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Y:\DJ EMPLEO PLANILLAS\A publicar\Publicación 070818\"/>
    </mc:Choice>
  </mc:AlternateContent>
  <workbookProtection workbookPassword="91C0" lockStructure="1"/>
  <bookViews>
    <workbookView xWindow="0" yWindow="0" windowWidth="20490" windowHeight="7155" tabRatio="598"/>
  </bookViews>
  <sheets>
    <sheet name=" Declaración " sheetId="1" r:id="rId1"/>
    <sheet name="Año 1" sheetId="2" r:id="rId2"/>
    <sheet name="Año 2" sheetId="4" r:id="rId3"/>
    <sheet name="Año 3" sheetId="5" r:id="rId4"/>
    <sheet name="Año 4" sheetId="6" r:id="rId5"/>
    <sheet name="Año 5" sheetId="7" r:id="rId6"/>
    <sheet name="Parámetros" sheetId="9" r:id="rId7"/>
    <sheet name="Referencia Parámetros" sheetId="3" state="hidden" r:id="rId8"/>
  </sheets>
  <definedNames>
    <definedName name="_xlnm.Print_Area" localSheetId="0">' Declaración '!$A$1:$I$66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35" i="1" l="1"/>
  <c r="M35" i="1"/>
  <c r="L35" i="1"/>
  <c r="K35" i="1"/>
  <c r="J35" i="1"/>
  <c r="G35" i="1"/>
  <c r="F35" i="1"/>
  <c r="E35" i="1"/>
  <c r="D35" i="1"/>
  <c r="C35" i="1"/>
  <c r="N34" i="1"/>
  <c r="M34" i="1"/>
  <c r="L34" i="1"/>
  <c r="K34" i="1"/>
  <c r="J34" i="1"/>
  <c r="G34" i="1"/>
  <c r="F34" i="1"/>
  <c r="E34" i="1"/>
  <c r="D34" i="1"/>
  <c r="C34" i="1"/>
  <c r="F14" i="4" l="1"/>
  <c r="J14" i="4"/>
  <c r="K14" i="4"/>
  <c r="S14" i="4" s="1"/>
  <c r="L14" i="4"/>
  <c r="N14" i="4"/>
  <c r="F15" i="4"/>
  <c r="J15" i="4"/>
  <c r="K15" i="4"/>
  <c r="S15" i="4" s="1"/>
  <c r="L15" i="4"/>
  <c r="N15" i="4"/>
  <c r="F16" i="4"/>
  <c r="J16" i="4"/>
  <c r="K16" i="4"/>
  <c r="S16" i="4" s="1"/>
  <c r="L16" i="4"/>
  <c r="N16" i="4"/>
  <c r="F17" i="4"/>
  <c r="J17" i="4"/>
  <c r="K17" i="4"/>
  <c r="S17" i="4" s="1"/>
  <c r="L17" i="4"/>
  <c r="N17" i="4"/>
  <c r="F18" i="4"/>
  <c r="J18" i="4"/>
  <c r="K18" i="4"/>
  <c r="S18" i="4" s="1"/>
  <c r="L18" i="4"/>
  <c r="N18" i="4"/>
  <c r="F19" i="4"/>
  <c r="J19" i="4"/>
  <c r="K19" i="4"/>
  <c r="S19" i="4" s="1"/>
  <c r="L19" i="4"/>
  <c r="N19" i="4"/>
  <c r="F20" i="4"/>
  <c r="J20" i="4"/>
  <c r="K20" i="4"/>
  <c r="S20" i="4" s="1"/>
  <c r="L20" i="4"/>
  <c r="N20" i="4"/>
  <c r="F21" i="4"/>
  <c r="J21" i="4"/>
  <c r="K21" i="4"/>
  <c r="S21" i="4" s="1"/>
  <c r="L21" i="4"/>
  <c r="N21" i="4"/>
  <c r="F22" i="4"/>
  <c r="J22" i="4"/>
  <c r="K22" i="4"/>
  <c r="S22" i="4" s="1"/>
  <c r="L22" i="4"/>
  <c r="N22" i="4"/>
  <c r="F23" i="4"/>
  <c r="J23" i="4"/>
  <c r="K23" i="4"/>
  <c r="S23" i="4" s="1"/>
  <c r="L23" i="4"/>
  <c r="N23" i="4"/>
  <c r="F13" i="4"/>
  <c r="J13" i="4"/>
  <c r="K13" i="4"/>
  <c r="S13" i="4" s="1"/>
  <c r="L13" i="4"/>
  <c r="N13" i="4"/>
  <c r="U15" i="4" l="1"/>
  <c r="U19" i="4"/>
  <c r="U23" i="4"/>
  <c r="U16" i="4"/>
  <c r="U20" i="4"/>
  <c r="U17" i="4"/>
  <c r="U21" i="4"/>
  <c r="U22" i="4"/>
  <c r="U14" i="4"/>
  <c r="U13" i="4"/>
  <c r="U18" i="4"/>
  <c r="AT19" i="2"/>
  <c r="AM18" i="2" l="1"/>
  <c r="AM14" i="2"/>
  <c r="AI14" i="2"/>
  <c r="AI15" i="2"/>
  <c r="AI16" i="2"/>
  <c r="AI17" i="2"/>
  <c r="AI18" i="2"/>
  <c r="AK18" i="2"/>
  <c r="AK14" i="2"/>
  <c r="AJ18" i="2"/>
  <c r="AJ14" i="2"/>
  <c r="AE18" i="2"/>
  <c r="AE14" i="2"/>
  <c r="S17" i="2" l="1"/>
  <c r="U17" i="2" s="1"/>
  <c r="V15" i="2" l="1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V85" i="2"/>
  <c r="V86" i="2"/>
  <c r="V87" i="2"/>
  <c r="V88" i="2"/>
  <c r="V89" i="2"/>
  <c r="V90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105" i="2"/>
  <c r="V106" i="2"/>
  <c r="V107" i="2"/>
  <c r="V108" i="2"/>
  <c r="V109" i="2"/>
  <c r="V110" i="2"/>
  <c r="V111" i="2"/>
  <c r="V112" i="2"/>
  <c r="V113" i="2"/>
  <c r="V14" i="2"/>
  <c r="IM14" i="2" l="1"/>
  <c r="IR14" i="2"/>
  <c r="IZ14" i="2" s="1"/>
  <c r="JB14" i="2" s="1"/>
  <c r="IS14" i="2"/>
  <c r="S18" i="2"/>
  <c r="U18" i="2" s="1"/>
  <c r="S19" i="2"/>
  <c r="U19" i="2" s="1"/>
  <c r="S20" i="2"/>
  <c r="U20" i="2" s="1"/>
  <c r="S21" i="2"/>
  <c r="U21" i="2" s="1"/>
  <c r="S22" i="2"/>
  <c r="U22" i="2" s="1"/>
  <c r="S23" i="2"/>
  <c r="U23" i="2" s="1"/>
  <c r="S24" i="2"/>
  <c r="U24" i="2" s="1"/>
  <c r="S25" i="2"/>
  <c r="U25" i="2" s="1"/>
  <c r="S26" i="2"/>
  <c r="U26" i="2" s="1"/>
  <c r="S27" i="2"/>
  <c r="U27" i="2" s="1"/>
  <c r="S28" i="2"/>
  <c r="U28" i="2" s="1"/>
  <c r="S29" i="2"/>
  <c r="U29" i="2" s="1"/>
  <c r="S30" i="2"/>
  <c r="U30" i="2" s="1"/>
  <c r="S31" i="2"/>
  <c r="U31" i="2" s="1"/>
  <c r="S32" i="2"/>
  <c r="U32" i="2" s="1"/>
  <c r="S33" i="2"/>
  <c r="U33" i="2" s="1"/>
  <c r="S34" i="2"/>
  <c r="U34" i="2" s="1"/>
  <c r="S35" i="2"/>
  <c r="U35" i="2" s="1"/>
  <c r="S36" i="2"/>
  <c r="U36" i="2" s="1"/>
  <c r="S37" i="2"/>
  <c r="U37" i="2" s="1"/>
  <c r="S38" i="2"/>
  <c r="U38" i="2" s="1"/>
  <c r="S39" i="2"/>
  <c r="U39" i="2" s="1"/>
  <c r="S40" i="2"/>
  <c r="U40" i="2" s="1"/>
  <c r="S41" i="2"/>
  <c r="U41" i="2" s="1"/>
  <c r="S42" i="2"/>
  <c r="U42" i="2" s="1"/>
  <c r="S43" i="2"/>
  <c r="U43" i="2" s="1"/>
  <c r="S44" i="2"/>
  <c r="U44" i="2" s="1"/>
  <c r="S45" i="2"/>
  <c r="U45" i="2" s="1"/>
  <c r="S46" i="2"/>
  <c r="U46" i="2" s="1"/>
  <c r="S47" i="2"/>
  <c r="U47" i="2" s="1"/>
  <c r="S48" i="2"/>
  <c r="U48" i="2" s="1"/>
  <c r="S49" i="2"/>
  <c r="U49" i="2" s="1"/>
  <c r="S50" i="2"/>
  <c r="U50" i="2" s="1"/>
  <c r="S51" i="2"/>
  <c r="U51" i="2" s="1"/>
  <c r="S52" i="2"/>
  <c r="U52" i="2" s="1"/>
  <c r="S53" i="2"/>
  <c r="U53" i="2" s="1"/>
  <c r="S54" i="2"/>
  <c r="U54" i="2" s="1"/>
  <c r="S55" i="2"/>
  <c r="U55" i="2" s="1"/>
  <c r="S56" i="2"/>
  <c r="U56" i="2" s="1"/>
  <c r="S57" i="2"/>
  <c r="U57" i="2" s="1"/>
  <c r="S58" i="2"/>
  <c r="U58" i="2" s="1"/>
  <c r="S59" i="2"/>
  <c r="U59" i="2" s="1"/>
  <c r="S60" i="2"/>
  <c r="U60" i="2" s="1"/>
  <c r="S61" i="2"/>
  <c r="U61" i="2" s="1"/>
  <c r="S62" i="2"/>
  <c r="U62" i="2" s="1"/>
  <c r="S63" i="2"/>
  <c r="U63" i="2" s="1"/>
  <c r="S64" i="2"/>
  <c r="U64" i="2" s="1"/>
  <c r="S65" i="2"/>
  <c r="U65" i="2" s="1"/>
  <c r="S66" i="2"/>
  <c r="U66" i="2" s="1"/>
  <c r="S67" i="2"/>
  <c r="U67" i="2" s="1"/>
  <c r="S68" i="2"/>
  <c r="U68" i="2" s="1"/>
  <c r="S69" i="2"/>
  <c r="U69" i="2" s="1"/>
  <c r="S70" i="2"/>
  <c r="U70" i="2" s="1"/>
  <c r="S71" i="2"/>
  <c r="U71" i="2" s="1"/>
  <c r="S72" i="2"/>
  <c r="U72" i="2" s="1"/>
  <c r="S73" i="2"/>
  <c r="U73" i="2" s="1"/>
  <c r="S74" i="2"/>
  <c r="U74" i="2" s="1"/>
  <c r="S75" i="2"/>
  <c r="U75" i="2" s="1"/>
  <c r="S76" i="2"/>
  <c r="U76" i="2" s="1"/>
  <c r="S77" i="2"/>
  <c r="U77" i="2" s="1"/>
  <c r="S78" i="2"/>
  <c r="U78" i="2" s="1"/>
  <c r="S79" i="2"/>
  <c r="U79" i="2" s="1"/>
  <c r="S80" i="2"/>
  <c r="U80" i="2" s="1"/>
  <c r="S81" i="2"/>
  <c r="U81" i="2" s="1"/>
  <c r="S82" i="2"/>
  <c r="U82" i="2" s="1"/>
  <c r="S83" i="2"/>
  <c r="U83" i="2" s="1"/>
  <c r="S84" i="2"/>
  <c r="U84" i="2" s="1"/>
  <c r="S85" i="2"/>
  <c r="U85" i="2" s="1"/>
  <c r="S86" i="2"/>
  <c r="U86" i="2" s="1"/>
  <c r="S87" i="2"/>
  <c r="U87" i="2" s="1"/>
  <c r="S88" i="2"/>
  <c r="U88" i="2" s="1"/>
  <c r="S89" i="2"/>
  <c r="U89" i="2" s="1"/>
  <c r="S90" i="2"/>
  <c r="U90" i="2" s="1"/>
  <c r="S91" i="2"/>
  <c r="U91" i="2" s="1"/>
  <c r="S92" i="2"/>
  <c r="U92" i="2" s="1"/>
  <c r="S93" i="2"/>
  <c r="U93" i="2" s="1"/>
  <c r="S94" i="2"/>
  <c r="U94" i="2" s="1"/>
  <c r="S95" i="2"/>
  <c r="U95" i="2" s="1"/>
  <c r="S96" i="2"/>
  <c r="U96" i="2" s="1"/>
  <c r="S97" i="2"/>
  <c r="U97" i="2" s="1"/>
  <c r="S98" i="2"/>
  <c r="U98" i="2" s="1"/>
  <c r="S99" i="2"/>
  <c r="U99" i="2" s="1"/>
  <c r="S100" i="2"/>
  <c r="U100" i="2" s="1"/>
  <c r="S101" i="2"/>
  <c r="U101" i="2" s="1"/>
  <c r="S102" i="2"/>
  <c r="U102" i="2" s="1"/>
  <c r="S103" i="2"/>
  <c r="U103" i="2" s="1"/>
  <c r="S104" i="2"/>
  <c r="U104" i="2" s="1"/>
  <c r="S105" i="2"/>
  <c r="U105" i="2" s="1"/>
  <c r="S106" i="2"/>
  <c r="U106" i="2" s="1"/>
  <c r="S107" i="2"/>
  <c r="U107" i="2" s="1"/>
  <c r="S108" i="2"/>
  <c r="U108" i="2" s="1"/>
  <c r="S109" i="2"/>
  <c r="U109" i="2" s="1"/>
  <c r="S110" i="2"/>
  <c r="U110" i="2" s="1"/>
  <c r="S111" i="2"/>
  <c r="U111" i="2" s="1"/>
  <c r="S112" i="2"/>
  <c r="U112" i="2" s="1"/>
  <c r="S113" i="2"/>
  <c r="U113" i="2" s="1"/>
  <c r="F3" i="2" l="1"/>
  <c r="F5" i="2" l="1"/>
  <c r="I8" i="2"/>
  <c r="EE14" i="2"/>
  <c r="EA14" i="2"/>
  <c r="EB14" i="2"/>
  <c r="EJ14" i="2" s="1"/>
  <c r="EL14" i="2" s="1"/>
  <c r="EC14" i="2"/>
  <c r="DW14" i="2"/>
  <c r="J5" i="7" l="1"/>
  <c r="J5" i="6"/>
  <c r="J5" i="5"/>
  <c r="J5" i="4"/>
  <c r="JK14" i="2"/>
  <c r="JK16" i="2"/>
  <c r="IM17" i="2" l="1"/>
  <c r="IM18" i="2"/>
  <c r="IM19" i="2"/>
  <c r="IM20" i="2"/>
  <c r="IM21" i="2"/>
  <c r="IM22" i="2"/>
  <c r="IM23" i="2"/>
  <c r="IM24" i="2"/>
  <c r="IM25" i="2"/>
  <c r="IM15" i="2"/>
  <c r="IM16" i="2"/>
  <c r="IM26" i="2"/>
  <c r="IM27" i="2"/>
  <c r="IM28" i="2"/>
  <c r="IM29" i="2"/>
  <c r="IM30" i="2"/>
  <c r="IM31" i="2"/>
  <c r="IM32" i="2"/>
  <c r="IM33" i="2"/>
  <c r="IM34" i="2"/>
  <c r="IM35" i="2"/>
  <c r="IM36" i="2"/>
  <c r="IM37" i="2"/>
  <c r="IM38" i="2"/>
  <c r="IM39" i="2"/>
  <c r="IM40" i="2"/>
  <c r="IM41" i="2"/>
  <c r="IM42" i="2"/>
  <c r="IM43" i="2"/>
  <c r="IM44" i="2"/>
  <c r="IM45" i="2"/>
  <c r="IM46" i="2"/>
  <c r="IM47" i="2"/>
  <c r="IM48" i="2"/>
  <c r="IM49" i="2"/>
  <c r="IM50" i="2"/>
  <c r="IM51" i="2"/>
  <c r="IM52" i="2"/>
  <c r="IM53" i="2"/>
  <c r="IM54" i="2"/>
  <c r="IM55" i="2"/>
  <c r="IM56" i="2"/>
  <c r="IM57" i="2"/>
  <c r="IM58" i="2"/>
  <c r="IM59" i="2"/>
  <c r="IM60" i="2"/>
  <c r="IM61" i="2"/>
  <c r="IM62" i="2"/>
  <c r="IM63" i="2"/>
  <c r="IM64" i="2"/>
  <c r="IM65" i="2"/>
  <c r="IM66" i="2"/>
  <c r="IM67" i="2"/>
  <c r="IM68" i="2"/>
  <c r="IM69" i="2"/>
  <c r="IM70" i="2"/>
  <c r="IM71" i="2"/>
  <c r="IM72" i="2"/>
  <c r="IM73" i="2"/>
  <c r="IM74" i="2"/>
  <c r="IM75" i="2"/>
  <c r="IM76" i="2"/>
  <c r="IM77" i="2"/>
  <c r="IM78" i="2"/>
  <c r="IM79" i="2"/>
  <c r="IM80" i="2"/>
  <c r="IM81" i="2"/>
  <c r="IM82" i="2"/>
  <c r="IM83" i="2"/>
  <c r="IM84" i="2"/>
  <c r="IM85" i="2"/>
  <c r="IM86" i="2"/>
  <c r="IM87" i="2"/>
  <c r="IM88" i="2"/>
  <c r="IM89" i="2"/>
  <c r="IM90" i="2"/>
  <c r="IM91" i="2"/>
  <c r="IM92" i="2"/>
  <c r="IM93" i="2"/>
  <c r="IM94" i="2"/>
  <c r="IM95" i="2"/>
  <c r="IM96" i="2"/>
  <c r="IM97" i="2"/>
  <c r="IM98" i="2"/>
  <c r="IM99" i="2"/>
  <c r="IM100" i="2"/>
  <c r="IM101" i="2"/>
  <c r="IM102" i="2"/>
  <c r="IM103" i="2"/>
  <c r="IM104" i="2"/>
  <c r="IM105" i="2"/>
  <c r="IM106" i="2"/>
  <c r="IM107" i="2"/>
  <c r="IM108" i="2"/>
  <c r="IM109" i="2"/>
  <c r="IM110" i="2"/>
  <c r="IM111" i="2"/>
  <c r="IM112" i="2"/>
  <c r="IM113" i="2"/>
  <c r="JP14" i="2"/>
  <c r="JX14" i="2" s="1"/>
  <c r="JZ14" i="2" s="1"/>
  <c r="JQ14" i="2"/>
  <c r="JP15" i="2"/>
  <c r="JX15" i="2" s="1"/>
  <c r="JZ15" i="2" s="1"/>
  <c r="JQ15" i="2"/>
  <c r="JP16" i="2"/>
  <c r="JX16" i="2" s="1"/>
  <c r="JZ16" i="2" s="1"/>
  <c r="JQ16" i="2"/>
  <c r="F2" i="2" l="1"/>
  <c r="G3" i="2" l="1"/>
  <c r="F6" i="2" s="1"/>
  <c r="J4" i="4"/>
  <c r="S16" i="2"/>
  <c r="U16" i="2" s="1"/>
  <c r="S14" i="2"/>
  <c r="S15" i="2"/>
  <c r="U15" i="2" s="1"/>
  <c r="AR14" i="2"/>
  <c r="AT14" i="2" s="1"/>
  <c r="JI12" i="2" l="1"/>
  <c r="IK12" i="2" s="1"/>
  <c r="HM12" i="2" s="1"/>
  <c r="GO12" i="2" s="1"/>
  <c r="FQ12" i="2" s="1"/>
  <c r="ES12" i="2" s="1"/>
  <c r="DU12" i="2" s="1"/>
  <c r="CW12" i="2" s="1"/>
  <c r="BY12" i="2" s="1"/>
  <c r="BA12" i="2" s="1"/>
  <c r="AC12" i="2" s="1"/>
  <c r="D12" i="2" s="1"/>
  <c r="D11" i="4"/>
  <c r="AB11" i="4" s="1"/>
  <c r="I9" i="2"/>
  <c r="G6" i="2"/>
  <c r="U14" i="2"/>
  <c r="AT5" i="2"/>
  <c r="JJ12" i="2" l="1"/>
  <c r="HN12" i="2"/>
  <c r="IL12" i="2"/>
  <c r="GP12" i="2"/>
  <c r="FR12" i="2" l="1"/>
  <c r="ET12" i="2" l="1"/>
  <c r="DV12" i="2" l="1"/>
  <c r="CX12" i="2" l="1"/>
  <c r="BZ12" i="2" l="1"/>
  <c r="BB12" i="2" l="1"/>
  <c r="AD12" i="2" l="1"/>
  <c r="E12" i="2"/>
  <c r="N14" i="6" l="1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N97" i="6"/>
  <c r="N98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N111" i="6"/>
  <c r="N112" i="6"/>
  <c r="N13" i="6"/>
  <c r="L14" i="6"/>
  <c r="L15" i="6"/>
  <c r="L16" i="6"/>
  <c r="L17" i="6"/>
  <c r="L18" i="6"/>
  <c r="L19" i="6"/>
  <c r="L20" i="6"/>
  <c r="L21" i="6"/>
  <c r="L22" i="6"/>
  <c r="L23" i="6"/>
  <c r="L24" i="6"/>
  <c r="L25" i="6"/>
  <c r="L26" i="6"/>
  <c r="L27" i="6"/>
  <c r="L28" i="6"/>
  <c r="L29" i="6"/>
  <c r="L30" i="6"/>
  <c r="L31" i="6"/>
  <c r="L32" i="6"/>
  <c r="L33" i="6"/>
  <c r="L34" i="6"/>
  <c r="L35" i="6"/>
  <c r="L36" i="6"/>
  <c r="L37" i="6"/>
  <c r="L38" i="6"/>
  <c r="L39" i="6"/>
  <c r="L40" i="6"/>
  <c r="L41" i="6"/>
  <c r="L42" i="6"/>
  <c r="L43" i="6"/>
  <c r="L44" i="6"/>
  <c r="L45" i="6"/>
  <c r="L46" i="6"/>
  <c r="L47" i="6"/>
  <c r="L48" i="6"/>
  <c r="L49" i="6"/>
  <c r="L50" i="6"/>
  <c r="L51" i="6"/>
  <c r="L52" i="6"/>
  <c r="L53" i="6"/>
  <c r="L54" i="6"/>
  <c r="L55" i="6"/>
  <c r="L56" i="6"/>
  <c r="L57" i="6"/>
  <c r="L58" i="6"/>
  <c r="L59" i="6"/>
  <c r="L60" i="6"/>
  <c r="L61" i="6"/>
  <c r="L62" i="6"/>
  <c r="L63" i="6"/>
  <c r="L64" i="6"/>
  <c r="L65" i="6"/>
  <c r="L66" i="6"/>
  <c r="L67" i="6"/>
  <c r="L68" i="6"/>
  <c r="L69" i="6"/>
  <c r="L70" i="6"/>
  <c r="L71" i="6"/>
  <c r="L72" i="6"/>
  <c r="L73" i="6"/>
  <c r="L74" i="6"/>
  <c r="L75" i="6"/>
  <c r="L76" i="6"/>
  <c r="L77" i="6"/>
  <c r="L78" i="6"/>
  <c r="L79" i="6"/>
  <c r="L80" i="6"/>
  <c r="L81" i="6"/>
  <c r="L82" i="6"/>
  <c r="L83" i="6"/>
  <c r="L84" i="6"/>
  <c r="L85" i="6"/>
  <c r="L86" i="6"/>
  <c r="L87" i="6"/>
  <c r="L88" i="6"/>
  <c r="L89" i="6"/>
  <c r="L90" i="6"/>
  <c r="L91" i="6"/>
  <c r="L92" i="6"/>
  <c r="L93" i="6"/>
  <c r="L94" i="6"/>
  <c r="L95" i="6"/>
  <c r="L96" i="6"/>
  <c r="L97" i="6"/>
  <c r="L98" i="6"/>
  <c r="L99" i="6"/>
  <c r="L100" i="6"/>
  <c r="L101" i="6"/>
  <c r="L102" i="6"/>
  <c r="L103" i="6"/>
  <c r="L104" i="6"/>
  <c r="L105" i="6"/>
  <c r="L106" i="6"/>
  <c r="L107" i="6"/>
  <c r="L108" i="6"/>
  <c r="L109" i="6"/>
  <c r="L110" i="6"/>
  <c r="L111" i="6"/>
  <c r="L112" i="6"/>
  <c r="L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K61" i="6"/>
  <c r="K62" i="6"/>
  <c r="K63" i="6"/>
  <c r="K64" i="6"/>
  <c r="K65" i="6"/>
  <c r="K66" i="6"/>
  <c r="K67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K110" i="6"/>
  <c r="K111" i="6"/>
  <c r="K112" i="6"/>
  <c r="K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6" i="6"/>
  <c r="J107" i="6"/>
  <c r="J108" i="6"/>
  <c r="J109" i="6"/>
  <c r="J110" i="6"/>
  <c r="J111" i="6"/>
  <c r="J112" i="6"/>
  <c r="J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F112" i="6"/>
  <c r="F13" i="6"/>
  <c r="JR14" i="5"/>
  <c r="JR15" i="5"/>
  <c r="JR16" i="5"/>
  <c r="JR17" i="5"/>
  <c r="JR18" i="5"/>
  <c r="JR19" i="5"/>
  <c r="JR20" i="5"/>
  <c r="JR21" i="5"/>
  <c r="JR22" i="5"/>
  <c r="JR23" i="5"/>
  <c r="JR24" i="5"/>
  <c r="JR25" i="5"/>
  <c r="JR26" i="5"/>
  <c r="JR27" i="5"/>
  <c r="JR28" i="5"/>
  <c r="JR29" i="5"/>
  <c r="JR30" i="5"/>
  <c r="JR31" i="5"/>
  <c r="JR32" i="5"/>
  <c r="JR33" i="5"/>
  <c r="JR34" i="5"/>
  <c r="JR35" i="5"/>
  <c r="JR36" i="5"/>
  <c r="JR37" i="5"/>
  <c r="JR38" i="5"/>
  <c r="JR39" i="5"/>
  <c r="JR40" i="5"/>
  <c r="JR41" i="5"/>
  <c r="JR42" i="5"/>
  <c r="JR43" i="5"/>
  <c r="JR44" i="5"/>
  <c r="JR45" i="5"/>
  <c r="JR46" i="5"/>
  <c r="JR47" i="5"/>
  <c r="JR48" i="5"/>
  <c r="JR49" i="5"/>
  <c r="JR50" i="5"/>
  <c r="JR51" i="5"/>
  <c r="JR52" i="5"/>
  <c r="JR53" i="5"/>
  <c r="JR54" i="5"/>
  <c r="JR55" i="5"/>
  <c r="JR56" i="5"/>
  <c r="JR57" i="5"/>
  <c r="JR58" i="5"/>
  <c r="JR59" i="5"/>
  <c r="JR60" i="5"/>
  <c r="JR61" i="5"/>
  <c r="JR62" i="5"/>
  <c r="JR63" i="5"/>
  <c r="JR64" i="5"/>
  <c r="JR65" i="5"/>
  <c r="JR66" i="5"/>
  <c r="JR67" i="5"/>
  <c r="JR68" i="5"/>
  <c r="JR69" i="5"/>
  <c r="JR70" i="5"/>
  <c r="JR71" i="5"/>
  <c r="JR72" i="5"/>
  <c r="JR73" i="5"/>
  <c r="JR74" i="5"/>
  <c r="JR75" i="5"/>
  <c r="JR76" i="5"/>
  <c r="JR77" i="5"/>
  <c r="JR78" i="5"/>
  <c r="JR79" i="5"/>
  <c r="JR80" i="5"/>
  <c r="JR81" i="5"/>
  <c r="JR82" i="5"/>
  <c r="JR83" i="5"/>
  <c r="JR84" i="5"/>
  <c r="JR85" i="5"/>
  <c r="JR86" i="5"/>
  <c r="JR87" i="5"/>
  <c r="JR88" i="5"/>
  <c r="JR89" i="5"/>
  <c r="JR90" i="5"/>
  <c r="JR91" i="5"/>
  <c r="JR92" i="5"/>
  <c r="JR93" i="5"/>
  <c r="JR94" i="5"/>
  <c r="JR95" i="5"/>
  <c r="JR96" i="5"/>
  <c r="JR97" i="5"/>
  <c r="JR98" i="5"/>
  <c r="JR99" i="5"/>
  <c r="JR100" i="5"/>
  <c r="JR101" i="5"/>
  <c r="JR102" i="5"/>
  <c r="JR103" i="5"/>
  <c r="JR104" i="5"/>
  <c r="JR105" i="5"/>
  <c r="JR106" i="5"/>
  <c r="JR107" i="5"/>
  <c r="JR108" i="5"/>
  <c r="JR109" i="5"/>
  <c r="JR110" i="5"/>
  <c r="JR111" i="5"/>
  <c r="JR112" i="5"/>
  <c r="JR13" i="5"/>
  <c r="JP14" i="5"/>
  <c r="JP15" i="5"/>
  <c r="JP16" i="5"/>
  <c r="JP17" i="5"/>
  <c r="JP18" i="5"/>
  <c r="JP19" i="5"/>
  <c r="JP20" i="5"/>
  <c r="JP21" i="5"/>
  <c r="JP22" i="5"/>
  <c r="JP23" i="5"/>
  <c r="JP24" i="5"/>
  <c r="JP25" i="5"/>
  <c r="JP26" i="5"/>
  <c r="JP27" i="5"/>
  <c r="JP28" i="5"/>
  <c r="JP29" i="5"/>
  <c r="JP30" i="5"/>
  <c r="JP31" i="5"/>
  <c r="JP32" i="5"/>
  <c r="JP33" i="5"/>
  <c r="JP34" i="5"/>
  <c r="JP35" i="5"/>
  <c r="JP36" i="5"/>
  <c r="JP37" i="5"/>
  <c r="JP38" i="5"/>
  <c r="JP39" i="5"/>
  <c r="JP40" i="5"/>
  <c r="JP41" i="5"/>
  <c r="JP42" i="5"/>
  <c r="JP43" i="5"/>
  <c r="JP44" i="5"/>
  <c r="JP45" i="5"/>
  <c r="JP46" i="5"/>
  <c r="JP47" i="5"/>
  <c r="JP48" i="5"/>
  <c r="JP49" i="5"/>
  <c r="JP50" i="5"/>
  <c r="JP51" i="5"/>
  <c r="JP52" i="5"/>
  <c r="JP53" i="5"/>
  <c r="JP54" i="5"/>
  <c r="JP55" i="5"/>
  <c r="JP56" i="5"/>
  <c r="JP57" i="5"/>
  <c r="JP58" i="5"/>
  <c r="JP59" i="5"/>
  <c r="JP60" i="5"/>
  <c r="JP61" i="5"/>
  <c r="JP62" i="5"/>
  <c r="JP63" i="5"/>
  <c r="JP64" i="5"/>
  <c r="JP65" i="5"/>
  <c r="JP66" i="5"/>
  <c r="JP67" i="5"/>
  <c r="JP68" i="5"/>
  <c r="JP69" i="5"/>
  <c r="JP70" i="5"/>
  <c r="JP71" i="5"/>
  <c r="JP72" i="5"/>
  <c r="JP73" i="5"/>
  <c r="JP74" i="5"/>
  <c r="JP75" i="5"/>
  <c r="JP76" i="5"/>
  <c r="JP77" i="5"/>
  <c r="JP78" i="5"/>
  <c r="JP79" i="5"/>
  <c r="JP80" i="5"/>
  <c r="JP81" i="5"/>
  <c r="JP82" i="5"/>
  <c r="JP83" i="5"/>
  <c r="JP84" i="5"/>
  <c r="JP85" i="5"/>
  <c r="JP86" i="5"/>
  <c r="JP87" i="5"/>
  <c r="JP88" i="5"/>
  <c r="JP89" i="5"/>
  <c r="JP90" i="5"/>
  <c r="JP91" i="5"/>
  <c r="JP92" i="5"/>
  <c r="JP93" i="5"/>
  <c r="JP94" i="5"/>
  <c r="JP95" i="5"/>
  <c r="JP96" i="5"/>
  <c r="JP97" i="5"/>
  <c r="JP98" i="5"/>
  <c r="JP99" i="5"/>
  <c r="JP100" i="5"/>
  <c r="JP101" i="5"/>
  <c r="JP102" i="5"/>
  <c r="JP103" i="5"/>
  <c r="JP104" i="5"/>
  <c r="JP105" i="5"/>
  <c r="JP106" i="5"/>
  <c r="JP107" i="5"/>
  <c r="JP108" i="5"/>
  <c r="JP109" i="5"/>
  <c r="JP110" i="5"/>
  <c r="JP111" i="5"/>
  <c r="JP112" i="5"/>
  <c r="JP13" i="5"/>
  <c r="JO14" i="5"/>
  <c r="JO15" i="5"/>
  <c r="JO16" i="5"/>
  <c r="JO17" i="5"/>
  <c r="JO18" i="5"/>
  <c r="JO19" i="5"/>
  <c r="JO20" i="5"/>
  <c r="JO21" i="5"/>
  <c r="JO22" i="5"/>
  <c r="JO23" i="5"/>
  <c r="JO24" i="5"/>
  <c r="JO25" i="5"/>
  <c r="JO26" i="5"/>
  <c r="JO27" i="5"/>
  <c r="JO28" i="5"/>
  <c r="JO29" i="5"/>
  <c r="JO30" i="5"/>
  <c r="JO31" i="5"/>
  <c r="JO32" i="5"/>
  <c r="JO33" i="5"/>
  <c r="JO34" i="5"/>
  <c r="JO35" i="5"/>
  <c r="JO36" i="5"/>
  <c r="JO37" i="5"/>
  <c r="JO38" i="5"/>
  <c r="JO39" i="5"/>
  <c r="JO40" i="5"/>
  <c r="JO41" i="5"/>
  <c r="JO42" i="5"/>
  <c r="JO43" i="5"/>
  <c r="JO44" i="5"/>
  <c r="JO45" i="5"/>
  <c r="JO46" i="5"/>
  <c r="JO47" i="5"/>
  <c r="JO48" i="5"/>
  <c r="JO49" i="5"/>
  <c r="JO50" i="5"/>
  <c r="JO51" i="5"/>
  <c r="JO52" i="5"/>
  <c r="JO53" i="5"/>
  <c r="JO54" i="5"/>
  <c r="JO55" i="5"/>
  <c r="JO56" i="5"/>
  <c r="JO57" i="5"/>
  <c r="JO58" i="5"/>
  <c r="JO59" i="5"/>
  <c r="JO60" i="5"/>
  <c r="JO61" i="5"/>
  <c r="JO62" i="5"/>
  <c r="JO63" i="5"/>
  <c r="JO64" i="5"/>
  <c r="JO65" i="5"/>
  <c r="JO66" i="5"/>
  <c r="JO67" i="5"/>
  <c r="JO68" i="5"/>
  <c r="JO69" i="5"/>
  <c r="JO70" i="5"/>
  <c r="JO71" i="5"/>
  <c r="JO72" i="5"/>
  <c r="JO73" i="5"/>
  <c r="JO74" i="5"/>
  <c r="JO75" i="5"/>
  <c r="JO76" i="5"/>
  <c r="JO77" i="5"/>
  <c r="JO78" i="5"/>
  <c r="JO79" i="5"/>
  <c r="JO80" i="5"/>
  <c r="JO81" i="5"/>
  <c r="JO82" i="5"/>
  <c r="JO83" i="5"/>
  <c r="JO84" i="5"/>
  <c r="JO85" i="5"/>
  <c r="JO86" i="5"/>
  <c r="JO87" i="5"/>
  <c r="JO88" i="5"/>
  <c r="JO89" i="5"/>
  <c r="JO90" i="5"/>
  <c r="JO91" i="5"/>
  <c r="JO92" i="5"/>
  <c r="JO93" i="5"/>
  <c r="JO94" i="5"/>
  <c r="JO95" i="5"/>
  <c r="JO96" i="5"/>
  <c r="JO97" i="5"/>
  <c r="JO98" i="5"/>
  <c r="JO99" i="5"/>
  <c r="JO100" i="5"/>
  <c r="JO101" i="5"/>
  <c r="JO102" i="5"/>
  <c r="JO103" i="5"/>
  <c r="JO104" i="5"/>
  <c r="JO105" i="5"/>
  <c r="JO106" i="5"/>
  <c r="JO107" i="5"/>
  <c r="JO108" i="5"/>
  <c r="JO109" i="5"/>
  <c r="JO110" i="5"/>
  <c r="JO111" i="5"/>
  <c r="JO112" i="5"/>
  <c r="JO13" i="5"/>
  <c r="JN14" i="5"/>
  <c r="JN15" i="5"/>
  <c r="JN16" i="5"/>
  <c r="JN17" i="5"/>
  <c r="JN18" i="5"/>
  <c r="JN19" i="5"/>
  <c r="JN20" i="5"/>
  <c r="JN21" i="5"/>
  <c r="JN22" i="5"/>
  <c r="JN23" i="5"/>
  <c r="JN24" i="5"/>
  <c r="JN25" i="5"/>
  <c r="JN26" i="5"/>
  <c r="JN27" i="5"/>
  <c r="JN28" i="5"/>
  <c r="JN29" i="5"/>
  <c r="JN30" i="5"/>
  <c r="JN31" i="5"/>
  <c r="JN32" i="5"/>
  <c r="JN33" i="5"/>
  <c r="JN34" i="5"/>
  <c r="JN35" i="5"/>
  <c r="JN36" i="5"/>
  <c r="JN37" i="5"/>
  <c r="JN38" i="5"/>
  <c r="JN39" i="5"/>
  <c r="JN40" i="5"/>
  <c r="JN41" i="5"/>
  <c r="JN42" i="5"/>
  <c r="JN43" i="5"/>
  <c r="JN44" i="5"/>
  <c r="JN45" i="5"/>
  <c r="JN46" i="5"/>
  <c r="JN47" i="5"/>
  <c r="JN48" i="5"/>
  <c r="JN49" i="5"/>
  <c r="JN50" i="5"/>
  <c r="JN51" i="5"/>
  <c r="JN52" i="5"/>
  <c r="JN53" i="5"/>
  <c r="JN54" i="5"/>
  <c r="JN55" i="5"/>
  <c r="JN56" i="5"/>
  <c r="JN57" i="5"/>
  <c r="JN58" i="5"/>
  <c r="JN59" i="5"/>
  <c r="JN60" i="5"/>
  <c r="JN61" i="5"/>
  <c r="JN62" i="5"/>
  <c r="JN63" i="5"/>
  <c r="JN64" i="5"/>
  <c r="JN65" i="5"/>
  <c r="JN66" i="5"/>
  <c r="JN67" i="5"/>
  <c r="JN68" i="5"/>
  <c r="JN69" i="5"/>
  <c r="JN70" i="5"/>
  <c r="JN71" i="5"/>
  <c r="JN72" i="5"/>
  <c r="JN73" i="5"/>
  <c r="JN74" i="5"/>
  <c r="JN75" i="5"/>
  <c r="JN76" i="5"/>
  <c r="JN77" i="5"/>
  <c r="JN78" i="5"/>
  <c r="JN79" i="5"/>
  <c r="JN80" i="5"/>
  <c r="JN81" i="5"/>
  <c r="JN82" i="5"/>
  <c r="JN83" i="5"/>
  <c r="JN84" i="5"/>
  <c r="JN85" i="5"/>
  <c r="JN86" i="5"/>
  <c r="JN87" i="5"/>
  <c r="JN88" i="5"/>
  <c r="JN89" i="5"/>
  <c r="JN90" i="5"/>
  <c r="JN91" i="5"/>
  <c r="JN92" i="5"/>
  <c r="JN93" i="5"/>
  <c r="JN94" i="5"/>
  <c r="JN95" i="5"/>
  <c r="JN96" i="5"/>
  <c r="JN97" i="5"/>
  <c r="JN98" i="5"/>
  <c r="JN99" i="5"/>
  <c r="JN100" i="5"/>
  <c r="JN101" i="5"/>
  <c r="JN102" i="5"/>
  <c r="JN103" i="5"/>
  <c r="JN104" i="5"/>
  <c r="JN105" i="5"/>
  <c r="JN106" i="5"/>
  <c r="JN107" i="5"/>
  <c r="JN108" i="5"/>
  <c r="JN109" i="5"/>
  <c r="JN110" i="5"/>
  <c r="JN111" i="5"/>
  <c r="JN112" i="5"/>
  <c r="JN13" i="5"/>
  <c r="JJ14" i="5"/>
  <c r="JJ15" i="5"/>
  <c r="JJ16" i="5"/>
  <c r="JJ17" i="5"/>
  <c r="JJ18" i="5"/>
  <c r="JJ19" i="5"/>
  <c r="JJ20" i="5"/>
  <c r="JJ21" i="5"/>
  <c r="JJ22" i="5"/>
  <c r="JJ23" i="5"/>
  <c r="JJ24" i="5"/>
  <c r="JJ25" i="5"/>
  <c r="JJ26" i="5"/>
  <c r="JJ27" i="5"/>
  <c r="JJ28" i="5"/>
  <c r="JJ29" i="5"/>
  <c r="JJ30" i="5"/>
  <c r="JJ31" i="5"/>
  <c r="JJ32" i="5"/>
  <c r="JJ33" i="5"/>
  <c r="JJ34" i="5"/>
  <c r="JJ35" i="5"/>
  <c r="JJ36" i="5"/>
  <c r="JJ37" i="5"/>
  <c r="JJ38" i="5"/>
  <c r="JJ39" i="5"/>
  <c r="JJ40" i="5"/>
  <c r="JJ41" i="5"/>
  <c r="JJ42" i="5"/>
  <c r="JJ43" i="5"/>
  <c r="JJ44" i="5"/>
  <c r="JJ45" i="5"/>
  <c r="JJ46" i="5"/>
  <c r="JJ47" i="5"/>
  <c r="JJ48" i="5"/>
  <c r="JJ49" i="5"/>
  <c r="JJ50" i="5"/>
  <c r="JJ51" i="5"/>
  <c r="JJ52" i="5"/>
  <c r="JJ53" i="5"/>
  <c r="JJ54" i="5"/>
  <c r="JJ55" i="5"/>
  <c r="JJ56" i="5"/>
  <c r="JJ57" i="5"/>
  <c r="JJ58" i="5"/>
  <c r="JJ59" i="5"/>
  <c r="JJ60" i="5"/>
  <c r="JJ61" i="5"/>
  <c r="JJ62" i="5"/>
  <c r="JJ63" i="5"/>
  <c r="JJ64" i="5"/>
  <c r="JJ65" i="5"/>
  <c r="JJ66" i="5"/>
  <c r="JJ67" i="5"/>
  <c r="JJ68" i="5"/>
  <c r="JJ69" i="5"/>
  <c r="JJ70" i="5"/>
  <c r="JJ71" i="5"/>
  <c r="JJ72" i="5"/>
  <c r="JJ73" i="5"/>
  <c r="JJ74" i="5"/>
  <c r="JJ75" i="5"/>
  <c r="JJ76" i="5"/>
  <c r="JJ77" i="5"/>
  <c r="JJ78" i="5"/>
  <c r="JJ79" i="5"/>
  <c r="JJ80" i="5"/>
  <c r="JJ81" i="5"/>
  <c r="JJ82" i="5"/>
  <c r="JJ83" i="5"/>
  <c r="JJ84" i="5"/>
  <c r="JJ85" i="5"/>
  <c r="JJ86" i="5"/>
  <c r="JJ87" i="5"/>
  <c r="JJ88" i="5"/>
  <c r="JJ89" i="5"/>
  <c r="JJ90" i="5"/>
  <c r="JJ91" i="5"/>
  <c r="JJ92" i="5"/>
  <c r="JJ93" i="5"/>
  <c r="JJ94" i="5"/>
  <c r="JJ95" i="5"/>
  <c r="JJ96" i="5"/>
  <c r="JJ97" i="5"/>
  <c r="JJ98" i="5"/>
  <c r="JJ99" i="5"/>
  <c r="JJ100" i="5"/>
  <c r="JJ101" i="5"/>
  <c r="JJ102" i="5"/>
  <c r="JJ103" i="5"/>
  <c r="JJ104" i="5"/>
  <c r="JJ105" i="5"/>
  <c r="JJ106" i="5"/>
  <c r="JJ107" i="5"/>
  <c r="JJ108" i="5"/>
  <c r="JJ109" i="5"/>
  <c r="JJ110" i="5"/>
  <c r="JJ111" i="5"/>
  <c r="JJ112" i="5"/>
  <c r="JJ13" i="5"/>
  <c r="IT14" i="5"/>
  <c r="IT15" i="5"/>
  <c r="IT16" i="5"/>
  <c r="IT17" i="5"/>
  <c r="IT18" i="5"/>
  <c r="IT19" i="5"/>
  <c r="IT20" i="5"/>
  <c r="IT21" i="5"/>
  <c r="IT22" i="5"/>
  <c r="IT23" i="5"/>
  <c r="IT24" i="5"/>
  <c r="IT25" i="5"/>
  <c r="IT26" i="5"/>
  <c r="IT27" i="5"/>
  <c r="IT28" i="5"/>
  <c r="IT29" i="5"/>
  <c r="IT30" i="5"/>
  <c r="IT31" i="5"/>
  <c r="IT32" i="5"/>
  <c r="IT33" i="5"/>
  <c r="IT34" i="5"/>
  <c r="IT35" i="5"/>
  <c r="IT36" i="5"/>
  <c r="IT37" i="5"/>
  <c r="IT38" i="5"/>
  <c r="IT39" i="5"/>
  <c r="IT40" i="5"/>
  <c r="IT41" i="5"/>
  <c r="IT42" i="5"/>
  <c r="IT43" i="5"/>
  <c r="IT44" i="5"/>
  <c r="IT45" i="5"/>
  <c r="IT46" i="5"/>
  <c r="IT47" i="5"/>
  <c r="IT48" i="5"/>
  <c r="IT49" i="5"/>
  <c r="IT50" i="5"/>
  <c r="IT51" i="5"/>
  <c r="IT52" i="5"/>
  <c r="IT53" i="5"/>
  <c r="IT54" i="5"/>
  <c r="IT55" i="5"/>
  <c r="IT56" i="5"/>
  <c r="IT57" i="5"/>
  <c r="IT58" i="5"/>
  <c r="IT59" i="5"/>
  <c r="IT60" i="5"/>
  <c r="IT61" i="5"/>
  <c r="IT62" i="5"/>
  <c r="IT63" i="5"/>
  <c r="IT64" i="5"/>
  <c r="IT65" i="5"/>
  <c r="IT66" i="5"/>
  <c r="IT67" i="5"/>
  <c r="IT68" i="5"/>
  <c r="IT69" i="5"/>
  <c r="IT70" i="5"/>
  <c r="IT71" i="5"/>
  <c r="IT72" i="5"/>
  <c r="IT73" i="5"/>
  <c r="IT74" i="5"/>
  <c r="IT75" i="5"/>
  <c r="IT76" i="5"/>
  <c r="IT77" i="5"/>
  <c r="IT78" i="5"/>
  <c r="IT79" i="5"/>
  <c r="IT80" i="5"/>
  <c r="IT81" i="5"/>
  <c r="IT82" i="5"/>
  <c r="IT83" i="5"/>
  <c r="IT84" i="5"/>
  <c r="IT85" i="5"/>
  <c r="IT86" i="5"/>
  <c r="IT87" i="5"/>
  <c r="IT88" i="5"/>
  <c r="IT89" i="5"/>
  <c r="IT90" i="5"/>
  <c r="IT91" i="5"/>
  <c r="IT92" i="5"/>
  <c r="IT93" i="5"/>
  <c r="IT94" i="5"/>
  <c r="IT95" i="5"/>
  <c r="IT96" i="5"/>
  <c r="IT97" i="5"/>
  <c r="IT98" i="5"/>
  <c r="IT99" i="5"/>
  <c r="IT100" i="5"/>
  <c r="IT101" i="5"/>
  <c r="IT102" i="5"/>
  <c r="IT103" i="5"/>
  <c r="IT104" i="5"/>
  <c r="IT105" i="5"/>
  <c r="IT106" i="5"/>
  <c r="IT107" i="5"/>
  <c r="IT108" i="5"/>
  <c r="IT109" i="5"/>
  <c r="IT110" i="5"/>
  <c r="IT111" i="5"/>
  <c r="IT112" i="5"/>
  <c r="IT13" i="5"/>
  <c r="IR14" i="5"/>
  <c r="IR15" i="5"/>
  <c r="IR16" i="5"/>
  <c r="IR17" i="5"/>
  <c r="IR18" i="5"/>
  <c r="IR19" i="5"/>
  <c r="IR20" i="5"/>
  <c r="IR21" i="5"/>
  <c r="IR22" i="5"/>
  <c r="IR23" i="5"/>
  <c r="IR24" i="5"/>
  <c r="IR25" i="5"/>
  <c r="IR26" i="5"/>
  <c r="IR27" i="5"/>
  <c r="IR28" i="5"/>
  <c r="IR29" i="5"/>
  <c r="IR30" i="5"/>
  <c r="IR31" i="5"/>
  <c r="IR32" i="5"/>
  <c r="IR33" i="5"/>
  <c r="IR34" i="5"/>
  <c r="IR35" i="5"/>
  <c r="IR36" i="5"/>
  <c r="IR37" i="5"/>
  <c r="IR38" i="5"/>
  <c r="IR39" i="5"/>
  <c r="IR40" i="5"/>
  <c r="IR41" i="5"/>
  <c r="IR42" i="5"/>
  <c r="IR43" i="5"/>
  <c r="IR44" i="5"/>
  <c r="IR45" i="5"/>
  <c r="IR46" i="5"/>
  <c r="IR47" i="5"/>
  <c r="IR48" i="5"/>
  <c r="IR49" i="5"/>
  <c r="IR50" i="5"/>
  <c r="IR51" i="5"/>
  <c r="IR52" i="5"/>
  <c r="IR53" i="5"/>
  <c r="IR54" i="5"/>
  <c r="IR55" i="5"/>
  <c r="IR56" i="5"/>
  <c r="IR57" i="5"/>
  <c r="IR58" i="5"/>
  <c r="IR59" i="5"/>
  <c r="IR60" i="5"/>
  <c r="IR61" i="5"/>
  <c r="IR62" i="5"/>
  <c r="IR63" i="5"/>
  <c r="IR64" i="5"/>
  <c r="IR65" i="5"/>
  <c r="IR66" i="5"/>
  <c r="IR67" i="5"/>
  <c r="IR68" i="5"/>
  <c r="IR69" i="5"/>
  <c r="IR70" i="5"/>
  <c r="IR71" i="5"/>
  <c r="IR72" i="5"/>
  <c r="IR73" i="5"/>
  <c r="IR74" i="5"/>
  <c r="IR75" i="5"/>
  <c r="IR76" i="5"/>
  <c r="IR77" i="5"/>
  <c r="IR78" i="5"/>
  <c r="IR79" i="5"/>
  <c r="IR80" i="5"/>
  <c r="IR81" i="5"/>
  <c r="IR82" i="5"/>
  <c r="IR83" i="5"/>
  <c r="IR84" i="5"/>
  <c r="IR85" i="5"/>
  <c r="IR86" i="5"/>
  <c r="IR87" i="5"/>
  <c r="IR88" i="5"/>
  <c r="IR89" i="5"/>
  <c r="IR90" i="5"/>
  <c r="IR91" i="5"/>
  <c r="IR92" i="5"/>
  <c r="IR93" i="5"/>
  <c r="IR94" i="5"/>
  <c r="IR95" i="5"/>
  <c r="IR96" i="5"/>
  <c r="IR97" i="5"/>
  <c r="IR98" i="5"/>
  <c r="IR99" i="5"/>
  <c r="IR100" i="5"/>
  <c r="IR101" i="5"/>
  <c r="IR102" i="5"/>
  <c r="IR103" i="5"/>
  <c r="IR104" i="5"/>
  <c r="IR105" i="5"/>
  <c r="IR106" i="5"/>
  <c r="IR107" i="5"/>
  <c r="IR108" i="5"/>
  <c r="IR109" i="5"/>
  <c r="IR110" i="5"/>
  <c r="IR111" i="5"/>
  <c r="IR112" i="5"/>
  <c r="IR13" i="5"/>
  <c r="IQ14" i="5"/>
  <c r="IQ15" i="5"/>
  <c r="IQ16" i="5"/>
  <c r="IQ17" i="5"/>
  <c r="IQ18" i="5"/>
  <c r="IQ19" i="5"/>
  <c r="IQ20" i="5"/>
  <c r="IQ21" i="5"/>
  <c r="IQ22" i="5"/>
  <c r="IQ23" i="5"/>
  <c r="IQ24" i="5"/>
  <c r="IQ25" i="5"/>
  <c r="IQ26" i="5"/>
  <c r="IQ27" i="5"/>
  <c r="IQ28" i="5"/>
  <c r="IQ29" i="5"/>
  <c r="IQ30" i="5"/>
  <c r="IQ31" i="5"/>
  <c r="IQ32" i="5"/>
  <c r="IQ33" i="5"/>
  <c r="IQ34" i="5"/>
  <c r="IQ35" i="5"/>
  <c r="IQ36" i="5"/>
  <c r="IQ37" i="5"/>
  <c r="IQ38" i="5"/>
  <c r="IQ39" i="5"/>
  <c r="IQ40" i="5"/>
  <c r="IQ41" i="5"/>
  <c r="IQ42" i="5"/>
  <c r="IQ43" i="5"/>
  <c r="IQ44" i="5"/>
  <c r="IQ45" i="5"/>
  <c r="IQ46" i="5"/>
  <c r="IQ47" i="5"/>
  <c r="IQ48" i="5"/>
  <c r="IQ49" i="5"/>
  <c r="IQ50" i="5"/>
  <c r="IQ51" i="5"/>
  <c r="IQ52" i="5"/>
  <c r="IQ53" i="5"/>
  <c r="IQ54" i="5"/>
  <c r="IQ55" i="5"/>
  <c r="IQ56" i="5"/>
  <c r="IQ57" i="5"/>
  <c r="IQ58" i="5"/>
  <c r="IQ59" i="5"/>
  <c r="IQ60" i="5"/>
  <c r="IQ61" i="5"/>
  <c r="IQ62" i="5"/>
  <c r="IQ63" i="5"/>
  <c r="IQ64" i="5"/>
  <c r="IQ65" i="5"/>
  <c r="IQ66" i="5"/>
  <c r="IQ67" i="5"/>
  <c r="IQ68" i="5"/>
  <c r="IQ69" i="5"/>
  <c r="IQ70" i="5"/>
  <c r="IQ71" i="5"/>
  <c r="IQ72" i="5"/>
  <c r="IQ73" i="5"/>
  <c r="IQ74" i="5"/>
  <c r="IQ75" i="5"/>
  <c r="IQ76" i="5"/>
  <c r="IQ77" i="5"/>
  <c r="IQ78" i="5"/>
  <c r="IQ79" i="5"/>
  <c r="IQ80" i="5"/>
  <c r="IQ81" i="5"/>
  <c r="IQ82" i="5"/>
  <c r="IQ83" i="5"/>
  <c r="IQ84" i="5"/>
  <c r="IQ85" i="5"/>
  <c r="IQ86" i="5"/>
  <c r="IQ87" i="5"/>
  <c r="IQ88" i="5"/>
  <c r="IQ89" i="5"/>
  <c r="IQ90" i="5"/>
  <c r="IQ91" i="5"/>
  <c r="IQ92" i="5"/>
  <c r="IQ93" i="5"/>
  <c r="IQ94" i="5"/>
  <c r="IQ95" i="5"/>
  <c r="IQ96" i="5"/>
  <c r="IQ97" i="5"/>
  <c r="IQ98" i="5"/>
  <c r="IQ99" i="5"/>
  <c r="IQ100" i="5"/>
  <c r="IQ101" i="5"/>
  <c r="IQ102" i="5"/>
  <c r="IQ103" i="5"/>
  <c r="IQ104" i="5"/>
  <c r="IQ105" i="5"/>
  <c r="IQ106" i="5"/>
  <c r="IQ107" i="5"/>
  <c r="IQ108" i="5"/>
  <c r="IQ109" i="5"/>
  <c r="IQ110" i="5"/>
  <c r="IQ111" i="5"/>
  <c r="IQ112" i="5"/>
  <c r="IQ13" i="5"/>
  <c r="IP14" i="5"/>
  <c r="IP15" i="5"/>
  <c r="IP16" i="5"/>
  <c r="IP17" i="5"/>
  <c r="IP18" i="5"/>
  <c r="IP19" i="5"/>
  <c r="IP20" i="5"/>
  <c r="IP21" i="5"/>
  <c r="IP22" i="5"/>
  <c r="IP23" i="5"/>
  <c r="IP24" i="5"/>
  <c r="IP25" i="5"/>
  <c r="IP26" i="5"/>
  <c r="IP27" i="5"/>
  <c r="IP28" i="5"/>
  <c r="IP29" i="5"/>
  <c r="IP30" i="5"/>
  <c r="IP31" i="5"/>
  <c r="IP32" i="5"/>
  <c r="IP33" i="5"/>
  <c r="IP34" i="5"/>
  <c r="IP35" i="5"/>
  <c r="IP36" i="5"/>
  <c r="IP37" i="5"/>
  <c r="IP38" i="5"/>
  <c r="IP39" i="5"/>
  <c r="IP40" i="5"/>
  <c r="IP41" i="5"/>
  <c r="IP42" i="5"/>
  <c r="IP43" i="5"/>
  <c r="IP44" i="5"/>
  <c r="IP45" i="5"/>
  <c r="IP46" i="5"/>
  <c r="IP47" i="5"/>
  <c r="IP48" i="5"/>
  <c r="IP49" i="5"/>
  <c r="IP50" i="5"/>
  <c r="IP51" i="5"/>
  <c r="IP52" i="5"/>
  <c r="IP53" i="5"/>
  <c r="IP54" i="5"/>
  <c r="IP55" i="5"/>
  <c r="IP56" i="5"/>
  <c r="IP57" i="5"/>
  <c r="IP58" i="5"/>
  <c r="IP59" i="5"/>
  <c r="IP60" i="5"/>
  <c r="IP61" i="5"/>
  <c r="IP62" i="5"/>
  <c r="IP63" i="5"/>
  <c r="IP64" i="5"/>
  <c r="IP65" i="5"/>
  <c r="IP66" i="5"/>
  <c r="IP67" i="5"/>
  <c r="IP68" i="5"/>
  <c r="IP69" i="5"/>
  <c r="IP70" i="5"/>
  <c r="IP71" i="5"/>
  <c r="IP72" i="5"/>
  <c r="IP73" i="5"/>
  <c r="IP74" i="5"/>
  <c r="IP75" i="5"/>
  <c r="IP76" i="5"/>
  <c r="IP77" i="5"/>
  <c r="IP78" i="5"/>
  <c r="IP79" i="5"/>
  <c r="IP80" i="5"/>
  <c r="IP81" i="5"/>
  <c r="IP82" i="5"/>
  <c r="IP83" i="5"/>
  <c r="IP84" i="5"/>
  <c r="IP85" i="5"/>
  <c r="IP86" i="5"/>
  <c r="IP87" i="5"/>
  <c r="IP88" i="5"/>
  <c r="IP89" i="5"/>
  <c r="IP90" i="5"/>
  <c r="IP91" i="5"/>
  <c r="IP92" i="5"/>
  <c r="IP93" i="5"/>
  <c r="IP94" i="5"/>
  <c r="IP95" i="5"/>
  <c r="IP96" i="5"/>
  <c r="IP97" i="5"/>
  <c r="IP98" i="5"/>
  <c r="IP99" i="5"/>
  <c r="IP100" i="5"/>
  <c r="IP101" i="5"/>
  <c r="IP102" i="5"/>
  <c r="IP103" i="5"/>
  <c r="IP104" i="5"/>
  <c r="IP105" i="5"/>
  <c r="IP106" i="5"/>
  <c r="IP107" i="5"/>
  <c r="IP108" i="5"/>
  <c r="IP109" i="5"/>
  <c r="IP110" i="5"/>
  <c r="IP111" i="5"/>
  <c r="IP112" i="5"/>
  <c r="IP13" i="5"/>
  <c r="IL14" i="5"/>
  <c r="IL15" i="5"/>
  <c r="IL16" i="5"/>
  <c r="IL17" i="5"/>
  <c r="IL18" i="5"/>
  <c r="IL19" i="5"/>
  <c r="IL20" i="5"/>
  <c r="IL21" i="5"/>
  <c r="IL22" i="5"/>
  <c r="IL23" i="5"/>
  <c r="IL24" i="5"/>
  <c r="IL25" i="5"/>
  <c r="IL26" i="5"/>
  <c r="IL27" i="5"/>
  <c r="IL28" i="5"/>
  <c r="IL29" i="5"/>
  <c r="IL30" i="5"/>
  <c r="IL31" i="5"/>
  <c r="IL32" i="5"/>
  <c r="IL33" i="5"/>
  <c r="IL34" i="5"/>
  <c r="IL35" i="5"/>
  <c r="IL36" i="5"/>
  <c r="IL37" i="5"/>
  <c r="IL38" i="5"/>
  <c r="IL39" i="5"/>
  <c r="IL40" i="5"/>
  <c r="IL41" i="5"/>
  <c r="IL42" i="5"/>
  <c r="IL43" i="5"/>
  <c r="IL44" i="5"/>
  <c r="IL45" i="5"/>
  <c r="IL46" i="5"/>
  <c r="IL47" i="5"/>
  <c r="IL48" i="5"/>
  <c r="IL49" i="5"/>
  <c r="IL50" i="5"/>
  <c r="IL51" i="5"/>
  <c r="IL52" i="5"/>
  <c r="IL53" i="5"/>
  <c r="IL54" i="5"/>
  <c r="IL55" i="5"/>
  <c r="IL56" i="5"/>
  <c r="IL57" i="5"/>
  <c r="IL58" i="5"/>
  <c r="IL59" i="5"/>
  <c r="IL60" i="5"/>
  <c r="IL61" i="5"/>
  <c r="IL62" i="5"/>
  <c r="IL63" i="5"/>
  <c r="IL64" i="5"/>
  <c r="IL65" i="5"/>
  <c r="IL66" i="5"/>
  <c r="IL67" i="5"/>
  <c r="IL68" i="5"/>
  <c r="IL69" i="5"/>
  <c r="IL70" i="5"/>
  <c r="IL71" i="5"/>
  <c r="IL72" i="5"/>
  <c r="IL73" i="5"/>
  <c r="IL74" i="5"/>
  <c r="IL75" i="5"/>
  <c r="IL76" i="5"/>
  <c r="IL77" i="5"/>
  <c r="IL78" i="5"/>
  <c r="IL79" i="5"/>
  <c r="IL80" i="5"/>
  <c r="IL81" i="5"/>
  <c r="IL82" i="5"/>
  <c r="IL83" i="5"/>
  <c r="IL84" i="5"/>
  <c r="IL85" i="5"/>
  <c r="IL86" i="5"/>
  <c r="IL87" i="5"/>
  <c r="IL88" i="5"/>
  <c r="IL89" i="5"/>
  <c r="IL90" i="5"/>
  <c r="IL91" i="5"/>
  <c r="IL92" i="5"/>
  <c r="IL93" i="5"/>
  <c r="IL94" i="5"/>
  <c r="IL95" i="5"/>
  <c r="IL96" i="5"/>
  <c r="IL97" i="5"/>
  <c r="IL98" i="5"/>
  <c r="IL99" i="5"/>
  <c r="IL100" i="5"/>
  <c r="IL101" i="5"/>
  <c r="IL102" i="5"/>
  <c r="IL103" i="5"/>
  <c r="IL104" i="5"/>
  <c r="IL105" i="5"/>
  <c r="IL106" i="5"/>
  <c r="IL107" i="5"/>
  <c r="IL108" i="5"/>
  <c r="IL109" i="5"/>
  <c r="IL110" i="5"/>
  <c r="IL111" i="5"/>
  <c r="IL112" i="5"/>
  <c r="IL13" i="5"/>
  <c r="HV14" i="5"/>
  <c r="HV15" i="5"/>
  <c r="HV16" i="5"/>
  <c r="HV17" i="5"/>
  <c r="HV18" i="5"/>
  <c r="HV19" i="5"/>
  <c r="HV20" i="5"/>
  <c r="HV21" i="5"/>
  <c r="HV22" i="5"/>
  <c r="HV23" i="5"/>
  <c r="HV24" i="5"/>
  <c r="HV25" i="5"/>
  <c r="HV26" i="5"/>
  <c r="HV27" i="5"/>
  <c r="HV28" i="5"/>
  <c r="HV29" i="5"/>
  <c r="HV30" i="5"/>
  <c r="HV31" i="5"/>
  <c r="HV32" i="5"/>
  <c r="HV33" i="5"/>
  <c r="HV34" i="5"/>
  <c r="HV35" i="5"/>
  <c r="HV36" i="5"/>
  <c r="HV37" i="5"/>
  <c r="HV38" i="5"/>
  <c r="HV39" i="5"/>
  <c r="HV40" i="5"/>
  <c r="HV41" i="5"/>
  <c r="HV42" i="5"/>
  <c r="HV43" i="5"/>
  <c r="HV44" i="5"/>
  <c r="HV45" i="5"/>
  <c r="HV46" i="5"/>
  <c r="HV47" i="5"/>
  <c r="HV48" i="5"/>
  <c r="HV49" i="5"/>
  <c r="HV50" i="5"/>
  <c r="HV51" i="5"/>
  <c r="HV52" i="5"/>
  <c r="HV53" i="5"/>
  <c r="HV54" i="5"/>
  <c r="HV55" i="5"/>
  <c r="HV56" i="5"/>
  <c r="HV57" i="5"/>
  <c r="HV58" i="5"/>
  <c r="HV59" i="5"/>
  <c r="HV60" i="5"/>
  <c r="HV61" i="5"/>
  <c r="HV62" i="5"/>
  <c r="HV63" i="5"/>
  <c r="HV64" i="5"/>
  <c r="HV65" i="5"/>
  <c r="HV66" i="5"/>
  <c r="HV67" i="5"/>
  <c r="HV68" i="5"/>
  <c r="HV69" i="5"/>
  <c r="HV70" i="5"/>
  <c r="HV71" i="5"/>
  <c r="HV72" i="5"/>
  <c r="HV73" i="5"/>
  <c r="HV74" i="5"/>
  <c r="HV75" i="5"/>
  <c r="HV76" i="5"/>
  <c r="HV77" i="5"/>
  <c r="HV78" i="5"/>
  <c r="HV79" i="5"/>
  <c r="HV80" i="5"/>
  <c r="HV81" i="5"/>
  <c r="HV82" i="5"/>
  <c r="HV83" i="5"/>
  <c r="HV84" i="5"/>
  <c r="HV85" i="5"/>
  <c r="HV86" i="5"/>
  <c r="HV87" i="5"/>
  <c r="HV88" i="5"/>
  <c r="HV89" i="5"/>
  <c r="HV90" i="5"/>
  <c r="HV91" i="5"/>
  <c r="HV92" i="5"/>
  <c r="HV93" i="5"/>
  <c r="HV94" i="5"/>
  <c r="HV95" i="5"/>
  <c r="HV96" i="5"/>
  <c r="HV97" i="5"/>
  <c r="HV98" i="5"/>
  <c r="HV99" i="5"/>
  <c r="HV100" i="5"/>
  <c r="HV101" i="5"/>
  <c r="HV102" i="5"/>
  <c r="HV103" i="5"/>
  <c r="HV104" i="5"/>
  <c r="HV105" i="5"/>
  <c r="HV106" i="5"/>
  <c r="HV107" i="5"/>
  <c r="HV108" i="5"/>
  <c r="HV109" i="5"/>
  <c r="HV110" i="5"/>
  <c r="HV111" i="5"/>
  <c r="HV112" i="5"/>
  <c r="HV13" i="5"/>
  <c r="HT14" i="5"/>
  <c r="HT15" i="5"/>
  <c r="HT16" i="5"/>
  <c r="HT17" i="5"/>
  <c r="HT18" i="5"/>
  <c r="HT19" i="5"/>
  <c r="HT20" i="5"/>
  <c r="HT21" i="5"/>
  <c r="HT22" i="5"/>
  <c r="HT23" i="5"/>
  <c r="HT24" i="5"/>
  <c r="HT25" i="5"/>
  <c r="HT26" i="5"/>
  <c r="HT27" i="5"/>
  <c r="HT28" i="5"/>
  <c r="HT29" i="5"/>
  <c r="HT30" i="5"/>
  <c r="HT31" i="5"/>
  <c r="HT32" i="5"/>
  <c r="HT33" i="5"/>
  <c r="HT34" i="5"/>
  <c r="HT35" i="5"/>
  <c r="HT36" i="5"/>
  <c r="HT37" i="5"/>
  <c r="HT38" i="5"/>
  <c r="HT39" i="5"/>
  <c r="HT40" i="5"/>
  <c r="HT41" i="5"/>
  <c r="HT42" i="5"/>
  <c r="HT43" i="5"/>
  <c r="HT44" i="5"/>
  <c r="HT45" i="5"/>
  <c r="HT46" i="5"/>
  <c r="HT47" i="5"/>
  <c r="HT48" i="5"/>
  <c r="HT49" i="5"/>
  <c r="HT50" i="5"/>
  <c r="HT51" i="5"/>
  <c r="HT52" i="5"/>
  <c r="HT53" i="5"/>
  <c r="HT54" i="5"/>
  <c r="HT55" i="5"/>
  <c r="HT56" i="5"/>
  <c r="HT57" i="5"/>
  <c r="HT58" i="5"/>
  <c r="HT59" i="5"/>
  <c r="HT60" i="5"/>
  <c r="HT61" i="5"/>
  <c r="HT62" i="5"/>
  <c r="HT63" i="5"/>
  <c r="HT64" i="5"/>
  <c r="HT65" i="5"/>
  <c r="HT66" i="5"/>
  <c r="HT67" i="5"/>
  <c r="HT68" i="5"/>
  <c r="HT69" i="5"/>
  <c r="HT70" i="5"/>
  <c r="HT71" i="5"/>
  <c r="HT72" i="5"/>
  <c r="HT73" i="5"/>
  <c r="HT74" i="5"/>
  <c r="HT75" i="5"/>
  <c r="HT76" i="5"/>
  <c r="HT77" i="5"/>
  <c r="HT78" i="5"/>
  <c r="HT79" i="5"/>
  <c r="HT80" i="5"/>
  <c r="HT81" i="5"/>
  <c r="HT82" i="5"/>
  <c r="HT83" i="5"/>
  <c r="HT84" i="5"/>
  <c r="HT85" i="5"/>
  <c r="HT86" i="5"/>
  <c r="HT87" i="5"/>
  <c r="HT88" i="5"/>
  <c r="HT89" i="5"/>
  <c r="HT90" i="5"/>
  <c r="HT91" i="5"/>
  <c r="HT92" i="5"/>
  <c r="HT93" i="5"/>
  <c r="HT94" i="5"/>
  <c r="HT95" i="5"/>
  <c r="HT96" i="5"/>
  <c r="HT97" i="5"/>
  <c r="HT98" i="5"/>
  <c r="HT99" i="5"/>
  <c r="HT100" i="5"/>
  <c r="HT101" i="5"/>
  <c r="HT102" i="5"/>
  <c r="HT103" i="5"/>
  <c r="HT104" i="5"/>
  <c r="HT105" i="5"/>
  <c r="HT106" i="5"/>
  <c r="HT107" i="5"/>
  <c r="HT108" i="5"/>
  <c r="HT109" i="5"/>
  <c r="HT110" i="5"/>
  <c r="HT111" i="5"/>
  <c r="HT112" i="5"/>
  <c r="HT13" i="5"/>
  <c r="HS14" i="5"/>
  <c r="HS15" i="5"/>
  <c r="HS16" i="5"/>
  <c r="HS17" i="5"/>
  <c r="HS18" i="5"/>
  <c r="HS19" i="5"/>
  <c r="HS20" i="5"/>
  <c r="HS21" i="5"/>
  <c r="HS22" i="5"/>
  <c r="HS23" i="5"/>
  <c r="HS24" i="5"/>
  <c r="HS25" i="5"/>
  <c r="HS26" i="5"/>
  <c r="HS27" i="5"/>
  <c r="HS28" i="5"/>
  <c r="HS29" i="5"/>
  <c r="HS30" i="5"/>
  <c r="HS31" i="5"/>
  <c r="HS32" i="5"/>
  <c r="HS33" i="5"/>
  <c r="HS34" i="5"/>
  <c r="HS35" i="5"/>
  <c r="HS36" i="5"/>
  <c r="HS37" i="5"/>
  <c r="HS38" i="5"/>
  <c r="HS39" i="5"/>
  <c r="HS40" i="5"/>
  <c r="HS41" i="5"/>
  <c r="HS42" i="5"/>
  <c r="HS43" i="5"/>
  <c r="HS44" i="5"/>
  <c r="HS45" i="5"/>
  <c r="HS46" i="5"/>
  <c r="HS47" i="5"/>
  <c r="HS48" i="5"/>
  <c r="HS49" i="5"/>
  <c r="HS50" i="5"/>
  <c r="HS51" i="5"/>
  <c r="HS52" i="5"/>
  <c r="HS53" i="5"/>
  <c r="HS54" i="5"/>
  <c r="HS55" i="5"/>
  <c r="HS56" i="5"/>
  <c r="HS57" i="5"/>
  <c r="HS58" i="5"/>
  <c r="HS59" i="5"/>
  <c r="HS60" i="5"/>
  <c r="HS61" i="5"/>
  <c r="HS62" i="5"/>
  <c r="HS63" i="5"/>
  <c r="HS64" i="5"/>
  <c r="HS65" i="5"/>
  <c r="HS66" i="5"/>
  <c r="HS67" i="5"/>
  <c r="HS68" i="5"/>
  <c r="HS69" i="5"/>
  <c r="HS70" i="5"/>
  <c r="HS71" i="5"/>
  <c r="HS72" i="5"/>
  <c r="HS73" i="5"/>
  <c r="HS74" i="5"/>
  <c r="HS75" i="5"/>
  <c r="HS76" i="5"/>
  <c r="HS77" i="5"/>
  <c r="HS78" i="5"/>
  <c r="HS79" i="5"/>
  <c r="HS80" i="5"/>
  <c r="HS81" i="5"/>
  <c r="HS82" i="5"/>
  <c r="HS83" i="5"/>
  <c r="HS84" i="5"/>
  <c r="HS85" i="5"/>
  <c r="HS86" i="5"/>
  <c r="HS87" i="5"/>
  <c r="HS88" i="5"/>
  <c r="HS89" i="5"/>
  <c r="HS90" i="5"/>
  <c r="HS91" i="5"/>
  <c r="HS92" i="5"/>
  <c r="HS93" i="5"/>
  <c r="HS94" i="5"/>
  <c r="HS95" i="5"/>
  <c r="HS96" i="5"/>
  <c r="HS97" i="5"/>
  <c r="HS98" i="5"/>
  <c r="HS99" i="5"/>
  <c r="HS100" i="5"/>
  <c r="HS101" i="5"/>
  <c r="HS102" i="5"/>
  <c r="HS103" i="5"/>
  <c r="HS104" i="5"/>
  <c r="HS105" i="5"/>
  <c r="HS106" i="5"/>
  <c r="HS107" i="5"/>
  <c r="HS108" i="5"/>
  <c r="HS109" i="5"/>
  <c r="HS110" i="5"/>
  <c r="HS111" i="5"/>
  <c r="HS112" i="5"/>
  <c r="HS13" i="5"/>
  <c r="HR14" i="5"/>
  <c r="HR15" i="5"/>
  <c r="HR16" i="5"/>
  <c r="HR17" i="5"/>
  <c r="HR18" i="5"/>
  <c r="HR19" i="5"/>
  <c r="HR20" i="5"/>
  <c r="HR21" i="5"/>
  <c r="HR22" i="5"/>
  <c r="HR23" i="5"/>
  <c r="HR24" i="5"/>
  <c r="HR25" i="5"/>
  <c r="HR26" i="5"/>
  <c r="HR27" i="5"/>
  <c r="HR28" i="5"/>
  <c r="HR29" i="5"/>
  <c r="HR30" i="5"/>
  <c r="HR31" i="5"/>
  <c r="HR32" i="5"/>
  <c r="HR33" i="5"/>
  <c r="HR34" i="5"/>
  <c r="HR35" i="5"/>
  <c r="HR36" i="5"/>
  <c r="HR37" i="5"/>
  <c r="HR38" i="5"/>
  <c r="HR39" i="5"/>
  <c r="HR40" i="5"/>
  <c r="HR41" i="5"/>
  <c r="HR42" i="5"/>
  <c r="HR43" i="5"/>
  <c r="HR44" i="5"/>
  <c r="HR45" i="5"/>
  <c r="HR46" i="5"/>
  <c r="HR47" i="5"/>
  <c r="HR48" i="5"/>
  <c r="HR49" i="5"/>
  <c r="HR50" i="5"/>
  <c r="HR51" i="5"/>
  <c r="HR52" i="5"/>
  <c r="HR53" i="5"/>
  <c r="HR54" i="5"/>
  <c r="HR55" i="5"/>
  <c r="HR56" i="5"/>
  <c r="HR57" i="5"/>
  <c r="HR58" i="5"/>
  <c r="HR59" i="5"/>
  <c r="HR60" i="5"/>
  <c r="HR61" i="5"/>
  <c r="HR62" i="5"/>
  <c r="HR63" i="5"/>
  <c r="HR64" i="5"/>
  <c r="HR65" i="5"/>
  <c r="HR66" i="5"/>
  <c r="HR67" i="5"/>
  <c r="HR68" i="5"/>
  <c r="HR69" i="5"/>
  <c r="HR70" i="5"/>
  <c r="HR71" i="5"/>
  <c r="HR72" i="5"/>
  <c r="HR73" i="5"/>
  <c r="HR74" i="5"/>
  <c r="HR75" i="5"/>
  <c r="HR76" i="5"/>
  <c r="HR77" i="5"/>
  <c r="HR78" i="5"/>
  <c r="HR79" i="5"/>
  <c r="HR80" i="5"/>
  <c r="HR81" i="5"/>
  <c r="HR82" i="5"/>
  <c r="HR83" i="5"/>
  <c r="HR84" i="5"/>
  <c r="HR85" i="5"/>
  <c r="HR86" i="5"/>
  <c r="HR87" i="5"/>
  <c r="HR88" i="5"/>
  <c r="HR89" i="5"/>
  <c r="HR90" i="5"/>
  <c r="HR91" i="5"/>
  <c r="HR92" i="5"/>
  <c r="HR93" i="5"/>
  <c r="HR94" i="5"/>
  <c r="HR95" i="5"/>
  <c r="HR96" i="5"/>
  <c r="HR97" i="5"/>
  <c r="HR98" i="5"/>
  <c r="HR99" i="5"/>
  <c r="HR100" i="5"/>
  <c r="HR101" i="5"/>
  <c r="HR102" i="5"/>
  <c r="HR103" i="5"/>
  <c r="HR104" i="5"/>
  <c r="HR105" i="5"/>
  <c r="HR106" i="5"/>
  <c r="HR107" i="5"/>
  <c r="HR108" i="5"/>
  <c r="HR109" i="5"/>
  <c r="HR110" i="5"/>
  <c r="HR111" i="5"/>
  <c r="HR112" i="5"/>
  <c r="HR13" i="5"/>
  <c r="HN14" i="5"/>
  <c r="HN15" i="5"/>
  <c r="HN16" i="5"/>
  <c r="HN17" i="5"/>
  <c r="HN18" i="5"/>
  <c r="HN19" i="5"/>
  <c r="HN20" i="5"/>
  <c r="HN21" i="5"/>
  <c r="HN22" i="5"/>
  <c r="HN23" i="5"/>
  <c r="HN24" i="5"/>
  <c r="HN25" i="5"/>
  <c r="HN26" i="5"/>
  <c r="HN27" i="5"/>
  <c r="HN28" i="5"/>
  <c r="HN29" i="5"/>
  <c r="HN30" i="5"/>
  <c r="HN31" i="5"/>
  <c r="HN32" i="5"/>
  <c r="HN33" i="5"/>
  <c r="HN34" i="5"/>
  <c r="HN35" i="5"/>
  <c r="HN36" i="5"/>
  <c r="HN37" i="5"/>
  <c r="HN38" i="5"/>
  <c r="HN39" i="5"/>
  <c r="HN40" i="5"/>
  <c r="HN41" i="5"/>
  <c r="HN42" i="5"/>
  <c r="HN43" i="5"/>
  <c r="HN44" i="5"/>
  <c r="HN45" i="5"/>
  <c r="HN46" i="5"/>
  <c r="HN47" i="5"/>
  <c r="HN48" i="5"/>
  <c r="HN49" i="5"/>
  <c r="HN50" i="5"/>
  <c r="HN51" i="5"/>
  <c r="HN52" i="5"/>
  <c r="HN53" i="5"/>
  <c r="HN54" i="5"/>
  <c r="HN55" i="5"/>
  <c r="HN56" i="5"/>
  <c r="HN57" i="5"/>
  <c r="HN58" i="5"/>
  <c r="HN59" i="5"/>
  <c r="HN60" i="5"/>
  <c r="HN61" i="5"/>
  <c r="HN62" i="5"/>
  <c r="HN63" i="5"/>
  <c r="HN64" i="5"/>
  <c r="HN65" i="5"/>
  <c r="HN66" i="5"/>
  <c r="HN67" i="5"/>
  <c r="HN68" i="5"/>
  <c r="HN69" i="5"/>
  <c r="HN70" i="5"/>
  <c r="HN71" i="5"/>
  <c r="HN72" i="5"/>
  <c r="HN73" i="5"/>
  <c r="HN74" i="5"/>
  <c r="HN75" i="5"/>
  <c r="HN76" i="5"/>
  <c r="HN77" i="5"/>
  <c r="HN78" i="5"/>
  <c r="HN79" i="5"/>
  <c r="HN80" i="5"/>
  <c r="HN81" i="5"/>
  <c r="HN82" i="5"/>
  <c r="HN83" i="5"/>
  <c r="HN84" i="5"/>
  <c r="HN85" i="5"/>
  <c r="HN86" i="5"/>
  <c r="HN87" i="5"/>
  <c r="HN88" i="5"/>
  <c r="HN89" i="5"/>
  <c r="HN90" i="5"/>
  <c r="HN91" i="5"/>
  <c r="HN92" i="5"/>
  <c r="HN93" i="5"/>
  <c r="HN94" i="5"/>
  <c r="HN95" i="5"/>
  <c r="HN96" i="5"/>
  <c r="HN97" i="5"/>
  <c r="HN98" i="5"/>
  <c r="HN99" i="5"/>
  <c r="HN100" i="5"/>
  <c r="HN101" i="5"/>
  <c r="HN102" i="5"/>
  <c r="HN103" i="5"/>
  <c r="HN104" i="5"/>
  <c r="HN105" i="5"/>
  <c r="HN106" i="5"/>
  <c r="HN107" i="5"/>
  <c r="HN108" i="5"/>
  <c r="HN109" i="5"/>
  <c r="HN110" i="5"/>
  <c r="HN111" i="5"/>
  <c r="HN112" i="5"/>
  <c r="HN13" i="5"/>
  <c r="GX14" i="5"/>
  <c r="GX15" i="5"/>
  <c r="GX16" i="5"/>
  <c r="GX17" i="5"/>
  <c r="GX18" i="5"/>
  <c r="GX19" i="5"/>
  <c r="GX20" i="5"/>
  <c r="GX21" i="5"/>
  <c r="GX22" i="5"/>
  <c r="GX23" i="5"/>
  <c r="GX24" i="5"/>
  <c r="GX25" i="5"/>
  <c r="GX26" i="5"/>
  <c r="GX27" i="5"/>
  <c r="GX28" i="5"/>
  <c r="GX29" i="5"/>
  <c r="GX30" i="5"/>
  <c r="GX31" i="5"/>
  <c r="GX32" i="5"/>
  <c r="GX33" i="5"/>
  <c r="GX34" i="5"/>
  <c r="GX35" i="5"/>
  <c r="GX36" i="5"/>
  <c r="GX37" i="5"/>
  <c r="GX38" i="5"/>
  <c r="GX39" i="5"/>
  <c r="GX40" i="5"/>
  <c r="GX41" i="5"/>
  <c r="GX42" i="5"/>
  <c r="GX43" i="5"/>
  <c r="GX44" i="5"/>
  <c r="GX45" i="5"/>
  <c r="GX46" i="5"/>
  <c r="GX47" i="5"/>
  <c r="GX48" i="5"/>
  <c r="GX49" i="5"/>
  <c r="GX50" i="5"/>
  <c r="GX51" i="5"/>
  <c r="GX52" i="5"/>
  <c r="GX53" i="5"/>
  <c r="GX54" i="5"/>
  <c r="GX55" i="5"/>
  <c r="GX56" i="5"/>
  <c r="GX57" i="5"/>
  <c r="GX58" i="5"/>
  <c r="GX59" i="5"/>
  <c r="GX60" i="5"/>
  <c r="GX61" i="5"/>
  <c r="GX62" i="5"/>
  <c r="GX63" i="5"/>
  <c r="GX64" i="5"/>
  <c r="GX65" i="5"/>
  <c r="GX66" i="5"/>
  <c r="GX67" i="5"/>
  <c r="GX68" i="5"/>
  <c r="GX69" i="5"/>
  <c r="GX70" i="5"/>
  <c r="GX71" i="5"/>
  <c r="GX72" i="5"/>
  <c r="GX73" i="5"/>
  <c r="GX74" i="5"/>
  <c r="GX75" i="5"/>
  <c r="GX76" i="5"/>
  <c r="GX77" i="5"/>
  <c r="GX78" i="5"/>
  <c r="GX79" i="5"/>
  <c r="GX80" i="5"/>
  <c r="GX81" i="5"/>
  <c r="GX82" i="5"/>
  <c r="GX83" i="5"/>
  <c r="GX84" i="5"/>
  <c r="GX85" i="5"/>
  <c r="GX86" i="5"/>
  <c r="GX87" i="5"/>
  <c r="GX88" i="5"/>
  <c r="GX89" i="5"/>
  <c r="GX90" i="5"/>
  <c r="GX91" i="5"/>
  <c r="GX92" i="5"/>
  <c r="GX93" i="5"/>
  <c r="GX94" i="5"/>
  <c r="GX95" i="5"/>
  <c r="GX96" i="5"/>
  <c r="GX97" i="5"/>
  <c r="GX98" i="5"/>
  <c r="GX99" i="5"/>
  <c r="GX100" i="5"/>
  <c r="GX101" i="5"/>
  <c r="GX102" i="5"/>
  <c r="GX103" i="5"/>
  <c r="GX104" i="5"/>
  <c r="GX105" i="5"/>
  <c r="GX106" i="5"/>
  <c r="GX107" i="5"/>
  <c r="GX108" i="5"/>
  <c r="GX109" i="5"/>
  <c r="GX110" i="5"/>
  <c r="GX111" i="5"/>
  <c r="GX112" i="5"/>
  <c r="GX13" i="5"/>
  <c r="GV14" i="5"/>
  <c r="GV15" i="5"/>
  <c r="GV16" i="5"/>
  <c r="GV17" i="5"/>
  <c r="GV18" i="5"/>
  <c r="GV19" i="5"/>
  <c r="GV20" i="5"/>
  <c r="GV21" i="5"/>
  <c r="GV22" i="5"/>
  <c r="GV23" i="5"/>
  <c r="GV24" i="5"/>
  <c r="GV25" i="5"/>
  <c r="GV26" i="5"/>
  <c r="GV27" i="5"/>
  <c r="GV28" i="5"/>
  <c r="GV29" i="5"/>
  <c r="GV30" i="5"/>
  <c r="GV31" i="5"/>
  <c r="GV32" i="5"/>
  <c r="GV33" i="5"/>
  <c r="GV34" i="5"/>
  <c r="GV35" i="5"/>
  <c r="GV36" i="5"/>
  <c r="GV37" i="5"/>
  <c r="GV38" i="5"/>
  <c r="GV39" i="5"/>
  <c r="GV40" i="5"/>
  <c r="GV41" i="5"/>
  <c r="GV42" i="5"/>
  <c r="GV43" i="5"/>
  <c r="GV44" i="5"/>
  <c r="GV45" i="5"/>
  <c r="GV46" i="5"/>
  <c r="GV47" i="5"/>
  <c r="GV48" i="5"/>
  <c r="GV49" i="5"/>
  <c r="GV50" i="5"/>
  <c r="GV51" i="5"/>
  <c r="GV52" i="5"/>
  <c r="GV53" i="5"/>
  <c r="GV54" i="5"/>
  <c r="GV55" i="5"/>
  <c r="GV56" i="5"/>
  <c r="GV57" i="5"/>
  <c r="GV58" i="5"/>
  <c r="GV59" i="5"/>
  <c r="GV60" i="5"/>
  <c r="GV61" i="5"/>
  <c r="GV62" i="5"/>
  <c r="GV63" i="5"/>
  <c r="GV64" i="5"/>
  <c r="GV65" i="5"/>
  <c r="GV66" i="5"/>
  <c r="GV67" i="5"/>
  <c r="GV68" i="5"/>
  <c r="GV69" i="5"/>
  <c r="GV70" i="5"/>
  <c r="GV71" i="5"/>
  <c r="GV72" i="5"/>
  <c r="GV73" i="5"/>
  <c r="GV74" i="5"/>
  <c r="GV75" i="5"/>
  <c r="GV76" i="5"/>
  <c r="GV77" i="5"/>
  <c r="GV78" i="5"/>
  <c r="GV79" i="5"/>
  <c r="GV80" i="5"/>
  <c r="GV81" i="5"/>
  <c r="GV82" i="5"/>
  <c r="GV83" i="5"/>
  <c r="GV84" i="5"/>
  <c r="GV85" i="5"/>
  <c r="GV86" i="5"/>
  <c r="GV87" i="5"/>
  <c r="GV88" i="5"/>
  <c r="GV89" i="5"/>
  <c r="GV90" i="5"/>
  <c r="GV91" i="5"/>
  <c r="GV92" i="5"/>
  <c r="GV93" i="5"/>
  <c r="GV94" i="5"/>
  <c r="GV95" i="5"/>
  <c r="GV96" i="5"/>
  <c r="GV97" i="5"/>
  <c r="GV98" i="5"/>
  <c r="GV99" i="5"/>
  <c r="GV100" i="5"/>
  <c r="GV101" i="5"/>
  <c r="GV102" i="5"/>
  <c r="GV103" i="5"/>
  <c r="GV104" i="5"/>
  <c r="GV105" i="5"/>
  <c r="GV106" i="5"/>
  <c r="GV107" i="5"/>
  <c r="GV108" i="5"/>
  <c r="GV109" i="5"/>
  <c r="GV110" i="5"/>
  <c r="GV111" i="5"/>
  <c r="GV112" i="5"/>
  <c r="GV13" i="5"/>
  <c r="GU14" i="5"/>
  <c r="GU15" i="5"/>
  <c r="GU16" i="5"/>
  <c r="GU17" i="5"/>
  <c r="GU18" i="5"/>
  <c r="GU19" i="5"/>
  <c r="GU20" i="5"/>
  <c r="GU21" i="5"/>
  <c r="GU22" i="5"/>
  <c r="GU23" i="5"/>
  <c r="GU24" i="5"/>
  <c r="GU25" i="5"/>
  <c r="GU26" i="5"/>
  <c r="GU27" i="5"/>
  <c r="GU28" i="5"/>
  <c r="GU29" i="5"/>
  <c r="GU30" i="5"/>
  <c r="GU31" i="5"/>
  <c r="GU32" i="5"/>
  <c r="GU33" i="5"/>
  <c r="GU34" i="5"/>
  <c r="GU35" i="5"/>
  <c r="GU36" i="5"/>
  <c r="GU37" i="5"/>
  <c r="GU38" i="5"/>
  <c r="GU39" i="5"/>
  <c r="GU40" i="5"/>
  <c r="GU41" i="5"/>
  <c r="GU42" i="5"/>
  <c r="GU43" i="5"/>
  <c r="GU44" i="5"/>
  <c r="GU45" i="5"/>
  <c r="GU46" i="5"/>
  <c r="GU47" i="5"/>
  <c r="GU48" i="5"/>
  <c r="GU49" i="5"/>
  <c r="GU50" i="5"/>
  <c r="GU51" i="5"/>
  <c r="GU52" i="5"/>
  <c r="GU53" i="5"/>
  <c r="GU54" i="5"/>
  <c r="GU55" i="5"/>
  <c r="GU56" i="5"/>
  <c r="GU57" i="5"/>
  <c r="GU58" i="5"/>
  <c r="GU59" i="5"/>
  <c r="GU60" i="5"/>
  <c r="GU61" i="5"/>
  <c r="GU62" i="5"/>
  <c r="GU63" i="5"/>
  <c r="GU64" i="5"/>
  <c r="GU65" i="5"/>
  <c r="GU66" i="5"/>
  <c r="GU67" i="5"/>
  <c r="GU68" i="5"/>
  <c r="GU69" i="5"/>
  <c r="GU70" i="5"/>
  <c r="GU71" i="5"/>
  <c r="GU72" i="5"/>
  <c r="GU73" i="5"/>
  <c r="GU74" i="5"/>
  <c r="GU75" i="5"/>
  <c r="GU76" i="5"/>
  <c r="GU77" i="5"/>
  <c r="GU78" i="5"/>
  <c r="GU79" i="5"/>
  <c r="GU80" i="5"/>
  <c r="GU81" i="5"/>
  <c r="GU82" i="5"/>
  <c r="GU83" i="5"/>
  <c r="GU84" i="5"/>
  <c r="GU85" i="5"/>
  <c r="GU86" i="5"/>
  <c r="GU87" i="5"/>
  <c r="GU88" i="5"/>
  <c r="GU89" i="5"/>
  <c r="GU90" i="5"/>
  <c r="GU91" i="5"/>
  <c r="GU92" i="5"/>
  <c r="GU93" i="5"/>
  <c r="GU94" i="5"/>
  <c r="GU95" i="5"/>
  <c r="GU96" i="5"/>
  <c r="GU97" i="5"/>
  <c r="GU98" i="5"/>
  <c r="GU99" i="5"/>
  <c r="GU100" i="5"/>
  <c r="GU101" i="5"/>
  <c r="GU102" i="5"/>
  <c r="GU103" i="5"/>
  <c r="GU104" i="5"/>
  <c r="GU105" i="5"/>
  <c r="GU106" i="5"/>
  <c r="GU107" i="5"/>
  <c r="GU108" i="5"/>
  <c r="GU109" i="5"/>
  <c r="GU110" i="5"/>
  <c r="GU111" i="5"/>
  <c r="GU112" i="5"/>
  <c r="GU13" i="5"/>
  <c r="GT14" i="5"/>
  <c r="GT15" i="5"/>
  <c r="GT16" i="5"/>
  <c r="GT17" i="5"/>
  <c r="GT18" i="5"/>
  <c r="GT19" i="5"/>
  <c r="GT20" i="5"/>
  <c r="GT21" i="5"/>
  <c r="GT22" i="5"/>
  <c r="GT23" i="5"/>
  <c r="GT24" i="5"/>
  <c r="GT25" i="5"/>
  <c r="GT26" i="5"/>
  <c r="GT27" i="5"/>
  <c r="GT28" i="5"/>
  <c r="GT29" i="5"/>
  <c r="GT30" i="5"/>
  <c r="GT31" i="5"/>
  <c r="GT32" i="5"/>
  <c r="GT33" i="5"/>
  <c r="GT34" i="5"/>
  <c r="GT35" i="5"/>
  <c r="GT36" i="5"/>
  <c r="GT37" i="5"/>
  <c r="GT38" i="5"/>
  <c r="GT39" i="5"/>
  <c r="GT40" i="5"/>
  <c r="GT41" i="5"/>
  <c r="GT42" i="5"/>
  <c r="GT43" i="5"/>
  <c r="GT44" i="5"/>
  <c r="GT45" i="5"/>
  <c r="GT46" i="5"/>
  <c r="GT47" i="5"/>
  <c r="GT48" i="5"/>
  <c r="GT49" i="5"/>
  <c r="GT50" i="5"/>
  <c r="GT51" i="5"/>
  <c r="GT52" i="5"/>
  <c r="GT53" i="5"/>
  <c r="GT54" i="5"/>
  <c r="GT55" i="5"/>
  <c r="GT56" i="5"/>
  <c r="GT57" i="5"/>
  <c r="GT58" i="5"/>
  <c r="GT59" i="5"/>
  <c r="GT60" i="5"/>
  <c r="GT61" i="5"/>
  <c r="GT62" i="5"/>
  <c r="GT63" i="5"/>
  <c r="GT64" i="5"/>
  <c r="GT65" i="5"/>
  <c r="GT66" i="5"/>
  <c r="GT67" i="5"/>
  <c r="GT68" i="5"/>
  <c r="GT69" i="5"/>
  <c r="GT70" i="5"/>
  <c r="GT71" i="5"/>
  <c r="GT72" i="5"/>
  <c r="GT73" i="5"/>
  <c r="GT74" i="5"/>
  <c r="GT75" i="5"/>
  <c r="GT76" i="5"/>
  <c r="GT77" i="5"/>
  <c r="GT78" i="5"/>
  <c r="GT79" i="5"/>
  <c r="GT80" i="5"/>
  <c r="GT81" i="5"/>
  <c r="GT82" i="5"/>
  <c r="GT83" i="5"/>
  <c r="GT84" i="5"/>
  <c r="GT85" i="5"/>
  <c r="GT86" i="5"/>
  <c r="GT87" i="5"/>
  <c r="GT88" i="5"/>
  <c r="GT89" i="5"/>
  <c r="GT90" i="5"/>
  <c r="GT91" i="5"/>
  <c r="GT92" i="5"/>
  <c r="GT93" i="5"/>
  <c r="GT94" i="5"/>
  <c r="GT95" i="5"/>
  <c r="GT96" i="5"/>
  <c r="GT97" i="5"/>
  <c r="GT98" i="5"/>
  <c r="GT99" i="5"/>
  <c r="GT100" i="5"/>
  <c r="GT101" i="5"/>
  <c r="GT102" i="5"/>
  <c r="GT103" i="5"/>
  <c r="GT104" i="5"/>
  <c r="GT105" i="5"/>
  <c r="GT106" i="5"/>
  <c r="GT107" i="5"/>
  <c r="GT108" i="5"/>
  <c r="GT109" i="5"/>
  <c r="GT110" i="5"/>
  <c r="GT111" i="5"/>
  <c r="GT112" i="5"/>
  <c r="GT13" i="5"/>
  <c r="GP14" i="5"/>
  <c r="GP15" i="5"/>
  <c r="GP16" i="5"/>
  <c r="GP17" i="5"/>
  <c r="GP18" i="5"/>
  <c r="GP19" i="5"/>
  <c r="GP20" i="5"/>
  <c r="GP21" i="5"/>
  <c r="GP22" i="5"/>
  <c r="GP23" i="5"/>
  <c r="GP24" i="5"/>
  <c r="GP25" i="5"/>
  <c r="GP26" i="5"/>
  <c r="GP27" i="5"/>
  <c r="GP28" i="5"/>
  <c r="GP29" i="5"/>
  <c r="GP30" i="5"/>
  <c r="GP31" i="5"/>
  <c r="GP32" i="5"/>
  <c r="GP33" i="5"/>
  <c r="GP34" i="5"/>
  <c r="GP35" i="5"/>
  <c r="GP36" i="5"/>
  <c r="GP37" i="5"/>
  <c r="GP38" i="5"/>
  <c r="GP39" i="5"/>
  <c r="GP40" i="5"/>
  <c r="GP41" i="5"/>
  <c r="GP42" i="5"/>
  <c r="GP43" i="5"/>
  <c r="GP44" i="5"/>
  <c r="GP45" i="5"/>
  <c r="GP46" i="5"/>
  <c r="GP47" i="5"/>
  <c r="GP48" i="5"/>
  <c r="GP49" i="5"/>
  <c r="GP50" i="5"/>
  <c r="GP51" i="5"/>
  <c r="GP52" i="5"/>
  <c r="GP53" i="5"/>
  <c r="GP54" i="5"/>
  <c r="GP55" i="5"/>
  <c r="GP56" i="5"/>
  <c r="GP57" i="5"/>
  <c r="GP58" i="5"/>
  <c r="GP59" i="5"/>
  <c r="GP60" i="5"/>
  <c r="GP61" i="5"/>
  <c r="GP62" i="5"/>
  <c r="GP63" i="5"/>
  <c r="GP64" i="5"/>
  <c r="GP65" i="5"/>
  <c r="GP66" i="5"/>
  <c r="GP67" i="5"/>
  <c r="GP68" i="5"/>
  <c r="GP69" i="5"/>
  <c r="GP70" i="5"/>
  <c r="GP71" i="5"/>
  <c r="GP72" i="5"/>
  <c r="GP73" i="5"/>
  <c r="GP74" i="5"/>
  <c r="GP75" i="5"/>
  <c r="GP76" i="5"/>
  <c r="GP77" i="5"/>
  <c r="GP78" i="5"/>
  <c r="GP79" i="5"/>
  <c r="GP80" i="5"/>
  <c r="GP81" i="5"/>
  <c r="GP82" i="5"/>
  <c r="GP83" i="5"/>
  <c r="GP84" i="5"/>
  <c r="GP85" i="5"/>
  <c r="GP86" i="5"/>
  <c r="GP87" i="5"/>
  <c r="GP88" i="5"/>
  <c r="GP89" i="5"/>
  <c r="GP90" i="5"/>
  <c r="GP91" i="5"/>
  <c r="GP92" i="5"/>
  <c r="GP93" i="5"/>
  <c r="GP94" i="5"/>
  <c r="GP95" i="5"/>
  <c r="GP96" i="5"/>
  <c r="GP97" i="5"/>
  <c r="GP98" i="5"/>
  <c r="GP99" i="5"/>
  <c r="GP100" i="5"/>
  <c r="GP101" i="5"/>
  <c r="GP102" i="5"/>
  <c r="GP103" i="5"/>
  <c r="GP104" i="5"/>
  <c r="GP105" i="5"/>
  <c r="GP106" i="5"/>
  <c r="GP107" i="5"/>
  <c r="GP108" i="5"/>
  <c r="GP109" i="5"/>
  <c r="GP110" i="5"/>
  <c r="GP111" i="5"/>
  <c r="GP112" i="5"/>
  <c r="GP13" i="5"/>
  <c r="FX14" i="5"/>
  <c r="FX15" i="5"/>
  <c r="FX16" i="5"/>
  <c r="FX17" i="5"/>
  <c r="FX18" i="5"/>
  <c r="FX19" i="5"/>
  <c r="FX20" i="5"/>
  <c r="FX21" i="5"/>
  <c r="FX22" i="5"/>
  <c r="FX23" i="5"/>
  <c r="FX24" i="5"/>
  <c r="FX25" i="5"/>
  <c r="FX26" i="5"/>
  <c r="FX27" i="5"/>
  <c r="FX28" i="5"/>
  <c r="FX29" i="5"/>
  <c r="FX30" i="5"/>
  <c r="FX31" i="5"/>
  <c r="FX32" i="5"/>
  <c r="FX33" i="5"/>
  <c r="FX34" i="5"/>
  <c r="FX35" i="5"/>
  <c r="FX36" i="5"/>
  <c r="FX37" i="5"/>
  <c r="FX38" i="5"/>
  <c r="FX39" i="5"/>
  <c r="FX40" i="5"/>
  <c r="FX41" i="5"/>
  <c r="FX42" i="5"/>
  <c r="FX43" i="5"/>
  <c r="FX44" i="5"/>
  <c r="FX45" i="5"/>
  <c r="FX46" i="5"/>
  <c r="FX47" i="5"/>
  <c r="FX48" i="5"/>
  <c r="FX49" i="5"/>
  <c r="FX50" i="5"/>
  <c r="FX51" i="5"/>
  <c r="FX52" i="5"/>
  <c r="FX53" i="5"/>
  <c r="FX54" i="5"/>
  <c r="FX55" i="5"/>
  <c r="FX56" i="5"/>
  <c r="FX57" i="5"/>
  <c r="FX58" i="5"/>
  <c r="FX59" i="5"/>
  <c r="FX60" i="5"/>
  <c r="FX61" i="5"/>
  <c r="FX62" i="5"/>
  <c r="FX63" i="5"/>
  <c r="FX64" i="5"/>
  <c r="FX65" i="5"/>
  <c r="FX66" i="5"/>
  <c r="FX67" i="5"/>
  <c r="FX68" i="5"/>
  <c r="FX69" i="5"/>
  <c r="FX70" i="5"/>
  <c r="FX71" i="5"/>
  <c r="FX72" i="5"/>
  <c r="FX73" i="5"/>
  <c r="FX74" i="5"/>
  <c r="FX75" i="5"/>
  <c r="FX76" i="5"/>
  <c r="FX77" i="5"/>
  <c r="FX78" i="5"/>
  <c r="FX79" i="5"/>
  <c r="FX80" i="5"/>
  <c r="FX81" i="5"/>
  <c r="FX82" i="5"/>
  <c r="FX83" i="5"/>
  <c r="FX84" i="5"/>
  <c r="FX85" i="5"/>
  <c r="FX86" i="5"/>
  <c r="FX87" i="5"/>
  <c r="FX88" i="5"/>
  <c r="FX89" i="5"/>
  <c r="FX90" i="5"/>
  <c r="FX91" i="5"/>
  <c r="FX92" i="5"/>
  <c r="FX93" i="5"/>
  <c r="FX94" i="5"/>
  <c r="FX95" i="5"/>
  <c r="FX96" i="5"/>
  <c r="FX97" i="5"/>
  <c r="FX98" i="5"/>
  <c r="FX99" i="5"/>
  <c r="FX100" i="5"/>
  <c r="FX101" i="5"/>
  <c r="FX102" i="5"/>
  <c r="FX103" i="5"/>
  <c r="FX104" i="5"/>
  <c r="FX105" i="5"/>
  <c r="FX106" i="5"/>
  <c r="FX107" i="5"/>
  <c r="FX108" i="5"/>
  <c r="FX109" i="5"/>
  <c r="FX110" i="5"/>
  <c r="FX111" i="5"/>
  <c r="FX112" i="5"/>
  <c r="FX13" i="5"/>
  <c r="FW14" i="5"/>
  <c r="FW15" i="5"/>
  <c r="FW16" i="5"/>
  <c r="FW17" i="5"/>
  <c r="FW18" i="5"/>
  <c r="FW19" i="5"/>
  <c r="FW20" i="5"/>
  <c r="FW21" i="5"/>
  <c r="FW22" i="5"/>
  <c r="FW23" i="5"/>
  <c r="FW24" i="5"/>
  <c r="FW25" i="5"/>
  <c r="FW26" i="5"/>
  <c r="FW27" i="5"/>
  <c r="FW28" i="5"/>
  <c r="FW29" i="5"/>
  <c r="FW30" i="5"/>
  <c r="FW31" i="5"/>
  <c r="FW32" i="5"/>
  <c r="FW33" i="5"/>
  <c r="FW34" i="5"/>
  <c r="FW35" i="5"/>
  <c r="FW36" i="5"/>
  <c r="FW37" i="5"/>
  <c r="FW38" i="5"/>
  <c r="FW39" i="5"/>
  <c r="FW40" i="5"/>
  <c r="FW41" i="5"/>
  <c r="FW42" i="5"/>
  <c r="FW43" i="5"/>
  <c r="FW44" i="5"/>
  <c r="FW45" i="5"/>
  <c r="FW46" i="5"/>
  <c r="FW47" i="5"/>
  <c r="FW48" i="5"/>
  <c r="FW49" i="5"/>
  <c r="FW50" i="5"/>
  <c r="FW51" i="5"/>
  <c r="FW52" i="5"/>
  <c r="FW53" i="5"/>
  <c r="FW54" i="5"/>
  <c r="FW55" i="5"/>
  <c r="FW56" i="5"/>
  <c r="FW57" i="5"/>
  <c r="FW58" i="5"/>
  <c r="FW59" i="5"/>
  <c r="FW60" i="5"/>
  <c r="FW61" i="5"/>
  <c r="FW62" i="5"/>
  <c r="FW63" i="5"/>
  <c r="FW64" i="5"/>
  <c r="FW65" i="5"/>
  <c r="FW66" i="5"/>
  <c r="FW67" i="5"/>
  <c r="FW68" i="5"/>
  <c r="FW69" i="5"/>
  <c r="FW70" i="5"/>
  <c r="FW71" i="5"/>
  <c r="FW72" i="5"/>
  <c r="FW73" i="5"/>
  <c r="FW74" i="5"/>
  <c r="FW75" i="5"/>
  <c r="FW76" i="5"/>
  <c r="FW77" i="5"/>
  <c r="FW78" i="5"/>
  <c r="FW79" i="5"/>
  <c r="FW80" i="5"/>
  <c r="FW81" i="5"/>
  <c r="FW82" i="5"/>
  <c r="FW83" i="5"/>
  <c r="FW84" i="5"/>
  <c r="FW85" i="5"/>
  <c r="FW86" i="5"/>
  <c r="FW87" i="5"/>
  <c r="FW88" i="5"/>
  <c r="FW89" i="5"/>
  <c r="FW90" i="5"/>
  <c r="FW91" i="5"/>
  <c r="FW92" i="5"/>
  <c r="FW93" i="5"/>
  <c r="FW94" i="5"/>
  <c r="FW95" i="5"/>
  <c r="FW96" i="5"/>
  <c r="FW97" i="5"/>
  <c r="FW98" i="5"/>
  <c r="FW99" i="5"/>
  <c r="FW100" i="5"/>
  <c r="FW101" i="5"/>
  <c r="FW102" i="5"/>
  <c r="FW103" i="5"/>
  <c r="FW104" i="5"/>
  <c r="FW105" i="5"/>
  <c r="FW106" i="5"/>
  <c r="FW107" i="5"/>
  <c r="FW108" i="5"/>
  <c r="FW109" i="5"/>
  <c r="FW110" i="5"/>
  <c r="FW111" i="5"/>
  <c r="FW112" i="5"/>
  <c r="FW13" i="5"/>
  <c r="FV14" i="5"/>
  <c r="FV15" i="5"/>
  <c r="FV16" i="5"/>
  <c r="FV17" i="5"/>
  <c r="FV18" i="5"/>
  <c r="FV19" i="5"/>
  <c r="FV20" i="5"/>
  <c r="FV21" i="5"/>
  <c r="FV22" i="5"/>
  <c r="FV23" i="5"/>
  <c r="FV24" i="5"/>
  <c r="FV25" i="5"/>
  <c r="FV26" i="5"/>
  <c r="FV27" i="5"/>
  <c r="FV28" i="5"/>
  <c r="FV29" i="5"/>
  <c r="FV30" i="5"/>
  <c r="FV31" i="5"/>
  <c r="FV32" i="5"/>
  <c r="FV33" i="5"/>
  <c r="FV34" i="5"/>
  <c r="FV35" i="5"/>
  <c r="FV36" i="5"/>
  <c r="FV37" i="5"/>
  <c r="FV38" i="5"/>
  <c r="FV39" i="5"/>
  <c r="FV40" i="5"/>
  <c r="FV41" i="5"/>
  <c r="FV42" i="5"/>
  <c r="FV43" i="5"/>
  <c r="FV44" i="5"/>
  <c r="FV45" i="5"/>
  <c r="FV46" i="5"/>
  <c r="FV47" i="5"/>
  <c r="FV48" i="5"/>
  <c r="FV49" i="5"/>
  <c r="FV50" i="5"/>
  <c r="FV51" i="5"/>
  <c r="FV52" i="5"/>
  <c r="FV53" i="5"/>
  <c r="FV54" i="5"/>
  <c r="FV55" i="5"/>
  <c r="FV56" i="5"/>
  <c r="FV57" i="5"/>
  <c r="FV58" i="5"/>
  <c r="FV59" i="5"/>
  <c r="FV60" i="5"/>
  <c r="FV61" i="5"/>
  <c r="FV62" i="5"/>
  <c r="FV63" i="5"/>
  <c r="FV64" i="5"/>
  <c r="FV65" i="5"/>
  <c r="FV66" i="5"/>
  <c r="FV67" i="5"/>
  <c r="FV68" i="5"/>
  <c r="FV69" i="5"/>
  <c r="FV70" i="5"/>
  <c r="FV71" i="5"/>
  <c r="FV72" i="5"/>
  <c r="FV73" i="5"/>
  <c r="FV74" i="5"/>
  <c r="FV75" i="5"/>
  <c r="FV76" i="5"/>
  <c r="FV77" i="5"/>
  <c r="FV78" i="5"/>
  <c r="FV79" i="5"/>
  <c r="FV80" i="5"/>
  <c r="FV81" i="5"/>
  <c r="FV82" i="5"/>
  <c r="FV83" i="5"/>
  <c r="FV84" i="5"/>
  <c r="FV85" i="5"/>
  <c r="FV86" i="5"/>
  <c r="FV87" i="5"/>
  <c r="FV88" i="5"/>
  <c r="FV89" i="5"/>
  <c r="FV90" i="5"/>
  <c r="FV91" i="5"/>
  <c r="FV92" i="5"/>
  <c r="FV93" i="5"/>
  <c r="FV94" i="5"/>
  <c r="FV95" i="5"/>
  <c r="FV96" i="5"/>
  <c r="FV97" i="5"/>
  <c r="FV98" i="5"/>
  <c r="FV99" i="5"/>
  <c r="FV100" i="5"/>
  <c r="FV101" i="5"/>
  <c r="FV102" i="5"/>
  <c r="FV103" i="5"/>
  <c r="FV104" i="5"/>
  <c r="FV105" i="5"/>
  <c r="FV106" i="5"/>
  <c r="FV107" i="5"/>
  <c r="FV108" i="5"/>
  <c r="FV109" i="5"/>
  <c r="FV110" i="5"/>
  <c r="FV111" i="5"/>
  <c r="FV112" i="5"/>
  <c r="FV13" i="5"/>
  <c r="FR14" i="5"/>
  <c r="FR15" i="5"/>
  <c r="FR16" i="5"/>
  <c r="FR17" i="5"/>
  <c r="FR18" i="5"/>
  <c r="FR19" i="5"/>
  <c r="FR20" i="5"/>
  <c r="FR21" i="5"/>
  <c r="FR22" i="5"/>
  <c r="FR23" i="5"/>
  <c r="FR24" i="5"/>
  <c r="FR25" i="5"/>
  <c r="FR26" i="5"/>
  <c r="FR27" i="5"/>
  <c r="FR28" i="5"/>
  <c r="FR29" i="5"/>
  <c r="FR30" i="5"/>
  <c r="FR31" i="5"/>
  <c r="FR32" i="5"/>
  <c r="FR33" i="5"/>
  <c r="FR34" i="5"/>
  <c r="FR35" i="5"/>
  <c r="FR36" i="5"/>
  <c r="FR37" i="5"/>
  <c r="FR38" i="5"/>
  <c r="FR39" i="5"/>
  <c r="FR40" i="5"/>
  <c r="FR41" i="5"/>
  <c r="FR42" i="5"/>
  <c r="FR43" i="5"/>
  <c r="FR44" i="5"/>
  <c r="FR45" i="5"/>
  <c r="FR46" i="5"/>
  <c r="FR47" i="5"/>
  <c r="FR48" i="5"/>
  <c r="FR49" i="5"/>
  <c r="FR50" i="5"/>
  <c r="FR51" i="5"/>
  <c r="FR52" i="5"/>
  <c r="FR53" i="5"/>
  <c r="FR54" i="5"/>
  <c r="FR55" i="5"/>
  <c r="FR56" i="5"/>
  <c r="FR57" i="5"/>
  <c r="FR58" i="5"/>
  <c r="FR59" i="5"/>
  <c r="FR60" i="5"/>
  <c r="FR61" i="5"/>
  <c r="FR62" i="5"/>
  <c r="FR63" i="5"/>
  <c r="FR64" i="5"/>
  <c r="FR65" i="5"/>
  <c r="FR66" i="5"/>
  <c r="FR67" i="5"/>
  <c r="FR68" i="5"/>
  <c r="FR69" i="5"/>
  <c r="FR70" i="5"/>
  <c r="FR71" i="5"/>
  <c r="FR72" i="5"/>
  <c r="FR73" i="5"/>
  <c r="FR74" i="5"/>
  <c r="FR75" i="5"/>
  <c r="FR76" i="5"/>
  <c r="FR77" i="5"/>
  <c r="FR78" i="5"/>
  <c r="FR79" i="5"/>
  <c r="FR80" i="5"/>
  <c r="FR81" i="5"/>
  <c r="FR82" i="5"/>
  <c r="FR83" i="5"/>
  <c r="FR84" i="5"/>
  <c r="FR85" i="5"/>
  <c r="FR86" i="5"/>
  <c r="FR87" i="5"/>
  <c r="FR88" i="5"/>
  <c r="FR89" i="5"/>
  <c r="FR90" i="5"/>
  <c r="FR91" i="5"/>
  <c r="FR92" i="5"/>
  <c r="FR93" i="5"/>
  <c r="FR94" i="5"/>
  <c r="FR95" i="5"/>
  <c r="FR96" i="5"/>
  <c r="FR97" i="5"/>
  <c r="FR98" i="5"/>
  <c r="FR99" i="5"/>
  <c r="FR100" i="5"/>
  <c r="FR101" i="5"/>
  <c r="FR102" i="5"/>
  <c r="FR103" i="5"/>
  <c r="FR104" i="5"/>
  <c r="FR105" i="5"/>
  <c r="FR106" i="5"/>
  <c r="FR107" i="5"/>
  <c r="FR108" i="5"/>
  <c r="FR109" i="5"/>
  <c r="FR110" i="5"/>
  <c r="FR111" i="5"/>
  <c r="FR112" i="5"/>
  <c r="FR13" i="5"/>
  <c r="FB14" i="5"/>
  <c r="FB15" i="5"/>
  <c r="FB16" i="5"/>
  <c r="FB17" i="5"/>
  <c r="FB18" i="5"/>
  <c r="FB19" i="5"/>
  <c r="FB20" i="5"/>
  <c r="FB21" i="5"/>
  <c r="FB22" i="5"/>
  <c r="FB23" i="5"/>
  <c r="FB24" i="5"/>
  <c r="FB25" i="5"/>
  <c r="FB26" i="5"/>
  <c r="FB27" i="5"/>
  <c r="FB28" i="5"/>
  <c r="FB29" i="5"/>
  <c r="FB30" i="5"/>
  <c r="FB31" i="5"/>
  <c r="FB32" i="5"/>
  <c r="FB33" i="5"/>
  <c r="FB34" i="5"/>
  <c r="FB35" i="5"/>
  <c r="FB36" i="5"/>
  <c r="FB37" i="5"/>
  <c r="FB38" i="5"/>
  <c r="FB39" i="5"/>
  <c r="FB40" i="5"/>
  <c r="FB41" i="5"/>
  <c r="FB42" i="5"/>
  <c r="FB43" i="5"/>
  <c r="FB44" i="5"/>
  <c r="FB45" i="5"/>
  <c r="FB46" i="5"/>
  <c r="FB47" i="5"/>
  <c r="FB48" i="5"/>
  <c r="FB49" i="5"/>
  <c r="FB50" i="5"/>
  <c r="FB51" i="5"/>
  <c r="FB52" i="5"/>
  <c r="FB53" i="5"/>
  <c r="FB54" i="5"/>
  <c r="FB55" i="5"/>
  <c r="FB56" i="5"/>
  <c r="FB57" i="5"/>
  <c r="FB58" i="5"/>
  <c r="FB59" i="5"/>
  <c r="FB60" i="5"/>
  <c r="FB61" i="5"/>
  <c r="FB62" i="5"/>
  <c r="FB63" i="5"/>
  <c r="FB64" i="5"/>
  <c r="FB65" i="5"/>
  <c r="FB66" i="5"/>
  <c r="FB67" i="5"/>
  <c r="FB68" i="5"/>
  <c r="FB69" i="5"/>
  <c r="FB70" i="5"/>
  <c r="FB71" i="5"/>
  <c r="FB72" i="5"/>
  <c r="FB73" i="5"/>
  <c r="FB74" i="5"/>
  <c r="FB75" i="5"/>
  <c r="FB76" i="5"/>
  <c r="FB77" i="5"/>
  <c r="FB78" i="5"/>
  <c r="FB79" i="5"/>
  <c r="FB80" i="5"/>
  <c r="FB81" i="5"/>
  <c r="FB82" i="5"/>
  <c r="FB83" i="5"/>
  <c r="FB84" i="5"/>
  <c r="FB85" i="5"/>
  <c r="FB86" i="5"/>
  <c r="FB87" i="5"/>
  <c r="FB88" i="5"/>
  <c r="FB89" i="5"/>
  <c r="FB90" i="5"/>
  <c r="FB91" i="5"/>
  <c r="FB92" i="5"/>
  <c r="FB93" i="5"/>
  <c r="FB94" i="5"/>
  <c r="FB95" i="5"/>
  <c r="FB96" i="5"/>
  <c r="FB97" i="5"/>
  <c r="FB98" i="5"/>
  <c r="FB99" i="5"/>
  <c r="FB100" i="5"/>
  <c r="FB101" i="5"/>
  <c r="FB102" i="5"/>
  <c r="FB103" i="5"/>
  <c r="FB104" i="5"/>
  <c r="FB105" i="5"/>
  <c r="FB106" i="5"/>
  <c r="FB107" i="5"/>
  <c r="FB108" i="5"/>
  <c r="FB109" i="5"/>
  <c r="FB110" i="5"/>
  <c r="FB111" i="5"/>
  <c r="FB112" i="5"/>
  <c r="FB13" i="5"/>
  <c r="EZ14" i="5"/>
  <c r="EZ15" i="5"/>
  <c r="EZ16" i="5"/>
  <c r="EZ17" i="5"/>
  <c r="EZ18" i="5"/>
  <c r="EZ19" i="5"/>
  <c r="EZ20" i="5"/>
  <c r="EZ21" i="5"/>
  <c r="EZ22" i="5"/>
  <c r="EZ23" i="5"/>
  <c r="EZ24" i="5"/>
  <c r="EZ25" i="5"/>
  <c r="EZ26" i="5"/>
  <c r="EZ27" i="5"/>
  <c r="EZ28" i="5"/>
  <c r="EZ29" i="5"/>
  <c r="EZ30" i="5"/>
  <c r="EZ31" i="5"/>
  <c r="EZ32" i="5"/>
  <c r="EZ33" i="5"/>
  <c r="EZ34" i="5"/>
  <c r="EZ35" i="5"/>
  <c r="EZ36" i="5"/>
  <c r="EZ37" i="5"/>
  <c r="EZ38" i="5"/>
  <c r="EZ39" i="5"/>
  <c r="EZ40" i="5"/>
  <c r="EZ41" i="5"/>
  <c r="EZ42" i="5"/>
  <c r="EZ43" i="5"/>
  <c r="EZ44" i="5"/>
  <c r="EZ45" i="5"/>
  <c r="EZ46" i="5"/>
  <c r="EZ47" i="5"/>
  <c r="EZ48" i="5"/>
  <c r="EZ49" i="5"/>
  <c r="EZ50" i="5"/>
  <c r="EZ51" i="5"/>
  <c r="EZ52" i="5"/>
  <c r="EZ53" i="5"/>
  <c r="EZ54" i="5"/>
  <c r="EZ55" i="5"/>
  <c r="EZ56" i="5"/>
  <c r="EZ57" i="5"/>
  <c r="EZ58" i="5"/>
  <c r="EZ59" i="5"/>
  <c r="EZ60" i="5"/>
  <c r="EZ61" i="5"/>
  <c r="EZ62" i="5"/>
  <c r="EZ63" i="5"/>
  <c r="EZ64" i="5"/>
  <c r="EZ65" i="5"/>
  <c r="EZ66" i="5"/>
  <c r="EZ67" i="5"/>
  <c r="EZ68" i="5"/>
  <c r="EZ69" i="5"/>
  <c r="EZ70" i="5"/>
  <c r="EZ71" i="5"/>
  <c r="EZ72" i="5"/>
  <c r="EZ73" i="5"/>
  <c r="EZ74" i="5"/>
  <c r="EZ75" i="5"/>
  <c r="EZ76" i="5"/>
  <c r="EZ77" i="5"/>
  <c r="EZ78" i="5"/>
  <c r="EZ79" i="5"/>
  <c r="EZ80" i="5"/>
  <c r="EZ81" i="5"/>
  <c r="EZ82" i="5"/>
  <c r="EZ83" i="5"/>
  <c r="EZ84" i="5"/>
  <c r="EZ85" i="5"/>
  <c r="EZ86" i="5"/>
  <c r="EZ87" i="5"/>
  <c r="EZ88" i="5"/>
  <c r="EZ89" i="5"/>
  <c r="EZ90" i="5"/>
  <c r="EZ91" i="5"/>
  <c r="EZ92" i="5"/>
  <c r="EZ93" i="5"/>
  <c r="EZ94" i="5"/>
  <c r="EZ95" i="5"/>
  <c r="EZ96" i="5"/>
  <c r="EZ97" i="5"/>
  <c r="EZ98" i="5"/>
  <c r="EZ99" i="5"/>
  <c r="EZ100" i="5"/>
  <c r="EZ101" i="5"/>
  <c r="EZ102" i="5"/>
  <c r="EZ103" i="5"/>
  <c r="EZ104" i="5"/>
  <c r="EZ105" i="5"/>
  <c r="EZ106" i="5"/>
  <c r="EZ107" i="5"/>
  <c r="EZ108" i="5"/>
  <c r="EZ109" i="5"/>
  <c r="EZ110" i="5"/>
  <c r="EZ111" i="5"/>
  <c r="EZ112" i="5"/>
  <c r="EZ13" i="5"/>
  <c r="EY14" i="5"/>
  <c r="EY15" i="5"/>
  <c r="EY16" i="5"/>
  <c r="EY17" i="5"/>
  <c r="EY18" i="5"/>
  <c r="EY19" i="5"/>
  <c r="EY20" i="5"/>
  <c r="EY21" i="5"/>
  <c r="EY22" i="5"/>
  <c r="EY23" i="5"/>
  <c r="EY24" i="5"/>
  <c r="EY25" i="5"/>
  <c r="EY26" i="5"/>
  <c r="EY27" i="5"/>
  <c r="EY28" i="5"/>
  <c r="EY29" i="5"/>
  <c r="EY30" i="5"/>
  <c r="EY31" i="5"/>
  <c r="EY32" i="5"/>
  <c r="EY33" i="5"/>
  <c r="EY34" i="5"/>
  <c r="EY35" i="5"/>
  <c r="EY36" i="5"/>
  <c r="EY37" i="5"/>
  <c r="EY38" i="5"/>
  <c r="EY39" i="5"/>
  <c r="EY40" i="5"/>
  <c r="EY41" i="5"/>
  <c r="EY42" i="5"/>
  <c r="EY43" i="5"/>
  <c r="EY44" i="5"/>
  <c r="EY45" i="5"/>
  <c r="EY46" i="5"/>
  <c r="EY47" i="5"/>
  <c r="EY48" i="5"/>
  <c r="EY49" i="5"/>
  <c r="EY50" i="5"/>
  <c r="EY51" i="5"/>
  <c r="EY52" i="5"/>
  <c r="EY53" i="5"/>
  <c r="EY54" i="5"/>
  <c r="EY55" i="5"/>
  <c r="EY56" i="5"/>
  <c r="EY57" i="5"/>
  <c r="EY58" i="5"/>
  <c r="EY59" i="5"/>
  <c r="EY60" i="5"/>
  <c r="EY61" i="5"/>
  <c r="EY62" i="5"/>
  <c r="EY63" i="5"/>
  <c r="EY64" i="5"/>
  <c r="EY65" i="5"/>
  <c r="EY66" i="5"/>
  <c r="EY67" i="5"/>
  <c r="EY68" i="5"/>
  <c r="EY69" i="5"/>
  <c r="EY70" i="5"/>
  <c r="EY71" i="5"/>
  <c r="EY72" i="5"/>
  <c r="EY73" i="5"/>
  <c r="EY74" i="5"/>
  <c r="EY75" i="5"/>
  <c r="EY76" i="5"/>
  <c r="EY77" i="5"/>
  <c r="EY78" i="5"/>
  <c r="EY79" i="5"/>
  <c r="EY80" i="5"/>
  <c r="EY81" i="5"/>
  <c r="EY82" i="5"/>
  <c r="EY83" i="5"/>
  <c r="EY84" i="5"/>
  <c r="EY85" i="5"/>
  <c r="EY86" i="5"/>
  <c r="EY87" i="5"/>
  <c r="EY88" i="5"/>
  <c r="EY89" i="5"/>
  <c r="EY90" i="5"/>
  <c r="EY91" i="5"/>
  <c r="EY92" i="5"/>
  <c r="EY93" i="5"/>
  <c r="EY94" i="5"/>
  <c r="EY95" i="5"/>
  <c r="EY96" i="5"/>
  <c r="EY97" i="5"/>
  <c r="EY98" i="5"/>
  <c r="EY99" i="5"/>
  <c r="EY100" i="5"/>
  <c r="EY101" i="5"/>
  <c r="EY102" i="5"/>
  <c r="EY103" i="5"/>
  <c r="EY104" i="5"/>
  <c r="EY105" i="5"/>
  <c r="EY106" i="5"/>
  <c r="EY107" i="5"/>
  <c r="EY108" i="5"/>
  <c r="EY109" i="5"/>
  <c r="EY110" i="5"/>
  <c r="EY111" i="5"/>
  <c r="EY112" i="5"/>
  <c r="EY13" i="5"/>
  <c r="EX14" i="5"/>
  <c r="EX15" i="5"/>
  <c r="EX16" i="5"/>
  <c r="EX17" i="5"/>
  <c r="EX18" i="5"/>
  <c r="EX19" i="5"/>
  <c r="EX20" i="5"/>
  <c r="EX21" i="5"/>
  <c r="EX22" i="5"/>
  <c r="EX23" i="5"/>
  <c r="EX24" i="5"/>
  <c r="EX25" i="5"/>
  <c r="EX26" i="5"/>
  <c r="EX27" i="5"/>
  <c r="EX28" i="5"/>
  <c r="EX29" i="5"/>
  <c r="EX30" i="5"/>
  <c r="EX31" i="5"/>
  <c r="EX32" i="5"/>
  <c r="EX33" i="5"/>
  <c r="EX34" i="5"/>
  <c r="EX35" i="5"/>
  <c r="EX36" i="5"/>
  <c r="EX37" i="5"/>
  <c r="EX38" i="5"/>
  <c r="EX39" i="5"/>
  <c r="EX40" i="5"/>
  <c r="EX41" i="5"/>
  <c r="EX42" i="5"/>
  <c r="EX43" i="5"/>
  <c r="EX44" i="5"/>
  <c r="EX45" i="5"/>
  <c r="EX46" i="5"/>
  <c r="EX47" i="5"/>
  <c r="EX48" i="5"/>
  <c r="EX49" i="5"/>
  <c r="EX50" i="5"/>
  <c r="EX51" i="5"/>
  <c r="EX52" i="5"/>
  <c r="EX53" i="5"/>
  <c r="EX54" i="5"/>
  <c r="EX55" i="5"/>
  <c r="EX56" i="5"/>
  <c r="EX57" i="5"/>
  <c r="EX58" i="5"/>
  <c r="EX59" i="5"/>
  <c r="EX60" i="5"/>
  <c r="EX61" i="5"/>
  <c r="EX62" i="5"/>
  <c r="EX63" i="5"/>
  <c r="EX64" i="5"/>
  <c r="EX65" i="5"/>
  <c r="EX66" i="5"/>
  <c r="EX67" i="5"/>
  <c r="EX68" i="5"/>
  <c r="EX69" i="5"/>
  <c r="EX70" i="5"/>
  <c r="EX71" i="5"/>
  <c r="EX72" i="5"/>
  <c r="EX73" i="5"/>
  <c r="EX74" i="5"/>
  <c r="EX75" i="5"/>
  <c r="EX76" i="5"/>
  <c r="EX77" i="5"/>
  <c r="EX78" i="5"/>
  <c r="EX79" i="5"/>
  <c r="EX80" i="5"/>
  <c r="EX81" i="5"/>
  <c r="EX82" i="5"/>
  <c r="EX83" i="5"/>
  <c r="EX84" i="5"/>
  <c r="EX85" i="5"/>
  <c r="EX86" i="5"/>
  <c r="EX87" i="5"/>
  <c r="EX88" i="5"/>
  <c r="EX89" i="5"/>
  <c r="EX90" i="5"/>
  <c r="EX91" i="5"/>
  <c r="EX92" i="5"/>
  <c r="EX93" i="5"/>
  <c r="EX94" i="5"/>
  <c r="EX95" i="5"/>
  <c r="EX96" i="5"/>
  <c r="EX97" i="5"/>
  <c r="EX98" i="5"/>
  <c r="EX99" i="5"/>
  <c r="EX100" i="5"/>
  <c r="EX101" i="5"/>
  <c r="EX102" i="5"/>
  <c r="EX103" i="5"/>
  <c r="EX104" i="5"/>
  <c r="EX105" i="5"/>
  <c r="EX106" i="5"/>
  <c r="EX107" i="5"/>
  <c r="EX108" i="5"/>
  <c r="EX109" i="5"/>
  <c r="EX110" i="5"/>
  <c r="EX111" i="5"/>
  <c r="EX112" i="5"/>
  <c r="EX13" i="5"/>
  <c r="ET14" i="5"/>
  <c r="ET15" i="5"/>
  <c r="ET16" i="5"/>
  <c r="ET17" i="5"/>
  <c r="ET18" i="5"/>
  <c r="ET19" i="5"/>
  <c r="ET20" i="5"/>
  <c r="ET21" i="5"/>
  <c r="ET22" i="5"/>
  <c r="ET23" i="5"/>
  <c r="ET24" i="5"/>
  <c r="ET25" i="5"/>
  <c r="ET26" i="5"/>
  <c r="ET27" i="5"/>
  <c r="ET28" i="5"/>
  <c r="ET29" i="5"/>
  <c r="ET30" i="5"/>
  <c r="ET31" i="5"/>
  <c r="ET32" i="5"/>
  <c r="ET33" i="5"/>
  <c r="ET34" i="5"/>
  <c r="ET35" i="5"/>
  <c r="ET36" i="5"/>
  <c r="ET37" i="5"/>
  <c r="ET38" i="5"/>
  <c r="ET39" i="5"/>
  <c r="ET40" i="5"/>
  <c r="ET41" i="5"/>
  <c r="ET42" i="5"/>
  <c r="ET43" i="5"/>
  <c r="ET44" i="5"/>
  <c r="ET45" i="5"/>
  <c r="ET46" i="5"/>
  <c r="ET47" i="5"/>
  <c r="ET48" i="5"/>
  <c r="ET49" i="5"/>
  <c r="ET50" i="5"/>
  <c r="ET51" i="5"/>
  <c r="ET52" i="5"/>
  <c r="ET53" i="5"/>
  <c r="ET54" i="5"/>
  <c r="ET55" i="5"/>
  <c r="ET56" i="5"/>
  <c r="ET57" i="5"/>
  <c r="ET58" i="5"/>
  <c r="ET59" i="5"/>
  <c r="ET60" i="5"/>
  <c r="ET61" i="5"/>
  <c r="ET62" i="5"/>
  <c r="ET63" i="5"/>
  <c r="ET64" i="5"/>
  <c r="ET65" i="5"/>
  <c r="ET66" i="5"/>
  <c r="ET67" i="5"/>
  <c r="ET68" i="5"/>
  <c r="ET69" i="5"/>
  <c r="ET70" i="5"/>
  <c r="ET71" i="5"/>
  <c r="ET72" i="5"/>
  <c r="ET73" i="5"/>
  <c r="ET74" i="5"/>
  <c r="ET75" i="5"/>
  <c r="ET76" i="5"/>
  <c r="ET77" i="5"/>
  <c r="ET78" i="5"/>
  <c r="ET79" i="5"/>
  <c r="ET80" i="5"/>
  <c r="ET81" i="5"/>
  <c r="ET82" i="5"/>
  <c r="ET83" i="5"/>
  <c r="ET84" i="5"/>
  <c r="ET85" i="5"/>
  <c r="ET86" i="5"/>
  <c r="ET87" i="5"/>
  <c r="ET88" i="5"/>
  <c r="ET89" i="5"/>
  <c r="ET90" i="5"/>
  <c r="ET91" i="5"/>
  <c r="ET92" i="5"/>
  <c r="ET93" i="5"/>
  <c r="ET94" i="5"/>
  <c r="ET95" i="5"/>
  <c r="ET96" i="5"/>
  <c r="ET97" i="5"/>
  <c r="ET98" i="5"/>
  <c r="ET99" i="5"/>
  <c r="ET100" i="5"/>
  <c r="ET101" i="5"/>
  <c r="ET102" i="5"/>
  <c r="ET103" i="5"/>
  <c r="ET104" i="5"/>
  <c r="ET105" i="5"/>
  <c r="ET106" i="5"/>
  <c r="ET107" i="5"/>
  <c r="ET108" i="5"/>
  <c r="ET109" i="5"/>
  <c r="ET110" i="5"/>
  <c r="ET111" i="5"/>
  <c r="ET112" i="5"/>
  <c r="ET13" i="5"/>
  <c r="ED14" i="5"/>
  <c r="ED15" i="5"/>
  <c r="ED16" i="5"/>
  <c r="ED17" i="5"/>
  <c r="ED18" i="5"/>
  <c r="ED19" i="5"/>
  <c r="ED20" i="5"/>
  <c r="ED21" i="5"/>
  <c r="ED22" i="5"/>
  <c r="ED23" i="5"/>
  <c r="ED24" i="5"/>
  <c r="ED25" i="5"/>
  <c r="ED26" i="5"/>
  <c r="ED27" i="5"/>
  <c r="ED28" i="5"/>
  <c r="ED29" i="5"/>
  <c r="ED30" i="5"/>
  <c r="ED31" i="5"/>
  <c r="ED32" i="5"/>
  <c r="ED33" i="5"/>
  <c r="ED34" i="5"/>
  <c r="ED35" i="5"/>
  <c r="ED36" i="5"/>
  <c r="ED37" i="5"/>
  <c r="ED38" i="5"/>
  <c r="ED39" i="5"/>
  <c r="ED40" i="5"/>
  <c r="ED41" i="5"/>
  <c r="ED42" i="5"/>
  <c r="ED43" i="5"/>
  <c r="ED44" i="5"/>
  <c r="ED45" i="5"/>
  <c r="ED46" i="5"/>
  <c r="ED47" i="5"/>
  <c r="ED48" i="5"/>
  <c r="ED49" i="5"/>
  <c r="ED50" i="5"/>
  <c r="ED51" i="5"/>
  <c r="ED52" i="5"/>
  <c r="ED53" i="5"/>
  <c r="ED54" i="5"/>
  <c r="ED55" i="5"/>
  <c r="ED56" i="5"/>
  <c r="ED57" i="5"/>
  <c r="ED58" i="5"/>
  <c r="ED59" i="5"/>
  <c r="ED60" i="5"/>
  <c r="ED61" i="5"/>
  <c r="ED62" i="5"/>
  <c r="ED63" i="5"/>
  <c r="ED64" i="5"/>
  <c r="ED65" i="5"/>
  <c r="ED66" i="5"/>
  <c r="ED67" i="5"/>
  <c r="ED68" i="5"/>
  <c r="ED69" i="5"/>
  <c r="ED70" i="5"/>
  <c r="ED71" i="5"/>
  <c r="ED72" i="5"/>
  <c r="ED73" i="5"/>
  <c r="ED74" i="5"/>
  <c r="ED75" i="5"/>
  <c r="ED76" i="5"/>
  <c r="ED77" i="5"/>
  <c r="ED78" i="5"/>
  <c r="ED79" i="5"/>
  <c r="ED80" i="5"/>
  <c r="ED81" i="5"/>
  <c r="ED82" i="5"/>
  <c r="ED83" i="5"/>
  <c r="ED84" i="5"/>
  <c r="ED85" i="5"/>
  <c r="ED86" i="5"/>
  <c r="ED87" i="5"/>
  <c r="ED88" i="5"/>
  <c r="ED89" i="5"/>
  <c r="ED90" i="5"/>
  <c r="ED91" i="5"/>
  <c r="ED92" i="5"/>
  <c r="ED93" i="5"/>
  <c r="ED94" i="5"/>
  <c r="ED95" i="5"/>
  <c r="ED96" i="5"/>
  <c r="ED97" i="5"/>
  <c r="ED98" i="5"/>
  <c r="ED99" i="5"/>
  <c r="ED100" i="5"/>
  <c r="ED101" i="5"/>
  <c r="ED102" i="5"/>
  <c r="ED103" i="5"/>
  <c r="ED104" i="5"/>
  <c r="ED105" i="5"/>
  <c r="ED106" i="5"/>
  <c r="ED107" i="5"/>
  <c r="ED108" i="5"/>
  <c r="ED109" i="5"/>
  <c r="ED110" i="5"/>
  <c r="ED111" i="5"/>
  <c r="ED112" i="5"/>
  <c r="ED13" i="5"/>
  <c r="EB14" i="5"/>
  <c r="EB15" i="5"/>
  <c r="EB16" i="5"/>
  <c r="EB17" i="5"/>
  <c r="EB18" i="5"/>
  <c r="EB19" i="5"/>
  <c r="EB20" i="5"/>
  <c r="EB21" i="5"/>
  <c r="EB22" i="5"/>
  <c r="EB23" i="5"/>
  <c r="EB24" i="5"/>
  <c r="EB25" i="5"/>
  <c r="EB26" i="5"/>
  <c r="EB27" i="5"/>
  <c r="EB28" i="5"/>
  <c r="EB29" i="5"/>
  <c r="EB30" i="5"/>
  <c r="EB31" i="5"/>
  <c r="EB32" i="5"/>
  <c r="EB33" i="5"/>
  <c r="EB34" i="5"/>
  <c r="EB35" i="5"/>
  <c r="EB36" i="5"/>
  <c r="EB37" i="5"/>
  <c r="EB38" i="5"/>
  <c r="EB39" i="5"/>
  <c r="EB40" i="5"/>
  <c r="EB41" i="5"/>
  <c r="EB42" i="5"/>
  <c r="EB43" i="5"/>
  <c r="EB44" i="5"/>
  <c r="EB45" i="5"/>
  <c r="EB46" i="5"/>
  <c r="EB47" i="5"/>
  <c r="EB48" i="5"/>
  <c r="EB49" i="5"/>
  <c r="EB50" i="5"/>
  <c r="EB51" i="5"/>
  <c r="EB52" i="5"/>
  <c r="EB53" i="5"/>
  <c r="EB54" i="5"/>
  <c r="EB55" i="5"/>
  <c r="EB56" i="5"/>
  <c r="EB57" i="5"/>
  <c r="EB58" i="5"/>
  <c r="EB59" i="5"/>
  <c r="EB60" i="5"/>
  <c r="EB61" i="5"/>
  <c r="EB62" i="5"/>
  <c r="EB63" i="5"/>
  <c r="EB64" i="5"/>
  <c r="EB65" i="5"/>
  <c r="EB66" i="5"/>
  <c r="EB67" i="5"/>
  <c r="EB68" i="5"/>
  <c r="EB69" i="5"/>
  <c r="EB70" i="5"/>
  <c r="EB71" i="5"/>
  <c r="EB72" i="5"/>
  <c r="EB73" i="5"/>
  <c r="EB74" i="5"/>
  <c r="EB75" i="5"/>
  <c r="EB76" i="5"/>
  <c r="EB77" i="5"/>
  <c r="EB78" i="5"/>
  <c r="EB79" i="5"/>
  <c r="EB80" i="5"/>
  <c r="EB81" i="5"/>
  <c r="EB82" i="5"/>
  <c r="EB83" i="5"/>
  <c r="EB84" i="5"/>
  <c r="EB85" i="5"/>
  <c r="EB86" i="5"/>
  <c r="EB87" i="5"/>
  <c r="EB88" i="5"/>
  <c r="EB89" i="5"/>
  <c r="EB90" i="5"/>
  <c r="EB91" i="5"/>
  <c r="EB92" i="5"/>
  <c r="EB93" i="5"/>
  <c r="EB94" i="5"/>
  <c r="EB95" i="5"/>
  <c r="EB96" i="5"/>
  <c r="EB97" i="5"/>
  <c r="EB98" i="5"/>
  <c r="EB99" i="5"/>
  <c r="EB100" i="5"/>
  <c r="EB101" i="5"/>
  <c r="EB102" i="5"/>
  <c r="EB103" i="5"/>
  <c r="EB104" i="5"/>
  <c r="EB105" i="5"/>
  <c r="EB106" i="5"/>
  <c r="EB107" i="5"/>
  <c r="EB108" i="5"/>
  <c r="EB109" i="5"/>
  <c r="EB110" i="5"/>
  <c r="EB111" i="5"/>
  <c r="EB112" i="5"/>
  <c r="EB13" i="5"/>
  <c r="EA14" i="5"/>
  <c r="EA15" i="5"/>
  <c r="EA16" i="5"/>
  <c r="EA17" i="5"/>
  <c r="EA18" i="5"/>
  <c r="EA19" i="5"/>
  <c r="EA20" i="5"/>
  <c r="EA21" i="5"/>
  <c r="EA22" i="5"/>
  <c r="EA23" i="5"/>
  <c r="EA24" i="5"/>
  <c r="EA25" i="5"/>
  <c r="EA26" i="5"/>
  <c r="EA27" i="5"/>
  <c r="EA28" i="5"/>
  <c r="EA29" i="5"/>
  <c r="EA30" i="5"/>
  <c r="EA31" i="5"/>
  <c r="EA32" i="5"/>
  <c r="EA33" i="5"/>
  <c r="EA34" i="5"/>
  <c r="EA35" i="5"/>
  <c r="EA36" i="5"/>
  <c r="EA37" i="5"/>
  <c r="EA38" i="5"/>
  <c r="EA39" i="5"/>
  <c r="EA40" i="5"/>
  <c r="EA41" i="5"/>
  <c r="EA42" i="5"/>
  <c r="EA43" i="5"/>
  <c r="EA44" i="5"/>
  <c r="EA45" i="5"/>
  <c r="EA46" i="5"/>
  <c r="EA47" i="5"/>
  <c r="EA48" i="5"/>
  <c r="EA49" i="5"/>
  <c r="EA50" i="5"/>
  <c r="EA51" i="5"/>
  <c r="EA52" i="5"/>
  <c r="EA53" i="5"/>
  <c r="EA54" i="5"/>
  <c r="EA55" i="5"/>
  <c r="EA56" i="5"/>
  <c r="EA57" i="5"/>
  <c r="EA58" i="5"/>
  <c r="EA59" i="5"/>
  <c r="EA60" i="5"/>
  <c r="EA61" i="5"/>
  <c r="EA62" i="5"/>
  <c r="EA63" i="5"/>
  <c r="EA64" i="5"/>
  <c r="EA65" i="5"/>
  <c r="EA66" i="5"/>
  <c r="EA67" i="5"/>
  <c r="EA68" i="5"/>
  <c r="EA69" i="5"/>
  <c r="EA70" i="5"/>
  <c r="EA71" i="5"/>
  <c r="EA72" i="5"/>
  <c r="EA73" i="5"/>
  <c r="EA74" i="5"/>
  <c r="EA75" i="5"/>
  <c r="EA76" i="5"/>
  <c r="EA77" i="5"/>
  <c r="EA78" i="5"/>
  <c r="EA79" i="5"/>
  <c r="EA80" i="5"/>
  <c r="EA81" i="5"/>
  <c r="EA82" i="5"/>
  <c r="EA83" i="5"/>
  <c r="EA84" i="5"/>
  <c r="EA85" i="5"/>
  <c r="EA86" i="5"/>
  <c r="EA87" i="5"/>
  <c r="EA88" i="5"/>
  <c r="EA89" i="5"/>
  <c r="EA90" i="5"/>
  <c r="EA91" i="5"/>
  <c r="EA92" i="5"/>
  <c r="EA93" i="5"/>
  <c r="EA94" i="5"/>
  <c r="EA95" i="5"/>
  <c r="EA96" i="5"/>
  <c r="EA97" i="5"/>
  <c r="EA98" i="5"/>
  <c r="EA99" i="5"/>
  <c r="EA100" i="5"/>
  <c r="EA101" i="5"/>
  <c r="EA102" i="5"/>
  <c r="EA103" i="5"/>
  <c r="EA104" i="5"/>
  <c r="EA105" i="5"/>
  <c r="EA106" i="5"/>
  <c r="EA107" i="5"/>
  <c r="EA108" i="5"/>
  <c r="EA109" i="5"/>
  <c r="EA110" i="5"/>
  <c r="EA111" i="5"/>
  <c r="EA112" i="5"/>
  <c r="EA13" i="5"/>
  <c r="DZ14" i="5"/>
  <c r="DZ15" i="5"/>
  <c r="DZ16" i="5"/>
  <c r="DZ17" i="5"/>
  <c r="DZ18" i="5"/>
  <c r="DZ19" i="5"/>
  <c r="DZ20" i="5"/>
  <c r="DZ21" i="5"/>
  <c r="DZ22" i="5"/>
  <c r="DZ23" i="5"/>
  <c r="DZ24" i="5"/>
  <c r="DZ25" i="5"/>
  <c r="DZ26" i="5"/>
  <c r="DZ27" i="5"/>
  <c r="DZ28" i="5"/>
  <c r="DZ29" i="5"/>
  <c r="DZ30" i="5"/>
  <c r="DZ31" i="5"/>
  <c r="DZ32" i="5"/>
  <c r="DZ33" i="5"/>
  <c r="DZ34" i="5"/>
  <c r="DZ35" i="5"/>
  <c r="DZ36" i="5"/>
  <c r="DZ37" i="5"/>
  <c r="DZ38" i="5"/>
  <c r="DZ39" i="5"/>
  <c r="DZ40" i="5"/>
  <c r="DZ41" i="5"/>
  <c r="DZ42" i="5"/>
  <c r="DZ43" i="5"/>
  <c r="DZ44" i="5"/>
  <c r="DZ45" i="5"/>
  <c r="DZ46" i="5"/>
  <c r="DZ47" i="5"/>
  <c r="DZ48" i="5"/>
  <c r="DZ49" i="5"/>
  <c r="DZ50" i="5"/>
  <c r="DZ51" i="5"/>
  <c r="DZ52" i="5"/>
  <c r="DZ53" i="5"/>
  <c r="DZ54" i="5"/>
  <c r="DZ55" i="5"/>
  <c r="DZ56" i="5"/>
  <c r="DZ57" i="5"/>
  <c r="DZ58" i="5"/>
  <c r="DZ59" i="5"/>
  <c r="DZ60" i="5"/>
  <c r="DZ61" i="5"/>
  <c r="DZ62" i="5"/>
  <c r="DZ63" i="5"/>
  <c r="DZ64" i="5"/>
  <c r="DZ65" i="5"/>
  <c r="DZ66" i="5"/>
  <c r="DZ67" i="5"/>
  <c r="DZ68" i="5"/>
  <c r="DZ69" i="5"/>
  <c r="DZ70" i="5"/>
  <c r="DZ71" i="5"/>
  <c r="DZ72" i="5"/>
  <c r="DZ73" i="5"/>
  <c r="DZ74" i="5"/>
  <c r="DZ75" i="5"/>
  <c r="DZ76" i="5"/>
  <c r="DZ77" i="5"/>
  <c r="DZ78" i="5"/>
  <c r="DZ79" i="5"/>
  <c r="DZ80" i="5"/>
  <c r="DZ81" i="5"/>
  <c r="DZ82" i="5"/>
  <c r="DZ83" i="5"/>
  <c r="DZ84" i="5"/>
  <c r="DZ85" i="5"/>
  <c r="DZ86" i="5"/>
  <c r="DZ87" i="5"/>
  <c r="DZ88" i="5"/>
  <c r="DZ89" i="5"/>
  <c r="DZ90" i="5"/>
  <c r="DZ91" i="5"/>
  <c r="DZ92" i="5"/>
  <c r="DZ93" i="5"/>
  <c r="DZ94" i="5"/>
  <c r="DZ95" i="5"/>
  <c r="DZ96" i="5"/>
  <c r="DZ97" i="5"/>
  <c r="DZ98" i="5"/>
  <c r="DZ99" i="5"/>
  <c r="DZ100" i="5"/>
  <c r="DZ101" i="5"/>
  <c r="DZ102" i="5"/>
  <c r="DZ103" i="5"/>
  <c r="DZ104" i="5"/>
  <c r="DZ105" i="5"/>
  <c r="DZ106" i="5"/>
  <c r="DZ107" i="5"/>
  <c r="DZ108" i="5"/>
  <c r="DZ109" i="5"/>
  <c r="DZ110" i="5"/>
  <c r="DZ111" i="5"/>
  <c r="DZ112" i="5"/>
  <c r="DZ13" i="5"/>
  <c r="DV14" i="5"/>
  <c r="DV15" i="5"/>
  <c r="DV16" i="5"/>
  <c r="DV17" i="5"/>
  <c r="DV18" i="5"/>
  <c r="DV19" i="5"/>
  <c r="DV20" i="5"/>
  <c r="DV21" i="5"/>
  <c r="DV22" i="5"/>
  <c r="DV23" i="5"/>
  <c r="DV24" i="5"/>
  <c r="DV25" i="5"/>
  <c r="DV26" i="5"/>
  <c r="DV27" i="5"/>
  <c r="DV28" i="5"/>
  <c r="DV29" i="5"/>
  <c r="DV30" i="5"/>
  <c r="DV31" i="5"/>
  <c r="DV32" i="5"/>
  <c r="DV33" i="5"/>
  <c r="DV34" i="5"/>
  <c r="DV35" i="5"/>
  <c r="DV36" i="5"/>
  <c r="DV37" i="5"/>
  <c r="DV38" i="5"/>
  <c r="DV39" i="5"/>
  <c r="DV40" i="5"/>
  <c r="DV41" i="5"/>
  <c r="DV42" i="5"/>
  <c r="DV43" i="5"/>
  <c r="DV44" i="5"/>
  <c r="DV45" i="5"/>
  <c r="DV46" i="5"/>
  <c r="DV47" i="5"/>
  <c r="DV48" i="5"/>
  <c r="DV49" i="5"/>
  <c r="DV50" i="5"/>
  <c r="DV51" i="5"/>
  <c r="DV52" i="5"/>
  <c r="DV53" i="5"/>
  <c r="DV54" i="5"/>
  <c r="DV55" i="5"/>
  <c r="DV56" i="5"/>
  <c r="DV57" i="5"/>
  <c r="DV58" i="5"/>
  <c r="DV59" i="5"/>
  <c r="DV60" i="5"/>
  <c r="DV61" i="5"/>
  <c r="DV62" i="5"/>
  <c r="DV63" i="5"/>
  <c r="DV64" i="5"/>
  <c r="DV65" i="5"/>
  <c r="DV66" i="5"/>
  <c r="DV67" i="5"/>
  <c r="DV68" i="5"/>
  <c r="DV69" i="5"/>
  <c r="DV70" i="5"/>
  <c r="DV71" i="5"/>
  <c r="DV72" i="5"/>
  <c r="DV73" i="5"/>
  <c r="DV74" i="5"/>
  <c r="DV75" i="5"/>
  <c r="DV76" i="5"/>
  <c r="DV77" i="5"/>
  <c r="DV78" i="5"/>
  <c r="DV79" i="5"/>
  <c r="DV80" i="5"/>
  <c r="DV81" i="5"/>
  <c r="DV82" i="5"/>
  <c r="DV83" i="5"/>
  <c r="DV84" i="5"/>
  <c r="DV85" i="5"/>
  <c r="DV86" i="5"/>
  <c r="DV87" i="5"/>
  <c r="DV88" i="5"/>
  <c r="DV89" i="5"/>
  <c r="DV90" i="5"/>
  <c r="DV91" i="5"/>
  <c r="DV92" i="5"/>
  <c r="DV93" i="5"/>
  <c r="DV94" i="5"/>
  <c r="DV95" i="5"/>
  <c r="DV96" i="5"/>
  <c r="DV97" i="5"/>
  <c r="DV98" i="5"/>
  <c r="DV99" i="5"/>
  <c r="DV100" i="5"/>
  <c r="DV101" i="5"/>
  <c r="DV102" i="5"/>
  <c r="DV103" i="5"/>
  <c r="DV104" i="5"/>
  <c r="DV105" i="5"/>
  <c r="DV106" i="5"/>
  <c r="DV107" i="5"/>
  <c r="DV108" i="5"/>
  <c r="DV109" i="5"/>
  <c r="DV110" i="5"/>
  <c r="DV111" i="5"/>
  <c r="DV112" i="5"/>
  <c r="DV13" i="5"/>
  <c r="DF14" i="5"/>
  <c r="DF15" i="5"/>
  <c r="DF16" i="5"/>
  <c r="DF17" i="5"/>
  <c r="DF18" i="5"/>
  <c r="DF19" i="5"/>
  <c r="DF20" i="5"/>
  <c r="DF21" i="5"/>
  <c r="DF22" i="5"/>
  <c r="DF23" i="5"/>
  <c r="DF24" i="5"/>
  <c r="DF25" i="5"/>
  <c r="DF26" i="5"/>
  <c r="DF27" i="5"/>
  <c r="DF28" i="5"/>
  <c r="DF29" i="5"/>
  <c r="DF30" i="5"/>
  <c r="DF31" i="5"/>
  <c r="DF32" i="5"/>
  <c r="DF33" i="5"/>
  <c r="DF34" i="5"/>
  <c r="DF35" i="5"/>
  <c r="DF36" i="5"/>
  <c r="DF37" i="5"/>
  <c r="DF38" i="5"/>
  <c r="DF39" i="5"/>
  <c r="DF40" i="5"/>
  <c r="DF41" i="5"/>
  <c r="DF42" i="5"/>
  <c r="DF43" i="5"/>
  <c r="DF44" i="5"/>
  <c r="DF45" i="5"/>
  <c r="DF46" i="5"/>
  <c r="DF47" i="5"/>
  <c r="DF48" i="5"/>
  <c r="DF49" i="5"/>
  <c r="DF50" i="5"/>
  <c r="DF51" i="5"/>
  <c r="DF52" i="5"/>
  <c r="DF53" i="5"/>
  <c r="DF54" i="5"/>
  <c r="DF55" i="5"/>
  <c r="DF56" i="5"/>
  <c r="DF57" i="5"/>
  <c r="DF58" i="5"/>
  <c r="DF59" i="5"/>
  <c r="DF60" i="5"/>
  <c r="DF61" i="5"/>
  <c r="DF62" i="5"/>
  <c r="DF63" i="5"/>
  <c r="DF64" i="5"/>
  <c r="DF65" i="5"/>
  <c r="DF66" i="5"/>
  <c r="DF67" i="5"/>
  <c r="DF68" i="5"/>
  <c r="DF69" i="5"/>
  <c r="DF70" i="5"/>
  <c r="DF71" i="5"/>
  <c r="DF72" i="5"/>
  <c r="DF73" i="5"/>
  <c r="DF74" i="5"/>
  <c r="DF75" i="5"/>
  <c r="DF76" i="5"/>
  <c r="DF77" i="5"/>
  <c r="DF78" i="5"/>
  <c r="DF79" i="5"/>
  <c r="DF80" i="5"/>
  <c r="DF81" i="5"/>
  <c r="DF82" i="5"/>
  <c r="DF83" i="5"/>
  <c r="DF84" i="5"/>
  <c r="DF85" i="5"/>
  <c r="DF86" i="5"/>
  <c r="DF87" i="5"/>
  <c r="DF88" i="5"/>
  <c r="DF89" i="5"/>
  <c r="DF90" i="5"/>
  <c r="DF91" i="5"/>
  <c r="DF92" i="5"/>
  <c r="DF93" i="5"/>
  <c r="DF94" i="5"/>
  <c r="DF95" i="5"/>
  <c r="DF96" i="5"/>
  <c r="DF97" i="5"/>
  <c r="DF98" i="5"/>
  <c r="DF99" i="5"/>
  <c r="DF100" i="5"/>
  <c r="DF101" i="5"/>
  <c r="DF102" i="5"/>
  <c r="DF103" i="5"/>
  <c r="DF104" i="5"/>
  <c r="DF105" i="5"/>
  <c r="DF106" i="5"/>
  <c r="DF107" i="5"/>
  <c r="DF108" i="5"/>
  <c r="DF109" i="5"/>
  <c r="DF110" i="5"/>
  <c r="DF111" i="5"/>
  <c r="DF112" i="5"/>
  <c r="DF13" i="5"/>
  <c r="DD14" i="5"/>
  <c r="DD15" i="5"/>
  <c r="DD16" i="5"/>
  <c r="DD17" i="5"/>
  <c r="DD18" i="5"/>
  <c r="DD19" i="5"/>
  <c r="DD20" i="5"/>
  <c r="DD21" i="5"/>
  <c r="DD22" i="5"/>
  <c r="DD23" i="5"/>
  <c r="DD24" i="5"/>
  <c r="DD25" i="5"/>
  <c r="DD26" i="5"/>
  <c r="DD27" i="5"/>
  <c r="DD28" i="5"/>
  <c r="DD29" i="5"/>
  <c r="DD30" i="5"/>
  <c r="DD31" i="5"/>
  <c r="DD32" i="5"/>
  <c r="DD33" i="5"/>
  <c r="DD34" i="5"/>
  <c r="DD35" i="5"/>
  <c r="DD36" i="5"/>
  <c r="DD37" i="5"/>
  <c r="DD38" i="5"/>
  <c r="DD39" i="5"/>
  <c r="DD40" i="5"/>
  <c r="DD41" i="5"/>
  <c r="DD42" i="5"/>
  <c r="DD43" i="5"/>
  <c r="DD44" i="5"/>
  <c r="DD45" i="5"/>
  <c r="DD46" i="5"/>
  <c r="DD47" i="5"/>
  <c r="DD48" i="5"/>
  <c r="DD49" i="5"/>
  <c r="DD50" i="5"/>
  <c r="DD51" i="5"/>
  <c r="DD52" i="5"/>
  <c r="DD53" i="5"/>
  <c r="DD54" i="5"/>
  <c r="DD55" i="5"/>
  <c r="DD56" i="5"/>
  <c r="DD57" i="5"/>
  <c r="DD58" i="5"/>
  <c r="DD59" i="5"/>
  <c r="DD60" i="5"/>
  <c r="DD61" i="5"/>
  <c r="DD62" i="5"/>
  <c r="DD63" i="5"/>
  <c r="DD64" i="5"/>
  <c r="DD65" i="5"/>
  <c r="DD66" i="5"/>
  <c r="DD67" i="5"/>
  <c r="DD68" i="5"/>
  <c r="DD69" i="5"/>
  <c r="DD70" i="5"/>
  <c r="DD71" i="5"/>
  <c r="DD72" i="5"/>
  <c r="DD73" i="5"/>
  <c r="DD74" i="5"/>
  <c r="DD75" i="5"/>
  <c r="DD76" i="5"/>
  <c r="DD77" i="5"/>
  <c r="DD78" i="5"/>
  <c r="DD79" i="5"/>
  <c r="DD80" i="5"/>
  <c r="DD81" i="5"/>
  <c r="DD82" i="5"/>
  <c r="DD83" i="5"/>
  <c r="DD84" i="5"/>
  <c r="DD85" i="5"/>
  <c r="DD86" i="5"/>
  <c r="DD87" i="5"/>
  <c r="DD88" i="5"/>
  <c r="DD89" i="5"/>
  <c r="DD90" i="5"/>
  <c r="DD91" i="5"/>
  <c r="DD92" i="5"/>
  <c r="DD93" i="5"/>
  <c r="DD94" i="5"/>
  <c r="DD95" i="5"/>
  <c r="DD96" i="5"/>
  <c r="DD97" i="5"/>
  <c r="DD98" i="5"/>
  <c r="DD99" i="5"/>
  <c r="DD100" i="5"/>
  <c r="DD101" i="5"/>
  <c r="DD102" i="5"/>
  <c r="DD103" i="5"/>
  <c r="DD104" i="5"/>
  <c r="DD105" i="5"/>
  <c r="DD106" i="5"/>
  <c r="DD107" i="5"/>
  <c r="DD108" i="5"/>
  <c r="DD109" i="5"/>
  <c r="DD110" i="5"/>
  <c r="DD111" i="5"/>
  <c r="DD112" i="5"/>
  <c r="DD13" i="5"/>
  <c r="DC14" i="5"/>
  <c r="DC15" i="5"/>
  <c r="DC16" i="5"/>
  <c r="DC17" i="5"/>
  <c r="DC18" i="5"/>
  <c r="DC19" i="5"/>
  <c r="DC20" i="5"/>
  <c r="DC21" i="5"/>
  <c r="DC22" i="5"/>
  <c r="DC23" i="5"/>
  <c r="DC24" i="5"/>
  <c r="DC25" i="5"/>
  <c r="DC26" i="5"/>
  <c r="DC27" i="5"/>
  <c r="DC28" i="5"/>
  <c r="DC29" i="5"/>
  <c r="DC30" i="5"/>
  <c r="DC31" i="5"/>
  <c r="DC32" i="5"/>
  <c r="DC33" i="5"/>
  <c r="DC34" i="5"/>
  <c r="DC35" i="5"/>
  <c r="DC36" i="5"/>
  <c r="DC37" i="5"/>
  <c r="DC38" i="5"/>
  <c r="DC39" i="5"/>
  <c r="DC40" i="5"/>
  <c r="DC41" i="5"/>
  <c r="DC42" i="5"/>
  <c r="DC43" i="5"/>
  <c r="DC44" i="5"/>
  <c r="DC45" i="5"/>
  <c r="DC46" i="5"/>
  <c r="DC47" i="5"/>
  <c r="DC48" i="5"/>
  <c r="DC49" i="5"/>
  <c r="DC50" i="5"/>
  <c r="DC51" i="5"/>
  <c r="DC52" i="5"/>
  <c r="DC53" i="5"/>
  <c r="DC54" i="5"/>
  <c r="DC55" i="5"/>
  <c r="DC56" i="5"/>
  <c r="DC57" i="5"/>
  <c r="DC58" i="5"/>
  <c r="DC59" i="5"/>
  <c r="DC60" i="5"/>
  <c r="DC61" i="5"/>
  <c r="DC62" i="5"/>
  <c r="DC63" i="5"/>
  <c r="DC64" i="5"/>
  <c r="DC65" i="5"/>
  <c r="DC66" i="5"/>
  <c r="DC67" i="5"/>
  <c r="DC68" i="5"/>
  <c r="DC69" i="5"/>
  <c r="DC70" i="5"/>
  <c r="DC71" i="5"/>
  <c r="DC72" i="5"/>
  <c r="DC73" i="5"/>
  <c r="DC74" i="5"/>
  <c r="DC75" i="5"/>
  <c r="DC76" i="5"/>
  <c r="DC77" i="5"/>
  <c r="DC78" i="5"/>
  <c r="DC79" i="5"/>
  <c r="DC80" i="5"/>
  <c r="DC81" i="5"/>
  <c r="DC82" i="5"/>
  <c r="DC83" i="5"/>
  <c r="DC84" i="5"/>
  <c r="DC85" i="5"/>
  <c r="DC86" i="5"/>
  <c r="DC87" i="5"/>
  <c r="DC88" i="5"/>
  <c r="DC89" i="5"/>
  <c r="DC90" i="5"/>
  <c r="DC91" i="5"/>
  <c r="DC92" i="5"/>
  <c r="DC93" i="5"/>
  <c r="DC94" i="5"/>
  <c r="DC95" i="5"/>
  <c r="DC96" i="5"/>
  <c r="DC97" i="5"/>
  <c r="DC98" i="5"/>
  <c r="DC99" i="5"/>
  <c r="DC100" i="5"/>
  <c r="DC101" i="5"/>
  <c r="DC102" i="5"/>
  <c r="DC103" i="5"/>
  <c r="DC104" i="5"/>
  <c r="DC105" i="5"/>
  <c r="DC106" i="5"/>
  <c r="DC107" i="5"/>
  <c r="DC108" i="5"/>
  <c r="DC109" i="5"/>
  <c r="DC110" i="5"/>
  <c r="DC111" i="5"/>
  <c r="DC112" i="5"/>
  <c r="DC13" i="5"/>
  <c r="DB14" i="5"/>
  <c r="DB15" i="5"/>
  <c r="DB16" i="5"/>
  <c r="DB17" i="5"/>
  <c r="DB18" i="5"/>
  <c r="DB19" i="5"/>
  <c r="DB20" i="5"/>
  <c r="DB21" i="5"/>
  <c r="DB22" i="5"/>
  <c r="DB23" i="5"/>
  <c r="DB24" i="5"/>
  <c r="DB25" i="5"/>
  <c r="DB26" i="5"/>
  <c r="DB27" i="5"/>
  <c r="DB28" i="5"/>
  <c r="DB29" i="5"/>
  <c r="DB30" i="5"/>
  <c r="DB31" i="5"/>
  <c r="DB32" i="5"/>
  <c r="DB33" i="5"/>
  <c r="DB34" i="5"/>
  <c r="DB35" i="5"/>
  <c r="DB36" i="5"/>
  <c r="DB37" i="5"/>
  <c r="DB38" i="5"/>
  <c r="DB39" i="5"/>
  <c r="DB40" i="5"/>
  <c r="DB41" i="5"/>
  <c r="DB42" i="5"/>
  <c r="DB43" i="5"/>
  <c r="DB44" i="5"/>
  <c r="DB45" i="5"/>
  <c r="DB46" i="5"/>
  <c r="DB47" i="5"/>
  <c r="DB48" i="5"/>
  <c r="DB49" i="5"/>
  <c r="DB50" i="5"/>
  <c r="DB51" i="5"/>
  <c r="DB52" i="5"/>
  <c r="DB53" i="5"/>
  <c r="DB54" i="5"/>
  <c r="DB55" i="5"/>
  <c r="DB56" i="5"/>
  <c r="DB57" i="5"/>
  <c r="DB58" i="5"/>
  <c r="DB59" i="5"/>
  <c r="DB60" i="5"/>
  <c r="DB61" i="5"/>
  <c r="DB62" i="5"/>
  <c r="DB63" i="5"/>
  <c r="DB64" i="5"/>
  <c r="DB65" i="5"/>
  <c r="DB66" i="5"/>
  <c r="DB67" i="5"/>
  <c r="DB68" i="5"/>
  <c r="DB69" i="5"/>
  <c r="DB70" i="5"/>
  <c r="DB71" i="5"/>
  <c r="DB72" i="5"/>
  <c r="DB73" i="5"/>
  <c r="DB74" i="5"/>
  <c r="DB75" i="5"/>
  <c r="DB76" i="5"/>
  <c r="DB77" i="5"/>
  <c r="DB78" i="5"/>
  <c r="DB79" i="5"/>
  <c r="DB80" i="5"/>
  <c r="DB81" i="5"/>
  <c r="DB82" i="5"/>
  <c r="DB83" i="5"/>
  <c r="DB84" i="5"/>
  <c r="DB85" i="5"/>
  <c r="DB86" i="5"/>
  <c r="DB87" i="5"/>
  <c r="DB88" i="5"/>
  <c r="DB89" i="5"/>
  <c r="DB90" i="5"/>
  <c r="DB91" i="5"/>
  <c r="DB92" i="5"/>
  <c r="DB93" i="5"/>
  <c r="DB94" i="5"/>
  <c r="DB95" i="5"/>
  <c r="DB96" i="5"/>
  <c r="DB97" i="5"/>
  <c r="DB98" i="5"/>
  <c r="DB99" i="5"/>
  <c r="DB100" i="5"/>
  <c r="DB101" i="5"/>
  <c r="DB102" i="5"/>
  <c r="DB103" i="5"/>
  <c r="DB104" i="5"/>
  <c r="DB105" i="5"/>
  <c r="DB106" i="5"/>
  <c r="DB107" i="5"/>
  <c r="DB108" i="5"/>
  <c r="DB109" i="5"/>
  <c r="DB110" i="5"/>
  <c r="DB111" i="5"/>
  <c r="DB112" i="5"/>
  <c r="DB13" i="5"/>
  <c r="CX14" i="5"/>
  <c r="CX15" i="5"/>
  <c r="CX16" i="5"/>
  <c r="CX17" i="5"/>
  <c r="CX18" i="5"/>
  <c r="CX19" i="5"/>
  <c r="CX20" i="5"/>
  <c r="CX21" i="5"/>
  <c r="CX22" i="5"/>
  <c r="CX23" i="5"/>
  <c r="CX24" i="5"/>
  <c r="CX25" i="5"/>
  <c r="CX26" i="5"/>
  <c r="CX27" i="5"/>
  <c r="CX28" i="5"/>
  <c r="CX29" i="5"/>
  <c r="CX30" i="5"/>
  <c r="CX31" i="5"/>
  <c r="CX32" i="5"/>
  <c r="CX33" i="5"/>
  <c r="CX34" i="5"/>
  <c r="CX35" i="5"/>
  <c r="CX36" i="5"/>
  <c r="CX37" i="5"/>
  <c r="CX38" i="5"/>
  <c r="CX39" i="5"/>
  <c r="CX40" i="5"/>
  <c r="CX41" i="5"/>
  <c r="CX42" i="5"/>
  <c r="CX43" i="5"/>
  <c r="CX44" i="5"/>
  <c r="CX45" i="5"/>
  <c r="CX46" i="5"/>
  <c r="CX47" i="5"/>
  <c r="CX48" i="5"/>
  <c r="CX49" i="5"/>
  <c r="CX50" i="5"/>
  <c r="CX51" i="5"/>
  <c r="CX52" i="5"/>
  <c r="CX53" i="5"/>
  <c r="CX54" i="5"/>
  <c r="CX55" i="5"/>
  <c r="CX56" i="5"/>
  <c r="CX57" i="5"/>
  <c r="CX58" i="5"/>
  <c r="CX59" i="5"/>
  <c r="CX60" i="5"/>
  <c r="CX61" i="5"/>
  <c r="CX62" i="5"/>
  <c r="CX63" i="5"/>
  <c r="CX64" i="5"/>
  <c r="CX65" i="5"/>
  <c r="CX66" i="5"/>
  <c r="CX67" i="5"/>
  <c r="CX68" i="5"/>
  <c r="CX69" i="5"/>
  <c r="CX70" i="5"/>
  <c r="CX71" i="5"/>
  <c r="CX72" i="5"/>
  <c r="CX73" i="5"/>
  <c r="CX74" i="5"/>
  <c r="CX75" i="5"/>
  <c r="CX76" i="5"/>
  <c r="CX77" i="5"/>
  <c r="CX78" i="5"/>
  <c r="CX79" i="5"/>
  <c r="CX80" i="5"/>
  <c r="CX81" i="5"/>
  <c r="CX82" i="5"/>
  <c r="CX83" i="5"/>
  <c r="CX84" i="5"/>
  <c r="CX85" i="5"/>
  <c r="CX86" i="5"/>
  <c r="CX87" i="5"/>
  <c r="CX88" i="5"/>
  <c r="CX89" i="5"/>
  <c r="CX90" i="5"/>
  <c r="CX91" i="5"/>
  <c r="CX92" i="5"/>
  <c r="CX93" i="5"/>
  <c r="CX94" i="5"/>
  <c r="CX95" i="5"/>
  <c r="CX96" i="5"/>
  <c r="CX97" i="5"/>
  <c r="CX98" i="5"/>
  <c r="CX99" i="5"/>
  <c r="CX100" i="5"/>
  <c r="CX101" i="5"/>
  <c r="CX102" i="5"/>
  <c r="CX103" i="5"/>
  <c r="CX104" i="5"/>
  <c r="CX105" i="5"/>
  <c r="CX106" i="5"/>
  <c r="CX107" i="5"/>
  <c r="CX108" i="5"/>
  <c r="CX109" i="5"/>
  <c r="CX110" i="5"/>
  <c r="CX111" i="5"/>
  <c r="CX112" i="5"/>
  <c r="CX13" i="5"/>
  <c r="CH14" i="5"/>
  <c r="CH15" i="5"/>
  <c r="CH16" i="5"/>
  <c r="CH17" i="5"/>
  <c r="CH18" i="5"/>
  <c r="CH19" i="5"/>
  <c r="CH20" i="5"/>
  <c r="CH21" i="5"/>
  <c r="CH22" i="5"/>
  <c r="CH23" i="5"/>
  <c r="CH24" i="5"/>
  <c r="CH25" i="5"/>
  <c r="CH26" i="5"/>
  <c r="CH27" i="5"/>
  <c r="CH28" i="5"/>
  <c r="CH29" i="5"/>
  <c r="CH30" i="5"/>
  <c r="CH31" i="5"/>
  <c r="CH32" i="5"/>
  <c r="CH33" i="5"/>
  <c r="CH34" i="5"/>
  <c r="CH35" i="5"/>
  <c r="CH36" i="5"/>
  <c r="CH37" i="5"/>
  <c r="CH38" i="5"/>
  <c r="CH39" i="5"/>
  <c r="CH40" i="5"/>
  <c r="CH41" i="5"/>
  <c r="CH42" i="5"/>
  <c r="CH43" i="5"/>
  <c r="CH44" i="5"/>
  <c r="CH45" i="5"/>
  <c r="CH46" i="5"/>
  <c r="CH47" i="5"/>
  <c r="CH48" i="5"/>
  <c r="CH49" i="5"/>
  <c r="CH50" i="5"/>
  <c r="CH51" i="5"/>
  <c r="CH52" i="5"/>
  <c r="CH53" i="5"/>
  <c r="CH54" i="5"/>
  <c r="CH55" i="5"/>
  <c r="CH56" i="5"/>
  <c r="CH57" i="5"/>
  <c r="CH58" i="5"/>
  <c r="CH59" i="5"/>
  <c r="CH60" i="5"/>
  <c r="CH61" i="5"/>
  <c r="CH62" i="5"/>
  <c r="CH63" i="5"/>
  <c r="CH64" i="5"/>
  <c r="CH65" i="5"/>
  <c r="CH66" i="5"/>
  <c r="CH67" i="5"/>
  <c r="CH68" i="5"/>
  <c r="CH69" i="5"/>
  <c r="CH70" i="5"/>
  <c r="CH71" i="5"/>
  <c r="CH72" i="5"/>
  <c r="CH73" i="5"/>
  <c r="CH74" i="5"/>
  <c r="CH75" i="5"/>
  <c r="CH76" i="5"/>
  <c r="CH77" i="5"/>
  <c r="CH78" i="5"/>
  <c r="CH79" i="5"/>
  <c r="CH80" i="5"/>
  <c r="CH81" i="5"/>
  <c r="CH82" i="5"/>
  <c r="CH83" i="5"/>
  <c r="CH84" i="5"/>
  <c r="CH85" i="5"/>
  <c r="CH86" i="5"/>
  <c r="CH87" i="5"/>
  <c r="CH88" i="5"/>
  <c r="CH89" i="5"/>
  <c r="CH90" i="5"/>
  <c r="CH91" i="5"/>
  <c r="CH92" i="5"/>
  <c r="CH93" i="5"/>
  <c r="CH94" i="5"/>
  <c r="CH95" i="5"/>
  <c r="CH96" i="5"/>
  <c r="CH97" i="5"/>
  <c r="CH98" i="5"/>
  <c r="CH99" i="5"/>
  <c r="CH100" i="5"/>
  <c r="CH101" i="5"/>
  <c r="CH102" i="5"/>
  <c r="CH103" i="5"/>
  <c r="CH104" i="5"/>
  <c r="CH105" i="5"/>
  <c r="CH106" i="5"/>
  <c r="CH107" i="5"/>
  <c r="CH108" i="5"/>
  <c r="CH109" i="5"/>
  <c r="CH110" i="5"/>
  <c r="CH111" i="5"/>
  <c r="CH112" i="5"/>
  <c r="CH13" i="5"/>
  <c r="CF14" i="5"/>
  <c r="CF15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28" i="5"/>
  <c r="CF29" i="5"/>
  <c r="CF30" i="5"/>
  <c r="CF31" i="5"/>
  <c r="CF32" i="5"/>
  <c r="CF33" i="5"/>
  <c r="CF34" i="5"/>
  <c r="CF35" i="5"/>
  <c r="CF36" i="5"/>
  <c r="CF37" i="5"/>
  <c r="CF38" i="5"/>
  <c r="CF39" i="5"/>
  <c r="CF40" i="5"/>
  <c r="CF41" i="5"/>
  <c r="CF42" i="5"/>
  <c r="CF43" i="5"/>
  <c r="CF44" i="5"/>
  <c r="CF45" i="5"/>
  <c r="CF46" i="5"/>
  <c r="CF47" i="5"/>
  <c r="CF48" i="5"/>
  <c r="CF49" i="5"/>
  <c r="CF50" i="5"/>
  <c r="CF51" i="5"/>
  <c r="CF52" i="5"/>
  <c r="CF53" i="5"/>
  <c r="CF54" i="5"/>
  <c r="CF55" i="5"/>
  <c r="CF56" i="5"/>
  <c r="CF57" i="5"/>
  <c r="CF58" i="5"/>
  <c r="CF59" i="5"/>
  <c r="CF60" i="5"/>
  <c r="CF61" i="5"/>
  <c r="CF62" i="5"/>
  <c r="CF63" i="5"/>
  <c r="CF64" i="5"/>
  <c r="CF65" i="5"/>
  <c r="CF66" i="5"/>
  <c r="CF67" i="5"/>
  <c r="CF68" i="5"/>
  <c r="CF69" i="5"/>
  <c r="CF70" i="5"/>
  <c r="CF71" i="5"/>
  <c r="CF72" i="5"/>
  <c r="CF73" i="5"/>
  <c r="CF74" i="5"/>
  <c r="CF75" i="5"/>
  <c r="CF76" i="5"/>
  <c r="CF77" i="5"/>
  <c r="CF78" i="5"/>
  <c r="CF79" i="5"/>
  <c r="CF80" i="5"/>
  <c r="CF81" i="5"/>
  <c r="CF82" i="5"/>
  <c r="CF83" i="5"/>
  <c r="CF84" i="5"/>
  <c r="CF85" i="5"/>
  <c r="CF86" i="5"/>
  <c r="CF87" i="5"/>
  <c r="CF88" i="5"/>
  <c r="CF89" i="5"/>
  <c r="CF90" i="5"/>
  <c r="CF91" i="5"/>
  <c r="CF92" i="5"/>
  <c r="CF93" i="5"/>
  <c r="CF94" i="5"/>
  <c r="CF95" i="5"/>
  <c r="CF96" i="5"/>
  <c r="CF97" i="5"/>
  <c r="CF98" i="5"/>
  <c r="CF99" i="5"/>
  <c r="CF100" i="5"/>
  <c r="CF101" i="5"/>
  <c r="CF102" i="5"/>
  <c r="CF103" i="5"/>
  <c r="CF104" i="5"/>
  <c r="CF105" i="5"/>
  <c r="CF106" i="5"/>
  <c r="CF107" i="5"/>
  <c r="CF108" i="5"/>
  <c r="CF109" i="5"/>
  <c r="CF110" i="5"/>
  <c r="CF111" i="5"/>
  <c r="CF112" i="5"/>
  <c r="CF13" i="5"/>
  <c r="CE14" i="5"/>
  <c r="CE15" i="5"/>
  <c r="CE16" i="5"/>
  <c r="CE17" i="5"/>
  <c r="CE18" i="5"/>
  <c r="CE19" i="5"/>
  <c r="CE20" i="5"/>
  <c r="CE21" i="5"/>
  <c r="CE22" i="5"/>
  <c r="CE23" i="5"/>
  <c r="CE24" i="5"/>
  <c r="CE25" i="5"/>
  <c r="CE26" i="5"/>
  <c r="CE27" i="5"/>
  <c r="CE28" i="5"/>
  <c r="CE29" i="5"/>
  <c r="CE30" i="5"/>
  <c r="CE31" i="5"/>
  <c r="CE32" i="5"/>
  <c r="CE33" i="5"/>
  <c r="CE34" i="5"/>
  <c r="CE35" i="5"/>
  <c r="CE36" i="5"/>
  <c r="CE37" i="5"/>
  <c r="CE38" i="5"/>
  <c r="CE39" i="5"/>
  <c r="CE40" i="5"/>
  <c r="CE41" i="5"/>
  <c r="CE42" i="5"/>
  <c r="CE43" i="5"/>
  <c r="CE44" i="5"/>
  <c r="CE45" i="5"/>
  <c r="CE46" i="5"/>
  <c r="CE47" i="5"/>
  <c r="CE48" i="5"/>
  <c r="CE49" i="5"/>
  <c r="CE50" i="5"/>
  <c r="CE51" i="5"/>
  <c r="CE52" i="5"/>
  <c r="CE53" i="5"/>
  <c r="CE54" i="5"/>
  <c r="CE55" i="5"/>
  <c r="CE56" i="5"/>
  <c r="CE57" i="5"/>
  <c r="CE58" i="5"/>
  <c r="CE59" i="5"/>
  <c r="CE60" i="5"/>
  <c r="CE61" i="5"/>
  <c r="CE62" i="5"/>
  <c r="CE63" i="5"/>
  <c r="CE64" i="5"/>
  <c r="CE65" i="5"/>
  <c r="CE66" i="5"/>
  <c r="CE67" i="5"/>
  <c r="CE68" i="5"/>
  <c r="CE69" i="5"/>
  <c r="CE70" i="5"/>
  <c r="CE71" i="5"/>
  <c r="CE72" i="5"/>
  <c r="CE73" i="5"/>
  <c r="CE74" i="5"/>
  <c r="CE75" i="5"/>
  <c r="CE76" i="5"/>
  <c r="CE77" i="5"/>
  <c r="CE78" i="5"/>
  <c r="CE79" i="5"/>
  <c r="CE80" i="5"/>
  <c r="CE81" i="5"/>
  <c r="CE82" i="5"/>
  <c r="CE83" i="5"/>
  <c r="CE84" i="5"/>
  <c r="CE85" i="5"/>
  <c r="CE86" i="5"/>
  <c r="CE87" i="5"/>
  <c r="CE88" i="5"/>
  <c r="CE89" i="5"/>
  <c r="CE90" i="5"/>
  <c r="CE91" i="5"/>
  <c r="CE92" i="5"/>
  <c r="CE93" i="5"/>
  <c r="CE94" i="5"/>
  <c r="CE95" i="5"/>
  <c r="CE96" i="5"/>
  <c r="CE97" i="5"/>
  <c r="CE98" i="5"/>
  <c r="CE99" i="5"/>
  <c r="CE100" i="5"/>
  <c r="CE101" i="5"/>
  <c r="CE102" i="5"/>
  <c r="CE103" i="5"/>
  <c r="CE104" i="5"/>
  <c r="CE105" i="5"/>
  <c r="CE106" i="5"/>
  <c r="CE107" i="5"/>
  <c r="CE108" i="5"/>
  <c r="CE109" i="5"/>
  <c r="CE110" i="5"/>
  <c r="CE111" i="5"/>
  <c r="CE112" i="5"/>
  <c r="CE13" i="5"/>
  <c r="CD14" i="5"/>
  <c r="CD15" i="5"/>
  <c r="CD16" i="5"/>
  <c r="CD17" i="5"/>
  <c r="CD18" i="5"/>
  <c r="CD19" i="5"/>
  <c r="CD20" i="5"/>
  <c r="CD21" i="5"/>
  <c r="CD22" i="5"/>
  <c r="CD23" i="5"/>
  <c r="CD24" i="5"/>
  <c r="CD25" i="5"/>
  <c r="CD26" i="5"/>
  <c r="CD27" i="5"/>
  <c r="CD28" i="5"/>
  <c r="CD29" i="5"/>
  <c r="CD30" i="5"/>
  <c r="CD31" i="5"/>
  <c r="CD32" i="5"/>
  <c r="CD33" i="5"/>
  <c r="CD34" i="5"/>
  <c r="CD35" i="5"/>
  <c r="CD36" i="5"/>
  <c r="CD37" i="5"/>
  <c r="CD38" i="5"/>
  <c r="CD39" i="5"/>
  <c r="CD40" i="5"/>
  <c r="CD41" i="5"/>
  <c r="CD42" i="5"/>
  <c r="CD43" i="5"/>
  <c r="CD44" i="5"/>
  <c r="CD45" i="5"/>
  <c r="CD46" i="5"/>
  <c r="CD47" i="5"/>
  <c r="CD48" i="5"/>
  <c r="CD49" i="5"/>
  <c r="CD50" i="5"/>
  <c r="CD51" i="5"/>
  <c r="CD52" i="5"/>
  <c r="CD53" i="5"/>
  <c r="CD54" i="5"/>
  <c r="CD55" i="5"/>
  <c r="CD56" i="5"/>
  <c r="CD57" i="5"/>
  <c r="CD58" i="5"/>
  <c r="CD59" i="5"/>
  <c r="CD60" i="5"/>
  <c r="CD61" i="5"/>
  <c r="CD62" i="5"/>
  <c r="CD63" i="5"/>
  <c r="CD64" i="5"/>
  <c r="CD65" i="5"/>
  <c r="CD66" i="5"/>
  <c r="CD67" i="5"/>
  <c r="CD68" i="5"/>
  <c r="CD69" i="5"/>
  <c r="CD70" i="5"/>
  <c r="CD71" i="5"/>
  <c r="CD72" i="5"/>
  <c r="CD73" i="5"/>
  <c r="CD74" i="5"/>
  <c r="CD75" i="5"/>
  <c r="CD76" i="5"/>
  <c r="CD77" i="5"/>
  <c r="CD78" i="5"/>
  <c r="CD79" i="5"/>
  <c r="CD80" i="5"/>
  <c r="CD81" i="5"/>
  <c r="CD82" i="5"/>
  <c r="CD83" i="5"/>
  <c r="CD84" i="5"/>
  <c r="CD85" i="5"/>
  <c r="CD86" i="5"/>
  <c r="CD87" i="5"/>
  <c r="CD88" i="5"/>
  <c r="CD89" i="5"/>
  <c r="CD90" i="5"/>
  <c r="CD91" i="5"/>
  <c r="CD92" i="5"/>
  <c r="CD93" i="5"/>
  <c r="CD94" i="5"/>
  <c r="CD95" i="5"/>
  <c r="CD96" i="5"/>
  <c r="CD97" i="5"/>
  <c r="CD98" i="5"/>
  <c r="CD99" i="5"/>
  <c r="CD100" i="5"/>
  <c r="CD101" i="5"/>
  <c r="CD102" i="5"/>
  <c r="CD103" i="5"/>
  <c r="CD104" i="5"/>
  <c r="CD105" i="5"/>
  <c r="CD106" i="5"/>
  <c r="CD107" i="5"/>
  <c r="CD108" i="5"/>
  <c r="CD109" i="5"/>
  <c r="CD110" i="5"/>
  <c r="CD111" i="5"/>
  <c r="CD112" i="5"/>
  <c r="CD13" i="5"/>
  <c r="BZ14" i="5"/>
  <c r="BZ15" i="5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29" i="5"/>
  <c r="BZ30" i="5"/>
  <c r="BZ31" i="5"/>
  <c r="BZ32" i="5"/>
  <c r="BZ33" i="5"/>
  <c r="BZ34" i="5"/>
  <c r="BZ35" i="5"/>
  <c r="BZ36" i="5"/>
  <c r="BZ37" i="5"/>
  <c r="BZ38" i="5"/>
  <c r="BZ39" i="5"/>
  <c r="BZ40" i="5"/>
  <c r="BZ41" i="5"/>
  <c r="BZ42" i="5"/>
  <c r="BZ43" i="5"/>
  <c r="BZ44" i="5"/>
  <c r="BZ45" i="5"/>
  <c r="BZ46" i="5"/>
  <c r="BZ47" i="5"/>
  <c r="BZ48" i="5"/>
  <c r="BZ49" i="5"/>
  <c r="BZ50" i="5"/>
  <c r="BZ51" i="5"/>
  <c r="BZ52" i="5"/>
  <c r="BZ53" i="5"/>
  <c r="BZ54" i="5"/>
  <c r="BZ55" i="5"/>
  <c r="BZ56" i="5"/>
  <c r="BZ57" i="5"/>
  <c r="BZ58" i="5"/>
  <c r="BZ59" i="5"/>
  <c r="BZ60" i="5"/>
  <c r="BZ61" i="5"/>
  <c r="BZ62" i="5"/>
  <c r="BZ63" i="5"/>
  <c r="BZ64" i="5"/>
  <c r="BZ65" i="5"/>
  <c r="BZ66" i="5"/>
  <c r="BZ67" i="5"/>
  <c r="BZ68" i="5"/>
  <c r="BZ69" i="5"/>
  <c r="BZ70" i="5"/>
  <c r="BZ71" i="5"/>
  <c r="BZ72" i="5"/>
  <c r="BZ73" i="5"/>
  <c r="BZ74" i="5"/>
  <c r="BZ75" i="5"/>
  <c r="BZ76" i="5"/>
  <c r="BZ77" i="5"/>
  <c r="BZ78" i="5"/>
  <c r="BZ79" i="5"/>
  <c r="BZ80" i="5"/>
  <c r="BZ81" i="5"/>
  <c r="BZ82" i="5"/>
  <c r="BZ83" i="5"/>
  <c r="BZ84" i="5"/>
  <c r="BZ85" i="5"/>
  <c r="BZ86" i="5"/>
  <c r="BZ87" i="5"/>
  <c r="BZ88" i="5"/>
  <c r="BZ89" i="5"/>
  <c r="BZ90" i="5"/>
  <c r="BZ91" i="5"/>
  <c r="BZ92" i="5"/>
  <c r="BZ93" i="5"/>
  <c r="BZ94" i="5"/>
  <c r="BZ95" i="5"/>
  <c r="BZ96" i="5"/>
  <c r="BZ97" i="5"/>
  <c r="BZ98" i="5"/>
  <c r="BZ99" i="5"/>
  <c r="BZ100" i="5"/>
  <c r="BZ101" i="5"/>
  <c r="BZ102" i="5"/>
  <c r="BZ103" i="5"/>
  <c r="BZ104" i="5"/>
  <c r="BZ105" i="5"/>
  <c r="BZ106" i="5"/>
  <c r="BZ107" i="5"/>
  <c r="BZ108" i="5"/>
  <c r="BZ109" i="5"/>
  <c r="BZ110" i="5"/>
  <c r="BZ111" i="5"/>
  <c r="BZ112" i="5"/>
  <c r="BZ13" i="5"/>
  <c r="BJ14" i="5"/>
  <c r="BJ15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28" i="5"/>
  <c r="BJ29" i="5"/>
  <c r="BJ30" i="5"/>
  <c r="BJ31" i="5"/>
  <c r="BJ32" i="5"/>
  <c r="BJ33" i="5"/>
  <c r="BJ34" i="5"/>
  <c r="BJ35" i="5"/>
  <c r="BJ36" i="5"/>
  <c r="BJ37" i="5"/>
  <c r="BJ38" i="5"/>
  <c r="BJ39" i="5"/>
  <c r="BJ40" i="5"/>
  <c r="BJ41" i="5"/>
  <c r="BJ42" i="5"/>
  <c r="BJ43" i="5"/>
  <c r="BJ44" i="5"/>
  <c r="BJ45" i="5"/>
  <c r="BJ46" i="5"/>
  <c r="BJ47" i="5"/>
  <c r="BJ48" i="5"/>
  <c r="BJ49" i="5"/>
  <c r="BJ50" i="5"/>
  <c r="BJ51" i="5"/>
  <c r="BJ52" i="5"/>
  <c r="BJ53" i="5"/>
  <c r="BJ54" i="5"/>
  <c r="BJ55" i="5"/>
  <c r="BJ56" i="5"/>
  <c r="BJ57" i="5"/>
  <c r="BJ58" i="5"/>
  <c r="BJ59" i="5"/>
  <c r="BJ60" i="5"/>
  <c r="BJ61" i="5"/>
  <c r="BJ62" i="5"/>
  <c r="BJ63" i="5"/>
  <c r="BJ64" i="5"/>
  <c r="BJ65" i="5"/>
  <c r="BJ66" i="5"/>
  <c r="BJ67" i="5"/>
  <c r="BJ68" i="5"/>
  <c r="BJ69" i="5"/>
  <c r="BJ70" i="5"/>
  <c r="BJ71" i="5"/>
  <c r="BJ72" i="5"/>
  <c r="BJ73" i="5"/>
  <c r="BJ74" i="5"/>
  <c r="BJ75" i="5"/>
  <c r="BJ76" i="5"/>
  <c r="BJ77" i="5"/>
  <c r="BJ78" i="5"/>
  <c r="BJ79" i="5"/>
  <c r="BJ80" i="5"/>
  <c r="BJ81" i="5"/>
  <c r="BJ82" i="5"/>
  <c r="BJ83" i="5"/>
  <c r="BJ84" i="5"/>
  <c r="BJ85" i="5"/>
  <c r="BJ86" i="5"/>
  <c r="BJ87" i="5"/>
  <c r="BJ88" i="5"/>
  <c r="BJ89" i="5"/>
  <c r="BJ90" i="5"/>
  <c r="BJ91" i="5"/>
  <c r="BJ92" i="5"/>
  <c r="BJ93" i="5"/>
  <c r="BJ94" i="5"/>
  <c r="BJ95" i="5"/>
  <c r="BJ96" i="5"/>
  <c r="BJ97" i="5"/>
  <c r="BJ98" i="5"/>
  <c r="BJ99" i="5"/>
  <c r="BJ100" i="5"/>
  <c r="BJ101" i="5"/>
  <c r="BJ102" i="5"/>
  <c r="BJ103" i="5"/>
  <c r="BJ104" i="5"/>
  <c r="BJ105" i="5"/>
  <c r="BJ106" i="5"/>
  <c r="BJ107" i="5"/>
  <c r="BJ108" i="5"/>
  <c r="BJ109" i="5"/>
  <c r="BJ110" i="5"/>
  <c r="BJ111" i="5"/>
  <c r="BJ112" i="5"/>
  <c r="BJ13" i="5"/>
  <c r="BH14" i="5"/>
  <c r="BH15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28" i="5"/>
  <c r="BH29" i="5"/>
  <c r="BH30" i="5"/>
  <c r="BH31" i="5"/>
  <c r="BH32" i="5"/>
  <c r="BH33" i="5"/>
  <c r="BH34" i="5"/>
  <c r="BH35" i="5"/>
  <c r="BH36" i="5"/>
  <c r="BH37" i="5"/>
  <c r="BH38" i="5"/>
  <c r="BH39" i="5"/>
  <c r="BH40" i="5"/>
  <c r="BH41" i="5"/>
  <c r="BH42" i="5"/>
  <c r="BH43" i="5"/>
  <c r="BH44" i="5"/>
  <c r="BH45" i="5"/>
  <c r="BH46" i="5"/>
  <c r="BH47" i="5"/>
  <c r="BH48" i="5"/>
  <c r="BH49" i="5"/>
  <c r="BH50" i="5"/>
  <c r="BH51" i="5"/>
  <c r="BH52" i="5"/>
  <c r="BH53" i="5"/>
  <c r="BH54" i="5"/>
  <c r="BH55" i="5"/>
  <c r="BH56" i="5"/>
  <c r="BH57" i="5"/>
  <c r="BH58" i="5"/>
  <c r="BH59" i="5"/>
  <c r="BH60" i="5"/>
  <c r="BH61" i="5"/>
  <c r="BH62" i="5"/>
  <c r="BH63" i="5"/>
  <c r="BH64" i="5"/>
  <c r="BH65" i="5"/>
  <c r="BH66" i="5"/>
  <c r="BH67" i="5"/>
  <c r="BH68" i="5"/>
  <c r="BH69" i="5"/>
  <c r="BH70" i="5"/>
  <c r="BH71" i="5"/>
  <c r="BH72" i="5"/>
  <c r="BH73" i="5"/>
  <c r="BH74" i="5"/>
  <c r="BH75" i="5"/>
  <c r="BH76" i="5"/>
  <c r="BH77" i="5"/>
  <c r="BH78" i="5"/>
  <c r="BH79" i="5"/>
  <c r="BH80" i="5"/>
  <c r="BH81" i="5"/>
  <c r="BH82" i="5"/>
  <c r="BH83" i="5"/>
  <c r="BH84" i="5"/>
  <c r="BH85" i="5"/>
  <c r="BH86" i="5"/>
  <c r="BH87" i="5"/>
  <c r="BH88" i="5"/>
  <c r="BH89" i="5"/>
  <c r="BH90" i="5"/>
  <c r="BH91" i="5"/>
  <c r="BH92" i="5"/>
  <c r="BH93" i="5"/>
  <c r="BH94" i="5"/>
  <c r="BH95" i="5"/>
  <c r="BH96" i="5"/>
  <c r="BH97" i="5"/>
  <c r="BH98" i="5"/>
  <c r="BH99" i="5"/>
  <c r="BH100" i="5"/>
  <c r="BH101" i="5"/>
  <c r="BH102" i="5"/>
  <c r="BH103" i="5"/>
  <c r="BH104" i="5"/>
  <c r="BH105" i="5"/>
  <c r="BH106" i="5"/>
  <c r="BH107" i="5"/>
  <c r="BH108" i="5"/>
  <c r="BH109" i="5"/>
  <c r="BH110" i="5"/>
  <c r="BH111" i="5"/>
  <c r="BH112" i="5"/>
  <c r="BH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G34" i="5"/>
  <c r="BG35" i="5"/>
  <c r="BG36" i="5"/>
  <c r="BG37" i="5"/>
  <c r="BG38" i="5"/>
  <c r="BG39" i="5"/>
  <c r="BG40" i="5"/>
  <c r="BG41" i="5"/>
  <c r="BG42" i="5"/>
  <c r="BG43" i="5"/>
  <c r="BG44" i="5"/>
  <c r="BG45" i="5"/>
  <c r="BG46" i="5"/>
  <c r="BG47" i="5"/>
  <c r="BG48" i="5"/>
  <c r="BG49" i="5"/>
  <c r="BG50" i="5"/>
  <c r="BG51" i="5"/>
  <c r="BG52" i="5"/>
  <c r="BG53" i="5"/>
  <c r="BG54" i="5"/>
  <c r="BG55" i="5"/>
  <c r="BG56" i="5"/>
  <c r="BG57" i="5"/>
  <c r="BG58" i="5"/>
  <c r="BG59" i="5"/>
  <c r="BG60" i="5"/>
  <c r="BG61" i="5"/>
  <c r="BG62" i="5"/>
  <c r="BG63" i="5"/>
  <c r="BG64" i="5"/>
  <c r="BG65" i="5"/>
  <c r="BG66" i="5"/>
  <c r="BG67" i="5"/>
  <c r="BG68" i="5"/>
  <c r="BG69" i="5"/>
  <c r="BG70" i="5"/>
  <c r="BG71" i="5"/>
  <c r="BG72" i="5"/>
  <c r="BG73" i="5"/>
  <c r="BG74" i="5"/>
  <c r="BG75" i="5"/>
  <c r="BG76" i="5"/>
  <c r="BG77" i="5"/>
  <c r="BG78" i="5"/>
  <c r="BG79" i="5"/>
  <c r="BG80" i="5"/>
  <c r="BG81" i="5"/>
  <c r="BG82" i="5"/>
  <c r="BG83" i="5"/>
  <c r="BG84" i="5"/>
  <c r="BG85" i="5"/>
  <c r="BG86" i="5"/>
  <c r="BG87" i="5"/>
  <c r="BG88" i="5"/>
  <c r="BG89" i="5"/>
  <c r="BG90" i="5"/>
  <c r="BG91" i="5"/>
  <c r="BG92" i="5"/>
  <c r="BG93" i="5"/>
  <c r="BG94" i="5"/>
  <c r="BG95" i="5"/>
  <c r="BG96" i="5"/>
  <c r="BG97" i="5"/>
  <c r="BG98" i="5"/>
  <c r="BG99" i="5"/>
  <c r="BG100" i="5"/>
  <c r="BG101" i="5"/>
  <c r="BG102" i="5"/>
  <c r="BG103" i="5"/>
  <c r="BG104" i="5"/>
  <c r="BG105" i="5"/>
  <c r="BG106" i="5"/>
  <c r="BG107" i="5"/>
  <c r="BG108" i="5"/>
  <c r="BG109" i="5"/>
  <c r="BG110" i="5"/>
  <c r="BG111" i="5"/>
  <c r="BG112" i="5"/>
  <c r="BG13" i="5"/>
  <c r="BF14" i="5"/>
  <c r="BF15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28" i="5"/>
  <c r="BF29" i="5"/>
  <c r="BF30" i="5"/>
  <c r="BF31" i="5"/>
  <c r="BF32" i="5"/>
  <c r="BF33" i="5"/>
  <c r="BF34" i="5"/>
  <c r="BF35" i="5"/>
  <c r="BF36" i="5"/>
  <c r="BF37" i="5"/>
  <c r="BF38" i="5"/>
  <c r="BF39" i="5"/>
  <c r="BF40" i="5"/>
  <c r="BF41" i="5"/>
  <c r="BF42" i="5"/>
  <c r="BF43" i="5"/>
  <c r="BF44" i="5"/>
  <c r="BF45" i="5"/>
  <c r="BF46" i="5"/>
  <c r="BF47" i="5"/>
  <c r="BF48" i="5"/>
  <c r="BF49" i="5"/>
  <c r="BF50" i="5"/>
  <c r="BF51" i="5"/>
  <c r="BF52" i="5"/>
  <c r="BF53" i="5"/>
  <c r="BF54" i="5"/>
  <c r="BF55" i="5"/>
  <c r="BF56" i="5"/>
  <c r="BF57" i="5"/>
  <c r="BF58" i="5"/>
  <c r="BF59" i="5"/>
  <c r="BF60" i="5"/>
  <c r="BF61" i="5"/>
  <c r="BF62" i="5"/>
  <c r="BF63" i="5"/>
  <c r="BF64" i="5"/>
  <c r="BF65" i="5"/>
  <c r="BF66" i="5"/>
  <c r="BF67" i="5"/>
  <c r="BF68" i="5"/>
  <c r="BF69" i="5"/>
  <c r="BF70" i="5"/>
  <c r="BF71" i="5"/>
  <c r="BF72" i="5"/>
  <c r="BF73" i="5"/>
  <c r="BF74" i="5"/>
  <c r="BF75" i="5"/>
  <c r="BF76" i="5"/>
  <c r="BF77" i="5"/>
  <c r="BF78" i="5"/>
  <c r="BF79" i="5"/>
  <c r="BF80" i="5"/>
  <c r="BF81" i="5"/>
  <c r="BF82" i="5"/>
  <c r="BF83" i="5"/>
  <c r="BF84" i="5"/>
  <c r="BF85" i="5"/>
  <c r="BF86" i="5"/>
  <c r="BF87" i="5"/>
  <c r="BF88" i="5"/>
  <c r="BF89" i="5"/>
  <c r="BF90" i="5"/>
  <c r="BF91" i="5"/>
  <c r="BF92" i="5"/>
  <c r="BF93" i="5"/>
  <c r="BF94" i="5"/>
  <c r="BF95" i="5"/>
  <c r="BF96" i="5"/>
  <c r="BF97" i="5"/>
  <c r="BF98" i="5"/>
  <c r="BF99" i="5"/>
  <c r="BF100" i="5"/>
  <c r="BF101" i="5"/>
  <c r="BF102" i="5"/>
  <c r="BF103" i="5"/>
  <c r="BF104" i="5"/>
  <c r="BF105" i="5"/>
  <c r="BF106" i="5"/>
  <c r="BF107" i="5"/>
  <c r="BF108" i="5"/>
  <c r="BF109" i="5"/>
  <c r="BF110" i="5"/>
  <c r="BF111" i="5"/>
  <c r="BF112" i="5"/>
  <c r="BF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B34" i="5"/>
  <c r="BB35" i="5"/>
  <c r="BB36" i="5"/>
  <c r="BB37" i="5"/>
  <c r="BB38" i="5"/>
  <c r="BB39" i="5"/>
  <c r="BB40" i="5"/>
  <c r="BB41" i="5"/>
  <c r="BB42" i="5"/>
  <c r="BB43" i="5"/>
  <c r="BB44" i="5"/>
  <c r="BB45" i="5"/>
  <c r="BB46" i="5"/>
  <c r="BB47" i="5"/>
  <c r="BB48" i="5"/>
  <c r="BB49" i="5"/>
  <c r="BB50" i="5"/>
  <c r="BB51" i="5"/>
  <c r="BB52" i="5"/>
  <c r="BB53" i="5"/>
  <c r="BB54" i="5"/>
  <c r="BB55" i="5"/>
  <c r="BB56" i="5"/>
  <c r="BB57" i="5"/>
  <c r="BB58" i="5"/>
  <c r="BB59" i="5"/>
  <c r="BB60" i="5"/>
  <c r="BB61" i="5"/>
  <c r="BB62" i="5"/>
  <c r="BB63" i="5"/>
  <c r="BB64" i="5"/>
  <c r="BB65" i="5"/>
  <c r="BB66" i="5"/>
  <c r="BB67" i="5"/>
  <c r="BB68" i="5"/>
  <c r="BB69" i="5"/>
  <c r="BB70" i="5"/>
  <c r="BB71" i="5"/>
  <c r="BB72" i="5"/>
  <c r="BB73" i="5"/>
  <c r="BB74" i="5"/>
  <c r="BB75" i="5"/>
  <c r="BB76" i="5"/>
  <c r="BB77" i="5"/>
  <c r="BB78" i="5"/>
  <c r="BB79" i="5"/>
  <c r="BB80" i="5"/>
  <c r="BB81" i="5"/>
  <c r="BB82" i="5"/>
  <c r="BB83" i="5"/>
  <c r="BB84" i="5"/>
  <c r="BB85" i="5"/>
  <c r="BB86" i="5"/>
  <c r="BB87" i="5"/>
  <c r="BB88" i="5"/>
  <c r="BB89" i="5"/>
  <c r="BB90" i="5"/>
  <c r="BB91" i="5"/>
  <c r="BB92" i="5"/>
  <c r="BB93" i="5"/>
  <c r="BB94" i="5"/>
  <c r="BB95" i="5"/>
  <c r="BB96" i="5"/>
  <c r="BB97" i="5"/>
  <c r="BB98" i="5"/>
  <c r="BB99" i="5"/>
  <c r="BB100" i="5"/>
  <c r="BB101" i="5"/>
  <c r="BB102" i="5"/>
  <c r="BB103" i="5"/>
  <c r="BB104" i="5"/>
  <c r="BB105" i="5"/>
  <c r="BB106" i="5"/>
  <c r="BB107" i="5"/>
  <c r="BB108" i="5"/>
  <c r="BB109" i="5"/>
  <c r="BB110" i="5"/>
  <c r="BB111" i="5"/>
  <c r="BB112" i="5"/>
  <c r="BB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L34" i="5"/>
  <c r="AL35" i="5"/>
  <c r="AL36" i="5"/>
  <c r="AL37" i="5"/>
  <c r="AL38" i="5"/>
  <c r="AL39" i="5"/>
  <c r="AL40" i="5"/>
  <c r="AL41" i="5"/>
  <c r="AL42" i="5"/>
  <c r="AL43" i="5"/>
  <c r="AL44" i="5"/>
  <c r="AL45" i="5"/>
  <c r="AL46" i="5"/>
  <c r="AL47" i="5"/>
  <c r="AL48" i="5"/>
  <c r="AL49" i="5"/>
  <c r="AL50" i="5"/>
  <c r="AL51" i="5"/>
  <c r="AL52" i="5"/>
  <c r="AL53" i="5"/>
  <c r="AL54" i="5"/>
  <c r="AL55" i="5"/>
  <c r="AL56" i="5"/>
  <c r="AL57" i="5"/>
  <c r="AL58" i="5"/>
  <c r="AL59" i="5"/>
  <c r="AL60" i="5"/>
  <c r="AL61" i="5"/>
  <c r="AL62" i="5"/>
  <c r="AL63" i="5"/>
  <c r="AL64" i="5"/>
  <c r="AL65" i="5"/>
  <c r="AL66" i="5"/>
  <c r="AL67" i="5"/>
  <c r="AL68" i="5"/>
  <c r="AL69" i="5"/>
  <c r="AL70" i="5"/>
  <c r="AL71" i="5"/>
  <c r="AL72" i="5"/>
  <c r="AL73" i="5"/>
  <c r="AL74" i="5"/>
  <c r="AL75" i="5"/>
  <c r="AL76" i="5"/>
  <c r="AL77" i="5"/>
  <c r="AL78" i="5"/>
  <c r="AL79" i="5"/>
  <c r="AL80" i="5"/>
  <c r="AL81" i="5"/>
  <c r="AL82" i="5"/>
  <c r="AL83" i="5"/>
  <c r="AL84" i="5"/>
  <c r="AL85" i="5"/>
  <c r="AL86" i="5"/>
  <c r="AL87" i="5"/>
  <c r="AL88" i="5"/>
  <c r="AL89" i="5"/>
  <c r="AL90" i="5"/>
  <c r="AL91" i="5"/>
  <c r="AL92" i="5"/>
  <c r="AL93" i="5"/>
  <c r="AL94" i="5"/>
  <c r="AL95" i="5"/>
  <c r="AL96" i="5"/>
  <c r="AL97" i="5"/>
  <c r="AL98" i="5"/>
  <c r="AL99" i="5"/>
  <c r="AL100" i="5"/>
  <c r="AL101" i="5"/>
  <c r="AL102" i="5"/>
  <c r="AL103" i="5"/>
  <c r="AL104" i="5"/>
  <c r="AL105" i="5"/>
  <c r="AL106" i="5"/>
  <c r="AL107" i="5"/>
  <c r="AL108" i="5"/>
  <c r="AL109" i="5"/>
  <c r="AL110" i="5"/>
  <c r="AL111" i="5"/>
  <c r="AL112" i="5"/>
  <c r="AL13" i="5"/>
  <c r="AJ14" i="5"/>
  <c r="AJ15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28" i="5"/>
  <c r="AJ29" i="5"/>
  <c r="AJ30" i="5"/>
  <c r="AJ31" i="5"/>
  <c r="AJ32" i="5"/>
  <c r="AJ33" i="5"/>
  <c r="AJ34" i="5"/>
  <c r="AJ35" i="5"/>
  <c r="AJ36" i="5"/>
  <c r="AJ37" i="5"/>
  <c r="AJ38" i="5"/>
  <c r="AJ39" i="5"/>
  <c r="AJ40" i="5"/>
  <c r="AJ41" i="5"/>
  <c r="AJ42" i="5"/>
  <c r="AJ43" i="5"/>
  <c r="AJ44" i="5"/>
  <c r="AJ45" i="5"/>
  <c r="AJ46" i="5"/>
  <c r="AJ47" i="5"/>
  <c r="AJ48" i="5"/>
  <c r="AJ49" i="5"/>
  <c r="AJ50" i="5"/>
  <c r="AJ51" i="5"/>
  <c r="AJ52" i="5"/>
  <c r="AJ53" i="5"/>
  <c r="AJ54" i="5"/>
  <c r="AJ55" i="5"/>
  <c r="AJ56" i="5"/>
  <c r="AJ57" i="5"/>
  <c r="AJ58" i="5"/>
  <c r="AJ59" i="5"/>
  <c r="AJ60" i="5"/>
  <c r="AJ61" i="5"/>
  <c r="AJ62" i="5"/>
  <c r="AJ63" i="5"/>
  <c r="AJ64" i="5"/>
  <c r="AJ65" i="5"/>
  <c r="AJ66" i="5"/>
  <c r="AJ67" i="5"/>
  <c r="AJ68" i="5"/>
  <c r="AJ69" i="5"/>
  <c r="AJ70" i="5"/>
  <c r="AJ71" i="5"/>
  <c r="AJ72" i="5"/>
  <c r="AJ73" i="5"/>
  <c r="AJ74" i="5"/>
  <c r="AJ75" i="5"/>
  <c r="AJ76" i="5"/>
  <c r="AJ77" i="5"/>
  <c r="AJ78" i="5"/>
  <c r="AJ79" i="5"/>
  <c r="AJ80" i="5"/>
  <c r="AJ81" i="5"/>
  <c r="AJ82" i="5"/>
  <c r="AJ83" i="5"/>
  <c r="AJ84" i="5"/>
  <c r="AJ85" i="5"/>
  <c r="AJ86" i="5"/>
  <c r="AJ87" i="5"/>
  <c r="AJ88" i="5"/>
  <c r="AJ89" i="5"/>
  <c r="AJ90" i="5"/>
  <c r="AJ91" i="5"/>
  <c r="AJ92" i="5"/>
  <c r="AJ93" i="5"/>
  <c r="AJ94" i="5"/>
  <c r="AJ95" i="5"/>
  <c r="AJ96" i="5"/>
  <c r="AJ97" i="5"/>
  <c r="AJ98" i="5"/>
  <c r="AJ99" i="5"/>
  <c r="AJ100" i="5"/>
  <c r="AJ101" i="5"/>
  <c r="AJ102" i="5"/>
  <c r="AJ103" i="5"/>
  <c r="AJ104" i="5"/>
  <c r="AJ105" i="5"/>
  <c r="AJ106" i="5"/>
  <c r="AJ107" i="5"/>
  <c r="AJ108" i="5"/>
  <c r="AJ109" i="5"/>
  <c r="AJ110" i="5"/>
  <c r="AJ111" i="5"/>
  <c r="AJ112" i="5"/>
  <c r="AJ13" i="5"/>
  <c r="AI14" i="5"/>
  <c r="AI15" i="5"/>
  <c r="AI16" i="5"/>
  <c r="AI17" i="5"/>
  <c r="AI18" i="5"/>
  <c r="AI19" i="5"/>
  <c r="AI20" i="5"/>
  <c r="AI21" i="5"/>
  <c r="AI22" i="5"/>
  <c r="AI23" i="5"/>
  <c r="AI24" i="5"/>
  <c r="AI25" i="5"/>
  <c r="AI26" i="5"/>
  <c r="AI27" i="5"/>
  <c r="AI28" i="5"/>
  <c r="AI29" i="5"/>
  <c r="AI30" i="5"/>
  <c r="AI31" i="5"/>
  <c r="AI32" i="5"/>
  <c r="AI33" i="5"/>
  <c r="AI34" i="5"/>
  <c r="AI35" i="5"/>
  <c r="AI36" i="5"/>
  <c r="AI37" i="5"/>
  <c r="AI38" i="5"/>
  <c r="AI39" i="5"/>
  <c r="AI40" i="5"/>
  <c r="AI41" i="5"/>
  <c r="AI42" i="5"/>
  <c r="AI43" i="5"/>
  <c r="AI44" i="5"/>
  <c r="AI45" i="5"/>
  <c r="AI46" i="5"/>
  <c r="AI47" i="5"/>
  <c r="AI48" i="5"/>
  <c r="AI49" i="5"/>
  <c r="AI50" i="5"/>
  <c r="AI51" i="5"/>
  <c r="AI52" i="5"/>
  <c r="AI53" i="5"/>
  <c r="AI54" i="5"/>
  <c r="AI55" i="5"/>
  <c r="AI56" i="5"/>
  <c r="AI57" i="5"/>
  <c r="AI58" i="5"/>
  <c r="AI59" i="5"/>
  <c r="AI60" i="5"/>
  <c r="AI61" i="5"/>
  <c r="AI62" i="5"/>
  <c r="AI63" i="5"/>
  <c r="AI64" i="5"/>
  <c r="AI65" i="5"/>
  <c r="AI66" i="5"/>
  <c r="AI67" i="5"/>
  <c r="AI68" i="5"/>
  <c r="AI69" i="5"/>
  <c r="AI70" i="5"/>
  <c r="AI71" i="5"/>
  <c r="AI72" i="5"/>
  <c r="AI73" i="5"/>
  <c r="AI74" i="5"/>
  <c r="AI75" i="5"/>
  <c r="AI76" i="5"/>
  <c r="AI77" i="5"/>
  <c r="AI78" i="5"/>
  <c r="AI79" i="5"/>
  <c r="AI80" i="5"/>
  <c r="AI81" i="5"/>
  <c r="AI82" i="5"/>
  <c r="AI83" i="5"/>
  <c r="AI84" i="5"/>
  <c r="AI85" i="5"/>
  <c r="AI86" i="5"/>
  <c r="AI87" i="5"/>
  <c r="AI88" i="5"/>
  <c r="AI89" i="5"/>
  <c r="AI90" i="5"/>
  <c r="AI91" i="5"/>
  <c r="AI92" i="5"/>
  <c r="AI93" i="5"/>
  <c r="AI94" i="5"/>
  <c r="AI95" i="5"/>
  <c r="AI96" i="5"/>
  <c r="AI97" i="5"/>
  <c r="AI98" i="5"/>
  <c r="AI99" i="5"/>
  <c r="AI100" i="5"/>
  <c r="AI101" i="5"/>
  <c r="AI102" i="5"/>
  <c r="AI103" i="5"/>
  <c r="AI104" i="5"/>
  <c r="AI105" i="5"/>
  <c r="AI106" i="5"/>
  <c r="AI107" i="5"/>
  <c r="AI108" i="5"/>
  <c r="AI109" i="5"/>
  <c r="AI110" i="5"/>
  <c r="AI111" i="5"/>
  <c r="AI112" i="5"/>
  <c r="AI13" i="5"/>
  <c r="AH14" i="5"/>
  <c r="AH15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28" i="5"/>
  <c r="AH29" i="5"/>
  <c r="AH30" i="5"/>
  <c r="AH31" i="5"/>
  <c r="AH32" i="5"/>
  <c r="AH33" i="5"/>
  <c r="AH34" i="5"/>
  <c r="AH35" i="5"/>
  <c r="AH36" i="5"/>
  <c r="AH37" i="5"/>
  <c r="AH38" i="5"/>
  <c r="AH39" i="5"/>
  <c r="AH40" i="5"/>
  <c r="AH41" i="5"/>
  <c r="AH42" i="5"/>
  <c r="AH43" i="5"/>
  <c r="AH44" i="5"/>
  <c r="AH45" i="5"/>
  <c r="AH46" i="5"/>
  <c r="AH47" i="5"/>
  <c r="AH48" i="5"/>
  <c r="AH49" i="5"/>
  <c r="AH50" i="5"/>
  <c r="AH51" i="5"/>
  <c r="AH52" i="5"/>
  <c r="AH53" i="5"/>
  <c r="AH54" i="5"/>
  <c r="AH55" i="5"/>
  <c r="AH56" i="5"/>
  <c r="AH57" i="5"/>
  <c r="AH58" i="5"/>
  <c r="AH59" i="5"/>
  <c r="AH60" i="5"/>
  <c r="AH61" i="5"/>
  <c r="AH62" i="5"/>
  <c r="AH63" i="5"/>
  <c r="AH64" i="5"/>
  <c r="AH65" i="5"/>
  <c r="AH66" i="5"/>
  <c r="AH67" i="5"/>
  <c r="AH68" i="5"/>
  <c r="AH69" i="5"/>
  <c r="AH70" i="5"/>
  <c r="AH71" i="5"/>
  <c r="AH72" i="5"/>
  <c r="AH73" i="5"/>
  <c r="AH74" i="5"/>
  <c r="AH75" i="5"/>
  <c r="AH76" i="5"/>
  <c r="AH77" i="5"/>
  <c r="AH78" i="5"/>
  <c r="AH79" i="5"/>
  <c r="AH80" i="5"/>
  <c r="AH81" i="5"/>
  <c r="AH82" i="5"/>
  <c r="AH83" i="5"/>
  <c r="AH84" i="5"/>
  <c r="AH85" i="5"/>
  <c r="AH86" i="5"/>
  <c r="AH87" i="5"/>
  <c r="AH88" i="5"/>
  <c r="AH89" i="5"/>
  <c r="AH90" i="5"/>
  <c r="AH91" i="5"/>
  <c r="AH92" i="5"/>
  <c r="AH93" i="5"/>
  <c r="AH94" i="5"/>
  <c r="AH95" i="5"/>
  <c r="AH96" i="5"/>
  <c r="AH97" i="5"/>
  <c r="AH98" i="5"/>
  <c r="AH99" i="5"/>
  <c r="AH100" i="5"/>
  <c r="AH101" i="5"/>
  <c r="AH102" i="5"/>
  <c r="AH103" i="5"/>
  <c r="AH104" i="5"/>
  <c r="AH105" i="5"/>
  <c r="AH106" i="5"/>
  <c r="AH107" i="5"/>
  <c r="AH108" i="5"/>
  <c r="AH109" i="5"/>
  <c r="AH110" i="5"/>
  <c r="AH111" i="5"/>
  <c r="AH112" i="5"/>
  <c r="AH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D34" i="5"/>
  <c r="AD35" i="5"/>
  <c r="AD36" i="5"/>
  <c r="AD37" i="5"/>
  <c r="AD38" i="5"/>
  <c r="AD39" i="5"/>
  <c r="AD40" i="5"/>
  <c r="AD41" i="5"/>
  <c r="AD42" i="5"/>
  <c r="AD43" i="5"/>
  <c r="AD44" i="5"/>
  <c r="AD45" i="5"/>
  <c r="AD46" i="5"/>
  <c r="AD47" i="5"/>
  <c r="AD48" i="5"/>
  <c r="AD49" i="5"/>
  <c r="AD50" i="5"/>
  <c r="AD51" i="5"/>
  <c r="AD52" i="5"/>
  <c r="AD53" i="5"/>
  <c r="AD54" i="5"/>
  <c r="AD55" i="5"/>
  <c r="AD56" i="5"/>
  <c r="AD57" i="5"/>
  <c r="AD58" i="5"/>
  <c r="AD59" i="5"/>
  <c r="AD60" i="5"/>
  <c r="AD61" i="5"/>
  <c r="AD62" i="5"/>
  <c r="AD63" i="5"/>
  <c r="AD64" i="5"/>
  <c r="AD65" i="5"/>
  <c r="AD66" i="5"/>
  <c r="AD67" i="5"/>
  <c r="AD68" i="5"/>
  <c r="AD69" i="5"/>
  <c r="AD70" i="5"/>
  <c r="AD71" i="5"/>
  <c r="AD72" i="5"/>
  <c r="AD73" i="5"/>
  <c r="AD74" i="5"/>
  <c r="AD75" i="5"/>
  <c r="AD76" i="5"/>
  <c r="AD77" i="5"/>
  <c r="AD78" i="5"/>
  <c r="AD79" i="5"/>
  <c r="AD80" i="5"/>
  <c r="AD81" i="5"/>
  <c r="AD82" i="5"/>
  <c r="AD83" i="5"/>
  <c r="AD84" i="5"/>
  <c r="AD85" i="5"/>
  <c r="AD86" i="5"/>
  <c r="AD87" i="5"/>
  <c r="AD88" i="5"/>
  <c r="AD89" i="5"/>
  <c r="AD90" i="5"/>
  <c r="AD91" i="5"/>
  <c r="AD92" i="5"/>
  <c r="AD93" i="5"/>
  <c r="AD94" i="5"/>
  <c r="AD95" i="5"/>
  <c r="AD96" i="5"/>
  <c r="AD97" i="5"/>
  <c r="AD98" i="5"/>
  <c r="AD99" i="5"/>
  <c r="AD100" i="5"/>
  <c r="AD101" i="5"/>
  <c r="AD102" i="5"/>
  <c r="AD103" i="5"/>
  <c r="AD104" i="5"/>
  <c r="AD105" i="5"/>
  <c r="AD106" i="5"/>
  <c r="AD107" i="5"/>
  <c r="AD108" i="5"/>
  <c r="AD109" i="5"/>
  <c r="AD110" i="5"/>
  <c r="AD111" i="5"/>
  <c r="AD112" i="5"/>
  <c r="AD13" i="5"/>
  <c r="S13" i="6" l="1"/>
  <c r="U13" i="6" s="1"/>
  <c r="S109" i="6"/>
  <c r="U109" i="6" s="1"/>
  <c r="S105" i="6"/>
  <c r="U105" i="6" s="1"/>
  <c r="S101" i="6"/>
  <c r="U101" i="6" s="1"/>
  <c r="S97" i="6"/>
  <c r="U97" i="6" s="1"/>
  <c r="S93" i="6"/>
  <c r="U93" i="6" s="1"/>
  <c r="S89" i="6"/>
  <c r="U89" i="6" s="1"/>
  <c r="S85" i="6"/>
  <c r="U85" i="6" s="1"/>
  <c r="S81" i="6"/>
  <c r="U81" i="6" s="1"/>
  <c r="S77" i="6"/>
  <c r="U77" i="6" s="1"/>
  <c r="S73" i="6"/>
  <c r="U73" i="6" s="1"/>
  <c r="S69" i="6"/>
  <c r="U69" i="6" s="1"/>
  <c r="S65" i="6"/>
  <c r="U65" i="6" s="1"/>
  <c r="S61" i="6"/>
  <c r="U61" i="6" s="1"/>
  <c r="S57" i="6"/>
  <c r="U57" i="6" s="1"/>
  <c r="S53" i="6"/>
  <c r="U53" i="6" s="1"/>
  <c r="S49" i="6"/>
  <c r="U49" i="6" s="1"/>
  <c r="S45" i="6"/>
  <c r="U45" i="6" s="1"/>
  <c r="S41" i="6"/>
  <c r="U41" i="6" s="1"/>
  <c r="S37" i="6"/>
  <c r="U37" i="6" s="1"/>
  <c r="S33" i="6"/>
  <c r="U33" i="6" s="1"/>
  <c r="S29" i="6"/>
  <c r="U29" i="6" s="1"/>
  <c r="S25" i="6"/>
  <c r="U25" i="6" s="1"/>
  <c r="S21" i="6"/>
  <c r="U21" i="6" s="1"/>
  <c r="S17" i="6"/>
  <c r="U17" i="6" s="1"/>
  <c r="S112" i="6"/>
  <c r="U112" i="6" s="1"/>
  <c r="S108" i="6"/>
  <c r="U108" i="6" s="1"/>
  <c r="S104" i="6"/>
  <c r="U104" i="6" s="1"/>
  <c r="S100" i="6"/>
  <c r="U100" i="6" s="1"/>
  <c r="S96" i="6"/>
  <c r="U96" i="6" s="1"/>
  <c r="S92" i="6"/>
  <c r="U92" i="6" s="1"/>
  <c r="S88" i="6"/>
  <c r="U88" i="6" s="1"/>
  <c r="S84" i="6"/>
  <c r="U84" i="6" s="1"/>
  <c r="S80" i="6"/>
  <c r="U80" i="6" s="1"/>
  <c r="S76" i="6"/>
  <c r="U76" i="6" s="1"/>
  <c r="S72" i="6"/>
  <c r="U72" i="6" s="1"/>
  <c r="S68" i="6"/>
  <c r="U68" i="6" s="1"/>
  <c r="S64" i="6"/>
  <c r="U64" i="6" s="1"/>
  <c r="S60" i="6"/>
  <c r="U60" i="6" s="1"/>
  <c r="S56" i="6"/>
  <c r="U56" i="6" s="1"/>
  <c r="S52" i="6"/>
  <c r="U52" i="6" s="1"/>
  <c r="S48" i="6"/>
  <c r="U48" i="6" s="1"/>
  <c r="S44" i="6"/>
  <c r="U44" i="6" s="1"/>
  <c r="S40" i="6"/>
  <c r="U40" i="6" s="1"/>
  <c r="S36" i="6"/>
  <c r="U36" i="6" s="1"/>
  <c r="S32" i="6"/>
  <c r="U32" i="6" s="1"/>
  <c r="S28" i="6"/>
  <c r="U28" i="6" s="1"/>
  <c r="S24" i="6"/>
  <c r="U24" i="6" s="1"/>
  <c r="S20" i="6"/>
  <c r="U20" i="6" s="1"/>
  <c r="S16" i="6"/>
  <c r="U16" i="6" s="1"/>
  <c r="S111" i="6"/>
  <c r="U111" i="6" s="1"/>
  <c r="S107" i="6"/>
  <c r="U107" i="6" s="1"/>
  <c r="S103" i="6"/>
  <c r="U103" i="6" s="1"/>
  <c r="S99" i="6"/>
  <c r="U99" i="6" s="1"/>
  <c r="S95" i="6"/>
  <c r="U95" i="6" s="1"/>
  <c r="S91" i="6"/>
  <c r="U91" i="6" s="1"/>
  <c r="S87" i="6"/>
  <c r="U87" i="6" s="1"/>
  <c r="S83" i="6"/>
  <c r="U83" i="6" s="1"/>
  <c r="S79" i="6"/>
  <c r="U79" i="6" s="1"/>
  <c r="S75" i="6"/>
  <c r="U75" i="6" s="1"/>
  <c r="S71" i="6"/>
  <c r="U71" i="6" s="1"/>
  <c r="S67" i="6"/>
  <c r="U67" i="6" s="1"/>
  <c r="S63" i="6"/>
  <c r="U63" i="6" s="1"/>
  <c r="S59" i="6"/>
  <c r="U59" i="6" s="1"/>
  <c r="S55" i="6"/>
  <c r="U55" i="6" s="1"/>
  <c r="S51" i="6"/>
  <c r="U51" i="6" s="1"/>
  <c r="S47" i="6"/>
  <c r="U47" i="6" s="1"/>
  <c r="S43" i="6"/>
  <c r="U43" i="6" s="1"/>
  <c r="S39" i="6"/>
  <c r="U39" i="6" s="1"/>
  <c r="S35" i="6"/>
  <c r="U35" i="6" s="1"/>
  <c r="S31" i="6"/>
  <c r="U31" i="6" s="1"/>
  <c r="S27" i="6"/>
  <c r="U27" i="6" s="1"/>
  <c r="S23" i="6"/>
  <c r="U23" i="6" s="1"/>
  <c r="S19" i="6"/>
  <c r="U19" i="6" s="1"/>
  <c r="S15" i="6"/>
  <c r="U15" i="6" s="1"/>
  <c r="S110" i="6"/>
  <c r="U110" i="6" s="1"/>
  <c r="S106" i="6"/>
  <c r="U106" i="6" s="1"/>
  <c r="S102" i="6"/>
  <c r="U102" i="6" s="1"/>
  <c r="S98" i="6"/>
  <c r="U98" i="6" s="1"/>
  <c r="S94" i="6"/>
  <c r="U94" i="6" s="1"/>
  <c r="S90" i="6"/>
  <c r="U90" i="6" s="1"/>
  <c r="S86" i="6"/>
  <c r="U86" i="6" s="1"/>
  <c r="S82" i="6"/>
  <c r="U82" i="6" s="1"/>
  <c r="S78" i="6"/>
  <c r="U78" i="6" s="1"/>
  <c r="S74" i="6"/>
  <c r="U74" i="6" s="1"/>
  <c r="S70" i="6"/>
  <c r="U70" i="6" s="1"/>
  <c r="S66" i="6"/>
  <c r="U66" i="6" s="1"/>
  <c r="S62" i="6"/>
  <c r="U62" i="6" s="1"/>
  <c r="S58" i="6"/>
  <c r="U58" i="6" s="1"/>
  <c r="S54" i="6"/>
  <c r="U54" i="6" s="1"/>
  <c r="S50" i="6"/>
  <c r="U50" i="6" s="1"/>
  <c r="S46" i="6"/>
  <c r="U46" i="6" s="1"/>
  <c r="S42" i="6"/>
  <c r="U42" i="6" s="1"/>
  <c r="S38" i="6"/>
  <c r="U38" i="6" s="1"/>
  <c r="S34" i="6"/>
  <c r="U34" i="6" s="1"/>
  <c r="S30" i="6"/>
  <c r="U30" i="6" s="1"/>
  <c r="S26" i="6"/>
  <c r="U26" i="6" s="1"/>
  <c r="S22" i="6"/>
  <c r="U22" i="6" s="1"/>
  <c r="S18" i="6"/>
  <c r="U18" i="6" s="1"/>
  <c r="S14" i="6"/>
  <c r="U14" i="6" s="1"/>
  <c r="AQ13" i="5"/>
  <c r="AS13" i="5" s="1"/>
  <c r="AQ109" i="5"/>
  <c r="AS109" i="5" s="1"/>
  <c r="AQ105" i="5"/>
  <c r="AS105" i="5" s="1"/>
  <c r="AQ101" i="5"/>
  <c r="AS101" i="5" s="1"/>
  <c r="AQ97" i="5"/>
  <c r="AS97" i="5" s="1"/>
  <c r="AQ93" i="5"/>
  <c r="AS93" i="5" s="1"/>
  <c r="AQ89" i="5"/>
  <c r="AS89" i="5" s="1"/>
  <c r="AQ85" i="5"/>
  <c r="AS85" i="5" s="1"/>
  <c r="AQ81" i="5"/>
  <c r="AS81" i="5" s="1"/>
  <c r="AQ77" i="5"/>
  <c r="AS77" i="5" s="1"/>
  <c r="AQ73" i="5"/>
  <c r="AS73" i="5" s="1"/>
  <c r="AQ69" i="5"/>
  <c r="AS69" i="5" s="1"/>
  <c r="AQ65" i="5"/>
  <c r="AS65" i="5" s="1"/>
  <c r="AQ61" i="5"/>
  <c r="AS61" i="5" s="1"/>
  <c r="AQ57" i="5"/>
  <c r="AS57" i="5" s="1"/>
  <c r="AQ53" i="5"/>
  <c r="AS53" i="5" s="1"/>
  <c r="AQ49" i="5"/>
  <c r="AS49" i="5" s="1"/>
  <c r="AQ45" i="5"/>
  <c r="AS45" i="5" s="1"/>
  <c r="AQ41" i="5"/>
  <c r="AS41" i="5" s="1"/>
  <c r="AQ37" i="5"/>
  <c r="AS37" i="5" s="1"/>
  <c r="AQ33" i="5"/>
  <c r="AS33" i="5" s="1"/>
  <c r="AQ29" i="5"/>
  <c r="AS29" i="5" s="1"/>
  <c r="AQ25" i="5"/>
  <c r="AS25" i="5" s="1"/>
  <c r="AQ21" i="5"/>
  <c r="AS21" i="5" s="1"/>
  <c r="AQ17" i="5"/>
  <c r="AS17" i="5" s="1"/>
  <c r="BO13" i="5"/>
  <c r="BQ13" i="5" s="1"/>
  <c r="BO109" i="5"/>
  <c r="BQ109" i="5" s="1"/>
  <c r="BO105" i="5"/>
  <c r="BQ105" i="5" s="1"/>
  <c r="BO101" i="5"/>
  <c r="BQ101" i="5" s="1"/>
  <c r="BO97" i="5"/>
  <c r="BQ97" i="5" s="1"/>
  <c r="BO93" i="5"/>
  <c r="BQ93" i="5" s="1"/>
  <c r="BO89" i="5"/>
  <c r="BQ89" i="5" s="1"/>
  <c r="BO85" i="5"/>
  <c r="BQ85" i="5" s="1"/>
  <c r="BO81" i="5"/>
  <c r="BQ81" i="5" s="1"/>
  <c r="BO77" i="5"/>
  <c r="BQ77" i="5" s="1"/>
  <c r="BO73" i="5"/>
  <c r="BQ73" i="5" s="1"/>
  <c r="BO69" i="5"/>
  <c r="BQ69" i="5" s="1"/>
  <c r="BO65" i="5"/>
  <c r="BQ65" i="5" s="1"/>
  <c r="BO61" i="5"/>
  <c r="BQ61" i="5" s="1"/>
  <c r="BO57" i="5"/>
  <c r="BQ57" i="5" s="1"/>
  <c r="BO53" i="5"/>
  <c r="BQ53" i="5" s="1"/>
  <c r="BO49" i="5"/>
  <c r="BQ49" i="5" s="1"/>
  <c r="BO45" i="5"/>
  <c r="BQ45" i="5" s="1"/>
  <c r="BO41" i="5"/>
  <c r="BQ41" i="5" s="1"/>
  <c r="BO37" i="5"/>
  <c r="BQ37" i="5" s="1"/>
  <c r="BO33" i="5"/>
  <c r="BQ33" i="5" s="1"/>
  <c r="BO29" i="5"/>
  <c r="BQ29" i="5" s="1"/>
  <c r="BO25" i="5"/>
  <c r="BQ25" i="5" s="1"/>
  <c r="BO21" i="5"/>
  <c r="BQ21" i="5" s="1"/>
  <c r="BO17" i="5"/>
  <c r="BQ17" i="5" s="1"/>
  <c r="CM13" i="5"/>
  <c r="CO13" i="5" s="1"/>
  <c r="CM109" i="5"/>
  <c r="CO109" i="5" s="1"/>
  <c r="CM105" i="5"/>
  <c r="CO105" i="5" s="1"/>
  <c r="CM101" i="5"/>
  <c r="CO101" i="5" s="1"/>
  <c r="CM97" i="5"/>
  <c r="CO97" i="5" s="1"/>
  <c r="CM93" i="5"/>
  <c r="CO93" i="5" s="1"/>
  <c r="CM89" i="5"/>
  <c r="CO89" i="5" s="1"/>
  <c r="CM85" i="5"/>
  <c r="CO85" i="5" s="1"/>
  <c r="CM81" i="5"/>
  <c r="CO81" i="5" s="1"/>
  <c r="CM77" i="5"/>
  <c r="CO77" i="5" s="1"/>
  <c r="CM73" i="5"/>
  <c r="CO73" i="5" s="1"/>
  <c r="CM69" i="5"/>
  <c r="CO69" i="5" s="1"/>
  <c r="CM65" i="5"/>
  <c r="CO65" i="5" s="1"/>
  <c r="CM61" i="5"/>
  <c r="CO61" i="5" s="1"/>
  <c r="CM57" i="5"/>
  <c r="CO57" i="5" s="1"/>
  <c r="CM53" i="5"/>
  <c r="CO53" i="5" s="1"/>
  <c r="CM49" i="5"/>
  <c r="CO49" i="5" s="1"/>
  <c r="CM45" i="5"/>
  <c r="CO45" i="5" s="1"/>
  <c r="CM41" i="5"/>
  <c r="CO41" i="5" s="1"/>
  <c r="CM37" i="5"/>
  <c r="CO37" i="5" s="1"/>
  <c r="CM33" i="5"/>
  <c r="CO33" i="5" s="1"/>
  <c r="CM29" i="5"/>
  <c r="CO29" i="5" s="1"/>
  <c r="CM25" i="5"/>
  <c r="CO25" i="5" s="1"/>
  <c r="CM21" i="5"/>
  <c r="CO21" i="5" s="1"/>
  <c r="CM17" i="5"/>
  <c r="CO17" i="5" s="1"/>
  <c r="DK13" i="5"/>
  <c r="DM13" i="5" s="1"/>
  <c r="DK109" i="5"/>
  <c r="DM109" i="5" s="1"/>
  <c r="DK105" i="5"/>
  <c r="DM105" i="5" s="1"/>
  <c r="DK101" i="5"/>
  <c r="DM101" i="5" s="1"/>
  <c r="DK97" i="5"/>
  <c r="DM97" i="5" s="1"/>
  <c r="DK93" i="5"/>
  <c r="DM93" i="5" s="1"/>
  <c r="DK89" i="5"/>
  <c r="DM89" i="5" s="1"/>
  <c r="DK85" i="5"/>
  <c r="DM85" i="5" s="1"/>
  <c r="DK81" i="5"/>
  <c r="DM81" i="5" s="1"/>
  <c r="DK77" i="5"/>
  <c r="DM77" i="5" s="1"/>
  <c r="DK73" i="5"/>
  <c r="DM73" i="5" s="1"/>
  <c r="DK69" i="5"/>
  <c r="DM69" i="5" s="1"/>
  <c r="DK65" i="5"/>
  <c r="DM65" i="5" s="1"/>
  <c r="DK61" i="5"/>
  <c r="DM61" i="5" s="1"/>
  <c r="DK57" i="5"/>
  <c r="DM57" i="5" s="1"/>
  <c r="DK53" i="5"/>
  <c r="DM53" i="5" s="1"/>
  <c r="DK49" i="5"/>
  <c r="DM49" i="5" s="1"/>
  <c r="DK45" i="5"/>
  <c r="DM45" i="5" s="1"/>
  <c r="DK41" i="5"/>
  <c r="DM41" i="5" s="1"/>
  <c r="DK37" i="5"/>
  <c r="DM37" i="5" s="1"/>
  <c r="DK33" i="5"/>
  <c r="DM33" i="5" s="1"/>
  <c r="DK29" i="5"/>
  <c r="DM29" i="5" s="1"/>
  <c r="DK25" i="5"/>
  <c r="DM25" i="5" s="1"/>
  <c r="DK21" i="5"/>
  <c r="DM21" i="5" s="1"/>
  <c r="DK17" i="5"/>
  <c r="DM17" i="5" s="1"/>
  <c r="EI13" i="5"/>
  <c r="EK13" i="5" s="1"/>
  <c r="EI109" i="5"/>
  <c r="EK109" i="5" s="1"/>
  <c r="EI105" i="5"/>
  <c r="EK105" i="5" s="1"/>
  <c r="EI101" i="5"/>
  <c r="EK101" i="5" s="1"/>
  <c r="EI97" i="5"/>
  <c r="EK97" i="5" s="1"/>
  <c r="EI93" i="5"/>
  <c r="EK93" i="5" s="1"/>
  <c r="EI89" i="5"/>
  <c r="EK89" i="5" s="1"/>
  <c r="EI85" i="5"/>
  <c r="EK85" i="5" s="1"/>
  <c r="EI81" i="5"/>
  <c r="EK81" i="5" s="1"/>
  <c r="EI77" i="5"/>
  <c r="EK77" i="5" s="1"/>
  <c r="EI73" i="5"/>
  <c r="EK73" i="5" s="1"/>
  <c r="EI69" i="5"/>
  <c r="EK69" i="5" s="1"/>
  <c r="EI65" i="5"/>
  <c r="EK65" i="5" s="1"/>
  <c r="EI61" i="5"/>
  <c r="EK61" i="5" s="1"/>
  <c r="EI57" i="5"/>
  <c r="EK57" i="5" s="1"/>
  <c r="EI53" i="5"/>
  <c r="EK53" i="5" s="1"/>
  <c r="EI49" i="5"/>
  <c r="EK49" i="5" s="1"/>
  <c r="EI45" i="5"/>
  <c r="EK45" i="5" s="1"/>
  <c r="EI41" i="5"/>
  <c r="EK41" i="5" s="1"/>
  <c r="EI37" i="5"/>
  <c r="EK37" i="5" s="1"/>
  <c r="EI33" i="5"/>
  <c r="EK33" i="5" s="1"/>
  <c r="EI29" i="5"/>
  <c r="EK29" i="5" s="1"/>
  <c r="EI25" i="5"/>
  <c r="EK25" i="5" s="1"/>
  <c r="EI21" i="5"/>
  <c r="EK21" i="5" s="1"/>
  <c r="EI17" i="5"/>
  <c r="EK17" i="5" s="1"/>
  <c r="FG13" i="5"/>
  <c r="FI13" i="5" s="1"/>
  <c r="FG109" i="5"/>
  <c r="FI109" i="5" s="1"/>
  <c r="FG105" i="5"/>
  <c r="FI105" i="5" s="1"/>
  <c r="FG101" i="5"/>
  <c r="FI101" i="5" s="1"/>
  <c r="FG97" i="5"/>
  <c r="FI97" i="5" s="1"/>
  <c r="FG93" i="5"/>
  <c r="FI93" i="5" s="1"/>
  <c r="FG89" i="5"/>
  <c r="FI89" i="5" s="1"/>
  <c r="FG85" i="5"/>
  <c r="FI85" i="5" s="1"/>
  <c r="FG81" i="5"/>
  <c r="FI81" i="5" s="1"/>
  <c r="FG77" i="5"/>
  <c r="FI77" i="5" s="1"/>
  <c r="FG73" i="5"/>
  <c r="FI73" i="5" s="1"/>
  <c r="FG69" i="5"/>
  <c r="FI69" i="5" s="1"/>
  <c r="FG65" i="5"/>
  <c r="FI65" i="5" s="1"/>
  <c r="FG61" i="5"/>
  <c r="FI61" i="5" s="1"/>
  <c r="FG57" i="5"/>
  <c r="FI57" i="5" s="1"/>
  <c r="FG53" i="5"/>
  <c r="FI53" i="5" s="1"/>
  <c r="FG49" i="5"/>
  <c r="FI49" i="5" s="1"/>
  <c r="FG45" i="5"/>
  <c r="FI45" i="5" s="1"/>
  <c r="FG41" i="5"/>
  <c r="FI41" i="5" s="1"/>
  <c r="FG37" i="5"/>
  <c r="FI37" i="5" s="1"/>
  <c r="FG33" i="5"/>
  <c r="FI33" i="5" s="1"/>
  <c r="FG29" i="5"/>
  <c r="FI29" i="5" s="1"/>
  <c r="FG25" i="5"/>
  <c r="FI25" i="5" s="1"/>
  <c r="FG21" i="5"/>
  <c r="FI21" i="5" s="1"/>
  <c r="FG17" i="5"/>
  <c r="FI17" i="5" s="1"/>
  <c r="GE13" i="5"/>
  <c r="GG13" i="5" s="1"/>
  <c r="GE109" i="5"/>
  <c r="GG109" i="5" s="1"/>
  <c r="GE105" i="5"/>
  <c r="GG105" i="5" s="1"/>
  <c r="GE101" i="5"/>
  <c r="GG101" i="5" s="1"/>
  <c r="GE97" i="5"/>
  <c r="GG97" i="5" s="1"/>
  <c r="GE93" i="5"/>
  <c r="GG93" i="5" s="1"/>
  <c r="GE89" i="5"/>
  <c r="GG89" i="5" s="1"/>
  <c r="GE85" i="5"/>
  <c r="GG85" i="5" s="1"/>
  <c r="GE81" i="5"/>
  <c r="GG81" i="5" s="1"/>
  <c r="GE77" i="5"/>
  <c r="GG77" i="5" s="1"/>
  <c r="GE73" i="5"/>
  <c r="GG73" i="5" s="1"/>
  <c r="GE69" i="5"/>
  <c r="GG69" i="5" s="1"/>
  <c r="GE65" i="5"/>
  <c r="GG65" i="5" s="1"/>
  <c r="GE61" i="5"/>
  <c r="GG61" i="5" s="1"/>
  <c r="GE57" i="5"/>
  <c r="GG57" i="5" s="1"/>
  <c r="GE53" i="5"/>
  <c r="GG53" i="5" s="1"/>
  <c r="GE49" i="5"/>
  <c r="GG49" i="5" s="1"/>
  <c r="GE45" i="5"/>
  <c r="GG45" i="5" s="1"/>
  <c r="GE41" i="5"/>
  <c r="GG41" i="5" s="1"/>
  <c r="GE37" i="5"/>
  <c r="GG37" i="5" s="1"/>
  <c r="GE33" i="5"/>
  <c r="GG33" i="5" s="1"/>
  <c r="GE29" i="5"/>
  <c r="GG29" i="5" s="1"/>
  <c r="GE25" i="5"/>
  <c r="GG25" i="5" s="1"/>
  <c r="GE21" i="5"/>
  <c r="GG21" i="5" s="1"/>
  <c r="GE17" i="5"/>
  <c r="GG17" i="5" s="1"/>
  <c r="HC13" i="5"/>
  <c r="HE13" i="5" s="1"/>
  <c r="HC109" i="5"/>
  <c r="HE109" i="5" s="1"/>
  <c r="HC105" i="5"/>
  <c r="HE105" i="5" s="1"/>
  <c r="HC101" i="5"/>
  <c r="HE101" i="5" s="1"/>
  <c r="HC97" i="5"/>
  <c r="HE97" i="5" s="1"/>
  <c r="HC93" i="5"/>
  <c r="HE93" i="5" s="1"/>
  <c r="HC89" i="5"/>
  <c r="HE89" i="5" s="1"/>
  <c r="HC85" i="5"/>
  <c r="HE85" i="5" s="1"/>
  <c r="HC81" i="5"/>
  <c r="HE81" i="5" s="1"/>
  <c r="HC77" i="5"/>
  <c r="HE77" i="5" s="1"/>
  <c r="HC73" i="5"/>
  <c r="HE73" i="5" s="1"/>
  <c r="HC69" i="5"/>
  <c r="HE69" i="5" s="1"/>
  <c r="HC65" i="5"/>
  <c r="HE65" i="5" s="1"/>
  <c r="HC61" i="5"/>
  <c r="HE61" i="5" s="1"/>
  <c r="HC57" i="5"/>
  <c r="HE57" i="5" s="1"/>
  <c r="HC53" i="5"/>
  <c r="HE53" i="5" s="1"/>
  <c r="HC49" i="5"/>
  <c r="HE49" i="5" s="1"/>
  <c r="HC45" i="5"/>
  <c r="HE45" i="5" s="1"/>
  <c r="HC41" i="5"/>
  <c r="HE41" i="5" s="1"/>
  <c r="HC37" i="5"/>
  <c r="HE37" i="5" s="1"/>
  <c r="HC33" i="5"/>
  <c r="HE33" i="5" s="1"/>
  <c r="HC29" i="5"/>
  <c r="HE29" i="5" s="1"/>
  <c r="HC25" i="5"/>
  <c r="HE25" i="5" s="1"/>
  <c r="HC21" i="5"/>
  <c r="HE21" i="5" s="1"/>
  <c r="HC17" i="5"/>
  <c r="HE17" i="5" s="1"/>
  <c r="IA13" i="5"/>
  <c r="IC13" i="5" s="1"/>
  <c r="IA109" i="5"/>
  <c r="IC109" i="5" s="1"/>
  <c r="IA105" i="5"/>
  <c r="IC105" i="5" s="1"/>
  <c r="IA101" i="5"/>
  <c r="IC101" i="5" s="1"/>
  <c r="IA97" i="5"/>
  <c r="IC97" i="5" s="1"/>
  <c r="IA93" i="5"/>
  <c r="IC93" i="5" s="1"/>
  <c r="IA89" i="5"/>
  <c r="IC89" i="5" s="1"/>
  <c r="IA85" i="5"/>
  <c r="IC85" i="5" s="1"/>
  <c r="IA81" i="5"/>
  <c r="IC81" i="5" s="1"/>
  <c r="IA77" i="5"/>
  <c r="IC77" i="5" s="1"/>
  <c r="IA73" i="5"/>
  <c r="IC73" i="5" s="1"/>
  <c r="IA69" i="5"/>
  <c r="IC69" i="5" s="1"/>
  <c r="IA65" i="5"/>
  <c r="IC65" i="5" s="1"/>
  <c r="IA61" i="5"/>
  <c r="IC61" i="5" s="1"/>
  <c r="IA57" i="5"/>
  <c r="IC57" i="5" s="1"/>
  <c r="IA53" i="5"/>
  <c r="IC53" i="5" s="1"/>
  <c r="IA49" i="5"/>
  <c r="IC49" i="5" s="1"/>
  <c r="IA45" i="5"/>
  <c r="IC45" i="5" s="1"/>
  <c r="IA41" i="5"/>
  <c r="IC41" i="5" s="1"/>
  <c r="IA37" i="5"/>
  <c r="IC37" i="5" s="1"/>
  <c r="IA33" i="5"/>
  <c r="IC33" i="5" s="1"/>
  <c r="IA29" i="5"/>
  <c r="IC29" i="5" s="1"/>
  <c r="IA25" i="5"/>
  <c r="IC25" i="5" s="1"/>
  <c r="IA21" i="5"/>
  <c r="IC21" i="5" s="1"/>
  <c r="IA17" i="5"/>
  <c r="IC17" i="5" s="1"/>
  <c r="IY13" i="5"/>
  <c r="JA13" i="5" s="1"/>
  <c r="IY109" i="5"/>
  <c r="JA109" i="5" s="1"/>
  <c r="IY105" i="5"/>
  <c r="JA105" i="5" s="1"/>
  <c r="IY101" i="5"/>
  <c r="JA101" i="5" s="1"/>
  <c r="IY97" i="5"/>
  <c r="JA97" i="5" s="1"/>
  <c r="IY93" i="5"/>
  <c r="JA93" i="5" s="1"/>
  <c r="IY89" i="5"/>
  <c r="JA89" i="5" s="1"/>
  <c r="IY85" i="5"/>
  <c r="JA85" i="5" s="1"/>
  <c r="IY81" i="5"/>
  <c r="JA81" i="5" s="1"/>
  <c r="IY77" i="5"/>
  <c r="JA77" i="5" s="1"/>
  <c r="IY73" i="5"/>
  <c r="JA73" i="5" s="1"/>
  <c r="IY69" i="5"/>
  <c r="JA69" i="5" s="1"/>
  <c r="IY65" i="5"/>
  <c r="JA65" i="5" s="1"/>
  <c r="IY61" i="5"/>
  <c r="JA61" i="5" s="1"/>
  <c r="IY57" i="5"/>
  <c r="JA57" i="5" s="1"/>
  <c r="IY53" i="5"/>
  <c r="JA53" i="5" s="1"/>
  <c r="IY49" i="5"/>
  <c r="JA49" i="5" s="1"/>
  <c r="IY45" i="5"/>
  <c r="JA45" i="5" s="1"/>
  <c r="IY41" i="5"/>
  <c r="JA41" i="5" s="1"/>
  <c r="IY37" i="5"/>
  <c r="JA37" i="5" s="1"/>
  <c r="IY33" i="5"/>
  <c r="JA33" i="5" s="1"/>
  <c r="IY29" i="5"/>
  <c r="JA29" i="5" s="1"/>
  <c r="IY25" i="5"/>
  <c r="JA25" i="5" s="1"/>
  <c r="IY21" i="5"/>
  <c r="JA21" i="5" s="1"/>
  <c r="IY17" i="5"/>
  <c r="JA17" i="5" s="1"/>
  <c r="JW13" i="5"/>
  <c r="JY13" i="5" s="1"/>
  <c r="JW109" i="5"/>
  <c r="JY109" i="5" s="1"/>
  <c r="JW105" i="5"/>
  <c r="JY105" i="5" s="1"/>
  <c r="JW101" i="5"/>
  <c r="JY101" i="5" s="1"/>
  <c r="JW97" i="5"/>
  <c r="JY97" i="5" s="1"/>
  <c r="JW93" i="5"/>
  <c r="JY93" i="5" s="1"/>
  <c r="JW89" i="5"/>
  <c r="JY89" i="5" s="1"/>
  <c r="JW85" i="5"/>
  <c r="JY85" i="5" s="1"/>
  <c r="JW81" i="5"/>
  <c r="JY81" i="5" s="1"/>
  <c r="JW77" i="5"/>
  <c r="JY77" i="5" s="1"/>
  <c r="JW73" i="5"/>
  <c r="JY73" i="5" s="1"/>
  <c r="JW69" i="5"/>
  <c r="JY69" i="5" s="1"/>
  <c r="JW65" i="5"/>
  <c r="JY65" i="5" s="1"/>
  <c r="JW61" i="5"/>
  <c r="JY61" i="5" s="1"/>
  <c r="JW57" i="5"/>
  <c r="JY57" i="5" s="1"/>
  <c r="JW53" i="5"/>
  <c r="JY53" i="5" s="1"/>
  <c r="JW49" i="5"/>
  <c r="JY49" i="5" s="1"/>
  <c r="JW45" i="5"/>
  <c r="JY45" i="5" s="1"/>
  <c r="JW41" i="5"/>
  <c r="JY41" i="5" s="1"/>
  <c r="JW37" i="5"/>
  <c r="JY37" i="5" s="1"/>
  <c r="JW33" i="5"/>
  <c r="JY33" i="5" s="1"/>
  <c r="JW29" i="5"/>
  <c r="JY29" i="5" s="1"/>
  <c r="JW25" i="5"/>
  <c r="JY25" i="5" s="1"/>
  <c r="JW21" i="5"/>
  <c r="JY21" i="5" s="1"/>
  <c r="JW17" i="5"/>
  <c r="JY17" i="5" s="1"/>
  <c r="AQ112" i="5"/>
  <c r="AS112" i="5" s="1"/>
  <c r="AQ108" i="5"/>
  <c r="AS108" i="5" s="1"/>
  <c r="AQ104" i="5"/>
  <c r="AS104" i="5" s="1"/>
  <c r="AQ100" i="5"/>
  <c r="AS100" i="5" s="1"/>
  <c r="AQ96" i="5"/>
  <c r="AS96" i="5" s="1"/>
  <c r="AQ92" i="5"/>
  <c r="AS92" i="5" s="1"/>
  <c r="AQ88" i="5"/>
  <c r="AS88" i="5" s="1"/>
  <c r="AQ84" i="5"/>
  <c r="AS84" i="5" s="1"/>
  <c r="AQ80" i="5"/>
  <c r="AS80" i="5" s="1"/>
  <c r="AQ76" i="5"/>
  <c r="AS76" i="5" s="1"/>
  <c r="AQ72" i="5"/>
  <c r="AS72" i="5" s="1"/>
  <c r="AQ68" i="5"/>
  <c r="AS68" i="5" s="1"/>
  <c r="AQ64" i="5"/>
  <c r="AS64" i="5" s="1"/>
  <c r="AQ60" i="5"/>
  <c r="AS60" i="5" s="1"/>
  <c r="AQ56" i="5"/>
  <c r="AS56" i="5" s="1"/>
  <c r="AQ52" i="5"/>
  <c r="AS52" i="5" s="1"/>
  <c r="AQ48" i="5"/>
  <c r="AS48" i="5" s="1"/>
  <c r="AQ44" i="5"/>
  <c r="AS44" i="5" s="1"/>
  <c r="AQ40" i="5"/>
  <c r="AS40" i="5" s="1"/>
  <c r="AQ36" i="5"/>
  <c r="AS36" i="5" s="1"/>
  <c r="AQ32" i="5"/>
  <c r="AS32" i="5" s="1"/>
  <c r="AQ28" i="5"/>
  <c r="AS28" i="5" s="1"/>
  <c r="AQ24" i="5"/>
  <c r="AS24" i="5" s="1"/>
  <c r="AQ20" i="5"/>
  <c r="AS20" i="5" s="1"/>
  <c r="AQ16" i="5"/>
  <c r="AS16" i="5" s="1"/>
  <c r="BO112" i="5"/>
  <c r="BQ112" i="5" s="1"/>
  <c r="BO108" i="5"/>
  <c r="BQ108" i="5" s="1"/>
  <c r="BO104" i="5"/>
  <c r="BQ104" i="5" s="1"/>
  <c r="BO100" i="5"/>
  <c r="BQ100" i="5" s="1"/>
  <c r="BO96" i="5"/>
  <c r="BQ96" i="5" s="1"/>
  <c r="BO92" i="5"/>
  <c r="BQ92" i="5" s="1"/>
  <c r="BO88" i="5"/>
  <c r="BQ88" i="5" s="1"/>
  <c r="BO84" i="5"/>
  <c r="BQ84" i="5" s="1"/>
  <c r="BO80" i="5"/>
  <c r="BQ80" i="5" s="1"/>
  <c r="BO76" i="5"/>
  <c r="BQ76" i="5" s="1"/>
  <c r="BO72" i="5"/>
  <c r="BQ72" i="5" s="1"/>
  <c r="BO68" i="5"/>
  <c r="BQ68" i="5" s="1"/>
  <c r="BO64" i="5"/>
  <c r="BQ64" i="5" s="1"/>
  <c r="BO60" i="5"/>
  <c r="BQ60" i="5" s="1"/>
  <c r="BO56" i="5"/>
  <c r="BQ56" i="5" s="1"/>
  <c r="BO52" i="5"/>
  <c r="BQ52" i="5" s="1"/>
  <c r="BO48" i="5"/>
  <c r="BQ48" i="5" s="1"/>
  <c r="BO44" i="5"/>
  <c r="BQ44" i="5" s="1"/>
  <c r="BO40" i="5"/>
  <c r="BQ40" i="5" s="1"/>
  <c r="BO36" i="5"/>
  <c r="BQ36" i="5" s="1"/>
  <c r="BO32" i="5"/>
  <c r="BQ32" i="5" s="1"/>
  <c r="BO28" i="5"/>
  <c r="BQ28" i="5" s="1"/>
  <c r="BO24" i="5"/>
  <c r="BQ24" i="5" s="1"/>
  <c r="BO20" i="5"/>
  <c r="BQ20" i="5" s="1"/>
  <c r="BO16" i="5"/>
  <c r="BQ16" i="5" s="1"/>
  <c r="CM112" i="5"/>
  <c r="CO112" i="5" s="1"/>
  <c r="CM108" i="5"/>
  <c r="CO108" i="5" s="1"/>
  <c r="CM104" i="5"/>
  <c r="CO104" i="5" s="1"/>
  <c r="CM100" i="5"/>
  <c r="CO100" i="5" s="1"/>
  <c r="CM96" i="5"/>
  <c r="CO96" i="5" s="1"/>
  <c r="CM92" i="5"/>
  <c r="CO92" i="5" s="1"/>
  <c r="CM88" i="5"/>
  <c r="CO88" i="5" s="1"/>
  <c r="CM84" i="5"/>
  <c r="CO84" i="5" s="1"/>
  <c r="CM80" i="5"/>
  <c r="CO80" i="5" s="1"/>
  <c r="CM76" i="5"/>
  <c r="CO76" i="5" s="1"/>
  <c r="CM72" i="5"/>
  <c r="CO72" i="5" s="1"/>
  <c r="CM68" i="5"/>
  <c r="CO68" i="5" s="1"/>
  <c r="CM64" i="5"/>
  <c r="CO64" i="5" s="1"/>
  <c r="CM60" i="5"/>
  <c r="CO60" i="5" s="1"/>
  <c r="CM56" i="5"/>
  <c r="CO56" i="5" s="1"/>
  <c r="CM52" i="5"/>
  <c r="CO52" i="5" s="1"/>
  <c r="CM48" i="5"/>
  <c r="CO48" i="5" s="1"/>
  <c r="CM44" i="5"/>
  <c r="CO44" i="5" s="1"/>
  <c r="CM40" i="5"/>
  <c r="CO40" i="5" s="1"/>
  <c r="CM36" i="5"/>
  <c r="CO36" i="5" s="1"/>
  <c r="CM32" i="5"/>
  <c r="CO32" i="5" s="1"/>
  <c r="CM28" i="5"/>
  <c r="CO28" i="5" s="1"/>
  <c r="CM24" i="5"/>
  <c r="CO24" i="5" s="1"/>
  <c r="CM20" i="5"/>
  <c r="CO20" i="5" s="1"/>
  <c r="CM16" i="5"/>
  <c r="CO16" i="5" s="1"/>
  <c r="DK112" i="5"/>
  <c r="DM112" i="5" s="1"/>
  <c r="DK108" i="5"/>
  <c r="DM108" i="5" s="1"/>
  <c r="DK104" i="5"/>
  <c r="DM104" i="5" s="1"/>
  <c r="DK100" i="5"/>
  <c r="DM100" i="5" s="1"/>
  <c r="DK96" i="5"/>
  <c r="DM96" i="5" s="1"/>
  <c r="DK92" i="5"/>
  <c r="DM92" i="5" s="1"/>
  <c r="DK88" i="5"/>
  <c r="DM88" i="5" s="1"/>
  <c r="DK84" i="5"/>
  <c r="DM84" i="5" s="1"/>
  <c r="DK80" i="5"/>
  <c r="DM80" i="5" s="1"/>
  <c r="DK76" i="5"/>
  <c r="DM76" i="5" s="1"/>
  <c r="DK72" i="5"/>
  <c r="DM72" i="5" s="1"/>
  <c r="DK68" i="5"/>
  <c r="DM68" i="5" s="1"/>
  <c r="DK64" i="5"/>
  <c r="DM64" i="5" s="1"/>
  <c r="DK60" i="5"/>
  <c r="DM60" i="5" s="1"/>
  <c r="DK56" i="5"/>
  <c r="DM56" i="5" s="1"/>
  <c r="DK52" i="5"/>
  <c r="DM52" i="5" s="1"/>
  <c r="DK48" i="5"/>
  <c r="DM48" i="5" s="1"/>
  <c r="DK44" i="5"/>
  <c r="DM44" i="5" s="1"/>
  <c r="DK40" i="5"/>
  <c r="DM40" i="5" s="1"/>
  <c r="DK36" i="5"/>
  <c r="DM36" i="5" s="1"/>
  <c r="DK32" i="5"/>
  <c r="DM32" i="5" s="1"/>
  <c r="DK28" i="5"/>
  <c r="DM28" i="5" s="1"/>
  <c r="DK24" i="5"/>
  <c r="DM24" i="5" s="1"/>
  <c r="DK20" i="5"/>
  <c r="DM20" i="5" s="1"/>
  <c r="DK16" i="5"/>
  <c r="DM16" i="5" s="1"/>
  <c r="EI112" i="5"/>
  <c r="EK112" i="5" s="1"/>
  <c r="EI108" i="5"/>
  <c r="EK108" i="5" s="1"/>
  <c r="EI104" i="5"/>
  <c r="EK104" i="5" s="1"/>
  <c r="EI100" i="5"/>
  <c r="EK100" i="5" s="1"/>
  <c r="EI96" i="5"/>
  <c r="EK96" i="5" s="1"/>
  <c r="EI92" i="5"/>
  <c r="EK92" i="5" s="1"/>
  <c r="EI88" i="5"/>
  <c r="EK88" i="5" s="1"/>
  <c r="EI84" i="5"/>
  <c r="EK84" i="5" s="1"/>
  <c r="EI80" i="5"/>
  <c r="EK80" i="5" s="1"/>
  <c r="EI76" i="5"/>
  <c r="EK76" i="5" s="1"/>
  <c r="EI72" i="5"/>
  <c r="EK72" i="5" s="1"/>
  <c r="EI68" i="5"/>
  <c r="EK68" i="5" s="1"/>
  <c r="EI64" i="5"/>
  <c r="EK64" i="5" s="1"/>
  <c r="EI60" i="5"/>
  <c r="EK60" i="5" s="1"/>
  <c r="EI56" i="5"/>
  <c r="EK56" i="5" s="1"/>
  <c r="EI52" i="5"/>
  <c r="EK52" i="5" s="1"/>
  <c r="EI48" i="5"/>
  <c r="EK48" i="5" s="1"/>
  <c r="EI44" i="5"/>
  <c r="EK44" i="5" s="1"/>
  <c r="EI40" i="5"/>
  <c r="EK40" i="5" s="1"/>
  <c r="EI36" i="5"/>
  <c r="EK36" i="5" s="1"/>
  <c r="EI32" i="5"/>
  <c r="EK32" i="5" s="1"/>
  <c r="EI28" i="5"/>
  <c r="EK28" i="5" s="1"/>
  <c r="EI24" i="5"/>
  <c r="EK24" i="5" s="1"/>
  <c r="EI20" i="5"/>
  <c r="EK20" i="5" s="1"/>
  <c r="EI16" i="5"/>
  <c r="EK16" i="5" s="1"/>
  <c r="FG112" i="5"/>
  <c r="FI112" i="5" s="1"/>
  <c r="FG108" i="5"/>
  <c r="FI108" i="5" s="1"/>
  <c r="FG104" i="5"/>
  <c r="FI104" i="5" s="1"/>
  <c r="FG100" i="5"/>
  <c r="FI100" i="5" s="1"/>
  <c r="FG96" i="5"/>
  <c r="FI96" i="5" s="1"/>
  <c r="FG92" i="5"/>
  <c r="FI92" i="5" s="1"/>
  <c r="FG88" i="5"/>
  <c r="FI88" i="5" s="1"/>
  <c r="FG84" i="5"/>
  <c r="FI84" i="5" s="1"/>
  <c r="FG80" i="5"/>
  <c r="FI80" i="5" s="1"/>
  <c r="FG76" i="5"/>
  <c r="FI76" i="5" s="1"/>
  <c r="FG72" i="5"/>
  <c r="FI72" i="5" s="1"/>
  <c r="FG68" i="5"/>
  <c r="FI68" i="5" s="1"/>
  <c r="FG64" i="5"/>
  <c r="FI64" i="5" s="1"/>
  <c r="FG60" i="5"/>
  <c r="FI60" i="5" s="1"/>
  <c r="FG56" i="5"/>
  <c r="FI56" i="5" s="1"/>
  <c r="FG52" i="5"/>
  <c r="FI52" i="5" s="1"/>
  <c r="FG48" i="5"/>
  <c r="FI48" i="5" s="1"/>
  <c r="FG44" i="5"/>
  <c r="FI44" i="5" s="1"/>
  <c r="FG40" i="5"/>
  <c r="FI40" i="5" s="1"/>
  <c r="FG36" i="5"/>
  <c r="FI36" i="5" s="1"/>
  <c r="FG32" i="5"/>
  <c r="FI32" i="5" s="1"/>
  <c r="FG28" i="5"/>
  <c r="FI28" i="5" s="1"/>
  <c r="FG24" i="5"/>
  <c r="FI24" i="5" s="1"/>
  <c r="FG20" i="5"/>
  <c r="FI20" i="5" s="1"/>
  <c r="FG16" i="5"/>
  <c r="FI16" i="5" s="1"/>
  <c r="GE112" i="5"/>
  <c r="GG112" i="5" s="1"/>
  <c r="GE108" i="5"/>
  <c r="GG108" i="5" s="1"/>
  <c r="GE104" i="5"/>
  <c r="GG104" i="5" s="1"/>
  <c r="GE100" i="5"/>
  <c r="GG100" i="5" s="1"/>
  <c r="GE96" i="5"/>
  <c r="GG96" i="5" s="1"/>
  <c r="GE92" i="5"/>
  <c r="GG92" i="5" s="1"/>
  <c r="GE88" i="5"/>
  <c r="GG88" i="5" s="1"/>
  <c r="GE84" i="5"/>
  <c r="GG84" i="5" s="1"/>
  <c r="GE80" i="5"/>
  <c r="GG80" i="5" s="1"/>
  <c r="GE76" i="5"/>
  <c r="GG76" i="5" s="1"/>
  <c r="GE72" i="5"/>
  <c r="GG72" i="5" s="1"/>
  <c r="GE68" i="5"/>
  <c r="GG68" i="5" s="1"/>
  <c r="GE64" i="5"/>
  <c r="GG64" i="5" s="1"/>
  <c r="GE60" i="5"/>
  <c r="GG60" i="5" s="1"/>
  <c r="GE56" i="5"/>
  <c r="GG56" i="5" s="1"/>
  <c r="GE52" i="5"/>
  <c r="GG52" i="5" s="1"/>
  <c r="GE48" i="5"/>
  <c r="GG48" i="5" s="1"/>
  <c r="GE44" i="5"/>
  <c r="GG44" i="5" s="1"/>
  <c r="GE40" i="5"/>
  <c r="GG40" i="5" s="1"/>
  <c r="GE36" i="5"/>
  <c r="GG36" i="5" s="1"/>
  <c r="GE32" i="5"/>
  <c r="GG32" i="5" s="1"/>
  <c r="GE28" i="5"/>
  <c r="GG28" i="5" s="1"/>
  <c r="GE24" i="5"/>
  <c r="GG24" i="5" s="1"/>
  <c r="GE20" i="5"/>
  <c r="GG20" i="5" s="1"/>
  <c r="GE16" i="5"/>
  <c r="GG16" i="5" s="1"/>
  <c r="HC112" i="5"/>
  <c r="HE112" i="5" s="1"/>
  <c r="HC108" i="5"/>
  <c r="HE108" i="5" s="1"/>
  <c r="HC104" i="5"/>
  <c r="HE104" i="5" s="1"/>
  <c r="HC100" i="5"/>
  <c r="HE100" i="5" s="1"/>
  <c r="HC96" i="5"/>
  <c r="HE96" i="5" s="1"/>
  <c r="HC92" i="5"/>
  <c r="HE92" i="5" s="1"/>
  <c r="HC88" i="5"/>
  <c r="HE88" i="5" s="1"/>
  <c r="HC84" i="5"/>
  <c r="HE84" i="5" s="1"/>
  <c r="HC80" i="5"/>
  <c r="HE80" i="5" s="1"/>
  <c r="HC76" i="5"/>
  <c r="HE76" i="5" s="1"/>
  <c r="HC72" i="5"/>
  <c r="HE72" i="5" s="1"/>
  <c r="HC68" i="5"/>
  <c r="HE68" i="5" s="1"/>
  <c r="HC64" i="5"/>
  <c r="HE64" i="5" s="1"/>
  <c r="HC60" i="5"/>
  <c r="HE60" i="5" s="1"/>
  <c r="HC56" i="5"/>
  <c r="HE56" i="5" s="1"/>
  <c r="HC52" i="5"/>
  <c r="HE52" i="5" s="1"/>
  <c r="HC48" i="5"/>
  <c r="HE48" i="5" s="1"/>
  <c r="HC44" i="5"/>
  <c r="HE44" i="5" s="1"/>
  <c r="HC40" i="5"/>
  <c r="HE40" i="5" s="1"/>
  <c r="HC36" i="5"/>
  <c r="HE36" i="5" s="1"/>
  <c r="HC32" i="5"/>
  <c r="HE32" i="5" s="1"/>
  <c r="HC28" i="5"/>
  <c r="HE28" i="5" s="1"/>
  <c r="HC24" i="5"/>
  <c r="HE24" i="5" s="1"/>
  <c r="HC20" i="5"/>
  <c r="HE20" i="5" s="1"/>
  <c r="HC16" i="5"/>
  <c r="HE16" i="5" s="1"/>
  <c r="IA112" i="5"/>
  <c r="IC112" i="5" s="1"/>
  <c r="IA108" i="5"/>
  <c r="IC108" i="5" s="1"/>
  <c r="IA104" i="5"/>
  <c r="IC104" i="5" s="1"/>
  <c r="IA100" i="5"/>
  <c r="IC100" i="5" s="1"/>
  <c r="IA96" i="5"/>
  <c r="IC96" i="5" s="1"/>
  <c r="IA92" i="5"/>
  <c r="IC92" i="5" s="1"/>
  <c r="IA88" i="5"/>
  <c r="IC88" i="5" s="1"/>
  <c r="IA84" i="5"/>
  <c r="IC84" i="5" s="1"/>
  <c r="IA80" i="5"/>
  <c r="IC80" i="5" s="1"/>
  <c r="IA76" i="5"/>
  <c r="IC76" i="5" s="1"/>
  <c r="IA72" i="5"/>
  <c r="IC72" i="5" s="1"/>
  <c r="IA68" i="5"/>
  <c r="IC68" i="5" s="1"/>
  <c r="IA64" i="5"/>
  <c r="IC64" i="5" s="1"/>
  <c r="IA60" i="5"/>
  <c r="IC60" i="5" s="1"/>
  <c r="IA56" i="5"/>
  <c r="IC56" i="5" s="1"/>
  <c r="IA52" i="5"/>
  <c r="IC52" i="5" s="1"/>
  <c r="IA48" i="5"/>
  <c r="IC48" i="5" s="1"/>
  <c r="IA44" i="5"/>
  <c r="IC44" i="5" s="1"/>
  <c r="IA40" i="5"/>
  <c r="IC40" i="5" s="1"/>
  <c r="IA36" i="5"/>
  <c r="IC36" i="5" s="1"/>
  <c r="IA32" i="5"/>
  <c r="IC32" i="5" s="1"/>
  <c r="IA28" i="5"/>
  <c r="IC28" i="5" s="1"/>
  <c r="IA24" i="5"/>
  <c r="IC24" i="5" s="1"/>
  <c r="IA20" i="5"/>
  <c r="IC20" i="5" s="1"/>
  <c r="IA16" i="5"/>
  <c r="IC16" i="5" s="1"/>
  <c r="IY112" i="5"/>
  <c r="JA112" i="5" s="1"/>
  <c r="IY108" i="5"/>
  <c r="JA108" i="5" s="1"/>
  <c r="IY104" i="5"/>
  <c r="JA104" i="5" s="1"/>
  <c r="IY100" i="5"/>
  <c r="JA100" i="5" s="1"/>
  <c r="IY96" i="5"/>
  <c r="JA96" i="5" s="1"/>
  <c r="IY92" i="5"/>
  <c r="JA92" i="5" s="1"/>
  <c r="IY88" i="5"/>
  <c r="JA88" i="5" s="1"/>
  <c r="IY84" i="5"/>
  <c r="JA84" i="5" s="1"/>
  <c r="IY80" i="5"/>
  <c r="JA80" i="5" s="1"/>
  <c r="IY76" i="5"/>
  <c r="JA76" i="5" s="1"/>
  <c r="IY72" i="5"/>
  <c r="JA72" i="5" s="1"/>
  <c r="IY68" i="5"/>
  <c r="JA68" i="5" s="1"/>
  <c r="IY64" i="5"/>
  <c r="JA64" i="5" s="1"/>
  <c r="IY60" i="5"/>
  <c r="JA60" i="5" s="1"/>
  <c r="IY56" i="5"/>
  <c r="JA56" i="5" s="1"/>
  <c r="IY52" i="5"/>
  <c r="JA52" i="5" s="1"/>
  <c r="IY48" i="5"/>
  <c r="JA48" i="5" s="1"/>
  <c r="IY44" i="5"/>
  <c r="JA44" i="5" s="1"/>
  <c r="IY40" i="5"/>
  <c r="JA40" i="5" s="1"/>
  <c r="IY36" i="5"/>
  <c r="JA36" i="5" s="1"/>
  <c r="IY32" i="5"/>
  <c r="JA32" i="5" s="1"/>
  <c r="IY28" i="5"/>
  <c r="JA28" i="5" s="1"/>
  <c r="IY24" i="5"/>
  <c r="JA24" i="5" s="1"/>
  <c r="IY20" i="5"/>
  <c r="JA20" i="5" s="1"/>
  <c r="IY16" i="5"/>
  <c r="JA16" i="5" s="1"/>
  <c r="JW112" i="5"/>
  <c r="JY112" i="5" s="1"/>
  <c r="JW108" i="5"/>
  <c r="JY108" i="5" s="1"/>
  <c r="JW104" i="5"/>
  <c r="JY104" i="5" s="1"/>
  <c r="JW100" i="5"/>
  <c r="JY100" i="5" s="1"/>
  <c r="JW96" i="5"/>
  <c r="JY96" i="5" s="1"/>
  <c r="JW92" i="5"/>
  <c r="JY92" i="5" s="1"/>
  <c r="JW88" i="5"/>
  <c r="JY88" i="5" s="1"/>
  <c r="JW84" i="5"/>
  <c r="JY84" i="5" s="1"/>
  <c r="JW80" i="5"/>
  <c r="JY80" i="5" s="1"/>
  <c r="JW76" i="5"/>
  <c r="JY76" i="5" s="1"/>
  <c r="JW72" i="5"/>
  <c r="JY72" i="5" s="1"/>
  <c r="JW68" i="5"/>
  <c r="JY68" i="5" s="1"/>
  <c r="JW64" i="5"/>
  <c r="JY64" i="5" s="1"/>
  <c r="JW60" i="5"/>
  <c r="JY60" i="5" s="1"/>
  <c r="JW56" i="5"/>
  <c r="JY56" i="5" s="1"/>
  <c r="JW52" i="5"/>
  <c r="JY52" i="5" s="1"/>
  <c r="JW48" i="5"/>
  <c r="JY48" i="5" s="1"/>
  <c r="JW44" i="5"/>
  <c r="JY44" i="5" s="1"/>
  <c r="JW40" i="5"/>
  <c r="JY40" i="5" s="1"/>
  <c r="JW36" i="5"/>
  <c r="JY36" i="5" s="1"/>
  <c r="JW32" i="5"/>
  <c r="JY32" i="5" s="1"/>
  <c r="JW28" i="5"/>
  <c r="JY28" i="5" s="1"/>
  <c r="JW24" i="5"/>
  <c r="JY24" i="5" s="1"/>
  <c r="JW20" i="5"/>
  <c r="JY20" i="5" s="1"/>
  <c r="JW16" i="5"/>
  <c r="JY16" i="5" s="1"/>
  <c r="AQ111" i="5"/>
  <c r="AS111" i="5" s="1"/>
  <c r="AQ107" i="5"/>
  <c r="AS107" i="5" s="1"/>
  <c r="AQ103" i="5"/>
  <c r="AS103" i="5" s="1"/>
  <c r="AQ99" i="5"/>
  <c r="AS99" i="5" s="1"/>
  <c r="AQ95" i="5"/>
  <c r="AS95" i="5" s="1"/>
  <c r="AQ91" i="5"/>
  <c r="AS91" i="5" s="1"/>
  <c r="AQ87" i="5"/>
  <c r="AS87" i="5" s="1"/>
  <c r="AQ83" i="5"/>
  <c r="AS83" i="5" s="1"/>
  <c r="AQ79" i="5"/>
  <c r="AS79" i="5" s="1"/>
  <c r="AQ75" i="5"/>
  <c r="AS75" i="5" s="1"/>
  <c r="AQ71" i="5"/>
  <c r="AS71" i="5" s="1"/>
  <c r="AQ67" i="5"/>
  <c r="AS67" i="5" s="1"/>
  <c r="AQ63" i="5"/>
  <c r="AS63" i="5" s="1"/>
  <c r="AQ59" i="5"/>
  <c r="AS59" i="5" s="1"/>
  <c r="AQ55" i="5"/>
  <c r="AS55" i="5" s="1"/>
  <c r="AQ51" i="5"/>
  <c r="AS51" i="5" s="1"/>
  <c r="AQ47" i="5"/>
  <c r="AS47" i="5" s="1"/>
  <c r="AQ43" i="5"/>
  <c r="AS43" i="5" s="1"/>
  <c r="AQ39" i="5"/>
  <c r="AS39" i="5" s="1"/>
  <c r="AQ35" i="5"/>
  <c r="AS35" i="5" s="1"/>
  <c r="AQ31" i="5"/>
  <c r="AS31" i="5" s="1"/>
  <c r="AQ27" i="5"/>
  <c r="AS27" i="5" s="1"/>
  <c r="AQ23" i="5"/>
  <c r="AS23" i="5" s="1"/>
  <c r="AQ19" i="5"/>
  <c r="AS19" i="5" s="1"/>
  <c r="AQ15" i="5"/>
  <c r="AS15" i="5" s="1"/>
  <c r="BO111" i="5"/>
  <c r="BQ111" i="5" s="1"/>
  <c r="BO107" i="5"/>
  <c r="BQ107" i="5" s="1"/>
  <c r="BO103" i="5"/>
  <c r="BQ103" i="5" s="1"/>
  <c r="BO99" i="5"/>
  <c r="BQ99" i="5" s="1"/>
  <c r="BO95" i="5"/>
  <c r="BQ95" i="5" s="1"/>
  <c r="BO91" i="5"/>
  <c r="BQ91" i="5" s="1"/>
  <c r="BO87" i="5"/>
  <c r="BQ87" i="5" s="1"/>
  <c r="BO83" i="5"/>
  <c r="BQ83" i="5" s="1"/>
  <c r="BO79" i="5"/>
  <c r="BQ79" i="5" s="1"/>
  <c r="BO75" i="5"/>
  <c r="BQ75" i="5" s="1"/>
  <c r="BO71" i="5"/>
  <c r="BQ71" i="5" s="1"/>
  <c r="BO67" i="5"/>
  <c r="BQ67" i="5" s="1"/>
  <c r="BO63" i="5"/>
  <c r="BQ63" i="5" s="1"/>
  <c r="BO59" i="5"/>
  <c r="BQ59" i="5" s="1"/>
  <c r="BO55" i="5"/>
  <c r="BQ55" i="5" s="1"/>
  <c r="BO51" i="5"/>
  <c r="BQ51" i="5" s="1"/>
  <c r="BO47" i="5"/>
  <c r="BQ47" i="5" s="1"/>
  <c r="BO43" i="5"/>
  <c r="BQ43" i="5" s="1"/>
  <c r="BO39" i="5"/>
  <c r="BQ39" i="5" s="1"/>
  <c r="BO35" i="5"/>
  <c r="BQ35" i="5" s="1"/>
  <c r="BO31" i="5"/>
  <c r="BQ31" i="5" s="1"/>
  <c r="BO27" i="5"/>
  <c r="BQ27" i="5" s="1"/>
  <c r="BO23" i="5"/>
  <c r="BQ23" i="5" s="1"/>
  <c r="BO19" i="5"/>
  <c r="BQ19" i="5" s="1"/>
  <c r="BO15" i="5"/>
  <c r="BQ15" i="5" s="1"/>
  <c r="CM111" i="5"/>
  <c r="CO111" i="5" s="1"/>
  <c r="CM107" i="5"/>
  <c r="CO107" i="5" s="1"/>
  <c r="CM103" i="5"/>
  <c r="CO103" i="5" s="1"/>
  <c r="CM99" i="5"/>
  <c r="CO99" i="5" s="1"/>
  <c r="CM95" i="5"/>
  <c r="CO95" i="5" s="1"/>
  <c r="CM91" i="5"/>
  <c r="CO91" i="5" s="1"/>
  <c r="CM87" i="5"/>
  <c r="CO87" i="5" s="1"/>
  <c r="CM83" i="5"/>
  <c r="CO83" i="5" s="1"/>
  <c r="CM79" i="5"/>
  <c r="CO79" i="5" s="1"/>
  <c r="CM75" i="5"/>
  <c r="CO75" i="5" s="1"/>
  <c r="CM71" i="5"/>
  <c r="CO71" i="5" s="1"/>
  <c r="CM67" i="5"/>
  <c r="CO67" i="5" s="1"/>
  <c r="CM63" i="5"/>
  <c r="CO63" i="5" s="1"/>
  <c r="CM59" i="5"/>
  <c r="CO59" i="5" s="1"/>
  <c r="CM55" i="5"/>
  <c r="CO55" i="5" s="1"/>
  <c r="CM51" i="5"/>
  <c r="CO51" i="5" s="1"/>
  <c r="CM47" i="5"/>
  <c r="CO47" i="5" s="1"/>
  <c r="CM43" i="5"/>
  <c r="CO43" i="5" s="1"/>
  <c r="CM39" i="5"/>
  <c r="CO39" i="5" s="1"/>
  <c r="CM35" i="5"/>
  <c r="CO35" i="5" s="1"/>
  <c r="CM31" i="5"/>
  <c r="CO31" i="5" s="1"/>
  <c r="CM27" i="5"/>
  <c r="CO27" i="5" s="1"/>
  <c r="CM23" i="5"/>
  <c r="CO23" i="5" s="1"/>
  <c r="CM19" i="5"/>
  <c r="CO19" i="5" s="1"/>
  <c r="CM15" i="5"/>
  <c r="CO15" i="5" s="1"/>
  <c r="DK111" i="5"/>
  <c r="DM111" i="5" s="1"/>
  <c r="DK107" i="5"/>
  <c r="DM107" i="5" s="1"/>
  <c r="DK103" i="5"/>
  <c r="DM103" i="5" s="1"/>
  <c r="DK99" i="5"/>
  <c r="DM99" i="5" s="1"/>
  <c r="DK95" i="5"/>
  <c r="DM95" i="5" s="1"/>
  <c r="DK91" i="5"/>
  <c r="DM91" i="5" s="1"/>
  <c r="DK87" i="5"/>
  <c r="DM87" i="5" s="1"/>
  <c r="DK83" i="5"/>
  <c r="DM83" i="5" s="1"/>
  <c r="DK79" i="5"/>
  <c r="DM79" i="5" s="1"/>
  <c r="DK75" i="5"/>
  <c r="DM75" i="5" s="1"/>
  <c r="DK71" i="5"/>
  <c r="DM71" i="5" s="1"/>
  <c r="DK67" i="5"/>
  <c r="DM67" i="5" s="1"/>
  <c r="DK63" i="5"/>
  <c r="DM63" i="5" s="1"/>
  <c r="DK59" i="5"/>
  <c r="DM59" i="5" s="1"/>
  <c r="DK55" i="5"/>
  <c r="DM55" i="5" s="1"/>
  <c r="DK51" i="5"/>
  <c r="DM51" i="5" s="1"/>
  <c r="DK47" i="5"/>
  <c r="DM47" i="5" s="1"/>
  <c r="DK43" i="5"/>
  <c r="DM43" i="5" s="1"/>
  <c r="DK39" i="5"/>
  <c r="DM39" i="5" s="1"/>
  <c r="DK35" i="5"/>
  <c r="DM35" i="5" s="1"/>
  <c r="DK31" i="5"/>
  <c r="DM31" i="5" s="1"/>
  <c r="DK27" i="5"/>
  <c r="DM27" i="5" s="1"/>
  <c r="DK23" i="5"/>
  <c r="DM23" i="5" s="1"/>
  <c r="DK19" i="5"/>
  <c r="DM19" i="5" s="1"/>
  <c r="DK15" i="5"/>
  <c r="DM15" i="5" s="1"/>
  <c r="EI111" i="5"/>
  <c r="EK111" i="5" s="1"/>
  <c r="EI107" i="5"/>
  <c r="EK107" i="5" s="1"/>
  <c r="EI103" i="5"/>
  <c r="EK103" i="5" s="1"/>
  <c r="EI99" i="5"/>
  <c r="EK99" i="5" s="1"/>
  <c r="EI95" i="5"/>
  <c r="EK95" i="5" s="1"/>
  <c r="EI91" i="5"/>
  <c r="EK91" i="5" s="1"/>
  <c r="EI87" i="5"/>
  <c r="EK87" i="5" s="1"/>
  <c r="EI83" i="5"/>
  <c r="EK83" i="5" s="1"/>
  <c r="EI79" i="5"/>
  <c r="EK79" i="5" s="1"/>
  <c r="EI75" i="5"/>
  <c r="EK75" i="5" s="1"/>
  <c r="EI71" i="5"/>
  <c r="EK71" i="5" s="1"/>
  <c r="EI67" i="5"/>
  <c r="EK67" i="5" s="1"/>
  <c r="EI63" i="5"/>
  <c r="EK63" i="5" s="1"/>
  <c r="EI59" i="5"/>
  <c r="EK59" i="5" s="1"/>
  <c r="EI55" i="5"/>
  <c r="EK55" i="5" s="1"/>
  <c r="EI51" i="5"/>
  <c r="EK51" i="5" s="1"/>
  <c r="EI47" i="5"/>
  <c r="EK47" i="5" s="1"/>
  <c r="EI43" i="5"/>
  <c r="EK43" i="5" s="1"/>
  <c r="EI39" i="5"/>
  <c r="EK39" i="5" s="1"/>
  <c r="EI35" i="5"/>
  <c r="EK35" i="5" s="1"/>
  <c r="EI31" i="5"/>
  <c r="EK31" i="5" s="1"/>
  <c r="EI27" i="5"/>
  <c r="EK27" i="5" s="1"/>
  <c r="EI23" i="5"/>
  <c r="EK23" i="5" s="1"/>
  <c r="EI19" i="5"/>
  <c r="EK19" i="5" s="1"/>
  <c r="EI15" i="5"/>
  <c r="EK15" i="5" s="1"/>
  <c r="FG111" i="5"/>
  <c r="FI111" i="5" s="1"/>
  <c r="FG107" i="5"/>
  <c r="FI107" i="5" s="1"/>
  <c r="FG103" i="5"/>
  <c r="FI103" i="5" s="1"/>
  <c r="FG99" i="5"/>
  <c r="FI99" i="5" s="1"/>
  <c r="FG95" i="5"/>
  <c r="FI95" i="5" s="1"/>
  <c r="FG91" i="5"/>
  <c r="FI91" i="5" s="1"/>
  <c r="FG87" i="5"/>
  <c r="FI87" i="5" s="1"/>
  <c r="FG83" i="5"/>
  <c r="FI83" i="5" s="1"/>
  <c r="FG79" i="5"/>
  <c r="FI79" i="5" s="1"/>
  <c r="FG75" i="5"/>
  <c r="FI75" i="5" s="1"/>
  <c r="FG71" i="5"/>
  <c r="FI71" i="5" s="1"/>
  <c r="FG67" i="5"/>
  <c r="FI67" i="5" s="1"/>
  <c r="FG63" i="5"/>
  <c r="FI63" i="5" s="1"/>
  <c r="FG59" i="5"/>
  <c r="FI59" i="5" s="1"/>
  <c r="FG55" i="5"/>
  <c r="FI55" i="5" s="1"/>
  <c r="FG51" i="5"/>
  <c r="FI51" i="5" s="1"/>
  <c r="FG47" i="5"/>
  <c r="FI47" i="5" s="1"/>
  <c r="FG43" i="5"/>
  <c r="FI43" i="5" s="1"/>
  <c r="FG39" i="5"/>
  <c r="FI39" i="5" s="1"/>
  <c r="FG35" i="5"/>
  <c r="FI35" i="5" s="1"/>
  <c r="FG31" i="5"/>
  <c r="FI31" i="5" s="1"/>
  <c r="FG27" i="5"/>
  <c r="FI27" i="5" s="1"/>
  <c r="FG23" i="5"/>
  <c r="FI23" i="5" s="1"/>
  <c r="FG19" i="5"/>
  <c r="FI19" i="5" s="1"/>
  <c r="FG15" i="5"/>
  <c r="FI15" i="5" s="1"/>
  <c r="GE111" i="5"/>
  <c r="GG111" i="5" s="1"/>
  <c r="GE107" i="5"/>
  <c r="GG107" i="5" s="1"/>
  <c r="GE103" i="5"/>
  <c r="GG103" i="5" s="1"/>
  <c r="GE99" i="5"/>
  <c r="GG99" i="5" s="1"/>
  <c r="GE95" i="5"/>
  <c r="GG95" i="5" s="1"/>
  <c r="GE91" i="5"/>
  <c r="GG91" i="5" s="1"/>
  <c r="GE87" i="5"/>
  <c r="GG87" i="5" s="1"/>
  <c r="GE83" i="5"/>
  <c r="GG83" i="5" s="1"/>
  <c r="GE79" i="5"/>
  <c r="GG79" i="5" s="1"/>
  <c r="GE75" i="5"/>
  <c r="GG75" i="5" s="1"/>
  <c r="GE71" i="5"/>
  <c r="GG71" i="5" s="1"/>
  <c r="GE67" i="5"/>
  <c r="GG67" i="5" s="1"/>
  <c r="GE63" i="5"/>
  <c r="GG63" i="5" s="1"/>
  <c r="GE59" i="5"/>
  <c r="GG59" i="5" s="1"/>
  <c r="GE55" i="5"/>
  <c r="GG55" i="5" s="1"/>
  <c r="GE51" i="5"/>
  <c r="GG51" i="5" s="1"/>
  <c r="GE47" i="5"/>
  <c r="GG47" i="5" s="1"/>
  <c r="GE43" i="5"/>
  <c r="GG43" i="5" s="1"/>
  <c r="GE39" i="5"/>
  <c r="GG39" i="5" s="1"/>
  <c r="GE35" i="5"/>
  <c r="GG35" i="5" s="1"/>
  <c r="GE31" i="5"/>
  <c r="GG31" i="5" s="1"/>
  <c r="GE27" i="5"/>
  <c r="GG27" i="5" s="1"/>
  <c r="GE23" i="5"/>
  <c r="GG23" i="5" s="1"/>
  <c r="GE19" i="5"/>
  <c r="GG19" i="5" s="1"/>
  <c r="GE15" i="5"/>
  <c r="GG15" i="5" s="1"/>
  <c r="HC111" i="5"/>
  <c r="HE111" i="5" s="1"/>
  <c r="HC107" i="5"/>
  <c r="HE107" i="5" s="1"/>
  <c r="HC103" i="5"/>
  <c r="HE103" i="5" s="1"/>
  <c r="HC99" i="5"/>
  <c r="HE99" i="5" s="1"/>
  <c r="HC95" i="5"/>
  <c r="HE95" i="5" s="1"/>
  <c r="HC91" i="5"/>
  <c r="HE91" i="5" s="1"/>
  <c r="HC87" i="5"/>
  <c r="HE87" i="5" s="1"/>
  <c r="HC83" i="5"/>
  <c r="HE83" i="5" s="1"/>
  <c r="HC79" i="5"/>
  <c r="HE79" i="5" s="1"/>
  <c r="HC75" i="5"/>
  <c r="HE75" i="5" s="1"/>
  <c r="HC71" i="5"/>
  <c r="HE71" i="5" s="1"/>
  <c r="HC67" i="5"/>
  <c r="HE67" i="5" s="1"/>
  <c r="HC63" i="5"/>
  <c r="HE63" i="5" s="1"/>
  <c r="HC59" i="5"/>
  <c r="HE59" i="5" s="1"/>
  <c r="HC55" i="5"/>
  <c r="HE55" i="5" s="1"/>
  <c r="HC51" i="5"/>
  <c r="HE51" i="5" s="1"/>
  <c r="HC47" i="5"/>
  <c r="HE47" i="5" s="1"/>
  <c r="HC43" i="5"/>
  <c r="HE43" i="5" s="1"/>
  <c r="HC39" i="5"/>
  <c r="HE39" i="5" s="1"/>
  <c r="HC35" i="5"/>
  <c r="HE35" i="5" s="1"/>
  <c r="HC31" i="5"/>
  <c r="HE31" i="5" s="1"/>
  <c r="HC27" i="5"/>
  <c r="HE27" i="5" s="1"/>
  <c r="HC23" i="5"/>
  <c r="HE23" i="5" s="1"/>
  <c r="HC19" i="5"/>
  <c r="HE19" i="5" s="1"/>
  <c r="HC15" i="5"/>
  <c r="HE15" i="5" s="1"/>
  <c r="IA111" i="5"/>
  <c r="IC111" i="5" s="1"/>
  <c r="IA107" i="5"/>
  <c r="IC107" i="5" s="1"/>
  <c r="IA103" i="5"/>
  <c r="IC103" i="5" s="1"/>
  <c r="IA99" i="5"/>
  <c r="IC99" i="5" s="1"/>
  <c r="IA95" i="5"/>
  <c r="IC95" i="5" s="1"/>
  <c r="IA91" i="5"/>
  <c r="IC91" i="5" s="1"/>
  <c r="IA87" i="5"/>
  <c r="IC87" i="5" s="1"/>
  <c r="IA83" i="5"/>
  <c r="IC83" i="5" s="1"/>
  <c r="IA79" i="5"/>
  <c r="IC79" i="5" s="1"/>
  <c r="IA75" i="5"/>
  <c r="IC75" i="5" s="1"/>
  <c r="IA71" i="5"/>
  <c r="IC71" i="5" s="1"/>
  <c r="IA67" i="5"/>
  <c r="IC67" i="5" s="1"/>
  <c r="IA63" i="5"/>
  <c r="IC63" i="5" s="1"/>
  <c r="IA59" i="5"/>
  <c r="IC59" i="5" s="1"/>
  <c r="IA55" i="5"/>
  <c r="IC55" i="5" s="1"/>
  <c r="IA51" i="5"/>
  <c r="IC51" i="5" s="1"/>
  <c r="IA47" i="5"/>
  <c r="IC47" i="5" s="1"/>
  <c r="IA43" i="5"/>
  <c r="IC43" i="5" s="1"/>
  <c r="IA39" i="5"/>
  <c r="IC39" i="5" s="1"/>
  <c r="IA35" i="5"/>
  <c r="IC35" i="5" s="1"/>
  <c r="IA31" i="5"/>
  <c r="IC31" i="5" s="1"/>
  <c r="IA27" i="5"/>
  <c r="IC27" i="5" s="1"/>
  <c r="IA23" i="5"/>
  <c r="IC23" i="5" s="1"/>
  <c r="IA19" i="5"/>
  <c r="IC19" i="5" s="1"/>
  <c r="IA15" i="5"/>
  <c r="IC15" i="5" s="1"/>
  <c r="IY111" i="5"/>
  <c r="JA111" i="5" s="1"/>
  <c r="IY107" i="5"/>
  <c r="JA107" i="5" s="1"/>
  <c r="IY103" i="5"/>
  <c r="JA103" i="5" s="1"/>
  <c r="IY99" i="5"/>
  <c r="JA99" i="5" s="1"/>
  <c r="IY95" i="5"/>
  <c r="JA95" i="5" s="1"/>
  <c r="IY91" i="5"/>
  <c r="JA91" i="5" s="1"/>
  <c r="IY87" i="5"/>
  <c r="JA87" i="5" s="1"/>
  <c r="IY83" i="5"/>
  <c r="JA83" i="5" s="1"/>
  <c r="IY79" i="5"/>
  <c r="JA79" i="5" s="1"/>
  <c r="IY75" i="5"/>
  <c r="JA75" i="5" s="1"/>
  <c r="IY71" i="5"/>
  <c r="JA71" i="5" s="1"/>
  <c r="IY67" i="5"/>
  <c r="JA67" i="5" s="1"/>
  <c r="IY63" i="5"/>
  <c r="JA63" i="5" s="1"/>
  <c r="IY59" i="5"/>
  <c r="JA59" i="5" s="1"/>
  <c r="IY55" i="5"/>
  <c r="JA55" i="5" s="1"/>
  <c r="IY51" i="5"/>
  <c r="JA51" i="5" s="1"/>
  <c r="IY47" i="5"/>
  <c r="JA47" i="5" s="1"/>
  <c r="IY43" i="5"/>
  <c r="JA43" i="5" s="1"/>
  <c r="IY39" i="5"/>
  <c r="JA39" i="5" s="1"/>
  <c r="IY35" i="5"/>
  <c r="JA35" i="5" s="1"/>
  <c r="IY31" i="5"/>
  <c r="JA31" i="5" s="1"/>
  <c r="IY27" i="5"/>
  <c r="JA27" i="5" s="1"/>
  <c r="IY23" i="5"/>
  <c r="JA23" i="5" s="1"/>
  <c r="IY19" i="5"/>
  <c r="JA19" i="5" s="1"/>
  <c r="IY15" i="5"/>
  <c r="JA15" i="5" s="1"/>
  <c r="JW111" i="5"/>
  <c r="JY111" i="5" s="1"/>
  <c r="JW107" i="5"/>
  <c r="JY107" i="5" s="1"/>
  <c r="JW103" i="5"/>
  <c r="JY103" i="5" s="1"/>
  <c r="JW99" i="5"/>
  <c r="JY99" i="5" s="1"/>
  <c r="JW95" i="5"/>
  <c r="JY95" i="5" s="1"/>
  <c r="JW91" i="5"/>
  <c r="JY91" i="5" s="1"/>
  <c r="JW87" i="5"/>
  <c r="JY87" i="5" s="1"/>
  <c r="JW83" i="5"/>
  <c r="JY83" i="5" s="1"/>
  <c r="JW79" i="5"/>
  <c r="JY79" i="5" s="1"/>
  <c r="JW75" i="5"/>
  <c r="JY75" i="5" s="1"/>
  <c r="JW71" i="5"/>
  <c r="JY71" i="5" s="1"/>
  <c r="JW67" i="5"/>
  <c r="JY67" i="5" s="1"/>
  <c r="JW63" i="5"/>
  <c r="JY63" i="5" s="1"/>
  <c r="JW59" i="5"/>
  <c r="JY59" i="5" s="1"/>
  <c r="JW55" i="5"/>
  <c r="JY55" i="5" s="1"/>
  <c r="JW51" i="5"/>
  <c r="JY51" i="5" s="1"/>
  <c r="JW47" i="5"/>
  <c r="JY47" i="5" s="1"/>
  <c r="JW43" i="5"/>
  <c r="JY43" i="5" s="1"/>
  <c r="JW39" i="5"/>
  <c r="JY39" i="5" s="1"/>
  <c r="JW35" i="5"/>
  <c r="JY35" i="5" s="1"/>
  <c r="JW31" i="5"/>
  <c r="JY31" i="5" s="1"/>
  <c r="JW27" i="5"/>
  <c r="JY27" i="5" s="1"/>
  <c r="JW23" i="5"/>
  <c r="JY23" i="5" s="1"/>
  <c r="JW19" i="5"/>
  <c r="JY19" i="5" s="1"/>
  <c r="JW15" i="5"/>
  <c r="JY15" i="5" s="1"/>
  <c r="AQ110" i="5"/>
  <c r="AS110" i="5" s="1"/>
  <c r="AQ106" i="5"/>
  <c r="AS106" i="5" s="1"/>
  <c r="AQ102" i="5"/>
  <c r="AS102" i="5" s="1"/>
  <c r="AQ98" i="5"/>
  <c r="AS98" i="5" s="1"/>
  <c r="AQ94" i="5"/>
  <c r="AS94" i="5" s="1"/>
  <c r="AQ90" i="5"/>
  <c r="AS90" i="5" s="1"/>
  <c r="AQ86" i="5"/>
  <c r="AS86" i="5" s="1"/>
  <c r="AQ82" i="5"/>
  <c r="AS82" i="5" s="1"/>
  <c r="AQ78" i="5"/>
  <c r="AS78" i="5" s="1"/>
  <c r="AQ74" i="5"/>
  <c r="AS74" i="5" s="1"/>
  <c r="AQ70" i="5"/>
  <c r="AS70" i="5" s="1"/>
  <c r="AQ66" i="5"/>
  <c r="AS66" i="5" s="1"/>
  <c r="AQ62" i="5"/>
  <c r="AS62" i="5" s="1"/>
  <c r="AQ58" i="5"/>
  <c r="AS58" i="5" s="1"/>
  <c r="AQ54" i="5"/>
  <c r="AS54" i="5" s="1"/>
  <c r="AQ50" i="5"/>
  <c r="AS50" i="5" s="1"/>
  <c r="AQ46" i="5"/>
  <c r="AS46" i="5" s="1"/>
  <c r="AQ42" i="5"/>
  <c r="AS42" i="5" s="1"/>
  <c r="AQ38" i="5"/>
  <c r="AS38" i="5" s="1"/>
  <c r="AQ34" i="5"/>
  <c r="AS34" i="5" s="1"/>
  <c r="AQ30" i="5"/>
  <c r="AS30" i="5" s="1"/>
  <c r="AQ26" i="5"/>
  <c r="AS26" i="5" s="1"/>
  <c r="AQ22" i="5"/>
  <c r="AS22" i="5" s="1"/>
  <c r="AQ18" i="5"/>
  <c r="AS18" i="5" s="1"/>
  <c r="AQ14" i="5"/>
  <c r="AS14" i="5" s="1"/>
  <c r="BO110" i="5"/>
  <c r="BQ110" i="5" s="1"/>
  <c r="BO106" i="5"/>
  <c r="BQ106" i="5" s="1"/>
  <c r="BO102" i="5"/>
  <c r="BQ102" i="5" s="1"/>
  <c r="BO98" i="5"/>
  <c r="BQ98" i="5" s="1"/>
  <c r="BO94" i="5"/>
  <c r="BQ94" i="5" s="1"/>
  <c r="BO90" i="5"/>
  <c r="BQ90" i="5" s="1"/>
  <c r="BO86" i="5"/>
  <c r="BQ86" i="5" s="1"/>
  <c r="BO82" i="5"/>
  <c r="BQ82" i="5" s="1"/>
  <c r="BO78" i="5"/>
  <c r="BQ78" i="5" s="1"/>
  <c r="BO74" i="5"/>
  <c r="BQ74" i="5" s="1"/>
  <c r="BO70" i="5"/>
  <c r="BQ70" i="5" s="1"/>
  <c r="BO66" i="5"/>
  <c r="BQ66" i="5" s="1"/>
  <c r="BO62" i="5"/>
  <c r="BQ62" i="5" s="1"/>
  <c r="BO58" i="5"/>
  <c r="BQ58" i="5" s="1"/>
  <c r="BO54" i="5"/>
  <c r="BQ54" i="5" s="1"/>
  <c r="BO50" i="5"/>
  <c r="BQ50" i="5" s="1"/>
  <c r="BO46" i="5"/>
  <c r="BQ46" i="5" s="1"/>
  <c r="BO42" i="5"/>
  <c r="BQ42" i="5" s="1"/>
  <c r="BO38" i="5"/>
  <c r="BQ38" i="5" s="1"/>
  <c r="BO34" i="5"/>
  <c r="BQ34" i="5" s="1"/>
  <c r="BO30" i="5"/>
  <c r="BQ30" i="5" s="1"/>
  <c r="BO26" i="5"/>
  <c r="BQ26" i="5" s="1"/>
  <c r="BO22" i="5"/>
  <c r="BQ22" i="5" s="1"/>
  <c r="BO18" i="5"/>
  <c r="BQ18" i="5" s="1"/>
  <c r="BO14" i="5"/>
  <c r="BQ14" i="5" s="1"/>
  <c r="CM110" i="5"/>
  <c r="CO110" i="5" s="1"/>
  <c r="CM106" i="5"/>
  <c r="CO106" i="5" s="1"/>
  <c r="CM102" i="5"/>
  <c r="CO102" i="5" s="1"/>
  <c r="CM98" i="5"/>
  <c r="CO98" i="5" s="1"/>
  <c r="CM94" i="5"/>
  <c r="CO94" i="5" s="1"/>
  <c r="CM90" i="5"/>
  <c r="CO90" i="5" s="1"/>
  <c r="CM86" i="5"/>
  <c r="CO86" i="5" s="1"/>
  <c r="CM82" i="5"/>
  <c r="CO82" i="5" s="1"/>
  <c r="CM78" i="5"/>
  <c r="CO78" i="5" s="1"/>
  <c r="CM74" i="5"/>
  <c r="CO74" i="5" s="1"/>
  <c r="CM70" i="5"/>
  <c r="CO70" i="5" s="1"/>
  <c r="CM66" i="5"/>
  <c r="CO66" i="5" s="1"/>
  <c r="CM62" i="5"/>
  <c r="CO62" i="5" s="1"/>
  <c r="CM58" i="5"/>
  <c r="CO58" i="5" s="1"/>
  <c r="CM54" i="5"/>
  <c r="CO54" i="5" s="1"/>
  <c r="CM50" i="5"/>
  <c r="CO50" i="5" s="1"/>
  <c r="CM46" i="5"/>
  <c r="CO46" i="5" s="1"/>
  <c r="CM42" i="5"/>
  <c r="CO42" i="5" s="1"/>
  <c r="CM38" i="5"/>
  <c r="CO38" i="5" s="1"/>
  <c r="CM34" i="5"/>
  <c r="CO34" i="5" s="1"/>
  <c r="CM30" i="5"/>
  <c r="CO30" i="5" s="1"/>
  <c r="CM26" i="5"/>
  <c r="CO26" i="5" s="1"/>
  <c r="CM22" i="5"/>
  <c r="CO22" i="5" s="1"/>
  <c r="CM18" i="5"/>
  <c r="CO18" i="5" s="1"/>
  <c r="CM14" i="5"/>
  <c r="CO14" i="5" s="1"/>
  <c r="DK110" i="5"/>
  <c r="DM110" i="5" s="1"/>
  <c r="DK106" i="5"/>
  <c r="DM106" i="5" s="1"/>
  <c r="DK102" i="5"/>
  <c r="DM102" i="5" s="1"/>
  <c r="DK98" i="5"/>
  <c r="DM98" i="5" s="1"/>
  <c r="DK94" i="5"/>
  <c r="DM94" i="5" s="1"/>
  <c r="DK90" i="5"/>
  <c r="DM90" i="5" s="1"/>
  <c r="DK86" i="5"/>
  <c r="DM86" i="5" s="1"/>
  <c r="DK82" i="5"/>
  <c r="DM82" i="5" s="1"/>
  <c r="DK78" i="5"/>
  <c r="DM78" i="5" s="1"/>
  <c r="DK74" i="5"/>
  <c r="DM74" i="5" s="1"/>
  <c r="DK70" i="5"/>
  <c r="DM70" i="5" s="1"/>
  <c r="DK66" i="5"/>
  <c r="DM66" i="5" s="1"/>
  <c r="DK62" i="5"/>
  <c r="DM62" i="5" s="1"/>
  <c r="DK58" i="5"/>
  <c r="DM58" i="5" s="1"/>
  <c r="DK54" i="5"/>
  <c r="DM54" i="5" s="1"/>
  <c r="DK50" i="5"/>
  <c r="DM50" i="5" s="1"/>
  <c r="DK46" i="5"/>
  <c r="DM46" i="5" s="1"/>
  <c r="DK42" i="5"/>
  <c r="DM42" i="5" s="1"/>
  <c r="DK38" i="5"/>
  <c r="DM38" i="5" s="1"/>
  <c r="DK34" i="5"/>
  <c r="DM34" i="5" s="1"/>
  <c r="DK30" i="5"/>
  <c r="DM30" i="5" s="1"/>
  <c r="DK26" i="5"/>
  <c r="DM26" i="5" s="1"/>
  <c r="DK22" i="5"/>
  <c r="DM22" i="5" s="1"/>
  <c r="DK18" i="5"/>
  <c r="DM18" i="5" s="1"/>
  <c r="DK14" i="5"/>
  <c r="DM14" i="5" s="1"/>
  <c r="EI110" i="5"/>
  <c r="EK110" i="5" s="1"/>
  <c r="EI106" i="5"/>
  <c r="EK106" i="5" s="1"/>
  <c r="EI102" i="5"/>
  <c r="EK102" i="5" s="1"/>
  <c r="EI98" i="5"/>
  <c r="EK98" i="5" s="1"/>
  <c r="EI94" i="5"/>
  <c r="EK94" i="5" s="1"/>
  <c r="EI90" i="5"/>
  <c r="EK90" i="5" s="1"/>
  <c r="EI86" i="5"/>
  <c r="EK86" i="5" s="1"/>
  <c r="EI82" i="5"/>
  <c r="EK82" i="5" s="1"/>
  <c r="EI78" i="5"/>
  <c r="EK78" i="5" s="1"/>
  <c r="EI74" i="5"/>
  <c r="EK74" i="5" s="1"/>
  <c r="EI70" i="5"/>
  <c r="EK70" i="5" s="1"/>
  <c r="EI66" i="5"/>
  <c r="EK66" i="5" s="1"/>
  <c r="EI62" i="5"/>
  <c r="EK62" i="5" s="1"/>
  <c r="EI58" i="5"/>
  <c r="EK58" i="5" s="1"/>
  <c r="EI54" i="5"/>
  <c r="EK54" i="5" s="1"/>
  <c r="EI50" i="5"/>
  <c r="EK50" i="5" s="1"/>
  <c r="EI46" i="5"/>
  <c r="EK46" i="5" s="1"/>
  <c r="EI42" i="5"/>
  <c r="EK42" i="5" s="1"/>
  <c r="EI38" i="5"/>
  <c r="EK38" i="5" s="1"/>
  <c r="EI34" i="5"/>
  <c r="EK34" i="5" s="1"/>
  <c r="EI30" i="5"/>
  <c r="EK30" i="5" s="1"/>
  <c r="EI26" i="5"/>
  <c r="EK26" i="5" s="1"/>
  <c r="EI22" i="5"/>
  <c r="EK22" i="5" s="1"/>
  <c r="EI18" i="5"/>
  <c r="EK18" i="5" s="1"/>
  <c r="EI14" i="5"/>
  <c r="EK14" i="5" s="1"/>
  <c r="FG110" i="5"/>
  <c r="FI110" i="5" s="1"/>
  <c r="FG106" i="5"/>
  <c r="FI106" i="5" s="1"/>
  <c r="FG102" i="5"/>
  <c r="FI102" i="5" s="1"/>
  <c r="FG98" i="5"/>
  <c r="FI98" i="5" s="1"/>
  <c r="FG94" i="5"/>
  <c r="FI94" i="5" s="1"/>
  <c r="FG90" i="5"/>
  <c r="FI90" i="5" s="1"/>
  <c r="FG86" i="5"/>
  <c r="FI86" i="5" s="1"/>
  <c r="FG82" i="5"/>
  <c r="FI82" i="5" s="1"/>
  <c r="FG78" i="5"/>
  <c r="FI78" i="5" s="1"/>
  <c r="FG74" i="5"/>
  <c r="FI74" i="5" s="1"/>
  <c r="FG70" i="5"/>
  <c r="FI70" i="5" s="1"/>
  <c r="FG66" i="5"/>
  <c r="FI66" i="5" s="1"/>
  <c r="FG62" i="5"/>
  <c r="FI62" i="5" s="1"/>
  <c r="FG58" i="5"/>
  <c r="FI58" i="5" s="1"/>
  <c r="FG54" i="5"/>
  <c r="FI54" i="5" s="1"/>
  <c r="FG50" i="5"/>
  <c r="FI50" i="5" s="1"/>
  <c r="FG46" i="5"/>
  <c r="FI46" i="5" s="1"/>
  <c r="FG42" i="5"/>
  <c r="FI42" i="5" s="1"/>
  <c r="FG38" i="5"/>
  <c r="FI38" i="5" s="1"/>
  <c r="FG34" i="5"/>
  <c r="FI34" i="5" s="1"/>
  <c r="FG30" i="5"/>
  <c r="FI30" i="5" s="1"/>
  <c r="FG26" i="5"/>
  <c r="FI26" i="5" s="1"/>
  <c r="FG22" i="5"/>
  <c r="FI22" i="5" s="1"/>
  <c r="FG18" i="5"/>
  <c r="FI18" i="5" s="1"/>
  <c r="FG14" i="5"/>
  <c r="FI14" i="5" s="1"/>
  <c r="GE110" i="5"/>
  <c r="GG110" i="5" s="1"/>
  <c r="GE106" i="5"/>
  <c r="GG106" i="5" s="1"/>
  <c r="GE102" i="5"/>
  <c r="GG102" i="5" s="1"/>
  <c r="GE98" i="5"/>
  <c r="GG98" i="5" s="1"/>
  <c r="GE94" i="5"/>
  <c r="GG94" i="5" s="1"/>
  <c r="GE90" i="5"/>
  <c r="GG90" i="5" s="1"/>
  <c r="GE86" i="5"/>
  <c r="GG86" i="5" s="1"/>
  <c r="GE82" i="5"/>
  <c r="GG82" i="5" s="1"/>
  <c r="GE78" i="5"/>
  <c r="GG78" i="5" s="1"/>
  <c r="GE74" i="5"/>
  <c r="GG74" i="5" s="1"/>
  <c r="GE70" i="5"/>
  <c r="GG70" i="5" s="1"/>
  <c r="GE66" i="5"/>
  <c r="GG66" i="5" s="1"/>
  <c r="GE62" i="5"/>
  <c r="GG62" i="5" s="1"/>
  <c r="GE58" i="5"/>
  <c r="GG58" i="5" s="1"/>
  <c r="GE54" i="5"/>
  <c r="GG54" i="5" s="1"/>
  <c r="GE50" i="5"/>
  <c r="GG50" i="5" s="1"/>
  <c r="GE46" i="5"/>
  <c r="GG46" i="5" s="1"/>
  <c r="GE42" i="5"/>
  <c r="GG42" i="5" s="1"/>
  <c r="GE38" i="5"/>
  <c r="GG38" i="5" s="1"/>
  <c r="GE34" i="5"/>
  <c r="GG34" i="5" s="1"/>
  <c r="GE30" i="5"/>
  <c r="GG30" i="5" s="1"/>
  <c r="GE26" i="5"/>
  <c r="GG26" i="5" s="1"/>
  <c r="GE22" i="5"/>
  <c r="GG22" i="5" s="1"/>
  <c r="GE18" i="5"/>
  <c r="GG18" i="5" s="1"/>
  <c r="GE14" i="5"/>
  <c r="GG14" i="5" s="1"/>
  <c r="HC110" i="5"/>
  <c r="HE110" i="5" s="1"/>
  <c r="HC106" i="5"/>
  <c r="HE106" i="5" s="1"/>
  <c r="HC102" i="5"/>
  <c r="HE102" i="5" s="1"/>
  <c r="HC98" i="5"/>
  <c r="HE98" i="5" s="1"/>
  <c r="HC94" i="5"/>
  <c r="HE94" i="5" s="1"/>
  <c r="HC90" i="5"/>
  <c r="HE90" i="5" s="1"/>
  <c r="HC86" i="5"/>
  <c r="HE86" i="5" s="1"/>
  <c r="HC82" i="5"/>
  <c r="HE82" i="5" s="1"/>
  <c r="HC78" i="5"/>
  <c r="HE78" i="5" s="1"/>
  <c r="HC74" i="5"/>
  <c r="HE74" i="5" s="1"/>
  <c r="HC70" i="5"/>
  <c r="HE70" i="5" s="1"/>
  <c r="HC66" i="5"/>
  <c r="HE66" i="5" s="1"/>
  <c r="HC62" i="5"/>
  <c r="HE62" i="5" s="1"/>
  <c r="HC58" i="5"/>
  <c r="HE58" i="5" s="1"/>
  <c r="HC54" i="5"/>
  <c r="HE54" i="5" s="1"/>
  <c r="HC50" i="5"/>
  <c r="HE50" i="5" s="1"/>
  <c r="HC46" i="5"/>
  <c r="HE46" i="5" s="1"/>
  <c r="HC42" i="5"/>
  <c r="HE42" i="5" s="1"/>
  <c r="HC38" i="5"/>
  <c r="HE38" i="5" s="1"/>
  <c r="HC34" i="5"/>
  <c r="HE34" i="5" s="1"/>
  <c r="HC30" i="5"/>
  <c r="HE30" i="5" s="1"/>
  <c r="HC26" i="5"/>
  <c r="HE26" i="5" s="1"/>
  <c r="HC22" i="5"/>
  <c r="HE22" i="5" s="1"/>
  <c r="HC18" i="5"/>
  <c r="HE18" i="5" s="1"/>
  <c r="HC14" i="5"/>
  <c r="HE14" i="5" s="1"/>
  <c r="IA110" i="5"/>
  <c r="IC110" i="5" s="1"/>
  <c r="IA106" i="5"/>
  <c r="IC106" i="5" s="1"/>
  <c r="IA102" i="5"/>
  <c r="IC102" i="5" s="1"/>
  <c r="IA98" i="5"/>
  <c r="IC98" i="5" s="1"/>
  <c r="IA94" i="5"/>
  <c r="IC94" i="5" s="1"/>
  <c r="IA90" i="5"/>
  <c r="IC90" i="5" s="1"/>
  <c r="IA86" i="5"/>
  <c r="IC86" i="5" s="1"/>
  <c r="IA82" i="5"/>
  <c r="IC82" i="5" s="1"/>
  <c r="IA78" i="5"/>
  <c r="IC78" i="5" s="1"/>
  <c r="IA74" i="5"/>
  <c r="IC74" i="5" s="1"/>
  <c r="IA70" i="5"/>
  <c r="IC70" i="5" s="1"/>
  <c r="IA66" i="5"/>
  <c r="IC66" i="5" s="1"/>
  <c r="IA62" i="5"/>
  <c r="IC62" i="5" s="1"/>
  <c r="IA58" i="5"/>
  <c r="IC58" i="5" s="1"/>
  <c r="IA54" i="5"/>
  <c r="IC54" i="5" s="1"/>
  <c r="IA50" i="5"/>
  <c r="IC50" i="5" s="1"/>
  <c r="IA46" i="5"/>
  <c r="IC46" i="5" s="1"/>
  <c r="IA42" i="5"/>
  <c r="IC42" i="5" s="1"/>
  <c r="IA38" i="5"/>
  <c r="IC38" i="5" s="1"/>
  <c r="IA34" i="5"/>
  <c r="IC34" i="5" s="1"/>
  <c r="IA30" i="5"/>
  <c r="IC30" i="5" s="1"/>
  <c r="IA26" i="5"/>
  <c r="IC26" i="5" s="1"/>
  <c r="IA22" i="5"/>
  <c r="IC22" i="5" s="1"/>
  <c r="IA18" i="5"/>
  <c r="IC18" i="5" s="1"/>
  <c r="IA14" i="5"/>
  <c r="IC14" i="5" s="1"/>
  <c r="IY110" i="5"/>
  <c r="JA110" i="5" s="1"/>
  <c r="IY106" i="5"/>
  <c r="JA106" i="5" s="1"/>
  <c r="IY102" i="5"/>
  <c r="JA102" i="5" s="1"/>
  <c r="IY98" i="5"/>
  <c r="JA98" i="5" s="1"/>
  <c r="IY94" i="5"/>
  <c r="JA94" i="5" s="1"/>
  <c r="IY90" i="5"/>
  <c r="JA90" i="5" s="1"/>
  <c r="IY86" i="5"/>
  <c r="JA86" i="5" s="1"/>
  <c r="IY82" i="5"/>
  <c r="JA82" i="5" s="1"/>
  <c r="IY78" i="5"/>
  <c r="JA78" i="5" s="1"/>
  <c r="IY74" i="5"/>
  <c r="JA74" i="5" s="1"/>
  <c r="IY70" i="5"/>
  <c r="JA70" i="5" s="1"/>
  <c r="IY66" i="5"/>
  <c r="JA66" i="5" s="1"/>
  <c r="IY62" i="5"/>
  <c r="JA62" i="5" s="1"/>
  <c r="IY58" i="5"/>
  <c r="JA58" i="5" s="1"/>
  <c r="IY54" i="5"/>
  <c r="JA54" i="5" s="1"/>
  <c r="IY50" i="5"/>
  <c r="JA50" i="5" s="1"/>
  <c r="IY46" i="5"/>
  <c r="JA46" i="5" s="1"/>
  <c r="IY42" i="5"/>
  <c r="JA42" i="5" s="1"/>
  <c r="IY38" i="5"/>
  <c r="JA38" i="5" s="1"/>
  <c r="IY34" i="5"/>
  <c r="JA34" i="5" s="1"/>
  <c r="IY30" i="5"/>
  <c r="JA30" i="5" s="1"/>
  <c r="IY26" i="5"/>
  <c r="JA26" i="5" s="1"/>
  <c r="IY22" i="5"/>
  <c r="JA22" i="5" s="1"/>
  <c r="IY18" i="5"/>
  <c r="JA18" i="5" s="1"/>
  <c r="IY14" i="5"/>
  <c r="JA14" i="5" s="1"/>
  <c r="JW110" i="5"/>
  <c r="JY110" i="5" s="1"/>
  <c r="JW106" i="5"/>
  <c r="JY106" i="5" s="1"/>
  <c r="JW102" i="5"/>
  <c r="JY102" i="5" s="1"/>
  <c r="JW98" i="5"/>
  <c r="JY98" i="5" s="1"/>
  <c r="JW94" i="5"/>
  <c r="JY94" i="5" s="1"/>
  <c r="JW90" i="5"/>
  <c r="JY90" i="5" s="1"/>
  <c r="JW86" i="5"/>
  <c r="JY86" i="5" s="1"/>
  <c r="JW82" i="5"/>
  <c r="JY82" i="5" s="1"/>
  <c r="JW78" i="5"/>
  <c r="JY78" i="5" s="1"/>
  <c r="JW74" i="5"/>
  <c r="JY74" i="5" s="1"/>
  <c r="JW70" i="5"/>
  <c r="JY70" i="5" s="1"/>
  <c r="JW66" i="5"/>
  <c r="JY66" i="5" s="1"/>
  <c r="JW62" i="5"/>
  <c r="JY62" i="5" s="1"/>
  <c r="JW58" i="5"/>
  <c r="JY58" i="5" s="1"/>
  <c r="JW54" i="5"/>
  <c r="JY54" i="5" s="1"/>
  <c r="JW50" i="5"/>
  <c r="JY50" i="5" s="1"/>
  <c r="JW46" i="5"/>
  <c r="JY46" i="5" s="1"/>
  <c r="JW42" i="5"/>
  <c r="JY42" i="5" s="1"/>
  <c r="JW38" i="5"/>
  <c r="JY38" i="5" s="1"/>
  <c r="JW34" i="5"/>
  <c r="JY34" i="5" s="1"/>
  <c r="JW30" i="5"/>
  <c r="JY30" i="5" s="1"/>
  <c r="JW26" i="5"/>
  <c r="JY26" i="5" s="1"/>
  <c r="JW22" i="5"/>
  <c r="JY22" i="5" s="1"/>
  <c r="JW18" i="5"/>
  <c r="JY18" i="5" s="1"/>
  <c r="JW14" i="5"/>
  <c r="JY14" i="5" s="1"/>
  <c r="KA112" i="7"/>
  <c r="JR112" i="7"/>
  <c r="JZ112" i="7" s="1"/>
  <c r="JP112" i="7"/>
  <c r="JO112" i="7"/>
  <c r="JN112" i="7"/>
  <c r="JX112" i="7" s="1"/>
  <c r="JJ112" i="7"/>
  <c r="JS112" i="7" s="1"/>
  <c r="JC112" i="7"/>
  <c r="IT112" i="7"/>
  <c r="JB112" i="7" s="1"/>
  <c r="IR112" i="7"/>
  <c r="IQ112" i="7"/>
  <c r="IP112" i="7"/>
  <c r="IZ112" i="7" s="1"/>
  <c r="IL112" i="7"/>
  <c r="IU112" i="7" s="1"/>
  <c r="IV112" i="7" s="1"/>
  <c r="IE112" i="7"/>
  <c r="HV112" i="7"/>
  <c r="ID112" i="7" s="1"/>
  <c r="HT112" i="7"/>
  <c r="HS112" i="7"/>
  <c r="HR112" i="7"/>
  <c r="IB112" i="7" s="1"/>
  <c r="HN112" i="7"/>
  <c r="HG112" i="7"/>
  <c r="GX112" i="7"/>
  <c r="HF112" i="7" s="1"/>
  <c r="GV112" i="7"/>
  <c r="GU112" i="7"/>
  <c r="GT112" i="7"/>
  <c r="HD112" i="7" s="1"/>
  <c r="GP112" i="7"/>
  <c r="GY112" i="7" s="1"/>
  <c r="GZ112" i="7" s="1"/>
  <c r="GI112" i="7"/>
  <c r="FZ112" i="7"/>
  <c r="GH112" i="7" s="1"/>
  <c r="FX112" i="7"/>
  <c r="FW112" i="7"/>
  <c r="FV112" i="7"/>
  <c r="GF112" i="7" s="1"/>
  <c r="FR112" i="7"/>
  <c r="GA112" i="7" s="1"/>
  <c r="FK112" i="7"/>
  <c r="FB112" i="7"/>
  <c r="FJ112" i="7" s="1"/>
  <c r="EZ112" i="7"/>
  <c r="EY112" i="7"/>
  <c r="EX112" i="7"/>
  <c r="FH112" i="7" s="1"/>
  <c r="ET112" i="7"/>
  <c r="FC112" i="7" s="1"/>
  <c r="FD112" i="7" s="1"/>
  <c r="EM112" i="7"/>
  <c r="ED112" i="7"/>
  <c r="EL112" i="7" s="1"/>
  <c r="EB112" i="7"/>
  <c r="EA112" i="7"/>
  <c r="DZ112" i="7"/>
  <c r="EJ112" i="7" s="1"/>
  <c r="DV112" i="7"/>
  <c r="DO112" i="7"/>
  <c r="DF112" i="7"/>
  <c r="DN112" i="7" s="1"/>
  <c r="DD112" i="7"/>
  <c r="DC112" i="7"/>
  <c r="DB112" i="7"/>
  <c r="DL112" i="7" s="1"/>
  <c r="CX112" i="7"/>
  <c r="DG112" i="7" s="1"/>
  <c r="DH112" i="7" s="1"/>
  <c r="CQ112" i="7"/>
  <c r="CH112" i="7"/>
  <c r="CP112" i="7" s="1"/>
  <c r="CF112" i="7"/>
  <c r="CE112" i="7"/>
  <c r="CD112" i="7"/>
  <c r="CN112" i="7" s="1"/>
  <c r="BZ112" i="7"/>
  <c r="BS112" i="7"/>
  <c r="BJ112" i="7"/>
  <c r="BR112" i="7" s="1"/>
  <c r="BH112" i="7"/>
  <c r="BG112" i="7"/>
  <c r="BF112" i="7"/>
  <c r="BP112" i="7" s="1"/>
  <c r="BB112" i="7"/>
  <c r="BK112" i="7" s="1"/>
  <c r="BL112" i="7" s="1"/>
  <c r="AU112" i="7"/>
  <c r="AL112" i="7"/>
  <c r="AT112" i="7" s="1"/>
  <c r="AJ112" i="7"/>
  <c r="AI112" i="7"/>
  <c r="AH112" i="7"/>
  <c r="AR112" i="7" s="1"/>
  <c r="AD112" i="7"/>
  <c r="AM112" i="7" s="1"/>
  <c r="W112" i="7"/>
  <c r="N112" i="7"/>
  <c r="V112" i="7" s="1"/>
  <c r="L112" i="7"/>
  <c r="K112" i="7"/>
  <c r="J112" i="7"/>
  <c r="T112" i="7" s="1"/>
  <c r="F112" i="7"/>
  <c r="O112" i="7" s="1"/>
  <c r="P112" i="7" s="1"/>
  <c r="KA111" i="7"/>
  <c r="JR111" i="7"/>
  <c r="JZ111" i="7" s="1"/>
  <c r="JP111" i="7"/>
  <c r="JO111" i="7"/>
  <c r="JN111" i="7"/>
  <c r="JX111" i="7" s="1"/>
  <c r="JJ111" i="7"/>
  <c r="JS111" i="7" s="1"/>
  <c r="JC111" i="7"/>
  <c r="IT111" i="7"/>
  <c r="JB111" i="7" s="1"/>
  <c r="IR111" i="7"/>
  <c r="IQ111" i="7"/>
  <c r="IP111" i="7"/>
  <c r="IZ111" i="7" s="1"/>
  <c r="IL111" i="7"/>
  <c r="IU111" i="7" s="1"/>
  <c r="IV111" i="7" s="1"/>
  <c r="IE111" i="7"/>
  <c r="HV111" i="7"/>
  <c r="ID111" i="7" s="1"/>
  <c r="HT111" i="7"/>
  <c r="HS111" i="7"/>
  <c r="HR111" i="7"/>
  <c r="IB111" i="7" s="1"/>
  <c r="HN111" i="7"/>
  <c r="HG111" i="7"/>
  <c r="GX111" i="7"/>
  <c r="HF111" i="7" s="1"/>
  <c r="GV111" i="7"/>
  <c r="GU111" i="7"/>
  <c r="GT111" i="7"/>
  <c r="HD111" i="7" s="1"/>
  <c r="GP111" i="7"/>
  <c r="GY111" i="7" s="1"/>
  <c r="GZ111" i="7" s="1"/>
  <c r="GI111" i="7"/>
  <c r="FZ111" i="7"/>
  <c r="GH111" i="7" s="1"/>
  <c r="FX111" i="7"/>
  <c r="FW111" i="7"/>
  <c r="FV111" i="7"/>
  <c r="GF111" i="7" s="1"/>
  <c r="FR111" i="7"/>
  <c r="GA111" i="7" s="1"/>
  <c r="FK111" i="7"/>
  <c r="FB111" i="7"/>
  <c r="FJ111" i="7" s="1"/>
  <c r="EZ111" i="7"/>
  <c r="EY111" i="7"/>
  <c r="EX111" i="7"/>
  <c r="FH111" i="7" s="1"/>
  <c r="ET111" i="7"/>
  <c r="FC111" i="7" s="1"/>
  <c r="FD111" i="7" s="1"/>
  <c r="EM111" i="7"/>
  <c r="ED111" i="7"/>
  <c r="EL111" i="7" s="1"/>
  <c r="EB111" i="7"/>
  <c r="EA111" i="7"/>
  <c r="DZ111" i="7"/>
  <c r="EJ111" i="7" s="1"/>
  <c r="DV111" i="7"/>
  <c r="DO111" i="7"/>
  <c r="DF111" i="7"/>
  <c r="DN111" i="7" s="1"/>
  <c r="DD111" i="7"/>
  <c r="DC111" i="7"/>
  <c r="DB111" i="7"/>
  <c r="DL111" i="7" s="1"/>
  <c r="CX111" i="7"/>
  <c r="DG111" i="7" s="1"/>
  <c r="DH111" i="7" s="1"/>
  <c r="CQ111" i="7"/>
  <c r="CH111" i="7"/>
  <c r="CP111" i="7" s="1"/>
  <c r="CF111" i="7"/>
  <c r="CE111" i="7"/>
  <c r="CD111" i="7"/>
  <c r="CN111" i="7" s="1"/>
  <c r="BZ111" i="7"/>
  <c r="CI111" i="7" s="1"/>
  <c r="BS111" i="7"/>
  <c r="BJ111" i="7"/>
  <c r="BR111" i="7" s="1"/>
  <c r="BH111" i="7"/>
  <c r="BG111" i="7"/>
  <c r="BF111" i="7"/>
  <c r="BP111" i="7" s="1"/>
  <c r="BB111" i="7"/>
  <c r="BK111" i="7" s="1"/>
  <c r="BL111" i="7" s="1"/>
  <c r="AU111" i="7"/>
  <c r="AL111" i="7"/>
  <c r="AT111" i="7" s="1"/>
  <c r="AJ111" i="7"/>
  <c r="AI111" i="7"/>
  <c r="AH111" i="7"/>
  <c r="AR111" i="7" s="1"/>
  <c r="AD111" i="7"/>
  <c r="W111" i="7"/>
  <c r="N111" i="7"/>
  <c r="V111" i="7" s="1"/>
  <c r="L111" i="7"/>
  <c r="K111" i="7"/>
  <c r="J111" i="7"/>
  <c r="T111" i="7" s="1"/>
  <c r="F111" i="7"/>
  <c r="O111" i="7" s="1"/>
  <c r="P111" i="7" s="1"/>
  <c r="KA110" i="7"/>
  <c r="JR110" i="7"/>
  <c r="JZ110" i="7" s="1"/>
  <c r="JP110" i="7"/>
  <c r="JO110" i="7"/>
  <c r="JN110" i="7"/>
  <c r="JX110" i="7" s="1"/>
  <c r="JJ110" i="7"/>
  <c r="JS110" i="7" s="1"/>
  <c r="JC110" i="7"/>
  <c r="IT110" i="7"/>
  <c r="JB110" i="7" s="1"/>
  <c r="IR110" i="7"/>
  <c r="IQ110" i="7"/>
  <c r="IP110" i="7"/>
  <c r="IZ110" i="7" s="1"/>
  <c r="IL110" i="7"/>
  <c r="IU110" i="7" s="1"/>
  <c r="IV110" i="7" s="1"/>
  <c r="IE110" i="7"/>
  <c r="HV110" i="7"/>
  <c r="ID110" i="7" s="1"/>
  <c r="HT110" i="7"/>
  <c r="HS110" i="7"/>
  <c r="HR110" i="7"/>
  <c r="IB110" i="7" s="1"/>
  <c r="HN110" i="7"/>
  <c r="HG110" i="7"/>
  <c r="GX110" i="7"/>
  <c r="HF110" i="7" s="1"/>
  <c r="GV110" i="7"/>
  <c r="GU110" i="7"/>
  <c r="GT110" i="7"/>
  <c r="HD110" i="7" s="1"/>
  <c r="GP110" i="7"/>
  <c r="GY110" i="7" s="1"/>
  <c r="GZ110" i="7" s="1"/>
  <c r="GI110" i="7"/>
  <c r="FZ110" i="7"/>
  <c r="GH110" i="7" s="1"/>
  <c r="FX110" i="7"/>
  <c r="FW110" i="7"/>
  <c r="FV110" i="7"/>
  <c r="GF110" i="7" s="1"/>
  <c r="FR110" i="7"/>
  <c r="GA110" i="7" s="1"/>
  <c r="FK110" i="7"/>
  <c r="FB110" i="7"/>
  <c r="FJ110" i="7" s="1"/>
  <c r="EZ110" i="7"/>
  <c r="EY110" i="7"/>
  <c r="EX110" i="7"/>
  <c r="FH110" i="7" s="1"/>
  <c r="ET110" i="7"/>
  <c r="FC110" i="7" s="1"/>
  <c r="FD110" i="7" s="1"/>
  <c r="EM110" i="7"/>
  <c r="ED110" i="7"/>
  <c r="EL110" i="7" s="1"/>
  <c r="EB110" i="7"/>
  <c r="EA110" i="7"/>
  <c r="DZ110" i="7"/>
  <c r="EJ110" i="7" s="1"/>
  <c r="DV110" i="7"/>
  <c r="DO110" i="7"/>
  <c r="DF110" i="7"/>
  <c r="DN110" i="7" s="1"/>
  <c r="DD110" i="7"/>
  <c r="DC110" i="7"/>
  <c r="DB110" i="7"/>
  <c r="DL110" i="7" s="1"/>
  <c r="CX110" i="7"/>
  <c r="DG110" i="7" s="1"/>
  <c r="DH110" i="7" s="1"/>
  <c r="CQ110" i="7"/>
  <c r="CH110" i="7"/>
  <c r="CP110" i="7" s="1"/>
  <c r="CF110" i="7"/>
  <c r="CE110" i="7"/>
  <c r="CD110" i="7"/>
  <c r="CN110" i="7" s="1"/>
  <c r="BZ110" i="7"/>
  <c r="BS110" i="7"/>
  <c r="BJ110" i="7"/>
  <c r="BR110" i="7" s="1"/>
  <c r="BH110" i="7"/>
  <c r="BG110" i="7"/>
  <c r="BF110" i="7"/>
  <c r="BP110" i="7" s="1"/>
  <c r="BB110" i="7"/>
  <c r="BK110" i="7" s="1"/>
  <c r="BL110" i="7" s="1"/>
  <c r="AU110" i="7"/>
  <c r="AL110" i="7"/>
  <c r="AT110" i="7" s="1"/>
  <c r="AJ110" i="7"/>
  <c r="AI110" i="7"/>
  <c r="AH110" i="7"/>
  <c r="AR110" i="7" s="1"/>
  <c r="AD110" i="7"/>
  <c r="AM110" i="7" s="1"/>
  <c r="W110" i="7"/>
  <c r="N110" i="7"/>
  <c r="V110" i="7" s="1"/>
  <c r="L110" i="7"/>
  <c r="K110" i="7"/>
  <c r="J110" i="7"/>
  <c r="T110" i="7" s="1"/>
  <c r="F110" i="7"/>
  <c r="O110" i="7" s="1"/>
  <c r="P110" i="7" s="1"/>
  <c r="KA109" i="7"/>
  <c r="JR109" i="7"/>
  <c r="JZ109" i="7" s="1"/>
  <c r="JP109" i="7"/>
  <c r="JO109" i="7"/>
  <c r="JN109" i="7"/>
  <c r="JX109" i="7" s="1"/>
  <c r="JJ109" i="7"/>
  <c r="JS109" i="7" s="1"/>
  <c r="JC109" i="7"/>
  <c r="IT109" i="7"/>
  <c r="JB109" i="7" s="1"/>
  <c r="IR109" i="7"/>
  <c r="IQ109" i="7"/>
  <c r="IP109" i="7"/>
  <c r="IZ109" i="7" s="1"/>
  <c r="IL109" i="7"/>
  <c r="IU109" i="7" s="1"/>
  <c r="IV109" i="7" s="1"/>
  <c r="IE109" i="7"/>
  <c r="HV109" i="7"/>
  <c r="ID109" i="7" s="1"/>
  <c r="HT109" i="7"/>
  <c r="HS109" i="7"/>
  <c r="HR109" i="7"/>
  <c r="IB109" i="7" s="1"/>
  <c r="HN109" i="7"/>
  <c r="HG109" i="7"/>
  <c r="GX109" i="7"/>
  <c r="HF109" i="7" s="1"/>
  <c r="GV109" i="7"/>
  <c r="GU109" i="7"/>
  <c r="GT109" i="7"/>
  <c r="HD109" i="7" s="1"/>
  <c r="GP109" i="7"/>
  <c r="GY109" i="7" s="1"/>
  <c r="GZ109" i="7" s="1"/>
  <c r="GI109" i="7"/>
  <c r="FZ109" i="7"/>
  <c r="GH109" i="7" s="1"/>
  <c r="FX109" i="7"/>
  <c r="FW109" i="7"/>
  <c r="FV109" i="7"/>
  <c r="GF109" i="7" s="1"/>
  <c r="FR109" i="7"/>
  <c r="GA109" i="7" s="1"/>
  <c r="FK109" i="7"/>
  <c r="FB109" i="7"/>
  <c r="FJ109" i="7" s="1"/>
  <c r="EZ109" i="7"/>
  <c r="EY109" i="7"/>
  <c r="EX109" i="7"/>
  <c r="FH109" i="7" s="1"/>
  <c r="ET109" i="7"/>
  <c r="FC109" i="7" s="1"/>
  <c r="FD109" i="7" s="1"/>
  <c r="EM109" i="7"/>
  <c r="ED109" i="7"/>
  <c r="EL109" i="7" s="1"/>
  <c r="EB109" i="7"/>
  <c r="EA109" i="7"/>
  <c r="DZ109" i="7"/>
  <c r="EJ109" i="7" s="1"/>
  <c r="DV109" i="7"/>
  <c r="DO109" i="7"/>
  <c r="DF109" i="7"/>
  <c r="DN109" i="7" s="1"/>
  <c r="DD109" i="7"/>
  <c r="DC109" i="7"/>
  <c r="DB109" i="7"/>
  <c r="DL109" i="7" s="1"/>
  <c r="CX109" i="7"/>
  <c r="DG109" i="7" s="1"/>
  <c r="DH109" i="7" s="1"/>
  <c r="CQ109" i="7"/>
  <c r="CH109" i="7"/>
  <c r="CP109" i="7" s="1"/>
  <c r="CF109" i="7"/>
  <c r="CE109" i="7"/>
  <c r="CD109" i="7"/>
  <c r="CN109" i="7" s="1"/>
  <c r="BZ109" i="7"/>
  <c r="CI109" i="7" s="1"/>
  <c r="BS109" i="7"/>
  <c r="BJ109" i="7"/>
  <c r="BR109" i="7" s="1"/>
  <c r="BH109" i="7"/>
  <c r="BG109" i="7"/>
  <c r="BF109" i="7"/>
  <c r="BP109" i="7" s="1"/>
  <c r="BB109" i="7"/>
  <c r="BK109" i="7" s="1"/>
  <c r="BL109" i="7" s="1"/>
  <c r="AU109" i="7"/>
  <c r="AL109" i="7"/>
  <c r="AT109" i="7" s="1"/>
  <c r="AJ109" i="7"/>
  <c r="AI109" i="7"/>
  <c r="AH109" i="7"/>
  <c r="AR109" i="7" s="1"/>
  <c r="AD109" i="7"/>
  <c r="W109" i="7"/>
  <c r="N109" i="7"/>
  <c r="V109" i="7" s="1"/>
  <c r="L109" i="7"/>
  <c r="K109" i="7"/>
  <c r="J109" i="7"/>
  <c r="T109" i="7" s="1"/>
  <c r="F109" i="7"/>
  <c r="O109" i="7" s="1"/>
  <c r="P109" i="7" s="1"/>
  <c r="KA108" i="7"/>
  <c r="JR108" i="7"/>
  <c r="JZ108" i="7" s="1"/>
  <c r="JP108" i="7"/>
  <c r="JO108" i="7"/>
  <c r="JN108" i="7"/>
  <c r="JX108" i="7" s="1"/>
  <c r="JJ108" i="7"/>
  <c r="JS108" i="7" s="1"/>
  <c r="JC108" i="7"/>
  <c r="IT108" i="7"/>
  <c r="JB108" i="7" s="1"/>
  <c r="IR108" i="7"/>
  <c r="IQ108" i="7"/>
  <c r="IP108" i="7"/>
  <c r="IZ108" i="7" s="1"/>
  <c r="IL108" i="7"/>
  <c r="IU108" i="7" s="1"/>
  <c r="IV108" i="7" s="1"/>
  <c r="IE108" i="7"/>
  <c r="HV108" i="7"/>
  <c r="ID108" i="7" s="1"/>
  <c r="HT108" i="7"/>
  <c r="HS108" i="7"/>
  <c r="HR108" i="7"/>
  <c r="IB108" i="7" s="1"/>
  <c r="HN108" i="7"/>
  <c r="HG108" i="7"/>
  <c r="GX108" i="7"/>
  <c r="HF108" i="7" s="1"/>
  <c r="GV108" i="7"/>
  <c r="GU108" i="7"/>
  <c r="GT108" i="7"/>
  <c r="HD108" i="7" s="1"/>
  <c r="GP108" i="7"/>
  <c r="GY108" i="7" s="1"/>
  <c r="GZ108" i="7" s="1"/>
  <c r="GI108" i="7"/>
  <c r="FZ108" i="7"/>
  <c r="GH108" i="7" s="1"/>
  <c r="FX108" i="7"/>
  <c r="FW108" i="7"/>
  <c r="FV108" i="7"/>
  <c r="GF108" i="7" s="1"/>
  <c r="FR108" i="7"/>
  <c r="GA108" i="7" s="1"/>
  <c r="FK108" i="7"/>
  <c r="FB108" i="7"/>
  <c r="FJ108" i="7" s="1"/>
  <c r="EZ108" i="7"/>
  <c r="EY108" i="7"/>
  <c r="EX108" i="7"/>
  <c r="FH108" i="7" s="1"/>
  <c r="ET108" i="7"/>
  <c r="FC108" i="7" s="1"/>
  <c r="FD108" i="7" s="1"/>
  <c r="EM108" i="7"/>
  <c r="ED108" i="7"/>
  <c r="EL108" i="7" s="1"/>
  <c r="EB108" i="7"/>
  <c r="EA108" i="7"/>
  <c r="DZ108" i="7"/>
  <c r="EJ108" i="7" s="1"/>
  <c r="DV108" i="7"/>
  <c r="DO108" i="7"/>
  <c r="DF108" i="7"/>
  <c r="DN108" i="7" s="1"/>
  <c r="DD108" i="7"/>
  <c r="DC108" i="7"/>
  <c r="DB108" i="7"/>
  <c r="DL108" i="7" s="1"/>
  <c r="CX108" i="7"/>
  <c r="DG108" i="7" s="1"/>
  <c r="DH108" i="7" s="1"/>
  <c r="CQ108" i="7"/>
  <c r="CH108" i="7"/>
  <c r="CP108" i="7" s="1"/>
  <c r="CF108" i="7"/>
  <c r="CE108" i="7"/>
  <c r="CD108" i="7"/>
  <c r="CN108" i="7" s="1"/>
  <c r="BZ108" i="7"/>
  <c r="BS108" i="7"/>
  <c r="BJ108" i="7"/>
  <c r="BR108" i="7" s="1"/>
  <c r="BH108" i="7"/>
  <c r="BG108" i="7"/>
  <c r="BF108" i="7"/>
  <c r="BP108" i="7" s="1"/>
  <c r="BB108" i="7"/>
  <c r="BK108" i="7" s="1"/>
  <c r="BL108" i="7" s="1"/>
  <c r="AU108" i="7"/>
  <c r="AL108" i="7"/>
  <c r="AT108" i="7" s="1"/>
  <c r="AJ108" i="7"/>
  <c r="AI108" i="7"/>
  <c r="AH108" i="7"/>
  <c r="AR108" i="7" s="1"/>
  <c r="AD108" i="7"/>
  <c r="AM108" i="7" s="1"/>
  <c r="W108" i="7"/>
  <c r="N108" i="7"/>
  <c r="V108" i="7" s="1"/>
  <c r="L108" i="7"/>
  <c r="K108" i="7"/>
  <c r="J108" i="7"/>
  <c r="T108" i="7" s="1"/>
  <c r="F108" i="7"/>
  <c r="O108" i="7" s="1"/>
  <c r="P108" i="7" s="1"/>
  <c r="KA107" i="7"/>
  <c r="JR107" i="7"/>
  <c r="JZ107" i="7" s="1"/>
  <c r="JP107" i="7"/>
  <c r="JO107" i="7"/>
  <c r="JN107" i="7"/>
  <c r="JX107" i="7" s="1"/>
  <c r="JJ107" i="7"/>
  <c r="JS107" i="7" s="1"/>
  <c r="JC107" i="7"/>
  <c r="IT107" i="7"/>
  <c r="JB107" i="7" s="1"/>
  <c r="IR107" i="7"/>
  <c r="IQ107" i="7"/>
  <c r="IP107" i="7"/>
  <c r="IZ107" i="7" s="1"/>
  <c r="IL107" i="7"/>
  <c r="IU107" i="7" s="1"/>
  <c r="IV107" i="7" s="1"/>
  <c r="IE107" i="7"/>
  <c r="HV107" i="7"/>
  <c r="ID107" i="7" s="1"/>
  <c r="HT107" i="7"/>
  <c r="HS107" i="7"/>
  <c r="HR107" i="7"/>
  <c r="IB107" i="7" s="1"/>
  <c r="HN107" i="7"/>
  <c r="HG107" i="7"/>
  <c r="GX107" i="7"/>
  <c r="HF107" i="7" s="1"/>
  <c r="GV107" i="7"/>
  <c r="GU107" i="7"/>
  <c r="GT107" i="7"/>
  <c r="HD107" i="7" s="1"/>
  <c r="GP107" i="7"/>
  <c r="GY107" i="7" s="1"/>
  <c r="GZ107" i="7" s="1"/>
  <c r="GI107" i="7"/>
  <c r="FZ107" i="7"/>
  <c r="GH107" i="7" s="1"/>
  <c r="FX107" i="7"/>
  <c r="FW107" i="7"/>
  <c r="FV107" i="7"/>
  <c r="GF107" i="7" s="1"/>
  <c r="FR107" i="7"/>
  <c r="GA107" i="7" s="1"/>
  <c r="FK107" i="7"/>
  <c r="FB107" i="7"/>
  <c r="FJ107" i="7" s="1"/>
  <c r="EZ107" i="7"/>
  <c r="EY107" i="7"/>
  <c r="EX107" i="7"/>
  <c r="FH107" i="7" s="1"/>
  <c r="ET107" i="7"/>
  <c r="FC107" i="7" s="1"/>
  <c r="FD107" i="7" s="1"/>
  <c r="EM107" i="7"/>
  <c r="ED107" i="7"/>
  <c r="EL107" i="7" s="1"/>
  <c r="EB107" i="7"/>
  <c r="EA107" i="7"/>
  <c r="DZ107" i="7"/>
  <c r="EJ107" i="7" s="1"/>
  <c r="DV107" i="7"/>
  <c r="DO107" i="7"/>
  <c r="DF107" i="7"/>
  <c r="DN107" i="7" s="1"/>
  <c r="DD107" i="7"/>
  <c r="DC107" i="7"/>
  <c r="DB107" i="7"/>
  <c r="DL107" i="7" s="1"/>
  <c r="CX107" i="7"/>
  <c r="DG107" i="7" s="1"/>
  <c r="DH107" i="7" s="1"/>
  <c r="CQ107" i="7"/>
  <c r="CH107" i="7"/>
  <c r="CP107" i="7" s="1"/>
  <c r="CF107" i="7"/>
  <c r="CE107" i="7"/>
  <c r="CD107" i="7"/>
  <c r="CN107" i="7" s="1"/>
  <c r="BZ107" i="7"/>
  <c r="CI107" i="7" s="1"/>
  <c r="BS107" i="7"/>
  <c r="BJ107" i="7"/>
  <c r="BR107" i="7" s="1"/>
  <c r="BH107" i="7"/>
  <c r="BG107" i="7"/>
  <c r="BF107" i="7"/>
  <c r="BP107" i="7" s="1"/>
  <c r="BB107" i="7"/>
  <c r="BK107" i="7" s="1"/>
  <c r="BL107" i="7" s="1"/>
  <c r="AU107" i="7"/>
  <c r="AL107" i="7"/>
  <c r="AT107" i="7" s="1"/>
  <c r="AJ107" i="7"/>
  <c r="AI107" i="7"/>
  <c r="AH107" i="7"/>
  <c r="AR107" i="7" s="1"/>
  <c r="AD107" i="7"/>
  <c r="W107" i="7"/>
  <c r="N107" i="7"/>
  <c r="V107" i="7" s="1"/>
  <c r="L107" i="7"/>
  <c r="K107" i="7"/>
  <c r="J107" i="7"/>
  <c r="T107" i="7" s="1"/>
  <c r="F107" i="7"/>
  <c r="O107" i="7" s="1"/>
  <c r="P107" i="7" s="1"/>
  <c r="KA106" i="7"/>
  <c r="JR106" i="7"/>
  <c r="JZ106" i="7" s="1"/>
  <c r="JP106" i="7"/>
  <c r="JO106" i="7"/>
  <c r="JN106" i="7"/>
  <c r="JX106" i="7" s="1"/>
  <c r="JJ106" i="7"/>
  <c r="JS106" i="7" s="1"/>
  <c r="JC106" i="7"/>
  <c r="IT106" i="7"/>
  <c r="JB106" i="7" s="1"/>
  <c r="IR106" i="7"/>
  <c r="IQ106" i="7"/>
  <c r="IP106" i="7"/>
  <c r="IZ106" i="7" s="1"/>
  <c r="IL106" i="7"/>
  <c r="IU106" i="7" s="1"/>
  <c r="IV106" i="7" s="1"/>
  <c r="IE106" i="7"/>
  <c r="HV106" i="7"/>
  <c r="ID106" i="7" s="1"/>
  <c r="HT106" i="7"/>
  <c r="HS106" i="7"/>
  <c r="HR106" i="7"/>
  <c r="IB106" i="7" s="1"/>
  <c r="HN106" i="7"/>
  <c r="HG106" i="7"/>
  <c r="GX106" i="7"/>
  <c r="HF106" i="7" s="1"/>
  <c r="GV106" i="7"/>
  <c r="GU106" i="7"/>
  <c r="GT106" i="7"/>
  <c r="HD106" i="7" s="1"/>
  <c r="GP106" i="7"/>
  <c r="GY106" i="7" s="1"/>
  <c r="GZ106" i="7" s="1"/>
  <c r="GI106" i="7"/>
  <c r="FZ106" i="7"/>
  <c r="GH106" i="7" s="1"/>
  <c r="FX106" i="7"/>
  <c r="FW106" i="7"/>
  <c r="FV106" i="7"/>
  <c r="GF106" i="7" s="1"/>
  <c r="FR106" i="7"/>
  <c r="GA106" i="7" s="1"/>
  <c r="FK106" i="7"/>
  <c r="FB106" i="7"/>
  <c r="FJ106" i="7" s="1"/>
  <c r="EZ106" i="7"/>
  <c r="EY106" i="7"/>
  <c r="EX106" i="7"/>
  <c r="FH106" i="7" s="1"/>
  <c r="ET106" i="7"/>
  <c r="FC106" i="7" s="1"/>
  <c r="FD106" i="7" s="1"/>
  <c r="EM106" i="7"/>
  <c r="ED106" i="7"/>
  <c r="EL106" i="7" s="1"/>
  <c r="EB106" i="7"/>
  <c r="EA106" i="7"/>
  <c r="DZ106" i="7"/>
  <c r="EJ106" i="7" s="1"/>
  <c r="DV106" i="7"/>
  <c r="DO106" i="7"/>
  <c r="DF106" i="7"/>
  <c r="DN106" i="7" s="1"/>
  <c r="DD106" i="7"/>
  <c r="DC106" i="7"/>
  <c r="DB106" i="7"/>
  <c r="DL106" i="7" s="1"/>
  <c r="CX106" i="7"/>
  <c r="DG106" i="7" s="1"/>
  <c r="DH106" i="7" s="1"/>
  <c r="CQ106" i="7"/>
  <c r="CH106" i="7"/>
  <c r="CP106" i="7" s="1"/>
  <c r="CF106" i="7"/>
  <c r="CE106" i="7"/>
  <c r="CD106" i="7"/>
  <c r="CN106" i="7" s="1"/>
  <c r="BZ106" i="7"/>
  <c r="BS106" i="7"/>
  <c r="BJ106" i="7"/>
  <c r="BR106" i="7" s="1"/>
  <c r="BH106" i="7"/>
  <c r="BG106" i="7"/>
  <c r="BF106" i="7"/>
  <c r="BP106" i="7" s="1"/>
  <c r="BB106" i="7"/>
  <c r="BK106" i="7" s="1"/>
  <c r="BL106" i="7" s="1"/>
  <c r="AU106" i="7"/>
  <c r="AL106" i="7"/>
  <c r="AT106" i="7" s="1"/>
  <c r="AJ106" i="7"/>
  <c r="AI106" i="7"/>
  <c r="AH106" i="7"/>
  <c r="AR106" i="7" s="1"/>
  <c r="AD106" i="7"/>
  <c r="AM106" i="7" s="1"/>
  <c r="W106" i="7"/>
  <c r="N106" i="7"/>
  <c r="V106" i="7" s="1"/>
  <c r="L106" i="7"/>
  <c r="K106" i="7"/>
  <c r="J106" i="7"/>
  <c r="T106" i="7" s="1"/>
  <c r="F106" i="7"/>
  <c r="O106" i="7" s="1"/>
  <c r="P106" i="7" s="1"/>
  <c r="KA105" i="7"/>
  <c r="JR105" i="7"/>
  <c r="JZ105" i="7" s="1"/>
  <c r="JP105" i="7"/>
  <c r="JO105" i="7"/>
  <c r="JN105" i="7"/>
  <c r="JX105" i="7" s="1"/>
  <c r="JJ105" i="7"/>
  <c r="JS105" i="7" s="1"/>
  <c r="JC105" i="7"/>
  <c r="IT105" i="7"/>
  <c r="JB105" i="7" s="1"/>
  <c r="IR105" i="7"/>
  <c r="IQ105" i="7"/>
  <c r="IP105" i="7"/>
  <c r="IZ105" i="7" s="1"/>
  <c r="IL105" i="7"/>
  <c r="IU105" i="7" s="1"/>
  <c r="IV105" i="7" s="1"/>
  <c r="IE105" i="7"/>
  <c r="HV105" i="7"/>
  <c r="ID105" i="7" s="1"/>
  <c r="HT105" i="7"/>
  <c r="HS105" i="7"/>
  <c r="HR105" i="7"/>
  <c r="IB105" i="7" s="1"/>
  <c r="HN105" i="7"/>
  <c r="HG105" i="7"/>
  <c r="GX105" i="7"/>
  <c r="HF105" i="7" s="1"/>
  <c r="GV105" i="7"/>
  <c r="GU105" i="7"/>
  <c r="GT105" i="7"/>
  <c r="HD105" i="7" s="1"/>
  <c r="GP105" i="7"/>
  <c r="GY105" i="7" s="1"/>
  <c r="GZ105" i="7" s="1"/>
  <c r="GI105" i="7"/>
  <c r="FZ105" i="7"/>
  <c r="GH105" i="7" s="1"/>
  <c r="FX105" i="7"/>
  <c r="FW105" i="7"/>
  <c r="FV105" i="7"/>
  <c r="GF105" i="7" s="1"/>
  <c r="FR105" i="7"/>
  <c r="GA105" i="7" s="1"/>
  <c r="FK105" i="7"/>
  <c r="FB105" i="7"/>
  <c r="FJ105" i="7" s="1"/>
  <c r="EZ105" i="7"/>
  <c r="EY105" i="7"/>
  <c r="EX105" i="7"/>
  <c r="FH105" i="7" s="1"/>
  <c r="ET105" i="7"/>
  <c r="FC105" i="7" s="1"/>
  <c r="FD105" i="7" s="1"/>
  <c r="EM105" i="7"/>
  <c r="ED105" i="7"/>
  <c r="EL105" i="7" s="1"/>
  <c r="EB105" i="7"/>
  <c r="EA105" i="7"/>
  <c r="DZ105" i="7"/>
  <c r="EJ105" i="7" s="1"/>
  <c r="DV105" i="7"/>
  <c r="DO105" i="7"/>
  <c r="DF105" i="7"/>
  <c r="DN105" i="7" s="1"/>
  <c r="DD105" i="7"/>
  <c r="DC105" i="7"/>
  <c r="DB105" i="7"/>
  <c r="DL105" i="7" s="1"/>
  <c r="CX105" i="7"/>
  <c r="DG105" i="7" s="1"/>
  <c r="DH105" i="7" s="1"/>
  <c r="CQ105" i="7"/>
  <c r="CH105" i="7"/>
  <c r="CP105" i="7" s="1"/>
  <c r="CF105" i="7"/>
  <c r="CE105" i="7"/>
  <c r="CD105" i="7"/>
  <c r="CN105" i="7" s="1"/>
  <c r="BZ105" i="7"/>
  <c r="CI105" i="7" s="1"/>
  <c r="CJ105" i="7" s="1"/>
  <c r="BS105" i="7"/>
  <c r="BJ105" i="7"/>
  <c r="BR105" i="7" s="1"/>
  <c r="BH105" i="7"/>
  <c r="BG105" i="7"/>
  <c r="BF105" i="7"/>
  <c r="BP105" i="7" s="1"/>
  <c r="BB105" i="7"/>
  <c r="BK105" i="7" s="1"/>
  <c r="AU105" i="7"/>
  <c r="AL105" i="7"/>
  <c r="AT105" i="7" s="1"/>
  <c r="AJ105" i="7"/>
  <c r="AI105" i="7"/>
  <c r="AH105" i="7"/>
  <c r="AR105" i="7" s="1"/>
  <c r="AD105" i="7"/>
  <c r="AM105" i="7" s="1"/>
  <c r="AN105" i="7" s="1"/>
  <c r="W105" i="7"/>
  <c r="N105" i="7"/>
  <c r="V105" i="7" s="1"/>
  <c r="L105" i="7"/>
  <c r="K105" i="7"/>
  <c r="J105" i="7"/>
  <c r="T105" i="7" s="1"/>
  <c r="F105" i="7"/>
  <c r="KA104" i="7"/>
  <c r="JR104" i="7"/>
  <c r="JZ104" i="7" s="1"/>
  <c r="JP104" i="7"/>
  <c r="JO104" i="7"/>
  <c r="JN104" i="7"/>
  <c r="JX104" i="7" s="1"/>
  <c r="JJ104" i="7"/>
  <c r="JS104" i="7" s="1"/>
  <c r="JT104" i="7" s="1"/>
  <c r="JC104" i="7"/>
  <c r="IT104" i="7"/>
  <c r="JB104" i="7" s="1"/>
  <c r="IR104" i="7"/>
  <c r="IQ104" i="7"/>
  <c r="IP104" i="7"/>
  <c r="IZ104" i="7" s="1"/>
  <c r="IL104" i="7"/>
  <c r="IE104" i="7"/>
  <c r="HV104" i="7"/>
  <c r="ID104" i="7" s="1"/>
  <c r="HT104" i="7"/>
  <c r="HS104" i="7"/>
  <c r="HR104" i="7"/>
  <c r="IB104" i="7" s="1"/>
  <c r="HN104" i="7"/>
  <c r="HW104" i="7" s="1"/>
  <c r="HX104" i="7" s="1"/>
  <c r="HG104" i="7"/>
  <c r="GX104" i="7"/>
  <c r="HF104" i="7" s="1"/>
  <c r="GV104" i="7"/>
  <c r="GU104" i="7"/>
  <c r="GT104" i="7"/>
  <c r="HD104" i="7" s="1"/>
  <c r="GP104" i="7"/>
  <c r="GY104" i="7" s="1"/>
  <c r="GI104" i="7"/>
  <c r="FZ104" i="7"/>
  <c r="GH104" i="7" s="1"/>
  <c r="FX104" i="7"/>
  <c r="FW104" i="7"/>
  <c r="FV104" i="7"/>
  <c r="GF104" i="7" s="1"/>
  <c r="FR104" i="7"/>
  <c r="GA104" i="7" s="1"/>
  <c r="GB104" i="7" s="1"/>
  <c r="FK104" i="7"/>
  <c r="FB104" i="7"/>
  <c r="FJ104" i="7" s="1"/>
  <c r="EZ104" i="7"/>
  <c r="EY104" i="7"/>
  <c r="EX104" i="7"/>
  <c r="FH104" i="7" s="1"/>
  <c r="ET104" i="7"/>
  <c r="EM104" i="7"/>
  <c r="ED104" i="7"/>
  <c r="EL104" i="7" s="1"/>
  <c r="EB104" i="7"/>
  <c r="EA104" i="7"/>
  <c r="DZ104" i="7"/>
  <c r="EJ104" i="7" s="1"/>
  <c r="DV104" i="7"/>
  <c r="EE104" i="7" s="1"/>
  <c r="EF104" i="7" s="1"/>
  <c r="DO104" i="7"/>
  <c r="DF104" i="7"/>
  <c r="DN104" i="7" s="1"/>
  <c r="DD104" i="7"/>
  <c r="DC104" i="7"/>
  <c r="DB104" i="7"/>
  <c r="DL104" i="7" s="1"/>
  <c r="CX104" i="7"/>
  <c r="DG104" i="7" s="1"/>
  <c r="CQ104" i="7"/>
  <c r="CH104" i="7"/>
  <c r="CP104" i="7" s="1"/>
  <c r="CF104" i="7"/>
  <c r="CE104" i="7"/>
  <c r="CD104" i="7"/>
  <c r="CN104" i="7" s="1"/>
  <c r="BZ104" i="7"/>
  <c r="CI104" i="7" s="1"/>
  <c r="CJ104" i="7" s="1"/>
  <c r="BS104" i="7"/>
  <c r="BJ104" i="7"/>
  <c r="BR104" i="7" s="1"/>
  <c r="BH104" i="7"/>
  <c r="BG104" i="7"/>
  <c r="BF104" i="7"/>
  <c r="BP104" i="7" s="1"/>
  <c r="BB104" i="7"/>
  <c r="AU104" i="7"/>
  <c r="AL104" i="7"/>
  <c r="AT104" i="7" s="1"/>
  <c r="AJ104" i="7"/>
  <c r="AI104" i="7"/>
  <c r="AH104" i="7"/>
  <c r="AR104" i="7" s="1"/>
  <c r="AD104" i="7"/>
  <c r="AM104" i="7" s="1"/>
  <c r="AN104" i="7" s="1"/>
  <c r="W104" i="7"/>
  <c r="N104" i="7"/>
  <c r="V104" i="7" s="1"/>
  <c r="L104" i="7"/>
  <c r="K104" i="7"/>
  <c r="J104" i="7"/>
  <c r="T104" i="7" s="1"/>
  <c r="F104" i="7"/>
  <c r="O104" i="7" s="1"/>
  <c r="KA103" i="7"/>
  <c r="JR103" i="7"/>
  <c r="JZ103" i="7" s="1"/>
  <c r="JP103" i="7"/>
  <c r="JO103" i="7"/>
  <c r="JN103" i="7"/>
  <c r="JX103" i="7" s="1"/>
  <c r="JJ103" i="7"/>
  <c r="JS103" i="7" s="1"/>
  <c r="JT103" i="7" s="1"/>
  <c r="JC103" i="7"/>
  <c r="IT103" i="7"/>
  <c r="JB103" i="7" s="1"/>
  <c r="IR103" i="7"/>
  <c r="IQ103" i="7"/>
  <c r="IP103" i="7"/>
  <c r="IZ103" i="7" s="1"/>
  <c r="IL103" i="7"/>
  <c r="IE103" i="7"/>
  <c r="HV103" i="7"/>
  <c r="ID103" i="7" s="1"/>
  <c r="HT103" i="7"/>
  <c r="HS103" i="7"/>
  <c r="HR103" i="7"/>
  <c r="IB103" i="7" s="1"/>
  <c r="HN103" i="7"/>
  <c r="HW103" i="7" s="1"/>
  <c r="HX103" i="7" s="1"/>
  <c r="HG103" i="7"/>
  <c r="GX103" i="7"/>
  <c r="HF103" i="7" s="1"/>
  <c r="GV103" i="7"/>
  <c r="GU103" i="7"/>
  <c r="GT103" i="7"/>
  <c r="HD103" i="7" s="1"/>
  <c r="GP103" i="7"/>
  <c r="GY103" i="7" s="1"/>
  <c r="GI103" i="7"/>
  <c r="FZ103" i="7"/>
  <c r="GH103" i="7" s="1"/>
  <c r="FX103" i="7"/>
  <c r="FW103" i="7"/>
  <c r="FV103" i="7"/>
  <c r="GF103" i="7" s="1"/>
  <c r="FR103" i="7"/>
  <c r="GA103" i="7" s="1"/>
  <c r="GB103" i="7" s="1"/>
  <c r="FK103" i="7"/>
  <c r="FB103" i="7"/>
  <c r="FJ103" i="7" s="1"/>
  <c r="EZ103" i="7"/>
  <c r="EY103" i="7"/>
  <c r="EX103" i="7"/>
  <c r="FH103" i="7" s="1"/>
  <c r="ET103" i="7"/>
  <c r="EM103" i="7"/>
  <c r="ED103" i="7"/>
  <c r="EL103" i="7" s="1"/>
  <c r="EB103" i="7"/>
  <c r="EA103" i="7"/>
  <c r="DZ103" i="7"/>
  <c r="EJ103" i="7" s="1"/>
  <c r="DV103" i="7"/>
  <c r="EE103" i="7" s="1"/>
  <c r="EF103" i="7" s="1"/>
  <c r="DO103" i="7"/>
  <c r="DF103" i="7"/>
  <c r="DN103" i="7" s="1"/>
  <c r="DD103" i="7"/>
  <c r="DC103" i="7"/>
  <c r="DB103" i="7"/>
  <c r="DL103" i="7" s="1"/>
  <c r="CX103" i="7"/>
  <c r="CQ103" i="7"/>
  <c r="CH103" i="7"/>
  <c r="CP103" i="7" s="1"/>
  <c r="CF103" i="7"/>
  <c r="CE103" i="7"/>
  <c r="CD103" i="7"/>
  <c r="CN103" i="7" s="1"/>
  <c r="BZ103" i="7"/>
  <c r="CI103" i="7" s="1"/>
  <c r="CJ103" i="7" s="1"/>
  <c r="BS103" i="7"/>
  <c r="BJ103" i="7"/>
  <c r="BR103" i="7" s="1"/>
  <c r="BH103" i="7"/>
  <c r="BG103" i="7"/>
  <c r="BF103" i="7"/>
  <c r="BP103" i="7" s="1"/>
  <c r="BB103" i="7"/>
  <c r="BK103" i="7" s="1"/>
  <c r="AU103" i="7"/>
  <c r="AL103" i="7"/>
  <c r="AT103" i="7" s="1"/>
  <c r="AJ103" i="7"/>
  <c r="AI103" i="7"/>
  <c r="AH103" i="7"/>
  <c r="AR103" i="7" s="1"/>
  <c r="AD103" i="7"/>
  <c r="AM103" i="7" s="1"/>
  <c r="AN103" i="7" s="1"/>
  <c r="W103" i="7"/>
  <c r="N103" i="7"/>
  <c r="V103" i="7" s="1"/>
  <c r="L103" i="7"/>
  <c r="K103" i="7"/>
  <c r="J103" i="7"/>
  <c r="T103" i="7" s="1"/>
  <c r="F103" i="7"/>
  <c r="KA102" i="7"/>
  <c r="JR102" i="7"/>
  <c r="JZ102" i="7" s="1"/>
  <c r="JP102" i="7"/>
  <c r="JO102" i="7"/>
  <c r="JN102" i="7"/>
  <c r="JX102" i="7" s="1"/>
  <c r="JJ102" i="7"/>
  <c r="JS102" i="7" s="1"/>
  <c r="JT102" i="7" s="1"/>
  <c r="JC102" i="7"/>
  <c r="IT102" i="7"/>
  <c r="JB102" i="7" s="1"/>
  <c r="IR102" i="7"/>
  <c r="IQ102" i="7"/>
  <c r="IP102" i="7"/>
  <c r="IZ102" i="7" s="1"/>
  <c r="IL102" i="7"/>
  <c r="IE102" i="7"/>
  <c r="HV102" i="7"/>
  <c r="ID102" i="7" s="1"/>
  <c r="HT102" i="7"/>
  <c r="HS102" i="7"/>
  <c r="HR102" i="7"/>
  <c r="IB102" i="7" s="1"/>
  <c r="HN102" i="7"/>
  <c r="HW102" i="7" s="1"/>
  <c r="HX102" i="7" s="1"/>
  <c r="HG102" i="7"/>
  <c r="GX102" i="7"/>
  <c r="HF102" i="7" s="1"/>
  <c r="GV102" i="7"/>
  <c r="GU102" i="7"/>
  <c r="GT102" i="7"/>
  <c r="HD102" i="7" s="1"/>
  <c r="GP102" i="7"/>
  <c r="GY102" i="7" s="1"/>
  <c r="GI102" i="7"/>
  <c r="FZ102" i="7"/>
  <c r="GH102" i="7" s="1"/>
  <c r="FX102" i="7"/>
  <c r="FW102" i="7"/>
  <c r="FV102" i="7"/>
  <c r="GF102" i="7" s="1"/>
  <c r="FR102" i="7"/>
  <c r="GA102" i="7" s="1"/>
  <c r="GB102" i="7" s="1"/>
  <c r="FK102" i="7"/>
  <c r="FB102" i="7"/>
  <c r="FJ102" i="7" s="1"/>
  <c r="EZ102" i="7"/>
  <c r="EY102" i="7"/>
  <c r="EX102" i="7"/>
  <c r="FH102" i="7" s="1"/>
  <c r="ET102" i="7"/>
  <c r="EM102" i="7"/>
  <c r="ED102" i="7"/>
  <c r="EL102" i="7" s="1"/>
  <c r="EB102" i="7"/>
  <c r="EA102" i="7"/>
  <c r="DZ102" i="7"/>
  <c r="EJ102" i="7" s="1"/>
  <c r="DV102" i="7"/>
  <c r="EE102" i="7" s="1"/>
  <c r="EF102" i="7" s="1"/>
  <c r="DO102" i="7"/>
  <c r="DF102" i="7"/>
  <c r="DN102" i="7" s="1"/>
  <c r="DD102" i="7"/>
  <c r="DC102" i="7"/>
  <c r="DB102" i="7"/>
  <c r="DL102" i="7" s="1"/>
  <c r="CX102" i="7"/>
  <c r="DG102" i="7" s="1"/>
  <c r="CQ102" i="7"/>
  <c r="CH102" i="7"/>
  <c r="CP102" i="7" s="1"/>
  <c r="CF102" i="7"/>
  <c r="CE102" i="7"/>
  <c r="CD102" i="7"/>
  <c r="CN102" i="7" s="1"/>
  <c r="BZ102" i="7"/>
  <c r="CI102" i="7" s="1"/>
  <c r="CJ102" i="7" s="1"/>
  <c r="BS102" i="7"/>
  <c r="BJ102" i="7"/>
  <c r="BR102" i="7" s="1"/>
  <c r="BH102" i="7"/>
  <c r="BG102" i="7"/>
  <c r="BF102" i="7"/>
  <c r="BP102" i="7" s="1"/>
  <c r="BB102" i="7"/>
  <c r="AU102" i="7"/>
  <c r="AL102" i="7"/>
  <c r="AT102" i="7" s="1"/>
  <c r="AJ102" i="7"/>
  <c r="AI102" i="7"/>
  <c r="AH102" i="7"/>
  <c r="AR102" i="7" s="1"/>
  <c r="AD102" i="7"/>
  <c r="AM102" i="7" s="1"/>
  <c r="AN102" i="7" s="1"/>
  <c r="W102" i="7"/>
  <c r="N102" i="7"/>
  <c r="V102" i="7" s="1"/>
  <c r="L102" i="7"/>
  <c r="K102" i="7"/>
  <c r="J102" i="7"/>
  <c r="T102" i="7" s="1"/>
  <c r="F102" i="7"/>
  <c r="O102" i="7" s="1"/>
  <c r="KA101" i="7"/>
  <c r="JR101" i="7"/>
  <c r="JZ101" i="7" s="1"/>
  <c r="JP101" i="7"/>
  <c r="JO101" i="7"/>
  <c r="JN101" i="7"/>
  <c r="JX101" i="7" s="1"/>
  <c r="JJ101" i="7"/>
  <c r="JS101" i="7" s="1"/>
  <c r="JT101" i="7" s="1"/>
  <c r="JC101" i="7"/>
  <c r="IT101" i="7"/>
  <c r="JB101" i="7" s="1"/>
  <c r="IR101" i="7"/>
  <c r="IQ101" i="7"/>
  <c r="IP101" i="7"/>
  <c r="IZ101" i="7" s="1"/>
  <c r="IL101" i="7"/>
  <c r="IE101" i="7"/>
  <c r="HV101" i="7"/>
  <c r="ID101" i="7" s="1"/>
  <c r="HT101" i="7"/>
  <c r="HS101" i="7"/>
  <c r="HR101" i="7"/>
  <c r="IB101" i="7" s="1"/>
  <c r="HN101" i="7"/>
  <c r="HW101" i="7" s="1"/>
  <c r="HX101" i="7" s="1"/>
  <c r="HG101" i="7"/>
  <c r="GX101" i="7"/>
  <c r="HF101" i="7" s="1"/>
  <c r="GV101" i="7"/>
  <c r="GU101" i="7"/>
  <c r="GT101" i="7"/>
  <c r="HD101" i="7" s="1"/>
  <c r="GP101" i="7"/>
  <c r="GY101" i="7" s="1"/>
  <c r="GI101" i="7"/>
  <c r="FZ101" i="7"/>
  <c r="GH101" i="7" s="1"/>
  <c r="FX101" i="7"/>
  <c r="FW101" i="7"/>
  <c r="FV101" i="7"/>
  <c r="GF101" i="7" s="1"/>
  <c r="FR101" i="7"/>
  <c r="GA101" i="7" s="1"/>
  <c r="GB101" i="7" s="1"/>
  <c r="FK101" i="7"/>
  <c r="FB101" i="7"/>
  <c r="FJ101" i="7" s="1"/>
  <c r="EZ101" i="7"/>
  <c r="EY101" i="7"/>
  <c r="EX101" i="7"/>
  <c r="FH101" i="7" s="1"/>
  <c r="ET101" i="7"/>
  <c r="EM101" i="7"/>
  <c r="ED101" i="7"/>
  <c r="EL101" i="7" s="1"/>
  <c r="EB101" i="7"/>
  <c r="EA101" i="7"/>
  <c r="DZ101" i="7"/>
  <c r="EJ101" i="7" s="1"/>
  <c r="DV101" i="7"/>
  <c r="EE101" i="7" s="1"/>
  <c r="EF101" i="7" s="1"/>
  <c r="DO101" i="7"/>
  <c r="DF101" i="7"/>
  <c r="DN101" i="7" s="1"/>
  <c r="DD101" i="7"/>
  <c r="DC101" i="7"/>
  <c r="DB101" i="7"/>
  <c r="DL101" i="7" s="1"/>
  <c r="CX101" i="7"/>
  <c r="CQ101" i="7"/>
  <c r="CH101" i="7"/>
  <c r="CP101" i="7" s="1"/>
  <c r="CF101" i="7"/>
  <c r="CE101" i="7"/>
  <c r="CD101" i="7"/>
  <c r="CN101" i="7" s="1"/>
  <c r="BZ101" i="7"/>
  <c r="CI101" i="7" s="1"/>
  <c r="CJ101" i="7" s="1"/>
  <c r="BS101" i="7"/>
  <c r="BJ101" i="7"/>
  <c r="BR101" i="7" s="1"/>
  <c r="BH101" i="7"/>
  <c r="BG101" i="7"/>
  <c r="BF101" i="7"/>
  <c r="BP101" i="7" s="1"/>
  <c r="BB101" i="7"/>
  <c r="BK101" i="7" s="1"/>
  <c r="AU101" i="7"/>
  <c r="AL101" i="7"/>
  <c r="AT101" i="7" s="1"/>
  <c r="AJ101" i="7"/>
  <c r="AI101" i="7"/>
  <c r="AH101" i="7"/>
  <c r="AR101" i="7" s="1"/>
  <c r="AD101" i="7"/>
  <c r="AM101" i="7" s="1"/>
  <c r="AN101" i="7" s="1"/>
  <c r="W101" i="7"/>
  <c r="N101" i="7"/>
  <c r="V101" i="7" s="1"/>
  <c r="L101" i="7"/>
  <c r="K101" i="7"/>
  <c r="J101" i="7"/>
  <c r="T101" i="7" s="1"/>
  <c r="F101" i="7"/>
  <c r="KA100" i="7"/>
  <c r="JR100" i="7"/>
  <c r="JZ100" i="7" s="1"/>
  <c r="JP100" i="7"/>
  <c r="JO100" i="7"/>
  <c r="JN100" i="7"/>
  <c r="JX100" i="7" s="1"/>
  <c r="JJ100" i="7"/>
  <c r="JS100" i="7" s="1"/>
  <c r="JT100" i="7" s="1"/>
  <c r="JC100" i="7"/>
  <c r="IT100" i="7"/>
  <c r="JB100" i="7" s="1"/>
  <c r="IR100" i="7"/>
  <c r="IQ100" i="7"/>
  <c r="IP100" i="7"/>
  <c r="IZ100" i="7" s="1"/>
  <c r="IL100" i="7"/>
  <c r="IE100" i="7"/>
  <c r="HV100" i="7"/>
  <c r="ID100" i="7" s="1"/>
  <c r="HT100" i="7"/>
  <c r="HS100" i="7"/>
  <c r="HR100" i="7"/>
  <c r="IB100" i="7" s="1"/>
  <c r="HN100" i="7"/>
  <c r="HW100" i="7" s="1"/>
  <c r="HX100" i="7" s="1"/>
  <c r="HG100" i="7"/>
  <c r="GX100" i="7"/>
  <c r="HF100" i="7" s="1"/>
  <c r="GV100" i="7"/>
  <c r="GU100" i="7"/>
  <c r="GT100" i="7"/>
  <c r="HD100" i="7" s="1"/>
  <c r="GP100" i="7"/>
  <c r="GY100" i="7" s="1"/>
  <c r="GI100" i="7"/>
  <c r="FZ100" i="7"/>
  <c r="GH100" i="7" s="1"/>
  <c r="FX100" i="7"/>
  <c r="FW100" i="7"/>
  <c r="FV100" i="7"/>
  <c r="GF100" i="7" s="1"/>
  <c r="FR100" i="7"/>
  <c r="GA100" i="7" s="1"/>
  <c r="GB100" i="7" s="1"/>
  <c r="FK100" i="7"/>
  <c r="FB100" i="7"/>
  <c r="FJ100" i="7" s="1"/>
  <c r="EZ100" i="7"/>
  <c r="EY100" i="7"/>
  <c r="EX100" i="7"/>
  <c r="FH100" i="7" s="1"/>
  <c r="ET100" i="7"/>
  <c r="EM100" i="7"/>
  <c r="ED100" i="7"/>
  <c r="EL100" i="7" s="1"/>
  <c r="EB100" i="7"/>
  <c r="EA100" i="7"/>
  <c r="DZ100" i="7"/>
  <c r="EJ100" i="7" s="1"/>
  <c r="DV100" i="7"/>
  <c r="EE100" i="7" s="1"/>
  <c r="EF100" i="7" s="1"/>
  <c r="DO100" i="7"/>
  <c r="DF100" i="7"/>
  <c r="DN100" i="7" s="1"/>
  <c r="DD100" i="7"/>
  <c r="DC100" i="7"/>
  <c r="DB100" i="7"/>
  <c r="DL100" i="7" s="1"/>
  <c r="CX100" i="7"/>
  <c r="DG100" i="7" s="1"/>
  <c r="CQ100" i="7"/>
  <c r="CH100" i="7"/>
  <c r="CP100" i="7" s="1"/>
  <c r="CF100" i="7"/>
  <c r="CE100" i="7"/>
  <c r="CD100" i="7"/>
  <c r="CN100" i="7" s="1"/>
  <c r="BZ100" i="7"/>
  <c r="CI100" i="7" s="1"/>
  <c r="CJ100" i="7" s="1"/>
  <c r="BS100" i="7"/>
  <c r="BJ100" i="7"/>
  <c r="BR100" i="7" s="1"/>
  <c r="BH100" i="7"/>
  <c r="BG100" i="7"/>
  <c r="BF100" i="7"/>
  <c r="BP100" i="7" s="1"/>
  <c r="BB100" i="7"/>
  <c r="AU100" i="7"/>
  <c r="AL100" i="7"/>
  <c r="AT100" i="7" s="1"/>
  <c r="AJ100" i="7"/>
  <c r="AI100" i="7"/>
  <c r="AH100" i="7"/>
  <c r="AR100" i="7" s="1"/>
  <c r="AD100" i="7"/>
  <c r="AM100" i="7" s="1"/>
  <c r="AN100" i="7" s="1"/>
  <c r="W100" i="7"/>
  <c r="N100" i="7"/>
  <c r="V100" i="7" s="1"/>
  <c r="L100" i="7"/>
  <c r="K100" i="7"/>
  <c r="J100" i="7"/>
  <c r="T100" i="7" s="1"/>
  <c r="F100" i="7"/>
  <c r="O100" i="7" s="1"/>
  <c r="KA99" i="7"/>
  <c r="JR99" i="7"/>
  <c r="JZ99" i="7" s="1"/>
  <c r="JP99" i="7"/>
  <c r="JO99" i="7"/>
  <c r="JN99" i="7"/>
  <c r="JX99" i="7" s="1"/>
  <c r="JJ99" i="7"/>
  <c r="JS99" i="7" s="1"/>
  <c r="JT99" i="7" s="1"/>
  <c r="JC99" i="7"/>
  <c r="IT99" i="7"/>
  <c r="JB99" i="7" s="1"/>
  <c r="IR99" i="7"/>
  <c r="IQ99" i="7"/>
  <c r="IP99" i="7"/>
  <c r="IZ99" i="7" s="1"/>
  <c r="IL99" i="7"/>
  <c r="IE99" i="7"/>
  <c r="HV99" i="7"/>
  <c r="ID99" i="7" s="1"/>
  <c r="HT99" i="7"/>
  <c r="HS99" i="7"/>
  <c r="HR99" i="7"/>
  <c r="IB99" i="7" s="1"/>
  <c r="HN99" i="7"/>
  <c r="HW99" i="7" s="1"/>
  <c r="HX99" i="7" s="1"/>
  <c r="HG99" i="7"/>
  <c r="GX99" i="7"/>
  <c r="HF99" i="7" s="1"/>
  <c r="GV99" i="7"/>
  <c r="GU99" i="7"/>
  <c r="GT99" i="7"/>
  <c r="HD99" i="7" s="1"/>
  <c r="GP99" i="7"/>
  <c r="GY99" i="7" s="1"/>
  <c r="GI99" i="7"/>
  <c r="FZ99" i="7"/>
  <c r="GH99" i="7" s="1"/>
  <c r="FX99" i="7"/>
  <c r="FW99" i="7"/>
  <c r="FV99" i="7"/>
  <c r="GF99" i="7" s="1"/>
  <c r="FR99" i="7"/>
  <c r="GA99" i="7" s="1"/>
  <c r="GB99" i="7" s="1"/>
  <c r="FK99" i="7"/>
  <c r="FB99" i="7"/>
  <c r="FJ99" i="7" s="1"/>
  <c r="EZ99" i="7"/>
  <c r="EY99" i="7"/>
  <c r="EX99" i="7"/>
  <c r="FH99" i="7" s="1"/>
  <c r="ET99" i="7"/>
  <c r="EM99" i="7"/>
  <c r="ED99" i="7"/>
  <c r="EL99" i="7" s="1"/>
  <c r="EB99" i="7"/>
  <c r="EA99" i="7"/>
  <c r="DZ99" i="7"/>
  <c r="EJ99" i="7" s="1"/>
  <c r="DV99" i="7"/>
  <c r="EE99" i="7" s="1"/>
  <c r="EF99" i="7" s="1"/>
  <c r="DO99" i="7"/>
  <c r="DF99" i="7"/>
  <c r="DN99" i="7" s="1"/>
  <c r="DD99" i="7"/>
  <c r="DC99" i="7"/>
  <c r="DB99" i="7"/>
  <c r="DL99" i="7" s="1"/>
  <c r="CX99" i="7"/>
  <c r="CQ99" i="7"/>
  <c r="CH99" i="7"/>
  <c r="CP99" i="7" s="1"/>
  <c r="CF99" i="7"/>
  <c r="CE99" i="7"/>
  <c r="CD99" i="7"/>
  <c r="CN99" i="7" s="1"/>
  <c r="BZ99" i="7"/>
  <c r="CI99" i="7" s="1"/>
  <c r="CJ99" i="7" s="1"/>
  <c r="BS99" i="7"/>
  <c r="BJ99" i="7"/>
  <c r="BR99" i="7" s="1"/>
  <c r="BH99" i="7"/>
  <c r="BG99" i="7"/>
  <c r="BF99" i="7"/>
  <c r="BP99" i="7" s="1"/>
  <c r="BB99" i="7"/>
  <c r="BK99" i="7" s="1"/>
  <c r="AU99" i="7"/>
  <c r="AL99" i="7"/>
  <c r="AT99" i="7" s="1"/>
  <c r="AJ99" i="7"/>
  <c r="AI99" i="7"/>
  <c r="AH99" i="7"/>
  <c r="AR99" i="7" s="1"/>
  <c r="AD99" i="7"/>
  <c r="AM99" i="7" s="1"/>
  <c r="AN99" i="7" s="1"/>
  <c r="W99" i="7"/>
  <c r="N99" i="7"/>
  <c r="V99" i="7" s="1"/>
  <c r="L99" i="7"/>
  <c r="K99" i="7"/>
  <c r="J99" i="7"/>
  <c r="T99" i="7" s="1"/>
  <c r="F99" i="7"/>
  <c r="KA98" i="7"/>
  <c r="JR98" i="7"/>
  <c r="JZ98" i="7" s="1"/>
  <c r="JP98" i="7"/>
  <c r="JO98" i="7"/>
  <c r="JN98" i="7"/>
  <c r="JX98" i="7" s="1"/>
  <c r="JJ98" i="7"/>
  <c r="JS98" i="7" s="1"/>
  <c r="JT98" i="7" s="1"/>
  <c r="JC98" i="7"/>
  <c r="IT98" i="7"/>
  <c r="JB98" i="7" s="1"/>
  <c r="IR98" i="7"/>
  <c r="IQ98" i="7"/>
  <c r="IP98" i="7"/>
  <c r="IZ98" i="7" s="1"/>
  <c r="IL98" i="7"/>
  <c r="IE98" i="7"/>
  <c r="HV98" i="7"/>
  <c r="ID98" i="7" s="1"/>
  <c r="HT98" i="7"/>
  <c r="HS98" i="7"/>
  <c r="HR98" i="7"/>
  <c r="IB98" i="7" s="1"/>
  <c r="HN98" i="7"/>
  <c r="HW98" i="7" s="1"/>
  <c r="HX98" i="7" s="1"/>
  <c r="HG98" i="7"/>
  <c r="GX98" i="7"/>
  <c r="HF98" i="7" s="1"/>
  <c r="GV98" i="7"/>
  <c r="GU98" i="7"/>
  <c r="GT98" i="7"/>
  <c r="HD98" i="7" s="1"/>
  <c r="GP98" i="7"/>
  <c r="GY98" i="7" s="1"/>
  <c r="GI98" i="7"/>
  <c r="FZ98" i="7"/>
  <c r="GH98" i="7" s="1"/>
  <c r="FX98" i="7"/>
  <c r="FW98" i="7"/>
  <c r="FV98" i="7"/>
  <c r="GF98" i="7" s="1"/>
  <c r="FR98" i="7"/>
  <c r="GA98" i="7" s="1"/>
  <c r="GB98" i="7" s="1"/>
  <c r="FK98" i="7"/>
  <c r="FB98" i="7"/>
  <c r="FJ98" i="7" s="1"/>
  <c r="EZ98" i="7"/>
  <c r="EY98" i="7"/>
  <c r="EX98" i="7"/>
  <c r="FH98" i="7" s="1"/>
  <c r="ET98" i="7"/>
  <c r="EM98" i="7"/>
  <c r="ED98" i="7"/>
  <c r="EL98" i="7" s="1"/>
  <c r="EB98" i="7"/>
  <c r="EA98" i="7"/>
  <c r="DZ98" i="7"/>
  <c r="EJ98" i="7" s="1"/>
  <c r="DV98" i="7"/>
  <c r="EE98" i="7" s="1"/>
  <c r="EF98" i="7" s="1"/>
  <c r="DO98" i="7"/>
  <c r="DF98" i="7"/>
  <c r="DN98" i="7" s="1"/>
  <c r="DD98" i="7"/>
  <c r="DC98" i="7"/>
  <c r="DB98" i="7"/>
  <c r="DL98" i="7" s="1"/>
  <c r="CX98" i="7"/>
  <c r="DG98" i="7" s="1"/>
  <c r="CQ98" i="7"/>
  <c r="CH98" i="7"/>
  <c r="CP98" i="7" s="1"/>
  <c r="CF98" i="7"/>
  <c r="CE98" i="7"/>
  <c r="CD98" i="7"/>
  <c r="CN98" i="7" s="1"/>
  <c r="BZ98" i="7"/>
  <c r="CI98" i="7" s="1"/>
  <c r="CJ98" i="7" s="1"/>
  <c r="BS98" i="7"/>
  <c r="BJ98" i="7"/>
  <c r="BR98" i="7" s="1"/>
  <c r="BH98" i="7"/>
  <c r="BG98" i="7"/>
  <c r="BF98" i="7"/>
  <c r="BP98" i="7" s="1"/>
  <c r="BB98" i="7"/>
  <c r="AU98" i="7"/>
  <c r="AL98" i="7"/>
  <c r="AT98" i="7" s="1"/>
  <c r="AJ98" i="7"/>
  <c r="AI98" i="7"/>
  <c r="AH98" i="7"/>
  <c r="AR98" i="7" s="1"/>
  <c r="AD98" i="7"/>
  <c r="AM98" i="7" s="1"/>
  <c r="AN98" i="7" s="1"/>
  <c r="W98" i="7"/>
  <c r="N98" i="7"/>
  <c r="V98" i="7" s="1"/>
  <c r="L98" i="7"/>
  <c r="K98" i="7"/>
  <c r="J98" i="7"/>
  <c r="T98" i="7" s="1"/>
  <c r="F98" i="7"/>
  <c r="O98" i="7" s="1"/>
  <c r="KA97" i="7"/>
  <c r="JR97" i="7"/>
  <c r="JZ97" i="7" s="1"/>
  <c r="JP97" i="7"/>
  <c r="JO97" i="7"/>
  <c r="JN97" i="7"/>
  <c r="JX97" i="7" s="1"/>
  <c r="JJ97" i="7"/>
  <c r="JS97" i="7" s="1"/>
  <c r="JT97" i="7" s="1"/>
  <c r="JC97" i="7"/>
  <c r="IT97" i="7"/>
  <c r="JB97" i="7" s="1"/>
  <c r="IR97" i="7"/>
  <c r="IQ97" i="7"/>
  <c r="IP97" i="7"/>
  <c r="IZ97" i="7" s="1"/>
  <c r="IL97" i="7"/>
  <c r="IE97" i="7"/>
  <c r="HV97" i="7"/>
  <c r="ID97" i="7" s="1"/>
  <c r="HT97" i="7"/>
  <c r="HS97" i="7"/>
  <c r="HR97" i="7"/>
  <c r="IB97" i="7" s="1"/>
  <c r="HN97" i="7"/>
  <c r="HW97" i="7" s="1"/>
  <c r="HX97" i="7" s="1"/>
  <c r="HG97" i="7"/>
  <c r="GX97" i="7"/>
  <c r="HF97" i="7" s="1"/>
  <c r="GV97" i="7"/>
  <c r="GU97" i="7"/>
  <c r="GT97" i="7"/>
  <c r="HD97" i="7" s="1"/>
  <c r="GP97" i="7"/>
  <c r="GY97" i="7" s="1"/>
  <c r="GI97" i="7"/>
  <c r="FZ97" i="7"/>
  <c r="GH97" i="7" s="1"/>
  <c r="FX97" i="7"/>
  <c r="FW97" i="7"/>
  <c r="FV97" i="7"/>
  <c r="GF97" i="7" s="1"/>
  <c r="FR97" i="7"/>
  <c r="GA97" i="7" s="1"/>
  <c r="GB97" i="7" s="1"/>
  <c r="FK97" i="7"/>
  <c r="FB97" i="7"/>
  <c r="FJ97" i="7" s="1"/>
  <c r="EZ97" i="7"/>
  <c r="EY97" i="7"/>
  <c r="EX97" i="7"/>
  <c r="FH97" i="7" s="1"/>
  <c r="ET97" i="7"/>
  <c r="EM97" i="7"/>
  <c r="ED97" i="7"/>
  <c r="EL97" i="7" s="1"/>
  <c r="EB97" i="7"/>
  <c r="EA97" i="7"/>
  <c r="DZ97" i="7"/>
  <c r="EJ97" i="7" s="1"/>
  <c r="DV97" i="7"/>
  <c r="EE97" i="7" s="1"/>
  <c r="EF97" i="7" s="1"/>
  <c r="DO97" i="7"/>
  <c r="DF97" i="7"/>
  <c r="DN97" i="7" s="1"/>
  <c r="DD97" i="7"/>
  <c r="DC97" i="7"/>
  <c r="DB97" i="7"/>
  <c r="DL97" i="7" s="1"/>
  <c r="CX97" i="7"/>
  <c r="CQ97" i="7"/>
  <c r="CH97" i="7"/>
  <c r="CP97" i="7" s="1"/>
  <c r="CF97" i="7"/>
  <c r="CE97" i="7"/>
  <c r="CD97" i="7"/>
  <c r="CN97" i="7" s="1"/>
  <c r="BZ97" i="7"/>
  <c r="CI97" i="7" s="1"/>
  <c r="CJ97" i="7" s="1"/>
  <c r="BS97" i="7"/>
  <c r="BJ97" i="7"/>
  <c r="BR97" i="7" s="1"/>
  <c r="BH97" i="7"/>
  <c r="BG97" i="7"/>
  <c r="BF97" i="7"/>
  <c r="BP97" i="7" s="1"/>
  <c r="BB97" i="7"/>
  <c r="BK97" i="7" s="1"/>
  <c r="AU97" i="7"/>
  <c r="AL97" i="7"/>
  <c r="AT97" i="7" s="1"/>
  <c r="AJ97" i="7"/>
  <c r="AI97" i="7"/>
  <c r="AH97" i="7"/>
  <c r="AR97" i="7" s="1"/>
  <c r="AD97" i="7"/>
  <c r="AM97" i="7" s="1"/>
  <c r="AN97" i="7" s="1"/>
  <c r="W97" i="7"/>
  <c r="N97" i="7"/>
  <c r="V97" i="7" s="1"/>
  <c r="L97" i="7"/>
  <c r="K97" i="7"/>
  <c r="J97" i="7"/>
  <c r="T97" i="7" s="1"/>
  <c r="F97" i="7"/>
  <c r="KA96" i="7"/>
  <c r="JR96" i="7"/>
  <c r="JZ96" i="7" s="1"/>
  <c r="JP96" i="7"/>
  <c r="JO96" i="7"/>
  <c r="JN96" i="7"/>
  <c r="JX96" i="7" s="1"/>
  <c r="JJ96" i="7"/>
  <c r="JS96" i="7" s="1"/>
  <c r="JT96" i="7" s="1"/>
  <c r="JC96" i="7"/>
  <c r="IT96" i="7"/>
  <c r="JB96" i="7" s="1"/>
  <c r="IR96" i="7"/>
  <c r="IQ96" i="7"/>
  <c r="IP96" i="7"/>
  <c r="IZ96" i="7" s="1"/>
  <c r="IL96" i="7"/>
  <c r="IE96" i="7"/>
  <c r="HV96" i="7"/>
  <c r="ID96" i="7" s="1"/>
  <c r="HT96" i="7"/>
  <c r="HS96" i="7"/>
  <c r="HR96" i="7"/>
  <c r="IB96" i="7" s="1"/>
  <c r="HN96" i="7"/>
  <c r="HW96" i="7" s="1"/>
  <c r="HX96" i="7" s="1"/>
  <c r="HG96" i="7"/>
  <c r="GX96" i="7"/>
  <c r="HF96" i="7" s="1"/>
  <c r="GV96" i="7"/>
  <c r="GU96" i="7"/>
  <c r="GT96" i="7"/>
  <c r="HD96" i="7" s="1"/>
  <c r="GP96" i="7"/>
  <c r="GY96" i="7" s="1"/>
  <c r="GI96" i="7"/>
  <c r="FZ96" i="7"/>
  <c r="GH96" i="7" s="1"/>
  <c r="FX96" i="7"/>
  <c r="FW96" i="7"/>
  <c r="FV96" i="7"/>
  <c r="GF96" i="7" s="1"/>
  <c r="FR96" i="7"/>
  <c r="GA96" i="7" s="1"/>
  <c r="GB96" i="7" s="1"/>
  <c r="FK96" i="7"/>
  <c r="FB96" i="7"/>
  <c r="FJ96" i="7" s="1"/>
  <c r="EZ96" i="7"/>
  <c r="EY96" i="7"/>
  <c r="EX96" i="7"/>
  <c r="FH96" i="7" s="1"/>
  <c r="ET96" i="7"/>
  <c r="EM96" i="7"/>
  <c r="ED96" i="7"/>
  <c r="EL96" i="7" s="1"/>
  <c r="EB96" i="7"/>
  <c r="EA96" i="7"/>
  <c r="DZ96" i="7"/>
  <c r="EJ96" i="7" s="1"/>
  <c r="DV96" i="7"/>
  <c r="EE96" i="7" s="1"/>
  <c r="EF96" i="7" s="1"/>
  <c r="DO96" i="7"/>
  <c r="DF96" i="7"/>
  <c r="DN96" i="7" s="1"/>
  <c r="DD96" i="7"/>
  <c r="DC96" i="7"/>
  <c r="DB96" i="7"/>
  <c r="DL96" i="7" s="1"/>
  <c r="CX96" i="7"/>
  <c r="DG96" i="7" s="1"/>
  <c r="CQ96" i="7"/>
  <c r="CH96" i="7"/>
  <c r="CP96" i="7" s="1"/>
  <c r="CF96" i="7"/>
  <c r="CE96" i="7"/>
  <c r="CD96" i="7"/>
  <c r="CN96" i="7" s="1"/>
  <c r="BZ96" i="7"/>
  <c r="CI96" i="7" s="1"/>
  <c r="CJ96" i="7" s="1"/>
  <c r="BS96" i="7"/>
  <c r="BJ96" i="7"/>
  <c r="BR96" i="7" s="1"/>
  <c r="BH96" i="7"/>
  <c r="BG96" i="7"/>
  <c r="BF96" i="7"/>
  <c r="BP96" i="7" s="1"/>
  <c r="BB96" i="7"/>
  <c r="AU96" i="7"/>
  <c r="AL96" i="7"/>
  <c r="AT96" i="7" s="1"/>
  <c r="AJ96" i="7"/>
  <c r="AI96" i="7"/>
  <c r="AH96" i="7"/>
  <c r="AR96" i="7" s="1"/>
  <c r="AD96" i="7"/>
  <c r="AM96" i="7" s="1"/>
  <c r="AN96" i="7" s="1"/>
  <c r="W96" i="7"/>
  <c r="N96" i="7"/>
  <c r="V96" i="7" s="1"/>
  <c r="L96" i="7"/>
  <c r="K96" i="7"/>
  <c r="J96" i="7"/>
  <c r="T96" i="7" s="1"/>
  <c r="F96" i="7"/>
  <c r="O96" i="7" s="1"/>
  <c r="KA95" i="7"/>
  <c r="JR95" i="7"/>
  <c r="JZ95" i="7" s="1"/>
  <c r="JP95" i="7"/>
  <c r="JO95" i="7"/>
  <c r="JN95" i="7"/>
  <c r="JX95" i="7" s="1"/>
  <c r="JJ95" i="7"/>
  <c r="JS95" i="7" s="1"/>
  <c r="JT95" i="7" s="1"/>
  <c r="JC95" i="7"/>
  <c r="IT95" i="7"/>
  <c r="JB95" i="7" s="1"/>
  <c r="IR95" i="7"/>
  <c r="IQ95" i="7"/>
  <c r="IP95" i="7"/>
  <c r="IZ95" i="7" s="1"/>
  <c r="IL95" i="7"/>
  <c r="IE95" i="7"/>
  <c r="HV95" i="7"/>
  <c r="ID95" i="7" s="1"/>
  <c r="HT95" i="7"/>
  <c r="HS95" i="7"/>
  <c r="HR95" i="7"/>
  <c r="IB95" i="7" s="1"/>
  <c r="HN95" i="7"/>
  <c r="HW95" i="7" s="1"/>
  <c r="HX95" i="7" s="1"/>
  <c r="HG95" i="7"/>
  <c r="GX95" i="7"/>
  <c r="HF95" i="7" s="1"/>
  <c r="GV95" i="7"/>
  <c r="GU95" i="7"/>
  <c r="GT95" i="7"/>
  <c r="HD95" i="7" s="1"/>
  <c r="GP95" i="7"/>
  <c r="GY95" i="7" s="1"/>
  <c r="GI95" i="7"/>
  <c r="FZ95" i="7"/>
  <c r="GH95" i="7" s="1"/>
  <c r="FX95" i="7"/>
  <c r="FW95" i="7"/>
  <c r="FV95" i="7"/>
  <c r="GF95" i="7" s="1"/>
  <c r="FR95" i="7"/>
  <c r="GA95" i="7" s="1"/>
  <c r="GB95" i="7" s="1"/>
  <c r="FK95" i="7"/>
  <c r="FB95" i="7"/>
  <c r="FJ95" i="7" s="1"/>
  <c r="EZ95" i="7"/>
  <c r="EY95" i="7"/>
  <c r="EX95" i="7"/>
  <c r="FH95" i="7" s="1"/>
  <c r="ET95" i="7"/>
  <c r="EM95" i="7"/>
  <c r="ED95" i="7"/>
  <c r="EL95" i="7" s="1"/>
  <c r="EB95" i="7"/>
  <c r="EA95" i="7"/>
  <c r="DZ95" i="7"/>
  <c r="EJ95" i="7" s="1"/>
  <c r="DV95" i="7"/>
  <c r="EE95" i="7" s="1"/>
  <c r="EF95" i="7" s="1"/>
  <c r="DO95" i="7"/>
  <c r="DF95" i="7"/>
  <c r="DN95" i="7" s="1"/>
  <c r="DD95" i="7"/>
  <c r="DC95" i="7"/>
  <c r="DB95" i="7"/>
  <c r="DL95" i="7" s="1"/>
  <c r="CX95" i="7"/>
  <c r="CQ95" i="7"/>
  <c r="CH95" i="7"/>
  <c r="CP95" i="7" s="1"/>
  <c r="CF95" i="7"/>
  <c r="CE95" i="7"/>
  <c r="CD95" i="7"/>
  <c r="CN95" i="7" s="1"/>
  <c r="BZ95" i="7"/>
  <c r="CI95" i="7" s="1"/>
  <c r="CJ95" i="7" s="1"/>
  <c r="BS95" i="7"/>
  <c r="BJ95" i="7"/>
  <c r="BR95" i="7" s="1"/>
  <c r="BH95" i="7"/>
  <c r="BG95" i="7"/>
  <c r="BF95" i="7"/>
  <c r="BP95" i="7" s="1"/>
  <c r="BB95" i="7"/>
  <c r="BK95" i="7" s="1"/>
  <c r="AU95" i="7"/>
  <c r="AL95" i="7"/>
  <c r="AT95" i="7" s="1"/>
  <c r="AJ95" i="7"/>
  <c r="AI95" i="7"/>
  <c r="AH95" i="7"/>
  <c r="AR95" i="7" s="1"/>
  <c r="AD95" i="7"/>
  <c r="AM95" i="7" s="1"/>
  <c r="AN95" i="7" s="1"/>
  <c r="W95" i="7"/>
  <c r="N95" i="7"/>
  <c r="V95" i="7" s="1"/>
  <c r="L95" i="7"/>
  <c r="K95" i="7"/>
  <c r="J95" i="7"/>
  <c r="T95" i="7" s="1"/>
  <c r="F95" i="7"/>
  <c r="KA94" i="7"/>
  <c r="JR94" i="7"/>
  <c r="JZ94" i="7" s="1"/>
  <c r="JP94" i="7"/>
  <c r="JO94" i="7"/>
  <c r="JN94" i="7"/>
  <c r="JX94" i="7" s="1"/>
  <c r="JJ94" i="7"/>
  <c r="JS94" i="7" s="1"/>
  <c r="JT94" i="7" s="1"/>
  <c r="JC94" i="7"/>
  <c r="IT94" i="7"/>
  <c r="JB94" i="7" s="1"/>
  <c r="IR94" i="7"/>
  <c r="IQ94" i="7"/>
  <c r="IP94" i="7"/>
  <c r="IZ94" i="7" s="1"/>
  <c r="IL94" i="7"/>
  <c r="IE94" i="7"/>
  <c r="HV94" i="7"/>
  <c r="ID94" i="7" s="1"/>
  <c r="HT94" i="7"/>
  <c r="HS94" i="7"/>
  <c r="HR94" i="7"/>
  <c r="IB94" i="7" s="1"/>
  <c r="HN94" i="7"/>
  <c r="HW94" i="7" s="1"/>
  <c r="HX94" i="7" s="1"/>
  <c r="HG94" i="7"/>
  <c r="GX94" i="7"/>
  <c r="HF94" i="7" s="1"/>
  <c r="GV94" i="7"/>
  <c r="GU94" i="7"/>
  <c r="GT94" i="7"/>
  <c r="HD94" i="7" s="1"/>
  <c r="GP94" i="7"/>
  <c r="GY94" i="7" s="1"/>
  <c r="GI94" i="7"/>
  <c r="FZ94" i="7"/>
  <c r="GH94" i="7" s="1"/>
  <c r="FX94" i="7"/>
  <c r="FW94" i="7"/>
  <c r="FV94" i="7"/>
  <c r="GF94" i="7" s="1"/>
  <c r="FR94" i="7"/>
  <c r="GA94" i="7" s="1"/>
  <c r="GB94" i="7" s="1"/>
  <c r="FK94" i="7"/>
  <c r="FB94" i="7"/>
  <c r="FJ94" i="7" s="1"/>
  <c r="EZ94" i="7"/>
  <c r="EY94" i="7"/>
  <c r="EX94" i="7"/>
  <c r="FH94" i="7" s="1"/>
  <c r="ET94" i="7"/>
  <c r="EM94" i="7"/>
  <c r="ED94" i="7"/>
  <c r="EL94" i="7" s="1"/>
  <c r="EB94" i="7"/>
  <c r="EA94" i="7"/>
  <c r="DZ94" i="7"/>
  <c r="EJ94" i="7" s="1"/>
  <c r="DV94" i="7"/>
  <c r="EE94" i="7" s="1"/>
  <c r="EF94" i="7" s="1"/>
  <c r="DO94" i="7"/>
  <c r="DF94" i="7"/>
  <c r="DN94" i="7" s="1"/>
  <c r="DD94" i="7"/>
  <c r="DC94" i="7"/>
  <c r="DB94" i="7"/>
  <c r="DL94" i="7" s="1"/>
  <c r="CX94" i="7"/>
  <c r="DG94" i="7" s="1"/>
  <c r="CQ94" i="7"/>
  <c r="CH94" i="7"/>
  <c r="CP94" i="7" s="1"/>
  <c r="CF94" i="7"/>
  <c r="CE94" i="7"/>
  <c r="CD94" i="7"/>
  <c r="CN94" i="7" s="1"/>
  <c r="BZ94" i="7"/>
  <c r="CI94" i="7" s="1"/>
  <c r="CJ94" i="7" s="1"/>
  <c r="BS94" i="7"/>
  <c r="BJ94" i="7"/>
  <c r="BR94" i="7" s="1"/>
  <c r="BH94" i="7"/>
  <c r="BG94" i="7"/>
  <c r="BF94" i="7"/>
  <c r="BP94" i="7" s="1"/>
  <c r="BB94" i="7"/>
  <c r="AU94" i="7"/>
  <c r="AL94" i="7"/>
  <c r="AT94" i="7" s="1"/>
  <c r="AJ94" i="7"/>
  <c r="AI94" i="7"/>
  <c r="AH94" i="7"/>
  <c r="AR94" i="7" s="1"/>
  <c r="AD94" i="7"/>
  <c r="AM94" i="7" s="1"/>
  <c r="AN94" i="7" s="1"/>
  <c r="W94" i="7"/>
  <c r="N94" i="7"/>
  <c r="V94" i="7" s="1"/>
  <c r="L94" i="7"/>
  <c r="K94" i="7"/>
  <c r="J94" i="7"/>
  <c r="T94" i="7" s="1"/>
  <c r="F94" i="7"/>
  <c r="O94" i="7" s="1"/>
  <c r="KA93" i="7"/>
  <c r="JR93" i="7"/>
  <c r="JZ93" i="7" s="1"/>
  <c r="JP93" i="7"/>
  <c r="JO93" i="7"/>
  <c r="JN93" i="7"/>
  <c r="JX93" i="7" s="1"/>
  <c r="JJ93" i="7"/>
  <c r="JS93" i="7" s="1"/>
  <c r="JT93" i="7" s="1"/>
  <c r="JC93" i="7"/>
  <c r="IT93" i="7"/>
  <c r="JB93" i="7" s="1"/>
  <c r="IR93" i="7"/>
  <c r="IQ93" i="7"/>
  <c r="IP93" i="7"/>
  <c r="IZ93" i="7" s="1"/>
  <c r="IL93" i="7"/>
  <c r="IE93" i="7"/>
  <c r="HV93" i="7"/>
  <c r="ID93" i="7" s="1"/>
  <c r="HT93" i="7"/>
  <c r="HS93" i="7"/>
  <c r="HR93" i="7"/>
  <c r="IB93" i="7" s="1"/>
  <c r="HN93" i="7"/>
  <c r="HW93" i="7" s="1"/>
  <c r="HX93" i="7" s="1"/>
  <c r="HG93" i="7"/>
  <c r="GX93" i="7"/>
  <c r="HF93" i="7" s="1"/>
  <c r="GV93" i="7"/>
  <c r="GU93" i="7"/>
  <c r="GT93" i="7"/>
  <c r="HD93" i="7" s="1"/>
  <c r="GP93" i="7"/>
  <c r="GY93" i="7" s="1"/>
  <c r="GI93" i="7"/>
  <c r="FZ93" i="7"/>
  <c r="GH93" i="7" s="1"/>
  <c r="FX93" i="7"/>
  <c r="FW93" i="7"/>
  <c r="FV93" i="7"/>
  <c r="GF93" i="7" s="1"/>
  <c r="FR93" i="7"/>
  <c r="GA93" i="7" s="1"/>
  <c r="GB93" i="7" s="1"/>
  <c r="FK93" i="7"/>
  <c r="FB93" i="7"/>
  <c r="FJ93" i="7" s="1"/>
  <c r="EZ93" i="7"/>
  <c r="EY93" i="7"/>
  <c r="EX93" i="7"/>
  <c r="FH93" i="7" s="1"/>
  <c r="ET93" i="7"/>
  <c r="EM93" i="7"/>
  <c r="ED93" i="7"/>
  <c r="EL93" i="7" s="1"/>
  <c r="EB93" i="7"/>
  <c r="EA93" i="7"/>
  <c r="DZ93" i="7"/>
  <c r="EJ93" i="7" s="1"/>
  <c r="DV93" i="7"/>
  <c r="EE93" i="7" s="1"/>
  <c r="EF93" i="7" s="1"/>
  <c r="DO93" i="7"/>
  <c r="DF93" i="7"/>
  <c r="DN93" i="7" s="1"/>
  <c r="DD93" i="7"/>
  <c r="DC93" i="7"/>
  <c r="DB93" i="7"/>
  <c r="DL93" i="7" s="1"/>
  <c r="CX93" i="7"/>
  <c r="CQ93" i="7"/>
  <c r="CH93" i="7"/>
  <c r="CP93" i="7" s="1"/>
  <c r="CF93" i="7"/>
  <c r="CE93" i="7"/>
  <c r="CD93" i="7"/>
  <c r="CN93" i="7" s="1"/>
  <c r="BZ93" i="7"/>
  <c r="CI93" i="7" s="1"/>
  <c r="CJ93" i="7" s="1"/>
  <c r="BS93" i="7"/>
  <c r="BJ93" i="7"/>
  <c r="BR93" i="7" s="1"/>
  <c r="BH93" i="7"/>
  <c r="BG93" i="7"/>
  <c r="BF93" i="7"/>
  <c r="BP93" i="7" s="1"/>
  <c r="BB93" i="7"/>
  <c r="BK93" i="7" s="1"/>
  <c r="AU93" i="7"/>
  <c r="AL93" i="7"/>
  <c r="AT93" i="7" s="1"/>
  <c r="AJ93" i="7"/>
  <c r="AI93" i="7"/>
  <c r="AH93" i="7"/>
  <c r="AR93" i="7" s="1"/>
  <c r="AD93" i="7"/>
  <c r="AM93" i="7" s="1"/>
  <c r="AN93" i="7" s="1"/>
  <c r="W93" i="7"/>
  <c r="N93" i="7"/>
  <c r="V93" i="7" s="1"/>
  <c r="L93" i="7"/>
  <c r="K93" i="7"/>
  <c r="J93" i="7"/>
  <c r="T93" i="7" s="1"/>
  <c r="F93" i="7"/>
  <c r="KA92" i="7"/>
  <c r="JR92" i="7"/>
  <c r="JZ92" i="7" s="1"/>
  <c r="JP92" i="7"/>
  <c r="JO92" i="7"/>
  <c r="JN92" i="7"/>
  <c r="JX92" i="7" s="1"/>
  <c r="JJ92" i="7"/>
  <c r="JS92" i="7" s="1"/>
  <c r="JT92" i="7" s="1"/>
  <c r="JC92" i="7"/>
  <c r="IT92" i="7"/>
  <c r="JB92" i="7" s="1"/>
  <c r="IR92" i="7"/>
  <c r="IQ92" i="7"/>
  <c r="IP92" i="7"/>
  <c r="IZ92" i="7" s="1"/>
  <c r="IL92" i="7"/>
  <c r="IE92" i="7"/>
  <c r="HV92" i="7"/>
  <c r="ID92" i="7" s="1"/>
  <c r="HT92" i="7"/>
  <c r="HS92" i="7"/>
  <c r="HR92" i="7"/>
  <c r="IB92" i="7" s="1"/>
  <c r="HN92" i="7"/>
  <c r="HW92" i="7" s="1"/>
  <c r="HX92" i="7" s="1"/>
  <c r="HG92" i="7"/>
  <c r="GX92" i="7"/>
  <c r="HF92" i="7" s="1"/>
  <c r="GV92" i="7"/>
  <c r="GU92" i="7"/>
  <c r="GT92" i="7"/>
  <c r="HD92" i="7" s="1"/>
  <c r="GP92" i="7"/>
  <c r="GY92" i="7" s="1"/>
  <c r="GI92" i="7"/>
  <c r="FZ92" i="7"/>
  <c r="GH92" i="7" s="1"/>
  <c r="FX92" i="7"/>
  <c r="FW92" i="7"/>
  <c r="FV92" i="7"/>
  <c r="GF92" i="7" s="1"/>
  <c r="FR92" i="7"/>
  <c r="GA92" i="7" s="1"/>
  <c r="GB92" i="7" s="1"/>
  <c r="FK92" i="7"/>
  <c r="FB92" i="7"/>
  <c r="FJ92" i="7" s="1"/>
  <c r="EZ92" i="7"/>
  <c r="EY92" i="7"/>
  <c r="EX92" i="7"/>
  <c r="FH92" i="7" s="1"/>
  <c r="ET92" i="7"/>
  <c r="EM92" i="7"/>
  <c r="ED92" i="7"/>
  <c r="EL92" i="7" s="1"/>
  <c r="EB92" i="7"/>
  <c r="EA92" i="7"/>
  <c r="DZ92" i="7"/>
  <c r="EJ92" i="7" s="1"/>
  <c r="DV92" i="7"/>
  <c r="EE92" i="7" s="1"/>
  <c r="EF92" i="7" s="1"/>
  <c r="DO92" i="7"/>
  <c r="DF92" i="7"/>
  <c r="DN92" i="7" s="1"/>
  <c r="DD92" i="7"/>
  <c r="DC92" i="7"/>
  <c r="DB92" i="7"/>
  <c r="DL92" i="7" s="1"/>
  <c r="CX92" i="7"/>
  <c r="DG92" i="7" s="1"/>
  <c r="CQ92" i="7"/>
  <c r="CH92" i="7"/>
  <c r="CP92" i="7" s="1"/>
  <c r="CF92" i="7"/>
  <c r="CE92" i="7"/>
  <c r="CD92" i="7"/>
  <c r="CN92" i="7" s="1"/>
  <c r="BZ92" i="7"/>
  <c r="CI92" i="7" s="1"/>
  <c r="CJ92" i="7" s="1"/>
  <c r="BS92" i="7"/>
  <c r="BJ92" i="7"/>
  <c r="BR92" i="7" s="1"/>
  <c r="BH92" i="7"/>
  <c r="BG92" i="7"/>
  <c r="BF92" i="7"/>
  <c r="BP92" i="7" s="1"/>
  <c r="BB92" i="7"/>
  <c r="AU92" i="7"/>
  <c r="AL92" i="7"/>
  <c r="AT92" i="7" s="1"/>
  <c r="AJ92" i="7"/>
  <c r="AI92" i="7"/>
  <c r="AH92" i="7"/>
  <c r="AR92" i="7" s="1"/>
  <c r="AD92" i="7"/>
  <c r="AM92" i="7" s="1"/>
  <c r="AN92" i="7" s="1"/>
  <c r="W92" i="7"/>
  <c r="N92" i="7"/>
  <c r="V92" i="7" s="1"/>
  <c r="L92" i="7"/>
  <c r="K92" i="7"/>
  <c r="J92" i="7"/>
  <c r="T92" i="7" s="1"/>
  <c r="F92" i="7"/>
  <c r="O92" i="7" s="1"/>
  <c r="KA91" i="7"/>
  <c r="JR91" i="7"/>
  <c r="JZ91" i="7" s="1"/>
  <c r="JP91" i="7"/>
  <c r="JO91" i="7"/>
  <c r="JN91" i="7"/>
  <c r="JX91" i="7" s="1"/>
  <c r="JJ91" i="7"/>
  <c r="JS91" i="7" s="1"/>
  <c r="JT91" i="7" s="1"/>
  <c r="JC91" i="7"/>
  <c r="IT91" i="7"/>
  <c r="JB91" i="7" s="1"/>
  <c r="IR91" i="7"/>
  <c r="IQ91" i="7"/>
  <c r="IP91" i="7"/>
  <c r="IZ91" i="7" s="1"/>
  <c r="IL91" i="7"/>
  <c r="IE91" i="7"/>
  <c r="HV91" i="7"/>
  <c r="ID91" i="7" s="1"/>
  <c r="HT91" i="7"/>
  <c r="HS91" i="7"/>
  <c r="HR91" i="7"/>
  <c r="IB91" i="7" s="1"/>
  <c r="HN91" i="7"/>
  <c r="HW91" i="7" s="1"/>
  <c r="HX91" i="7" s="1"/>
  <c r="HG91" i="7"/>
  <c r="GX91" i="7"/>
  <c r="HF91" i="7" s="1"/>
  <c r="GV91" i="7"/>
  <c r="GU91" i="7"/>
  <c r="GT91" i="7"/>
  <c r="HD91" i="7" s="1"/>
  <c r="GP91" i="7"/>
  <c r="GY91" i="7" s="1"/>
  <c r="GI91" i="7"/>
  <c r="FZ91" i="7"/>
  <c r="GH91" i="7" s="1"/>
  <c r="FX91" i="7"/>
  <c r="FW91" i="7"/>
  <c r="FV91" i="7"/>
  <c r="GF91" i="7" s="1"/>
  <c r="FR91" i="7"/>
  <c r="GA91" i="7" s="1"/>
  <c r="GB91" i="7" s="1"/>
  <c r="FK91" i="7"/>
  <c r="FB91" i="7"/>
  <c r="FJ91" i="7" s="1"/>
  <c r="EZ91" i="7"/>
  <c r="EY91" i="7"/>
  <c r="EX91" i="7"/>
  <c r="FH91" i="7" s="1"/>
  <c r="ET91" i="7"/>
  <c r="EM91" i="7"/>
  <c r="ED91" i="7"/>
  <c r="EL91" i="7" s="1"/>
  <c r="EB91" i="7"/>
  <c r="EA91" i="7"/>
  <c r="DZ91" i="7"/>
  <c r="EJ91" i="7" s="1"/>
  <c r="DV91" i="7"/>
  <c r="EE91" i="7" s="1"/>
  <c r="EF91" i="7" s="1"/>
  <c r="DO91" i="7"/>
  <c r="DF91" i="7"/>
  <c r="DN91" i="7" s="1"/>
  <c r="DD91" i="7"/>
  <c r="DC91" i="7"/>
  <c r="DB91" i="7"/>
  <c r="DL91" i="7" s="1"/>
  <c r="CX91" i="7"/>
  <c r="CQ91" i="7"/>
  <c r="CH91" i="7"/>
  <c r="CP91" i="7" s="1"/>
  <c r="CF91" i="7"/>
  <c r="CE91" i="7"/>
  <c r="CD91" i="7"/>
  <c r="CN91" i="7" s="1"/>
  <c r="BZ91" i="7"/>
  <c r="CI91" i="7" s="1"/>
  <c r="CJ91" i="7" s="1"/>
  <c r="BS91" i="7"/>
  <c r="BJ91" i="7"/>
  <c r="BR91" i="7" s="1"/>
  <c r="BH91" i="7"/>
  <c r="BG91" i="7"/>
  <c r="BF91" i="7"/>
  <c r="BP91" i="7" s="1"/>
  <c r="BB91" i="7"/>
  <c r="BK91" i="7" s="1"/>
  <c r="AU91" i="7"/>
  <c r="AL91" i="7"/>
  <c r="AT91" i="7" s="1"/>
  <c r="AJ91" i="7"/>
  <c r="AI91" i="7"/>
  <c r="AH91" i="7"/>
  <c r="AR91" i="7" s="1"/>
  <c r="AD91" i="7"/>
  <c r="AM91" i="7" s="1"/>
  <c r="AN91" i="7" s="1"/>
  <c r="W91" i="7"/>
  <c r="N91" i="7"/>
  <c r="V91" i="7" s="1"/>
  <c r="L91" i="7"/>
  <c r="K91" i="7"/>
  <c r="J91" i="7"/>
  <c r="T91" i="7" s="1"/>
  <c r="F91" i="7"/>
  <c r="KA90" i="7"/>
  <c r="JR90" i="7"/>
  <c r="JZ90" i="7" s="1"/>
  <c r="JP90" i="7"/>
  <c r="JO90" i="7"/>
  <c r="JN90" i="7"/>
  <c r="JX90" i="7" s="1"/>
  <c r="JJ90" i="7"/>
  <c r="JS90" i="7" s="1"/>
  <c r="JT90" i="7" s="1"/>
  <c r="JC90" i="7"/>
  <c r="IT90" i="7"/>
  <c r="JB90" i="7" s="1"/>
  <c r="IR90" i="7"/>
  <c r="IQ90" i="7"/>
  <c r="IP90" i="7"/>
  <c r="IZ90" i="7" s="1"/>
  <c r="IL90" i="7"/>
  <c r="IE90" i="7"/>
  <c r="HV90" i="7"/>
  <c r="ID90" i="7" s="1"/>
  <c r="HT90" i="7"/>
  <c r="HS90" i="7"/>
  <c r="HR90" i="7"/>
  <c r="IB90" i="7" s="1"/>
  <c r="HN90" i="7"/>
  <c r="HW90" i="7" s="1"/>
  <c r="HX90" i="7" s="1"/>
  <c r="HG90" i="7"/>
  <c r="GX90" i="7"/>
  <c r="HF90" i="7" s="1"/>
  <c r="GV90" i="7"/>
  <c r="GU90" i="7"/>
  <c r="GT90" i="7"/>
  <c r="HD90" i="7" s="1"/>
  <c r="GP90" i="7"/>
  <c r="GY90" i="7" s="1"/>
  <c r="GI90" i="7"/>
  <c r="FZ90" i="7"/>
  <c r="GH90" i="7" s="1"/>
  <c r="FX90" i="7"/>
  <c r="FW90" i="7"/>
  <c r="FV90" i="7"/>
  <c r="GF90" i="7" s="1"/>
  <c r="FR90" i="7"/>
  <c r="GA90" i="7" s="1"/>
  <c r="GB90" i="7" s="1"/>
  <c r="FK90" i="7"/>
  <c r="FB90" i="7"/>
  <c r="FJ90" i="7" s="1"/>
  <c r="EZ90" i="7"/>
  <c r="EY90" i="7"/>
  <c r="EX90" i="7"/>
  <c r="FH90" i="7" s="1"/>
  <c r="ET90" i="7"/>
  <c r="EM90" i="7"/>
  <c r="ED90" i="7"/>
  <c r="EL90" i="7" s="1"/>
  <c r="EB90" i="7"/>
  <c r="EA90" i="7"/>
  <c r="DZ90" i="7"/>
  <c r="EJ90" i="7" s="1"/>
  <c r="DV90" i="7"/>
  <c r="EE90" i="7" s="1"/>
  <c r="EF90" i="7" s="1"/>
  <c r="DO90" i="7"/>
  <c r="DF90" i="7"/>
  <c r="DN90" i="7" s="1"/>
  <c r="DD90" i="7"/>
  <c r="DC90" i="7"/>
  <c r="DB90" i="7"/>
  <c r="DL90" i="7" s="1"/>
  <c r="CX90" i="7"/>
  <c r="DG90" i="7" s="1"/>
  <c r="CQ90" i="7"/>
  <c r="CH90" i="7"/>
  <c r="CP90" i="7" s="1"/>
  <c r="CF90" i="7"/>
  <c r="CE90" i="7"/>
  <c r="CD90" i="7"/>
  <c r="CN90" i="7" s="1"/>
  <c r="BZ90" i="7"/>
  <c r="CI90" i="7" s="1"/>
  <c r="CJ90" i="7" s="1"/>
  <c r="BS90" i="7"/>
  <c r="BJ90" i="7"/>
  <c r="BR90" i="7" s="1"/>
  <c r="BH90" i="7"/>
  <c r="BG90" i="7"/>
  <c r="BF90" i="7"/>
  <c r="BP90" i="7" s="1"/>
  <c r="BB90" i="7"/>
  <c r="AU90" i="7"/>
  <c r="AL90" i="7"/>
  <c r="AT90" i="7" s="1"/>
  <c r="AJ90" i="7"/>
  <c r="AI90" i="7"/>
  <c r="AH90" i="7"/>
  <c r="AR90" i="7" s="1"/>
  <c r="AD90" i="7"/>
  <c r="AM90" i="7" s="1"/>
  <c r="AN90" i="7" s="1"/>
  <c r="W90" i="7"/>
  <c r="N90" i="7"/>
  <c r="V90" i="7" s="1"/>
  <c r="L90" i="7"/>
  <c r="K90" i="7"/>
  <c r="J90" i="7"/>
  <c r="T90" i="7" s="1"/>
  <c r="F90" i="7"/>
  <c r="O90" i="7" s="1"/>
  <c r="KA89" i="7"/>
  <c r="JR89" i="7"/>
  <c r="JZ89" i="7" s="1"/>
  <c r="JP89" i="7"/>
  <c r="JO89" i="7"/>
  <c r="JN89" i="7"/>
  <c r="JX89" i="7" s="1"/>
  <c r="JJ89" i="7"/>
  <c r="JS89" i="7" s="1"/>
  <c r="JT89" i="7" s="1"/>
  <c r="JC89" i="7"/>
  <c r="IT89" i="7"/>
  <c r="JB89" i="7" s="1"/>
  <c r="IR89" i="7"/>
  <c r="IQ89" i="7"/>
  <c r="IP89" i="7"/>
  <c r="IZ89" i="7" s="1"/>
  <c r="IL89" i="7"/>
  <c r="IE89" i="7"/>
  <c r="HV89" i="7"/>
  <c r="ID89" i="7" s="1"/>
  <c r="HT89" i="7"/>
  <c r="HS89" i="7"/>
  <c r="HR89" i="7"/>
  <c r="IB89" i="7" s="1"/>
  <c r="HN89" i="7"/>
  <c r="HW89" i="7" s="1"/>
  <c r="HX89" i="7" s="1"/>
  <c r="HG89" i="7"/>
  <c r="GX89" i="7"/>
  <c r="HF89" i="7" s="1"/>
  <c r="GV89" i="7"/>
  <c r="GU89" i="7"/>
  <c r="GT89" i="7"/>
  <c r="HD89" i="7" s="1"/>
  <c r="GP89" i="7"/>
  <c r="GY89" i="7" s="1"/>
  <c r="GI89" i="7"/>
  <c r="FZ89" i="7"/>
  <c r="GH89" i="7" s="1"/>
  <c r="FX89" i="7"/>
  <c r="FW89" i="7"/>
  <c r="FV89" i="7"/>
  <c r="GF89" i="7" s="1"/>
  <c r="FR89" i="7"/>
  <c r="GA89" i="7" s="1"/>
  <c r="GB89" i="7" s="1"/>
  <c r="FK89" i="7"/>
  <c r="FB89" i="7"/>
  <c r="FJ89" i="7" s="1"/>
  <c r="EZ89" i="7"/>
  <c r="EY89" i="7"/>
  <c r="EX89" i="7"/>
  <c r="FH89" i="7" s="1"/>
  <c r="ET89" i="7"/>
  <c r="EM89" i="7"/>
  <c r="ED89" i="7"/>
  <c r="EL89" i="7" s="1"/>
  <c r="EB89" i="7"/>
  <c r="EA89" i="7"/>
  <c r="DZ89" i="7"/>
  <c r="EJ89" i="7" s="1"/>
  <c r="DV89" i="7"/>
  <c r="EE89" i="7" s="1"/>
  <c r="EF89" i="7" s="1"/>
  <c r="DO89" i="7"/>
  <c r="DF89" i="7"/>
  <c r="DN89" i="7" s="1"/>
  <c r="DD89" i="7"/>
  <c r="DC89" i="7"/>
  <c r="DB89" i="7"/>
  <c r="DL89" i="7" s="1"/>
  <c r="CX89" i="7"/>
  <c r="CQ89" i="7"/>
  <c r="CH89" i="7"/>
  <c r="CP89" i="7" s="1"/>
  <c r="CF89" i="7"/>
  <c r="CE89" i="7"/>
  <c r="CD89" i="7"/>
  <c r="CN89" i="7" s="1"/>
  <c r="BZ89" i="7"/>
  <c r="CI89" i="7" s="1"/>
  <c r="CJ89" i="7" s="1"/>
  <c r="BS89" i="7"/>
  <c r="BJ89" i="7"/>
  <c r="BR89" i="7" s="1"/>
  <c r="BH89" i="7"/>
  <c r="BG89" i="7"/>
  <c r="BF89" i="7"/>
  <c r="BP89" i="7" s="1"/>
  <c r="BB89" i="7"/>
  <c r="BK89" i="7" s="1"/>
  <c r="AU89" i="7"/>
  <c r="AL89" i="7"/>
  <c r="AT89" i="7" s="1"/>
  <c r="AJ89" i="7"/>
  <c r="AI89" i="7"/>
  <c r="AH89" i="7"/>
  <c r="AR89" i="7" s="1"/>
  <c r="AD89" i="7"/>
  <c r="AM89" i="7" s="1"/>
  <c r="AN89" i="7" s="1"/>
  <c r="W89" i="7"/>
  <c r="N89" i="7"/>
  <c r="V89" i="7" s="1"/>
  <c r="L89" i="7"/>
  <c r="K89" i="7"/>
  <c r="J89" i="7"/>
  <c r="T89" i="7" s="1"/>
  <c r="F89" i="7"/>
  <c r="KA88" i="7"/>
  <c r="JR88" i="7"/>
  <c r="JZ88" i="7" s="1"/>
  <c r="JP88" i="7"/>
  <c r="JO88" i="7"/>
  <c r="JN88" i="7"/>
  <c r="JX88" i="7" s="1"/>
  <c r="JJ88" i="7"/>
  <c r="JS88" i="7" s="1"/>
  <c r="JT88" i="7" s="1"/>
  <c r="JC88" i="7"/>
  <c r="IT88" i="7"/>
  <c r="JB88" i="7" s="1"/>
  <c r="IR88" i="7"/>
  <c r="IQ88" i="7"/>
  <c r="IP88" i="7"/>
  <c r="IZ88" i="7" s="1"/>
  <c r="IL88" i="7"/>
  <c r="IE88" i="7"/>
  <c r="HV88" i="7"/>
  <c r="ID88" i="7" s="1"/>
  <c r="HT88" i="7"/>
  <c r="HS88" i="7"/>
  <c r="HR88" i="7"/>
  <c r="IB88" i="7" s="1"/>
  <c r="HN88" i="7"/>
  <c r="HW88" i="7" s="1"/>
  <c r="HX88" i="7" s="1"/>
  <c r="HG88" i="7"/>
  <c r="GX88" i="7"/>
  <c r="HF88" i="7" s="1"/>
  <c r="GV88" i="7"/>
  <c r="GU88" i="7"/>
  <c r="GT88" i="7"/>
  <c r="HD88" i="7" s="1"/>
  <c r="GP88" i="7"/>
  <c r="GY88" i="7" s="1"/>
  <c r="GI88" i="7"/>
  <c r="FZ88" i="7"/>
  <c r="GH88" i="7" s="1"/>
  <c r="FX88" i="7"/>
  <c r="FW88" i="7"/>
  <c r="FV88" i="7"/>
  <c r="GF88" i="7" s="1"/>
  <c r="FR88" i="7"/>
  <c r="GA88" i="7" s="1"/>
  <c r="GB88" i="7" s="1"/>
  <c r="FK88" i="7"/>
  <c r="FB88" i="7"/>
  <c r="FJ88" i="7" s="1"/>
  <c r="EZ88" i="7"/>
  <c r="EY88" i="7"/>
  <c r="EX88" i="7"/>
  <c r="FH88" i="7" s="1"/>
  <c r="ET88" i="7"/>
  <c r="EM88" i="7"/>
  <c r="ED88" i="7"/>
  <c r="EL88" i="7" s="1"/>
  <c r="EB88" i="7"/>
  <c r="EA88" i="7"/>
  <c r="DZ88" i="7"/>
  <c r="EJ88" i="7" s="1"/>
  <c r="DV88" i="7"/>
  <c r="EE88" i="7" s="1"/>
  <c r="EF88" i="7" s="1"/>
  <c r="DO88" i="7"/>
  <c r="DF88" i="7"/>
  <c r="DN88" i="7" s="1"/>
  <c r="DD88" i="7"/>
  <c r="DC88" i="7"/>
  <c r="DB88" i="7"/>
  <c r="DL88" i="7" s="1"/>
  <c r="CX88" i="7"/>
  <c r="DG88" i="7" s="1"/>
  <c r="CQ88" i="7"/>
  <c r="CH88" i="7"/>
  <c r="CP88" i="7" s="1"/>
  <c r="CF88" i="7"/>
  <c r="CE88" i="7"/>
  <c r="CD88" i="7"/>
  <c r="CN88" i="7" s="1"/>
  <c r="BZ88" i="7"/>
  <c r="CI88" i="7" s="1"/>
  <c r="CJ88" i="7" s="1"/>
  <c r="BS88" i="7"/>
  <c r="BJ88" i="7"/>
  <c r="BR88" i="7" s="1"/>
  <c r="BH88" i="7"/>
  <c r="BG88" i="7"/>
  <c r="BF88" i="7"/>
  <c r="BP88" i="7" s="1"/>
  <c r="BB88" i="7"/>
  <c r="AU88" i="7"/>
  <c r="AL88" i="7"/>
  <c r="AT88" i="7" s="1"/>
  <c r="AJ88" i="7"/>
  <c r="AI88" i="7"/>
  <c r="AH88" i="7"/>
  <c r="AR88" i="7" s="1"/>
  <c r="AD88" i="7"/>
  <c r="AM88" i="7" s="1"/>
  <c r="AN88" i="7" s="1"/>
  <c r="W88" i="7"/>
  <c r="N88" i="7"/>
  <c r="V88" i="7" s="1"/>
  <c r="L88" i="7"/>
  <c r="K88" i="7"/>
  <c r="J88" i="7"/>
  <c r="T88" i="7" s="1"/>
  <c r="F88" i="7"/>
  <c r="O88" i="7" s="1"/>
  <c r="KA87" i="7"/>
  <c r="JR87" i="7"/>
  <c r="JZ87" i="7" s="1"/>
  <c r="JP87" i="7"/>
  <c r="JO87" i="7"/>
  <c r="JN87" i="7"/>
  <c r="JX87" i="7" s="1"/>
  <c r="JJ87" i="7"/>
  <c r="JS87" i="7" s="1"/>
  <c r="JT87" i="7" s="1"/>
  <c r="JC87" i="7"/>
  <c r="IT87" i="7"/>
  <c r="JB87" i="7" s="1"/>
  <c r="IR87" i="7"/>
  <c r="IQ87" i="7"/>
  <c r="IP87" i="7"/>
  <c r="IZ87" i="7" s="1"/>
  <c r="IL87" i="7"/>
  <c r="IE87" i="7"/>
  <c r="HV87" i="7"/>
  <c r="ID87" i="7" s="1"/>
  <c r="HT87" i="7"/>
  <c r="HS87" i="7"/>
  <c r="HR87" i="7"/>
  <c r="IB87" i="7" s="1"/>
  <c r="HN87" i="7"/>
  <c r="HW87" i="7" s="1"/>
  <c r="HX87" i="7" s="1"/>
  <c r="HG87" i="7"/>
  <c r="GX87" i="7"/>
  <c r="HF87" i="7" s="1"/>
  <c r="GV87" i="7"/>
  <c r="GU87" i="7"/>
  <c r="GT87" i="7"/>
  <c r="HD87" i="7" s="1"/>
  <c r="GP87" i="7"/>
  <c r="GY87" i="7" s="1"/>
  <c r="GI87" i="7"/>
  <c r="FZ87" i="7"/>
  <c r="GH87" i="7" s="1"/>
  <c r="FX87" i="7"/>
  <c r="FW87" i="7"/>
  <c r="FV87" i="7"/>
  <c r="GF87" i="7" s="1"/>
  <c r="FR87" i="7"/>
  <c r="GA87" i="7" s="1"/>
  <c r="GB87" i="7" s="1"/>
  <c r="FK87" i="7"/>
  <c r="FB87" i="7"/>
  <c r="FJ87" i="7" s="1"/>
  <c r="EZ87" i="7"/>
  <c r="EY87" i="7"/>
  <c r="EX87" i="7"/>
  <c r="FH87" i="7" s="1"/>
  <c r="ET87" i="7"/>
  <c r="EM87" i="7"/>
  <c r="ED87" i="7"/>
  <c r="EL87" i="7" s="1"/>
  <c r="EB87" i="7"/>
  <c r="EA87" i="7"/>
  <c r="DZ87" i="7"/>
  <c r="EJ87" i="7" s="1"/>
  <c r="DV87" i="7"/>
  <c r="EE87" i="7" s="1"/>
  <c r="EF87" i="7" s="1"/>
  <c r="DO87" i="7"/>
  <c r="DF87" i="7"/>
  <c r="DN87" i="7" s="1"/>
  <c r="DD87" i="7"/>
  <c r="DC87" i="7"/>
  <c r="DB87" i="7"/>
  <c r="DL87" i="7" s="1"/>
  <c r="CX87" i="7"/>
  <c r="DG87" i="7" s="1"/>
  <c r="CQ87" i="7"/>
  <c r="CH87" i="7"/>
  <c r="CP87" i="7" s="1"/>
  <c r="CF87" i="7"/>
  <c r="CE87" i="7"/>
  <c r="CD87" i="7"/>
  <c r="CN87" i="7" s="1"/>
  <c r="BZ87" i="7"/>
  <c r="CI87" i="7" s="1"/>
  <c r="CJ87" i="7" s="1"/>
  <c r="BS87" i="7"/>
  <c r="BJ87" i="7"/>
  <c r="BR87" i="7" s="1"/>
  <c r="BH87" i="7"/>
  <c r="BG87" i="7"/>
  <c r="BF87" i="7"/>
  <c r="BP87" i="7" s="1"/>
  <c r="BB87" i="7"/>
  <c r="AU87" i="7"/>
  <c r="AL87" i="7"/>
  <c r="AT87" i="7" s="1"/>
  <c r="AJ87" i="7"/>
  <c r="AI87" i="7"/>
  <c r="AH87" i="7"/>
  <c r="AR87" i="7" s="1"/>
  <c r="AD87" i="7"/>
  <c r="AM87" i="7" s="1"/>
  <c r="AN87" i="7" s="1"/>
  <c r="W87" i="7"/>
  <c r="N87" i="7"/>
  <c r="V87" i="7" s="1"/>
  <c r="L87" i="7"/>
  <c r="K87" i="7"/>
  <c r="J87" i="7"/>
  <c r="T87" i="7" s="1"/>
  <c r="F87" i="7"/>
  <c r="O87" i="7" s="1"/>
  <c r="KA86" i="7"/>
  <c r="JR86" i="7"/>
  <c r="JZ86" i="7" s="1"/>
  <c r="JP86" i="7"/>
  <c r="JO86" i="7"/>
  <c r="JN86" i="7"/>
  <c r="JX86" i="7" s="1"/>
  <c r="JJ86" i="7"/>
  <c r="JS86" i="7" s="1"/>
  <c r="JT86" i="7" s="1"/>
  <c r="JC86" i="7"/>
  <c r="IT86" i="7"/>
  <c r="JB86" i="7" s="1"/>
  <c r="IR86" i="7"/>
  <c r="IQ86" i="7"/>
  <c r="IP86" i="7"/>
  <c r="IZ86" i="7" s="1"/>
  <c r="IL86" i="7"/>
  <c r="IE86" i="7"/>
  <c r="HV86" i="7"/>
  <c r="ID86" i="7" s="1"/>
  <c r="HT86" i="7"/>
  <c r="HS86" i="7"/>
  <c r="HR86" i="7"/>
  <c r="IB86" i="7" s="1"/>
  <c r="HN86" i="7"/>
  <c r="HW86" i="7" s="1"/>
  <c r="HX86" i="7" s="1"/>
  <c r="HG86" i="7"/>
  <c r="GX86" i="7"/>
  <c r="HF86" i="7" s="1"/>
  <c r="GV86" i="7"/>
  <c r="GU86" i="7"/>
  <c r="GT86" i="7"/>
  <c r="HD86" i="7" s="1"/>
  <c r="GP86" i="7"/>
  <c r="GY86" i="7" s="1"/>
  <c r="GI86" i="7"/>
  <c r="FZ86" i="7"/>
  <c r="GH86" i="7" s="1"/>
  <c r="FX86" i="7"/>
  <c r="FW86" i="7"/>
  <c r="FV86" i="7"/>
  <c r="GF86" i="7" s="1"/>
  <c r="FR86" i="7"/>
  <c r="GA86" i="7" s="1"/>
  <c r="GB86" i="7" s="1"/>
  <c r="FK86" i="7"/>
  <c r="FB86" i="7"/>
  <c r="FJ86" i="7" s="1"/>
  <c r="EZ86" i="7"/>
  <c r="EY86" i="7"/>
  <c r="EX86" i="7"/>
  <c r="FH86" i="7" s="1"/>
  <c r="ET86" i="7"/>
  <c r="EM86" i="7"/>
  <c r="ED86" i="7"/>
  <c r="EL86" i="7" s="1"/>
  <c r="EB86" i="7"/>
  <c r="EA86" i="7"/>
  <c r="DZ86" i="7"/>
  <c r="EJ86" i="7" s="1"/>
  <c r="DV86" i="7"/>
  <c r="EE86" i="7" s="1"/>
  <c r="EF86" i="7" s="1"/>
  <c r="DO86" i="7"/>
  <c r="DF86" i="7"/>
  <c r="DN86" i="7" s="1"/>
  <c r="DD86" i="7"/>
  <c r="DC86" i="7"/>
  <c r="DB86" i="7"/>
  <c r="DL86" i="7" s="1"/>
  <c r="CX86" i="7"/>
  <c r="CQ86" i="7"/>
  <c r="CH86" i="7"/>
  <c r="CP86" i="7" s="1"/>
  <c r="CF86" i="7"/>
  <c r="CE86" i="7"/>
  <c r="CD86" i="7"/>
  <c r="CN86" i="7" s="1"/>
  <c r="BZ86" i="7"/>
  <c r="CI86" i="7" s="1"/>
  <c r="CJ86" i="7" s="1"/>
  <c r="BS86" i="7"/>
  <c r="BJ86" i="7"/>
  <c r="BR86" i="7" s="1"/>
  <c r="BH86" i="7"/>
  <c r="BG86" i="7"/>
  <c r="BF86" i="7"/>
  <c r="BP86" i="7" s="1"/>
  <c r="BB86" i="7"/>
  <c r="BK86" i="7" s="1"/>
  <c r="AU86" i="7"/>
  <c r="AL86" i="7"/>
  <c r="AT86" i="7" s="1"/>
  <c r="AJ86" i="7"/>
  <c r="AI86" i="7"/>
  <c r="AH86" i="7"/>
  <c r="AR86" i="7" s="1"/>
  <c r="AD86" i="7"/>
  <c r="AM86" i="7" s="1"/>
  <c r="AN86" i="7" s="1"/>
  <c r="W86" i="7"/>
  <c r="N86" i="7"/>
  <c r="V86" i="7" s="1"/>
  <c r="L86" i="7"/>
  <c r="K86" i="7"/>
  <c r="J86" i="7"/>
  <c r="T86" i="7" s="1"/>
  <c r="F86" i="7"/>
  <c r="KA85" i="7"/>
  <c r="JR85" i="7"/>
  <c r="JZ85" i="7" s="1"/>
  <c r="JP85" i="7"/>
  <c r="JO85" i="7"/>
  <c r="JN85" i="7"/>
  <c r="JX85" i="7" s="1"/>
  <c r="JJ85" i="7"/>
  <c r="JS85" i="7" s="1"/>
  <c r="JT85" i="7" s="1"/>
  <c r="JC85" i="7"/>
  <c r="IT85" i="7"/>
  <c r="JB85" i="7" s="1"/>
  <c r="IR85" i="7"/>
  <c r="IQ85" i="7"/>
  <c r="IP85" i="7"/>
  <c r="IZ85" i="7" s="1"/>
  <c r="IL85" i="7"/>
  <c r="IE85" i="7"/>
  <c r="HV85" i="7"/>
  <c r="ID85" i="7" s="1"/>
  <c r="HT85" i="7"/>
  <c r="HS85" i="7"/>
  <c r="HR85" i="7"/>
  <c r="IB85" i="7" s="1"/>
  <c r="HN85" i="7"/>
  <c r="HW85" i="7" s="1"/>
  <c r="HX85" i="7" s="1"/>
  <c r="HG85" i="7"/>
  <c r="GX85" i="7"/>
  <c r="HF85" i="7" s="1"/>
  <c r="GV85" i="7"/>
  <c r="GU85" i="7"/>
  <c r="GT85" i="7"/>
  <c r="HD85" i="7" s="1"/>
  <c r="GP85" i="7"/>
  <c r="GY85" i="7" s="1"/>
  <c r="GI85" i="7"/>
  <c r="FZ85" i="7"/>
  <c r="GH85" i="7" s="1"/>
  <c r="FX85" i="7"/>
  <c r="FW85" i="7"/>
  <c r="FV85" i="7"/>
  <c r="GF85" i="7" s="1"/>
  <c r="FR85" i="7"/>
  <c r="GA85" i="7" s="1"/>
  <c r="GB85" i="7" s="1"/>
  <c r="FK85" i="7"/>
  <c r="FB85" i="7"/>
  <c r="FJ85" i="7" s="1"/>
  <c r="EZ85" i="7"/>
  <c r="EY85" i="7"/>
  <c r="EX85" i="7"/>
  <c r="FH85" i="7" s="1"/>
  <c r="ET85" i="7"/>
  <c r="EM85" i="7"/>
  <c r="ED85" i="7"/>
  <c r="EL85" i="7" s="1"/>
  <c r="EB85" i="7"/>
  <c r="EA85" i="7"/>
  <c r="DZ85" i="7"/>
  <c r="EJ85" i="7" s="1"/>
  <c r="DV85" i="7"/>
  <c r="EE85" i="7" s="1"/>
  <c r="EF85" i="7" s="1"/>
  <c r="DO85" i="7"/>
  <c r="DF85" i="7"/>
  <c r="DN85" i="7" s="1"/>
  <c r="DD85" i="7"/>
  <c r="DC85" i="7"/>
  <c r="DB85" i="7"/>
  <c r="DL85" i="7" s="1"/>
  <c r="CX85" i="7"/>
  <c r="DG85" i="7" s="1"/>
  <c r="CQ85" i="7"/>
  <c r="CH85" i="7"/>
  <c r="CP85" i="7" s="1"/>
  <c r="CF85" i="7"/>
  <c r="CE85" i="7"/>
  <c r="CD85" i="7"/>
  <c r="CN85" i="7" s="1"/>
  <c r="BZ85" i="7"/>
  <c r="CI85" i="7" s="1"/>
  <c r="CJ85" i="7" s="1"/>
  <c r="BS85" i="7"/>
  <c r="BJ85" i="7"/>
  <c r="BR85" i="7" s="1"/>
  <c r="BH85" i="7"/>
  <c r="BG85" i="7"/>
  <c r="BF85" i="7"/>
  <c r="BP85" i="7" s="1"/>
  <c r="BB85" i="7"/>
  <c r="AU85" i="7"/>
  <c r="AL85" i="7"/>
  <c r="AT85" i="7" s="1"/>
  <c r="AJ85" i="7"/>
  <c r="AI85" i="7"/>
  <c r="AH85" i="7"/>
  <c r="AR85" i="7" s="1"/>
  <c r="AD85" i="7"/>
  <c r="AM85" i="7" s="1"/>
  <c r="AN85" i="7" s="1"/>
  <c r="W85" i="7"/>
  <c r="N85" i="7"/>
  <c r="V85" i="7" s="1"/>
  <c r="L85" i="7"/>
  <c r="K85" i="7"/>
  <c r="J85" i="7"/>
  <c r="T85" i="7" s="1"/>
  <c r="F85" i="7"/>
  <c r="O85" i="7" s="1"/>
  <c r="KA84" i="7"/>
  <c r="JR84" i="7"/>
  <c r="JZ84" i="7" s="1"/>
  <c r="JP84" i="7"/>
  <c r="JO84" i="7"/>
  <c r="JN84" i="7"/>
  <c r="JX84" i="7" s="1"/>
  <c r="JJ84" i="7"/>
  <c r="JS84" i="7" s="1"/>
  <c r="JT84" i="7" s="1"/>
  <c r="JC84" i="7"/>
  <c r="IT84" i="7"/>
  <c r="JB84" i="7" s="1"/>
  <c r="IR84" i="7"/>
  <c r="IQ84" i="7"/>
  <c r="IP84" i="7"/>
  <c r="IZ84" i="7" s="1"/>
  <c r="IL84" i="7"/>
  <c r="IE84" i="7"/>
  <c r="HV84" i="7"/>
  <c r="ID84" i="7" s="1"/>
  <c r="HT84" i="7"/>
  <c r="HS84" i="7"/>
  <c r="HR84" i="7"/>
  <c r="IB84" i="7" s="1"/>
  <c r="HN84" i="7"/>
  <c r="HW84" i="7" s="1"/>
  <c r="HX84" i="7" s="1"/>
  <c r="HG84" i="7"/>
  <c r="GX84" i="7"/>
  <c r="HF84" i="7" s="1"/>
  <c r="GV84" i="7"/>
  <c r="GU84" i="7"/>
  <c r="GT84" i="7"/>
  <c r="HD84" i="7" s="1"/>
  <c r="GP84" i="7"/>
  <c r="GY84" i="7" s="1"/>
  <c r="GI84" i="7"/>
  <c r="FZ84" i="7"/>
  <c r="GH84" i="7" s="1"/>
  <c r="FX84" i="7"/>
  <c r="FW84" i="7"/>
  <c r="FV84" i="7"/>
  <c r="GF84" i="7" s="1"/>
  <c r="FR84" i="7"/>
  <c r="GA84" i="7" s="1"/>
  <c r="GB84" i="7" s="1"/>
  <c r="FK84" i="7"/>
  <c r="FB84" i="7"/>
  <c r="FJ84" i="7" s="1"/>
  <c r="EZ84" i="7"/>
  <c r="EY84" i="7"/>
  <c r="EX84" i="7"/>
  <c r="FH84" i="7" s="1"/>
  <c r="ET84" i="7"/>
  <c r="EM84" i="7"/>
  <c r="ED84" i="7"/>
  <c r="EL84" i="7" s="1"/>
  <c r="EB84" i="7"/>
  <c r="EA84" i="7"/>
  <c r="DZ84" i="7"/>
  <c r="EJ84" i="7" s="1"/>
  <c r="DV84" i="7"/>
  <c r="EE84" i="7" s="1"/>
  <c r="EF84" i="7" s="1"/>
  <c r="DO84" i="7"/>
  <c r="DF84" i="7"/>
  <c r="DN84" i="7" s="1"/>
  <c r="DD84" i="7"/>
  <c r="DC84" i="7"/>
  <c r="DB84" i="7"/>
  <c r="DL84" i="7" s="1"/>
  <c r="CX84" i="7"/>
  <c r="CQ84" i="7"/>
  <c r="CH84" i="7"/>
  <c r="CP84" i="7" s="1"/>
  <c r="CF84" i="7"/>
  <c r="CE84" i="7"/>
  <c r="CD84" i="7"/>
  <c r="CN84" i="7" s="1"/>
  <c r="BZ84" i="7"/>
  <c r="CI84" i="7" s="1"/>
  <c r="CJ84" i="7" s="1"/>
  <c r="BS84" i="7"/>
  <c r="BJ84" i="7"/>
  <c r="BR84" i="7" s="1"/>
  <c r="BH84" i="7"/>
  <c r="BG84" i="7"/>
  <c r="BF84" i="7"/>
  <c r="BP84" i="7" s="1"/>
  <c r="BB84" i="7"/>
  <c r="BK84" i="7" s="1"/>
  <c r="AU84" i="7"/>
  <c r="AL84" i="7"/>
  <c r="AT84" i="7" s="1"/>
  <c r="AJ84" i="7"/>
  <c r="AI84" i="7"/>
  <c r="AH84" i="7"/>
  <c r="AR84" i="7" s="1"/>
  <c r="AD84" i="7"/>
  <c r="AM84" i="7" s="1"/>
  <c r="AN84" i="7" s="1"/>
  <c r="W84" i="7"/>
  <c r="N84" i="7"/>
  <c r="V84" i="7" s="1"/>
  <c r="L84" i="7"/>
  <c r="K84" i="7"/>
  <c r="J84" i="7"/>
  <c r="T84" i="7" s="1"/>
  <c r="F84" i="7"/>
  <c r="KA83" i="7"/>
  <c r="JR83" i="7"/>
  <c r="JZ83" i="7" s="1"/>
  <c r="JP83" i="7"/>
  <c r="JO83" i="7"/>
  <c r="JN83" i="7"/>
  <c r="JX83" i="7" s="1"/>
  <c r="JJ83" i="7"/>
  <c r="JS83" i="7" s="1"/>
  <c r="JT83" i="7" s="1"/>
  <c r="JC83" i="7"/>
  <c r="IT83" i="7"/>
  <c r="JB83" i="7" s="1"/>
  <c r="IR83" i="7"/>
  <c r="IQ83" i="7"/>
  <c r="IP83" i="7"/>
  <c r="IZ83" i="7" s="1"/>
  <c r="IL83" i="7"/>
  <c r="IE83" i="7"/>
  <c r="HV83" i="7"/>
  <c r="ID83" i="7" s="1"/>
  <c r="HT83" i="7"/>
  <c r="HS83" i="7"/>
  <c r="HR83" i="7"/>
  <c r="IB83" i="7" s="1"/>
  <c r="HN83" i="7"/>
  <c r="HW83" i="7" s="1"/>
  <c r="HX83" i="7" s="1"/>
  <c r="HG83" i="7"/>
  <c r="GX83" i="7"/>
  <c r="HF83" i="7" s="1"/>
  <c r="GV83" i="7"/>
  <c r="GU83" i="7"/>
  <c r="GT83" i="7"/>
  <c r="HD83" i="7" s="1"/>
  <c r="GP83" i="7"/>
  <c r="GY83" i="7" s="1"/>
  <c r="GI83" i="7"/>
  <c r="FZ83" i="7"/>
  <c r="GH83" i="7" s="1"/>
  <c r="FX83" i="7"/>
  <c r="FW83" i="7"/>
  <c r="FV83" i="7"/>
  <c r="GF83" i="7" s="1"/>
  <c r="FR83" i="7"/>
  <c r="GA83" i="7" s="1"/>
  <c r="GB83" i="7" s="1"/>
  <c r="FK83" i="7"/>
  <c r="FB83" i="7"/>
  <c r="FJ83" i="7" s="1"/>
  <c r="EZ83" i="7"/>
  <c r="EY83" i="7"/>
  <c r="EX83" i="7"/>
  <c r="FH83" i="7" s="1"/>
  <c r="ET83" i="7"/>
  <c r="EM83" i="7"/>
  <c r="ED83" i="7"/>
  <c r="EL83" i="7" s="1"/>
  <c r="EB83" i="7"/>
  <c r="EA83" i="7"/>
  <c r="DZ83" i="7"/>
  <c r="EJ83" i="7" s="1"/>
  <c r="DV83" i="7"/>
  <c r="EE83" i="7" s="1"/>
  <c r="EF83" i="7" s="1"/>
  <c r="DO83" i="7"/>
  <c r="DF83" i="7"/>
  <c r="DN83" i="7" s="1"/>
  <c r="DD83" i="7"/>
  <c r="DC83" i="7"/>
  <c r="DB83" i="7"/>
  <c r="DL83" i="7" s="1"/>
  <c r="CX83" i="7"/>
  <c r="DG83" i="7" s="1"/>
  <c r="CQ83" i="7"/>
  <c r="CH83" i="7"/>
  <c r="CP83" i="7" s="1"/>
  <c r="CF83" i="7"/>
  <c r="CE83" i="7"/>
  <c r="CD83" i="7"/>
  <c r="CN83" i="7" s="1"/>
  <c r="BZ83" i="7"/>
  <c r="CI83" i="7" s="1"/>
  <c r="CJ83" i="7" s="1"/>
  <c r="BS83" i="7"/>
  <c r="BJ83" i="7"/>
  <c r="BR83" i="7" s="1"/>
  <c r="BH83" i="7"/>
  <c r="BG83" i="7"/>
  <c r="BF83" i="7"/>
  <c r="BP83" i="7" s="1"/>
  <c r="BB83" i="7"/>
  <c r="AU83" i="7"/>
  <c r="AL83" i="7"/>
  <c r="AT83" i="7" s="1"/>
  <c r="AJ83" i="7"/>
  <c r="AI83" i="7"/>
  <c r="AH83" i="7"/>
  <c r="AR83" i="7" s="1"/>
  <c r="AD83" i="7"/>
  <c r="AM83" i="7" s="1"/>
  <c r="AN83" i="7" s="1"/>
  <c r="W83" i="7"/>
  <c r="N83" i="7"/>
  <c r="V83" i="7" s="1"/>
  <c r="L83" i="7"/>
  <c r="K83" i="7"/>
  <c r="J83" i="7"/>
  <c r="T83" i="7" s="1"/>
  <c r="F83" i="7"/>
  <c r="O83" i="7" s="1"/>
  <c r="KA82" i="7"/>
  <c r="JR82" i="7"/>
  <c r="JZ82" i="7" s="1"/>
  <c r="JP82" i="7"/>
  <c r="JO82" i="7"/>
  <c r="JN82" i="7"/>
  <c r="JX82" i="7" s="1"/>
  <c r="JJ82" i="7"/>
  <c r="JS82" i="7" s="1"/>
  <c r="JT82" i="7" s="1"/>
  <c r="JC82" i="7"/>
  <c r="IT82" i="7"/>
  <c r="JB82" i="7" s="1"/>
  <c r="IR82" i="7"/>
  <c r="IQ82" i="7"/>
  <c r="IP82" i="7"/>
  <c r="IZ82" i="7" s="1"/>
  <c r="IL82" i="7"/>
  <c r="IE82" i="7"/>
  <c r="HV82" i="7"/>
  <c r="ID82" i="7" s="1"/>
  <c r="HT82" i="7"/>
  <c r="HS82" i="7"/>
  <c r="HR82" i="7"/>
  <c r="IB82" i="7" s="1"/>
  <c r="HN82" i="7"/>
  <c r="HW82" i="7" s="1"/>
  <c r="HX82" i="7" s="1"/>
  <c r="HG82" i="7"/>
  <c r="GX82" i="7"/>
  <c r="HF82" i="7" s="1"/>
  <c r="GV82" i="7"/>
  <c r="GU82" i="7"/>
  <c r="GT82" i="7"/>
  <c r="HD82" i="7" s="1"/>
  <c r="GP82" i="7"/>
  <c r="GY82" i="7" s="1"/>
  <c r="GI82" i="7"/>
  <c r="FZ82" i="7"/>
  <c r="GH82" i="7" s="1"/>
  <c r="FX82" i="7"/>
  <c r="FW82" i="7"/>
  <c r="FV82" i="7"/>
  <c r="GF82" i="7" s="1"/>
  <c r="FR82" i="7"/>
  <c r="GA82" i="7" s="1"/>
  <c r="GB82" i="7" s="1"/>
  <c r="FK82" i="7"/>
  <c r="FB82" i="7"/>
  <c r="FJ82" i="7" s="1"/>
  <c r="EZ82" i="7"/>
  <c r="EY82" i="7"/>
  <c r="EX82" i="7"/>
  <c r="FH82" i="7" s="1"/>
  <c r="ET82" i="7"/>
  <c r="EM82" i="7"/>
  <c r="ED82" i="7"/>
  <c r="EL82" i="7" s="1"/>
  <c r="EB82" i="7"/>
  <c r="EA82" i="7"/>
  <c r="DZ82" i="7"/>
  <c r="EJ82" i="7" s="1"/>
  <c r="DV82" i="7"/>
  <c r="EE82" i="7" s="1"/>
  <c r="EF82" i="7" s="1"/>
  <c r="DO82" i="7"/>
  <c r="DF82" i="7"/>
  <c r="DN82" i="7" s="1"/>
  <c r="DD82" i="7"/>
  <c r="DC82" i="7"/>
  <c r="DB82" i="7"/>
  <c r="DL82" i="7" s="1"/>
  <c r="CX82" i="7"/>
  <c r="CQ82" i="7"/>
  <c r="CH82" i="7"/>
  <c r="CP82" i="7" s="1"/>
  <c r="CF82" i="7"/>
  <c r="CE82" i="7"/>
  <c r="CD82" i="7"/>
  <c r="CN82" i="7" s="1"/>
  <c r="BZ82" i="7"/>
  <c r="CI82" i="7" s="1"/>
  <c r="CJ82" i="7" s="1"/>
  <c r="BS82" i="7"/>
  <c r="BJ82" i="7"/>
  <c r="BR82" i="7" s="1"/>
  <c r="BH82" i="7"/>
  <c r="BG82" i="7"/>
  <c r="BF82" i="7"/>
  <c r="BP82" i="7" s="1"/>
  <c r="BB82" i="7"/>
  <c r="BK82" i="7" s="1"/>
  <c r="AU82" i="7"/>
  <c r="AL82" i="7"/>
  <c r="AT82" i="7" s="1"/>
  <c r="AJ82" i="7"/>
  <c r="AI82" i="7"/>
  <c r="AH82" i="7"/>
  <c r="AR82" i="7" s="1"/>
  <c r="AD82" i="7"/>
  <c r="AM82" i="7" s="1"/>
  <c r="AN82" i="7" s="1"/>
  <c r="W82" i="7"/>
  <c r="N82" i="7"/>
  <c r="V82" i="7" s="1"/>
  <c r="L82" i="7"/>
  <c r="K82" i="7"/>
  <c r="J82" i="7"/>
  <c r="T82" i="7" s="1"/>
  <c r="F82" i="7"/>
  <c r="KA81" i="7"/>
  <c r="JR81" i="7"/>
  <c r="JZ81" i="7" s="1"/>
  <c r="JP81" i="7"/>
  <c r="JO81" i="7"/>
  <c r="JN81" i="7"/>
  <c r="JX81" i="7" s="1"/>
  <c r="JJ81" i="7"/>
  <c r="JS81" i="7" s="1"/>
  <c r="JT81" i="7" s="1"/>
  <c r="JC81" i="7"/>
  <c r="IT81" i="7"/>
  <c r="JB81" i="7" s="1"/>
  <c r="IR81" i="7"/>
  <c r="IQ81" i="7"/>
  <c r="IP81" i="7"/>
  <c r="IZ81" i="7" s="1"/>
  <c r="IL81" i="7"/>
  <c r="IE81" i="7"/>
  <c r="HV81" i="7"/>
  <c r="ID81" i="7" s="1"/>
  <c r="HT81" i="7"/>
  <c r="HS81" i="7"/>
  <c r="HR81" i="7"/>
  <c r="IB81" i="7" s="1"/>
  <c r="HN81" i="7"/>
  <c r="HW81" i="7" s="1"/>
  <c r="HX81" i="7" s="1"/>
  <c r="HG81" i="7"/>
  <c r="GX81" i="7"/>
  <c r="HF81" i="7" s="1"/>
  <c r="GV81" i="7"/>
  <c r="GU81" i="7"/>
  <c r="GT81" i="7"/>
  <c r="HD81" i="7" s="1"/>
  <c r="GP81" i="7"/>
  <c r="GY81" i="7" s="1"/>
  <c r="GI81" i="7"/>
  <c r="FZ81" i="7"/>
  <c r="GH81" i="7" s="1"/>
  <c r="FX81" i="7"/>
  <c r="FW81" i="7"/>
  <c r="FV81" i="7"/>
  <c r="GF81" i="7" s="1"/>
  <c r="FR81" i="7"/>
  <c r="GA81" i="7" s="1"/>
  <c r="GB81" i="7" s="1"/>
  <c r="FK81" i="7"/>
  <c r="FB81" i="7"/>
  <c r="FJ81" i="7" s="1"/>
  <c r="EZ81" i="7"/>
  <c r="EY81" i="7"/>
  <c r="EX81" i="7"/>
  <c r="FH81" i="7" s="1"/>
  <c r="ET81" i="7"/>
  <c r="EM81" i="7"/>
  <c r="ED81" i="7"/>
  <c r="EL81" i="7" s="1"/>
  <c r="EB81" i="7"/>
  <c r="EA81" i="7"/>
  <c r="DZ81" i="7"/>
  <c r="EJ81" i="7" s="1"/>
  <c r="DV81" i="7"/>
  <c r="EE81" i="7" s="1"/>
  <c r="EF81" i="7" s="1"/>
  <c r="DO81" i="7"/>
  <c r="DF81" i="7"/>
  <c r="DN81" i="7" s="1"/>
  <c r="DD81" i="7"/>
  <c r="DC81" i="7"/>
  <c r="DB81" i="7"/>
  <c r="DL81" i="7" s="1"/>
  <c r="CX81" i="7"/>
  <c r="DG81" i="7" s="1"/>
  <c r="CQ81" i="7"/>
  <c r="CH81" i="7"/>
  <c r="CP81" i="7" s="1"/>
  <c r="CF81" i="7"/>
  <c r="CE81" i="7"/>
  <c r="CD81" i="7"/>
  <c r="CN81" i="7" s="1"/>
  <c r="BZ81" i="7"/>
  <c r="CI81" i="7" s="1"/>
  <c r="CJ81" i="7" s="1"/>
  <c r="BS81" i="7"/>
  <c r="BJ81" i="7"/>
  <c r="BR81" i="7" s="1"/>
  <c r="BH81" i="7"/>
  <c r="BG81" i="7"/>
  <c r="BF81" i="7"/>
  <c r="BP81" i="7" s="1"/>
  <c r="BB81" i="7"/>
  <c r="AU81" i="7"/>
  <c r="AL81" i="7"/>
  <c r="AT81" i="7" s="1"/>
  <c r="AJ81" i="7"/>
  <c r="AI81" i="7"/>
  <c r="AH81" i="7"/>
  <c r="AR81" i="7" s="1"/>
  <c r="AD81" i="7"/>
  <c r="AM81" i="7" s="1"/>
  <c r="AN81" i="7" s="1"/>
  <c r="W81" i="7"/>
  <c r="N81" i="7"/>
  <c r="V81" i="7" s="1"/>
  <c r="L81" i="7"/>
  <c r="K81" i="7"/>
  <c r="J81" i="7"/>
  <c r="T81" i="7" s="1"/>
  <c r="F81" i="7"/>
  <c r="O81" i="7" s="1"/>
  <c r="KA80" i="7"/>
  <c r="JR80" i="7"/>
  <c r="JZ80" i="7" s="1"/>
  <c r="JP80" i="7"/>
  <c r="JO80" i="7"/>
  <c r="JN80" i="7"/>
  <c r="JX80" i="7" s="1"/>
  <c r="JJ80" i="7"/>
  <c r="JS80" i="7" s="1"/>
  <c r="JT80" i="7" s="1"/>
  <c r="JC80" i="7"/>
  <c r="IT80" i="7"/>
  <c r="JB80" i="7" s="1"/>
  <c r="IR80" i="7"/>
  <c r="IQ80" i="7"/>
  <c r="IP80" i="7"/>
  <c r="IZ80" i="7" s="1"/>
  <c r="IL80" i="7"/>
  <c r="IE80" i="7"/>
  <c r="HV80" i="7"/>
  <c r="ID80" i="7" s="1"/>
  <c r="HT80" i="7"/>
  <c r="HS80" i="7"/>
  <c r="HR80" i="7"/>
  <c r="IB80" i="7" s="1"/>
  <c r="HN80" i="7"/>
  <c r="HW80" i="7" s="1"/>
  <c r="HX80" i="7" s="1"/>
  <c r="HG80" i="7"/>
  <c r="GX80" i="7"/>
  <c r="HF80" i="7" s="1"/>
  <c r="GV80" i="7"/>
  <c r="GU80" i="7"/>
  <c r="GT80" i="7"/>
  <c r="HD80" i="7" s="1"/>
  <c r="GP80" i="7"/>
  <c r="GY80" i="7" s="1"/>
  <c r="GI80" i="7"/>
  <c r="FZ80" i="7"/>
  <c r="GH80" i="7" s="1"/>
  <c r="FX80" i="7"/>
  <c r="FW80" i="7"/>
  <c r="FV80" i="7"/>
  <c r="GF80" i="7" s="1"/>
  <c r="FR80" i="7"/>
  <c r="GA80" i="7" s="1"/>
  <c r="GB80" i="7" s="1"/>
  <c r="FK80" i="7"/>
  <c r="FB80" i="7"/>
  <c r="FJ80" i="7" s="1"/>
  <c r="EZ80" i="7"/>
  <c r="EY80" i="7"/>
  <c r="EX80" i="7"/>
  <c r="FH80" i="7" s="1"/>
  <c r="ET80" i="7"/>
  <c r="EM80" i="7"/>
  <c r="ED80" i="7"/>
  <c r="EL80" i="7" s="1"/>
  <c r="EB80" i="7"/>
  <c r="EA80" i="7"/>
  <c r="DZ80" i="7"/>
  <c r="EJ80" i="7" s="1"/>
  <c r="DV80" i="7"/>
  <c r="EE80" i="7" s="1"/>
  <c r="EF80" i="7" s="1"/>
  <c r="DO80" i="7"/>
  <c r="DF80" i="7"/>
  <c r="DN80" i="7" s="1"/>
  <c r="DD80" i="7"/>
  <c r="DC80" i="7"/>
  <c r="DB80" i="7"/>
  <c r="DL80" i="7" s="1"/>
  <c r="CX80" i="7"/>
  <c r="CQ80" i="7"/>
  <c r="CH80" i="7"/>
  <c r="CP80" i="7" s="1"/>
  <c r="CF80" i="7"/>
  <c r="CE80" i="7"/>
  <c r="CD80" i="7"/>
  <c r="CN80" i="7" s="1"/>
  <c r="BZ80" i="7"/>
  <c r="CI80" i="7" s="1"/>
  <c r="CJ80" i="7" s="1"/>
  <c r="BS80" i="7"/>
  <c r="BJ80" i="7"/>
  <c r="BR80" i="7" s="1"/>
  <c r="BH80" i="7"/>
  <c r="BG80" i="7"/>
  <c r="BF80" i="7"/>
  <c r="BP80" i="7" s="1"/>
  <c r="BB80" i="7"/>
  <c r="BK80" i="7" s="1"/>
  <c r="AU80" i="7"/>
  <c r="AL80" i="7"/>
  <c r="AT80" i="7" s="1"/>
  <c r="AJ80" i="7"/>
  <c r="AI80" i="7"/>
  <c r="AH80" i="7"/>
  <c r="AR80" i="7" s="1"/>
  <c r="AD80" i="7"/>
  <c r="AM80" i="7" s="1"/>
  <c r="AN80" i="7" s="1"/>
  <c r="W80" i="7"/>
  <c r="N80" i="7"/>
  <c r="V80" i="7" s="1"/>
  <c r="L80" i="7"/>
  <c r="K80" i="7"/>
  <c r="J80" i="7"/>
  <c r="T80" i="7" s="1"/>
  <c r="F80" i="7"/>
  <c r="KA79" i="7"/>
  <c r="JR79" i="7"/>
  <c r="JZ79" i="7" s="1"/>
  <c r="JP79" i="7"/>
  <c r="JO79" i="7"/>
  <c r="JN79" i="7"/>
  <c r="JX79" i="7" s="1"/>
  <c r="JJ79" i="7"/>
  <c r="JS79" i="7" s="1"/>
  <c r="JT79" i="7" s="1"/>
  <c r="JC79" i="7"/>
  <c r="IT79" i="7"/>
  <c r="JB79" i="7" s="1"/>
  <c r="IR79" i="7"/>
  <c r="IQ79" i="7"/>
  <c r="IP79" i="7"/>
  <c r="IZ79" i="7" s="1"/>
  <c r="IL79" i="7"/>
  <c r="IE79" i="7"/>
  <c r="HV79" i="7"/>
  <c r="ID79" i="7" s="1"/>
  <c r="HT79" i="7"/>
  <c r="HS79" i="7"/>
  <c r="HR79" i="7"/>
  <c r="IB79" i="7" s="1"/>
  <c r="HN79" i="7"/>
  <c r="HW79" i="7" s="1"/>
  <c r="HX79" i="7" s="1"/>
  <c r="HG79" i="7"/>
  <c r="GX79" i="7"/>
  <c r="HF79" i="7" s="1"/>
  <c r="GV79" i="7"/>
  <c r="GU79" i="7"/>
  <c r="GT79" i="7"/>
  <c r="HD79" i="7" s="1"/>
  <c r="GP79" i="7"/>
  <c r="GY79" i="7" s="1"/>
  <c r="GI79" i="7"/>
  <c r="FZ79" i="7"/>
  <c r="GH79" i="7" s="1"/>
  <c r="FX79" i="7"/>
  <c r="FW79" i="7"/>
  <c r="FV79" i="7"/>
  <c r="GF79" i="7" s="1"/>
  <c r="FR79" i="7"/>
  <c r="GA79" i="7" s="1"/>
  <c r="GB79" i="7" s="1"/>
  <c r="FK79" i="7"/>
  <c r="FB79" i="7"/>
  <c r="FJ79" i="7" s="1"/>
  <c r="EZ79" i="7"/>
  <c r="EY79" i="7"/>
  <c r="EX79" i="7"/>
  <c r="FH79" i="7" s="1"/>
  <c r="ET79" i="7"/>
  <c r="EM79" i="7"/>
  <c r="ED79" i="7"/>
  <c r="EL79" i="7" s="1"/>
  <c r="EB79" i="7"/>
  <c r="EA79" i="7"/>
  <c r="DZ79" i="7"/>
  <c r="EJ79" i="7" s="1"/>
  <c r="DV79" i="7"/>
  <c r="EE79" i="7" s="1"/>
  <c r="EF79" i="7" s="1"/>
  <c r="DO79" i="7"/>
  <c r="DF79" i="7"/>
  <c r="DN79" i="7" s="1"/>
  <c r="DD79" i="7"/>
  <c r="DC79" i="7"/>
  <c r="DB79" i="7"/>
  <c r="DL79" i="7" s="1"/>
  <c r="CX79" i="7"/>
  <c r="DG79" i="7" s="1"/>
  <c r="CQ79" i="7"/>
  <c r="CH79" i="7"/>
  <c r="CP79" i="7" s="1"/>
  <c r="CF79" i="7"/>
  <c r="CE79" i="7"/>
  <c r="CD79" i="7"/>
  <c r="CN79" i="7" s="1"/>
  <c r="BZ79" i="7"/>
  <c r="CI79" i="7" s="1"/>
  <c r="CJ79" i="7" s="1"/>
  <c r="BS79" i="7"/>
  <c r="BJ79" i="7"/>
  <c r="BR79" i="7" s="1"/>
  <c r="BH79" i="7"/>
  <c r="BG79" i="7"/>
  <c r="BF79" i="7"/>
  <c r="BP79" i="7" s="1"/>
  <c r="BB79" i="7"/>
  <c r="AU79" i="7"/>
  <c r="AL79" i="7"/>
  <c r="AT79" i="7" s="1"/>
  <c r="AJ79" i="7"/>
  <c r="AI79" i="7"/>
  <c r="AH79" i="7"/>
  <c r="AR79" i="7" s="1"/>
  <c r="AD79" i="7"/>
  <c r="AM79" i="7" s="1"/>
  <c r="AN79" i="7" s="1"/>
  <c r="W79" i="7"/>
  <c r="N79" i="7"/>
  <c r="V79" i="7" s="1"/>
  <c r="L79" i="7"/>
  <c r="K79" i="7"/>
  <c r="J79" i="7"/>
  <c r="T79" i="7" s="1"/>
  <c r="F79" i="7"/>
  <c r="O79" i="7" s="1"/>
  <c r="KA78" i="7"/>
  <c r="JR78" i="7"/>
  <c r="JZ78" i="7" s="1"/>
  <c r="JP78" i="7"/>
  <c r="JO78" i="7"/>
  <c r="JN78" i="7"/>
  <c r="JX78" i="7" s="1"/>
  <c r="JJ78" i="7"/>
  <c r="JS78" i="7" s="1"/>
  <c r="JT78" i="7" s="1"/>
  <c r="JC78" i="7"/>
  <c r="IT78" i="7"/>
  <c r="JB78" i="7" s="1"/>
  <c r="IR78" i="7"/>
  <c r="IQ78" i="7"/>
  <c r="IP78" i="7"/>
  <c r="IZ78" i="7" s="1"/>
  <c r="IL78" i="7"/>
  <c r="IE78" i="7"/>
  <c r="HV78" i="7"/>
  <c r="ID78" i="7" s="1"/>
  <c r="HT78" i="7"/>
  <c r="HS78" i="7"/>
  <c r="HR78" i="7"/>
  <c r="IB78" i="7" s="1"/>
  <c r="HN78" i="7"/>
  <c r="HW78" i="7" s="1"/>
  <c r="HX78" i="7" s="1"/>
  <c r="HG78" i="7"/>
  <c r="GX78" i="7"/>
  <c r="HF78" i="7" s="1"/>
  <c r="GV78" i="7"/>
  <c r="GU78" i="7"/>
  <c r="GT78" i="7"/>
  <c r="HD78" i="7" s="1"/>
  <c r="GP78" i="7"/>
  <c r="GY78" i="7" s="1"/>
  <c r="GI78" i="7"/>
  <c r="FZ78" i="7"/>
  <c r="GH78" i="7" s="1"/>
  <c r="FX78" i="7"/>
  <c r="FW78" i="7"/>
  <c r="FV78" i="7"/>
  <c r="GF78" i="7" s="1"/>
  <c r="FR78" i="7"/>
  <c r="GA78" i="7" s="1"/>
  <c r="GB78" i="7" s="1"/>
  <c r="FK78" i="7"/>
  <c r="FB78" i="7"/>
  <c r="FJ78" i="7" s="1"/>
  <c r="EZ78" i="7"/>
  <c r="EY78" i="7"/>
  <c r="EX78" i="7"/>
  <c r="FH78" i="7" s="1"/>
  <c r="ET78" i="7"/>
  <c r="EM78" i="7"/>
  <c r="ED78" i="7"/>
  <c r="EL78" i="7" s="1"/>
  <c r="EB78" i="7"/>
  <c r="EA78" i="7"/>
  <c r="DZ78" i="7"/>
  <c r="EJ78" i="7" s="1"/>
  <c r="DV78" i="7"/>
  <c r="EE78" i="7" s="1"/>
  <c r="EF78" i="7" s="1"/>
  <c r="DO78" i="7"/>
  <c r="DF78" i="7"/>
  <c r="DN78" i="7" s="1"/>
  <c r="DD78" i="7"/>
  <c r="DC78" i="7"/>
  <c r="DB78" i="7"/>
  <c r="DL78" i="7" s="1"/>
  <c r="CX78" i="7"/>
  <c r="CQ78" i="7"/>
  <c r="CH78" i="7"/>
  <c r="CP78" i="7" s="1"/>
  <c r="CF78" i="7"/>
  <c r="CE78" i="7"/>
  <c r="CD78" i="7"/>
  <c r="CN78" i="7" s="1"/>
  <c r="BZ78" i="7"/>
  <c r="CI78" i="7" s="1"/>
  <c r="CJ78" i="7" s="1"/>
  <c r="BS78" i="7"/>
  <c r="BJ78" i="7"/>
  <c r="BR78" i="7" s="1"/>
  <c r="BH78" i="7"/>
  <c r="BG78" i="7"/>
  <c r="BF78" i="7"/>
  <c r="BP78" i="7" s="1"/>
  <c r="BB78" i="7"/>
  <c r="BK78" i="7" s="1"/>
  <c r="AU78" i="7"/>
  <c r="AL78" i="7"/>
  <c r="AT78" i="7" s="1"/>
  <c r="AJ78" i="7"/>
  <c r="AI78" i="7"/>
  <c r="AH78" i="7"/>
  <c r="AR78" i="7" s="1"/>
  <c r="AD78" i="7"/>
  <c r="AM78" i="7" s="1"/>
  <c r="AN78" i="7" s="1"/>
  <c r="W78" i="7"/>
  <c r="N78" i="7"/>
  <c r="V78" i="7" s="1"/>
  <c r="L78" i="7"/>
  <c r="K78" i="7"/>
  <c r="J78" i="7"/>
  <c r="T78" i="7" s="1"/>
  <c r="F78" i="7"/>
  <c r="KA77" i="7"/>
  <c r="JR77" i="7"/>
  <c r="JZ77" i="7" s="1"/>
  <c r="JP77" i="7"/>
  <c r="JO77" i="7"/>
  <c r="JN77" i="7"/>
  <c r="JX77" i="7" s="1"/>
  <c r="JJ77" i="7"/>
  <c r="JS77" i="7" s="1"/>
  <c r="JT77" i="7" s="1"/>
  <c r="JC77" i="7"/>
  <c r="IT77" i="7"/>
  <c r="JB77" i="7" s="1"/>
  <c r="IR77" i="7"/>
  <c r="IQ77" i="7"/>
  <c r="IP77" i="7"/>
  <c r="IZ77" i="7" s="1"/>
  <c r="IL77" i="7"/>
  <c r="IE77" i="7"/>
  <c r="HV77" i="7"/>
  <c r="ID77" i="7" s="1"/>
  <c r="HT77" i="7"/>
  <c r="HS77" i="7"/>
  <c r="HR77" i="7"/>
  <c r="IB77" i="7" s="1"/>
  <c r="HN77" i="7"/>
  <c r="HW77" i="7" s="1"/>
  <c r="HX77" i="7" s="1"/>
  <c r="HG77" i="7"/>
  <c r="GX77" i="7"/>
  <c r="HF77" i="7" s="1"/>
  <c r="GV77" i="7"/>
  <c r="GU77" i="7"/>
  <c r="GT77" i="7"/>
  <c r="HD77" i="7" s="1"/>
  <c r="GP77" i="7"/>
  <c r="GY77" i="7" s="1"/>
  <c r="GI77" i="7"/>
  <c r="FZ77" i="7"/>
  <c r="GH77" i="7" s="1"/>
  <c r="FX77" i="7"/>
  <c r="FW77" i="7"/>
  <c r="FV77" i="7"/>
  <c r="GF77" i="7" s="1"/>
  <c r="FR77" i="7"/>
  <c r="GA77" i="7" s="1"/>
  <c r="GB77" i="7" s="1"/>
  <c r="FK77" i="7"/>
  <c r="FB77" i="7"/>
  <c r="FJ77" i="7" s="1"/>
  <c r="EZ77" i="7"/>
  <c r="EY77" i="7"/>
  <c r="EX77" i="7"/>
  <c r="FH77" i="7" s="1"/>
  <c r="ET77" i="7"/>
  <c r="EM77" i="7"/>
  <c r="ED77" i="7"/>
  <c r="EL77" i="7" s="1"/>
  <c r="EB77" i="7"/>
  <c r="EA77" i="7"/>
  <c r="DZ77" i="7"/>
  <c r="EJ77" i="7" s="1"/>
  <c r="DV77" i="7"/>
  <c r="EE77" i="7" s="1"/>
  <c r="EF77" i="7" s="1"/>
  <c r="DO77" i="7"/>
  <c r="DF77" i="7"/>
  <c r="DN77" i="7" s="1"/>
  <c r="DD77" i="7"/>
  <c r="DC77" i="7"/>
  <c r="DB77" i="7"/>
  <c r="DL77" i="7" s="1"/>
  <c r="CX77" i="7"/>
  <c r="DG77" i="7" s="1"/>
  <c r="CQ77" i="7"/>
  <c r="CH77" i="7"/>
  <c r="CP77" i="7" s="1"/>
  <c r="CF77" i="7"/>
  <c r="CE77" i="7"/>
  <c r="CD77" i="7"/>
  <c r="CN77" i="7" s="1"/>
  <c r="BZ77" i="7"/>
  <c r="CI77" i="7" s="1"/>
  <c r="CJ77" i="7" s="1"/>
  <c r="BS77" i="7"/>
  <c r="BJ77" i="7"/>
  <c r="BR77" i="7" s="1"/>
  <c r="BH77" i="7"/>
  <c r="BG77" i="7"/>
  <c r="BF77" i="7"/>
  <c r="BP77" i="7" s="1"/>
  <c r="BB77" i="7"/>
  <c r="AU77" i="7"/>
  <c r="AL77" i="7"/>
  <c r="AT77" i="7" s="1"/>
  <c r="AJ77" i="7"/>
  <c r="AI77" i="7"/>
  <c r="AH77" i="7"/>
  <c r="AR77" i="7" s="1"/>
  <c r="AD77" i="7"/>
  <c r="AM77" i="7" s="1"/>
  <c r="AN77" i="7" s="1"/>
  <c r="W77" i="7"/>
  <c r="N77" i="7"/>
  <c r="V77" i="7" s="1"/>
  <c r="L77" i="7"/>
  <c r="K77" i="7"/>
  <c r="J77" i="7"/>
  <c r="T77" i="7" s="1"/>
  <c r="F77" i="7"/>
  <c r="O77" i="7" s="1"/>
  <c r="KA76" i="7"/>
  <c r="JR76" i="7"/>
  <c r="JZ76" i="7" s="1"/>
  <c r="JP76" i="7"/>
  <c r="JO76" i="7"/>
  <c r="JN76" i="7"/>
  <c r="JX76" i="7" s="1"/>
  <c r="JJ76" i="7"/>
  <c r="JS76" i="7" s="1"/>
  <c r="JT76" i="7" s="1"/>
  <c r="JC76" i="7"/>
  <c r="IT76" i="7"/>
  <c r="JB76" i="7" s="1"/>
  <c r="IR76" i="7"/>
  <c r="IQ76" i="7"/>
  <c r="IP76" i="7"/>
  <c r="IZ76" i="7" s="1"/>
  <c r="IL76" i="7"/>
  <c r="IE76" i="7"/>
  <c r="HV76" i="7"/>
  <c r="ID76" i="7" s="1"/>
  <c r="HT76" i="7"/>
  <c r="HS76" i="7"/>
  <c r="HR76" i="7"/>
  <c r="IB76" i="7" s="1"/>
  <c r="HN76" i="7"/>
  <c r="HW76" i="7" s="1"/>
  <c r="HX76" i="7" s="1"/>
  <c r="HG76" i="7"/>
  <c r="GX76" i="7"/>
  <c r="HF76" i="7" s="1"/>
  <c r="GV76" i="7"/>
  <c r="GU76" i="7"/>
  <c r="GT76" i="7"/>
  <c r="HD76" i="7" s="1"/>
  <c r="GP76" i="7"/>
  <c r="GY76" i="7" s="1"/>
  <c r="GI76" i="7"/>
  <c r="FZ76" i="7"/>
  <c r="GH76" i="7" s="1"/>
  <c r="FX76" i="7"/>
  <c r="FW76" i="7"/>
  <c r="FV76" i="7"/>
  <c r="GF76" i="7" s="1"/>
  <c r="FR76" i="7"/>
  <c r="GA76" i="7" s="1"/>
  <c r="GB76" i="7" s="1"/>
  <c r="FK76" i="7"/>
  <c r="FB76" i="7"/>
  <c r="FJ76" i="7" s="1"/>
  <c r="EZ76" i="7"/>
  <c r="EY76" i="7"/>
  <c r="EX76" i="7"/>
  <c r="FH76" i="7" s="1"/>
  <c r="ET76" i="7"/>
  <c r="EM76" i="7"/>
  <c r="ED76" i="7"/>
  <c r="EL76" i="7" s="1"/>
  <c r="EB76" i="7"/>
  <c r="EA76" i="7"/>
  <c r="DZ76" i="7"/>
  <c r="EJ76" i="7" s="1"/>
  <c r="DV76" i="7"/>
  <c r="EE76" i="7" s="1"/>
  <c r="EF76" i="7" s="1"/>
  <c r="DO76" i="7"/>
  <c r="DF76" i="7"/>
  <c r="DN76" i="7" s="1"/>
  <c r="DD76" i="7"/>
  <c r="DC76" i="7"/>
  <c r="DB76" i="7"/>
  <c r="DL76" i="7" s="1"/>
  <c r="CX76" i="7"/>
  <c r="CQ76" i="7"/>
  <c r="CH76" i="7"/>
  <c r="CP76" i="7" s="1"/>
  <c r="CF76" i="7"/>
  <c r="CE76" i="7"/>
  <c r="CD76" i="7"/>
  <c r="CN76" i="7" s="1"/>
  <c r="BZ76" i="7"/>
  <c r="CI76" i="7" s="1"/>
  <c r="CJ76" i="7" s="1"/>
  <c r="BS76" i="7"/>
  <c r="BJ76" i="7"/>
  <c r="BR76" i="7" s="1"/>
  <c r="BH76" i="7"/>
  <c r="BG76" i="7"/>
  <c r="BF76" i="7"/>
  <c r="BP76" i="7" s="1"/>
  <c r="BB76" i="7"/>
  <c r="BK76" i="7" s="1"/>
  <c r="AU76" i="7"/>
  <c r="AL76" i="7"/>
  <c r="AT76" i="7" s="1"/>
  <c r="AJ76" i="7"/>
  <c r="AI76" i="7"/>
  <c r="AH76" i="7"/>
  <c r="AR76" i="7" s="1"/>
  <c r="AD76" i="7"/>
  <c r="AM76" i="7" s="1"/>
  <c r="AN76" i="7" s="1"/>
  <c r="W76" i="7"/>
  <c r="N76" i="7"/>
  <c r="V76" i="7" s="1"/>
  <c r="L76" i="7"/>
  <c r="K76" i="7"/>
  <c r="J76" i="7"/>
  <c r="T76" i="7" s="1"/>
  <c r="F76" i="7"/>
  <c r="KA75" i="7"/>
  <c r="JR75" i="7"/>
  <c r="JZ75" i="7" s="1"/>
  <c r="JP75" i="7"/>
  <c r="JO75" i="7"/>
  <c r="JN75" i="7"/>
  <c r="JX75" i="7" s="1"/>
  <c r="JJ75" i="7"/>
  <c r="JS75" i="7" s="1"/>
  <c r="JT75" i="7" s="1"/>
  <c r="JC75" i="7"/>
  <c r="IT75" i="7"/>
  <c r="JB75" i="7" s="1"/>
  <c r="IR75" i="7"/>
  <c r="IQ75" i="7"/>
  <c r="IP75" i="7"/>
  <c r="IZ75" i="7" s="1"/>
  <c r="IL75" i="7"/>
  <c r="IE75" i="7"/>
  <c r="HV75" i="7"/>
  <c r="ID75" i="7" s="1"/>
  <c r="HT75" i="7"/>
  <c r="HS75" i="7"/>
  <c r="HR75" i="7"/>
  <c r="IB75" i="7" s="1"/>
  <c r="HN75" i="7"/>
  <c r="HW75" i="7" s="1"/>
  <c r="HX75" i="7" s="1"/>
  <c r="HG75" i="7"/>
  <c r="GX75" i="7"/>
  <c r="HF75" i="7" s="1"/>
  <c r="GV75" i="7"/>
  <c r="GU75" i="7"/>
  <c r="GT75" i="7"/>
  <c r="HD75" i="7" s="1"/>
  <c r="GP75" i="7"/>
  <c r="GY75" i="7" s="1"/>
  <c r="GI75" i="7"/>
  <c r="FZ75" i="7"/>
  <c r="GH75" i="7" s="1"/>
  <c r="FX75" i="7"/>
  <c r="FW75" i="7"/>
  <c r="FV75" i="7"/>
  <c r="GF75" i="7" s="1"/>
  <c r="FR75" i="7"/>
  <c r="GA75" i="7" s="1"/>
  <c r="GB75" i="7" s="1"/>
  <c r="FK75" i="7"/>
  <c r="FB75" i="7"/>
  <c r="FJ75" i="7" s="1"/>
  <c r="EZ75" i="7"/>
  <c r="EY75" i="7"/>
  <c r="EX75" i="7"/>
  <c r="FH75" i="7" s="1"/>
  <c r="ET75" i="7"/>
  <c r="EM75" i="7"/>
  <c r="ED75" i="7"/>
  <c r="EL75" i="7" s="1"/>
  <c r="EB75" i="7"/>
  <c r="EA75" i="7"/>
  <c r="DZ75" i="7"/>
  <c r="EJ75" i="7" s="1"/>
  <c r="DV75" i="7"/>
  <c r="EE75" i="7" s="1"/>
  <c r="EF75" i="7" s="1"/>
  <c r="DO75" i="7"/>
  <c r="DF75" i="7"/>
  <c r="DN75" i="7" s="1"/>
  <c r="DD75" i="7"/>
  <c r="DC75" i="7"/>
  <c r="DB75" i="7"/>
  <c r="DL75" i="7" s="1"/>
  <c r="CX75" i="7"/>
  <c r="DG75" i="7" s="1"/>
  <c r="CQ75" i="7"/>
  <c r="CH75" i="7"/>
  <c r="CP75" i="7" s="1"/>
  <c r="CF75" i="7"/>
  <c r="CE75" i="7"/>
  <c r="CD75" i="7"/>
  <c r="CN75" i="7" s="1"/>
  <c r="BZ75" i="7"/>
  <c r="CI75" i="7" s="1"/>
  <c r="CJ75" i="7" s="1"/>
  <c r="BS75" i="7"/>
  <c r="BJ75" i="7"/>
  <c r="BR75" i="7" s="1"/>
  <c r="BH75" i="7"/>
  <c r="BG75" i="7"/>
  <c r="BF75" i="7"/>
  <c r="BP75" i="7" s="1"/>
  <c r="BB75" i="7"/>
  <c r="AU75" i="7"/>
  <c r="AL75" i="7"/>
  <c r="AT75" i="7" s="1"/>
  <c r="AJ75" i="7"/>
  <c r="AI75" i="7"/>
  <c r="AH75" i="7"/>
  <c r="AR75" i="7" s="1"/>
  <c r="AD75" i="7"/>
  <c r="AM75" i="7" s="1"/>
  <c r="AN75" i="7" s="1"/>
  <c r="W75" i="7"/>
  <c r="N75" i="7"/>
  <c r="V75" i="7" s="1"/>
  <c r="L75" i="7"/>
  <c r="K75" i="7"/>
  <c r="J75" i="7"/>
  <c r="T75" i="7" s="1"/>
  <c r="F75" i="7"/>
  <c r="O75" i="7" s="1"/>
  <c r="KA74" i="7"/>
  <c r="JR74" i="7"/>
  <c r="JZ74" i="7" s="1"/>
  <c r="JP74" i="7"/>
  <c r="JO74" i="7"/>
  <c r="JN74" i="7"/>
  <c r="JX74" i="7" s="1"/>
  <c r="JJ74" i="7"/>
  <c r="JS74" i="7" s="1"/>
  <c r="JT74" i="7" s="1"/>
  <c r="JC74" i="7"/>
  <c r="IT74" i="7"/>
  <c r="JB74" i="7" s="1"/>
  <c r="IR74" i="7"/>
  <c r="IQ74" i="7"/>
  <c r="IP74" i="7"/>
  <c r="IZ74" i="7" s="1"/>
  <c r="IL74" i="7"/>
  <c r="IE74" i="7"/>
  <c r="HV74" i="7"/>
  <c r="ID74" i="7" s="1"/>
  <c r="HT74" i="7"/>
  <c r="HS74" i="7"/>
  <c r="HR74" i="7"/>
  <c r="IB74" i="7" s="1"/>
  <c r="HN74" i="7"/>
  <c r="HW74" i="7" s="1"/>
  <c r="HX74" i="7" s="1"/>
  <c r="HG74" i="7"/>
  <c r="GX74" i="7"/>
  <c r="HF74" i="7" s="1"/>
  <c r="GV74" i="7"/>
  <c r="GU74" i="7"/>
  <c r="GT74" i="7"/>
  <c r="HD74" i="7" s="1"/>
  <c r="GP74" i="7"/>
  <c r="GY74" i="7" s="1"/>
  <c r="GI74" i="7"/>
  <c r="FZ74" i="7"/>
  <c r="GH74" i="7" s="1"/>
  <c r="FX74" i="7"/>
  <c r="FW74" i="7"/>
  <c r="FV74" i="7"/>
  <c r="GF74" i="7" s="1"/>
  <c r="FR74" i="7"/>
  <c r="GA74" i="7" s="1"/>
  <c r="GB74" i="7" s="1"/>
  <c r="FK74" i="7"/>
  <c r="FB74" i="7"/>
  <c r="FJ74" i="7" s="1"/>
  <c r="EZ74" i="7"/>
  <c r="EY74" i="7"/>
  <c r="EX74" i="7"/>
  <c r="FH74" i="7" s="1"/>
  <c r="ET74" i="7"/>
  <c r="EM74" i="7"/>
  <c r="ED74" i="7"/>
  <c r="EL74" i="7" s="1"/>
  <c r="EB74" i="7"/>
  <c r="EA74" i="7"/>
  <c r="DZ74" i="7"/>
  <c r="EJ74" i="7" s="1"/>
  <c r="DV74" i="7"/>
  <c r="EE74" i="7" s="1"/>
  <c r="EF74" i="7" s="1"/>
  <c r="DO74" i="7"/>
  <c r="DF74" i="7"/>
  <c r="DN74" i="7" s="1"/>
  <c r="DD74" i="7"/>
  <c r="DC74" i="7"/>
  <c r="DB74" i="7"/>
  <c r="DL74" i="7" s="1"/>
  <c r="CX74" i="7"/>
  <c r="CQ74" i="7"/>
  <c r="CH74" i="7"/>
  <c r="CP74" i="7" s="1"/>
  <c r="CF74" i="7"/>
  <c r="CE74" i="7"/>
  <c r="CD74" i="7"/>
  <c r="CN74" i="7" s="1"/>
  <c r="BZ74" i="7"/>
  <c r="CI74" i="7" s="1"/>
  <c r="CJ74" i="7" s="1"/>
  <c r="BS74" i="7"/>
  <c r="BJ74" i="7"/>
  <c r="BR74" i="7" s="1"/>
  <c r="BH74" i="7"/>
  <c r="BG74" i="7"/>
  <c r="BF74" i="7"/>
  <c r="BP74" i="7" s="1"/>
  <c r="BB74" i="7"/>
  <c r="BK74" i="7" s="1"/>
  <c r="AU74" i="7"/>
  <c r="AL74" i="7"/>
  <c r="AT74" i="7" s="1"/>
  <c r="AJ74" i="7"/>
  <c r="AI74" i="7"/>
  <c r="AH74" i="7"/>
  <c r="AR74" i="7" s="1"/>
  <c r="AD74" i="7"/>
  <c r="AM74" i="7" s="1"/>
  <c r="AN74" i="7" s="1"/>
  <c r="W74" i="7"/>
  <c r="N74" i="7"/>
  <c r="V74" i="7" s="1"/>
  <c r="L74" i="7"/>
  <c r="K74" i="7"/>
  <c r="J74" i="7"/>
  <c r="T74" i="7" s="1"/>
  <c r="F74" i="7"/>
  <c r="KA73" i="7"/>
  <c r="JR73" i="7"/>
  <c r="JZ73" i="7" s="1"/>
  <c r="JP73" i="7"/>
  <c r="JO73" i="7"/>
  <c r="JN73" i="7"/>
  <c r="JX73" i="7" s="1"/>
  <c r="JJ73" i="7"/>
  <c r="JS73" i="7" s="1"/>
  <c r="JT73" i="7" s="1"/>
  <c r="JC73" i="7"/>
  <c r="IT73" i="7"/>
  <c r="JB73" i="7" s="1"/>
  <c r="IR73" i="7"/>
  <c r="IQ73" i="7"/>
  <c r="IP73" i="7"/>
  <c r="IZ73" i="7" s="1"/>
  <c r="IL73" i="7"/>
  <c r="IE73" i="7"/>
  <c r="HV73" i="7"/>
  <c r="ID73" i="7" s="1"/>
  <c r="HT73" i="7"/>
  <c r="HS73" i="7"/>
  <c r="HR73" i="7"/>
  <c r="IB73" i="7" s="1"/>
  <c r="HN73" i="7"/>
  <c r="HW73" i="7" s="1"/>
  <c r="HX73" i="7" s="1"/>
  <c r="HG73" i="7"/>
  <c r="GX73" i="7"/>
  <c r="HF73" i="7" s="1"/>
  <c r="GV73" i="7"/>
  <c r="GU73" i="7"/>
  <c r="GT73" i="7"/>
  <c r="HD73" i="7" s="1"/>
  <c r="GP73" i="7"/>
  <c r="GY73" i="7" s="1"/>
  <c r="GI73" i="7"/>
  <c r="FZ73" i="7"/>
  <c r="GH73" i="7" s="1"/>
  <c r="FX73" i="7"/>
  <c r="FW73" i="7"/>
  <c r="FV73" i="7"/>
  <c r="GF73" i="7" s="1"/>
  <c r="FR73" i="7"/>
  <c r="GA73" i="7" s="1"/>
  <c r="GB73" i="7" s="1"/>
  <c r="FK73" i="7"/>
  <c r="FB73" i="7"/>
  <c r="FJ73" i="7" s="1"/>
  <c r="EZ73" i="7"/>
  <c r="EY73" i="7"/>
  <c r="EX73" i="7"/>
  <c r="FH73" i="7" s="1"/>
  <c r="ET73" i="7"/>
  <c r="EM73" i="7"/>
  <c r="ED73" i="7"/>
  <c r="EL73" i="7" s="1"/>
  <c r="EB73" i="7"/>
  <c r="EA73" i="7"/>
  <c r="DZ73" i="7"/>
  <c r="EJ73" i="7" s="1"/>
  <c r="DV73" i="7"/>
  <c r="EE73" i="7" s="1"/>
  <c r="EF73" i="7" s="1"/>
  <c r="DO73" i="7"/>
  <c r="DF73" i="7"/>
  <c r="DN73" i="7" s="1"/>
  <c r="DD73" i="7"/>
  <c r="DC73" i="7"/>
  <c r="DB73" i="7"/>
  <c r="DL73" i="7" s="1"/>
  <c r="CX73" i="7"/>
  <c r="DG73" i="7" s="1"/>
  <c r="CQ73" i="7"/>
  <c r="CH73" i="7"/>
  <c r="CP73" i="7" s="1"/>
  <c r="CF73" i="7"/>
  <c r="CE73" i="7"/>
  <c r="CD73" i="7"/>
  <c r="CN73" i="7" s="1"/>
  <c r="BZ73" i="7"/>
  <c r="CI73" i="7" s="1"/>
  <c r="CJ73" i="7" s="1"/>
  <c r="BS73" i="7"/>
  <c r="BJ73" i="7"/>
  <c r="BR73" i="7" s="1"/>
  <c r="BH73" i="7"/>
  <c r="BG73" i="7"/>
  <c r="BF73" i="7"/>
  <c r="BP73" i="7" s="1"/>
  <c r="BB73" i="7"/>
  <c r="AU73" i="7"/>
  <c r="AL73" i="7"/>
  <c r="AT73" i="7" s="1"/>
  <c r="AJ73" i="7"/>
  <c r="AI73" i="7"/>
  <c r="AH73" i="7"/>
  <c r="AR73" i="7" s="1"/>
  <c r="AD73" i="7"/>
  <c r="AM73" i="7" s="1"/>
  <c r="AN73" i="7" s="1"/>
  <c r="W73" i="7"/>
  <c r="N73" i="7"/>
  <c r="V73" i="7" s="1"/>
  <c r="L73" i="7"/>
  <c r="K73" i="7"/>
  <c r="J73" i="7"/>
  <c r="T73" i="7" s="1"/>
  <c r="F73" i="7"/>
  <c r="O73" i="7" s="1"/>
  <c r="KA72" i="7"/>
  <c r="JR72" i="7"/>
  <c r="JZ72" i="7" s="1"/>
  <c r="JP72" i="7"/>
  <c r="JO72" i="7"/>
  <c r="JN72" i="7"/>
  <c r="JX72" i="7" s="1"/>
  <c r="JJ72" i="7"/>
  <c r="JS72" i="7" s="1"/>
  <c r="JT72" i="7" s="1"/>
  <c r="JC72" i="7"/>
  <c r="IT72" i="7"/>
  <c r="JB72" i="7" s="1"/>
  <c r="IR72" i="7"/>
  <c r="IQ72" i="7"/>
  <c r="IP72" i="7"/>
  <c r="IZ72" i="7" s="1"/>
  <c r="IL72" i="7"/>
  <c r="IE72" i="7"/>
  <c r="HV72" i="7"/>
  <c r="ID72" i="7" s="1"/>
  <c r="HT72" i="7"/>
  <c r="HS72" i="7"/>
  <c r="HR72" i="7"/>
  <c r="IB72" i="7" s="1"/>
  <c r="HN72" i="7"/>
  <c r="HW72" i="7" s="1"/>
  <c r="HX72" i="7" s="1"/>
  <c r="HG72" i="7"/>
  <c r="GX72" i="7"/>
  <c r="HF72" i="7" s="1"/>
  <c r="GV72" i="7"/>
  <c r="GU72" i="7"/>
  <c r="GT72" i="7"/>
  <c r="HD72" i="7" s="1"/>
  <c r="GP72" i="7"/>
  <c r="GY72" i="7" s="1"/>
  <c r="GI72" i="7"/>
  <c r="FZ72" i="7"/>
  <c r="GH72" i="7" s="1"/>
  <c r="FX72" i="7"/>
  <c r="FW72" i="7"/>
  <c r="FV72" i="7"/>
  <c r="GF72" i="7" s="1"/>
  <c r="FR72" i="7"/>
  <c r="GA72" i="7" s="1"/>
  <c r="GB72" i="7" s="1"/>
  <c r="FK72" i="7"/>
  <c r="FB72" i="7"/>
  <c r="FJ72" i="7" s="1"/>
  <c r="EZ72" i="7"/>
  <c r="EY72" i="7"/>
  <c r="EX72" i="7"/>
  <c r="FH72" i="7" s="1"/>
  <c r="ET72" i="7"/>
  <c r="EM72" i="7"/>
  <c r="ED72" i="7"/>
  <c r="EL72" i="7" s="1"/>
  <c r="EB72" i="7"/>
  <c r="EA72" i="7"/>
  <c r="DZ72" i="7"/>
  <c r="EJ72" i="7" s="1"/>
  <c r="DV72" i="7"/>
  <c r="EE72" i="7" s="1"/>
  <c r="EF72" i="7" s="1"/>
  <c r="DO72" i="7"/>
  <c r="DF72" i="7"/>
  <c r="DN72" i="7" s="1"/>
  <c r="DD72" i="7"/>
  <c r="DC72" i="7"/>
  <c r="DB72" i="7"/>
  <c r="DL72" i="7" s="1"/>
  <c r="CX72" i="7"/>
  <c r="CQ72" i="7"/>
  <c r="CH72" i="7"/>
  <c r="CP72" i="7" s="1"/>
  <c r="CF72" i="7"/>
  <c r="CE72" i="7"/>
  <c r="CD72" i="7"/>
  <c r="CN72" i="7" s="1"/>
  <c r="BZ72" i="7"/>
  <c r="CI72" i="7" s="1"/>
  <c r="CJ72" i="7" s="1"/>
  <c r="BS72" i="7"/>
  <c r="BJ72" i="7"/>
  <c r="BR72" i="7" s="1"/>
  <c r="BH72" i="7"/>
  <c r="BG72" i="7"/>
  <c r="BF72" i="7"/>
  <c r="BP72" i="7" s="1"/>
  <c r="BB72" i="7"/>
  <c r="BK72" i="7" s="1"/>
  <c r="AU72" i="7"/>
  <c r="AL72" i="7"/>
  <c r="AT72" i="7" s="1"/>
  <c r="AJ72" i="7"/>
  <c r="AI72" i="7"/>
  <c r="AH72" i="7"/>
  <c r="AR72" i="7" s="1"/>
  <c r="AD72" i="7"/>
  <c r="AM72" i="7" s="1"/>
  <c r="AN72" i="7" s="1"/>
  <c r="W72" i="7"/>
  <c r="N72" i="7"/>
  <c r="V72" i="7" s="1"/>
  <c r="L72" i="7"/>
  <c r="K72" i="7"/>
  <c r="J72" i="7"/>
  <c r="T72" i="7" s="1"/>
  <c r="F72" i="7"/>
  <c r="KA71" i="7"/>
  <c r="JR71" i="7"/>
  <c r="JZ71" i="7" s="1"/>
  <c r="JP71" i="7"/>
  <c r="JO71" i="7"/>
  <c r="JN71" i="7"/>
  <c r="JX71" i="7" s="1"/>
  <c r="JJ71" i="7"/>
  <c r="JS71" i="7" s="1"/>
  <c r="JT71" i="7" s="1"/>
  <c r="JC71" i="7"/>
  <c r="IT71" i="7"/>
  <c r="JB71" i="7" s="1"/>
  <c r="IR71" i="7"/>
  <c r="IQ71" i="7"/>
  <c r="IP71" i="7"/>
  <c r="IZ71" i="7" s="1"/>
  <c r="IL71" i="7"/>
  <c r="IE71" i="7"/>
  <c r="HV71" i="7"/>
  <c r="ID71" i="7" s="1"/>
  <c r="HT71" i="7"/>
  <c r="HS71" i="7"/>
  <c r="HR71" i="7"/>
  <c r="IB71" i="7" s="1"/>
  <c r="HN71" i="7"/>
  <c r="HW71" i="7" s="1"/>
  <c r="HX71" i="7" s="1"/>
  <c r="HG71" i="7"/>
  <c r="GX71" i="7"/>
  <c r="HF71" i="7" s="1"/>
  <c r="GV71" i="7"/>
  <c r="GU71" i="7"/>
  <c r="GT71" i="7"/>
  <c r="HD71" i="7" s="1"/>
  <c r="GP71" i="7"/>
  <c r="GY71" i="7" s="1"/>
  <c r="GI71" i="7"/>
  <c r="FZ71" i="7"/>
  <c r="GH71" i="7" s="1"/>
  <c r="FX71" i="7"/>
  <c r="FW71" i="7"/>
  <c r="FV71" i="7"/>
  <c r="GF71" i="7" s="1"/>
  <c r="FR71" i="7"/>
  <c r="GA71" i="7" s="1"/>
  <c r="GB71" i="7" s="1"/>
  <c r="FK71" i="7"/>
  <c r="FB71" i="7"/>
  <c r="FJ71" i="7" s="1"/>
  <c r="EZ71" i="7"/>
  <c r="EY71" i="7"/>
  <c r="EX71" i="7"/>
  <c r="FH71" i="7" s="1"/>
  <c r="ET71" i="7"/>
  <c r="EM71" i="7"/>
  <c r="ED71" i="7"/>
  <c r="EL71" i="7" s="1"/>
  <c r="EB71" i="7"/>
  <c r="EA71" i="7"/>
  <c r="DZ71" i="7"/>
  <c r="EJ71" i="7" s="1"/>
  <c r="DV71" i="7"/>
  <c r="EE71" i="7" s="1"/>
  <c r="EF71" i="7" s="1"/>
  <c r="DO71" i="7"/>
  <c r="DF71" i="7"/>
  <c r="DN71" i="7" s="1"/>
  <c r="DD71" i="7"/>
  <c r="DC71" i="7"/>
  <c r="DB71" i="7"/>
  <c r="DL71" i="7" s="1"/>
  <c r="CX71" i="7"/>
  <c r="DG71" i="7" s="1"/>
  <c r="CQ71" i="7"/>
  <c r="CH71" i="7"/>
  <c r="CP71" i="7" s="1"/>
  <c r="CF71" i="7"/>
  <c r="CE71" i="7"/>
  <c r="CD71" i="7"/>
  <c r="CN71" i="7" s="1"/>
  <c r="BZ71" i="7"/>
  <c r="CI71" i="7" s="1"/>
  <c r="CJ71" i="7" s="1"/>
  <c r="BS71" i="7"/>
  <c r="BJ71" i="7"/>
  <c r="BR71" i="7" s="1"/>
  <c r="BH71" i="7"/>
  <c r="BG71" i="7"/>
  <c r="BF71" i="7"/>
  <c r="BP71" i="7" s="1"/>
  <c r="BB71" i="7"/>
  <c r="AU71" i="7"/>
  <c r="AL71" i="7"/>
  <c r="AT71" i="7" s="1"/>
  <c r="AJ71" i="7"/>
  <c r="AI71" i="7"/>
  <c r="AH71" i="7"/>
  <c r="AR71" i="7" s="1"/>
  <c r="AD71" i="7"/>
  <c r="AM71" i="7" s="1"/>
  <c r="AN71" i="7" s="1"/>
  <c r="W71" i="7"/>
  <c r="N71" i="7"/>
  <c r="V71" i="7" s="1"/>
  <c r="L71" i="7"/>
  <c r="K71" i="7"/>
  <c r="J71" i="7"/>
  <c r="T71" i="7" s="1"/>
  <c r="F71" i="7"/>
  <c r="O71" i="7" s="1"/>
  <c r="KA70" i="7"/>
  <c r="JR70" i="7"/>
  <c r="JZ70" i="7" s="1"/>
  <c r="JP70" i="7"/>
  <c r="JO70" i="7"/>
  <c r="JN70" i="7"/>
  <c r="JX70" i="7" s="1"/>
  <c r="JJ70" i="7"/>
  <c r="JS70" i="7" s="1"/>
  <c r="JT70" i="7" s="1"/>
  <c r="JC70" i="7"/>
  <c r="IT70" i="7"/>
  <c r="JB70" i="7" s="1"/>
  <c r="IR70" i="7"/>
  <c r="IQ70" i="7"/>
  <c r="IP70" i="7"/>
  <c r="IZ70" i="7" s="1"/>
  <c r="IL70" i="7"/>
  <c r="IE70" i="7"/>
  <c r="HV70" i="7"/>
  <c r="ID70" i="7" s="1"/>
  <c r="HT70" i="7"/>
  <c r="HS70" i="7"/>
  <c r="HR70" i="7"/>
  <c r="IB70" i="7" s="1"/>
  <c r="HN70" i="7"/>
  <c r="HW70" i="7" s="1"/>
  <c r="HX70" i="7" s="1"/>
  <c r="HG70" i="7"/>
  <c r="GX70" i="7"/>
  <c r="HF70" i="7" s="1"/>
  <c r="GV70" i="7"/>
  <c r="GU70" i="7"/>
  <c r="GT70" i="7"/>
  <c r="HD70" i="7" s="1"/>
  <c r="GP70" i="7"/>
  <c r="GY70" i="7" s="1"/>
  <c r="GI70" i="7"/>
  <c r="FZ70" i="7"/>
  <c r="GH70" i="7" s="1"/>
  <c r="FX70" i="7"/>
  <c r="FW70" i="7"/>
  <c r="FV70" i="7"/>
  <c r="GF70" i="7" s="1"/>
  <c r="FR70" i="7"/>
  <c r="GA70" i="7" s="1"/>
  <c r="GB70" i="7" s="1"/>
  <c r="FK70" i="7"/>
  <c r="FB70" i="7"/>
  <c r="FJ70" i="7" s="1"/>
  <c r="EZ70" i="7"/>
  <c r="EY70" i="7"/>
  <c r="EX70" i="7"/>
  <c r="FH70" i="7" s="1"/>
  <c r="ET70" i="7"/>
  <c r="EM70" i="7"/>
  <c r="ED70" i="7"/>
  <c r="EL70" i="7" s="1"/>
  <c r="EB70" i="7"/>
  <c r="EA70" i="7"/>
  <c r="DZ70" i="7"/>
  <c r="EJ70" i="7" s="1"/>
  <c r="DV70" i="7"/>
  <c r="EE70" i="7" s="1"/>
  <c r="EF70" i="7" s="1"/>
  <c r="DO70" i="7"/>
  <c r="DF70" i="7"/>
  <c r="DN70" i="7" s="1"/>
  <c r="DD70" i="7"/>
  <c r="DC70" i="7"/>
  <c r="DB70" i="7"/>
  <c r="DL70" i="7" s="1"/>
  <c r="CX70" i="7"/>
  <c r="CQ70" i="7"/>
  <c r="CH70" i="7"/>
  <c r="CP70" i="7" s="1"/>
  <c r="CF70" i="7"/>
  <c r="CE70" i="7"/>
  <c r="CD70" i="7"/>
  <c r="CN70" i="7" s="1"/>
  <c r="BZ70" i="7"/>
  <c r="CI70" i="7" s="1"/>
  <c r="CJ70" i="7" s="1"/>
  <c r="BS70" i="7"/>
  <c r="BJ70" i="7"/>
  <c r="BR70" i="7" s="1"/>
  <c r="BH70" i="7"/>
  <c r="BG70" i="7"/>
  <c r="BF70" i="7"/>
  <c r="BP70" i="7" s="1"/>
  <c r="BB70" i="7"/>
  <c r="BK70" i="7" s="1"/>
  <c r="AU70" i="7"/>
  <c r="AL70" i="7"/>
  <c r="AT70" i="7" s="1"/>
  <c r="AJ70" i="7"/>
  <c r="AI70" i="7"/>
  <c r="AH70" i="7"/>
  <c r="AR70" i="7" s="1"/>
  <c r="AD70" i="7"/>
  <c r="AM70" i="7" s="1"/>
  <c r="AN70" i="7" s="1"/>
  <c r="W70" i="7"/>
  <c r="N70" i="7"/>
  <c r="V70" i="7" s="1"/>
  <c r="L70" i="7"/>
  <c r="K70" i="7"/>
  <c r="J70" i="7"/>
  <c r="T70" i="7" s="1"/>
  <c r="F70" i="7"/>
  <c r="KA69" i="7"/>
  <c r="JR69" i="7"/>
  <c r="JZ69" i="7" s="1"/>
  <c r="JP69" i="7"/>
  <c r="JO69" i="7"/>
  <c r="JN69" i="7"/>
  <c r="JX69" i="7" s="1"/>
  <c r="JJ69" i="7"/>
  <c r="JS69" i="7" s="1"/>
  <c r="JT69" i="7" s="1"/>
  <c r="JC69" i="7"/>
  <c r="IT69" i="7"/>
  <c r="JB69" i="7" s="1"/>
  <c r="IR69" i="7"/>
  <c r="IQ69" i="7"/>
  <c r="IP69" i="7"/>
  <c r="IZ69" i="7" s="1"/>
  <c r="IL69" i="7"/>
  <c r="IE69" i="7"/>
  <c r="HV69" i="7"/>
  <c r="ID69" i="7" s="1"/>
  <c r="HT69" i="7"/>
  <c r="HS69" i="7"/>
  <c r="HR69" i="7"/>
  <c r="IB69" i="7" s="1"/>
  <c r="HN69" i="7"/>
  <c r="HW69" i="7" s="1"/>
  <c r="HX69" i="7" s="1"/>
  <c r="HG69" i="7"/>
  <c r="GX69" i="7"/>
  <c r="HF69" i="7" s="1"/>
  <c r="GV69" i="7"/>
  <c r="GU69" i="7"/>
  <c r="GT69" i="7"/>
  <c r="HD69" i="7" s="1"/>
  <c r="GP69" i="7"/>
  <c r="GY69" i="7" s="1"/>
  <c r="GI69" i="7"/>
  <c r="FZ69" i="7"/>
  <c r="GH69" i="7" s="1"/>
  <c r="FX69" i="7"/>
  <c r="FW69" i="7"/>
  <c r="FV69" i="7"/>
  <c r="GF69" i="7" s="1"/>
  <c r="FR69" i="7"/>
  <c r="GA69" i="7" s="1"/>
  <c r="GB69" i="7" s="1"/>
  <c r="FK69" i="7"/>
  <c r="FB69" i="7"/>
  <c r="FJ69" i="7" s="1"/>
  <c r="EZ69" i="7"/>
  <c r="EY69" i="7"/>
  <c r="EX69" i="7"/>
  <c r="FH69" i="7" s="1"/>
  <c r="ET69" i="7"/>
  <c r="EM69" i="7"/>
  <c r="ED69" i="7"/>
  <c r="EL69" i="7" s="1"/>
  <c r="EB69" i="7"/>
  <c r="EA69" i="7"/>
  <c r="DZ69" i="7"/>
  <c r="EJ69" i="7" s="1"/>
  <c r="DV69" i="7"/>
  <c r="EE69" i="7" s="1"/>
  <c r="EF69" i="7" s="1"/>
  <c r="DO69" i="7"/>
  <c r="DF69" i="7"/>
  <c r="DN69" i="7" s="1"/>
  <c r="DD69" i="7"/>
  <c r="DC69" i="7"/>
  <c r="DB69" i="7"/>
  <c r="DL69" i="7" s="1"/>
  <c r="CX69" i="7"/>
  <c r="DG69" i="7" s="1"/>
  <c r="CQ69" i="7"/>
  <c r="CH69" i="7"/>
  <c r="CP69" i="7" s="1"/>
  <c r="CF69" i="7"/>
  <c r="CE69" i="7"/>
  <c r="CD69" i="7"/>
  <c r="CN69" i="7" s="1"/>
  <c r="BZ69" i="7"/>
  <c r="CI69" i="7" s="1"/>
  <c r="CJ69" i="7" s="1"/>
  <c r="BS69" i="7"/>
  <c r="BJ69" i="7"/>
  <c r="BR69" i="7" s="1"/>
  <c r="BH69" i="7"/>
  <c r="BG69" i="7"/>
  <c r="BF69" i="7"/>
  <c r="BP69" i="7" s="1"/>
  <c r="BB69" i="7"/>
  <c r="AU69" i="7"/>
  <c r="AL69" i="7"/>
  <c r="AT69" i="7" s="1"/>
  <c r="AJ69" i="7"/>
  <c r="AI69" i="7"/>
  <c r="AH69" i="7"/>
  <c r="AR69" i="7" s="1"/>
  <c r="AD69" i="7"/>
  <c r="AM69" i="7" s="1"/>
  <c r="AN69" i="7" s="1"/>
  <c r="W69" i="7"/>
  <c r="N69" i="7"/>
  <c r="V69" i="7" s="1"/>
  <c r="L69" i="7"/>
  <c r="K69" i="7"/>
  <c r="J69" i="7"/>
  <c r="T69" i="7" s="1"/>
  <c r="F69" i="7"/>
  <c r="O69" i="7" s="1"/>
  <c r="KA68" i="7"/>
  <c r="JR68" i="7"/>
  <c r="JZ68" i="7" s="1"/>
  <c r="JP68" i="7"/>
  <c r="JO68" i="7"/>
  <c r="JN68" i="7"/>
  <c r="JX68" i="7" s="1"/>
  <c r="JJ68" i="7"/>
  <c r="JS68" i="7" s="1"/>
  <c r="JT68" i="7" s="1"/>
  <c r="JC68" i="7"/>
  <c r="IT68" i="7"/>
  <c r="JB68" i="7" s="1"/>
  <c r="IR68" i="7"/>
  <c r="IQ68" i="7"/>
  <c r="IP68" i="7"/>
  <c r="IZ68" i="7" s="1"/>
  <c r="IL68" i="7"/>
  <c r="IE68" i="7"/>
  <c r="HV68" i="7"/>
  <c r="ID68" i="7" s="1"/>
  <c r="HT68" i="7"/>
  <c r="HS68" i="7"/>
  <c r="HR68" i="7"/>
  <c r="IB68" i="7" s="1"/>
  <c r="HN68" i="7"/>
  <c r="HW68" i="7" s="1"/>
  <c r="HX68" i="7" s="1"/>
  <c r="HG68" i="7"/>
  <c r="GX68" i="7"/>
  <c r="HF68" i="7" s="1"/>
  <c r="GV68" i="7"/>
  <c r="GU68" i="7"/>
  <c r="GT68" i="7"/>
  <c r="HD68" i="7" s="1"/>
  <c r="GP68" i="7"/>
  <c r="GY68" i="7" s="1"/>
  <c r="GI68" i="7"/>
  <c r="FZ68" i="7"/>
  <c r="GH68" i="7" s="1"/>
  <c r="FX68" i="7"/>
  <c r="FW68" i="7"/>
  <c r="FV68" i="7"/>
  <c r="GF68" i="7" s="1"/>
  <c r="FR68" i="7"/>
  <c r="GA68" i="7" s="1"/>
  <c r="GB68" i="7" s="1"/>
  <c r="FK68" i="7"/>
  <c r="FB68" i="7"/>
  <c r="FJ68" i="7" s="1"/>
  <c r="EZ68" i="7"/>
  <c r="EY68" i="7"/>
  <c r="EX68" i="7"/>
  <c r="FH68" i="7" s="1"/>
  <c r="ET68" i="7"/>
  <c r="EM68" i="7"/>
  <c r="ED68" i="7"/>
  <c r="EL68" i="7" s="1"/>
  <c r="EB68" i="7"/>
  <c r="EA68" i="7"/>
  <c r="DZ68" i="7"/>
  <c r="EJ68" i="7" s="1"/>
  <c r="DV68" i="7"/>
  <c r="EE68" i="7" s="1"/>
  <c r="EF68" i="7" s="1"/>
  <c r="DO68" i="7"/>
  <c r="DF68" i="7"/>
  <c r="DN68" i="7" s="1"/>
  <c r="DD68" i="7"/>
  <c r="DC68" i="7"/>
  <c r="DB68" i="7"/>
  <c r="DL68" i="7" s="1"/>
  <c r="CX68" i="7"/>
  <c r="CQ68" i="7"/>
  <c r="CH68" i="7"/>
  <c r="CP68" i="7" s="1"/>
  <c r="CF68" i="7"/>
  <c r="CE68" i="7"/>
  <c r="CD68" i="7"/>
  <c r="CN68" i="7" s="1"/>
  <c r="BZ68" i="7"/>
  <c r="CI68" i="7" s="1"/>
  <c r="CJ68" i="7" s="1"/>
  <c r="BS68" i="7"/>
  <c r="BJ68" i="7"/>
  <c r="BR68" i="7" s="1"/>
  <c r="BH68" i="7"/>
  <c r="BG68" i="7"/>
  <c r="BF68" i="7"/>
  <c r="BP68" i="7" s="1"/>
  <c r="BB68" i="7"/>
  <c r="BK68" i="7" s="1"/>
  <c r="AU68" i="7"/>
  <c r="AL68" i="7"/>
  <c r="AT68" i="7" s="1"/>
  <c r="AJ68" i="7"/>
  <c r="AI68" i="7"/>
  <c r="AH68" i="7"/>
  <c r="AR68" i="7" s="1"/>
  <c r="AD68" i="7"/>
  <c r="AM68" i="7" s="1"/>
  <c r="AN68" i="7" s="1"/>
  <c r="W68" i="7"/>
  <c r="N68" i="7"/>
  <c r="V68" i="7" s="1"/>
  <c r="L68" i="7"/>
  <c r="K68" i="7"/>
  <c r="J68" i="7"/>
  <c r="T68" i="7" s="1"/>
  <c r="F68" i="7"/>
  <c r="KA67" i="7"/>
  <c r="JR67" i="7"/>
  <c r="JZ67" i="7" s="1"/>
  <c r="JP67" i="7"/>
  <c r="JO67" i="7"/>
  <c r="JN67" i="7"/>
  <c r="JX67" i="7" s="1"/>
  <c r="JJ67" i="7"/>
  <c r="JS67" i="7" s="1"/>
  <c r="JT67" i="7" s="1"/>
  <c r="JC67" i="7"/>
  <c r="IT67" i="7"/>
  <c r="JB67" i="7" s="1"/>
  <c r="IR67" i="7"/>
  <c r="IQ67" i="7"/>
  <c r="IP67" i="7"/>
  <c r="IZ67" i="7" s="1"/>
  <c r="IL67" i="7"/>
  <c r="IE67" i="7"/>
  <c r="HV67" i="7"/>
  <c r="ID67" i="7" s="1"/>
  <c r="HT67" i="7"/>
  <c r="HS67" i="7"/>
  <c r="HR67" i="7"/>
  <c r="IB67" i="7" s="1"/>
  <c r="HN67" i="7"/>
  <c r="HW67" i="7" s="1"/>
  <c r="HX67" i="7" s="1"/>
  <c r="HG67" i="7"/>
  <c r="GX67" i="7"/>
  <c r="HF67" i="7" s="1"/>
  <c r="GV67" i="7"/>
  <c r="GU67" i="7"/>
  <c r="GT67" i="7"/>
  <c r="HD67" i="7" s="1"/>
  <c r="GP67" i="7"/>
  <c r="GY67" i="7" s="1"/>
  <c r="GI67" i="7"/>
  <c r="FZ67" i="7"/>
  <c r="GH67" i="7" s="1"/>
  <c r="FX67" i="7"/>
  <c r="FW67" i="7"/>
  <c r="FV67" i="7"/>
  <c r="GF67" i="7" s="1"/>
  <c r="FR67" i="7"/>
  <c r="GA67" i="7" s="1"/>
  <c r="GB67" i="7" s="1"/>
  <c r="FK67" i="7"/>
  <c r="FB67" i="7"/>
  <c r="FJ67" i="7" s="1"/>
  <c r="EZ67" i="7"/>
  <c r="EY67" i="7"/>
  <c r="EX67" i="7"/>
  <c r="FH67" i="7" s="1"/>
  <c r="ET67" i="7"/>
  <c r="EM67" i="7"/>
  <c r="ED67" i="7"/>
  <c r="EL67" i="7" s="1"/>
  <c r="EB67" i="7"/>
  <c r="EA67" i="7"/>
  <c r="DZ67" i="7"/>
  <c r="EJ67" i="7" s="1"/>
  <c r="DV67" i="7"/>
  <c r="EE67" i="7" s="1"/>
  <c r="EF67" i="7" s="1"/>
  <c r="DO67" i="7"/>
  <c r="DF67" i="7"/>
  <c r="DN67" i="7" s="1"/>
  <c r="DD67" i="7"/>
  <c r="DC67" i="7"/>
  <c r="DB67" i="7"/>
  <c r="DL67" i="7" s="1"/>
  <c r="CX67" i="7"/>
  <c r="CQ67" i="7"/>
  <c r="CH67" i="7"/>
  <c r="CP67" i="7" s="1"/>
  <c r="CF67" i="7"/>
  <c r="CE67" i="7"/>
  <c r="CD67" i="7"/>
  <c r="CN67" i="7" s="1"/>
  <c r="BZ67" i="7"/>
  <c r="CI67" i="7" s="1"/>
  <c r="CJ67" i="7" s="1"/>
  <c r="BS67" i="7"/>
  <c r="BJ67" i="7"/>
  <c r="BR67" i="7" s="1"/>
  <c r="BH67" i="7"/>
  <c r="BG67" i="7"/>
  <c r="BF67" i="7"/>
  <c r="BP67" i="7" s="1"/>
  <c r="BB67" i="7"/>
  <c r="BK67" i="7" s="1"/>
  <c r="AU67" i="7"/>
  <c r="AL67" i="7"/>
  <c r="AT67" i="7" s="1"/>
  <c r="AJ67" i="7"/>
  <c r="AI67" i="7"/>
  <c r="AH67" i="7"/>
  <c r="AR67" i="7" s="1"/>
  <c r="AD67" i="7"/>
  <c r="AM67" i="7" s="1"/>
  <c r="AN67" i="7" s="1"/>
  <c r="W67" i="7"/>
  <c r="N67" i="7"/>
  <c r="V67" i="7" s="1"/>
  <c r="L67" i="7"/>
  <c r="K67" i="7"/>
  <c r="J67" i="7"/>
  <c r="T67" i="7" s="1"/>
  <c r="F67" i="7"/>
  <c r="KA66" i="7"/>
  <c r="JR66" i="7"/>
  <c r="JZ66" i="7" s="1"/>
  <c r="JP66" i="7"/>
  <c r="JO66" i="7"/>
  <c r="JN66" i="7"/>
  <c r="JX66" i="7" s="1"/>
  <c r="JJ66" i="7"/>
  <c r="JS66" i="7" s="1"/>
  <c r="JT66" i="7" s="1"/>
  <c r="JC66" i="7"/>
  <c r="IT66" i="7"/>
  <c r="JB66" i="7" s="1"/>
  <c r="IR66" i="7"/>
  <c r="IQ66" i="7"/>
  <c r="IP66" i="7"/>
  <c r="IZ66" i="7" s="1"/>
  <c r="IL66" i="7"/>
  <c r="IE66" i="7"/>
  <c r="HV66" i="7"/>
  <c r="ID66" i="7" s="1"/>
  <c r="HT66" i="7"/>
  <c r="HS66" i="7"/>
  <c r="HR66" i="7"/>
  <c r="IB66" i="7" s="1"/>
  <c r="HN66" i="7"/>
  <c r="HW66" i="7" s="1"/>
  <c r="HX66" i="7" s="1"/>
  <c r="HG66" i="7"/>
  <c r="GX66" i="7"/>
  <c r="HF66" i="7" s="1"/>
  <c r="GV66" i="7"/>
  <c r="GU66" i="7"/>
  <c r="GT66" i="7"/>
  <c r="HD66" i="7" s="1"/>
  <c r="GP66" i="7"/>
  <c r="GY66" i="7" s="1"/>
  <c r="GI66" i="7"/>
  <c r="FZ66" i="7"/>
  <c r="GH66" i="7" s="1"/>
  <c r="FX66" i="7"/>
  <c r="FW66" i="7"/>
  <c r="FV66" i="7"/>
  <c r="GF66" i="7" s="1"/>
  <c r="FR66" i="7"/>
  <c r="GA66" i="7" s="1"/>
  <c r="GB66" i="7" s="1"/>
  <c r="FK66" i="7"/>
  <c r="FB66" i="7"/>
  <c r="FJ66" i="7" s="1"/>
  <c r="EZ66" i="7"/>
  <c r="EY66" i="7"/>
  <c r="EX66" i="7"/>
  <c r="FH66" i="7" s="1"/>
  <c r="ET66" i="7"/>
  <c r="EM66" i="7"/>
  <c r="ED66" i="7"/>
  <c r="EL66" i="7" s="1"/>
  <c r="EB66" i="7"/>
  <c r="EA66" i="7"/>
  <c r="DZ66" i="7"/>
  <c r="EJ66" i="7" s="1"/>
  <c r="DV66" i="7"/>
  <c r="EE66" i="7" s="1"/>
  <c r="EF66" i="7" s="1"/>
  <c r="DO66" i="7"/>
  <c r="DF66" i="7"/>
  <c r="DN66" i="7" s="1"/>
  <c r="DD66" i="7"/>
  <c r="DC66" i="7"/>
  <c r="DB66" i="7"/>
  <c r="DL66" i="7" s="1"/>
  <c r="CX66" i="7"/>
  <c r="DG66" i="7" s="1"/>
  <c r="CQ66" i="7"/>
  <c r="CH66" i="7"/>
  <c r="CP66" i="7" s="1"/>
  <c r="CF66" i="7"/>
  <c r="CE66" i="7"/>
  <c r="CD66" i="7"/>
  <c r="CN66" i="7" s="1"/>
  <c r="BZ66" i="7"/>
  <c r="CI66" i="7" s="1"/>
  <c r="CJ66" i="7" s="1"/>
  <c r="BS66" i="7"/>
  <c r="BJ66" i="7"/>
  <c r="BR66" i="7" s="1"/>
  <c r="BH66" i="7"/>
  <c r="BG66" i="7"/>
  <c r="BF66" i="7"/>
  <c r="BP66" i="7" s="1"/>
  <c r="BB66" i="7"/>
  <c r="AU66" i="7"/>
  <c r="AL66" i="7"/>
  <c r="AT66" i="7" s="1"/>
  <c r="AJ66" i="7"/>
  <c r="AI66" i="7"/>
  <c r="AH66" i="7"/>
  <c r="AR66" i="7" s="1"/>
  <c r="AD66" i="7"/>
  <c r="AM66" i="7" s="1"/>
  <c r="AN66" i="7" s="1"/>
  <c r="W66" i="7"/>
  <c r="N66" i="7"/>
  <c r="V66" i="7" s="1"/>
  <c r="L66" i="7"/>
  <c r="K66" i="7"/>
  <c r="J66" i="7"/>
  <c r="T66" i="7" s="1"/>
  <c r="F66" i="7"/>
  <c r="O66" i="7" s="1"/>
  <c r="KA65" i="7"/>
  <c r="JR65" i="7"/>
  <c r="JZ65" i="7" s="1"/>
  <c r="JP65" i="7"/>
  <c r="JO65" i="7"/>
  <c r="JN65" i="7"/>
  <c r="JX65" i="7" s="1"/>
  <c r="JJ65" i="7"/>
  <c r="JS65" i="7" s="1"/>
  <c r="JT65" i="7" s="1"/>
  <c r="JC65" i="7"/>
  <c r="IT65" i="7"/>
  <c r="JB65" i="7" s="1"/>
  <c r="IR65" i="7"/>
  <c r="IQ65" i="7"/>
  <c r="IP65" i="7"/>
  <c r="IZ65" i="7" s="1"/>
  <c r="IL65" i="7"/>
  <c r="IE65" i="7"/>
  <c r="HV65" i="7"/>
  <c r="ID65" i="7" s="1"/>
  <c r="HT65" i="7"/>
  <c r="HS65" i="7"/>
  <c r="HR65" i="7"/>
  <c r="IB65" i="7" s="1"/>
  <c r="HN65" i="7"/>
  <c r="HW65" i="7" s="1"/>
  <c r="HX65" i="7" s="1"/>
  <c r="HG65" i="7"/>
  <c r="GX65" i="7"/>
  <c r="HF65" i="7" s="1"/>
  <c r="GV65" i="7"/>
  <c r="GU65" i="7"/>
  <c r="GT65" i="7"/>
  <c r="HD65" i="7" s="1"/>
  <c r="GP65" i="7"/>
  <c r="GY65" i="7" s="1"/>
  <c r="GI65" i="7"/>
  <c r="FZ65" i="7"/>
  <c r="GH65" i="7" s="1"/>
  <c r="FX65" i="7"/>
  <c r="FW65" i="7"/>
  <c r="FV65" i="7"/>
  <c r="GF65" i="7" s="1"/>
  <c r="FR65" i="7"/>
  <c r="GA65" i="7" s="1"/>
  <c r="GB65" i="7" s="1"/>
  <c r="FK65" i="7"/>
  <c r="FB65" i="7"/>
  <c r="FJ65" i="7" s="1"/>
  <c r="EZ65" i="7"/>
  <c r="EY65" i="7"/>
  <c r="EX65" i="7"/>
  <c r="FH65" i="7" s="1"/>
  <c r="ET65" i="7"/>
  <c r="EM65" i="7"/>
  <c r="ED65" i="7"/>
  <c r="EL65" i="7" s="1"/>
  <c r="EB65" i="7"/>
  <c r="EA65" i="7"/>
  <c r="DZ65" i="7"/>
  <c r="EJ65" i="7" s="1"/>
  <c r="DV65" i="7"/>
  <c r="EE65" i="7" s="1"/>
  <c r="EF65" i="7" s="1"/>
  <c r="DO65" i="7"/>
  <c r="DF65" i="7"/>
  <c r="DN65" i="7" s="1"/>
  <c r="DD65" i="7"/>
  <c r="DC65" i="7"/>
  <c r="DB65" i="7"/>
  <c r="DL65" i="7" s="1"/>
  <c r="CX65" i="7"/>
  <c r="CQ65" i="7"/>
  <c r="CH65" i="7"/>
  <c r="CP65" i="7" s="1"/>
  <c r="CF65" i="7"/>
  <c r="CE65" i="7"/>
  <c r="CD65" i="7"/>
  <c r="CN65" i="7" s="1"/>
  <c r="BZ65" i="7"/>
  <c r="CI65" i="7" s="1"/>
  <c r="CJ65" i="7" s="1"/>
  <c r="BS65" i="7"/>
  <c r="BJ65" i="7"/>
  <c r="BR65" i="7" s="1"/>
  <c r="BH65" i="7"/>
  <c r="BG65" i="7"/>
  <c r="BF65" i="7"/>
  <c r="BP65" i="7" s="1"/>
  <c r="BB65" i="7"/>
  <c r="BK65" i="7" s="1"/>
  <c r="AU65" i="7"/>
  <c r="AL65" i="7"/>
  <c r="AT65" i="7" s="1"/>
  <c r="AJ65" i="7"/>
  <c r="AI65" i="7"/>
  <c r="AH65" i="7"/>
  <c r="AR65" i="7" s="1"/>
  <c r="AD65" i="7"/>
  <c r="AM65" i="7" s="1"/>
  <c r="AN65" i="7" s="1"/>
  <c r="W65" i="7"/>
  <c r="N65" i="7"/>
  <c r="V65" i="7" s="1"/>
  <c r="L65" i="7"/>
  <c r="K65" i="7"/>
  <c r="J65" i="7"/>
  <c r="T65" i="7" s="1"/>
  <c r="F65" i="7"/>
  <c r="KA64" i="7"/>
  <c r="JR64" i="7"/>
  <c r="JZ64" i="7" s="1"/>
  <c r="JP64" i="7"/>
  <c r="JO64" i="7"/>
  <c r="JN64" i="7"/>
  <c r="JX64" i="7" s="1"/>
  <c r="JJ64" i="7"/>
  <c r="JS64" i="7" s="1"/>
  <c r="JT64" i="7" s="1"/>
  <c r="JC64" i="7"/>
  <c r="IT64" i="7"/>
  <c r="JB64" i="7" s="1"/>
  <c r="IR64" i="7"/>
  <c r="IQ64" i="7"/>
  <c r="IP64" i="7"/>
  <c r="IZ64" i="7" s="1"/>
  <c r="IL64" i="7"/>
  <c r="IE64" i="7"/>
  <c r="HV64" i="7"/>
  <c r="ID64" i="7" s="1"/>
  <c r="HT64" i="7"/>
  <c r="HS64" i="7"/>
  <c r="HR64" i="7"/>
  <c r="IB64" i="7" s="1"/>
  <c r="HN64" i="7"/>
  <c r="HW64" i="7" s="1"/>
  <c r="HX64" i="7" s="1"/>
  <c r="HG64" i="7"/>
  <c r="GX64" i="7"/>
  <c r="HF64" i="7" s="1"/>
  <c r="GV64" i="7"/>
  <c r="GU64" i="7"/>
  <c r="GT64" i="7"/>
  <c r="HD64" i="7" s="1"/>
  <c r="GP64" i="7"/>
  <c r="GY64" i="7" s="1"/>
  <c r="GI64" i="7"/>
  <c r="FZ64" i="7"/>
  <c r="GH64" i="7" s="1"/>
  <c r="FX64" i="7"/>
  <c r="FW64" i="7"/>
  <c r="FV64" i="7"/>
  <c r="GF64" i="7" s="1"/>
  <c r="FR64" i="7"/>
  <c r="GA64" i="7" s="1"/>
  <c r="GB64" i="7" s="1"/>
  <c r="FK64" i="7"/>
  <c r="FB64" i="7"/>
  <c r="FJ64" i="7" s="1"/>
  <c r="EZ64" i="7"/>
  <c r="EY64" i="7"/>
  <c r="EX64" i="7"/>
  <c r="FH64" i="7" s="1"/>
  <c r="ET64" i="7"/>
  <c r="EM64" i="7"/>
  <c r="ED64" i="7"/>
  <c r="EL64" i="7" s="1"/>
  <c r="EB64" i="7"/>
  <c r="EA64" i="7"/>
  <c r="DZ64" i="7"/>
  <c r="EJ64" i="7" s="1"/>
  <c r="DV64" i="7"/>
  <c r="EE64" i="7" s="1"/>
  <c r="EF64" i="7" s="1"/>
  <c r="DO64" i="7"/>
  <c r="DF64" i="7"/>
  <c r="DN64" i="7" s="1"/>
  <c r="DD64" i="7"/>
  <c r="DC64" i="7"/>
  <c r="DB64" i="7"/>
  <c r="DL64" i="7" s="1"/>
  <c r="CX64" i="7"/>
  <c r="DG64" i="7" s="1"/>
  <c r="CQ64" i="7"/>
  <c r="CH64" i="7"/>
  <c r="CP64" i="7" s="1"/>
  <c r="CF64" i="7"/>
  <c r="CE64" i="7"/>
  <c r="CD64" i="7"/>
  <c r="CN64" i="7" s="1"/>
  <c r="BZ64" i="7"/>
  <c r="CI64" i="7" s="1"/>
  <c r="CJ64" i="7" s="1"/>
  <c r="BS64" i="7"/>
  <c r="BJ64" i="7"/>
  <c r="BR64" i="7" s="1"/>
  <c r="BH64" i="7"/>
  <c r="BG64" i="7"/>
  <c r="BF64" i="7"/>
  <c r="BP64" i="7" s="1"/>
  <c r="BB64" i="7"/>
  <c r="AU64" i="7"/>
  <c r="AL64" i="7"/>
  <c r="AT64" i="7" s="1"/>
  <c r="AJ64" i="7"/>
  <c r="AI64" i="7"/>
  <c r="AH64" i="7"/>
  <c r="AR64" i="7" s="1"/>
  <c r="AD64" i="7"/>
  <c r="AM64" i="7" s="1"/>
  <c r="AN64" i="7" s="1"/>
  <c r="W64" i="7"/>
  <c r="N64" i="7"/>
  <c r="V64" i="7" s="1"/>
  <c r="L64" i="7"/>
  <c r="K64" i="7"/>
  <c r="J64" i="7"/>
  <c r="T64" i="7" s="1"/>
  <c r="F64" i="7"/>
  <c r="O64" i="7" s="1"/>
  <c r="KA63" i="7"/>
  <c r="JR63" i="7"/>
  <c r="JZ63" i="7" s="1"/>
  <c r="JP63" i="7"/>
  <c r="JO63" i="7"/>
  <c r="JN63" i="7"/>
  <c r="JX63" i="7" s="1"/>
  <c r="JJ63" i="7"/>
  <c r="JS63" i="7" s="1"/>
  <c r="JT63" i="7" s="1"/>
  <c r="JC63" i="7"/>
  <c r="IT63" i="7"/>
  <c r="JB63" i="7" s="1"/>
  <c r="IR63" i="7"/>
  <c r="IQ63" i="7"/>
  <c r="IP63" i="7"/>
  <c r="IZ63" i="7" s="1"/>
  <c r="IL63" i="7"/>
  <c r="IE63" i="7"/>
  <c r="HV63" i="7"/>
  <c r="ID63" i="7" s="1"/>
  <c r="HT63" i="7"/>
  <c r="HS63" i="7"/>
  <c r="HR63" i="7"/>
  <c r="IB63" i="7" s="1"/>
  <c r="HN63" i="7"/>
  <c r="HW63" i="7" s="1"/>
  <c r="HX63" i="7" s="1"/>
  <c r="HG63" i="7"/>
  <c r="GX63" i="7"/>
  <c r="HF63" i="7" s="1"/>
  <c r="GV63" i="7"/>
  <c r="GU63" i="7"/>
  <c r="GT63" i="7"/>
  <c r="HD63" i="7" s="1"/>
  <c r="GP63" i="7"/>
  <c r="GY63" i="7" s="1"/>
  <c r="GI63" i="7"/>
  <c r="FZ63" i="7"/>
  <c r="GH63" i="7" s="1"/>
  <c r="FX63" i="7"/>
  <c r="FW63" i="7"/>
  <c r="FV63" i="7"/>
  <c r="GF63" i="7" s="1"/>
  <c r="FR63" i="7"/>
  <c r="GA63" i="7" s="1"/>
  <c r="GB63" i="7" s="1"/>
  <c r="FK63" i="7"/>
  <c r="FB63" i="7"/>
  <c r="FJ63" i="7" s="1"/>
  <c r="EZ63" i="7"/>
  <c r="EY63" i="7"/>
  <c r="EX63" i="7"/>
  <c r="FH63" i="7" s="1"/>
  <c r="ET63" i="7"/>
  <c r="EM63" i="7"/>
  <c r="ED63" i="7"/>
  <c r="EL63" i="7" s="1"/>
  <c r="EB63" i="7"/>
  <c r="EA63" i="7"/>
  <c r="DZ63" i="7"/>
  <c r="EJ63" i="7" s="1"/>
  <c r="DV63" i="7"/>
  <c r="EE63" i="7" s="1"/>
  <c r="EF63" i="7" s="1"/>
  <c r="DO63" i="7"/>
  <c r="DF63" i="7"/>
  <c r="DN63" i="7" s="1"/>
  <c r="DD63" i="7"/>
  <c r="DC63" i="7"/>
  <c r="DB63" i="7"/>
  <c r="DL63" i="7" s="1"/>
  <c r="CX63" i="7"/>
  <c r="CQ63" i="7"/>
  <c r="CH63" i="7"/>
  <c r="CP63" i="7" s="1"/>
  <c r="CF63" i="7"/>
  <c r="CE63" i="7"/>
  <c r="CD63" i="7"/>
  <c r="CN63" i="7" s="1"/>
  <c r="BZ63" i="7"/>
  <c r="CI63" i="7" s="1"/>
  <c r="CJ63" i="7" s="1"/>
  <c r="BS63" i="7"/>
  <c r="BJ63" i="7"/>
  <c r="BR63" i="7" s="1"/>
  <c r="BH63" i="7"/>
  <c r="BG63" i="7"/>
  <c r="BF63" i="7"/>
  <c r="BP63" i="7" s="1"/>
  <c r="BB63" i="7"/>
  <c r="BK63" i="7" s="1"/>
  <c r="AU63" i="7"/>
  <c r="AL63" i="7"/>
  <c r="AT63" i="7" s="1"/>
  <c r="AJ63" i="7"/>
  <c r="AI63" i="7"/>
  <c r="AH63" i="7"/>
  <c r="AR63" i="7" s="1"/>
  <c r="AD63" i="7"/>
  <c r="AM63" i="7" s="1"/>
  <c r="AN63" i="7" s="1"/>
  <c r="W63" i="7"/>
  <c r="N63" i="7"/>
  <c r="V63" i="7" s="1"/>
  <c r="L63" i="7"/>
  <c r="K63" i="7"/>
  <c r="J63" i="7"/>
  <c r="T63" i="7" s="1"/>
  <c r="F63" i="7"/>
  <c r="KA62" i="7"/>
  <c r="JR62" i="7"/>
  <c r="JZ62" i="7" s="1"/>
  <c r="JP62" i="7"/>
  <c r="JO62" i="7"/>
  <c r="JN62" i="7"/>
  <c r="JX62" i="7" s="1"/>
  <c r="JJ62" i="7"/>
  <c r="JS62" i="7" s="1"/>
  <c r="JT62" i="7" s="1"/>
  <c r="JC62" i="7"/>
  <c r="IT62" i="7"/>
  <c r="JB62" i="7" s="1"/>
  <c r="IR62" i="7"/>
  <c r="IQ62" i="7"/>
  <c r="IP62" i="7"/>
  <c r="IZ62" i="7" s="1"/>
  <c r="IL62" i="7"/>
  <c r="IE62" i="7"/>
  <c r="HV62" i="7"/>
  <c r="ID62" i="7" s="1"/>
  <c r="HT62" i="7"/>
  <c r="HS62" i="7"/>
  <c r="HR62" i="7"/>
  <c r="IB62" i="7" s="1"/>
  <c r="HN62" i="7"/>
  <c r="HW62" i="7" s="1"/>
  <c r="HX62" i="7" s="1"/>
  <c r="HG62" i="7"/>
  <c r="GX62" i="7"/>
  <c r="HF62" i="7" s="1"/>
  <c r="GV62" i="7"/>
  <c r="GU62" i="7"/>
  <c r="GT62" i="7"/>
  <c r="HD62" i="7" s="1"/>
  <c r="GP62" i="7"/>
  <c r="GY62" i="7" s="1"/>
  <c r="GI62" i="7"/>
  <c r="FZ62" i="7"/>
  <c r="GH62" i="7" s="1"/>
  <c r="FX62" i="7"/>
  <c r="FW62" i="7"/>
  <c r="FV62" i="7"/>
  <c r="GF62" i="7" s="1"/>
  <c r="FR62" i="7"/>
  <c r="GA62" i="7" s="1"/>
  <c r="GB62" i="7" s="1"/>
  <c r="FK62" i="7"/>
  <c r="FB62" i="7"/>
  <c r="FJ62" i="7" s="1"/>
  <c r="EZ62" i="7"/>
  <c r="EY62" i="7"/>
  <c r="EX62" i="7"/>
  <c r="FH62" i="7" s="1"/>
  <c r="ET62" i="7"/>
  <c r="EM62" i="7"/>
  <c r="ED62" i="7"/>
  <c r="EL62" i="7" s="1"/>
  <c r="EB62" i="7"/>
  <c r="EA62" i="7"/>
  <c r="DZ62" i="7"/>
  <c r="EJ62" i="7" s="1"/>
  <c r="DV62" i="7"/>
  <c r="EE62" i="7" s="1"/>
  <c r="EF62" i="7" s="1"/>
  <c r="DO62" i="7"/>
  <c r="DF62" i="7"/>
  <c r="DN62" i="7" s="1"/>
  <c r="DD62" i="7"/>
  <c r="DC62" i="7"/>
  <c r="DB62" i="7"/>
  <c r="DL62" i="7" s="1"/>
  <c r="CX62" i="7"/>
  <c r="DG62" i="7" s="1"/>
  <c r="CQ62" i="7"/>
  <c r="CH62" i="7"/>
  <c r="CP62" i="7" s="1"/>
  <c r="CF62" i="7"/>
  <c r="CE62" i="7"/>
  <c r="CD62" i="7"/>
  <c r="CN62" i="7" s="1"/>
  <c r="BZ62" i="7"/>
  <c r="CI62" i="7" s="1"/>
  <c r="CJ62" i="7" s="1"/>
  <c r="BS62" i="7"/>
  <c r="BJ62" i="7"/>
  <c r="BR62" i="7" s="1"/>
  <c r="BH62" i="7"/>
  <c r="BG62" i="7"/>
  <c r="BF62" i="7"/>
  <c r="BP62" i="7" s="1"/>
  <c r="BB62" i="7"/>
  <c r="AU62" i="7"/>
  <c r="AL62" i="7"/>
  <c r="AT62" i="7" s="1"/>
  <c r="AJ62" i="7"/>
  <c r="AI62" i="7"/>
  <c r="AH62" i="7"/>
  <c r="AR62" i="7" s="1"/>
  <c r="AD62" i="7"/>
  <c r="AM62" i="7" s="1"/>
  <c r="AN62" i="7" s="1"/>
  <c r="W62" i="7"/>
  <c r="N62" i="7"/>
  <c r="V62" i="7" s="1"/>
  <c r="L62" i="7"/>
  <c r="K62" i="7"/>
  <c r="J62" i="7"/>
  <c r="T62" i="7" s="1"/>
  <c r="F62" i="7"/>
  <c r="O62" i="7" s="1"/>
  <c r="KA61" i="7"/>
  <c r="JR61" i="7"/>
  <c r="JZ61" i="7" s="1"/>
  <c r="JP61" i="7"/>
  <c r="JO61" i="7"/>
  <c r="JN61" i="7"/>
  <c r="JX61" i="7" s="1"/>
  <c r="JJ61" i="7"/>
  <c r="JS61" i="7" s="1"/>
  <c r="JT61" i="7" s="1"/>
  <c r="JC61" i="7"/>
  <c r="IT61" i="7"/>
  <c r="JB61" i="7" s="1"/>
  <c r="IR61" i="7"/>
  <c r="IQ61" i="7"/>
  <c r="IP61" i="7"/>
  <c r="IZ61" i="7" s="1"/>
  <c r="IL61" i="7"/>
  <c r="IE61" i="7"/>
  <c r="HV61" i="7"/>
  <c r="ID61" i="7" s="1"/>
  <c r="HT61" i="7"/>
  <c r="HS61" i="7"/>
  <c r="HR61" i="7"/>
  <c r="IB61" i="7" s="1"/>
  <c r="HN61" i="7"/>
  <c r="HW61" i="7" s="1"/>
  <c r="HX61" i="7" s="1"/>
  <c r="HG61" i="7"/>
  <c r="GX61" i="7"/>
  <c r="HF61" i="7" s="1"/>
  <c r="GV61" i="7"/>
  <c r="GU61" i="7"/>
  <c r="GT61" i="7"/>
  <c r="HD61" i="7" s="1"/>
  <c r="GP61" i="7"/>
  <c r="GY61" i="7" s="1"/>
  <c r="GI61" i="7"/>
  <c r="FZ61" i="7"/>
  <c r="GH61" i="7" s="1"/>
  <c r="FX61" i="7"/>
  <c r="FW61" i="7"/>
  <c r="FV61" i="7"/>
  <c r="GF61" i="7" s="1"/>
  <c r="FR61" i="7"/>
  <c r="GA61" i="7" s="1"/>
  <c r="GB61" i="7" s="1"/>
  <c r="FK61" i="7"/>
  <c r="FB61" i="7"/>
  <c r="FJ61" i="7" s="1"/>
  <c r="EZ61" i="7"/>
  <c r="EY61" i="7"/>
  <c r="EX61" i="7"/>
  <c r="FH61" i="7" s="1"/>
  <c r="ET61" i="7"/>
  <c r="EM61" i="7"/>
  <c r="ED61" i="7"/>
  <c r="EL61" i="7" s="1"/>
  <c r="EB61" i="7"/>
  <c r="EA61" i="7"/>
  <c r="DZ61" i="7"/>
  <c r="EJ61" i="7" s="1"/>
  <c r="DV61" i="7"/>
  <c r="EE61" i="7" s="1"/>
  <c r="EF61" i="7" s="1"/>
  <c r="DO61" i="7"/>
  <c r="DF61" i="7"/>
  <c r="DN61" i="7" s="1"/>
  <c r="DD61" i="7"/>
  <c r="DC61" i="7"/>
  <c r="DB61" i="7"/>
  <c r="DL61" i="7" s="1"/>
  <c r="CX61" i="7"/>
  <c r="CQ61" i="7"/>
  <c r="CH61" i="7"/>
  <c r="CP61" i="7" s="1"/>
  <c r="CF61" i="7"/>
  <c r="CE61" i="7"/>
  <c r="CD61" i="7"/>
  <c r="CN61" i="7" s="1"/>
  <c r="BZ61" i="7"/>
  <c r="CI61" i="7" s="1"/>
  <c r="CJ61" i="7" s="1"/>
  <c r="BS61" i="7"/>
  <c r="BJ61" i="7"/>
  <c r="BR61" i="7" s="1"/>
  <c r="BH61" i="7"/>
  <c r="BG61" i="7"/>
  <c r="BF61" i="7"/>
  <c r="BP61" i="7" s="1"/>
  <c r="BB61" i="7"/>
  <c r="BK61" i="7" s="1"/>
  <c r="AU61" i="7"/>
  <c r="AL61" i="7"/>
  <c r="AT61" i="7" s="1"/>
  <c r="AJ61" i="7"/>
  <c r="AI61" i="7"/>
  <c r="AH61" i="7"/>
  <c r="AR61" i="7" s="1"/>
  <c r="AD61" i="7"/>
  <c r="AM61" i="7" s="1"/>
  <c r="AN61" i="7" s="1"/>
  <c r="W61" i="7"/>
  <c r="N61" i="7"/>
  <c r="V61" i="7" s="1"/>
  <c r="L61" i="7"/>
  <c r="K61" i="7"/>
  <c r="J61" i="7"/>
  <c r="T61" i="7" s="1"/>
  <c r="F61" i="7"/>
  <c r="KA60" i="7"/>
  <c r="JR60" i="7"/>
  <c r="JZ60" i="7" s="1"/>
  <c r="JP60" i="7"/>
  <c r="JO60" i="7"/>
  <c r="JN60" i="7"/>
  <c r="JX60" i="7" s="1"/>
  <c r="JJ60" i="7"/>
  <c r="JS60" i="7" s="1"/>
  <c r="JT60" i="7" s="1"/>
  <c r="JC60" i="7"/>
  <c r="IT60" i="7"/>
  <c r="JB60" i="7" s="1"/>
  <c r="IR60" i="7"/>
  <c r="IQ60" i="7"/>
  <c r="IP60" i="7"/>
  <c r="IZ60" i="7" s="1"/>
  <c r="IL60" i="7"/>
  <c r="IE60" i="7"/>
  <c r="HV60" i="7"/>
  <c r="ID60" i="7" s="1"/>
  <c r="HT60" i="7"/>
  <c r="HS60" i="7"/>
  <c r="HR60" i="7"/>
  <c r="IB60" i="7" s="1"/>
  <c r="HN60" i="7"/>
  <c r="HW60" i="7" s="1"/>
  <c r="HX60" i="7" s="1"/>
  <c r="HG60" i="7"/>
  <c r="GX60" i="7"/>
  <c r="HF60" i="7" s="1"/>
  <c r="GV60" i="7"/>
  <c r="GU60" i="7"/>
  <c r="GT60" i="7"/>
  <c r="HD60" i="7" s="1"/>
  <c r="GP60" i="7"/>
  <c r="GY60" i="7" s="1"/>
  <c r="GI60" i="7"/>
  <c r="FZ60" i="7"/>
  <c r="GH60" i="7" s="1"/>
  <c r="FX60" i="7"/>
  <c r="FW60" i="7"/>
  <c r="FV60" i="7"/>
  <c r="GF60" i="7" s="1"/>
  <c r="FR60" i="7"/>
  <c r="GA60" i="7" s="1"/>
  <c r="GB60" i="7" s="1"/>
  <c r="FK60" i="7"/>
  <c r="FB60" i="7"/>
  <c r="FJ60" i="7" s="1"/>
  <c r="EZ60" i="7"/>
  <c r="EY60" i="7"/>
  <c r="EX60" i="7"/>
  <c r="FH60" i="7" s="1"/>
  <c r="ET60" i="7"/>
  <c r="EM60" i="7"/>
  <c r="ED60" i="7"/>
  <c r="EL60" i="7" s="1"/>
  <c r="EB60" i="7"/>
  <c r="EA60" i="7"/>
  <c r="DZ60" i="7"/>
  <c r="EJ60" i="7" s="1"/>
  <c r="DV60" i="7"/>
  <c r="EE60" i="7" s="1"/>
  <c r="EF60" i="7" s="1"/>
  <c r="DO60" i="7"/>
  <c r="DF60" i="7"/>
  <c r="DN60" i="7" s="1"/>
  <c r="DD60" i="7"/>
  <c r="DC60" i="7"/>
  <c r="DB60" i="7"/>
  <c r="DL60" i="7" s="1"/>
  <c r="CX60" i="7"/>
  <c r="DG60" i="7" s="1"/>
  <c r="CQ60" i="7"/>
  <c r="CH60" i="7"/>
  <c r="CP60" i="7" s="1"/>
  <c r="CF60" i="7"/>
  <c r="CE60" i="7"/>
  <c r="CD60" i="7"/>
  <c r="CN60" i="7" s="1"/>
  <c r="BZ60" i="7"/>
  <c r="CI60" i="7" s="1"/>
  <c r="CJ60" i="7" s="1"/>
  <c r="BS60" i="7"/>
  <c r="BJ60" i="7"/>
  <c r="BR60" i="7" s="1"/>
  <c r="BH60" i="7"/>
  <c r="BG60" i="7"/>
  <c r="BF60" i="7"/>
  <c r="BP60" i="7" s="1"/>
  <c r="BB60" i="7"/>
  <c r="AU60" i="7"/>
  <c r="AL60" i="7"/>
  <c r="AT60" i="7" s="1"/>
  <c r="AJ60" i="7"/>
  <c r="AI60" i="7"/>
  <c r="AH60" i="7"/>
  <c r="AR60" i="7" s="1"/>
  <c r="AD60" i="7"/>
  <c r="AM60" i="7" s="1"/>
  <c r="AN60" i="7" s="1"/>
  <c r="W60" i="7"/>
  <c r="N60" i="7"/>
  <c r="V60" i="7" s="1"/>
  <c r="L60" i="7"/>
  <c r="K60" i="7"/>
  <c r="J60" i="7"/>
  <c r="T60" i="7" s="1"/>
  <c r="F60" i="7"/>
  <c r="O60" i="7" s="1"/>
  <c r="KA59" i="7"/>
  <c r="JR59" i="7"/>
  <c r="JZ59" i="7" s="1"/>
  <c r="JP59" i="7"/>
  <c r="JO59" i="7"/>
  <c r="JN59" i="7"/>
  <c r="JX59" i="7" s="1"/>
  <c r="JJ59" i="7"/>
  <c r="JS59" i="7" s="1"/>
  <c r="JT59" i="7" s="1"/>
  <c r="JC59" i="7"/>
  <c r="IT59" i="7"/>
  <c r="JB59" i="7" s="1"/>
  <c r="IR59" i="7"/>
  <c r="IQ59" i="7"/>
  <c r="IP59" i="7"/>
  <c r="IZ59" i="7" s="1"/>
  <c r="IL59" i="7"/>
  <c r="IE59" i="7"/>
  <c r="HV59" i="7"/>
  <c r="ID59" i="7" s="1"/>
  <c r="HT59" i="7"/>
  <c r="HS59" i="7"/>
  <c r="HR59" i="7"/>
  <c r="IB59" i="7" s="1"/>
  <c r="HN59" i="7"/>
  <c r="HW59" i="7" s="1"/>
  <c r="HX59" i="7" s="1"/>
  <c r="HG59" i="7"/>
  <c r="GX59" i="7"/>
  <c r="HF59" i="7" s="1"/>
  <c r="GV59" i="7"/>
  <c r="GU59" i="7"/>
  <c r="GT59" i="7"/>
  <c r="HD59" i="7" s="1"/>
  <c r="GP59" i="7"/>
  <c r="GI59" i="7"/>
  <c r="FZ59" i="7"/>
  <c r="GH59" i="7" s="1"/>
  <c r="FX59" i="7"/>
  <c r="FW59" i="7"/>
  <c r="FV59" i="7"/>
  <c r="GF59" i="7" s="1"/>
  <c r="FR59" i="7"/>
  <c r="GA59" i="7" s="1"/>
  <c r="GB59" i="7" s="1"/>
  <c r="FK59" i="7"/>
  <c r="FB59" i="7"/>
  <c r="FJ59" i="7" s="1"/>
  <c r="EZ59" i="7"/>
  <c r="EY59" i="7"/>
  <c r="EX59" i="7"/>
  <c r="FH59" i="7" s="1"/>
  <c r="ET59" i="7"/>
  <c r="EM59" i="7"/>
  <c r="ED59" i="7"/>
  <c r="EL59" i="7" s="1"/>
  <c r="EB59" i="7"/>
  <c r="EA59" i="7"/>
  <c r="DZ59" i="7"/>
  <c r="EJ59" i="7" s="1"/>
  <c r="DV59" i="7"/>
  <c r="EE59" i="7" s="1"/>
  <c r="EF59" i="7" s="1"/>
  <c r="DO59" i="7"/>
  <c r="DF59" i="7"/>
  <c r="DN59" i="7" s="1"/>
  <c r="DD59" i="7"/>
  <c r="DC59" i="7"/>
  <c r="DB59" i="7"/>
  <c r="DL59" i="7" s="1"/>
  <c r="CX59" i="7"/>
  <c r="CQ59" i="7"/>
  <c r="CH59" i="7"/>
  <c r="CP59" i="7" s="1"/>
  <c r="CF59" i="7"/>
  <c r="CE59" i="7"/>
  <c r="CD59" i="7"/>
  <c r="CN59" i="7" s="1"/>
  <c r="BZ59" i="7"/>
  <c r="CI59" i="7" s="1"/>
  <c r="CJ59" i="7" s="1"/>
  <c r="BS59" i="7"/>
  <c r="BJ59" i="7"/>
  <c r="BR59" i="7" s="1"/>
  <c r="BH59" i="7"/>
  <c r="BG59" i="7"/>
  <c r="BF59" i="7"/>
  <c r="BP59" i="7" s="1"/>
  <c r="BB59" i="7"/>
  <c r="BK59" i="7" s="1"/>
  <c r="AU59" i="7"/>
  <c r="AL59" i="7"/>
  <c r="AT59" i="7" s="1"/>
  <c r="AJ59" i="7"/>
  <c r="AI59" i="7"/>
  <c r="AH59" i="7"/>
  <c r="AR59" i="7" s="1"/>
  <c r="AD59" i="7"/>
  <c r="AM59" i="7" s="1"/>
  <c r="AN59" i="7" s="1"/>
  <c r="W59" i="7"/>
  <c r="N59" i="7"/>
  <c r="V59" i="7" s="1"/>
  <c r="L59" i="7"/>
  <c r="K59" i="7"/>
  <c r="J59" i="7"/>
  <c r="T59" i="7" s="1"/>
  <c r="F59" i="7"/>
  <c r="KA58" i="7"/>
  <c r="JR58" i="7"/>
  <c r="JZ58" i="7" s="1"/>
  <c r="JP58" i="7"/>
  <c r="JO58" i="7"/>
  <c r="JN58" i="7"/>
  <c r="JX58" i="7" s="1"/>
  <c r="JJ58" i="7"/>
  <c r="JS58" i="7" s="1"/>
  <c r="JT58" i="7" s="1"/>
  <c r="JC58" i="7"/>
  <c r="IT58" i="7"/>
  <c r="JB58" i="7" s="1"/>
  <c r="IR58" i="7"/>
  <c r="IQ58" i="7"/>
  <c r="IP58" i="7"/>
  <c r="IZ58" i="7" s="1"/>
  <c r="IL58" i="7"/>
  <c r="IE58" i="7"/>
  <c r="HV58" i="7"/>
  <c r="ID58" i="7" s="1"/>
  <c r="HT58" i="7"/>
  <c r="HS58" i="7"/>
  <c r="HR58" i="7"/>
  <c r="IB58" i="7" s="1"/>
  <c r="HN58" i="7"/>
  <c r="HW58" i="7" s="1"/>
  <c r="HX58" i="7" s="1"/>
  <c r="HG58" i="7"/>
  <c r="GX58" i="7"/>
  <c r="HF58" i="7" s="1"/>
  <c r="GV58" i="7"/>
  <c r="GU58" i="7"/>
  <c r="GT58" i="7"/>
  <c r="HD58" i="7" s="1"/>
  <c r="GP58" i="7"/>
  <c r="GY58" i="7" s="1"/>
  <c r="GI58" i="7"/>
  <c r="FZ58" i="7"/>
  <c r="GH58" i="7" s="1"/>
  <c r="FX58" i="7"/>
  <c r="FW58" i="7"/>
  <c r="FV58" i="7"/>
  <c r="GF58" i="7" s="1"/>
  <c r="FR58" i="7"/>
  <c r="GA58" i="7" s="1"/>
  <c r="GB58" i="7" s="1"/>
  <c r="FK58" i="7"/>
  <c r="FB58" i="7"/>
  <c r="FJ58" i="7" s="1"/>
  <c r="EZ58" i="7"/>
  <c r="EY58" i="7"/>
  <c r="EX58" i="7"/>
  <c r="FH58" i="7" s="1"/>
  <c r="ET58" i="7"/>
  <c r="EM58" i="7"/>
  <c r="ED58" i="7"/>
  <c r="EL58" i="7" s="1"/>
  <c r="EB58" i="7"/>
  <c r="EA58" i="7"/>
  <c r="DZ58" i="7"/>
  <c r="EJ58" i="7" s="1"/>
  <c r="DV58" i="7"/>
  <c r="EE58" i="7" s="1"/>
  <c r="EF58" i="7" s="1"/>
  <c r="DO58" i="7"/>
  <c r="DF58" i="7"/>
  <c r="DN58" i="7" s="1"/>
  <c r="DD58" i="7"/>
  <c r="DC58" i="7"/>
  <c r="DB58" i="7"/>
  <c r="DL58" i="7" s="1"/>
  <c r="CX58" i="7"/>
  <c r="DG58" i="7" s="1"/>
  <c r="CQ58" i="7"/>
  <c r="CH58" i="7"/>
  <c r="CP58" i="7" s="1"/>
  <c r="CF58" i="7"/>
  <c r="CE58" i="7"/>
  <c r="CD58" i="7"/>
  <c r="CN58" i="7" s="1"/>
  <c r="BZ58" i="7"/>
  <c r="CI58" i="7" s="1"/>
  <c r="CJ58" i="7" s="1"/>
  <c r="BS58" i="7"/>
  <c r="BJ58" i="7"/>
  <c r="BR58" i="7" s="1"/>
  <c r="BH58" i="7"/>
  <c r="BG58" i="7"/>
  <c r="BF58" i="7"/>
  <c r="BP58" i="7" s="1"/>
  <c r="BB58" i="7"/>
  <c r="AU58" i="7"/>
  <c r="AL58" i="7"/>
  <c r="AT58" i="7" s="1"/>
  <c r="AJ58" i="7"/>
  <c r="AI58" i="7"/>
  <c r="AH58" i="7"/>
  <c r="AR58" i="7" s="1"/>
  <c r="AD58" i="7"/>
  <c r="AM58" i="7" s="1"/>
  <c r="AN58" i="7" s="1"/>
  <c r="W58" i="7"/>
  <c r="N58" i="7"/>
  <c r="V58" i="7" s="1"/>
  <c r="L58" i="7"/>
  <c r="K58" i="7"/>
  <c r="J58" i="7"/>
  <c r="T58" i="7" s="1"/>
  <c r="F58" i="7"/>
  <c r="O58" i="7" s="1"/>
  <c r="KA57" i="7"/>
  <c r="JR57" i="7"/>
  <c r="JZ57" i="7" s="1"/>
  <c r="JP57" i="7"/>
  <c r="JO57" i="7"/>
  <c r="JN57" i="7"/>
  <c r="JX57" i="7" s="1"/>
  <c r="JJ57" i="7"/>
  <c r="JS57" i="7" s="1"/>
  <c r="JT57" i="7" s="1"/>
  <c r="JC57" i="7"/>
  <c r="IT57" i="7"/>
  <c r="JB57" i="7" s="1"/>
  <c r="IR57" i="7"/>
  <c r="IQ57" i="7"/>
  <c r="IP57" i="7"/>
  <c r="IZ57" i="7" s="1"/>
  <c r="IL57" i="7"/>
  <c r="IE57" i="7"/>
  <c r="HV57" i="7"/>
  <c r="ID57" i="7" s="1"/>
  <c r="HT57" i="7"/>
  <c r="HS57" i="7"/>
  <c r="HR57" i="7"/>
  <c r="IB57" i="7" s="1"/>
  <c r="HN57" i="7"/>
  <c r="HW57" i="7" s="1"/>
  <c r="HX57" i="7" s="1"/>
  <c r="HG57" i="7"/>
  <c r="GX57" i="7"/>
  <c r="HF57" i="7" s="1"/>
  <c r="GV57" i="7"/>
  <c r="GU57" i="7"/>
  <c r="GT57" i="7"/>
  <c r="HD57" i="7" s="1"/>
  <c r="GP57" i="7"/>
  <c r="GY57" i="7" s="1"/>
  <c r="GI57" i="7"/>
  <c r="FZ57" i="7"/>
  <c r="GH57" i="7" s="1"/>
  <c r="FX57" i="7"/>
  <c r="FW57" i="7"/>
  <c r="FV57" i="7"/>
  <c r="GF57" i="7" s="1"/>
  <c r="FR57" i="7"/>
  <c r="GA57" i="7" s="1"/>
  <c r="GB57" i="7" s="1"/>
  <c r="FK57" i="7"/>
  <c r="FB57" i="7"/>
  <c r="FJ57" i="7" s="1"/>
  <c r="EZ57" i="7"/>
  <c r="EY57" i="7"/>
  <c r="EX57" i="7"/>
  <c r="FH57" i="7" s="1"/>
  <c r="ET57" i="7"/>
  <c r="EM57" i="7"/>
  <c r="ED57" i="7"/>
  <c r="EL57" i="7" s="1"/>
  <c r="EB57" i="7"/>
  <c r="EA57" i="7"/>
  <c r="DZ57" i="7"/>
  <c r="EJ57" i="7" s="1"/>
  <c r="DV57" i="7"/>
  <c r="EE57" i="7" s="1"/>
  <c r="EF57" i="7" s="1"/>
  <c r="DO57" i="7"/>
  <c r="DF57" i="7"/>
  <c r="DN57" i="7" s="1"/>
  <c r="DD57" i="7"/>
  <c r="DC57" i="7"/>
  <c r="DB57" i="7"/>
  <c r="DL57" i="7" s="1"/>
  <c r="CX57" i="7"/>
  <c r="CQ57" i="7"/>
  <c r="CH57" i="7"/>
  <c r="CP57" i="7" s="1"/>
  <c r="CF57" i="7"/>
  <c r="CE57" i="7"/>
  <c r="CD57" i="7"/>
  <c r="CN57" i="7" s="1"/>
  <c r="BZ57" i="7"/>
  <c r="CI57" i="7" s="1"/>
  <c r="CJ57" i="7" s="1"/>
  <c r="BS57" i="7"/>
  <c r="BJ57" i="7"/>
  <c r="BR57" i="7" s="1"/>
  <c r="BH57" i="7"/>
  <c r="BG57" i="7"/>
  <c r="BF57" i="7"/>
  <c r="BP57" i="7" s="1"/>
  <c r="BB57" i="7"/>
  <c r="BK57" i="7" s="1"/>
  <c r="AU57" i="7"/>
  <c r="AL57" i="7"/>
  <c r="AT57" i="7" s="1"/>
  <c r="AJ57" i="7"/>
  <c r="AI57" i="7"/>
  <c r="AH57" i="7"/>
  <c r="AR57" i="7" s="1"/>
  <c r="AD57" i="7"/>
  <c r="AM57" i="7" s="1"/>
  <c r="AN57" i="7" s="1"/>
  <c r="W57" i="7"/>
  <c r="N57" i="7"/>
  <c r="V57" i="7" s="1"/>
  <c r="L57" i="7"/>
  <c r="K57" i="7"/>
  <c r="J57" i="7"/>
  <c r="T57" i="7" s="1"/>
  <c r="F57" i="7"/>
  <c r="KA56" i="7"/>
  <c r="JR56" i="7"/>
  <c r="JZ56" i="7" s="1"/>
  <c r="JP56" i="7"/>
  <c r="JO56" i="7"/>
  <c r="JN56" i="7"/>
  <c r="JX56" i="7" s="1"/>
  <c r="JJ56" i="7"/>
  <c r="JS56" i="7" s="1"/>
  <c r="JT56" i="7" s="1"/>
  <c r="JC56" i="7"/>
  <c r="IT56" i="7"/>
  <c r="JB56" i="7" s="1"/>
  <c r="IR56" i="7"/>
  <c r="IQ56" i="7"/>
  <c r="IP56" i="7"/>
  <c r="IZ56" i="7" s="1"/>
  <c r="IL56" i="7"/>
  <c r="IE56" i="7"/>
  <c r="HV56" i="7"/>
  <c r="ID56" i="7" s="1"/>
  <c r="HT56" i="7"/>
  <c r="HS56" i="7"/>
  <c r="HR56" i="7"/>
  <c r="IB56" i="7" s="1"/>
  <c r="HN56" i="7"/>
  <c r="HW56" i="7" s="1"/>
  <c r="HX56" i="7" s="1"/>
  <c r="HG56" i="7"/>
  <c r="GX56" i="7"/>
  <c r="HF56" i="7" s="1"/>
  <c r="GV56" i="7"/>
  <c r="GU56" i="7"/>
  <c r="GT56" i="7"/>
  <c r="HD56" i="7" s="1"/>
  <c r="GP56" i="7"/>
  <c r="GY56" i="7" s="1"/>
  <c r="GI56" i="7"/>
  <c r="FZ56" i="7"/>
  <c r="GH56" i="7" s="1"/>
  <c r="FX56" i="7"/>
  <c r="FW56" i="7"/>
  <c r="FV56" i="7"/>
  <c r="GF56" i="7" s="1"/>
  <c r="FR56" i="7"/>
  <c r="GA56" i="7" s="1"/>
  <c r="GB56" i="7" s="1"/>
  <c r="FK56" i="7"/>
  <c r="FB56" i="7"/>
  <c r="FJ56" i="7" s="1"/>
  <c r="EZ56" i="7"/>
  <c r="EY56" i="7"/>
  <c r="EX56" i="7"/>
  <c r="FH56" i="7" s="1"/>
  <c r="ET56" i="7"/>
  <c r="EM56" i="7"/>
  <c r="ED56" i="7"/>
  <c r="EL56" i="7" s="1"/>
  <c r="EB56" i="7"/>
  <c r="EA56" i="7"/>
  <c r="DZ56" i="7"/>
  <c r="EJ56" i="7" s="1"/>
  <c r="DV56" i="7"/>
  <c r="EE56" i="7" s="1"/>
  <c r="EF56" i="7" s="1"/>
  <c r="DO56" i="7"/>
  <c r="DF56" i="7"/>
  <c r="DN56" i="7" s="1"/>
  <c r="DD56" i="7"/>
  <c r="DC56" i="7"/>
  <c r="DB56" i="7"/>
  <c r="DL56" i="7" s="1"/>
  <c r="CX56" i="7"/>
  <c r="DG56" i="7" s="1"/>
  <c r="CQ56" i="7"/>
  <c r="CH56" i="7"/>
  <c r="CP56" i="7" s="1"/>
  <c r="CF56" i="7"/>
  <c r="CE56" i="7"/>
  <c r="CD56" i="7"/>
  <c r="CN56" i="7" s="1"/>
  <c r="BZ56" i="7"/>
  <c r="CI56" i="7" s="1"/>
  <c r="CJ56" i="7" s="1"/>
  <c r="BS56" i="7"/>
  <c r="BJ56" i="7"/>
  <c r="BR56" i="7" s="1"/>
  <c r="BH56" i="7"/>
  <c r="BG56" i="7"/>
  <c r="BF56" i="7"/>
  <c r="BP56" i="7" s="1"/>
  <c r="BB56" i="7"/>
  <c r="AU56" i="7"/>
  <c r="AL56" i="7"/>
  <c r="AT56" i="7" s="1"/>
  <c r="AJ56" i="7"/>
  <c r="AI56" i="7"/>
  <c r="AH56" i="7"/>
  <c r="AR56" i="7" s="1"/>
  <c r="AD56" i="7"/>
  <c r="AM56" i="7" s="1"/>
  <c r="AN56" i="7" s="1"/>
  <c r="W56" i="7"/>
  <c r="N56" i="7"/>
  <c r="V56" i="7" s="1"/>
  <c r="L56" i="7"/>
  <c r="K56" i="7"/>
  <c r="J56" i="7"/>
  <c r="T56" i="7" s="1"/>
  <c r="F56" i="7"/>
  <c r="O56" i="7" s="1"/>
  <c r="KA55" i="7"/>
  <c r="JR55" i="7"/>
  <c r="JZ55" i="7" s="1"/>
  <c r="JP55" i="7"/>
  <c r="JO55" i="7"/>
  <c r="JN55" i="7"/>
  <c r="JX55" i="7" s="1"/>
  <c r="JJ55" i="7"/>
  <c r="JS55" i="7" s="1"/>
  <c r="JT55" i="7" s="1"/>
  <c r="JC55" i="7"/>
  <c r="IT55" i="7"/>
  <c r="JB55" i="7" s="1"/>
  <c r="IR55" i="7"/>
  <c r="IQ55" i="7"/>
  <c r="IP55" i="7"/>
  <c r="IZ55" i="7" s="1"/>
  <c r="IL55" i="7"/>
  <c r="IE55" i="7"/>
  <c r="HV55" i="7"/>
  <c r="ID55" i="7" s="1"/>
  <c r="HT55" i="7"/>
  <c r="HS55" i="7"/>
  <c r="HR55" i="7"/>
  <c r="IB55" i="7" s="1"/>
  <c r="HN55" i="7"/>
  <c r="HW55" i="7" s="1"/>
  <c r="HX55" i="7" s="1"/>
  <c r="HG55" i="7"/>
  <c r="GX55" i="7"/>
  <c r="HF55" i="7" s="1"/>
  <c r="GV55" i="7"/>
  <c r="GU55" i="7"/>
  <c r="GT55" i="7"/>
  <c r="HD55" i="7" s="1"/>
  <c r="GP55" i="7"/>
  <c r="GI55" i="7"/>
  <c r="FZ55" i="7"/>
  <c r="GH55" i="7" s="1"/>
  <c r="FX55" i="7"/>
  <c r="FW55" i="7"/>
  <c r="FV55" i="7"/>
  <c r="GF55" i="7" s="1"/>
  <c r="FR55" i="7"/>
  <c r="GA55" i="7" s="1"/>
  <c r="GB55" i="7" s="1"/>
  <c r="FK55" i="7"/>
  <c r="FB55" i="7"/>
  <c r="FJ55" i="7" s="1"/>
  <c r="EZ55" i="7"/>
  <c r="EY55" i="7"/>
  <c r="EX55" i="7"/>
  <c r="FH55" i="7" s="1"/>
  <c r="ET55" i="7"/>
  <c r="EM55" i="7"/>
  <c r="ED55" i="7"/>
  <c r="EL55" i="7" s="1"/>
  <c r="EB55" i="7"/>
  <c r="EA55" i="7"/>
  <c r="DZ55" i="7"/>
  <c r="EJ55" i="7" s="1"/>
  <c r="DV55" i="7"/>
  <c r="EE55" i="7" s="1"/>
  <c r="EF55" i="7" s="1"/>
  <c r="DO55" i="7"/>
  <c r="DF55" i="7"/>
  <c r="DN55" i="7" s="1"/>
  <c r="DD55" i="7"/>
  <c r="DC55" i="7"/>
  <c r="DB55" i="7"/>
  <c r="DL55" i="7" s="1"/>
  <c r="CX55" i="7"/>
  <c r="CQ55" i="7"/>
  <c r="CH55" i="7"/>
  <c r="CP55" i="7" s="1"/>
  <c r="CF55" i="7"/>
  <c r="CE55" i="7"/>
  <c r="CD55" i="7"/>
  <c r="CN55" i="7" s="1"/>
  <c r="BZ55" i="7"/>
  <c r="CI55" i="7" s="1"/>
  <c r="CJ55" i="7" s="1"/>
  <c r="BS55" i="7"/>
  <c r="BJ55" i="7"/>
  <c r="BR55" i="7" s="1"/>
  <c r="BH55" i="7"/>
  <c r="BG55" i="7"/>
  <c r="BF55" i="7"/>
  <c r="BP55" i="7" s="1"/>
  <c r="BB55" i="7"/>
  <c r="BK55" i="7" s="1"/>
  <c r="AU55" i="7"/>
  <c r="AL55" i="7"/>
  <c r="AT55" i="7" s="1"/>
  <c r="AJ55" i="7"/>
  <c r="AI55" i="7"/>
  <c r="AH55" i="7"/>
  <c r="AR55" i="7" s="1"/>
  <c r="AD55" i="7"/>
  <c r="AM55" i="7" s="1"/>
  <c r="AN55" i="7" s="1"/>
  <c r="W55" i="7"/>
  <c r="N55" i="7"/>
  <c r="V55" i="7" s="1"/>
  <c r="L55" i="7"/>
  <c r="K55" i="7"/>
  <c r="J55" i="7"/>
  <c r="T55" i="7" s="1"/>
  <c r="F55" i="7"/>
  <c r="KA54" i="7"/>
  <c r="JR54" i="7"/>
  <c r="JZ54" i="7" s="1"/>
  <c r="JP54" i="7"/>
  <c r="JO54" i="7"/>
  <c r="JN54" i="7"/>
  <c r="JX54" i="7" s="1"/>
  <c r="JJ54" i="7"/>
  <c r="JS54" i="7" s="1"/>
  <c r="JT54" i="7" s="1"/>
  <c r="JC54" i="7"/>
  <c r="IT54" i="7"/>
  <c r="JB54" i="7" s="1"/>
  <c r="IR54" i="7"/>
  <c r="IQ54" i="7"/>
  <c r="IP54" i="7"/>
  <c r="IZ54" i="7" s="1"/>
  <c r="IL54" i="7"/>
  <c r="IE54" i="7"/>
  <c r="HV54" i="7"/>
  <c r="ID54" i="7" s="1"/>
  <c r="HT54" i="7"/>
  <c r="HS54" i="7"/>
  <c r="HR54" i="7"/>
  <c r="IB54" i="7" s="1"/>
  <c r="HN54" i="7"/>
  <c r="HW54" i="7" s="1"/>
  <c r="HX54" i="7" s="1"/>
  <c r="HG54" i="7"/>
  <c r="GX54" i="7"/>
  <c r="HF54" i="7" s="1"/>
  <c r="GV54" i="7"/>
  <c r="GU54" i="7"/>
  <c r="GT54" i="7"/>
  <c r="HD54" i="7" s="1"/>
  <c r="GP54" i="7"/>
  <c r="GY54" i="7" s="1"/>
  <c r="GI54" i="7"/>
  <c r="FZ54" i="7"/>
  <c r="GH54" i="7" s="1"/>
  <c r="FX54" i="7"/>
  <c r="FW54" i="7"/>
  <c r="FV54" i="7"/>
  <c r="GF54" i="7" s="1"/>
  <c r="FR54" i="7"/>
  <c r="GA54" i="7" s="1"/>
  <c r="GB54" i="7" s="1"/>
  <c r="FK54" i="7"/>
  <c r="FB54" i="7"/>
  <c r="FJ54" i="7" s="1"/>
  <c r="EZ54" i="7"/>
  <c r="EY54" i="7"/>
  <c r="EX54" i="7"/>
  <c r="FH54" i="7" s="1"/>
  <c r="ET54" i="7"/>
  <c r="EM54" i="7"/>
  <c r="ED54" i="7"/>
  <c r="EL54" i="7" s="1"/>
  <c r="EB54" i="7"/>
  <c r="EA54" i="7"/>
  <c r="DZ54" i="7"/>
  <c r="EJ54" i="7" s="1"/>
  <c r="DV54" i="7"/>
  <c r="EE54" i="7" s="1"/>
  <c r="EF54" i="7" s="1"/>
  <c r="DO54" i="7"/>
  <c r="DF54" i="7"/>
  <c r="DN54" i="7" s="1"/>
  <c r="DD54" i="7"/>
  <c r="DC54" i="7"/>
  <c r="DB54" i="7"/>
  <c r="DL54" i="7" s="1"/>
  <c r="CX54" i="7"/>
  <c r="DG54" i="7" s="1"/>
  <c r="CQ54" i="7"/>
  <c r="CH54" i="7"/>
  <c r="CP54" i="7" s="1"/>
  <c r="CF54" i="7"/>
  <c r="CE54" i="7"/>
  <c r="CD54" i="7"/>
  <c r="CN54" i="7" s="1"/>
  <c r="BZ54" i="7"/>
  <c r="CI54" i="7" s="1"/>
  <c r="CJ54" i="7" s="1"/>
  <c r="BS54" i="7"/>
  <c r="BJ54" i="7"/>
  <c r="BR54" i="7" s="1"/>
  <c r="BH54" i="7"/>
  <c r="BG54" i="7"/>
  <c r="BF54" i="7"/>
  <c r="BP54" i="7" s="1"/>
  <c r="BB54" i="7"/>
  <c r="AU54" i="7"/>
  <c r="AL54" i="7"/>
  <c r="AT54" i="7" s="1"/>
  <c r="AJ54" i="7"/>
  <c r="AI54" i="7"/>
  <c r="AH54" i="7"/>
  <c r="AR54" i="7" s="1"/>
  <c r="AD54" i="7"/>
  <c r="AM54" i="7" s="1"/>
  <c r="AN54" i="7" s="1"/>
  <c r="W54" i="7"/>
  <c r="N54" i="7"/>
  <c r="V54" i="7" s="1"/>
  <c r="L54" i="7"/>
  <c r="K54" i="7"/>
  <c r="J54" i="7"/>
  <c r="T54" i="7" s="1"/>
  <c r="F54" i="7"/>
  <c r="O54" i="7" s="1"/>
  <c r="KA53" i="7"/>
  <c r="JR53" i="7"/>
  <c r="JZ53" i="7" s="1"/>
  <c r="JP53" i="7"/>
  <c r="JO53" i="7"/>
  <c r="JN53" i="7"/>
  <c r="JX53" i="7" s="1"/>
  <c r="JJ53" i="7"/>
  <c r="JS53" i="7" s="1"/>
  <c r="JT53" i="7" s="1"/>
  <c r="JC53" i="7"/>
  <c r="IT53" i="7"/>
  <c r="JB53" i="7" s="1"/>
  <c r="IR53" i="7"/>
  <c r="IQ53" i="7"/>
  <c r="IP53" i="7"/>
  <c r="IZ53" i="7" s="1"/>
  <c r="IL53" i="7"/>
  <c r="IE53" i="7"/>
  <c r="HV53" i="7"/>
  <c r="ID53" i="7" s="1"/>
  <c r="HT53" i="7"/>
  <c r="HS53" i="7"/>
  <c r="HR53" i="7"/>
  <c r="IB53" i="7" s="1"/>
  <c r="HN53" i="7"/>
  <c r="HW53" i="7" s="1"/>
  <c r="HX53" i="7" s="1"/>
  <c r="HG53" i="7"/>
  <c r="GX53" i="7"/>
  <c r="HF53" i="7" s="1"/>
  <c r="GV53" i="7"/>
  <c r="GU53" i="7"/>
  <c r="GT53" i="7"/>
  <c r="HD53" i="7" s="1"/>
  <c r="GP53" i="7"/>
  <c r="GY53" i="7" s="1"/>
  <c r="GI53" i="7"/>
  <c r="FZ53" i="7"/>
  <c r="GH53" i="7" s="1"/>
  <c r="FX53" i="7"/>
  <c r="FW53" i="7"/>
  <c r="FV53" i="7"/>
  <c r="GF53" i="7" s="1"/>
  <c r="FR53" i="7"/>
  <c r="GA53" i="7" s="1"/>
  <c r="GB53" i="7" s="1"/>
  <c r="FK53" i="7"/>
  <c r="FB53" i="7"/>
  <c r="FJ53" i="7" s="1"/>
  <c r="EZ53" i="7"/>
  <c r="EY53" i="7"/>
  <c r="EX53" i="7"/>
  <c r="FH53" i="7" s="1"/>
  <c r="ET53" i="7"/>
  <c r="EM53" i="7"/>
  <c r="ED53" i="7"/>
  <c r="EL53" i="7" s="1"/>
  <c r="EB53" i="7"/>
  <c r="EA53" i="7"/>
  <c r="DZ53" i="7"/>
  <c r="EJ53" i="7" s="1"/>
  <c r="DV53" i="7"/>
  <c r="EE53" i="7" s="1"/>
  <c r="EF53" i="7" s="1"/>
  <c r="DO53" i="7"/>
  <c r="DF53" i="7"/>
  <c r="DN53" i="7" s="1"/>
  <c r="DD53" i="7"/>
  <c r="DC53" i="7"/>
  <c r="DB53" i="7"/>
  <c r="DL53" i="7" s="1"/>
  <c r="CX53" i="7"/>
  <c r="CQ53" i="7"/>
  <c r="CH53" i="7"/>
  <c r="CP53" i="7" s="1"/>
  <c r="CF53" i="7"/>
  <c r="CE53" i="7"/>
  <c r="CD53" i="7"/>
  <c r="CN53" i="7" s="1"/>
  <c r="BZ53" i="7"/>
  <c r="CI53" i="7" s="1"/>
  <c r="CJ53" i="7" s="1"/>
  <c r="BS53" i="7"/>
  <c r="BJ53" i="7"/>
  <c r="BR53" i="7" s="1"/>
  <c r="BH53" i="7"/>
  <c r="BG53" i="7"/>
  <c r="BF53" i="7"/>
  <c r="BP53" i="7" s="1"/>
  <c r="BB53" i="7"/>
  <c r="BK53" i="7" s="1"/>
  <c r="AU53" i="7"/>
  <c r="AL53" i="7"/>
  <c r="AT53" i="7" s="1"/>
  <c r="AJ53" i="7"/>
  <c r="AI53" i="7"/>
  <c r="AH53" i="7"/>
  <c r="AR53" i="7" s="1"/>
  <c r="AD53" i="7"/>
  <c r="AM53" i="7" s="1"/>
  <c r="AN53" i="7" s="1"/>
  <c r="W53" i="7"/>
  <c r="N53" i="7"/>
  <c r="V53" i="7" s="1"/>
  <c r="L53" i="7"/>
  <c r="K53" i="7"/>
  <c r="J53" i="7"/>
  <c r="T53" i="7" s="1"/>
  <c r="F53" i="7"/>
  <c r="KA52" i="7"/>
  <c r="JR52" i="7"/>
  <c r="JZ52" i="7" s="1"/>
  <c r="JP52" i="7"/>
  <c r="JO52" i="7"/>
  <c r="JN52" i="7"/>
  <c r="JX52" i="7" s="1"/>
  <c r="JJ52" i="7"/>
  <c r="JS52" i="7" s="1"/>
  <c r="JT52" i="7" s="1"/>
  <c r="JC52" i="7"/>
  <c r="IT52" i="7"/>
  <c r="JB52" i="7" s="1"/>
  <c r="IR52" i="7"/>
  <c r="IQ52" i="7"/>
  <c r="IP52" i="7"/>
  <c r="IZ52" i="7" s="1"/>
  <c r="IL52" i="7"/>
  <c r="IE52" i="7"/>
  <c r="HV52" i="7"/>
  <c r="ID52" i="7" s="1"/>
  <c r="HT52" i="7"/>
  <c r="HS52" i="7"/>
  <c r="HR52" i="7"/>
  <c r="IB52" i="7" s="1"/>
  <c r="HN52" i="7"/>
  <c r="HW52" i="7" s="1"/>
  <c r="HX52" i="7" s="1"/>
  <c r="HG52" i="7"/>
  <c r="GX52" i="7"/>
  <c r="HF52" i="7" s="1"/>
  <c r="GV52" i="7"/>
  <c r="GU52" i="7"/>
  <c r="GT52" i="7"/>
  <c r="HD52" i="7" s="1"/>
  <c r="GP52" i="7"/>
  <c r="GI52" i="7"/>
  <c r="FZ52" i="7"/>
  <c r="GH52" i="7" s="1"/>
  <c r="FX52" i="7"/>
  <c r="FW52" i="7"/>
  <c r="FV52" i="7"/>
  <c r="GF52" i="7" s="1"/>
  <c r="FR52" i="7"/>
  <c r="GA52" i="7" s="1"/>
  <c r="GB52" i="7" s="1"/>
  <c r="FK52" i="7"/>
  <c r="FB52" i="7"/>
  <c r="FJ52" i="7" s="1"/>
  <c r="EZ52" i="7"/>
  <c r="EY52" i="7"/>
  <c r="EX52" i="7"/>
  <c r="FH52" i="7" s="1"/>
  <c r="ET52" i="7"/>
  <c r="EM52" i="7"/>
  <c r="ED52" i="7"/>
  <c r="EL52" i="7" s="1"/>
  <c r="EB52" i="7"/>
  <c r="EA52" i="7"/>
  <c r="DZ52" i="7"/>
  <c r="EJ52" i="7" s="1"/>
  <c r="DV52" i="7"/>
  <c r="EE52" i="7" s="1"/>
  <c r="EF52" i="7" s="1"/>
  <c r="DO52" i="7"/>
  <c r="DF52" i="7"/>
  <c r="DN52" i="7" s="1"/>
  <c r="DD52" i="7"/>
  <c r="DC52" i="7"/>
  <c r="DB52" i="7"/>
  <c r="DL52" i="7" s="1"/>
  <c r="CX52" i="7"/>
  <c r="DG52" i="7" s="1"/>
  <c r="CQ52" i="7"/>
  <c r="CH52" i="7"/>
  <c r="CP52" i="7" s="1"/>
  <c r="CF52" i="7"/>
  <c r="CE52" i="7"/>
  <c r="CD52" i="7"/>
  <c r="CN52" i="7" s="1"/>
  <c r="BZ52" i="7"/>
  <c r="CI52" i="7" s="1"/>
  <c r="CJ52" i="7" s="1"/>
  <c r="BS52" i="7"/>
  <c r="BJ52" i="7"/>
  <c r="BR52" i="7" s="1"/>
  <c r="BH52" i="7"/>
  <c r="BG52" i="7"/>
  <c r="BF52" i="7"/>
  <c r="BP52" i="7" s="1"/>
  <c r="BB52" i="7"/>
  <c r="AU52" i="7"/>
  <c r="AL52" i="7"/>
  <c r="AT52" i="7" s="1"/>
  <c r="AJ52" i="7"/>
  <c r="AI52" i="7"/>
  <c r="AH52" i="7"/>
  <c r="AR52" i="7" s="1"/>
  <c r="AD52" i="7"/>
  <c r="AM52" i="7" s="1"/>
  <c r="AN52" i="7" s="1"/>
  <c r="W52" i="7"/>
  <c r="N52" i="7"/>
  <c r="V52" i="7" s="1"/>
  <c r="L52" i="7"/>
  <c r="K52" i="7"/>
  <c r="J52" i="7"/>
  <c r="T52" i="7" s="1"/>
  <c r="F52" i="7"/>
  <c r="O52" i="7" s="1"/>
  <c r="KA51" i="7"/>
  <c r="JR51" i="7"/>
  <c r="JZ51" i="7" s="1"/>
  <c r="JP51" i="7"/>
  <c r="JO51" i="7"/>
  <c r="JN51" i="7"/>
  <c r="JX51" i="7" s="1"/>
  <c r="JJ51" i="7"/>
  <c r="JS51" i="7" s="1"/>
  <c r="JT51" i="7" s="1"/>
  <c r="JC51" i="7"/>
  <c r="IT51" i="7"/>
  <c r="JB51" i="7" s="1"/>
  <c r="IR51" i="7"/>
  <c r="IQ51" i="7"/>
  <c r="IP51" i="7"/>
  <c r="IZ51" i="7" s="1"/>
  <c r="IL51" i="7"/>
  <c r="IE51" i="7"/>
  <c r="HV51" i="7"/>
  <c r="ID51" i="7" s="1"/>
  <c r="HT51" i="7"/>
  <c r="HS51" i="7"/>
  <c r="HR51" i="7"/>
  <c r="IB51" i="7" s="1"/>
  <c r="HN51" i="7"/>
  <c r="HW51" i="7" s="1"/>
  <c r="HX51" i="7" s="1"/>
  <c r="HG51" i="7"/>
  <c r="GX51" i="7"/>
  <c r="HF51" i="7" s="1"/>
  <c r="GV51" i="7"/>
  <c r="GU51" i="7"/>
  <c r="GT51" i="7"/>
  <c r="HD51" i="7" s="1"/>
  <c r="GP51" i="7"/>
  <c r="GI51" i="7"/>
  <c r="FZ51" i="7"/>
  <c r="GH51" i="7" s="1"/>
  <c r="FX51" i="7"/>
  <c r="FW51" i="7"/>
  <c r="FV51" i="7"/>
  <c r="GF51" i="7" s="1"/>
  <c r="FR51" i="7"/>
  <c r="GA51" i="7" s="1"/>
  <c r="GB51" i="7" s="1"/>
  <c r="FK51" i="7"/>
  <c r="FB51" i="7"/>
  <c r="FJ51" i="7" s="1"/>
  <c r="EZ51" i="7"/>
  <c r="EY51" i="7"/>
  <c r="EX51" i="7"/>
  <c r="FH51" i="7" s="1"/>
  <c r="ET51" i="7"/>
  <c r="EM51" i="7"/>
  <c r="ED51" i="7"/>
  <c r="EL51" i="7" s="1"/>
  <c r="EB51" i="7"/>
  <c r="EA51" i="7"/>
  <c r="DZ51" i="7"/>
  <c r="EJ51" i="7" s="1"/>
  <c r="DV51" i="7"/>
  <c r="EE51" i="7" s="1"/>
  <c r="EF51" i="7" s="1"/>
  <c r="DO51" i="7"/>
  <c r="DF51" i="7"/>
  <c r="DN51" i="7" s="1"/>
  <c r="DD51" i="7"/>
  <c r="DC51" i="7"/>
  <c r="DB51" i="7"/>
  <c r="DL51" i="7" s="1"/>
  <c r="CX51" i="7"/>
  <c r="CQ51" i="7"/>
  <c r="CH51" i="7"/>
  <c r="CP51" i="7" s="1"/>
  <c r="CF51" i="7"/>
  <c r="CE51" i="7"/>
  <c r="CD51" i="7"/>
  <c r="CN51" i="7" s="1"/>
  <c r="BZ51" i="7"/>
  <c r="CI51" i="7" s="1"/>
  <c r="CJ51" i="7" s="1"/>
  <c r="BS51" i="7"/>
  <c r="BJ51" i="7"/>
  <c r="BR51" i="7" s="1"/>
  <c r="BH51" i="7"/>
  <c r="BG51" i="7"/>
  <c r="BF51" i="7"/>
  <c r="BP51" i="7" s="1"/>
  <c r="BB51" i="7"/>
  <c r="BK51" i="7" s="1"/>
  <c r="AU51" i="7"/>
  <c r="AL51" i="7"/>
  <c r="AT51" i="7" s="1"/>
  <c r="AJ51" i="7"/>
  <c r="AI51" i="7"/>
  <c r="AH51" i="7"/>
  <c r="AR51" i="7" s="1"/>
  <c r="AD51" i="7"/>
  <c r="AM51" i="7" s="1"/>
  <c r="AN51" i="7" s="1"/>
  <c r="W51" i="7"/>
  <c r="N51" i="7"/>
  <c r="V51" i="7" s="1"/>
  <c r="L51" i="7"/>
  <c r="K51" i="7"/>
  <c r="J51" i="7"/>
  <c r="T51" i="7" s="1"/>
  <c r="F51" i="7"/>
  <c r="KA50" i="7"/>
  <c r="JR50" i="7"/>
  <c r="JZ50" i="7" s="1"/>
  <c r="JP50" i="7"/>
  <c r="JO50" i="7"/>
  <c r="JN50" i="7"/>
  <c r="JX50" i="7" s="1"/>
  <c r="JJ50" i="7"/>
  <c r="JS50" i="7" s="1"/>
  <c r="JT50" i="7" s="1"/>
  <c r="JC50" i="7"/>
  <c r="IT50" i="7"/>
  <c r="JB50" i="7" s="1"/>
  <c r="IR50" i="7"/>
  <c r="IQ50" i="7"/>
  <c r="IP50" i="7"/>
  <c r="IZ50" i="7" s="1"/>
  <c r="IL50" i="7"/>
  <c r="IE50" i="7"/>
  <c r="HV50" i="7"/>
  <c r="ID50" i="7" s="1"/>
  <c r="HT50" i="7"/>
  <c r="HS50" i="7"/>
  <c r="HR50" i="7"/>
  <c r="IB50" i="7" s="1"/>
  <c r="HN50" i="7"/>
  <c r="HW50" i="7" s="1"/>
  <c r="HX50" i="7" s="1"/>
  <c r="HG50" i="7"/>
  <c r="GX50" i="7"/>
  <c r="HF50" i="7" s="1"/>
  <c r="GV50" i="7"/>
  <c r="GU50" i="7"/>
  <c r="GT50" i="7"/>
  <c r="HD50" i="7" s="1"/>
  <c r="GP50" i="7"/>
  <c r="GI50" i="7"/>
  <c r="FZ50" i="7"/>
  <c r="GH50" i="7" s="1"/>
  <c r="FX50" i="7"/>
  <c r="FW50" i="7"/>
  <c r="FV50" i="7"/>
  <c r="GF50" i="7" s="1"/>
  <c r="FR50" i="7"/>
  <c r="GA50" i="7" s="1"/>
  <c r="GB50" i="7" s="1"/>
  <c r="FK50" i="7"/>
  <c r="FB50" i="7"/>
  <c r="FJ50" i="7" s="1"/>
  <c r="EZ50" i="7"/>
  <c r="EY50" i="7"/>
  <c r="EX50" i="7"/>
  <c r="FH50" i="7" s="1"/>
  <c r="ET50" i="7"/>
  <c r="EM50" i="7"/>
  <c r="ED50" i="7"/>
  <c r="EL50" i="7" s="1"/>
  <c r="EB50" i="7"/>
  <c r="EA50" i="7"/>
  <c r="DZ50" i="7"/>
  <c r="EJ50" i="7" s="1"/>
  <c r="DV50" i="7"/>
  <c r="EE50" i="7" s="1"/>
  <c r="EF50" i="7" s="1"/>
  <c r="DO50" i="7"/>
  <c r="DF50" i="7"/>
  <c r="DN50" i="7" s="1"/>
  <c r="DD50" i="7"/>
  <c r="DC50" i="7"/>
  <c r="DB50" i="7"/>
  <c r="DL50" i="7" s="1"/>
  <c r="CX50" i="7"/>
  <c r="DG50" i="7" s="1"/>
  <c r="CQ50" i="7"/>
  <c r="CH50" i="7"/>
  <c r="CP50" i="7" s="1"/>
  <c r="CF50" i="7"/>
  <c r="CE50" i="7"/>
  <c r="CD50" i="7"/>
  <c r="CN50" i="7" s="1"/>
  <c r="BZ50" i="7"/>
  <c r="CI50" i="7" s="1"/>
  <c r="CJ50" i="7" s="1"/>
  <c r="BS50" i="7"/>
  <c r="BJ50" i="7"/>
  <c r="BR50" i="7" s="1"/>
  <c r="BH50" i="7"/>
  <c r="BG50" i="7"/>
  <c r="BF50" i="7"/>
  <c r="BP50" i="7" s="1"/>
  <c r="BB50" i="7"/>
  <c r="AU50" i="7"/>
  <c r="AL50" i="7"/>
  <c r="AT50" i="7" s="1"/>
  <c r="AJ50" i="7"/>
  <c r="AI50" i="7"/>
  <c r="AH50" i="7"/>
  <c r="AR50" i="7" s="1"/>
  <c r="AD50" i="7"/>
  <c r="AM50" i="7" s="1"/>
  <c r="AN50" i="7" s="1"/>
  <c r="W50" i="7"/>
  <c r="N50" i="7"/>
  <c r="V50" i="7" s="1"/>
  <c r="L50" i="7"/>
  <c r="K50" i="7"/>
  <c r="J50" i="7"/>
  <c r="T50" i="7" s="1"/>
  <c r="F50" i="7"/>
  <c r="O50" i="7" s="1"/>
  <c r="KA49" i="7"/>
  <c r="JR49" i="7"/>
  <c r="JZ49" i="7" s="1"/>
  <c r="JP49" i="7"/>
  <c r="JO49" i="7"/>
  <c r="JN49" i="7"/>
  <c r="JX49" i="7" s="1"/>
  <c r="JJ49" i="7"/>
  <c r="JS49" i="7" s="1"/>
  <c r="JT49" i="7" s="1"/>
  <c r="JC49" i="7"/>
  <c r="IT49" i="7"/>
  <c r="JB49" i="7" s="1"/>
  <c r="IR49" i="7"/>
  <c r="IQ49" i="7"/>
  <c r="IP49" i="7"/>
  <c r="IZ49" i="7" s="1"/>
  <c r="IL49" i="7"/>
  <c r="IE49" i="7"/>
  <c r="HV49" i="7"/>
  <c r="ID49" i="7" s="1"/>
  <c r="HT49" i="7"/>
  <c r="HS49" i="7"/>
  <c r="HR49" i="7"/>
  <c r="IB49" i="7" s="1"/>
  <c r="HN49" i="7"/>
  <c r="HW49" i="7" s="1"/>
  <c r="HX49" i="7" s="1"/>
  <c r="HG49" i="7"/>
  <c r="GX49" i="7"/>
  <c r="HF49" i="7" s="1"/>
  <c r="GV49" i="7"/>
  <c r="GU49" i="7"/>
  <c r="GT49" i="7"/>
  <c r="HD49" i="7" s="1"/>
  <c r="GP49" i="7"/>
  <c r="GI49" i="7"/>
  <c r="FZ49" i="7"/>
  <c r="GH49" i="7" s="1"/>
  <c r="FX49" i="7"/>
  <c r="FW49" i="7"/>
  <c r="FV49" i="7"/>
  <c r="GF49" i="7" s="1"/>
  <c r="FR49" i="7"/>
  <c r="GA49" i="7" s="1"/>
  <c r="GB49" i="7" s="1"/>
  <c r="FK49" i="7"/>
  <c r="FB49" i="7"/>
  <c r="FJ49" i="7" s="1"/>
  <c r="EZ49" i="7"/>
  <c r="EY49" i="7"/>
  <c r="EX49" i="7"/>
  <c r="FH49" i="7" s="1"/>
  <c r="ET49" i="7"/>
  <c r="EM49" i="7"/>
  <c r="ED49" i="7"/>
  <c r="EL49" i="7" s="1"/>
  <c r="EB49" i="7"/>
  <c r="EA49" i="7"/>
  <c r="DZ49" i="7"/>
  <c r="EJ49" i="7" s="1"/>
  <c r="DV49" i="7"/>
  <c r="EE49" i="7" s="1"/>
  <c r="EF49" i="7" s="1"/>
  <c r="DO49" i="7"/>
  <c r="DF49" i="7"/>
  <c r="DN49" i="7" s="1"/>
  <c r="DD49" i="7"/>
  <c r="DC49" i="7"/>
  <c r="DB49" i="7"/>
  <c r="DL49" i="7" s="1"/>
  <c r="CX49" i="7"/>
  <c r="CQ49" i="7"/>
  <c r="CH49" i="7"/>
  <c r="CP49" i="7" s="1"/>
  <c r="CF49" i="7"/>
  <c r="CE49" i="7"/>
  <c r="CD49" i="7"/>
  <c r="CN49" i="7" s="1"/>
  <c r="BZ49" i="7"/>
  <c r="CI49" i="7" s="1"/>
  <c r="CJ49" i="7" s="1"/>
  <c r="BS49" i="7"/>
  <c r="BJ49" i="7"/>
  <c r="BR49" i="7" s="1"/>
  <c r="BH49" i="7"/>
  <c r="BG49" i="7"/>
  <c r="BF49" i="7"/>
  <c r="BP49" i="7" s="1"/>
  <c r="BB49" i="7"/>
  <c r="BK49" i="7" s="1"/>
  <c r="AU49" i="7"/>
  <c r="AL49" i="7"/>
  <c r="AT49" i="7" s="1"/>
  <c r="AJ49" i="7"/>
  <c r="AI49" i="7"/>
  <c r="AH49" i="7"/>
  <c r="AR49" i="7" s="1"/>
  <c r="AD49" i="7"/>
  <c r="AM49" i="7" s="1"/>
  <c r="AN49" i="7" s="1"/>
  <c r="W49" i="7"/>
  <c r="N49" i="7"/>
  <c r="V49" i="7" s="1"/>
  <c r="L49" i="7"/>
  <c r="K49" i="7"/>
  <c r="J49" i="7"/>
  <c r="T49" i="7" s="1"/>
  <c r="F49" i="7"/>
  <c r="KA48" i="7"/>
  <c r="JR48" i="7"/>
  <c r="JZ48" i="7" s="1"/>
  <c r="JP48" i="7"/>
  <c r="JO48" i="7"/>
  <c r="JN48" i="7"/>
  <c r="JX48" i="7" s="1"/>
  <c r="JJ48" i="7"/>
  <c r="JS48" i="7" s="1"/>
  <c r="JT48" i="7" s="1"/>
  <c r="JC48" i="7"/>
  <c r="IT48" i="7"/>
  <c r="JB48" i="7" s="1"/>
  <c r="IR48" i="7"/>
  <c r="IQ48" i="7"/>
  <c r="IP48" i="7"/>
  <c r="IZ48" i="7" s="1"/>
  <c r="IL48" i="7"/>
  <c r="IE48" i="7"/>
  <c r="HV48" i="7"/>
  <c r="ID48" i="7" s="1"/>
  <c r="HT48" i="7"/>
  <c r="HS48" i="7"/>
  <c r="HR48" i="7"/>
  <c r="IB48" i="7" s="1"/>
  <c r="HN48" i="7"/>
  <c r="HW48" i="7" s="1"/>
  <c r="HX48" i="7" s="1"/>
  <c r="HG48" i="7"/>
  <c r="GX48" i="7"/>
  <c r="HF48" i="7" s="1"/>
  <c r="GV48" i="7"/>
  <c r="GU48" i="7"/>
  <c r="GT48" i="7"/>
  <c r="HD48" i="7" s="1"/>
  <c r="GP48" i="7"/>
  <c r="GI48" i="7"/>
  <c r="FZ48" i="7"/>
  <c r="GH48" i="7" s="1"/>
  <c r="FX48" i="7"/>
  <c r="FW48" i="7"/>
  <c r="FV48" i="7"/>
  <c r="GF48" i="7" s="1"/>
  <c r="FR48" i="7"/>
  <c r="GA48" i="7" s="1"/>
  <c r="GB48" i="7" s="1"/>
  <c r="FK48" i="7"/>
  <c r="FB48" i="7"/>
  <c r="FJ48" i="7" s="1"/>
  <c r="EZ48" i="7"/>
  <c r="EY48" i="7"/>
  <c r="EX48" i="7"/>
  <c r="FH48" i="7" s="1"/>
  <c r="ET48" i="7"/>
  <c r="EM48" i="7"/>
  <c r="ED48" i="7"/>
  <c r="EL48" i="7" s="1"/>
  <c r="EB48" i="7"/>
  <c r="EA48" i="7"/>
  <c r="DZ48" i="7"/>
  <c r="EJ48" i="7" s="1"/>
  <c r="DV48" i="7"/>
  <c r="EE48" i="7" s="1"/>
  <c r="EF48" i="7" s="1"/>
  <c r="DO48" i="7"/>
  <c r="DF48" i="7"/>
  <c r="DN48" i="7" s="1"/>
  <c r="DD48" i="7"/>
  <c r="DC48" i="7"/>
  <c r="DB48" i="7"/>
  <c r="DL48" i="7" s="1"/>
  <c r="CX48" i="7"/>
  <c r="DG48" i="7" s="1"/>
  <c r="CQ48" i="7"/>
  <c r="CH48" i="7"/>
  <c r="CP48" i="7" s="1"/>
  <c r="CF48" i="7"/>
  <c r="CE48" i="7"/>
  <c r="CD48" i="7"/>
  <c r="CN48" i="7" s="1"/>
  <c r="BZ48" i="7"/>
  <c r="CI48" i="7" s="1"/>
  <c r="CJ48" i="7" s="1"/>
  <c r="BS48" i="7"/>
  <c r="BJ48" i="7"/>
  <c r="BR48" i="7" s="1"/>
  <c r="BH48" i="7"/>
  <c r="BG48" i="7"/>
  <c r="BF48" i="7"/>
  <c r="BP48" i="7" s="1"/>
  <c r="BB48" i="7"/>
  <c r="AU48" i="7"/>
  <c r="AL48" i="7"/>
  <c r="AT48" i="7" s="1"/>
  <c r="AJ48" i="7"/>
  <c r="AI48" i="7"/>
  <c r="AH48" i="7"/>
  <c r="AR48" i="7" s="1"/>
  <c r="AD48" i="7"/>
  <c r="AM48" i="7" s="1"/>
  <c r="AN48" i="7" s="1"/>
  <c r="W48" i="7"/>
  <c r="N48" i="7"/>
  <c r="V48" i="7" s="1"/>
  <c r="L48" i="7"/>
  <c r="K48" i="7"/>
  <c r="J48" i="7"/>
  <c r="T48" i="7" s="1"/>
  <c r="F48" i="7"/>
  <c r="O48" i="7" s="1"/>
  <c r="KA47" i="7"/>
  <c r="JR47" i="7"/>
  <c r="JZ47" i="7" s="1"/>
  <c r="JP47" i="7"/>
  <c r="JO47" i="7"/>
  <c r="JN47" i="7"/>
  <c r="JX47" i="7" s="1"/>
  <c r="JJ47" i="7"/>
  <c r="JS47" i="7" s="1"/>
  <c r="JT47" i="7" s="1"/>
  <c r="JC47" i="7"/>
  <c r="IT47" i="7"/>
  <c r="JB47" i="7" s="1"/>
  <c r="IR47" i="7"/>
  <c r="IQ47" i="7"/>
  <c r="IP47" i="7"/>
  <c r="IZ47" i="7" s="1"/>
  <c r="IL47" i="7"/>
  <c r="IE47" i="7"/>
  <c r="HV47" i="7"/>
  <c r="ID47" i="7" s="1"/>
  <c r="HT47" i="7"/>
  <c r="HS47" i="7"/>
  <c r="HR47" i="7"/>
  <c r="IB47" i="7" s="1"/>
  <c r="HN47" i="7"/>
  <c r="HW47" i="7" s="1"/>
  <c r="HX47" i="7" s="1"/>
  <c r="HG47" i="7"/>
  <c r="GX47" i="7"/>
  <c r="HF47" i="7" s="1"/>
  <c r="GV47" i="7"/>
  <c r="GU47" i="7"/>
  <c r="GT47" i="7"/>
  <c r="HD47" i="7" s="1"/>
  <c r="GP47" i="7"/>
  <c r="GI47" i="7"/>
  <c r="FZ47" i="7"/>
  <c r="GH47" i="7" s="1"/>
  <c r="FX47" i="7"/>
  <c r="FW47" i="7"/>
  <c r="FV47" i="7"/>
  <c r="GF47" i="7" s="1"/>
  <c r="FR47" i="7"/>
  <c r="GA47" i="7" s="1"/>
  <c r="GB47" i="7" s="1"/>
  <c r="FK47" i="7"/>
  <c r="FB47" i="7"/>
  <c r="FJ47" i="7" s="1"/>
  <c r="EZ47" i="7"/>
  <c r="EY47" i="7"/>
  <c r="EX47" i="7"/>
  <c r="FH47" i="7" s="1"/>
  <c r="ET47" i="7"/>
  <c r="EM47" i="7"/>
  <c r="ED47" i="7"/>
  <c r="EL47" i="7" s="1"/>
  <c r="EB47" i="7"/>
  <c r="EA47" i="7"/>
  <c r="DZ47" i="7"/>
  <c r="EJ47" i="7" s="1"/>
  <c r="DV47" i="7"/>
  <c r="EE47" i="7" s="1"/>
  <c r="EF47" i="7" s="1"/>
  <c r="DO47" i="7"/>
  <c r="DF47" i="7"/>
  <c r="DN47" i="7" s="1"/>
  <c r="DD47" i="7"/>
  <c r="DC47" i="7"/>
  <c r="DB47" i="7"/>
  <c r="DL47" i="7" s="1"/>
  <c r="CX47" i="7"/>
  <c r="DG47" i="7" s="1"/>
  <c r="CQ47" i="7"/>
  <c r="CH47" i="7"/>
  <c r="CP47" i="7" s="1"/>
  <c r="CF47" i="7"/>
  <c r="CE47" i="7"/>
  <c r="CD47" i="7"/>
  <c r="CN47" i="7" s="1"/>
  <c r="BZ47" i="7"/>
  <c r="CI47" i="7" s="1"/>
  <c r="CJ47" i="7" s="1"/>
  <c r="BS47" i="7"/>
  <c r="BJ47" i="7"/>
  <c r="BR47" i="7" s="1"/>
  <c r="BH47" i="7"/>
  <c r="BG47" i="7"/>
  <c r="BF47" i="7"/>
  <c r="BP47" i="7" s="1"/>
  <c r="BB47" i="7"/>
  <c r="AU47" i="7"/>
  <c r="AL47" i="7"/>
  <c r="AT47" i="7" s="1"/>
  <c r="AJ47" i="7"/>
  <c r="AI47" i="7"/>
  <c r="AH47" i="7"/>
  <c r="AR47" i="7" s="1"/>
  <c r="AD47" i="7"/>
  <c r="AM47" i="7" s="1"/>
  <c r="AN47" i="7" s="1"/>
  <c r="W47" i="7"/>
  <c r="N47" i="7"/>
  <c r="V47" i="7" s="1"/>
  <c r="L47" i="7"/>
  <c r="K47" i="7"/>
  <c r="J47" i="7"/>
  <c r="T47" i="7" s="1"/>
  <c r="F47" i="7"/>
  <c r="O47" i="7" s="1"/>
  <c r="KA46" i="7"/>
  <c r="JR46" i="7"/>
  <c r="JZ46" i="7" s="1"/>
  <c r="JP46" i="7"/>
  <c r="JO46" i="7"/>
  <c r="JN46" i="7"/>
  <c r="JX46" i="7" s="1"/>
  <c r="JJ46" i="7"/>
  <c r="JS46" i="7" s="1"/>
  <c r="JT46" i="7" s="1"/>
  <c r="JC46" i="7"/>
  <c r="IT46" i="7"/>
  <c r="JB46" i="7" s="1"/>
  <c r="IR46" i="7"/>
  <c r="IQ46" i="7"/>
  <c r="IP46" i="7"/>
  <c r="IZ46" i="7" s="1"/>
  <c r="IL46" i="7"/>
  <c r="IE46" i="7"/>
  <c r="HV46" i="7"/>
  <c r="ID46" i="7" s="1"/>
  <c r="HT46" i="7"/>
  <c r="HS46" i="7"/>
  <c r="HR46" i="7"/>
  <c r="IB46" i="7" s="1"/>
  <c r="HN46" i="7"/>
  <c r="HW46" i="7" s="1"/>
  <c r="HX46" i="7" s="1"/>
  <c r="HG46" i="7"/>
  <c r="GX46" i="7"/>
  <c r="HF46" i="7" s="1"/>
  <c r="GV46" i="7"/>
  <c r="GU46" i="7"/>
  <c r="GT46" i="7"/>
  <c r="HD46" i="7" s="1"/>
  <c r="GP46" i="7"/>
  <c r="GI46" i="7"/>
  <c r="FZ46" i="7"/>
  <c r="GH46" i="7" s="1"/>
  <c r="FX46" i="7"/>
  <c r="FW46" i="7"/>
  <c r="FV46" i="7"/>
  <c r="GF46" i="7" s="1"/>
  <c r="FR46" i="7"/>
  <c r="GA46" i="7" s="1"/>
  <c r="GB46" i="7" s="1"/>
  <c r="FK46" i="7"/>
  <c r="FB46" i="7"/>
  <c r="FJ46" i="7" s="1"/>
  <c r="EZ46" i="7"/>
  <c r="EY46" i="7"/>
  <c r="EX46" i="7"/>
  <c r="FH46" i="7" s="1"/>
  <c r="ET46" i="7"/>
  <c r="EM46" i="7"/>
  <c r="ED46" i="7"/>
  <c r="EL46" i="7" s="1"/>
  <c r="EB46" i="7"/>
  <c r="EA46" i="7"/>
  <c r="DZ46" i="7"/>
  <c r="EJ46" i="7" s="1"/>
  <c r="DV46" i="7"/>
  <c r="EE46" i="7" s="1"/>
  <c r="EF46" i="7" s="1"/>
  <c r="DO46" i="7"/>
  <c r="DF46" i="7"/>
  <c r="DN46" i="7" s="1"/>
  <c r="DD46" i="7"/>
  <c r="DC46" i="7"/>
  <c r="DB46" i="7"/>
  <c r="DL46" i="7" s="1"/>
  <c r="CX46" i="7"/>
  <c r="CQ46" i="7"/>
  <c r="CH46" i="7"/>
  <c r="CP46" i="7" s="1"/>
  <c r="CF46" i="7"/>
  <c r="CE46" i="7"/>
  <c r="CD46" i="7"/>
  <c r="CN46" i="7" s="1"/>
  <c r="BZ46" i="7"/>
  <c r="CI46" i="7" s="1"/>
  <c r="CJ46" i="7" s="1"/>
  <c r="BS46" i="7"/>
  <c r="BJ46" i="7"/>
  <c r="BR46" i="7" s="1"/>
  <c r="BH46" i="7"/>
  <c r="BG46" i="7"/>
  <c r="BF46" i="7"/>
  <c r="BP46" i="7" s="1"/>
  <c r="BB46" i="7"/>
  <c r="BK46" i="7" s="1"/>
  <c r="AU46" i="7"/>
  <c r="AL46" i="7"/>
  <c r="AT46" i="7" s="1"/>
  <c r="AJ46" i="7"/>
  <c r="AI46" i="7"/>
  <c r="AH46" i="7"/>
  <c r="AR46" i="7" s="1"/>
  <c r="AD46" i="7"/>
  <c r="AM46" i="7" s="1"/>
  <c r="AN46" i="7" s="1"/>
  <c r="W46" i="7"/>
  <c r="N46" i="7"/>
  <c r="V46" i="7" s="1"/>
  <c r="L46" i="7"/>
  <c r="K46" i="7"/>
  <c r="J46" i="7"/>
  <c r="T46" i="7" s="1"/>
  <c r="F46" i="7"/>
  <c r="KA45" i="7"/>
  <c r="JR45" i="7"/>
  <c r="JZ45" i="7" s="1"/>
  <c r="JP45" i="7"/>
  <c r="JO45" i="7"/>
  <c r="JN45" i="7"/>
  <c r="JX45" i="7" s="1"/>
  <c r="JJ45" i="7"/>
  <c r="JS45" i="7" s="1"/>
  <c r="JT45" i="7" s="1"/>
  <c r="JC45" i="7"/>
  <c r="IT45" i="7"/>
  <c r="JB45" i="7" s="1"/>
  <c r="IR45" i="7"/>
  <c r="IQ45" i="7"/>
  <c r="IP45" i="7"/>
  <c r="IZ45" i="7" s="1"/>
  <c r="IL45" i="7"/>
  <c r="IE45" i="7"/>
  <c r="HV45" i="7"/>
  <c r="ID45" i="7" s="1"/>
  <c r="HT45" i="7"/>
  <c r="HS45" i="7"/>
  <c r="HR45" i="7"/>
  <c r="IB45" i="7" s="1"/>
  <c r="HN45" i="7"/>
  <c r="HW45" i="7" s="1"/>
  <c r="HX45" i="7" s="1"/>
  <c r="HG45" i="7"/>
  <c r="GX45" i="7"/>
  <c r="HF45" i="7" s="1"/>
  <c r="GV45" i="7"/>
  <c r="GU45" i="7"/>
  <c r="GT45" i="7"/>
  <c r="HD45" i="7" s="1"/>
  <c r="GP45" i="7"/>
  <c r="GI45" i="7"/>
  <c r="FZ45" i="7"/>
  <c r="GH45" i="7" s="1"/>
  <c r="FX45" i="7"/>
  <c r="FW45" i="7"/>
  <c r="FV45" i="7"/>
  <c r="GF45" i="7" s="1"/>
  <c r="FR45" i="7"/>
  <c r="GA45" i="7" s="1"/>
  <c r="GB45" i="7" s="1"/>
  <c r="FK45" i="7"/>
  <c r="FB45" i="7"/>
  <c r="FJ45" i="7" s="1"/>
  <c r="EZ45" i="7"/>
  <c r="EY45" i="7"/>
  <c r="EX45" i="7"/>
  <c r="FH45" i="7" s="1"/>
  <c r="ET45" i="7"/>
  <c r="EM45" i="7"/>
  <c r="ED45" i="7"/>
  <c r="EL45" i="7" s="1"/>
  <c r="EB45" i="7"/>
  <c r="EA45" i="7"/>
  <c r="DZ45" i="7"/>
  <c r="EJ45" i="7" s="1"/>
  <c r="DV45" i="7"/>
  <c r="EE45" i="7" s="1"/>
  <c r="EF45" i="7" s="1"/>
  <c r="DO45" i="7"/>
  <c r="DF45" i="7"/>
  <c r="DN45" i="7" s="1"/>
  <c r="DD45" i="7"/>
  <c r="DC45" i="7"/>
  <c r="DB45" i="7"/>
  <c r="DL45" i="7" s="1"/>
  <c r="CX45" i="7"/>
  <c r="DG45" i="7" s="1"/>
  <c r="CQ45" i="7"/>
  <c r="CH45" i="7"/>
  <c r="CP45" i="7" s="1"/>
  <c r="CF45" i="7"/>
  <c r="CE45" i="7"/>
  <c r="CD45" i="7"/>
  <c r="CN45" i="7" s="1"/>
  <c r="BZ45" i="7"/>
  <c r="CI45" i="7" s="1"/>
  <c r="CJ45" i="7" s="1"/>
  <c r="BS45" i="7"/>
  <c r="BJ45" i="7"/>
  <c r="BR45" i="7" s="1"/>
  <c r="BH45" i="7"/>
  <c r="BG45" i="7"/>
  <c r="BF45" i="7"/>
  <c r="BP45" i="7" s="1"/>
  <c r="BB45" i="7"/>
  <c r="AU45" i="7"/>
  <c r="AL45" i="7"/>
  <c r="AT45" i="7" s="1"/>
  <c r="AJ45" i="7"/>
  <c r="AI45" i="7"/>
  <c r="AH45" i="7"/>
  <c r="AR45" i="7" s="1"/>
  <c r="AD45" i="7"/>
  <c r="AM45" i="7" s="1"/>
  <c r="AN45" i="7" s="1"/>
  <c r="W45" i="7"/>
  <c r="N45" i="7"/>
  <c r="V45" i="7" s="1"/>
  <c r="L45" i="7"/>
  <c r="K45" i="7"/>
  <c r="J45" i="7"/>
  <c r="T45" i="7" s="1"/>
  <c r="F45" i="7"/>
  <c r="O45" i="7" s="1"/>
  <c r="KA44" i="7"/>
  <c r="JR44" i="7"/>
  <c r="JZ44" i="7" s="1"/>
  <c r="JP44" i="7"/>
  <c r="JO44" i="7"/>
  <c r="JN44" i="7"/>
  <c r="JX44" i="7" s="1"/>
  <c r="JJ44" i="7"/>
  <c r="JS44" i="7" s="1"/>
  <c r="JT44" i="7" s="1"/>
  <c r="JC44" i="7"/>
  <c r="IT44" i="7"/>
  <c r="JB44" i="7" s="1"/>
  <c r="IR44" i="7"/>
  <c r="IQ44" i="7"/>
  <c r="IP44" i="7"/>
  <c r="IZ44" i="7" s="1"/>
  <c r="IL44" i="7"/>
  <c r="IE44" i="7"/>
  <c r="HV44" i="7"/>
  <c r="ID44" i="7" s="1"/>
  <c r="HT44" i="7"/>
  <c r="HS44" i="7"/>
  <c r="HR44" i="7"/>
  <c r="IB44" i="7" s="1"/>
  <c r="HN44" i="7"/>
  <c r="HW44" i="7" s="1"/>
  <c r="HX44" i="7" s="1"/>
  <c r="HG44" i="7"/>
  <c r="GX44" i="7"/>
  <c r="HF44" i="7" s="1"/>
  <c r="GV44" i="7"/>
  <c r="GU44" i="7"/>
  <c r="GT44" i="7"/>
  <c r="HD44" i="7" s="1"/>
  <c r="GP44" i="7"/>
  <c r="GI44" i="7"/>
  <c r="FZ44" i="7"/>
  <c r="GH44" i="7" s="1"/>
  <c r="FX44" i="7"/>
  <c r="FW44" i="7"/>
  <c r="FV44" i="7"/>
  <c r="GF44" i="7" s="1"/>
  <c r="FR44" i="7"/>
  <c r="GA44" i="7" s="1"/>
  <c r="GB44" i="7" s="1"/>
  <c r="FK44" i="7"/>
  <c r="FB44" i="7"/>
  <c r="FJ44" i="7" s="1"/>
  <c r="EZ44" i="7"/>
  <c r="EY44" i="7"/>
  <c r="EX44" i="7"/>
  <c r="FH44" i="7" s="1"/>
  <c r="ET44" i="7"/>
  <c r="EM44" i="7"/>
  <c r="ED44" i="7"/>
  <c r="EL44" i="7" s="1"/>
  <c r="EB44" i="7"/>
  <c r="EA44" i="7"/>
  <c r="DZ44" i="7"/>
  <c r="EJ44" i="7" s="1"/>
  <c r="DV44" i="7"/>
  <c r="EE44" i="7" s="1"/>
  <c r="EF44" i="7" s="1"/>
  <c r="DO44" i="7"/>
  <c r="DF44" i="7"/>
  <c r="DN44" i="7" s="1"/>
  <c r="DD44" i="7"/>
  <c r="DC44" i="7"/>
  <c r="DB44" i="7"/>
  <c r="DL44" i="7" s="1"/>
  <c r="CX44" i="7"/>
  <c r="CQ44" i="7"/>
  <c r="CH44" i="7"/>
  <c r="CP44" i="7" s="1"/>
  <c r="CF44" i="7"/>
  <c r="CE44" i="7"/>
  <c r="CD44" i="7"/>
  <c r="CN44" i="7" s="1"/>
  <c r="BZ44" i="7"/>
  <c r="CI44" i="7" s="1"/>
  <c r="CJ44" i="7" s="1"/>
  <c r="BS44" i="7"/>
  <c r="BJ44" i="7"/>
  <c r="BR44" i="7" s="1"/>
  <c r="BH44" i="7"/>
  <c r="BG44" i="7"/>
  <c r="BF44" i="7"/>
  <c r="BP44" i="7" s="1"/>
  <c r="BB44" i="7"/>
  <c r="BK44" i="7" s="1"/>
  <c r="AU44" i="7"/>
  <c r="AL44" i="7"/>
  <c r="AT44" i="7" s="1"/>
  <c r="AJ44" i="7"/>
  <c r="AI44" i="7"/>
  <c r="AH44" i="7"/>
  <c r="AR44" i="7" s="1"/>
  <c r="AD44" i="7"/>
  <c r="AM44" i="7" s="1"/>
  <c r="AN44" i="7" s="1"/>
  <c r="W44" i="7"/>
  <c r="N44" i="7"/>
  <c r="V44" i="7" s="1"/>
  <c r="L44" i="7"/>
  <c r="K44" i="7"/>
  <c r="J44" i="7"/>
  <c r="T44" i="7" s="1"/>
  <c r="F44" i="7"/>
  <c r="KA43" i="7"/>
  <c r="JR43" i="7"/>
  <c r="JZ43" i="7" s="1"/>
  <c r="JP43" i="7"/>
  <c r="JO43" i="7"/>
  <c r="JN43" i="7"/>
  <c r="JX43" i="7" s="1"/>
  <c r="JJ43" i="7"/>
  <c r="JS43" i="7" s="1"/>
  <c r="JT43" i="7" s="1"/>
  <c r="JC43" i="7"/>
  <c r="IT43" i="7"/>
  <c r="JB43" i="7" s="1"/>
  <c r="IR43" i="7"/>
  <c r="IQ43" i="7"/>
  <c r="IP43" i="7"/>
  <c r="IZ43" i="7" s="1"/>
  <c r="IL43" i="7"/>
  <c r="IE43" i="7"/>
  <c r="HV43" i="7"/>
  <c r="ID43" i="7" s="1"/>
  <c r="HT43" i="7"/>
  <c r="HS43" i="7"/>
  <c r="HR43" i="7"/>
  <c r="IB43" i="7" s="1"/>
  <c r="HN43" i="7"/>
  <c r="HW43" i="7" s="1"/>
  <c r="HX43" i="7" s="1"/>
  <c r="HG43" i="7"/>
  <c r="GX43" i="7"/>
  <c r="HF43" i="7" s="1"/>
  <c r="GV43" i="7"/>
  <c r="GU43" i="7"/>
  <c r="GT43" i="7"/>
  <c r="HD43" i="7" s="1"/>
  <c r="GP43" i="7"/>
  <c r="GI43" i="7"/>
  <c r="FZ43" i="7"/>
  <c r="GH43" i="7" s="1"/>
  <c r="FX43" i="7"/>
  <c r="FW43" i="7"/>
  <c r="FV43" i="7"/>
  <c r="GF43" i="7" s="1"/>
  <c r="FR43" i="7"/>
  <c r="GA43" i="7" s="1"/>
  <c r="GB43" i="7" s="1"/>
  <c r="FK43" i="7"/>
  <c r="FB43" i="7"/>
  <c r="FJ43" i="7" s="1"/>
  <c r="EZ43" i="7"/>
  <c r="EY43" i="7"/>
  <c r="EX43" i="7"/>
  <c r="FH43" i="7" s="1"/>
  <c r="ET43" i="7"/>
  <c r="EM43" i="7"/>
  <c r="ED43" i="7"/>
  <c r="EL43" i="7" s="1"/>
  <c r="EB43" i="7"/>
  <c r="EA43" i="7"/>
  <c r="DZ43" i="7"/>
  <c r="EJ43" i="7" s="1"/>
  <c r="DV43" i="7"/>
  <c r="EE43" i="7" s="1"/>
  <c r="EF43" i="7" s="1"/>
  <c r="DO43" i="7"/>
  <c r="DF43" i="7"/>
  <c r="DN43" i="7" s="1"/>
  <c r="DD43" i="7"/>
  <c r="DC43" i="7"/>
  <c r="DB43" i="7"/>
  <c r="DL43" i="7" s="1"/>
  <c r="CX43" i="7"/>
  <c r="DG43" i="7" s="1"/>
  <c r="CQ43" i="7"/>
  <c r="CH43" i="7"/>
  <c r="CP43" i="7" s="1"/>
  <c r="CF43" i="7"/>
  <c r="CE43" i="7"/>
  <c r="CD43" i="7"/>
  <c r="CN43" i="7" s="1"/>
  <c r="BZ43" i="7"/>
  <c r="CI43" i="7" s="1"/>
  <c r="CJ43" i="7" s="1"/>
  <c r="BS43" i="7"/>
  <c r="BJ43" i="7"/>
  <c r="BR43" i="7" s="1"/>
  <c r="BH43" i="7"/>
  <c r="BG43" i="7"/>
  <c r="BF43" i="7"/>
  <c r="BP43" i="7" s="1"/>
  <c r="BB43" i="7"/>
  <c r="AU43" i="7"/>
  <c r="AL43" i="7"/>
  <c r="AT43" i="7" s="1"/>
  <c r="AJ43" i="7"/>
  <c r="AI43" i="7"/>
  <c r="AH43" i="7"/>
  <c r="AR43" i="7" s="1"/>
  <c r="AD43" i="7"/>
  <c r="AM43" i="7" s="1"/>
  <c r="AN43" i="7" s="1"/>
  <c r="W43" i="7"/>
  <c r="N43" i="7"/>
  <c r="V43" i="7" s="1"/>
  <c r="L43" i="7"/>
  <c r="K43" i="7"/>
  <c r="J43" i="7"/>
  <c r="T43" i="7" s="1"/>
  <c r="F43" i="7"/>
  <c r="O43" i="7" s="1"/>
  <c r="KA42" i="7"/>
  <c r="JR42" i="7"/>
  <c r="JZ42" i="7" s="1"/>
  <c r="JP42" i="7"/>
  <c r="JO42" i="7"/>
  <c r="JN42" i="7"/>
  <c r="JX42" i="7" s="1"/>
  <c r="JJ42" i="7"/>
  <c r="JS42" i="7" s="1"/>
  <c r="JT42" i="7" s="1"/>
  <c r="JC42" i="7"/>
  <c r="IT42" i="7"/>
  <c r="JB42" i="7" s="1"/>
  <c r="IR42" i="7"/>
  <c r="IQ42" i="7"/>
  <c r="IP42" i="7"/>
  <c r="IZ42" i="7" s="1"/>
  <c r="IL42" i="7"/>
  <c r="IE42" i="7"/>
  <c r="HV42" i="7"/>
  <c r="ID42" i="7" s="1"/>
  <c r="HT42" i="7"/>
  <c r="HS42" i="7"/>
  <c r="HR42" i="7"/>
  <c r="IB42" i="7" s="1"/>
  <c r="HN42" i="7"/>
  <c r="HW42" i="7" s="1"/>
  <c r="HX42" i="7" s="1"/>
  <c r="HG42" i="7"/>
  <c r="GX42" i="7"/>
  <c r="HF42" i="7" s="1"/>
  <c r="GV42" i="7"/>
  <c r="GU42" i="7"/>
  <c r="GT42" i="7"/>
  <c r="HD42" i="7" s="1"/>
  <c r="GP42" i="7"/>
  <c r="GI42" i="7"/>
  <c r="FZ42" i="7"/>
  <c r="GH42" i="7" s="1"/>
  <c r="FX42" i="7"/>
  <c r="FW42" i="7"/>
  <c r="FV42" i="7"/>
  <c r="GF42" i="7" s="1"/>
  <c r="FR42" i="7"/>
  <c r="GA42" i="7" s="1"/>
  <c r="GB42" i="7" s="1"/>
  <c r="FK42" i="7"/>
  <c r="FB42" i="7"/>
  <c r="FJ42" i="7" s="1"/>
  <c r="EZ42" i="7"/>
  <c r="EY42" i="7"/>
  <c r="EX42" i="7"/>
  <c r="FH42" i="7" s="1"/>
  <c r="ET42" i="7"/>
  <c r="EM42" i="7"/>
  <c r="ED42" i="7"/>
  <c r="EL42" i="7" s="1"/>
  <c r="EB42" i="7"/>
  <c r="EA42" i="7"/>
  <c r="DZ42" i="7"/>
  <c r="EJ42" i="7" s="1"/>
  <c r="DV42" i="7"/>
  <c r="EE42" i="7" s="1"/>
  <c r="EF42" i="7" s="1"/>
  <c r="DO42" i="7"/>
  <c r="DF42" i="7"/>
  <c r="DN42" i="7" s="1"/>
  <c r="DD42" i="7"/>
  <c r="DC42" i="7"/>
  <c r="DB42" i="7"/>
  <c r="DL42" i="7" s="1"/>
  <c r="CX42" i="7"/>
  <c r="CQ42" i="7"/>
  <c r="CH42" i="7"/>
  <c r="CP42" i="7" s="1"/>
  <c r="CF42" i="7"/>
  <c r="CE42" i="7"/>
  <c r="CD42" i="7"/>
  <c r="CN42" i="7" s="1"/>
  <c r="BZ42" i="7"/>
  <c r="CI42" i="7" s="1"/>
  <c r="CJ42" i="7" s="1"/>
  <c r="BS42" i="7"/>
  <c r="BJ42" i="7"/>
  <c r="BR42" i="7" s="1"/>
  <c r="BH42" i="7"/>
  <c r="BG42" i="7"/>
  <c r="BF42" i="7"/>
  <c r="BP42" i="7" s="1"/>
  <c r="BB42" i="7"/>
  <c r="BK42" i="7" s="1"/>
  <c r="AU42" i="7"/>
  <c r="AL42" i="7"/>
  <c r="AT42" i="7" s="1"/>
  <c r="AJ42" i="7"/>
  <c r="AI42" i="7"/>
  <c r="AH42" i="7"/>
  <c r="AR42" i="7" s="1"/>
  <c r="AD42" i="7"/>
  <c r="AM42" i="7" s="1"/>
  <c r="AN42" i="7" s="1"/>
  <c r="W42" i="7"/>
  <c r="N42" i="7"/>
  <c r="V42" i="7" s="1"/>
  <c r="L42" i="7"/>
  <c r="K42" i="7"/>
  <c r="J42" i="7"/>
  <c r="T42" i="7" s="1"/>
  <c r="F42" i="7"/>
  <c r="KA41" i="7"/>
  <c r="JR41" i="7"/>
  <c r="JZ41" i="7" s="1"/>
  <c r="JP41" i="7"/>
  <c r="JO41" i="7"/>
  <c r="JN41" i="7"/>
  <c r="JX41" i="7" s="1"/>
  <c r="JJ41" i="7"/>
  <c r="JS41" i="7" s="1"/>
  <c r="JT41" i="7" s="1"/>
  <c r="JC41" i="7"/>
  <c r="IT41" i="7"/>
  <c r="JB41" i="7" s="1"/>
  <c r="IR41" i="7"/>
  <c r="IQ41" i="7"/>
  <c r="IP41" i="7"/>
  <c r="IZ41" i="7" s="1"/>
  <c r="IL41" i="7"/>
  <c r="IE41" i="7"/>
  <c r="HV41" i="7"/>
  <c r="ID41" i="7" s="1"/>
  <c r="HT41" i="7"/>
  <c r="HS41" i="7"/>
  <c r="HR41" i="7"/>
  <c r="IB41" i="7" s="1"/>
  <c r="HN41" i="7"/>
  <c r="HW41" i="7" s="1"/>
  <c r="HX41" i="7" s="1"/>
  <c r="HG41" i="7"/>
  <c r="GX41" i="7"/>
  <c r="HF41" i="7" s="1"/>
  <c r="GV41" i="7"/>
  <c r="GU41" i="7"/>
  <c r="GT41" i="7"/>
  <c r="HD41" i="7" s="1"/>
  <c r="GP41" i="7"/>
  <c r="GI41" i="7"/>
  <c r="FZ41" i="7"/>
  <c r="GH41" i="7" s="1"/>
  <c r="FX41" i="7"/>
  <c r="FW41" i="7"/>
  <c r="FV41" i="7"/>
  <c r="GF41" i="7" s="1"/>
  <c r="FR41" i="7"/>
  <c r="GA41" i="7" s="1"/>
  <c r="GB41" i="7" s="1"/>
  <c r="FK41" i="7"/>
  <c r="FB41" i="7"/>
  <c r="FJ41" i="7" s="1"/>
  <c r="EZ41" i="7"/>
  <c r="EY41" i="7"/>
  <c r="EX41" i="7"/>
  <c r="FH41" i="7" s="1"/>
  <c r="ET41" i="7"/>
  <c r="EM41" i="7"/>
  <c r="ED41" i="7"/>
  <c r="EL41" i="7" s="1"/>
  <c r="EB41" i="7"/>
  <c r="EA41" i="7"/>
  <c r="DZ41" i="7"/>
  <c r="EJ41" i="7" s="1"/>
  <c r="DV41" i="7"/>
  <c r="EE41" i="7" s="1"/>
  <c r="EF41" i="7" s="1"/>
  <c r="DO41" i="7"/>
  <c r="DF41" i="7"/>
  <c r="DN41" i="7" s="1"/>
  <c r="DD41" i="7"/>
  <c r="DC41" i="7"/>
  <c r="DB41" i="7"/>
  <c r="DL41" i="7" s="1"/>
  <c r="CX41" i="7"/>
  <c r="DG41" i="7" s="1"/>
  <c r="CQ41" i="7"/>
  <c r="CH41" i="7"/>
  <c r="CP41" i="7" s="1"/>
  <c r="CF41" i="7"/>
  <c r="CE41" i="7"/>
  <c r="CD41" i="7"/>
  <c r="CN41" i="7" s="1"/>
  <c r="BZ41" i="7"/>
  <c r="CI41" i="7" s="1"/>
  <c r="CJ41" i="7" s="1"/>
  <c r="BS41" i="7"/>
  <c r="BJ41" i="7"/>
  <c r="BR41" i="7" s="1"/>
  <c r="BH41" i="7"/>
  <c r="BG41" i="7"/>
  <c r="BF41" i="7"/>
  <c r="BP41" i="7" s="1"/>
  <c r="BB41" i="7"/>
  <c r="AU41" i="7"/>
  <c r="AL41" i="7"/>
  <c r="AT41" i="7" s="1"/>
  <c r="AJ41" i="7"/>
  <c r="AI41" i="7"/>
  <c r="AH41" i="7"/>
  <c r="AR41" i="7" s="1"/>
  <c r="AD41" i="7"/>
  <c r="AM41" i="7" s="1"/>
  <c r="AN41" i="7" s="1"/>
  <c r="W41" i="7"/>
  <c r="N41" i="7"/>
  <c r="V41" i="7" s="1"/>
  <c r="L41" i="7"/>
  <c r="K41" i="7"/>
  <c r="J41" i="7"/>
  <c r="T41" i="7" s="1"/>
  <c r="F41" i="7"/>
  <c r="O41" i="7" s="1"/>
  <c r="KA40" i="7"/>
  <c r="JR40" i="7"/>
  <c r="JZ40" i="7" s="1"/>
  <c r="JP40" i="7"/>
  <c r="JO40" i="7"/>
  <c r="JN40" i="7"/>
  <c r="JX40" i="7" s="1"/>
  <c r="JJ40" i="7"/>
  <c r="JS40" i="7" s="1"/>
  <c r="JT40" i="7" s="1"/>
  <c r="JC40" i="7"/>
  <c r="IT40" i="7"/>
  <c r="JB40" i="7" s="1"/>
  <c r="IR40" i="7"/>
  <c r="IQ40" i="7"/>
  <c r="IP40" i="7"/>
  <c r="IZ40" i="7" s="1"/>
  <c r="IL40" i="7"/>
  <c r="IE40" i="7"/>
  <c r="HV40" i="7"/>
  <c r="ID40" i="7" s="1"/>
  <c r="HT40" i="7"/>
  <c r="HS40" i="7"/>
  <c r="HR40" i="7"/>
  <c r="IB40" i="7" s="1"/>
  <c r="HN40" i="7"/>
  <c r="HW40" i="7" s="1"/>
  <c r="HX40" i="7" s="1"/>
  <c r="HG40" i="7"/>
  <c r="GX40" i="7"/>
  <c r="HF40" i="7" s="1"/>
  <c r="GV40" i="7"/>
  <c r="GU40" i="7"/>
  <c r="GT40" i="7"/>
  <c r="HD40" i="7" s="1"/>
  <c r="GP40" i="7"/>
  <c r="GI40" i="7"/>
  <c r="FZ40" i="7"/>
  <c r="GH40" i="7" s="1"/>
  <c r="FX40" i="7"/>
  <c r="FW40" i="7"/>
  <c r="FV40" i="7"/>
  <c r="GF40" i="7" s="1"/>
  <c r="FR40" i="7"/>
  <c r="GA40" i="7" s="1"/>
  <c r="GB40" i="7" s="1"/>
  <c r="FK40" i="7"/>
  <c r="FB40" i="7"/>
  <c r="FJ40" i="7" s="1"/>
  <c r="EZ40" i="7"/>
  <c r="EY40" i="7"/>
  <c r="EX40" i="7"/>
  <c r="FH40" i="7" s="1"/>
  <c r="ET40" i="7"/>
  <c r="EM40" i="7"/>
  <c r="ED40" i="7"/>
  <c r="EL40" i="7" s="1"/>
  <c r="EB40" i="7"/>
  <c r="EA40" i="7"/>
  <c r="DZ40" i="7"/>
  <c r="EJ40" i="7" s="1"/>
  <c r="DV40" i="7"/>
  <c r="EE40" i="7" s="1"/>
  <c r="EF40" i="7" s="1"/>
  <c r="DO40" i="7"/>
  <c r="DF40" i="7"/>
  <c r="DN40" i="7" s="1"/>
  <c r="DD40" i="7"/>
  <c r="DC40" i="7"/>
  <c r="DB40" i="7"/>
  <c r="DL40" i="7" s="1"/>
  <c r="CX40" i="7"/>
  <c r="CQ40" i="7"/>
  <c r="CH40" i="7"/>
  <c r="CP40" i="7" s="1"/>
  <c r="CF40" i="7"/>
  <c r="CE40" i="7"/>
  <c r="CD40" i="7"/>
  <c r="CN40" i="7" s="1"/>
  <c r="BZ40" i="7"/>
  <c r="CI40" i="7" s="1"/>
  <c r="CJ40" i="7" s="1"/>
  <c r="BS40" i="7"/>
  <c r="BJ40" i="7"/>
  <c r="BR40" i="7" s="1"/>
  <c r="BH40" i="7"/>
  <c r="BG40" i="7"/>
  <c r="BF40" i="7"/>
  <c r="BP40" i="7" s="1"/>
  <c r="BB40" i="7"/>
  <c r="BK40" i="7" s="1"/>
  <c r="AU40" i="7"/>
  <c r="AL40" i="7"/>
  <c r="AT40" i="7" s="1"/>
  <c r="AJ40" i="7"/>
  <c r="AI40" i="7"/>
  <c r="AH40" i="7"/>
  <c r="AR40" i="7" s="1"/>
  <c r="AD40" i="7"/>
  <c r="AM40" i="7" s="1"/>
  <c r="AN40" i="7" s="1"/>
  <c r="W40" i="7"/>
  <c r="N40" i="7"/>
  <c r="V40" i="7" s="1"/>
  <c r="L40" i="7"/>
  <c r="K40" i="7"/>
  <c r="J40" i="7"/>
  <c r="T40" i="7" s="1"/>
  <c r="F40" i="7"/>
  <c r="KA39" i="7"/>
  <c r="JR39" i="7"/>
  <c r="JZ39" i="7" s="1"/>
  <c r="JP39" i="7"/>
  <c r="JO39" i="7"/>
  <c r="JN39" i="7"/>
  <c r="JX39" i="7" s="1"/>
  <c r="JJ39" i="7"/>
  <c r="JS39" i="7" s="1"/>
  <c r="JT39" i="7" s="1"/>
  <c r="JC39" i="7"/>
  <c r="IT39" i="7"/>
  <c r="JB39" i="7" s="1"/>
  <c r="IR39" i="7"/>
  <c r="IQ39" i="7"/>
  <c r="IP39" i="7"/>
  <c r="IZ39" i="7" s="1"/>
  <c r="IL39" i="7"/>
  <c r="IE39" i="7"/>
  <c r="HV39" i="7"/>
  <c r="ID39" i="7" s="1"/>
  <c r="HT39" i="7"/>
  <c r="HS39" i="7"/>
  <c r="HR39" i="7"/>
  <c r="IB39" i="7" s="1"/>
  <c r="HN39" i="7"/>
  <c r="HW39" i="7" s="1"/>
  <c r="HX39" i="7" s="1"/>
  <c r="HG39" i="7"/>
  <c r="GX39" i="7"/>
  <c r="HF39" i="7" s="1"/>
  <c r="GV39" i="7"/>
  <c r="GU39" i="7"/>
  <c r="GT39" i="7"/>
  <c r="HD39" i="7" s="1"/>
  <c r="GP39" i="7"/>
  <c r="GI39" i="7"/>
  <c r="FZ39" i="7"/>
  <c r="GH39" i="7" s="1"/>
  <c r="FX39" i="7"/>
  <c r="FW39" i="7"/>
  <c r="FV39" i="7"/>
  <c r="GF39" i="7" s="1"/>
  <c r="FR39" i="7"/>
  <c r="GA39" i="7" s="1"/>
  <c r="GB39" i="7" s="1"/>
  <c r="FK39" i="7"/>
  <c r="FB39" i="7"/>
  <c r="FJ39" i="7" s="1"/>
  <c r="EZ39" i="7"/>
  <c r="EY39" i="7"/>
  <c r="EX39" i="7"/>
  <c r="FH39" i="7" s="1"/>
  <c r="ET39" i="7"/>
  <c r="EM39" i="7"/>
  <c r="ED39" i="7"/>
  <c r="EL39" i="7" s="1"/>
  <c r="EB39" i="7"/>
  <c r="EA39" i="7"/>
  <c r="DZ39" i="7"/>
  <c r="EJ39" i="7" s="1"/>
  <c r="DV39" i="7"/>
  <c r="EE39" i="7" s="1"/>
  <c r="EF39" i="7" s="1"/>
  <c r="DO39" i="7"/>
  <c r="DF39" i="7"/>
  <c r="DN39" i="7" s="1"/>
  <c r="DD39" i="7"/>
  <c r="DC39" i="7"/>
  <c r="DB39" i="7"/>
  <c r="DL39" i="7" s="1"/>
  <c r="CX39" i="7"/>
  <c r="DG39" i="7" s="1"/>
  <c r="CQ39" i="7"/>
  <c r="CH39" i="7"/>
  <c r="CP39" i="7" s="1"/>
  <c r="CF39" i="7"/>
  <c r="CE39" i="7"/>
  <c r="CD39" i="7"/>
  <c r="CN39" i="7" s="1"/>
  <c r="BZ39" i="7"/>
  <c r="CI39" i="7" s="1"/>
  <c r="CJ39" i="7" s="1"/>
  <c r="BS39" i="7"/>
  <c r="BJ39" i="7"/>
  <c r="BR39" i="7" s="1"/>
  <c r="BH39" i="7"/>
  <c r="BG39" i="7"/>
  <c r="BF39" i="7"/>
  <c r="BP39" i="7" s="1"/>
  <c r="BB39" i="7"/>
  <c r="AU39" i="7"/>
  <c r="AL39" i="7"/>
  <c r="AT39" i="7" s="1"/>
  <c r="AJ39" i="7"/>
  <c r="AI39" i="7"/>
  <c r="AH39" i="7"/>
  <c r="AR39" i="7" s="1"/>
  <c r="AD39" i="7"/>
  <c r="AM39" i="7" s="1"/>
  <c r="AN39" i="7" s="1"/>
  <c r="W39" i="7"/>
  <c r="N39" i="7"/>
  <c r="V39" i="7" s="1"/>
  <c r="L39" i="7"/>
  <c r="K39" i="7"/>
  <c r="J39" i="7"/>
  <c r="T39" i="7" s="1"/>
  <c r="F39" i="7"/>
  <c r="O39" i="7" s="1"/>
  <c r="KA38" i="7"/>
  <c r="JR38" i="7"/>
  <c r="JZ38" i="7" s="1"/>
  <c r="JP38" i="7"/>
  <c r="JO38" i="7"/>
  <c r="JN38" i="7"/>
  <c r="JX38" i="7" s="1"/>
  <c r="JJ38" i="7"/>
  <c r="JS38" i="7" s="1"/>
  <c r="JT38" i="7" s="1"/>
  <c r="JC38" i="7"/>
  <c r="IT38" i="7"/>
  <c r="JB38" i="7" s="1"/>
  <c r="IR38" i="7"/>
  <c r="IQ38" i="7"/>
  <c r="IP38" i="7"/>
  <c r="IZ38" i="7" s="1"/>
  <c r="IL38" i="7"/>
  <c r="IE38" i="7"/>
  <c r="HV38" i="7"/>
  <c r="ID38" i="7" s="1"/>
  <c r="HT38" i="7"/>
  <c r="HS38" i="7"/>
  <c r="HR38" i="7"/>
  <c r="IB38" i="7" s="1"/>
  <c r="HN38" i="7"/>
  <c r="HW38" i="7" s="1"/>
  <c r="HX38" i="7" s="1"/>
  <c r="HG38" i="7"/>
  <c r="GX38" i="7"/>
  <c r="HF38" i="7" s="1"/>
  <c r="GV38" i="7"/>
  <c r="GU38" i="7"/>
  <c r="GT38" i="7"/>
  <c r="HD38" i="7" s="1"/>
  <c r="GP38" i="7"/>
  <c r="GI38" i="7"/>
  <c r="FZ38" i="7"/>
  <c r="GH38" i="7" s="1"/>
  <c r="FX38" i="7"/>
  <c r="FW38" i="7"/>
  <c r="FV38" i="7"/>
  <c r="GF38" i="7" s="1"/>
  <c r="FR38" i="7"/>
  <c r="GA38" i="7" s="1"/>
  <c r="GB38" i="7" s="1"/>
  <c r="FK38" i="7"/>
  <c r="FB38" i="7"/>
  <c r="FJ38" i="7" s="1"/>
  <c r="EZ38" i="7"/>
  <c r="EY38" i="7"/>
  <c r="EX38" i="7"/>
  <c r="FH38" i="7" s="1"/>
  <c r="ET38" i="7"/>
  <c r="EM38" i="7"/>
  <c r="ED38" i="7"/>
  <c r="EL38" i="7" s="1"/>
  <c r="EB38" i="7"/>
  <c r="EA38" i="7"/>
  <c r="DZ38" i="7"/>
  <c r="EJ38" i="7" s="1"/>
  <c r="DV38" i="7"/>
  <c r="EE38" i="7" s="1"/>
  <c r="EF38" i="7" s="1"/>
  <c r="DO38" i="7"/>
  <c r="DF38" i="7"/>
  <c r="DN38" i="7" s="1"/>
  <c r="DD38" i="7"/>
  <c r="DC38" i="7"/>
  <c r="DB38" i="7"/>
  <c r="DL38" i="7" s="1"/>
  <c r="CX38" i="7"/>
  <c r="CQ38" i="7"/>
  <c r="CH38" i="7"/>
  <c r="CP38" i="7" s="1"/>
  <c r="CF38" i="7"/>
  <c r="CE38" i="7"/>
  <c r="CD38" i="7"/>
  <c r="CN38" i="7" s="1"/>
  <c r="BZ38" i="7"/>
  <c r="CI38" i="7" s="1"/>
  <c r="CJ38" i="7" s="1"/>
  <c r="BS38" i="7"/>
  <c r="BJ38" i="7"/>
  <c r="BR38" i="7" s="1"/>
  <c r="BH38" i="7"/>
  <c r="BG38" i="7"/>
  <c r="BF38" i="7"/>
  <c r="BP38" i="7" s="1"/>
  <c r="BB38" i="7"/>
  <c r="BK38" i="7" s="1"/>
  <c r="AU38" i="7"/>
  <c r="AL38" i="7"/>
  <c r="AT38" i="7" s="1"/>
  <c r="AJ38" i="7"/>
  <c r="AI38" i="7"/>
  <c r="AH38" i="7"/>
  <c r="AR38" i="7" s="1"/>
  <c r="AD38" i="7"/>
  <c r="AM38" i="7" s="1"/>
  <c r="AN38" i="7" s="1"/>
  <c r="W38" i="7"/>
  <c r="N38" i="7"/>
  <c r="V38" i="7" s="1"/>
  <c r="L38" i="7"/>
  <c r="K38" i="7"/>
  <c r="J38" i="7"/>
  <c r="T38" i="7" s="1"/>
  <c r="F38" i="7"/>
  <c r="KA37" i="7"/>
  <c r="JR37" i="7"/>
  <c r="JZ37" i="7" s="1"/>
  <c r="JP37" i="7"/>
  <c r="JO37" i="7"/>
  <c r="JN37" i="7"/>
  <c r="JX37" i="7" s="1"/>
  <c r="JJ37" i="7"/>
  <c r="JS37" i="7" s="1"/>
  <c r="JT37" i="7" s="1"/>
  <c r="JC37" i="7"/>
  <c r="IT37" i="7"/>
  <c r="JB37" i="7" s="1"/>
  <c r="IR37" i="7"/>
  <c r="IQ37" i="7"/>
  <c r="IP37" i="7"/>
  <c r="IZ37" i="7" s="1"/>
  <c r="IL37" i="7"/>
  <c r="IE37" i="7"/>
  <c r="HV37" i="7"/>
  <c r="ID37" i="7" s="1"/>
  <c r="HT37" i="7"/>
  <c r="HS37" i="7"/>
  <c r="HR37" i="7"/>
  <c r="IB37" i="7" s="1"/>
  <c r="HN37" i="7"/>
  <c r="HW37" i="7" s="1"/>
  <c r="HX37" i="7" s="1"/>
  <c r="HG37" i="7"/>
  <c r="GX37" i="7"/>
  <c r="HF37" i="7" s="1"/>
  <c r="GV37" i="7"/>
  <c r="GU37" i="7"/>
  <c r="GT37" i="7"/>
  <c r="HD37" i="7" s="1"/>
  <c r="GP37" i="7"/>
  <c r="GI37" i="7"/>
  <c r="FZ37" i="7"/>
  <c r="GH37" i="7" s="1"/>
  <c r="FX37" i="7"/>
  <c r="FW37" i="7"/>
  <c r="FV37" i="7"/>
  <c r="GF37" i="7" s="1"/>
  <c r="FR37" i="7"/>
  <c r="GA37" i="7" s="1"/>
  <c r="GB37" i="7" s="1"/>
  <c r="FK37" i="7"/>
  <c r="FB37" i="7"/>
  <c r="FJ37" i="7" s="1"/>
  <c r="EZ37" i="7"/>
  <c r="EY37" i="7"/>
  <c r="EX37" i="7"/>
  <c r="FH37" i="7" s="1"/>
  <c r="ET37" i="7"/>
  <c r="EM37" i="7"/>
  <c r="ED37" i="7"/>
  <c r="EL37" i="7" s="1"/>
  <c r="EB37" i="7"/>
  <c r="EA37" i="7"/>
  <c r="DZ37" i="7"/>
  <c r="EJ37" i="7" s="1"/>
  <c r="DV37" i="7"/>
  <c r="EE37" i="7" s="1"/>
  <c r="EF37" i="7" s="1"/>
  <c r="DO37" i="7"/>
  <c r="DF37" i="7"/>
  <c r="DN37" i="7" s="1"/>
  <c r="DD37" i="7"/>
  <c r="DC37" i="7"/>
  <c r="DB37" i="7"/>
  <c r="DL37" i="7" s="1"/>
  <c r="CX37" i="7"/>
  <c r="DG37" i="7" s="1"/>
  <c r="CQ37" i="7"/>
  <c r="CH37" i="7"/>
  <c r="CP37" i="7" s="1"/>
  <c r="CF37" i="7"/>
  <c r="CE37" i="7"/>
  <c r="CD37" i="7"/>
  <c r="CN37" i="7" s="1"/>
  <c r="BZ37" i="7"/>
  <c r="CI37" i="7" s="1"/>
  <c r="CJ37" i="7" s="1"/>
  <c r="BS37" i="7"/>
  <c r="BJ37" i="7"/>
  <c r="BR37" i="7" s="1"/>
  <c r="BH37" i="7"/>
  <c r="BG37" i="7"/>
  <c r="BF37" i="7"/>
  <c r="BP37" i="7" s="1"/>
  <c r="BB37" i="7"/>
  <c r="AU37" i="7"/>
  <c r="AL37" i="7"/>
  <c r="AT37" i="7" s="1"/>
  <c r="AJ37" i="7"/>
  <c r="AI37" i="7"/>
  <c r="AH37" i="7"/>
  <c r="AR37" i="7" s="1"/>
  <c r="AD37" i="7"/>
  <c r="AM37" i="7" s="1"/>
  <c r="AN37" i="7" s="1"/>
  <c r="W37" i="7"/>
  <c r="N37" i="7"/>
  <c r="V37" i="7" s="1"/>
  <c r="L37" i="7"/>
  <c r="K37" i="7"/>
  <c r="J37" i="7"/>
  <c r="T37" i="7" s="1"/>
  <c r="F37" i="7"/>
  <c r="O37" i="7" s="1"/>
  <c r="KA36" i="7"/>
  <c r="JR36" i="7"/>
  <c r="JZ36" i="7" s="1"/>
  <c r="JP36" i="7"/>
  <c r="JO36" i="7"/>
  <c r="JN36" i="7"/>
  <c r="JX36" i="7" s="1"/>
  <c r="JJ36" i="7"/>
  <c r="JS36" i="7" s="1"/>
  <c r="JT36" i="7" s="1"/>
  <c r="JC36" i="7"/>
  <c r="IT36" i="7"/>
  <c r="JB36" i="7" s="1"/>
  <c r="IR36" i="7"/>
  <c r="IQ36" i="7"/>
  <c r="IP36" i="7"/>
  <c r="IZ36" i="7" s="1"/>
  <c r="IL36" i="7"/>
  <c r="IE36" i="7"/>
  <c r="HV36" i="7"/>
  <c r="ID36" i="7" s="1"/>
  <c r="HT36" i="7"/>
  <c r="HS36" i="7"/>
  <c r="HR36" i="7"/>
  <c r="IB36" i="7" s="1"/>
  <c r="HN36" i="7"/>
  <c r="HW36" i="7" s="1"/>
  <c r="HX36" i="7" s="1"/>
  <c r="HG36" i="7"/>
  <c r="GX36" i="7"/>
  <c r="HF36" i="7" s="1"/>
  <c r="GV36" i="7"/>
  <c r="GU36" i="7"/>
  <c r="GT36" i="7"/>
  <c r="HD36" i="7" s="1"/>
  <c r="GP36" i="7"/>
  <c r="GI36" i="7"/>
  <c r="FZ36" i="7"/>
  <c r="GH36" i="7" s="1"/>
  <c r="FX36" i="7"/>
  <c r="FW36" i="7"/>
  <c r="FV36" i="7"/>
  <c r="GF36" i="7" s="1"/>
  <c r="FR36" i="7"/>
  <c r="GA36" i="7" s="1"/>
  <c r="GB36" i="7" s="1"/>
  <c r="FK36" i="7"/>
  <c r="FB36" i="7"/>
  <c r="FJ36" i="7" s="1"/>
  <c r="EZ36" i="7"/>
  <c r="EY36" i="7"/>
  <c r="EX36" i="7"/>
  <c r="FH36" i="7" s="1"/>
  <c r="ET36" i="7"/>
  <c r="EM36" i="7"/>
  <c r="ED36" i="7"/>
  <c r="EL36" i="7" s="1"/>
  <c r="EB36" i="7"/>
  <c r="EA36" i="7"/>
  <c r="DZ36" i="7"/>
  <c r="EJ36" i="7" s="1"/>
  <c r="DV36" i="7"/>
  <c r="EE36" i="7" s="1"/>
  <c r="EF36" i="7" s="1"/>
  <c r="DO36" i="7"/>
  <c r="DF36" i="7"/>
  <c r="DN36" i="7" s="1"/>
  <c r="DD36" i="7"/>
  <c r="DC36" i="7"/>
  <c r="DB36" i="7"/>
  <c r="DL36" i="7" s="1"/>
  <c r="CX36" i="7"/>
  <c r="CQ36" i="7"/>
  <c r="CH36" i="7"/>
  <c r="CP36" i="7" s="1"/>
  <c r="CF36" i="7"/>
  <c r="CE36" i="7"/>
  <c r="CD36" i="7"/>
  <c r="CN36" i="7" s="1"/>
  <c r="BZ36" i="7"/>
  <c r="CI36" i="7" s="1"/>
  <c r="CJ36" i="7" s="1"/>
  <c r="BS36" i="7"/>
  <c r="BJ36" i="7"/>
  <c r="BR36" i="7" s="1"/>
  <c r="BH36" i="7"/>
  <c r="BG36" i="7"/>
  <c r="BF36" i="7"/>
  <c r="BP36" i="7" s="1"/>
  <c r="BB36" i="7"/>
  <c r="BK36" i="7" s="1"/>
  <c r="AU36" i="7"/>
  <c r="AL36" i="7"/>
  <c r="AT36" i="7" s="1"/>
  <c r="AJ36" i="7"/>
  <c r="AI36" i="7"/>
  <c r="AH36" i="7"/>
  <c r="AR36" i="7" s="1"/>
  <c r="AD36" i="7"/>
  <c r="AM36" i="7" s="1"/>
  <c r="AN36" i="7" s="1"/>
  <c r="W36" i="7"/>
  <c r="N36" i="7"/>
  <c r="V36" i="7" s="1"/>
  <c r="L36" i="7"/>
  <c r="K36" i="7"/>
  <c r="J36" i="7"/>
  <c r="T36" i="7" s="1"/>
  <c r="F36" i="7"/>
  <c r="KA35" i="7"/>
  <c r="JR35" i="7"/>
  <c r="JZ35" i="7" s="1"/>
  <c r="JP35" i="7"/>
  <c r="JO35" i="7"/>
  <c r="JN35" i="7"/>
  <c r="JX35" i="7" s="1"/>
  <c r="JJ35" i="7"/>
  <c r="JS35" i="7" s="1"/>
  <c r="JT35" i="7" s="1"/>
  <c r="JC35" i="7"/>
  <c r="IT35" i="7"/>
  <c r="JB35" i="7" s="1"/>
  <c r="IR35" i="7"/>
  <c r="IQ35" i="7"/>
  <c r="IP35" i="7"/>
  <c r="IZ35" i="7" s="1"/>
  <c r="IL35" i="7"/>
  <c r="IE35" i="7"/>
  <c r="HV35" i="7"/>
  <c r="ID35" i="7" s="1"/>
  <c r="HT35" i="7"/>
  <c r="HS35" i="7"/>
  <c r="HR35" i="7"/>
  <c r="IB35" i="7" s="1"/>
  <c r="HN35" i="7"/>
  <c r="HW35" i="7" s="1"/>
  <c r="HX35" i="7" s="1"/>
  <c r="HG35" i="7"/>
  <c r="GX35" i="7"/>
  <c r="HF35" i="7" s="1"/>
  <c r="GV35" i="7"/>
  <c r="GU35" i="7"/>
  <c r="GT35" i="7"/>
  <c r="HD35" i="7" s="1"/>
  <c r="GP35" i="7"/>
  <c r="GI35" i="7"/>
  <c r="FZ35" i="7"/>
  <c r="GH35" i="7" s="1"/>
  <c r="FX35" i="7"/>
  <c r="FW35" i="7"/>
  <c r="FV35" i="7"/>
  <c r="GF35" i="7" s="1"/>
  <c r="FR35" i="7"/>
  <c r="GA35" i="7" s="1"/>
  <c r="GB35" i="7" s="1"/>
  <c r="FK35" i="7"/>
  <c r="FB35" i="7"/>
  <c r="FJ35" i="7" s="1"/>
  <c r="EZ35" i="7"/>
  <c r="EY35" i="7"/>
  <c r="EX35" i="7"/>
  <c r="FH35" i="7" s="1"/>
  <c r="ET35" i="7"/>
  <c r="EM35" i="7"/>
  <c r="ED35" i="7"/>
  <c r="EL35" i="7" s="1"/>
  <c r="EB35" i="7"/>
  <c r="EA35" i="7"/>
  <c r="DZ35" i="7"/>
  <c r="EJ35" i="7" s="1"/>
  <c r="DV35" i="7"/>
  <c r="EE35" i="7" s="1"/>
  <c r="EF35" i="7" s="1"/>
  <c r="DO35" i="7"/>
  <c r="DF35" i="7"/>
  <c r="DN35" i="7" s="1"/>
  <c r="DD35" i="7"/>
  <c r="DC35" i="7"/>
  <c r="DB35" i="7"/>
  <c r="DL35" i="7" s="1"/>
  <c r="CX35" i="7"/>
  <c r="DG35" i="7" s="1"/>
  <c r="CQ35" i="7"/>
  <c r="CH35" i="7"/>
  <c r="CP35" i="7" s="1"/>
  <c r="CF35" i="7"/>
  <c r="CE35" i="7"/>
  <c r="CD35" i="7"/>
  <c r="CN35" i="7" s="1"/>
  <c r="BZ35" i="7"/>
  <c r="CI35" i="7" s="1"/>
  <c r="CJ35" i="7" s="1"/>
  <c r="BS35" i="7"/>
  <c r="BJ35" i="7"/>
  <c r="BR35" i="7" s="1"/>
  <c r="BH35" i="7"/>
  <c r="BG35" i="7"/>
  <c r="BF35" i="7"/>
  <c r="BP35" i="7" s="1"/>
  <c r="BB35" i="7"/>
  <c r="AU35" i="7"/>
  <c r="AL35" i="7"/>
  <c r="AT35" i="7" s="1"/>
  <c r="AJ35" i="7"/>
  <c r="AI35" i="7"/>
  <c r="AH35" i="7"/>
  <c r="AR35" i="7" s="1"/>
  <c r="AD35" i="7"/>
  <c r="AM35" i="7" s="1"/>
  <c r="AN35" i="7" s="1"/>
  <c r="W35" i="7"/>
  <c r="N35" i="7"/>
  <c r="V35" i="7" s="1"/>
  <c r="L35" i="7"/>
  <c r="K35" i="7"/>
  <c r="J35" i="7"/>
  <c r="T35" i="7" s="1"/>
  <c r="F35" i="7"/>
  <c r="O35" i="7" s="1"/>
  <c r="KA34" i="7"/>
  <c r="JR34" i="7"/>
  <c r="JZ34" i="7" s="1"/>
  <c r="JP34" i="7"/>
  <c r="JO34" i="7"/>
  <c r="JN34" i="7"/>
  <c r="JX34" i="7" s="1"/>
  <c r="JJ34" i="7"/>
  <c r="JS34" i="7" s="1"/>
  <c r="JT34" i="7" s="1"/>
  <c r="JC34" i="7"/>
  <c r="IT34" i="7"/>
  <c r="JB34" i="7" s="1"/>
  <c r="IR34" i="7"/>
  <c r="IQ34" i="7"/>
  <c r="IP34" i="7"/>
  <c r="IZ34" i="7" s="1"/>
  <c r="IL34" i="7"/>
  <c r="IE34" i="7"/>
  <c r="HV34" i="7"/>
  <c r="ID34" i="7" s="1"/>
  <c r="HT34" i="7"/>
  <c r="HS34" i="7"/>
  <c r="HR34" i="7"/>
  <c r="IB34" i="7" s="1"/>
  <c r="HN34" i="7"/>
  <c r="HW34" i="7" s="1"/>
  <c r="HX34" i="7" s="1"/>
  <c r="HG34" i="7"/>
  <c r="GX34" i="7"/>
  <c r="HF34" i="7" s="1"/>
  <c r="GV34" i="7"/>
  <c r="GU34" i="7"/>
  <c r="GT34" i="7"/>
  <c r="HD34" i="7" s="1"/>
  <c r="GP34" i="7"/>
  <c r="GI34" i="7"/>
  <c r="FZ34" i="7"/>
  <c r="GH34" i="7" s="1"/>
  <c r="FX34" i="7"/>
  <c r="FW34" i="7"/>
  <c r="FV34" i="7"/>
  <c r="GF34" i="7" s="1"/>
  <c r="FR34" i="7"/>
  <c r="GA34" i="7" s="1"/>
  <c r="GB34" i="7" s="1"/>
  <c r="FK34" i="7"/>
  <c r="FB34" i="7"/>
  <c r="FJ34" i="7" s="1"/>
  <c r="EZ34" i="7"/>
  <c r="EY34" i="7"/>
  <c r="EX34" i="7"/>
  <c r="FH34" i="7" s="1"/>
  <c r="ET34" i="7"/>
  <c r="EM34" i="7"/>
  <c r="ED34" i="7"/>
  <c r="EL34" i="7" s="1"/>
  <c r="EB34" i="7"/>
  <c r="EA34" i="7"/>
  <c r="DZ34" i="7"/>
  <c r="EJ34" i="7" s="1"/>
  <c r="DV34" i="7"/>
  <c r="EE34" i="7" s="1"/>
  <c r="EF34" i="7" s="1"/>
  <c r="DO34" i="7"/>
  <c r="DF34" i="7"/>
  <c r="DN34" i="7" s="1"/>
  <c r="DD34" i="7"/>
  <c r="DC34" i="7"/>
  <c r="DB34" i="7"/>
  <c r="DL34" i="7" s="1"/>
  <c r="CX34" i="7"/>
  <c r="CQ34" i="7"/>
  <c r="CH34" i="7"/>
  <c r="CP34" i="7" s="1"/>
  <c r="CF34" i="7"/>
  <c r="CE34" i="7"/>
  <c r="CD34" i="7"/>
  <c r="CN34" i="7" s="1"/>
  <c r="BZ34" i="7"/>
  <c r="CI34" i="7" s="1"/>
  <c r="CJ34" i="7" s="1"/>
  <c r="BS34" i="7"/>
  <c r="BJ34" i="7"/>
  <c r="BR34" i="7" s="1"/>
  <c r="BH34" i="7"/>
  <c r="BG34" i="7"/>
  <c r="BF34" i="7"/>
  <c r="BP34" i="7" s="1"/>
  <c r="BB34" i="7"/>
  <c r="BK34" i="7" s="1"/>
  <c r="AU34" i="7"/>
  <c r="AL34" i="7"/>
  <c r="AT34" i="7" s="1"/>
  <c r="AJ34" i="7"/>
  <c r="AI34" i="7"/>
  <c r="AH34" i="7"/>
  <c r="AR34" i="7" s="1"/>
  <c r="AD34" i="7"/>
  <c r="AM34" i="7" s="1"/>
  <c r="AN34" i="7" s="1"/>
  <c r="W34" i="7"/>
  <c r="N34" i="7"/>
  <c r="V34" i="7" s="1"/>
  <c r="L34" i="7"/>
  <c r="K34" i="7"/>
  <c r="J34" i="7"/>
  <c r="T34" i="7" s="1"/>
  <c r="F34" i="7"/>
  <c r="KA33" i="7"/>
  <c r="JR33" i="7"/>
  <c r="JZ33" i="7" s="1"/>
  <c r="JP33" i="7"/>
  <c r="JO33" i="7"/>
  <c r="JN33" i="7"/>
  <c r="JX33" i="7" s="1"/>
  <c r="JJ33" i="7"/>
  <c r="JS33" i="7" s="1"/>
  <c r="JT33" i="7" s="1"/>
  <c r="JC33" i="7"/>
  <c r="IT33" i="7"/>
  <c r="JB33" i="7" s="1"/>
  <c r="IR33" i="7"/>
  <c r="IQ33" i="7"/>
  <c r="IP33" i="7"/>
  <c r="IZ33" i="7" s="1"/>
  <c r="IL33" i="7"/>
  <c r="IE33" i="7"/>
  <c r="HV33" i="7"/>
  <c r="ID33" i="7" s="1"/>
  <c r="HT33" i="7"/>
  <c r="HS33" i="7"/>
  <c r="HR33" i="7"/>
  <c r="IB33" i="7" s="1"/>
  <c r="HN33" i="7"/>
  <c r="HW33" i="7" s="1"/>
  <c r="HX33" i="7" s="1"/>
  <c r="HG33" i="7"/>
  <c r="GX33" i="7"/>
  <c r="HF33" i="7" s="1"/>
  <c r="GV33" i="7"/>
  <c r="GU33" i="7"/>
  <c r="GT33" i="7"/>
  <c r="HD33" i="7" s="1"/>
  <c r="GP33" i="7"/>
  <c r="GI33" i="7"/>
  <c r="FZ33" i="7"/>
  <c r="GH33" i="7" s="1"/>
  <c r="FX33" i="7"/>
  <c r="FW33" i="7"/>
  <c r="FV33" i="7"/>
  <c r="GF33" i="7" s="1"/>
  <c r="FR33" i="7"/>
  <c r="GA33" i="7" s="1"/>
  <c r="GB33" i="7" s="1"/>
  <c r="FK33" i="7"/>
  <c r="FB33" i="7"/>
  <c r="FJ33" i="7" s="1"/>
  <c r="EZ33" i="7"/>
  <c r="EY33" i="7"/>
  <c r="EX33" i="7"/>
  <c r="FH33" i="7" s="1"/>
  <c r="ET33" i="7"/>
  <c r="EM33" i="7"/>
  <c r="ED33" i="7"/>
  <c r="EL33" i="7" s="1"/>
  <c r="EB33" i="7"/>
  <c r="EA33" i="7"/>
  <c r="DZ33" i="7"/>
  <c r="EJ33" i="7" s="1"/>
  <c r="DV33" i="7"/>
  <c r="EE33" i="7" s="1"/>
  <c r="EF33" i="7" s="1"/>
  <c r="DO33" i="7"/>
  <c r="DF33" i="7"/>
  <c r="DN33" i="7" s="1"/>
  <c r="DD33" i="7"/>
  <c r="DC33" i="7"/>
  <c r="DB33" i="7"/>
  <c r="DL33" i="7" s="1"/>
  <c r="CX33" i="7"/>
  <c r="DG33" i="7" s="1"/>
  <c r="CQ33" i="7"/>
  <c r="CH33" i="7"/>
  <c r="CP33" i="7" s="1"/>
  <c r="CF33" i="7"/>
  <c r="CE33" i="7"/>
  <c r="CD33" i="7"/>
  <c r="CN33" i="7" s="1"/>
  <c r="BZ33" i="7"/>
  <c r="CI33" i="7" s="1"/>
  <c r="CJ33" i="7" s="1"/>
  <c r="BS33" i="7"/>
  <c r="BJ33" i="7"/>
  <c r="BR33" i="7" s="1"/>
  <c r="BH33" i="7"/>
  <c r="BG33" i="7"/>
  <c r="BF33" i="7"/>
  <c r="BP33" i="7" s="1"/>
  <c r="BB33" i="7"/>
  <c r="BK33" i="7" s="1"/>
  <c r="AU33" i="7"/>
  <c r="AL33" i="7"/>
  <c r="AT33" i="7" s="1"/>
  <c r="AJ33" i="7"/>
  <c r="AI33" i="7"/>
  <c r="AH33" i="7"/>
  <c r="AR33" i="7" s="1"/>
  <c r="AD33" i="7"/>
  <c r="AM33" i="7" s="1"/>
  <c r="AN33" i="7" s="1"/>
  <c r="W33" i="7"/>
  <c r="N33" i="7"/>
  <c r="V33" i="7" s="1"/>
  <c r="L33" i="7"/>
  <c r="K33" i="7"/>
  <c r="J33" i="7"/>
  <c r="T33" i="7" s="1"/>
  <c r="F33" i="7"/>
  <c r="O33" i="7" s="1"/>
  <c r="KA32" i="7"/>
  <c r="JR32" i="7"/>
  <c r="JZ32" i="7" s="1"/>
  <c r="JP32" i="7"/>
  <c r="JO32" i="7"/>
  <c r="JN32" i="7"/>
  <c r="JX32" i="7" s="1"/>
  <c r="JJ32" i="7"/>
  <c r="JS32" i="7" s="1"/>
  <c r="JT32" i="7" s="1"/>
  <c r="JC32" i="7"/>
  <c r="IT32" i="7"/>
  <c r="JB32" i="7" s="1"/>
  <c r="IR32" i="7"/>
  <c r="IQ32" i="7"/>
  <c r="IP32" i="7"/>
  <c r="IZ32" i="7" s="1"/>
  <c r="IL32" i="7"/>
  <c r="IE32" i="7"/>
  <c r="HV32" i="7"/>
  <c r="ID32" i="7" s="1"/>
  <c r="HT32" i="7"/>
  <c r="HS32" i="7"/>
  <c r="HR32" i="7"/>
  <c r="IB32" i="7" s="1"/>
  <c r="HN32" i="7"/>
  <c r="HW32" i="7" s="1"/>
  <c r="HX32" i="7" s="1"/>
  <c r="HG32" i="7"/>
  <c r="GX32" i="7"/>
  <c r="HF32" i="7" s="1"/>
  <c r="GV32" i="7"/>
  <c r="GU32" i="7"/>
  <c r="GT32" i="7"/>
  <c r="HD32" i="7" s="1"/>
  <c r="GP32" i="7"/>
  <c r="GI32" i="7"/>
  <c r="FZ32" i="7"/>
  <c r="GH32" i="7" s="1"/>
  <c r="FX32" i="7"/>
  <c r="FW32" i="7"/>
  <c r="FV32" i="7"/>
  <c r="GF32" i="7" s="1"/>
  <c r="FR32" i="7"/>
  <c r="GA32" i="7" s="1"/>
  <c r="GB32" i="7" s="1"/>
  <c r="FK32" i="7"/>
  <c r="FB32" i="7"/>
  <c r="FJ32" i="7" s="1"/>
  <c r="EZ32" i="7"/>
  <c r="EY32" i="7"/>
  <c r="EX32" i="7"/>
  <c r="FH32" i="7" s="1"/>
  <c r="ET32" i="7"/>
  <c r="EM32" i="7"/>
  <c r="ED32" i="7"/>
  <c r="EL32" i="7" s="1"/>
  <c r="EB32" i="7"/>
  <c r="EA32" i="7"/>
  <c r="DZ32" i="7"/>
  <c r="EJ32" i="7" s="1"/>
  <c r="DV32" i="7"/>
  <c r="EE32" i="7" s="1"/>
  <c r="EF32" i="7" s="1"/>
  <c r="DO32" i="7"/>
  <c r="DF32" i="7"/>
  <c r="DN32" i="7" s="1"/>
  <c r="DD32" i="7"/>
  <c r="DC32" i="7"/>
  <c r="DB32" i="7"/>
  <c r="DL32" i="7" s="1"/>
  <c r="CX32" i="7"/>
  <c r="DG32" i="7" s="1"/>
  <c r="CQ32" i="7"/>
  <c r="CH32" i="7"/>
  <c r="CP32" i="7" s="1"/>
  <c r="CF32" i="7"/>
  <c r="CE32" i="7"/>
  <c r="CD32" i="7"/>
  <c r="CN32" i="7" s="1"/>
  <c r="BZ32" i="7"/>
  <c r="CI32" i="7" s="1"/>
  <c r="CJ32" i="7" s="1"/>
  <c r="BS32" i="7"/>
  <c r="BJ32" i="7"/>
  <c r="BR32" i="7" s="1"/>
  <c r="BH32" i="7"/>
  <c r="BG32" i="7"/>
  <c r="BF32" i="7"/>
  <c r="BP32" i="7" s="1"/>
  <c r="BB32" i="7"/>
  <c r="BK32" i="7" s="1"/>
  <c r="AU32" i="7"/>
  <c r="AL32" i="7"/>
  <c r="AT32" i="7" s="1"/>
  <c r="AJ32" i="7"/>
  <c r="AI32" i="7"/>
  <c r="AH32" i="7"/>
  <c r="AR32" i="7" s="1"/>
  <c r="AD32" i="7"/>
  <c r="AM32" i="7" s="1"/>
  <c r="AN32" i="7" s="1"/>
  <c r="W32" i="7"/>
  <c r="N32" i="7"/>
  <c r="V32" i="7" s="1"/>
  <c r="L32" i="7"/>
  <c r="K32" i="7"/>
  <c r="J32" i="7"/>
  <c r="T32" i="7" s="1"/>
  <c r="F32" i="7"/>
  <c r="O32" i="7" s="1"/>
  <c r="KA31" i="7"/>
  <c r="JR31" i="7"/>
  <c r="JZ31" i="7" s="1"/>
  <c r="JP31" i="7"/>
  <c r="JO31" i="7"/>
  <c r="JN31" i="7"/>
  <c r="JX31" i="7" s="1"/>
  <c r="JJ31" i="7"/>
  <c r="JS31" i="7" s="1"/>
  <c r="JT31" i="7" s="1"/>
  <c r="JC31" i="7"/>
  <c r="IT31" i="7"/>
  <c r="JB31" i="7" s="1"/>
  <c r="IR31" i="7"/>
  <c r="IQ31" i="7"/>
  <c r="IP31" i="7"/>
  <c r="IZ31" i="7" s="1"/>
  <c r="IL31" i="7"/>
  <c r="IE31" i="7"/>
  <c r="HV31" i="7"/>
  <c r="ID31" i="7" s="1"/>
  <c r="HT31" i="7"/>
  <c r="HS31" i="7"/>
  <c r="HR31" i="7"/>
  <c r="IB31" i="7" s="1"/>
  <c r="HN31" i="7"/>
  <c r="HW31" i="7" s="1"/>
  <c r="HX31" i="7" s="1"/>
  <c r="HG31" i="7"/>
  <c r="GX31" i="7"/>
  <c r="HF31" i="7" s="1"/>
  <c r="GV31" i="7"/>
  <c r="GU31" i="7"/>
  <c r="GT31" i="7"/>
  <c r="HD31" i="7" s="1"/>
  <c r="GP31" i="7"/>
  <c r="GI31" i="7"/>
  <c r="FZ31" i="7"/>
  <c r="GH31" i="7" s="1"/>
  <c r="FX31" i="7"/>
  <c r="FW31" i="7"/>
  <c r="FV31" i="7"/>
  <c r="GF31" i="7" s="1"/>
  <c r="FR31" i="7"/>
  <c r="GA31" i="7" s="1"/>
  <c r="GB31" i="7" s="1"/>
  <c r="FK31" i="7"/>
  <c r="FB31" i="7"/>
  <c r="FJ31" i="7" s="1"/>
  <c r="EZ31" i="7"/>
  <c r="EY31" i="7"/>
  <c r="EX31" i="7"/>
  <c r="FH31" i="7" s="1"/>
  <c r="ET31" i="7"/>
  <c r="EM31" i="7"/>
  <c r="ED31" i="7"/>
  <c r="EL31" i="7" s="1"/>
  <c r="EB31" i="7"/>
  <c r="EA31" i="7"/>
  <c r="DZ31" i="7"/>
  <c r="EJ31" i="7" s="1"/>
  <c r="DV31" i="7"/>
  <c r="EE31" i="7" s="1"/>
  <c r="EF31" i="7" s="1"/>
  <c r="DO31" i="7"/>
  <c r="DF31" i="7"/>
  <c r="DN31" i="7" s="1"/>
  <c r="DD31" i="7"/>
  <c r="DC31" i="7"/>
  <c r="DB31" i="7"/>
  <c r="DL31" i="7" s="1"/>
  <c r="CX31" i="7"/>
  <c r="DG31" i="7" s="1"/>
  <c r="CQ31" i="7"/>
  <c r="CH31" i="7"/>
  <c r="CP31" i="7" s="1"/>
  <c r="CF31" i="7"/>
  <c r="CE31" i="7"/>
  <c r="CD31" i="7"/>
  <c r="CN31" i="7" s="1"/>
  <c r="BZ31" i="7"/>
  <c r="CI31" i="7" s="1"/>
  <c r="CJ31" i="7" s="1"/>
  <c r="BS31" i="7"/>
  <c r="BJ31" i="7"/>
  <c r="BR31" i="7" s="1"/>
  <c r="BH31" i="7"/>
  <c r="BG31" i="7"/>
  <c r="BF31" i="7"/>
  <c r="BP31" i="7" s="1"/>
  <c r="BB31" i="7"/>
  <c r="AU31" i="7"/>
  <c r="AL31" i="7"/>
  <c r="AT31" i="7" s="1"/>
  <c r="AJ31" i="7"/>
  <c r="AI31" i="7"/>
  <c r="AH31" i="7"/>
  <c r="AR31" i="7" s="1"/>
  <c r="AD31" i="7"/>
  <c r="AM31" i="7" s="1"/>
  <c r="AN31" i="7" s="1"/>
  <c r="W31" i="7"/>
  <c r="N31" i="7"/>
  <c r="V31" i="7" s="1"/>
  <c r="L31" i="7"/>
  <c r="K31" i="7"/>
  <c r="J31" i="7"/>
  <c r="T31" i="7" s="1"/>
  <c r="F31" i="7"/>
  <c r="O31" i="7" s="1"/>
  <c r="KA30" i="7"/>
  <c r="JR30" i="7"/>
  <c r="JZ30" i="7" s="1"/>
  <c r="JP30" i="7"/>
  <c r="JO30" i="7"/>
  <c r="JN30" i="7"/>
  <c r="JX30" i="7" s="1"/>
  <c r="JJ30" i="7"/>
  <c r="JS30" i="7" s="1"/>
  <c r="JT30" i="7" s="1"/>
  <c r="JC30" i="7"/>
  <c r="IT30" i="7"/>
  <c r="JB30" i="7" s="1"/>
  <c r="IR30" i="7"/>
  <c r="IQ30" i="7"/>
  <c r="IP30" i="7"/>
  <c r="IZ30" i="7" s="1"/>
  <c r="IL30" i="7"/>
  <c r="IE30" i="7"/>
  <c r="HV30" i="7"/>
  <c r="ID30" i="7" s="1"/>
  <c r="HT30" i="7"/>
  <c r="HS30" i="7"/>
  <c r="HR30" i="7"/>
  <c r="IB30" i="7" s="1"/>
  <c r="HN30" i="7"/>
  <c r="HW30" i="7" s="1"/>
  <c r="HX30" i="7" s="1"/>
  <c r="HG30" i="7"/>
  <c r="GX30" i="7"/>
  <c r="HF30" i="7" s="1"/>
  <c r="GV30" i="7"/>
  <c r="GU30" i="7"/>
  <c r="GT30" i="7"/>
  <c r="HD30" i="7" s="1"/>
  <c r="GP30" i="7"/>
  <c r="GI30" i="7"/>
  <c r="FZ30" i="7"/>
  <c r="GH30" i="7" s="1"/>
  <c r="FX30" i="7"/>
  <c r="FW30" i="7"/>
  <c r="FV30" i="7"/>
  <c r="GF30" i="7" s="1"/>
  <c r="FR30" i="7"/>
  <c r="GA30" i="7" s="1"/>
  <c r="GB30" i="7" s="1"/>
  <c r="FK30" i="7"/>
  <c r="FB30" i="7"/>
  <c r="FJ30" i="7" s="1"/>
  <c r="EZ30" i="7"/>
  <c r="EY30" i="7"/>
  <c r="EX30" i="7"/>
  <c r="FH30" i="7" s="1"/>
  <c r="ET30" i="7"/>
  <c r="EM30" i="7"/>
  <c r="ED30" i="7"/>
  <c r="EL30" i="7" s="1"/>
  <c r="EB30" i="7"/>
  <c r="EA30" i="7"/>
  <c r="DZ30" i="7"/>
  <c r="EJ30" i="7" s="1"/>
  <c r="DV30" i="7"/>
  <c r="EE30" i="7" s="1"/>
  <c r="EF30" i="7" s="1"/>
  <c r="DO30" i="7"/>
  <c r="DF30" i="7"/>
  <c r="DN30" i="7" s="1"/>
  <c r="DD30" i="7"/>
  <c r="DC30" i="7"/>
  <c r="DB30" i="7"/>
  <c r="DL30" i="7" s="1"/>
  <c r="CX30" i="7"/>
  <c r="CQ30" i="7"/>
  <c r="CH30" i="7"/>
  <c r="CP30" i="7" s="1"/>
  <c r="CF30" i="7"/>
  <c r="CE30" i="7"/>
  <c r="CD30" i="7"/>
  <c r="CN30" i="7" s="1"/>
  <c r="BZ30" i="7"/>
  <c r="CI30" i="7" s="1"/>
  <c r="CJ30" i="7" s="1"/>
  <c r="BS30" i="7"/>
  <c r="BJ30" i="7"/>
  <c r="BR30" i="7" s="1"/>
  <c r="BH30" i="7"/>
  <c r="BG30" i="7"/>
  <c r="BF30" i="7"/>
  <c r="BP30" i="7" s="1"/>
  <c r="BB30" i="7"/>
  <c r="BK30" i="7" s="1"/>
  <c r="AU30" i="7"/>
  <c r="AL30" i="7"/>
  <c r="AT30" i="7" s="1"/>
  <c r="AJ30" i="7"/>
  <c r="AI30" i="7"/>
  <c r="AH30" i="7"/>
  <c r="AR30" i="7" s="1"/>
  <c r="AD30" i="7"/>
  <c r="AM30" i="7" s="1"/>
  <c r="AN30" i="7" s="1"/>
  <c r="W30" i="7"/>
  <c r="N30" i="7"/>
  <c r="V30" i="7" s="1"/>
  <c r="L30" i="7"/>
  <c r="K30" i="7"/>
  <c r="J30" i="7"/>
  <c r="T30" i="7" s="1"/>
  <c r="F30" i="7"/>
  <c r="KA29" i="7"/>
  <c r="JR29" i="7"/>
  <c r="JZ29" i="7" s="1"/>
  <c r="JP29" i="7"/>
  <c r="JO29" i="7"/>
  <c r="JN29" i="7"/>
  <c r="JX29" i="7" s="1"/>
  <c r="JJ29" i="7"/>
  <c r="JS29" i="7" s="1"/>
  <c r="JT29" i="7" s="1"/>
  <c r="JC29" i="7"/>
  <c r="IT29" i="7"/>
  <c r="JB29" i="7" s="1"/>
  <c r="IR29" i="7"/>
  <c r="IQ29" i="7"/>
  <c r="IP29" i="7"/>
  <c r="IZ29" i="7" s="1"/>
  <c r="IL29" i="7"/>
  <c r="IE29" i="7"/>
  <c r="HV29" i="7"/>
  <c r="ID29" i="7" s="1"/>
  <c r="HT29" i="7"/>
  <c r="HS29" i="7"/>
  <c r="HR29" i="7"/>
  <c r="IB29" i="7" s="1"/>
  <c r="HN29" i="7"/>
  <c r="HW29" i="7" s="1"/>
  <c r="HX29" i="7" s="1"/>
  <c r="HG29" i="7"/>
  <c r="GX29" i="7"/>
  <c r="HF29" i="7" s="1"/>
  <c r="GV29" i="7"/>
  <c r="GU29" i="7"/>
  <c r="GT29" i="7"/>
  <c r="HD29" i="7" s="1"/>
  <c r="GP29" i="7"/>
  <c r="GI29" i="7"/>
  <c r="FZ29" i="7"/>
  <c r="GH29" i="7" s="1"/>
  <c r="FX29" i="7"/>
  <c r="FW29" i="7"/>
  <c r="FV29" i="7"/>
  <c r="GF29" i="7" s="1"/>
  <c r="FR29" i="7"/>
  <c r="GA29" i="7" s="1"/>
  <c r="GB29" i="7" s="1"/>
  <c r="FK29" i="7"/>
  <c r="FB29" i="7"/>
  <c r="FJ29" i="7" s="1"/>
  <c r="EZ29" i="7"/>
  <c r="EY29" i="7"/>
  <c r="EX29" i="7"/>
  <c r="FH29" i="7" s="1"/>
  <c r="ET29" i="7"/>
  <c r="EM29" i="7"/>
  <c r="ED29" i="7"/>
  <c r="EL29" i="7" s="1"/>
  <c r="EB29" i="7"/>
  <c r="EA29" i="7"/>
  <c r="DZ29" i="7"/>
  <c r="EJ29" i="7" s="1"/>
  <c r="DV29" i="7"/>
  <c r="EE29" i="7" s="1"/>
  <c r="EF29" i="7" s="1"/>
  <c r="DO29" i="7"/>
  <c r="DF29" i="7"/>
  <c r="DN29" i="7" s="1"/>
  <c r="DD29" i="7"/>
  <c r="DC29" i="7"/>
  <c r="DB29" i="7"/>
  <c r="DL29" i="7" s="1"/>
  <c r="CX29" i="7"/>
  <c r="DG29" i="7" s="1"/>
  <c r="CQ29" i="7"/>
  <c r="CH29" i="7"/>
  <c r="CP29" i="7" s="1"/>
  <c r="CF29" i="7"/>
  <c r="CE29" i="7"/>
  <c r="CD29" i="7"/>
  <c r="CN29" i="7" s="1"/>
  <c r="BZ29" i="7"/>
  <c r="CI29" i="7" s="1"/>
  <c r="CJ29" i="7" s="1"/>
  <c r="BS29" i="7"/>
  <c r="BJ29" i="7"/>
  <c r="BR29" i="7" s="1"/>
  <c r="BH29" i="7"/>
  <c r="BG29" i="7"/>
  <c r="BF29" i="7"/>
  <c r="BP29" i="7" s="1"/>
  <c r="BB29" i="7"/>
  <c r="AU29" i="7"/>
  <c r="AL29" i="7"/>
  <c r="AT29" i="7" s="1"/>
  <c r="AJ29" i="7"/>
  <c r="AI29" i="7"/>
  <c r="AH29" i="7"/>
  <c r="AR29" i="7" s="1"/>
  <c r="AD29" i="7"/>
  <c r="AM29" i="7" s="1"/>
  <c r="AN29" i="7" s="1"/>
  <c r="W29" i="7"/>
  <c r="N29" i="7"/>
  <c r="V29" i="7" s="1"/>
  <c r="L29" i="7"/>
  <c r="K29" i="7"/>
  <c r="J29" i="7"/>
  <c r="T29" i="7" s="1"/>
  <c r="F29" i="7"/>
  <c r="O29" i="7" s="1"/>
  <c r="KA28" i="7"/>
  <c r="JR28" i="7"/>
  <c r="JZ28" i="7" s="1"/>
  <c r="JP28" i="7"/>
  <c r="JO28" i="7"/>
  <c r="JN28" i="7"/>
  <c r="JX28" i="7" s="1"/>
  <c r="JJ28" i="7"/>
  <c r="JS28" i="7" s="1"/>
  <c r="JT28" i="7" s="1"/>
  <c r="JC28" i="7"/>
  <c r="IT28" i="7"/>
  <c r="JB28" i="7" s="1"/>
  <c r="IR28" i="7"/>
  <c r="IQ28" i="7"/>
  <c r="IP28" i="7"/>
  <c r="IZ28" i="7" s="1"/>
  <c r="IL28" i="7"/>
  <c r="IE28" i="7"/>
  <c r="HV28" i="7"/>
  <c r="ID28" i="7" s="1"/>
  <c r="HT28" i="7"/>
  <c r="HS28" i="7"/>
  <c r="HR28" i="7"/>
  <c r="IB28" i="7" s="1"/>
  <c r="HN28" i="7"/>
  <c r="HW28" i="7" s="1"/>
  <c r="HX28" i="7" s="1"/>
  <c r="HG28" i="7"/>
  <c r="GX28" i="7"/>
  <c r="HF28" i="7" s="1"/>
  <c r="GV28" i="7"/>
  <c r="GU28" i="7"/>
  <c r="GT28" i="7"/>
  <c r="HD28" i="7" s="1"/>
  <c r="GP28" i="7"/>
  <c r="GI28" i="7"/>
  <c r="FZ28" i="7"/>
  <c r="GH28" i="7" s="1"/>
  <c r="FX28" i="7"/>
  <c r="FW28" i="7"/>
  <c r="FV28" i="7"/>
  <c r="GF28" i="7" s="1"/>
  <c r="FR28" i="7"/>
  <c r="GA28" i="7" s="1"/>
  <c r="GB28" i="7" s="1"/>
  <c r="FK28" i="7"/>
  <c r="FB28" i="7"/>
  <c r="FJ28" i="7" s="1"/>
  <c r="EZ28" i="7"/>
  <c r="EY28" i="7"/>
  <c r="EX28" i="7"/>
  <c r="FH28" i="7" s="1"/>
  <c r="ET28" i="7"/>
  <c r="EM28" i="7"/>
  <c r="ED28" i="7"/>
  <c r="EL28" i="7" s="1"/>
  <c r="EB28" i="7"/>
  <c r="EA28" i="7"/>
  <c r="DZ28" i="7"/>
  <c r="EJ28" i="7" s="1"/>
  <c r="DV28" i="7"/>
  <c r="EE28" i="7" s="1"/>
  <c r="EF28" i="7" s="1"/>
  <c r="DO28" i="7"/>
  <c r="DF28" i="7"/>
  <c r="DN28" i="7" s="1"/>
  <c r="DD28" i="7"/>
  <c r="DC28" i="7"/>
  <c r="DB28" i="7"/>
  <c r="DL28" i="7" s="1"/>
  <c r="CX28" i="7"/>
  <c r="CQ28" i="7"/>
  <c r="CH28" i="7"/>
  <c r="CP28" i="7" s="1"/>
  <c r="CF28" i="7"/>
  <c r="CE28" i="7"/>
  <c r="CD28" i="7"/>
  <c r="CN28" i="7" s="1"/>
  <c r="BZ28" i="7"/>
  <c r="CI28" i="7" s="1"/>
  <c r="CJ28" i="7" s="1"/>
  <c r="BS28" i="7"/>
  <c r="BJ28" i="7"/>
  <c r="BR28" i="7" s="1"/>
  <c r="BH28" i="7"/>
  <c r="BG28" i="7"/>
  <c r="BF28" i="7"/>
  <c r="BP28" i="7" s="1"/>
  <c r="BB28" i="7"/>
  <c r="BK28" i="7" s="1"/>
  <c r="AU28" i="7"/>
  <c r="AL28" i="7"/>
  <c r="AT28" i="7" s="1"/>
  <c r="AJ28" i="7"/>
  <c r="AI28" i="7"/>
  <c r="AH28" i="7"/>
  <c r="AR28" i="7" s="1"/>
  <c r="AD28" i="7"/>
  <c r="AM28" i="7" s="1"/>
  <c r="AN28" i="7" s="1"/>
  <c r="W28" i="7"/>
  <c r="N28" i="7"/>
  <c r="V28" i="7" s="1"/>
  <c r="L28" i="7"/>
  <c r="K28" i="7"/>
  <c r="J28" i="7"/>
  <c r="T28" i="7" s="1"/>
  <c r="F28" i="7"/>
  <c r="KA27" i="7"/>
  <c r="JR27" i="7"/>
  <c r="JZ27" i="7" s="1"/>
  <c r="JP27" i="7"/>
  <c r="JO27" i="7"/>
  <c r="JN27" i="7"/>
  <c r="JX27" i="7" s="1"/>
  <c r="JJ27" i="7"/>
  <c r="JS27" i="7" s="1"/>
  <c r="JT27" i="7" s="1"/>
  <c r="JC27" i="7"/>
  <c r="IT27" i="7"/>
  <c r="JB27" i="7" s="1"/>
  <c r="IR27" i="7"/>
  <c r="IQ27" i="7"/>
  <c r="IP27" i="7"/>
  <c r="IZ27" i="7" s="1"/>
  <c r="IL27" i="7"/>
  <c r="IE27" i="7"/>
  <c r="HV27" i="7"/>
  <c r="ID27" i="7" s="1"/>
  <c r="HT27" i="7"/>
  <c r="HS27" i="7"/>
  <c r="HR27" i="7"/>
  <c r="IB27" i="7" s="1"/>
  <c r="HN27" i="7"/>
  <c r="HW27" i="7" s="1"/>
  <c r="HX27" i="7" s="1"/>
  <c r="HG27" i="7"/>
  <c r="GX27" i="7"/>
  <c r="HF27" i="7" s="1"/>
  <c r="GV27" i="7"/>
  <c r="GU27" i="7"/>
  <c r="GT27" i="7"/>
  <c r="HD27" i="7" s="1"/>
  <c r="GP27" i="7"/>
  <c r="GI27" i="7"/>
  <c r="FZ27" i="7"/>
  <c r="GH27" i="7" s="1"/>
  <c r="FX27" i="7"/>
  <c r="FW27" i="7"/>
  <c r="FV27" i="7"/>
  <c r="GF27" i="7" s="1"/>
  <c r="FR27" i="7"/>
  <c r="GA27" i="7" s="1"/>
  <c r="GB27" i="7" s="1"/>
  <c r="FK27" i="7"/>
  <c r="FB27" i="7"/>
  <c r="FJ27" i="7" s="1"/>
  <c r="EZ27" i="7"/>
  <c r="EY27" i="7"/>
  <c r="EX27" i="7"/>
  <c r="FH27" i="7" s="1"/>
  <c r="ET27" i="7"/>
  <c r="EM27" i="7"/>
  <c r="ED27" i="7"/>
  <c r="EL27" i="7" s="1"/>
  <c r="EB27" i="7"/>
  <c r="EA27" i="7"/>
  <c r="DZ27" i="7"/>
  <c r="EJ27" i="7" s="1"/>
  <c r="DV27" i="7"/>
  <c r="EE27" i="7" s="1"/>
  <c r="EF27" i="7" s="1"/>
  <c r="DO27" i="7"/>
  <c r="DF27" i="7"/>
  <c r="DN27" i="7" s="1"/>
  <c r="DD27" i="7"/>
  <c r="DC27" i="7"/>
  <c r="DB27" i="7"/>
  <c r="DL27" i="7" s="1"/>
  <c r="CX27" i="7"/>
  <c r="DG27" i="7" s="1"/>
  <c r="CQ27" i="7"/>
  <c r="CH27" i="7"/>
  <c r="CP27" i="7" s="1"/>
  <c r="CF27" i="7"/>
  <c r="CE27" i="7"/>
  <c r="CD27" i="7"/>
  <c r="CN27" i="7" s="1"/>
  <c r="BZ27" i="7"/>
  <c r="CI27" i="7" s="1"/>
  <c r="CJ27" i="7" s="1"/>
  <c r="BS27" i="7"/>
  <c r="BJ27" i="7"/>
  <c r="BR27" i="7" s="1"/>
  <c r="BH27" i="7"/>
  <c r="BG27" i="7"/>
  <c r="BF27" i="7"/>
  <c r="BP27" i="7" s="1"/>
  <c r="BB27" i="7"/>
  <c r="AU27" i="7"/>
  <c r="AL27" i="7"/>
  <c r="AT27" i="7" s="1"/>
  <c r="AJ27" i="7"/>
  <c r="AI27" i="7"/>
  <c r="AH27" i="7"/>
  <c r="AR27" i="7" s="1"/>
  <c r="AD27" i="7"/>
  <c r="AM27" i="7" s="1"/>
  <c r="AN27" i="7" s="1"/>
  <c r="W27" i="7"/>
  <c r="N27" i="7"/>
  <c r="V27" i="7" s="1"/>
  <c r="L27" i="7"/>
  <c r="K27" i="7"/>
  <c r="J27" i="7"/>
  <c r="T27" i="7" s="1"/>
  <c r="F27" i="7"/>
  <c r="O27" i="7" s="1"/>
  <c r="KA26" i="7"/>
  <c r="JR26" i="7"/>
  <c r="JZ26" i="7" s="1"/>
  <c r="JP26" i="7"/>
  <c r="JO26" i="7"/>
  <c r="JN26" i="7"/>
  <c r="JX26" i="7" s="1"/>
  <c r="JJ26" i="7"/>
  <c r="JS26" i="7" s="1"/>
  <c r="JT26" i="7" s="1"/>
  <c r="JC26" i="7"/>
  <c r="IT26" i="7"/>
  <c r="JB26" i="7" s="1"/>
  <c r="IR26" i="7"/>
  <c r="IQ26" i="7"/>
  <c r="IP26" i="7"/>
  <c r="IZ26" i="7" s="1"/>
  <c r="IL26" i="7"/>
  <c r="IE26" i="7"/>
  <c r="HV26" i="7"/>
  <c r="ID26" i="7" s="1"/>
  <c r="HT26" i="7"/>
  <c r="HS26" i="7"/>
  <c r="HR26" i="7"/>
  <c r="IB26" i="7" s="1"/>
  <c r="HN26" i="7"/>
  <c r="HW26" i="7" s="1"/>
  <c r="HX26" i="7" s="1"/>
  <c r="HG26" i="7"/>
  <c r="GX26" i="7"/>
  <c r="HF26" i="7" s="1"/>
  <c r="GV26" i="7"/>
  <c r="GU26" i="7"/>
  <c r="GT26" i="7"/>
  <c r="HD26" i="7" s="1"/>
  <c r="GP26" i="7"/>
  <c r="GI26" i="7"/>
  <c r="FZ26" i="7"/>
  <c r="GH26" i="7" s="1"/>
  <c r="FX26" i="7"/>
  <c r="FW26" i="7"/>
  <c r="FV26" i="7"/>
  <c r="GF26" i="7" s="1"/>
  <c r="FR26" i="7"/>
  <c r="GA26" i="7" s="1"/>
  <c r="GB26" i="7" s="1"/>
  <c r="FK26" i="7"/>
  <c r="FB26" i="7"/>
  <c r="FJ26" i="7" s="1"/>
  <c r="EZ26" i="7"/>
  <c r="EY26" i="7"/>
  <c r="EX26" i="7"/>
  <c r="FH26" i="7" s="1"/>
  <c r="ET26" i="7"/>
  <c r="EM26" i="7"/>
  <c r="ED26" i="7"/>
  <c r="EL26" i="7" s="1"/>
  <c r="EB26" i="7"/>
  <c r="EA26" i="7"/>
  <c r="DZ26" i="7"/>
  <c r="EJ26" i="7" s="1"/>
  <c r="DV26" i="7"/>
  <c r="EE26" i="7" s="1"/>
  <c r="EF26" i="7" s="1"/>
  <c r="DO26" i="7"/>
  <c r="DF26" i="7"/>
  <c r="DN26" i="7" s="1"/>
  <c r="DD26" i="7"/>
  <c r="DC26" i="7"/>
  <c r="DB26" i="7"/>
  <c r="DL26" i="7" s="1"/>
  <c r="CX26" i="7"/>
  <c r="CQ26" i="7"/>
  <c r="CH26" i="7"/>
  <c r="CP26" i="7" s="1"/>
  <c r="CF26" i="7"/>
  <c r="CE26" i="7"/>
  <c r="CD26" i="7"/>
  <c r="CN26" i="7" s="1"/>
  <c r="BZ26" i="7"/>
  <c r="CI26" i="7" s="1"/>
  <c r="CJ26" i="7" s="1"/>
  <c r="BS26" i="7"/>
  <c r="BJ26" i="7"/>
  <c r="BR26" i="7" s="1"/>
  <c r="BH26" i="7"/>
  <c r="BG26" i="7"/>
  <c r="BF26" i="7"/>
  <c r="BP26" i="7" s="1"/>
  <c r="BB26" i="7"/>
  <c r="BK26" i="7" s="1"/>
  <c r="AU26" i="7"/>
  <c r="AL26" i="7"/>
  <c r="AT26" i="7" s="1"/>
  <c r="AJ26" i="7"/>
  <c r="AI26" i="7"/>
  <c r="AH26" i="7"/>
  <c r="AR26" i="7" s="1"/>
  <c r="AD26" i="7"/>
  <c r="AM26" i="7" s="1"/>
  <c r="AN26" i="7" s="1"/>
  <c r="W26" i="7"/>
  <c r="N26" i="7"/>
  <c r="V26" i="7" s="1"/>
  <c r="L26" i="7"/>
  <c r="K26" i="7"/>
  <c r="J26" i="7"/>
  <c r="T26" i="7" s="1"/>
  <c r="F26" i="7"/>
  <c r="KA25" i="7"/>
  <c r="JR25" i="7"/>
  <c r="JZ25" i="7" s="1"/>
  <c r="JP25" i="7"/>
  <c r="JO25" i="7"/>
  <c r="JN25" i="7"/>
  <c r="JX25" i="7" s="1"/>
  <c r="JJ25" i="7"/>
  <c r="JS25" i="7" s="1"/>
  <c r="JT25" i="7" s="1"/>
  <c r="JC25" i="7"/>
  <c r="IT25" i="7"/>
  <c r="JB25" i="7" s="1"/>
  <c r="IR25" i="7"/>
  <c r="IQ25" i="7"/>
  <c r="IP25" i="7"/>
  <c r="IZ25" i="7" s="1"/>
  <c r="IL25" i="7"/>
  <c r="IE25" i="7"/>
  <c r="HV25" i="7"/>
  <c r="ID25" i="7" s="1"/>
  <c r="HT25" i="7"/>
  <c r="HS25" i="7"/>
  <c r="HR25" i="7"/>
  <c r="IB25" i="7" s="1"/>
  <c r="HN25" i="7"/>
  <c r="HW25" i="7" s="1"/>
  <c r="HX25" i="7" s="1"/>
  <c r="HG25" i="7"/>
  <c r="GX25" i="7"/>
  <c r="HF25" i="7" s="1"/>
  <c r="GV25" i="7"/>
  <c r="GU25" i="7"/>
  <c r="GT25" i="7"/>
  <c r="HD25" i="7" s="1"/>
  <c r="GP25" i="7"/>
  <c r="GI25" i="7"/>
  <c r="FZ25" i="7"/>
  <c r="GH25" i="7" s="1"/>
  <c r="FX25" i="7"/>
  <c r="FW25" i="7"/>
  <c r="FV25" i="7"/>
  <c r="GF25" i="7" s="1"/>
  <c r="FR25" i="7"/>
  <c r="GA25" i="7" s="1"/>
  <c r="GB25" i="7" s="1"/>
  <c r="FK25" i="7"/>
  <c r="FB25" i="7"/>
  <c r="FJ25" i="7" s="1"/>
  <c r="EZ25" i="7"/>
  <c r="EY25" i="7"/>
  <c r="EX25" i="7"/>
  <c r="FH25" i="7" s="1"/>
  <c r="ET25" i="7"/>
  <c r="EM25" i="7"/>
  <c r="ED25" i="7"/>
  <c r="EL25" i="7" s="1"/>
  <c r="EB25" i="7"/>
  <c r="EA25" i="7"/>
  <c r="DZ25" i="7"/>
  <c r="EJ25" i="7" s="1"/>
  <c r="DV25" i="7"/>
  <c r="EE25" i="7" s="1"/>
  <c r="EF25" i="7" s="1"/>
  <c r="DO25" i="7"/>
  <c r="DF25" i="7"/>
  <c r="DN25" i="7" s="1"/>
  <c r="DD25" i="7"/>
  <c r="DC25" i="7"/>
  <c r="DB25" i="7"/>
  <c r="DL25" i="7" s="1"/>
  <c r="CX25" i="7"/>
  <c r="CQ25" i="7"/>
  <c r="CH25" i="7"/>
  <c r="CP25" i="7" s="1"/>
  <c r="CF25" i="7"/>
  <c r="CE25" i="7"/>
  <c r="CD25" i="7"/>
  <c r="CN25" i="7" s="1"/>
  <c r="BZ25" i="7"/>
  <c r="BS25" i="7"/>
  <c r="BJ25" i="7"/>
  <c r="BR25" i="7" s="1"/>
  <c r="BH25" i="7"/>
  <c r="BG25" i="7"/>
  <c r="BF25" i="7"/>
  <c r="BP25" i="7" s="1"/>
  <c r="BB25" i="7"/>
  <c r="AU25" i="7"/>
  <c r="AL25" i="7"/>
  <c r="AT25" i="7" s="1"/>
  <c r="AJ25" i="7"/>
  <c r="AI25" i="7"/>
  <c r="AH25" i="7"/>
  <c r="AR25" i="7" s="1"/>
  <c r="AD25" i="7"/>
  <c r="AM25" i="7" s="1"/>
  <c r="W25" i="7"/>
  <c r="N25" i="7"/>
  <c r="V25" i="7" s="1"/>
  <c r="L25" i="7"/>
  <c r="K25" i="7"/>
  <c r="J25" i="7"/>
  <c r="T25" i="7" s="1"/>
  <c r="F25" i="7"/>
  <c r="KA24" i="7"/>
  <c r="JR24" i="7"/>
  <c r="JZ24" i="7" s="1"/>
  <c r="JP24" i="7"/>
  <c r="JO24" i="7"/>
  <c r="JN24" i="7"/>
  <c r="JX24" i="7" s="1"/>
  <c r="JJ24" i="7"/>
  <c r="JS24" i="7" s="1"/>
  <c r="JT24" i="7" s="1"/>
  <c r="JC24" i="7"/>
  <c r="IT24" i="7"/>
  <c r="JB24" i="7" s="1"/>
  <c r="IR24" i="7"/>
  <c r="IQ24" i="7"/>
  <c r="IP24" i="7"/>
  <c r="IZ24" i="7" s="1"/>
  <c r="IL24" i="7"/>
  <c r="IE24" i="7"/>
  <c r="HV24" i="7"/>
  <c r="ID24" i="7" s="1"/>
  <c r="HT24" i="7"/>
  <c r="HS24" i="7"/>
  <c r="HR24" i="7"/>
  <c r="IB24" i="7" s="1"/>
  <c r="HN24" i="7"/>
  <c r="HW24" i="7" s="1"/>
  <c r="HG24" i="7"/>
  <c r="GX24" i="7"/>
  <c r="HF24" i="7" s="1"/>
  <c r="GV24" i="7"/>
  <c r="GU24" i="7"/>
  <c r="GT24" i="7"/>
  <c r="HD24" i="7" s="1"/>
  <c r="GP24" i="7"/>
  <c r="GI24" i="7"/>
  <c r="FZ24" i="7"/>
  <c r="GH24" i="7" s="1"/>
  <c r="FX24" i="7"/>
  <c r="FW24" i="7"/>
  <c r="FV24" i="7"/>
  <c r="GF24" i="7" s="1"/>
  <c r="FR24" i="7"/>
  <c r="GA24" i="7" s="1"/>
  <c r="FK24" i="7"/>
  <c r="FB24" i="7"/>
  <c r="FJ24" i="7" s="1"/>
  <c r="EZ24" i="7"/>
  <c r="EY24" i="7"/>
  <c r="EX24" i="7"/>
  <c r="FH24" i="7" s="1"/>
  <c r="ET24" i="7"/>
  <c r="EM24" i="7"/>
  <c r="ED24" i="7"/>
  <c r="EL24" i="7" s="1"/>
  <c r="EB24" i="7"/>
  <c r="EA24" i="7"/>
  <c r="DZ24" i="7"/>
  <c r="EJ24" i="7" s="1"/>
  <c r="DV24" i="7"/>
  <c r="EE24" i="7" s="1"/>
  <c r="EF24" i="7" s="1"/>
  <c r="DO24" i="7"/>
  <c r="DF24" i="7"/>
  <c r="DN24" i="7" s="1"/>
  <c r="DD24" i="7"/>
  <c r="DC24" i="7"/>
  <c r="DB24" i="7"/>
  <c r="DL24" i="7" s="1"/>
  <c r="CX24" i="7"/>
  <c r="CQ24" i="7"/>
  <c r="CH24" i="7"/>
  <c r="CP24" i="7" s="1"/>
  <c r="CF24" i="7"/>
  <c r="CE24" i="7"/>
  <c r="CD24" i="7"/>
  <c r="CN24" i="7" s="1"/>
  <c r="BZ24" i="7"/>
  <c r="BS24" i="7"/>
  <c r="BJ24" i="7"/>
  <c r="BR24" i="7" s="1"/>
  <c r="BH24" i="7"/>
  <c r="BG24" i="7"/>
  <c r="BF24" i="7"/>
  <c r="BP24" i="7" s="1"/>
  <c r="BB24" i="7"/>
  <c r="AU24" i="7"/>
  <c r="AL24" i="7"/>
  <c r="AT24" i="7" s="1"/>
  <c r="AJ24" i="7"/>
  <c r="AI24" i="7"/>
  <c r="AH24" i="7"/>
  <c r="AR24" i="7" s="1"/>
  <c r="AD24" i="7"/>
  <c r="AM24" i="7" s="1"/>
  <c r="AN24" i="7" s="1"/>
  <c r="W24" i="7"/>
  <c r="N24" i="7"/>
  <c r="V24" i="7" s="1"/>
  <c r="L24" i="7"/>
  <c r="K24" i="7"/>
  <c r="J24" i="7"/>
  <c r="T24" i="7" s="1"/>
  <c r="F24" i="7"/>
  <c r="KA23" i="7"/>
  <c r="JR23" i="7"/>
  <c r="JZ23" i="7" s="1"/>
  <c r="JP23" i="7"/>
  <c r="JO23" i="7"/>
  <c r="JN23" i="7"/>
  <c r="JX23" i="7" s="1"/>
  <c r="JJ23" i="7"/>
  <c r="JS23" i="7" s="1"/>
  <c r="JT23" i="7" s="1"/>
  <c r="JC23" i="7"/>
  <c r="IT23" i="7"/>
  <c r="JB23" i="7" s="1"/>
  <c r="IR23" i="7"/>
  <c r="IQ23" i="7"/>
  <c r="IP23" i="7"/>
  <c r="IZ23" i="7" s="1"/>
  <c r="IL23" i="7"/>
  <c r="IE23" i="7"/>
  <c r="HV23" i="7"/>
  <c r="ID23" i="7" s="1"/>
  <c r="HT23" i="7"/>
  <c r="HS23" i="7"/>
  <c r="HR23" i="7"/>
  <c r="IB23" i="7" s="1"/>
  <c r="HN23" i="7"/>
  <c r="HG23" i="7"/>
  <c r="GX23" i="7"/>
  <c r="HF23" i="7" s="1"/>
  <c r="GV23" i="7"/>
  <c r="GU23" i="7"/>
  <c r="GT23" i="7"/>
  <c r="HD23" i="7" s="1"/>
  <c r="GP23" i="7"/>
  <c r="GI23" i="7"/>
  <c r="FZ23" i="7"/>
  <c r="GH23" i="7" s="1"/>
  <c r="FX23" i="7"/>
  <c r="FW23" i="7"/>
  <c r="FV23" i="7"/>
  <c r="GF23" i="7" s="1"/>
  <c r="FR23" i="7"/>
  <c r="GA23" i="7" s="1"/>
  <c r="GB23" i="7" s="1"/>
  <c r="FK23" i="7"/>
  <c r="FB23" i="7"/>
  <c r="FJ23" i="7" s="1"/>
  <c r="EZ23" i="7"/>
  <c r="EY23" i="7"/>
  <c r="EX23" i="7"/>
  <c r="FH23" i="7" s="1"/>
  <c r="ET23" i="7"/>
  <c r="EM23" i="7"/>
  <c r="ED23" i="7"/>
  <c r="EL23" i="7" s="1"/>
  <c r="EB23" i="7"/>
  <c r="EA23" i="7"/>
  <c r="DZ23" i="7"/>
  <c r="EJ23" i="7" s="1"/>
  <c r="DV23" i="7"/>
  <c r="EE23" i="7" s="1"/>
  <c r="DO23" i="7"/>
  <c r="DF23" i="7"/>
  <c r="DN23" i="7" s="1"/>
  <c r="DD23" i="7"/>
  <c r="DC23" i="7"/>
  <c r="DB23" i="7"/>
  <c r="DL23" i="7" s="1"/>
  <c r="CX23" i="7"/>
  <c r="CQ23" i="7"/>
  <c r="CH23" i="7"/>
  <c r="CP23" i="7" s="1"/>
  <c r="CF23" i="7"/>
  <c r="CE23" i="7"/>
  <c r="CD23" i="7"/>
  <c r="CN23" i="7" s="1"/>
  <c r="BZ23" i="7"/>
  <c r="CI23" i="7" s="1"/>
  <c r="CJ23" i="7" s="1"/>
  <c r="BS23" i="7"/>
  <c r="BJ23" i="7"/>
  <c r="BR23" i="7" s="1"/>
  <c r="BH23" i="7"/>
  <c r="BG23" i="7"/>
  <c r="BF23" i="7"/>
  <c r="BP23" i="7" s="1"/>
  <c r="BB23" i="7"/>
  <c r="AU23" i="7"/>
  <c r="AL23" i="7"/>
  <c r="AT23" i="7" s="1"/>
  <c r="AJ23" i="7"/>
  <c r="AI23" i="7"/>
  <c r="AH23" i="7"/>
  <c r="AR23" i="7" s="1"/>
  <c r="AD23" i="7"/>
  <c r="W23" i="7"/>
  <c r="N23" i="7"/>
  <c r="V23" i="7" s="1"/>
  <c r="L23" i="7"/>
  <c r="K23" i="7"/>
  <c r="J23" i="7"/>
  <c r="T23" i="7" s="1"/>
  <c r="F23" i="7"/>
  <c r="KA22" i="7"/>
  <c r="JR22" i="7"/>
  <c r="JZ22" i="7" s="1"/>
  <c r="JP22" i="7"/>
  <c r="JO22" i="7"/>
  <c r="JN22" i="7"/>
  <c r="JX22" i="7" s="1"/>
  <c r="JJ22" i="7"/>
  <c r="JS22" i="7" s="1"/>
  <c r="JT22" i="7" s="1"/>
  <c r="JC22" i="7"/>
  <c r="IT22" i="7"/>
  <c r="JB22" i="7" s="1"/>
  <c r="IR22" i="7"/>
  <c r="IQ22" i="7"/>
  <c r="IP22" i="7"/>
  <c r="IZ22" i="7" s="1"/>
  <c r="IL22" i="7"/>
  <c r="IE22" i="7"/>
  <c r="HV22" i="7"/>
  <c r="ID22" i="7" s="1"/>
  <c r="HT22" i="7"/>
  <c r="HS22" i="7"/>
  <c r="HR22" i="7"/>
  <c r="IB22" i="7" s="1"/>
  <c r="HN22" i="7"/>
  <c r="HW22" i="7" s="1"/>
  <c r="HG22" i="7"/>
  <c r="GX22" i="7"/>
  <c r="HF22" i="7" s="1"/>
  <c r="GV22" i="7"/>
  <c r="GU22" i="7"/>
  <c r="GT22" i="7"/>
  <c r="HD22" i="7" s="1"/>
  <c r="GP22" i="7"/>
  <c r="GI22" i="7"/>
  <c r="FZ22" i="7"/>
  <c r="GH22" i="7" s="1"/>
  <c r="FX22" i="7"/>
  <c r="FW22" i="7"/>
  <c r="FV22" i="7"/>
  <c r="GF22" i="7" s="1"/>
  <c r="FR22" i="7"/>
  <c r="GA22" i="7" s="1"/>
  <c r="GB22" i="7" s="1"/>
  <c r="FK22" i="7"/>
  <c r="FB22" i="7"/>
  <c r="FJ22" i="7" s="1"/>
  <c r="EZ22" i="7"/>
  <c r="EY22" i="7"/>
  <c r="EX22" i="7"/>
  <c r="FH22" i="7" s="1"/>
  <c r="ET22" i="7"/>
  <c r="EM22" i="7"/>
  <c r="ED22" i="7"/>
  <c r="EL22" i="7" s="1"/>
  <c r="EB22" i="7"/>
  <c r="EA22" i="7"/>
  <c r="DZ22" i="7"/>
  <c r="EJ22" i="7" s="1"/>
  <c r="DV22" i="7"/>
  <c r="EE22" i="7" s="1"/>
  <c r="DO22" i="7"/>
  <c r="DF22" i="7"/>
  <c r="DN22" i="7" s="1"/>
  <c r="DD22" i="7"/>
  <c r="DC22" i="7"/>
  <c r="DB22" i="7"/>
  <c r="DL22" i="7" s="1"/>
  <c r="CX22" i="7"/>
  <c r="CQ22" i="7"/>
  <c r="CH22" i="7"/>
  <c r="CP22" i="7" s="1"/>
  <c r="CF22" i="7"/>
  <c r="CE22" i="7"/>
  <c r="CD22" i="7"/>
  <c r="CN22" i="7" s="1"/>
  <c r="BZ22" i="7"/>
  <c r="BS22" i="7"/>
  <c r="BJ22" i="7"/>
  <c r="BR22" i="7" s="1"/>
  <c r="BH22" i="7"/>
  <c r="BG22" i="7"/>
  <c r="BF22" i="7"/>
  <c r="BP22" i="7" s="1"/>
  <c r="BB22" i="7"/>
  <c r="AU22" i="7"/>
  <c r="AL22" i="7"/>
  <c r="AT22" i="7" s="1"/>
  <c r="AJ22" i="7"/>
  <c r="AI22" i="7"/>
  <c r="AH22" i="7"/>
  <c r="AR22" i="7" s="1"/>
  <c r="AD22" i="7"/>
  <c r="W22" i="7"/>
  <c r="N22" i="7"/>
  <c r="V22" i="7" s="1"/>
  <c r="L22" i="7"/>
  <c r="K22" i="7"/>
  <c r="J22" i="7"/>
  <c r="T22" i="7" s="1"/>
  <c r="F22" i="7"/>
  <c r="KA21" i="7"/>
  <c r="JR21" i="7"/>
  <c r="JZ21" i="7" s="1"/>
  <c r="JP21" i="7"/>
  <c r="JO21" i="7"/>
  <c r="JN21" i="7"/>
  <c r="JX21" i="7" s="1"/>
  <c r="JJ21" i="7"/>
  <c r="JS21" i="7" s="1"/>
  <c r="JT21" i="7" s="1"/>
  <c r="JC21" i="7"/>
  <c r="IT21" i="7"/>
  <c r="JB21" i="7" s="1"/>
  <c r="IR21" i="7"/>
  <c r="IQ21" i="7"/>
  <c r="IP21" i="7"/>
  <c r="IZ21" i="7" s="1"/>
  <c r="IL21" i="7"/>
  <c r="IE21" i="7"/>
  <c r="HV21" i="7"/>
  <c r="ID21" i="7" s="1"/>
  <c r="HT21" i="7"/>
  <c r="HS21" i="7"/>
  <c r="HR21" i="7"/>
  <c r="IB21" i="7" s="1"/>
  <c r="HN21" i="7"/>
  <c r="HW21" i="7" s="1"/>
  <c r="HG21" i="7"/>
  <c r="GX21" i="7"/>
  <c r="HF21" i="7" s="1"/>
  <c r="GV21" i="7"/>
  <c r="GU21" i="7"/>
  <c r="GT21" i="7"/>
  <c r="HD21" i="7" s="1"/>
  <c r="GP21" i="7"/>
  <c r="GI21" i="7"/>
  <c r="FZ21" i="7"/>
  <c r="GH21" i="7" s="1"/>
  <c r="FX21" i="7"/>
  <c r="FW21" i="7"/>
  <c r="FV21" i="7"/>
  <c r="GF21" i="7" s="1"/>
  <c r="FR21" i="7"/>
  <c r="GA21" i="7" s="1"/>
  <c r="GB21" i="7" s="1"/>
  <c r="FK21" i="7"/>
  <c r="FB21" i="7"/>
  <c r="FJ21" i="7" s="1"/>
  <c r="EZ21" i="7"/>
  <c r="EY21" i="7"/>
  <c r="EX21" i="7"/>
  <c r="FH21" i="7" s="1"/>
  <c r="ET21" i="7"/>
  <c r="EM21" i="7"/>
  <c r="ED21" i="7"/>
  <c r="EL21" i="7" s="1"/>
  <c r="EB21" i="7"/>
  <c r="EA21" i="7"/>
  <c r="DZ21" i="7"/>
  <c r="EJ21" i="7" s="1"/>
  <c r="DV21" i="7"/>
  <c r="EE21" i="7" s="1"/>
  <c r="DO21" i="7"/>
  <c r="DF21" i="7"/>
  <c r="DN21" i="7" s="1"/>
  <c r="DD21" i="7"/>
  <c r="DC21" i="7"/>
  <c r="DB21" i="7"/>
  <c r="DL21" i="7" s="1"/>
  <c r="CX21" i="7"/>
  <c r="CQ21" i="7"/>
  <c r="CH21" i="7"/>
  <c r="CP21" i="7" s="1"/>
  <c r="CF21" i="7"/>
  <c r="CE21" i="7"/>
  <c r="CD21" i="7"/>
  <c r="CN21" i="7" s="1"/>
  <c r="BZ21" i="7"/>
  <c r="BS21" i="7"/>
  <c r="BJ21" i="7"/>
  <c r="BR21" i="7" s="1"/>
  <c r="BH21" i="7"/>
  <c r="BG21" i="7"/>
  <c r="BF21" i="7"/>
  <c r="BP21" i="7" s="1"/>
  <c r="BB21" i="7"/>
  <c r="AU21" i="7"/>
  <c r="AL21" i="7"/>
  <c r="AT21" i="7" s="1"/>
  <c r="AJ21" i="7"/>
  <c r="AI21" i="7"/>
  <c r="AH21" i="7"/>
  <c r="AR21" i="7" s="1"/>
  <c r="AD21" i="7"/>
  <c r="W21" i="7"/>
  <c r="N21" i="7"/>
  <c r="V21" i="7" s="1"/>
  <c r="L21" i="7"/>
  <c r="K21" i="7"/>
  <c r="J21" i="7"/>
  <c r="T21" i="7" s="1"/>
  <c r="F21" i="7"/>
  <c r="KA20" i="7"/>
  <c r="JR20" i="7"/>
  <c r="JZ20" i="7" s="1"/>
  <c r="JP20" i="7"/>
  <c r="JO20" i="7"/>
  <c r="JN20" i="7"/>
  <c r="JX20" i="7" s="1"/>
  <c r="JJ20" i="7"/>
  <c r="JS20" i="7" s="1"/>
  <c r="JC20" i="7"/>
  <c r="IT20" i="7"/>
  <c r="JB20" i="7" s="1"/>
  <c r="IR20" i="7"/>
  <c r="IQ20" i="7"/>
  <c r="IP20" i="7"/>
  <c r="IZ20" i="7" s="1"/>
  <c r="IL20" i="7"/>
  <c r="IE20" i="7"/>
  <c r="HV20" i="7"/>
  <c r="ID20" i="7" s="1"/>
  <c r="HT20" i="7"/>
  <c r="HS20" i="7"/>
  <c r="HR20" i="7"/>
  <c r="IB20" i="7" s="1"/>
  <c r="HN20" i="7"/>
  <c r="HW20" i="7" s="1"/>
  <c r="HX20" i="7" s="1"/>
  <c r="HG20" i="7"/>
  <c r="GX20" i="7"/>
  <c r="HF20" i="7" s="1"/>
  <c r="GV20" i="7"/>
  <c r="GU20" i="7"/>
  <c r="GT20" i="7"/>
  <c r="HD20" i="7" s="1"/>
  <c r="GP20" i="7"/>
  <c r="GI20" i="7"/>
  <c r="FZ20" i="7"/>
  <c r="GH20" i="7" s="1"/>
  <c r="FX20" i="7"/>
  <c r="FW20" i="7"/>
  <c r="FV20" i="7"/>
  <c r="GF20" i="7" s="1"/>
  <c r="FR20" i="7"/>
  <c r="FK20" i="7"/>
  <c r="FB20" i="7"/>
  <c r="FJ20" i="7" s="1"/>
  <c r="EZ20" i="7"/>
  <c r="EY20" i="7"/>
  <c r="EX20" i="7"/>
  <c r="FH20" i="7" s="1"/>
  <c r="ET20" i="7"/>
  <c r="EM20" i="7"/>
  <c r="ED20" i="7"/>
  <c r="EL20" i="7" s="1"/>
  <c r="EB20" i="7"/>
  <c r="EA20" i="7"/>
  <c r="DZ20" i="7"/>
  <c r="EJ20" i="7" s="1"/>
  <c r="DV20" i="7"/>
  <c r="EE20" i="7" s="1"/>
  <c r="EF20" i="7" s="1"/>
  <c r="DO20" i="7"/>
  <c r="DF20" i="7"/>
  <c r="DN20" i="7" s="1"/>
  <c r="DD20" i="7"/>
  <c r="DC20" i="7"/>
  <c r="DB20" i="7"/>
  <c r="DL20" i="7" s="1"/>
  <c r="CX20" i="7"/>
  <c r="CQ20" i="7"/>
  <c r="CH20" i="7"/>
  <c r="CP20" i="7" s="1"/>
  <c r="CF20" i="7"/>
  <c r="CE20" i="7"/>
  <c r="CD20" i="7"/>
  <c r="CN20" i="7" s="1"/>
  <c r="BZ20" i="7"/>
  <c r="CI20" i="7" s="1"/>
  <c r="BS20" i="7"/>
  <c r="BJ20" i="7"/>
  <c r="BR20" i="7" s="1"/>
  <c r="BH20" i="7"/>
  <c r="BG20" i="7"/>
  <c r="BF20" i="7"/>
  <c r="BP20" i="7" s="1"/>
  <c r="BB20" i="7"/>
  <c r="AU20" i="7"/>
  <c r="AL20" i="7"/>
  <c r="AT20" i="7" s="1"/>
  <c r="AJ20" i="7"/>
  <c r="AI20" i="7"/>
  <c r="AH20" i="7"/>
  <c r="AR20" i="7" s="1"/>
  <c r="AD20" i="7"/>
  <c r="AM20" i="7" s="1"/>
  <c r="AN20" i="7" s="1"/>
  <c r="W20" i="7"/>
  <c r="N20" i="7"/>
  <c r="V20" i="7" s="1"/>
  <c r="L20" i="7"/>
  <c r="K20" i="7"/>
  <c r="J20" i="7"/>
  <c r="T20" i="7" s="1"/>
  <c r="F20" i="7"/>
  <c r="KA19" i="7"/>
  <c r="JR19" i="7"/>
  <c r="JZ19" i="7" s="1"/>
  <c r="JP19" i="7"/>
  <c r="JO19" i="7"/>
  <c r="JN19" i="7"/>
  <c r="JX19" i="7" s="1"/>
  <c r="JJ19" i="7"/>
  <c r="JS19" i="7" s="1"/>
  <c r="JC19" i="7"/>
  <c r="IT19" i="7"/>
  <c r="JB19" i="7" s="1"/>
  <c r="IR19" i="7"/>
  <c r="IQ19" i="7"/>
  <c r="IP19" i="7"/>
  <c r="IZ19" i="7" s="1"/>
  <c r="IL19" i="7"/>
  <c r="IE19" i="7"/>
  <c r="HV19" i="7"/>
  <c r="ID19" i="7" s="1"/>
  <c r="HT19" i="7"/>
  <c r="HS19" i="7"/>
  <c r="HR19" i="7"/>
  <c r="IB19" i="7" s="1"/>
  <c r="HN19" i="7"/>
  <c r="HW19" i="7" s="1"/>
  <c r="HX19" i="7" s="1"/>
  <c r="HG19" i="7"/>
  <c r="GX19" i="7"/>
  <c r="HF19" i="7" s="1"/>
  <c r="GV19" i="7"/>
  <c r="GU19" i="7"/>
  <c r="GT19" i="7"/>
  <c r="HD19" i="7" s="1"/>
  <c r="GP19" i="7"/>
  <c r="GI19" i="7"/>
  <c r="FZ19" i="7"/>
  <c r="GH19" i="7" s="1"/>
  <c r="FX19" i="7"/>
  <c r="FW19" i="7"/>
  <c r="FV19" i="7"/>
  <c r="GF19" i="7" s="1"/>
  <c r="FR19" i="7"/>
  <c r="GA19" i="7" s="1"/>
  <c r="FK19" i="7"/>
  <c r="FB19" i="7"/>
  <c r="FJ19" i="7" s="1"/>
  <c r="EZ19" i="7"/>
  <c r="EY19" i="7"/>
  <c r="EX19" i="7"/>
  <c r="FH19" i="7" s="1"/>
  <c r="ET19" i="7"/>
  <c r="EM19" i="7"/>
  <c r="ED19" i="7"/>
  <c r="EL19" i="7" s="1"/>
  <c r="EB19" i="7"/>
  <c r="EA19" i="7"/>
  <c r="DZ19" i="7"/>
  <c r="EJ19" i="7" s="1"/>
  <c r="DV19" i="7"/>
  <c r="EE19" i="7" s="1"/>
  <c r="EF19" i="7" s="1"/>
  <c r="DO19" i="7"/>
  <c r="DF19" i="7"/>
  <c r="DN19" i="7" s="1"/>
  <c r="DD19" i="7"/>
  <c r="DC19" i="7"/>
  <c r="DB19" i="7"/>
  <c r="DL19" i="7" s="1"/>
  <c r="CX19" i="7"/>
  <c r="CQ19" i="7"/>
  <c r="CH19" i="7"/>
  <c r="CP19" i="7" s="1"/>
  <c r="CF19" i="7"/>
  <c r="CE19" i="7"/>
  <c r="CD19" i="7"/>
  <c r="CN19" i="7" s="1"/>
  <c r="BZ19" i="7"/>
  <c r="CI19" i="7" s="1"/>
  <c r="CJ19" i="7" s="1"/>
  <c r="BS19" i="7"/>
  <c r="BJ19" i="7"/>
  <c r="BR19" i="7" s="1"/>
  <c r="BH19" i="7"/>
  <c r="BG19" i="7"/>
  <c r="BF19" i="7"/>
  <c r="BP19" i="7" s="1"/>
  <c r="BB19" i="7"/>
  <c r="AU19" i="7"/>
  <c r="AL19" i="7"/>
  <c r="AT19" i="7" s="1"/>
  <c r="AJ19" i="7"/>
  <c r="AI19" i="7"/>
  <c r="AH19" i="7"/>
  <c r="AR19" i="7" s="1"/>
  <c r="AD19" i="7"/>
  <c r="W19" i="7"/>
  <c r="N19" i="7"/>
  <c r="V19" i="7" s="1"/>
  <c r="L19" i="7"/>
  <c r="K19" i="7"/>
  <c r="J19" i="7"/>
  <c r="T19" i="7" s="1"/>
  <c r="F19" i="7"/>
  <c r="KA18" i="7"/>
  <c r="JR18" i="7"/>
  <c r="JZ18" i="7" s="1"/>
  <c r="JP18" i="7"/>
  <c r="JO18" i="7"/>
  <c r="JN18" i="7"/>
  <c r="JX18" i="7" s="1"/>
  <c r="JJ18" i="7"/>
  <c r="JS18" i="7" s="1"/>
  <c r="JC18" i="7"/>
  <c r="IT18" i="7"/>
  <c r="JB18" i="7" s="1"/>
  <c r="IR18" i="7"/>
  <c r="IQ18" i="7"/>
  <c r="IP18" i="7"/>
  <c r="IZ18" i="7" s="1"/>
  <c r="IL18" i="7"/>
  <c r="IE18" i="7"/>
  <c r="HV18" i="7"/>
  <c r="ID18" i="7" s="1"/>
  <c r="HT18" i="7"/>
  <c r="HS18" i="7"/>
  <c r="HR18" i="7"/>
  <c r="IB18" i="7" s="1"/>
  <c r="HN18" i="7"/>
  <c r="HW18" i="7" s="1"/>
  <c r="HX18" i="7" s="1"/>
  <c r="HG18" i="7"/>
  <c r="GX18" i="7"/>
  <c r="HF18" i="7" s="1"/>
  <c r="GV18" i="7"/>
  <c r="GU18" i="7"/>
  <c r="GT18" i="7"/>
  <c r="HD18" i="7" s="1"/>
  <c r="GP18" i="7"/>
  <c r="GI18" i="7"/>
  <c r="FZ18" i="7"/>
  <c r="GH18" i="7" s="1"/>
  <c r="FX18" i="7"/>
  <c r="FW18" i="7"/>
  <c r="FV18" i="7"/>
  <c r="GF18" i="7" s="1"/>
  <c r="FR18" i="7"/>
  <c r="GA18" i="7" s="1"/>
  <c r="GB18" i="7" s="1"/>
  <c r="FK18" i="7"/>
  <c r="FB18" i="7"/>
  <c r="FJ18" i="7" s="1"/>
  <c r="EZ18" i="7"/>
  <c r="EY18" i="7"/>
  <c r="EX18" i="7"/>
  <c r="FH18" i="7" s="1"/>
  <c r="ET18" i="7"/>
  <c r="EM18" i="7"/>
  <c r="ED18" i="7"/>
  <c r="EL18" i="7" s="1"/>
  <c r="EB18" i="7"/>
  <c r="EA18" i="7"/>
  <c r="DZ18" i="7"/>
  <c r="EJ18" i="7" s="1"/>
  <c r="DV18" i="7"/>
  <c r="EE18" i="7" s="1"/>
  <c r="DO18" i="7"/>
  <c r="DF18" i="7"/>
  <c r="DN18" i="7" s="1"/>
  <c r="DD18" i="7"/>
  <c r="DC18" i="7"/>
  <c r="DB18" i="7"/>
  <c r="DL18" i="7" s="1"/>
  <c r="CX18" i="7"/>
  <c r="CQ18" i="7"/>
  <c r="CH18" i="7"/>
  <c r="CP18" i="7" s="1"/>
  <c r="CF18" i="7"/>
  <c r="CE18" i="7"/>
  <c r="CD18" i="7"/>
  <c r="CN18" i="7" s="1"/>
  <c r="BZ18" i="7"/>
  <c r="CI18" i="7" s="1"/>
  <c r="CJ18" i="7" s="1"/>
  <c r="BS18" i="7"/>
  <c r="BJ18" i="7"/>
  <c r="BR18" i="7" s="1"/>
  <c r="BH18" i="7"/>
  <c r="BG18" i="7"/>
  <c r="BF18" i="7"/>
  <c r="BP18" i="7" s="1"/>
  <c r="BB18" i="7"/>
  <c r="AU18" i="7"/>
  <c r="AL18" i="7"/>
  <c r="AT18" i="7" s="1"/>
  <c r="AJ18" i="7"/>
  <c r="AI18" i="7"/>
  <c r="AH18" i="7"/>
  <c r="AR18" i="7" s="1"/>
  <c r="AD18" i="7"/>
  <c r="W18" i="7"/>
  <c r="N18" i="7"/>
  <c r="V18" i="7" s="1"/>
  <c r="L18" i="7"/>
  <c r="K18" i="7"/>
  <c r="J18" i="7"/>
  <c r="T18" i="7" s="1"/>
  <c r="F18" i="7"/>
  <c r="KA17" i="7"/>
  <c r="JR17" i="7"/>
  <c r="JZ17" i="7" s="1"/>
  <c r="JP17" i="7"/>
  <c r="JO17" i="7"/>
  <c r="JN17" i="7"/>
  <c r="JX17" i="7" s="1"/>
  <c r="JJ17" i="7"/>
  <c r="JS17" i="7" s="1"/>
  <c r="JT17" i="7" s="1"/>
  <c r="JC17" i="7"/>
  <c r="IT17" i="7"/>
  <c r="JB17" i="7" s="1"/>
  <c r="IR17" i="7"/>
  <c r="IQ17" i="7"/>
  <c r="IP17" i="7"/>
  <c r="IZ17" i="7" s="1"/>
  <c r="IL17" i="7"/>
  <c r="IE17" i="7"/>
  <c r="HV17" i="7"/>
  <c r="ID17" i="7" s="1"/>
  <c r="HT17" i="7"/>
  <c r="HS17" i="7"/>
  <c r="HR17" i="7"/>
  <c r="IB17" i="7" s="1"/>
  <c r="HN17" i="7"/>
  <c r="HG17" i="7"/>
  <c r="GX17" i="7"/>
  <c r="HF17" i="7" s="1"/>
  <c r="GV17" i="7"/>
  <c r="GU17" i="7"/>
  <c r="GT17" i="7"/>
  <c r="HD17" i="7" s="1"/>
  <c r="GP17" i="7"/>
  <c r="GI17" i="7"/>
  <c r="FZ17" i="7"/>
  <c r="GH17" i="7" s="1"/>
  <c r="FX17" i="7"/>
  <c r="FW17" i="7"/>
  <c r="FV17" i="7"/>
  <c r="GF17" i="7" s="1"/>
  <c r="FR17" i="7"/>
  <c r="GA17" i="7" s="1"/>
  <c r="GB17" i="7" s="1"/>
  <c r="FK17" i="7"/>
  <c r="FB17" i="7"/>
  <c r="FJ17" i="7" s="1"/>
  <c r="EZ17" i="7"/>
  <c r="EY17" i="7"/>
  <c r="EX17" i="7"/>
  <c r="FH17" i="7" s="1"/>
  <c r="ET17" i="7"/>
  <c r="EM17" i="7"/>
  <c r="ED17" i="7"/>
  <c r="EL17" i="7" s="1"/>
  <c r="EB17" i="7"/>
  <c r="EA17" i="7"/>
  <c r="DZ17" i="7"/>
  <c r="EJ17" i="7" s="1"/>
  <c r="DV17" i="7"/>
  <c r="EE17" i="7" s="1"/>
  <c r="DO17" i="7"/>
  <c r="DF17" i="7"/>
  <c r="DN17" i="7" s="1"/>
  <c r="DD17" i="7"/>
  <c r="DC17" i="7"/>
  <c r="DB17" i="7"/>
  <c r="DL17" i="7" s="1"/>
  <c r="CX17" i="7"/>
  <c r="CQ17" i="7"/>
  <c r="CH17" i="7"/>
  <c r="CP17" i="7" s="1"/>
  <c r="CF17" i="7"/>
  <c r="CE17" i="7"/>
  <c r="CD17" i="7"/>
  <c r="CN17" i="7" s="1"/>
  <c r="BZ17" i="7"/>
  <c r="CI17" i="7" s="1"/>
  <c r="BS17" i="7"/>
  <c r="BJ17" i="7"/>
  <c r="BR17" i="7" s="1"/>
  <c r="BH17" i="7"/>
  <c r="BG17" i="7"/>
  <c r="BF17" i="7"/>
  <c r="BP17" i="7" s="1"/>
  <c r="BB17" i="7"/>
  <c r="AU17" i="7"/>
  <c r="AL17" i="7"/>
  <c r="AT17" i="7" s="1"/>
  <c r="AJ17" i="7"/>
  <c r="AI17" i="7"/>
  <c r="AH17" i="7"/>
  <c r="AR17" i="7" s="1"/>
  <c r="AD17" i="7"/>
  <c r="W17" i="7"/>
  <c r="N17" i="7"/>
  <c r="V17" i="7" s="1"/>
  <c r="L17" i="7"/>
  <c r="K17" i="7"/>
  <c r="J17" i="7"/>
  <c r="T17" i="7" s="1"/>
  <c r="F17" i="7"/>
  <c r="KA16" i="7"/>
  <c r="JR16" i="7"/>
  <c r="JZ16" i="7" s="1"/>
  <c r="JP16" i="7"/>
  <c r="JO16" i="7"/>
  <c r="JN16" i="7"/>
  <c r="JX16" i="7" s="1"/>
  <c r="JJ16" i="7"/>
  <c r="JS16" i="7" s="1"/>
  <c r="JT16" i="7" s="1"/>
  <c r="JC16" i="7"/>
  <c r="IT16" i="7"/>
  <c r="JB16" i="7" s="1"/>
  <c r="IR16" i="7"/>
  <c r="IQ16" i="7"/>
  <c r="IP16" i="7"/>
  <c r="IZ16" i="7" s="1"/>
  <c r="IL16" i="7"/>
  <c r="IE16" i="7"/>
  <c r="HV16" i="7"/>
  <c r="ID16" i="7" s="1"/>
  <c r="HT16" i="7"/>
  <c r="HS16" i="7"/>
  <c r="HR16" i="7"/>
  <c r="IB16" i="7" s="1"/>
  <c r="HN16" i="7"/>
  <c r="HW16" i="7" s="1"/>
  <c r="HG16" i="7"/>
  <c r="GX16" i="7"/>
  <c r="HF16" i="7" s="1"/>
  <c r="GV16" i="7"/>
  <c r="GU16" i="7"/>
  <c r="GT16" i="7"/>
  <c r="HD16" i="7" s="1"/>
  <c r="GP16" i="7"/>
  <c r="GI16" i="7"/>
  <c r="FZ16" i="7"/>
  <c r="GH16" i="7" s="1"/>
  <c r="FX16" i="7"/>
  <c r="FW16" i="7"/>
  <c r="FV16" i="7"/>
  <c r="GF16" i="7" s="1"/>
  <c r="FR16" i="7"/>
  <c r="GA16" i="7" s="1"/>
  <c r="GB16" i="7" s="1"/>
  <c r="FK16" i="7"/>
  <c r="FB16" i="7"/>
  <c r="FJ16" i="7" s="1"/>
  <c r="EZ16" i="7"/>
  <c r="EY16" i="7"/>
  <c r="EX16" i="7"/>
  <c r="FH16" i="7" s="1"/>
  <c r="ET16" i="7"/>
  <c r="EM16" i="7"/>
  <c r="ED16" i="7"/>
  <c r="EL16" i="7" s="1"/>
  <c r="EB16" i="7"/>
  <c r="EA16" i="7"/>
  <c r="DZ16" i="7"/>
  <c r="EJ16" i="7" s="1"/>
  <c r="DV16" i="7"/>
  <c r="EE16" i="7" s="1"/>
  <c r="DO16" i="7"/>
  <c r="DF16" i="7"/>
  <c r="DN16" i="7" s="1"/>
  <c r="DD16" i="7"/>
  <c r="DC16" i="7"/>
  <c r="DB16" i="7"/>
  <c r="DL16" i="7" s="1"/>
  <c r="CX16" i="7"/>
  <c r="CQ16" i="7"/>
  <c r="CH16" i="7"/>
  <c r="CP16" i="7" s="1"/>
  <c r="CF16" i="7"/>
  <c r="CE16" i="7"/>
  <c r="CD16" i="7"/>
  <c r="CN16" i="7" s="1"/>
  <c r="BZ16" i="7"/>
  <c r="BS16" i="7"/>
  <c r="BJ16" i="7"/>
  <c r="BR16" i="7" s="1"/>
  <c r="BH16" i="7"/>
  <c r="BG16" i="7"/>
  <c r="BF16" i="7"/>
  <c r="BP16" i="7" s="1"/>
  <c r="BB16" i="7"/>
  <c r="AU16" i="7"/>
  <c r="AL16" i="7"/>
  <c r="AT16" i="7" s="1"/>
  <c r="AJ16" i="7"/>
  <c r="AI16" i="7"/>
  <c r="AH16" i="7"/>
  <c r="AR16" i="7" s="1"/>
  <c r="AD16" i="7"/>
  <c r="W16" i="7"/>
  <c r="N16" i="7"/>
  <c r="V16" i="7" s="1"/>
  <c r="L16" i="7"/>
  <c r="K16" i="7"/>
  <c r="J16" i="7"/>
  <c r="T16" i="7" s="1"/>
  <c r="F16" i="7"/>
  <c r="KA15" i="7"/>
  <c r="JR15" i="7"/>
  <c r="JZ15" i="7" s="1"/>
  <c r="JP15" i="7"/>
  <c r="JO15" i="7"/>
  <c r="JN15" i="7"/>
  <c r="JX15" i="7" s="1"/>
  <c r="JJ15" i="7"/>
  <c r="JS15" i="7" s="1"/>
  <c r="JC15" i="7"/>
  <c r="IT15" i="7"/>
  <c r="JB15" i="7" s="1"/>
  <c r="IR15" i="7"/>
  <c r="IQ15" i="7"/>
  <c r="IP15" i="7"/>
  <c r="IZ15" i="7" s="1"/>
  <c r="IL15" i="7"/>
  <c r="IE15" i="7"/>
  <c r="HV15" i="7"/>
  <c r="ID15" i="7" s="1"/>
  <c r="HT15" i="7"/>
  <c r="HS15" i="7"/>
  <c r="HR15" i="7"/>
  <c r="IB15" i="7" s="1"/>
  <c r="HN15" i="7"/>
  <c r="HW15" i="7" s="1"/>
  <c r="HG15" i="7"/>
  <c r="GX15" i="7"/>
  <c r="HF15" i="7" s="1"/>
  <c r="GV15" i="7"/>
  <c r="GU15" i="7"/>
  <c r="GT15" i="7"/>
  <c r="HD15" i="7" s="1"/>
  <c r="GP15" i="7"/>
  <c r="GI15" i="7"/>
  <c r="FZ15" i="7"/>
  <c r="GH15" i="7" s="1"/>
  <c r="FX15" i="7"/>
  <c r="FW15" i="7"/>
  <c r="FV15" i="7"/>
  <c r="GF15" i="7" s="1"/>
  <c r="FR15" i="7"/>
  <c r="GA15" i="7" s="1"/>
  <c r="FK15" i="7"/>
  <c r="FB15" i="7"/>
  <c r="FJ15" i="7" s="1"/>
  <c r="EZ15" i="7"/>
  <c r="EY15" i="7"/>
  <c r="EX15" i="7"/>
  <c r="FH15" i="7" s="1"/>
  <c r="ET15" i="7"/>
  <c r="EM15" i="7"/>
  <c r="ED15" i="7"/>
  <c r="EL15" i="7" s="1"/>
  <c r="EB15" i="7"/>
  <c r="EA15" i="7"/>
  <c r="DZ15" i="7"/>
  <c r="EJ15" i="7" s="1"/>
  <c r="DV15" i="7"/>
  <c r="EE15" i="7" s="1"/>
  <c r="DO15" i="7"/>
  <c r="DF15" i="7"/>
  <c r="DN15" i="7" s="1"/>
  <c r="DD15" i="7"/>
  <c r="DC15" i="7"/>
  <c r="DB15" i="7"/>
  <c r="DL15" i="7" s="1"/>
  <c r="CX15" i="7"/>
  <c r="CQ15" i="7"/>
  <c r="CH15" i="7"/>
  <c r="CP15" i="7" s="1"/>
  <c r="CF15" i="7"/>
  <c r="CE15" i="7"/>
  <c r="CD15" i="7"/>
  <c r="CN15" i="7" s="1"/>
  <c r="BZ15" i="7"/>
  <c r="CI15" i="7" s="1"/>
  <c r="CJ15" i="7" s="1"/>
  <c r="BS15" i="7"/>
  <c r="BJ15" i="7"/>
  <c r="BR15" i="7" s="1"/>
  <c r="BH15" i="7"/>
  <c r="BG15" i="7"/>
  <c r="BF15" i="7"/>
  <c r="BP15" i="7" s="1"/>
  <c r="BB15" i="7"/>
  <c r="AU15" i="7"/>
  <c r="AL15" i="7"/>
  <c r="AT15" i="7" s="1"/>
  <c r="AJ15" i="7"/>
  <c r="AI15" i="7"/>
  <c r="AH15" i="7"/>
  <c r="AR15" i="7" s="1"/>
  <c r="AD15" i="7"/>
  <c r="AM15" i="7" s="1"/>
  <c r="AN15" i="7" s="1"/>
  <c r="W15" i="7"/>
  <c r="N15" i="7"/>
  <c r="V15" i="7" s="1"/>
  <c r="L15" i="7"/>
  <c r="K15" i="7"/>
  <c r="J15" i="7"/>
  <c r="T15" i="7" s="1"/>
  <c r="F15" i="7"/>
  <c r="JE14" i="6"/>
  <c r="JE15" i="6" s="1"/>
  <c r="JE16" i="6" s="1"/>
  <c r="JE17" i="6" s="1"/>
  <c r="JE18" i="6" s="1"/>
  <c r="JE19" i="6" s="1"/>
  <c r="JE20" i="6" s="1"/>
  <c r="JE21" i="6" s="1"/>
  <c r="JE22" i="6" s="1"/>
  <c r="JE23" i="6" s="1"/>
  <c r="JE24" i="6" s="1"/>
  <c r="JE25" i="6" s="1"/>
  <c r="JE26" i="6" s="1"/>
  <c r="JE27" i="6" s="1"/>
  <c r="JE28" i="6" s="1"/>
  <c r="JE29" i="6" s="1"/>
  <c r="JE30" i="6" s="1"/>
  <c r="JE31" i="6" s="1"/>
  <c r="JE32" i="6" s="1"/>
  <c r="JE33" i="6" s="1"/>
  <c r="JE34" i="6" s="1"/>
  <c r="JE35" i="6" s="1"/>
  <c r="JE36" i="6" s="1"/>
  <c r="JE37" i="6" s="1"/>
  <c r="JE38" i="6" s="1"/>
  <c r="JE39" i="6" s="1"/>
  <c r="JE40" i="6" s="1"/>
  <c r="JE41" i="6" s="1"/>
  <c r="JE42" i="6" s="1"/>
  <c r="JE43" i="6" s="1"/>
  <c r="JE44" i="6" s="1"/>
  <c r="JE45" i="6" s="1"/>
  <c r="JE46" i="6" s="1"/>
  <c r="JE47" i="6" s="1"/>
  <c r="JE48" i="6" s="1"/>
  <c r="JE49" i="6" s="1"/>
  <c r="JE50" i="6" s="1"/>
  <c r="JE51" i="6" s="1"/>
  <c r="JE52" i="6" s="1"/>
  <c r="JE53" i="6" s="1"/>
  <c r="JE54" i="6" s="1"/>
  <c r="JE55" i="6" s="1"/>
  <c r="JE56" i="6" s="1"/>
  <c r="JE57" i="6" s="1"/>
  <c r="JE58" i="6" s="1"/>
  <c r="JE59" i="6" s="1"/>
  <c r="JE60" i="6" s="1"/>
  <c r="JE61" i="6" s="1"/>
  <c r="JE62" i="6" s="1"/>
  <c r="JE63" i="6" s="1"/>
  <c r="JE64" i="6" s="1"/>
  <c r="JE65" i="6" s="1"/>
  <c r="JE66" i="6" s="1"/>
  <c r="JE67" i="6" s="1"/>
  <c r="JE68" i="6" s="1"/>
  <c r="JE69" i="6" s="1"/>
  <c r="JE70" i="6" s="1"/>
  <c r="JE71" i="6" s="1"/>
  <c r="JE72" i="6" s="1"/>
  <c r="JE73" i="6" s="1"/>
  <c r="JE74" i="6" s="1"/>
  <c r="JE75" i="6" s="1"/>
  <c r="JE76" i="6" s="1"/>
  <c r="JE77" i="6" s="1"/>
  <c r="JE78" i="6" s="1"/>
  <c r="JE79" i="6" s="1"/>
  <c r="JE80" i="6" s="1"/>
  <c r="JE81" i="6" s="1"/>
  <c r="JE82" i="6" s="1"/>
  <c r="JE83" i="6" s="1"/>
  <c r="JE84" i="6" s="1"/>
  <c r="JE85" i="6" s="1"/>
  <c r="JE86" i="6" s="1"/>
  <c r="JE87" i="6" s="1"/>
  <c r="JE88" i="6" s="1"/>
  <c r="JE89" i="6" s="1"/>
  <c r="JE90" i="6" s="1"/>
  <c r="JE91" i="6" s="1"/>
  <c r="JE92" i="6" s="1"/>
  <c r="JE93" i="6" s="1"/>
  <c r="JE94" i="6" s="1"/>
  <c r="JE95" i="6" s="1"/>
  <c r="JE96" i="6" s="1"/>
  <c r="JE97" i="6" s="1"/>
  <c r="JE98" i="6" s="1"/>
  <c r="JE99" i="6" s="1"/>
  <c r="JE100" i="6" s="1"/>
  <c r="JE101" i="6" s="1"/>
  <c r="JE102" i="6" s="1"/>
  <c r="JE103" i="6" s="1"/>
  <c r="JE104" i="6" s="1"/>
  <c r="JE105" i="6" s="1"/>
  <c r="JE106" i="6" s="1"/>
  <c r="JE107" i="6" s="1"/>
  <c r="JE108" i="6" s="1"/>
  <c r="JE109" i="6" s="1"/>
  <c r="JE110" i="6" s="1"/>
  <c r="JE111" i="6" s="1"/>
  <c r="JE112" i="6" s="1"/>
  <c r="IG14" i="6"/>
  <c r="IG15" i="6" s="1"/>
  <c r="IG16" i="6" s="1"/>
  <c r="IG17" i="6" s="1"/>
  <c r="IG18" i="6" s="1"/>
  <c r="IG19" i="6" s="1"/>
  <c r="IG20" i="6" s="1"/>
  <c r="IG21" i="6" s="1"/>
  <c r="IG22" i="6" s="1"/>
  <c r="IG23" i="6" s="1"/>
  <c r="IG24" i="6" s="1"/>
  <c r="IG25" i="6" s="1"/>
  <c r="IG26" i="6" s="1"/>
  <c r="IG27" i="6" s="1"/>
  <c r="IG28" i="6" s="1"/>
  <c r="IG29" i="6" s="1"/>
  <c r="IG30" i="6" s="1"/>
  <c r="IG31" i="6" s="1"/>
  <c r="IG32" i="6" s="1"/>
  <c r="IG33" i="6" s="1"/>
  <c r="IG34" i="6" s="1"/>
  <c r="IG35" i="6" s="1"/>
  <c r="IG36" i="6" s="1"/>
  <c r="IG37" i="6" s="1"/>
  <c r="IG38" i="6" s="1"/>
  <c r="IG39" i="6" s="1"/>
  <c r="IG40" i="6" s="1"/>
  <c r="IG41" i="6" s="1"/>
  <c r="IG42" i="6" s="1"/>
  <c r="IG43" i="6" s="1"/>
  <c r="IG44" i="6" s="1"/>
  <c r="IG45" i="6" s="1"/>
  <c r="IG46" i="6" s="1"/>
  <c r="IG47" i="6" s="1"/>
  <c r="IG48" i="6" s="1"/>
  <c r="IG49" i="6" s="1"/>
  <c r="IG50" i="6" s="1"/>
  <c r="IG51" i="6" s="1"/>
  <c r="IG52" i="6" s="1"/>
  <c r="IG53" i="6" s="1"/>
  <c r="IG54" i="6" s="1"/>
  <c r="IG55" i="6" s="1"/>
  <c r="IG56" i="6" s="1"/>
  <c r="IG57" i="6" s="1"/>
  <c r="IG58" i="6" s="1"/>
  <c r="IG59" i="6" s="1"/>
  <c r="IG60" i="6" s="1"/>
  <c r="IG61" i="6" s="1"/>
  <c r="IG62" i="6" s="1"/>
  <c r="IG63" i="6" s="1"/>
  <c r="IG64" i="6" s="1"/>
  <c r="IG65" i="6" s="1"/>
  <c r="IG66" i="6" s="1"/>
  <c r="IG67" i="6" s="1"/>
  <c r="IG68" i="6" s="1"/>
  <c r="IG69" i="6" s="1"/>
  <c r="IG70" i="6" s="1"/>
  <c r="IG71" i="6" s="1"/>
  <c r="IG72" i="6" s="1"/>
  <c r="IG73" i="6" s="1"/>
  <c r="IG74" i="6" s="1"/>
  <c r="IG75" i="6" s="1"/>
  <c r="IG76" i="6" s="1"/>
  <c r="IG77" i="6" s="1"/>
  <c r="IG78" i="6" s="1"/>
  <c r="IG79" i="6" s="1"/>
  <c r="IG80" i="6" s="1"/>
  <c r="IG81" i="6" s="1"/>
  <c r="IG82" i="6" s="1"/>
  <c r="IG83" i="6" s="1"/>
  <c r="IG84" i="6" s="1"/>
  <c r="IG85" i="6" s="1"/>
  <c r="IG86" i="6" s="1"/>
  <c r="IG87" i="6" s="1"/>
  <c r="IG88" i="6" s="1"/>
  <c r="IG89" i="6" s="1"/>
  <c r="IG90" i="6" s="1"/>
  <c r="IG91" i="6" s="1"/>
  <c r="IG92" i="6" s="1"/>
  <c r="IG93" i="6" s="1"/>
  <c r="IG94" i="6" s="1"/>
  <c r="IG95" i="6" s="1"/>
  <c r="IG96" i="6" s="1"/>
  <c r="IG97" i="6" s="1"/>
  <c r="IG98" i="6" s="1"/>
  <c r="IG99" i="6" s="1"/>
  <c r="IG100" i="6" s="1"/>
  <c r="IG101" i="6" s="1"/>
  <c r="IG102" i="6" s="1"/>
  <c r="IG103" i="6" s="1"/>
  <c r="IG104" i="6" s="1"/>
  <c r="IG105" i="6" s="1"/>
  <c r="IG106" i="6" s="1"/>
  <c r="IG107" i="6" s="1"/>
  <c r="IG108" i="6" s="1"/>
  <c r="IG109" i="6" s="1"/>
  <c r="IG110" i="6" s="1"/>
  <c r="IG111" i="6" s="1"/>
  <c r="IG112" i="6" s="1"/>
  <c r="HI14" i="6"/>
  <c r="HI15" i="6" s="1"/>
  <c r="HI16" i="6" s="1"/>
  <c r="HI17" i="6" s="1"/>
  <c r="HI18" i="6" s="1"/>
  <c r="HI19" i="6" s="1"/>
  <c r="HI20" i="6" s="1"/>
  <c r="HI21" i="6" s="1"/>
  <c r="HI22" i="6" s="1"/>
  <c r="HI23" i="6" s="1"/>
  <c r="HI24" i="6" s="1"/>
  <c r="HI25" i="6" s="1"/>
  <c r="HI26" i="6" s="1"/>
  <c r="HI27" i="6" s="1"/>
  <c r="HI28" i="6" s="1"/>
  <c r="HI29" i="6" s="1"/>
  <c r="HI30" i="6" s="1"/>
  <c r="HI31" i="6" s="1"/>
  <c r="HI32" i="6" s="1"/>
  <c r="HI33" i="6" s="1"/>
  <c r="HI34" i="6" s="1"/>
  <c r="HI35" i="6" s="1"/>
  <c r="HI36" i="6" s="1"/>
  <c r="HI37" i="6" s="1"/>
  <c r="HI38" i="6" s="1"/>
  <c r="HI39" i="6" s="1"/>
  <c r="HI40" i="6" s="1"/>
  <c r="HI41" i="6" s="1"/>
  <c r="HI42" i="6" s="1"/>
  <c r="HI43" i="6" s="1"/>
  <c r="HI44" i="6" s="1"/>
  <c r="HI45" i="6" s="1"/>
  <c r="HI46" i="6" s="1"/>
  <c r="HI47" i="6" s="1"/>
  <c r="HI48" i="6" s="1"/>
  <c r="HI49" i="6" s="1"/>
  <c r="HI50" i="6" s="1"/>
  <c r="HI51" i="6" s="1"/>
  <c r="HI52" i="6" s="1"/>
  <c r="HI53" i="6" s="1"/>
  <c r="HI54" i="6" s="1"/>
  <c r="HI55" i="6" s="1"/>
  <c r="HI56" i="6" s="1"/>
  <c r="HI57" i="6" s="1"/>
  <c r="HI58" i="6" s="1"/>
  <c r="HI59" i="6" s="1"/>
  <c r="HI60" i="6" s="1"/>
  <c r="HI61" i="6" s="1"/>
  <c r="HI62" i="6" s="1"/>
  <c r="HI63" i="6" s="1"/>
  <c r="HI64" i="6" s="1"/>
  <c r="HI65" i="6" s="1"/>
  <c r="HI66" i="6" s="1"/>
  <c r="HI67" i="6" s="1"/>
  <c r="HI68" i="6" s="1"/>
  <c r="HI69" i="6" s="1"/>
  <c r="HI70" i="6" s="1"/>
  <c r="HI71" i="6" s="1"/>
  <c r="HI72" i="6" s="1"/>
  <c r="HI73" i="6" s="1"/>
  <c r="HI74" i="6" s="1"/>
  <c r="HI75" i="6" s="1"/>
  <c r="HI76" i="6" s="1"/>
  <c r="HI77" i="6" s="1"/>
  <c r="HI78" i="6" s="1"/>
  <c r="HI79" i="6" s="1"/>
  <c r="HI80" i="6" s="1"/>
  <c r="HI81" i="6" s="1"/>
  <c r="HI82" i="6" s="1"/>
  <c r="HI83" i="6" s="1"/>
  <c r="HI84" i="6" s="1"/>
  <c r="HI85" i="6" s="1"/>
  <c r="HI86" i="6" s="1"/>
  <c r="HI87" i="6" s="1"/>
  <c r="HI88" i="6" s="1"/>
  <c r="HI89" i="6" s="1"/>
  <c r="HI90" i="6" s="1"/>
  <c r="HI91" i="6" s="1"/>
  <c r="HI92" i="6" s="1"/>
  <c r="HI93" i="6" s="1"/>
  <c r="HI94" i="6" s="1"/>
  <c r="HI95" i="6" s="1"/>
  <c r="HI96" i="6" s="1"/>
  <c r="HI97" i="6" s="1"/>
  <c r="HI98" i="6" s="1"/>
  <c r="HI99" i="6" s="1"/>
  <c r="HI100" i="6" s="1"/>
  <c r="HI101" i="6" s="1"/>
  <c r="HI102" i="6" s="1"/>
  <c r="HI103" i="6" s="1"/>
  <c r="HI104" i="6" s="1"/>
  <c r="HI105" i="6" s="1"/>
  <c r="HI106" i="6" s="1"/>
  <c r="HI107" i="6" s="1"/>
  <c r="HI108" i="6" s="1"/>
  <c r="HI109" i="6" s="1"/>
  <c r="HI110" i="6" s="1"/>
  <c r="HI111" i="6" s="1"/>
  <c r="HI112" i="6" s="1"/>
  <c r="GK14" i="6"/>
  <c r="GK15" i="6" s="1"/>
  <c r="GK16" i="6" s="1"/>
  <c r="GK17" i="6" s="1"/>
  <c r="GK18" i="6" s="1"/>
  <c r="GK19" i="6" s="1"/>
  <c r="GK20" i="6" s="1"/>
  <c r="GK21" i="6" s="1"/>
  <c r="GK22" i="6" s="1"/>
  <c r="GK23" i="6" s="1"/>
  <c r="GK24" i="6" s="1"/>
  <c r="GK25" i="6" s="1"/>
  <c r="GK26" i="6" s="1"/>
  <c r="GK27" i="6" s="1"/>
  <c r="GK28" i="6" s="1"/>
  <c r="GK29" i="6" s="1"/>
  <c r="GK30" i="6" s="1"/>
  <c r="GK31" i="6" s="1"/>
  <c r="GK32" i="6" s="1"/>
  <c r="GK33" i="6" s="1"/>
  <c r="GK34" i="6" s="1"/>
  <c r="GK35" i="6" s="1"/>
  <c r="GK36" i="6" s="1"/>
  <c r="GK37" i="6" s="1"/>
  <c r="GK38" i="6" s="1"/>
  <c r="GK39" i="6" s="1"/>
  <c r="GK40" i="6" s="1"/>
  <c r="GK41" i="6" s="1"/>
  <c r="GK42" i="6" s="1"/>
  <c r="GK43" i="6" s="1"/>
  <c r="GK44" i="6" s="1"/>
  <c r="GK45" i="6" s="1"/>
  <c r="GK46" i="6" s="1"/>
  <c r="GK47" i="6" s="1"/>
  <c r="GK48" i="6" s="1"/>
  <c r="GK49" i="6" s="1"/>
  <c r="GK50" i="6" s="1"/>
  <c r="GK51" i="6" s="1"/>
  <c r="GK52" i="6" s="1"/>
  <c r="GK53" i="6" s="1"/>
  <c r="GK54" i="6" s="1"/>
  <c r="GK55" i="6" s="1"/>
  <c r="GK56" i="6" s="1"/>
  <c r="GK57" i="6" s="1"/>
  <c r="GK58" i="6" s="1"/>
  <c r="GK59" i="6" s="1"/>
  <c r="GK60" i="6" s="1"/>
  <c r="GK61" i="6" s="1"/>
  <c r="GK62" i="6" s="1"/>
  <c r="GK63" i="6" s="1"/>
  <c r="GK64" i="6" s="1"/>
  <c r="GK65" i="6" s="1"/>
  <c r="GK66" i="6" s="1"/>
  <c r="GK67" i="6" s="1"/>
  <c r="GK68" i="6" s="1"/>
  <c r="GK69" i="6" s="1"/>
  <c r="GK70" i="6" s="1"/>
  <c r="GK71" i="6" s="1"/>
  <c r="GK72" i="6" s="1"/>
  <c r="GK73" i="6" s="1"/>
  <c r="GK74" i="6" s="1"/>
  <c r="GK75" i="6" s="1"/>
  <c r="GK76" i="6" s="1"/>
  <c r="GK77" i="6" s="1"/>
  <c r="GK78" i="6" s="1"/>
  <c r="GK79" i="6" s="1"/>
  <c r="GK80" i="6" s="1"/>
  <c r="GK81" i="6" s="1"/>
  <c r="GK82" i="6" s="1"/>
  <c r="GK83" i="6" s="1"/>
  <c r="GK84" i="6" s="1"/>
  <c r="GK85" i="6" s="1"/>
  <c r="GK86" i="6" s="1"/>
  <c r="GK87" i="6" s="1"/>
  <c r="GK88" i="6" s="1"/>
  <c r="GK89" i="6" s="1"/>
  <c r="GK90" i="6" s="1"/>
  <c r="GK91" i="6" s="1"/>
  <c r="GK92" i="6" s="1"/>
  <c r="GK93" i="6" s="1"/>
  <c r="GK94" i="6" s="1"/>
  <c r="GK95" i="6" s="1"/>
  <c r="GK96" i="6" s="1"/>
  <c r="GK97" i="6" s="1"/>
  <c r="GK98" i="6" s="1"/>
  <c r="GK99" i="6" s="1"/>
  <c r="GK100" i="6" s="1"/>
  <c r="GK101" i="6" s="1"/>
  <c r="GK102" i="6" s="1"/>
  <c r="GK103" i="6" s="1"/>
  <c r="GK104" i="6" s="1"/>
  <c r="GK105" i="6" s="1"/>
  <c r="GK106" i="6" s="1"/>
  <c r="GK107" i="6" s="1"/>
  <c r="GK108" i="6" s="1"/>
  <c r="GK109" i="6" s="1"/>
  <c r="GK110" i="6" s="1"/>
  <c r="GK111" i="6" s="1"/>
  <c r="GK112" i="6" s="1"/>
  <c r="FM14" i="6"/>
  <c r="FM15" i="6" s="1"/>
  <c r="FM16" i="6" s="1"/>
  <c r="FM17" i="6" s="1"/>
  <c r="FM18" i="6" s="1"/>
  <c r="FM19" i="6" s="1"/>
  <c r="FM20" i="6" s="1"/>
  <c r="FM21" i="6" s="1"/>
  <c r="FM22" i="6" s="1"/>
  <c r="FM23" i="6" s="1"/>
  <c r="FM24" i="6" s="1"/>
  <c r="FM25" i="6" s="1"/>
  <c r="FM26" i="6" s="1"/>
  <c r="FM27" i="6" s="1"/>
  <c r="FM28" i="6" s="1"/>
  <c r="FM29" i="6" s="1"/>
  <c r="FM30" i="6" s="1"/>
  <c r="FM31" i="6" s="1"/>
  <c r="FM32" i="6" s="1"/>
  <c r="FM33" i="6" s="1"/>
  <c r="FM34" i="6" s="1"/>
  <c r="FM35" i="6" s="1"/>
  <c r="FM36" i="6" s="1"/>
  <c r="FM37" i="6" s="1"/>
  <c r="FM38" i="6" s="1"/>
  <c r="FM39" i="6" s="1"/>
  <c r="FM40" i="6" s="1"/>
  <c r="FM41" i="6" s="1"/>
  <c r="FM42" i="6" s="1"/>
  <c r="FM43" i="6" s="1"/>
  <c r="FM44" i="6" s="1"/>
  <c r="FM45" i="6" s="1"/>
  <c r="FM46" i="6" s="1"/>
  <c r="FM47" i="6" s="1"/>
  <c r="FM48" i="6" s="1"/>
  <c r="FM49" i="6" s="1"/>
  <c r="FM50" i="6" s="1"/>
  <c r="FM51" i="6" s="1"/>
  <c r="FM52" i="6" s="1"/>
  <c r="FM53" i="6" s="1"/>
  <c r="FM54" i="6" s="1"/>
  <c r="FM55" i="6" s="1"/>
  <c r="FM56" i="6" s="1"/>
  <c r="FM57" i="6" s="1"/>
  <c r="FM58" i="6" s="1"/>
  <c r="FM59" i="6" s="1"/>
  <c r="FM60" i="6" s="1"/>
  <c r="FM61" i="6" s="1"/>
  <c r="FM62" i="6" s="1"/>
  <c r="FM63" i="6" s="1"/>
  <c r="FM64" i="6" s="1"/>
  <c r="FM65" i="6" s="1"/>
  <c r="FM66" i="6" s="1"/>
  <c r="FM67" i="6" s="1"/>
  <c r="FM68" i="6" s="1"/>
  <c r="FM69" i="6" s="1"/>
  <c r="FM70" i="6" s="1"/>
  <c r="FM71" i="6" s="1"/>
  <c r="FM72" i="6" s="1"/>
  <c r="FM73" i="6" s="1"/>
  <c r="FM74" i="6" s="1"/>
  <c r="FM75" i="6" s="1"/>
  <c r="FM76" i="6" s="1"/>
  <c r="FM77" i="6" s="1"/>
  <c r="FM78" i="6" s="1"/>
  <c r="FM79" i="6" s="1"/>
  <c r="FM80" i="6" s="1"/>
  <c r="FM81" i="6" s="1"/>
  <c r="FM82" i="6" s="1"/>
  <c r="FM83" i="6" s="1"/>
  <c r="FM84" i="6" s="1"/>
  <c r="FM85" i="6" s="1"/>
  <c r="FM86" i="6" s="1"/>
  <c r="FM87" i="6" s="1"/>
  <c r="FM88" i="6" s="1"/>
  <c r="FM89" i="6" s="1"/>
  <c r="FM90" i="6" s="1"/>
  <c r="FM91" i="6" s="1"/>
  <c r="FM92" i="6" s="1"/>
  <c r="FM93" i="6" s="1"/>
  <c r="FM94" i="6" s="1"/>
  <c r="FM95" i="6" s="1"/>
  <c r="FM96" i="6" s="1"/>
  <c r="FM97" i="6" s="1"/>
  <c r="FM98" i="6" s="1"/>
  <c r="FM99" i="6" s="1"/>
  <c r="FM100" i="6" s="1"/>
  <c r="FM101" i="6" s="1"/>
  <c r="FM102" i="6" s="1"/>
  <c r="FM103" i="6" s="1"/>
  <c r="FM104" i="6" s="1"/>
  <c r="FM105" i="6" s="1"/>
  <c r="FM106" i="6" s="1"/>
  <c r="FM107" i="6" s="1"/>
  <c r="FM108" i="6" s="1"/>
  <c r="FM109" i="6" s="1"/>
  <c r="FM110" i="6" s="1"/>
  <c r="FM111" i="6" s="1"/>
  <c r="FM112" i="6" s="1"/>
  <c r="EO14" i="6"/>
  <c r="EO15" i="6" s="1"/>
  <c r="EO16" i="6" s="1"/>
  <c r="EO17" i="6" s="1"/>
  <c r="EO18" i="6" s="1"/>
  <c r="EO19" i="6" s="1"/>
  <c r="EO20" i="6" s="1"/>
  <c r="EO21" i="6" s="1"/>
  <c r="EO22" i="6" s="1"/>
  <c r="EO23" i="6" s="1"/>
  <c r="EO24" i="6" s="1"/>
  <c r="EO25" i="6" s="1"/>
  <c r="EO26" i="6" s="1"/>
  <c r="EO27" i="6" s="1"/>
  <c r="EO28" i="6" s="1"/>
  <c r="EO29" i="6" s="1"/>
  <c r="EO30" i="6" s="1"/>
  <c r="EO31" i="6" s="1"/>
  <c r="EO32" i="6" s="1"/>
  <c r="EO33" i="6" s="1"/>
  <c r="EO34" i="6" s="1"/>
  <c r="EO35" i="6" s="1"/>
  <c r="EO36" i="6" s="1"/>
  <c r="EO37" i="6" s="1"/>
  <c r="EO38" i="6" s="1"/>
  <c r="EO39" i="6" s="1"/>
  <c r="EO40" i="6" s="1"/>
  <c r="EO41" i="6" s="1"/>
  <c r="EO42" i="6" s="1"/>
  <c r="EO43" i="6" s="1"/>
  <c r="EO44" i="6" s="1"/>
  <c r="EO45" i="6" s="1"/>
  <c r="EO46" i="6" s="1"/>
  <c r="EO47" i="6" s="1"/>
  <c r="EO48" i="6" s="1"/>
  <c r="EO49" i="6" s="1"/>
  <c r="EO50" i="6" s="1"/>
  <c r="EO51" i="6" s="1"/>
  <c r="EO52" i="6" s="1"/>
  <c r="EO53" i="6" s="1"/>
  <c r="EO54" i="6" s="1"/>
  <c r="EO55" i="6" s="1"/>
  <c r="EO56" i="6" s="1"/>
  <c r="EO57" i="6" s="1"/>
  <c r="EO58" i="6" s="1"/>
  <c r="EO59" i="6" s="1"/>
  <c r="EO60" i="6" s="1"/>
  <c r="EO61" i="6" s="1"/>
  <c r="EO62" i="6" s="1"/>
  <c r="EO63" i="6" s="1"/>
  <c r="EO64" i="6" s="1"/>
  <c r="EO65" i="6" s="1"/>
  <c r="EO66" i="6" s="1"/>
  <c r="EO67" i="6" s="1"/>
  <c r="EO68" i="6" s="1"/>
  <c r="EO69" i="6" s="1"/>
  <c r="EO70" i="6" s="1"/>
  <c r="EO71" i="6" s="1"/>
  <c r="EO72" i="6" s="1"/>
  <c r="EO73" i="6" s="1"/>
  <c r="EO74" i="6" s="1"/>
  <c r="EO75" i="6" s="1"/>
  <c r="EO76" i="6" s="1"/>
  <c r="EO77" i="6" s="1"/>
  <c r="EO78" i="6" s="1"/>
  <c r="EO79" i="6" s="1"/>
  <c r="EO80" i="6" s="1"/>
  <c r="EO81" i="6" s="1"/>
  <c r="EO82" i="6" s="1"/>
  <c r="EO83" i="6" s="1"/>
  <c r="EO84" i="6" s="1"/>
  <c r="EO85" i="6" s="1"/>
  <c r="EO86" i="6" s="1"/>
  <c r="EO87" i="6" s="1"/>
  <c r="EO88" i="6" s="1"/>
  <c r="EO89" i="6" s="1"/>
  <c r="EO90" i="6" s="1"/>
  <c r="EO91" i="6" s="1"/>
  <c r="EO92" i="6" s="1"/>
  <c r="EO93" i="6" s="1"/>
  <c r="EO94" i="6" s="1"/>
  <c r="EO95" i="6" s="1"/>
  <c r="EO96" i="6" s="1"/>
  <c r="EO97" i="6" s="1"/>
  <c r="EO98" i="6" s="1"/>
  <c r="EO99" i="6" s="1"/>
  <c r="EO100" i="6" s="1"/>
  <c r="EO101" i="6" s="1"/>
  <c r="EO102" i="6" s="1"/>
  <c r="EO103" i="6" s="1"/>
  <c r="EO104" i="6" s="1"/>
  <c r="EO105" i="6" s="1"/>
  <c r="EO106" i="6" s="1"/>
  <c r="EO107" i="6" s="1"/>
  <c r="EO108" i="6" s="1"/>
  <c r="EO109" i="6" s="1"/>
  <c r="EO110" i="6" s="1"/>
  <c r="EO111" i="6" s="1"/>
  <c r="EO112" i="6" s="1"/>
  <c r="DQ14" i="6"/>
  <c r="DQ15" i="6" s="1"/>
  <c r="DQ16" i="6" s="1"/>
  <c r="DQ17" i="6" s="1"/>
  <c r="DQ18" i="6" s="1"/>
  <c r="DQ19" i="6" s="1"/>
  <c r="DQ20" i="6" s="1"/>
  <c r="DQ21" i="6" s="1"/>
  <c r="DQ22" i="6" s="1"/>
  <c r="DQ23" i="6" s="1"/>
  <c r="DQ24" i="6" s="1"/>
  <c r="DQ25" i="6" s="1"/>
  <c r="DQ26" i="6" s="1"/>
  <c r="DQ27" i="6" s="1"/>
  <c r="DQ28" i="6" s="1"/>
  <c r="DQ29" i="6" s="1"/>
  <c r="DQ30" i="6" s="1"/>
  <c r="DQ31" i="6" s="1"/>
  <c r="DQ32" i="6" s="1"/>
  <c r="DQ33" i="6" s="1"/>
  <c r="DQ34" i="6" s="1"/>
  <c r="DQ35" i="6" s="1"/>
  <c r="DQ36" i="6" s="1"/>
  <c r="DQ37" i="6" s="1"/>
  <c r="DQ38" i="6" s="1"/>
  <c r="DQ39" i="6" s="1"/>
  <c r="DQ40" i="6" s="1"/>
  <c r="DQ41" i="6" s="1"/>
  <c r="DQ42" i="6" s="1"/>
  <c r="DQ43" i="6" s="1"/>
  <c r="DQ44" i="6" s="1"/>
  <c r="DQ45" i="6" s="1"/>
  <c r="DQ46" i="6" s="1"/>
  <c r="DQ47" i="6" s="1"/>
  <c r="DQ48" i="6" s="1"/>
  <c r="DQ49" i="6" s="1"/>
  <c r="DQ50" i="6" s="1"/>
  <c r="DQ51" i="6" s="1"/>
  <c r="DQ52" i="6" s="1"/>
  <c r="DQ53" i="6" s="1"/>
  <c r="DQ54" i="6" s="1"/>
  <c r="DQ55" i="6" s="1"/>
  <c r="DQ56" i="6" s="1"/>
  <c r="DQ57" i="6" s="1"/>
  <c r="DQ58" i="6" s="1"/>
  <c r="DQ59" i="6" s="1"/>
  <c r="DQ60" i="6" s="1"/>
  <c r="DQ61" i="6" s="1"/>
  <c r="DQ62" i="6" s="1"/>
  <c r="DQ63" i="6" s="1"/>
  <c r="DQ64" i="6" s="1"/>
  <c r="DQ65" i="6" s="1"/>
  <c r="DQ66" i="6" s="1"/>
  <c r="DQ67" i="6" s="1"/>
  <c r="DQ68" i="6" s="1"/>
  <c r="DQ69" i="6" s="1"/>
  <c r="DQ70" i="6" s="1"/>
  <c r="DQ71" i="6" s="1"/>
  <c r="DQ72" i="6" s="1"/>
  <c r="DQ73" i="6" s="1"/>
  <c r="DQ74" i="6" s="1"/>
  <c r="DQ75" i="6" s="1"/>
  <c r="DQ76" i="6" s="1"/>
  <c r="DQ77" i="6" s="1"/>
  <c r="DQ78" i="6" s="1"/>
  <c r="DQ79" i="6" s="1"/>
  <c r="DQ80" i="6" s="1"/>
  <c r="DQ81" i="6" s="1"/>
  <c r="DQ82" i="6" s="1"/>
  <c r="DQ83" i="6" s="1"/>
  <c r="DQ84" i="6" s="1"/>
  <c r="DQ85" i="6" s="1"/>
  <c r="DQ86" i="6" s="1"/>
  <c r="DQ87" i="6" s="1"/>
  <c r="DQ88" i="6" s="1"/>
  <c r="DQ89" i="6" s="1"/>
  <c r="DQ90" i="6" s="1"/>
  <c r="DQ91" i="6" s="1"/>
  <c r="DQ92" i="6" s="1"/>
  <c r="DQ93" i="6" s="1"/>
  <c r="DQ94" i="6" s="1"/>
  <c r="DQ95" i="6" s="1"/>
  <c r="DQ96" i="6" s="1"/>
  <c r="DQ97" i="6" s="1"/>
  <c r="DQ98" i="6" s="1"/>
  <c r="DQ99" i="6" s="1"/>
  <c r="DQ100" i="6" s="1"/>
  <c r="DQ101" i="6" s="1"/>
  <c r="DQ102" i="6" s="1"/>
  <c r="DQ103" i="6" s="1"/>
  <c r="DQ104" i="6" s="1"/>
  <c r="DQ105" i="6" s="1"/>
  <c r="DQ106" i="6" s="1"/>
  <c r="DQ107" i="6" s="1"/>
  <c r="DQ108" i="6" s="1"/>
  <c r="DQ109" i="6" s="1"/>
  <c r="DQ110" i="6" s="1"/>
  <c r="DQ111" i="6" s="1"/>
  <c r="DQ112" i="6" s="1"/>
  <c r="CS14" i="6"/>
  <c r="CS15" i="6" s="1"/>
  <c r="CS16" i="6" s="1"/>
  <c r="CS17" i="6" s="1"/>
  <c r="CS18" i="6" s="1"/>
  <c r="CS19" i="6" s="1"/>
  <c r="CS20" i="6" s="1"/>
  <c r="CS21" i="6" s="1"/>
  <c r="CS22" i="6" s="1"/>
  <c r="CS23" i="6" s="1"/>
  <c r="CS24" i="6" s="1"/>
  <c r="CS25" i="6" s="1"/>
  <c r="CS26" i="6" s="1"/>
  <c r="CS27" i="6" s="1"/>
  <c r="CS28" i="6" s="1"/>
  <c r="CS29" i="6" s="1"/>
  <c r="CS30" i="6" s="1"/>
  <c r="CS31" i="6" s="1"/>
  <c r="CS32" i="6" s="1"/>
  <c r="CS33" i="6" s="1"/>
  <c r="CS34" i="6" s="1"/>
  <c r="CS35" i="6" s="1"/>
  <c r="CS36" i="6" s="1"/>
  <c r="CS37" i="6" s="1"/>
  <c r="CS38" i="6" s="1"/>
  <c r="CS39" i="6" s="1"/>
  <c r="CS40" i="6" s="1"/>
  <c r="CS41" i="6" s="1"/>
  <c r="CS42" i="6" s="1"/>
  <c r="CS43" i="6" s="1"/>
  <c r="CS44" i="6" s="1"/>
  <c r="CS45" i="6" s="1"/>
  <c r="CS46" i="6" s="1"/>
  <c r="CS47" i="6" s="1"/>
  <c r="CS48" i="6" s="1"/>
  <c r="CS49" i="6" s="1"/>
  <c r="CS50" i="6" s="1"/>
  <c r="CS51" i="6" s="1"/>
  <c r="CS52" i="6" s="1"/>
  <c r="CS53" i="6" s="1"/>
  <c r="CS54" i="6" s="1"/>
  <c r="CS55" i="6" s="1"/>
  <c r="CS56" i="6" s="1"/>
  <c r="CS57" i="6" s="1"/>
  <c r="CS58" i="6" s="1"/>
  <c r="CS59" i="6" s="1"/>
  <c r="CS60" i="6" s="1"/>
  <c r="CS61" i="6" s="1"/>
  <c r="CS62" i="6" s="1"/>
  <c r="CS63" i="6" s="1"/>
  <c r="CS64" i="6" s="1"/>
  <c r="CS65" i="6" s="1"/>
  <c r="CS66" i="6" s="1"/>
  <c r="CS67" i="6" s="1"/>
  <c r="CS68" i="6" s="1"/>
  <c r="CS69" i="6" s="1"/>
  <c r="CS70" i="6" s="1"/>
  <c r="CS71" i="6" s="1"/>
  <c r="CS72" i="6" s="1"/>
  <c r="CS73" i="6" s="1"/>
  <c r="CS74" i="6" s="1"/>
  <c r="CS75" i="6" s="1"/>
  <c r="CS76" i="6" s="1"/>
  <c r="CS77" i="6" s="1"/>
  <c r="CS78" i="6" s="1"/>
  <c r="CS79" i="6" s="1"/>
  <c r="CS80" i="6" s="1"/>
  <c r="CS81" i="6" s="1"/>
  <c r="CS82" i="6" s="1"/>
  <c r="CS83" i="6" s="1"/>
  <c r="CS84" i="6" s="1"/>
  <c r="CS85" i="6" s="1"/>
  <c r="CS86" i="6" s="1"/>
  <c r="CS87" i="6" s="1"/>
  <c r="CS88" i="6" s="1"/>
  <c r="CS89" i="6" s="1"/>
  <c r="CS90" i="6" s="1"/>
  <c r="CS91" i="6" s="1"/>
  <c r="CS92" i="6" s="1"/>
  <c r="CS93" i="6" s="1"/>
  <c r="CS94" i="6" s="1"/>
  <c r="CS95" i="6" s="1"/>
  <c r="CS96" i="6" s="1"/>
  <c r="CS97" i="6" s="1"/>
  <c r="CS98" i="6" s="1"/>
  <c r="CS99" i="6" s="1"/>
  <c r="CS100" i="6" s="1"/>
  <c r="CS101" i="6" s="1"/>
  <c r="CS102" i="6" s="1"/>
  <c r="CS103" i="6" s="1"/>
  <c r="CS104" i="6" s="1"/>
  <c r="CS105" i="6" s="1"/>
  <c r="CS106" i="6" s="1"/>
  <c r="CS107" i="6" s="1"/>
  <c r="CS108" i="6" s="1"/>
  <c r="CS109" i="6" s="1"/>
  <c r="CS110" i="6" s="1"/>
  <c r="CS111" i="6" s="1"/>
  <c r="CS112" i="6" s="1"/>
  <c r="BU14" i="6"/>
  <c r="BU15" i="6" s="1"/>
  <c r="BU16" i="6" s="1"/>
  <c r="BU17" i="6" s="1"/>
  <c r="BU18" i="6" s="1"/>
  <c r="BU19" i="6" s="1"/>
  <c r="BU20" i="6" s="1"/>
  <c r="BU21" i="6" s="1"/>
  <c r="BU22" i="6" s="1"/>
  <c r="BU23" i="6" s="1"/>
  <c r="BU24" i="6" s="1"/>
  <c r="BU25" i="6" s="1"/>
  <c r="BU26" i="6" s="1"/>
  <c r="BU27" i="6" s="1"/>
  <c r="BU28" i="6" s="1"/>
  <c r="BU29" i="6" s="1"/>
  <c r="BU30" i="6" s="1"/>
  <c r="BU31" i="6" s="1"/>
  <c r="BU32" i="6" s="1"/>
  <c r="BU33" i="6" s="1"/>
  <c r="BU34" i="6" s="1"/>
  <c r="BU35" i="6" s="1"/>
  <c r="BU36" i="6" s="1"/>
  <c r="BU37" i="6" s="1"/>
  <c r="BU38" i="6" s="1"/>
  <c r="BU39" i="6" s="1"/>
  <c r="BU40" i="6" s="1"/>
  <c r="BU41" i="6" s="1"/>
  <c r="BU42" i="6" s="1"/>
  <c r="BU43" i="6" s="1"/>
  <c r="BU44" i="6" s="1"/>
  <c r="BU45" i="6" s="1"/>
  <c r="BU46" i="6" s="1"/>
  <c r="BU47" i="6" s="1"/>
  <c r="BU48" i="6" s="1"/>
  <c r="BU49" i="6" s="1"/>
  <c r="BU50" i="6" s="1"/>
  <c r="BU51" i="6" s="1"/>
  <c r="BU52" i="6" s="1"/>
  <c r="BU53" i="6" s="1"/>
  <c r="BU54" i="6" s="1"/>
  <c r="BU55" i="6" s="1"/>
  <c r="BU56" i="6" s="1"/>
  <c r="BU57" i="6" s="1"/>
  <c r="BU58" i="6" s="1"/>
  <c r="BU59" i="6" s="1"/>
  <c r="BU60" i="6" s="1"/>
  <c r="BU61" i="6" s="1"/>
  <c r="BU62" i="6" s="1"/>
  <c r="BU63" i="6" s="1"/>
  <c r="BU64" i="6" s="1"/>
  <c r="BU65" i="6" s="1"/>
  <c r="BU66" i="6" s="1"/>
  <c r="BU67" i="6" s="1"/>
  <c r="BU68" i="6" s="1"/>
  <c r="BU69" i="6" s="1"/>
  <c r="BU70" i="6" s="1"/>
  <c r="BU71" i="6" s="1"/>
  <c r="BU72" i="6" s="1"/>
  <c r="BU73" i="6" s="1"/>
  <c r="BU74" i="6" s="1"/>
  <c r="BU75" i="6" s="1"/>
  <c r="BU76" i="6" s="1"/>
  <c r="BU77" i="6" s="1"/>
  <c r="BU78" i="6" s="1"/>
  <c r="BU79" i="6" s="1"/>
  <c r="BU80" i="6" s="1"/>
  <c r="BU81" i="6" s="1"/>
  <c r="BU82" i="6" s="1"/>
  <c r="BU83" i="6" s="1"/>
  <c r="BU84" i="6" s="1"/>
  <c r="BU85" i="6" s="1"/>
  <c r="BU86" i="6" s="1"/>
  <c r="BU87" i="6" s="1"/>
  <c r="BU88" i="6" s="1"/>
  <c r="BU89" i="6" s="1"/>
  <c r="BU90" i="6" s="1"/>
  <c r="BU91" i="6" s="1"/>
  <c r="BU92" i="6" s="1"/>
  <c r="BU93" i="6" s="1"/>
  <c r="BU94" i="6" s="1"/>
  <c r="BU95" i="6" s="1"/>
  <c r="BU96" i="6" s="1"/>
  <c r="BU97" i="6" s="1"/>
  <c r="BU98" i="6" s="1"/>
  <c r="BU99" i="6" s="1"/>
  <c r="BU100" i="6" s="1"/>
  <c r="BU101" i="6" s="1"/>
  <c r="BU102" i="6" s="1"/>
  <c r="BU103" i="6" s="1"/>
  <c r="BU104" i="6" s="1"/>
  <c r="BU105" i="6" s="1"/>
  <c r="BU106" i="6" s="1"/>
  <c r="BU107" i="6" s="1"/>
  <c r="BU108" i="6" s="1"/>
  <c r="BU109" i="6" s="1"/>
  <c r="BU110" i="6" s="1"/>
  <c r="BU111" i="6" s="1"/>
  <c r="BU112" i="6" s="1"/>
  <c r="AW14" i="6"/>
  <c r="AW15" i="6" s="1"/>
  <c r="AW16" i="6" s="1"/>
  <c r="AW17" i="6" s="1"/>
  <c r="AW18" i="6" s="1"/>
  <c r="AW19" i="6" s="1"/>
  <c r="AW20" i="6" s="1"/>
  <c r="AW21" i="6" s="1"/>
  <c r="AW22" i="6" s="1"/>
  <c r="AW23" i="6" s="1"/>
  <c r="AW24" i="6" s="1"/>
  <c r="AW25" i="6" s="1"/>
  <c r="AW26" i="6" s="1"/>
  <c r="AW27" i="6" s="1"/>
  <c r="AW28" i="6" s="1"/>
  <c r="AW29" i="6" s="1"/>
  <c r="AW30" i="6" s="1"/>
  <c r="AW31" i="6" s="1"/>
  <c r="AW32" i="6" s="1"/>
  <c r="AW33" i="6" s="1"/>
  <c r="AW34" i="6" s="1"/>
  <c r="AW35" i="6" s="1"/>
  <c r="AW36" i="6" s="1"/>
  <c r="AW37" i="6" s="1"/>
  <c r="AW38" i="6" s="1"/>
  <c r="AW39" i="6" s="1"/>
  <c r="AW40" i="6" s="1"/>
  <c r="AW41" i="6" s="1"/>
  <c r="AW42" i="6" s="1"/>
  <c r="AW43" i="6" s="1"/>
  <c r="AW44" i="6" s="1"/>
  <c r="AW45" i="6" s="1"/>
  <c r="AW46" i="6" s="1"/>
  <c r="AW47" i="6" s="1"/>
  <c r="AW48" i="6" s="1"/>
  <c r="AW49" i="6" s="1"/>
  <c r="AW50" i="6" s="1"/>
  <c r="AW51" i="6" s="1"/>
  <c r="AW52" i="6" s="1"/>
  <c r="AW53" i="6" s="1"/>
  <c r="AW54" i="6" s="1"/>
  <c r="AW55" i="6" s="1"/>
  <c r="AW56" i="6" s="1"/>
  <c r="AW57" i="6" s="1"/>
  <c r="AW58" i="6" s="1"/>
  <c r="AW59" i="6" s="1"/>
  <c r="AW60" i="6" s="1"/>
  <c r="AW61" i="6" s="1"/>
  <c r="AW62" i="6" s="1"/>
  <c r="AW63" i="6" s="1"/>
  <c r="AW64" i="6" s="1"/>
  <c r="AW65" i="6" s="1"/>
  <c r="AW66" i="6" s="1"/>
  <c r="AW67" i="6" s="1"/>
  <c r="AW68" i="6" s="1"/>
  <c r="AW69" i="6" s="1"/>
  <c r="AW70" i="6" s="1"/>
  <c r="AW71" i="6" s="1"/>
  <c r="AW72" i="6" s="1"/>
  <c r="AW73" i="6" s="1"/>
  <c r="AW74" i="6" s="1"/>
  <c r="AW75" i="6" s="1"/>
  <c r="AW76" i="6" s="1"/>
  <c r="AW77" i="6" s="1"/>
  <c r="AW78" i="6" s="1"/>
  <c r="AW79" i="6" s="1"/>
  <c r="AW80" i="6" s="1"/>
  <c r="AW81" i="6" s="1"/>
  <c r="AW82" i="6" s="1"/>
  <c r="AW83" i="6" s="1"/>
  <c r="AW84" i="6" s="1"/>
  <c r="AW85" i="6" s="1"/>
  <c r="AW86" i="6" s="1"/>
  <c r="AW87" i="6" s="1"/>
  <c r="AW88" i="6" s="1"/>
  <c r="AW89" i="6" s="1"/>
  <c r="AW90" i="6" s="1"/>
  <c r="AW91" i="6" s="1"/>
  <c r="AW92" i="6" s="1"/>
  <c r="AW93" i="6" s="1"/>
  <c r="AW94" i="6" s="1"/>
  <c r="AW95" i="6" s="1"/>
  <c r="AW96" i="6" s="1"/>
  <c r="AW97" i="6" s="1"/>
  <c r="AW98" i="6" s="1"/>
  <c r="AW99" i="6" s="1"/>
  <c r="AW100" i="6" s="1"/>
  <c r="AW101" i="6" s="1"/>
  <c r="AW102" i="6" s="1"/>
  <c r="AW103" i="6" s="1"/>
  <c r="AW104" i="6" s="1"/>
  <c r="AW105" i="6" s="1"/>
  <c r="AW106" i="6" s="1"/>
  <c r="AW107" i="6" s="1"/>
  <c r="AW108" i="6" s="1"/>
  <c r="AW109" i="6" s="1"/>
  <c r="AW110" i="6" s="1"/>
  <c r="AW111" i="6" s="1"/>
  <c r="AW112" i="6" s="1"/>
  <c r="Y14" i="6"/>
  <c r="Y15" i="6" s="1"/>
  <c r="Y16" i="6" s="1"/>
  <c r="Y17" i="6" s="1"/>
  <c r="Y18" i="6" s="1"/>
  <c r="Y19" i="6" s="1"/>
  <c r="Y20" i="6" s="1"/>
  <c r="Y21" i="6" s="1"/>
  <c r="Y22" i="6" s="1"/>
  <c r="Y23" i="6" s="1"/>
  <c r="Y24" i="6" s="1"/>
  <c r="Y25" i="6" s="1"/>
  <c r="Y26" i="6" s="1"/>
  <c r="Y27" i="6" s="1"/>
  <c r="Y28" i="6" s="1"/>
  <c r="Y29" i="6" s="1"/>
  <c r="Y30" i="6" s="1"/>
  <c r="Y31" i="6" s="1"/>
  <c r="Y32" i="6" s="1"/>
  <c r="Y33" i="6" s="1"/>
  <c r="Y34" i="6" s="1"/>
  <c r="Y35" i="6" s="1"/>
  <c r="Y36" i="6" s="1"/>
  <c r="Y37" i="6" s="1"/>
  <c r="Y38" i="6" s="1"/>
  <c r="Y39" i="6" s="1"/>
  <c r="Y40" i="6" s="1"/>
  <c r="Y41" i="6" s="1"/>
  <c r="Y42" i="6" s="1"/>
  <c r="Y43" i="6" s="1"/>
  <c r="Y44" i="6" s="1"/>
  <c r="Y45" i="6" s="1"/>
  <c r="Y46" i="6" s="1"/>
  <c r="Y47" i="6" s="1"/>
  <c r="Y48" i="6" s="1"/>
  <c r="Y49" i="6" s="1"/>
  <c r="Y50" i="6" s="1"/>
  <c r="Y51" i="6" s="1"/>
  <c r="Y52" i="6" s="1"/>
  <c r="Y53" i="6" s="1"/>
  <c r="Y54" i="6" s="1"/>
  <c r="Y55" i="6" s="1"/>
  <c r="Y56" i="6" s="1"/>
  <c r="Y57" i="6" s="1"/>
  <c r="Y58" i="6" s="1"/>
  <c r="Y59" i="6" s="1"/>
  <c r="Y60" i="6" s="1"/>
  <c r="Y61" i="6" s="1"/>
  <c r="Y62" i="6" s="1"/>
  <c r="Y63" i="6" s="1"/>
  <c r="Y64" i="6" s="1"/>
  <c r="Y65" i="6" s="1"/>
  <c r="Y66" i="6" s="1"/>
  <c r="Y67" i="6" s="1"/>
  <c r="Y68" i="6" s="1"/>
  <c r="Y69" i="6" s="1"/>
  <c r="Y70" i="6" s="1"/>
  <c r="Y71" i="6" s="1"/>
  <c r="Y72" i="6" s="1"/>
  <c r="Y73" i="6" s="1"/>
  <c r="Y74" i="6" s="1"/>
  <c r="Y75" i="6" s="1"/>
  <c r="Y76" i="6" s="1"/>
  <c r="Y77" i="6" s="1"/>
  <c r="Y78" i="6" s="1"/>
  <c r="Y79" i="6" s="1"/>
  <c r="Y80" i="6" s="1"/>
  <c r="Y81" i="6" s="1"/>
  <c r="Y82" i="6" s="1"/>
  <c r="Y83" i="6" s="1"/>
  <c r="Y84" i="6" s="1"/>
  <c r="Y85" i="6" s="1"/>
  <c r="Y86" i="6" s="1"/>
  <c r="Y87" i="6" s="1"/>
  <c r="Y88" i="6" s="1"/>
  <c r="Y89" i="6" s="1"/>
  <c r="Y90" i="6" s="1"/>
  <c r="Y91" i="6" s="1"/>
  <c r="Y92" i="6" s="1"/>
  <c r="Y93" i="6" s="1"/>
  <c r="Y94" i="6" s="1"/>
  <c r="Y95" i="6" s="1"/>
  <c r="Y96" i="6" s="1"/>
  <c r="Y97" i="6" s="1"/>
  <c r="Y98" i="6" s="1"/>
  <c r="Y99" i="6" s="1"/>
  <c r="Y100" i="6" s="1"/>
  <c r="Y101" i="6" s="1"/>
  <c r="Y102" i="6" s="1"/>
  <c r="Y103" i="6" s="1"/>
  <c r="Y104" i="6" s="1"/>
  <c r="Y105" i="6" s="1"/>
  <c r="Y106" i="6" s="1"/>
  <c r="Y107" i="6" s="1"/>
  <c r="Y108" i="6" s="1"/>
  <c r="Y109" i="6" s="1"/>
  <c r="Y110" i="6" s="1"/>
  <c r="Y111" i="6" s="1"/>
  <c r="Y112" i="6" s="1"/>
  <c r="A14" i="6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KA112" i="6"/>
  <c r="JR112" i="6"/>
  <c r="JZ112" i="6" s="1"/>
  <c r="JP112" i="6"/>
  <c r="JO112" i="6"/>
  <c r="JN112" i="6"/>
  <c r="JX112" i="6" s="1"/>
  <c r="JJ112" i="6"/>
  <c r="JS112" i="6" s="1"/>
  <c r="JC112" i="6"/>
  <c r="IT112" i="6"/>
  <c r="JB112" i="6" s="1"/>
  <c r="IR112" i="6"/>
  <c r="IQ112" i="6"/>
  <c r="IP112" i="6"/>
  <c r="IZ112" i="6" s="1"/>
  <c r="IL112" i="6"/>
  <c r="IE112" i="6"/>
  <c r="HV112" i="6"/>
  <c r="ID112" i="6" s="1"/>
  <c r="HT112" i="6"/>
  <c r="HS112" i="6"/>
  <c r="HR112" i="6"/>
  <c r="IB112" i="6" s="1"/>
  <c r="HN112" i="6"/>
  <c r="HW112" i="6" s="1"/>
  <c r="HG112" i="6"/>
  <c r="GX112" i="6"/>
  <c r="HF112" i="6" s="1"/>
  <c r="GV112" i="6"/>
  <c r="GU112" i="6"/>
  <c r="GT112" i="6"/>
  <c r="HD112" i="6" s="1"/>
  <c r="GP112" i="6"/>
  <c r="GY112" i="6" s="1"/>
  <c r="GI112" i="6"/>
  <c r="FZ112" i="6"/>
  <c r="GH112" i="6" s="1"/>
  <c r="FX112" i="6"/>
  <c r="FW112" i="6"/>
  <c r="FV112" i="6"/>
  <c r="GF112" i="6" s="1"/>
  <c r="FR112" i="6"/>
  <c r="GA112" i="6" s="1"/>
  <c r="FK112" i="6"/>
  <c r="FB112" i="6"/>
  <c r="FJ112" i="6" s="1"/>
  <c r="EZ112" i="6"/>
  <c r="EY112" i="6"/>
  <c r="EX112" i="6"/>
  <c r="FH112" i="6" s="1"/>
  <c r="ET112" i="6"/>
  <c r="EM112" i="6"/>
  <c r="ED112" i="6"/>
  <c r="EL112" i="6" s="1"/>
  <c r="EB112" i="6"/>
  <c r="EA112" i="6"/>
  <c r="DZ112" i="6"/>
  <c r="EJ112" i="6" s="1"/>
  <c r="DV112" i="6"/>
  <c r="EE112" i="6" s="1"/>
  <c r="DO112" i="6"/>
  <c r="DF112" i="6"/>
  <c r="DN112" i="6" s="1"/>
  <c r="DD112" i="6"/>
  <c r="DC112" i="6"/>
  <c r="DB112" i="6"/>
  <c r="DL112" i="6" s="1"/>
  <c r="CX112" i="6"/>
  <c r="CQ112" i="6"/>
  <c r="CH112" i="6"/>
  <c r="CP112" i="6" s="1"/>
  <c r="CF112" i="6"/>
  <c r="CE112" i="6"/>
  <c r="CD112" i="6"/>
  <c r="CN112" i="6" s="1"/>
  <c r="BZ112" i="6"/>
  <c r="CI112" i="6" s="1"/>
  <c r="BS112" i="6"/>
  <c r="BJ112" i="6"/>
  <c r="BR112" i="6" s="1"/>
  <c r="BH112" i="6"/>
  <c r="BG112" i="6"/>
  <c r="BF112" i="6"/>
  <c r="BP112" i="6" s="1"/>
  <c r="BB112" i="6"/>
  <c r="AU112" i="6"/>
  <c r="AL112" i="6"/>
  <c r="AT112" i="6" s="1"/>
  <c r="AJ112" i="6"/>
  <c r="AI112" i="6"/>
  <c r="AH112" i="6"/>
  <c r="AR112" i="6" s="1"/>
  <c r="AD112" i="6"/>
  <c r="AM112" i="6" s="1"/>
  <c r="W112" i="6"/>
  <c r="V112" i="6"/>
  <c r="T112" i="6"/>
  <c r="O112" i="6"/>
  <c r="KA111" i="6"/>
  <c r="JR111" i="6"/>
  <c r="JZ111" i="6" s="1"/>
  <c r="JP111" i="6"/>
  <c r="JO111" i="6"/>
  <c r="JN111" i="6"/>
  <c r="JX111" i="6" s="1"/>
  <c r="JJ111" i="6"/>
  <c r="JS111" i="6" s="1"/>
  <c r="JC111" i="6"/>
  <c r="IT111" i="6"/>
  <c r="JB111" i="6" s="1"/>
  <c r="IR111" i="6"/>
  <c r="IQ111" i="6"/>
  <c r="IP111" i="6"/>
  <c r="IZ111" i="6" s="1"/>
  <c r="IL111" i="6"/>
  <c r="IE111" i="6"/>
  <c r="HV111" i="6"/>
  <c r="ID111" i="6" s="1"/>
  <c r="HT111" i="6"/>
  <c r="HS111" i="6"/>
  <c r="HR111" i="6"/>
  <c r="IB111" i="6" s="1"/>
  <c r="HN111" i="6"/>
  <c r="HW111" i="6" s="1"/>
  <c r="HG111" i="6"/>
  <c r="GX111" i="6"/>
  <c r="HF111" i="6" s="1"/>
  <c r="GV111" i="6"/>
  <c r="GU111" i="6"/>
  <c r="GT111" i="6"/>
  <c r="HD111" i="6" s="1"/>
  <c r="GP111" i="6"/>
  <c r="GY111" i="6" s="1"/>
  <c r="GI111" i="6"/>
  <c r="FZ111" i="6"/>
  <c r="GH111" i="6" s="1"/>
  <c r="FX111" i="6"/>
  <c r="FW111" i="6"/>
  <c r="FV111" i="6"/>
  <c r="GF111" i="6" s="1"/>
  <c r="FR111" i="6"/>
  <c r="GA111" i="6" s="1"/>
  <c r="FK111" i="6"/>
  <c r="FB111" i="6"/>
  <c r="FJ111" i="6" s="1"/>
  <c r="EZ111" i="6"/>
  <c r="EY111" i="6"/>
  <c r="EX111" i="6"/>
  <c r="FH111" i="6" s="1"/>
  <c r="ET111" i="6"/>
  <c r="EM111" i="6"/>
  <c r="ED111" i="6"/>
  <c r="EL111" i="6" s="1"/>
  <c r="EB111" i="6"/>
  <c r="EA111" i="6"/>
  <c r="DZ111" i="6"/>
  <c r="EJ111" i="6" s="1"/>
  <c r="DV111" i="6"/>
  <c r="EE111" i="6" s="1"/>
  <c r="DO111" i="6"/>
  <c r="DF111" i="6"/>
  <c r="DN111" i="6" s="1"/>
  <c r="DD111" i="6"/>
  <c r="DC111" i="6"/>
  <c r="DB111" i="6"/>
  <c r="DL111" i="6" s="1"/>
  <c r="CX111" i="6"/>
  <c r="DG111" i="6" s="1"/>
  <c r="CQ111" i="6"/>
  <c r="CH111" i="6"/>
  <c r="CP111" i="6" s="1"/>
  <c r="CF111" i="6"/>
  <c r="CE111" i="6"/>
  <c r="CD111" i="6"/>
  <c r="CN111" i="6" s="1"/>
  <c r="BZ111" i="6"/>
  <c r="CI111" i="6" s="1"/>
  <c r="BS111" i="6"/>
  <c r="BJ111" i="6"/>
  <c r="BR111" i="6" s="1"/>
  <c r="BH111" i="6"/>
  <c r="BG111" i="6"/>
  <c r="BF111" i="6"/>
  <c r="BP111" i="6" s="1"/>
  <c r="BB111" i="6"/>
  <c r="AU111" i="6"/>
  <c r="AL111" i="6"/>
  <c r="AT111" i="6" s="1"/>
  <c r="AJ111" i="6"/>
  <c r="AI111" i="6"/>
  <c r="AH111" i="6"/>
  <c r="AR111" i="6" s="1"/>
  <c r="AD111" i="6"/>
  <c r="AM111" i="6" s="1"/>
  <c r="W111" i="6"/>
  <c r="V111" i="6"/>
  <c r="T111" i="6"/>
  <c r="KA110" i="6"/>
  <c r="JR110" i="6"/>
  <c r="JZ110" i="6" s="1"/>
  <c r="JP110" i="6"/>
  <c r="JO110" i="6"/>
  <c r="JN110" i="6"/>
  <c r="JX110" i="6" s="1"/>
  <c r="JJ110" i="6"/>
  <c r="JS110" i="6" s="1"/>
  <c r="JC110" i="6"/>
  <c r="IT110" i="6"/>
  <c r="JB110" i="6" s="1"/>
  <c r="IR110" i="6"/>
  <c r="IQ110" i="6"/>
  <c r="IP110" i="6"/>
  <c r="IZ110" i="6" s="1"/>
  <c r="IL110" i="6"/>
  <c r="IE110" i="6"/>
  <c r="HV110" i="6"/>
  <c r="ID110" i="6" s="1"/>
  <c r="HT110" i="6"/>
  <c r="HS110" i="6"/>
  <c r="HR110" i="6"/>
  <c r="IB110" i="6" s="1"/>
  <c r="HN110" i="6"/>
  <c r="HW110" i="6" s="1"/>
  <c r="HG110" i="6"/>
  <c r="GX110" i="6"/>
  <c r="HF110" i="6" s="1"/>
  <c r="GV110" i="6"/>
  <c r="GU110" i="6"/>
  <c r="GT110" i="6"/>
  <c r="HD110" i="6" s="1"/>
  <c r="GP110" i="6"/>
  <c r="GY110" i="6" s="1"/>
  <c r="GI110" i="6"/>
  <c r="FZ110" i="6"/>
  <c r="GH110" i="6" s="1"/>
  <c r="FX110" i="6"/>
  <c r="FW110" i="6"/>
  <c r="FV110" i="6"/>
  <c r="GF110" i="6" s="1"/>
  <c r="FR110" i="6"/>
  <c r="GA110" i="6" s="1"/>
  <c r="FK110" i="6"/>
  <c r="FB110" i="6"/>
  <c r="FJ110" i="6" s="1"/>
  <c r="EZ110" i="6"/>
  <c r="EY110" i="6"/>
  <c r="EX110" i="6"/>
  <c r="FH110" i="6" s="1"/>
  <c r="ET110" i="6"/>
  <c r="EM110" i="6"/>
  <c r="ED110" i="6"/>
  <c r="EL110" i="6" s="1"/>
  <c r="EB110" i="6"/>
  <c r="EA110" i="6"/>
  <c r="DZ110" i="6"/>
  <c r="EJ110" i="6" s="1"/>
  <c r="DV110" i="6"/>
  <c r="EE110" i="6" s="1"/>
  <c r="DO110" i="6"/>
  <c r="DF110" i="6"/>
  <c r="DN110" i="6" s="1"/>
  <c r="DD110" i="6"/>
  <c r="DC110" i="6"/>
  <c r="DB110" i="6"/>
  <c r="DL110" i="6" s="1"/>
  <c r="CX110" i="6"/>
  <c r="DG110" i="6" s="1"/>
  <c r="CQ110" i="6"/>
  <c r="CH110" i="6"/>
  <c r="CP110" i="6" s="1"/>
  <c r="CF110" i="6"/>
  <c r="CE110" i="6"/>
  <c r="CD110" i="6"/>
  <c r="CN110" i="6" s="1"/>
  <c r="BZ110" i="6"/>
  <c r="CI110" i="6" s="1"/>
  <c r="BS110" i="6"/>
  <c r="BJ110" i="6"/>
  <c r="BR110" i="6" s="1"/>
  <c r="BH110" i="6"/>
  <c r="BG110" i="6"/>
  <c r="BF110" i="6"/>
  <c r="BP110" i="6" s="1"/>
  <c r="BB110" i="6"/>
  <c r="AU110" i="6"/>
  <c r="AL110" i="6"/>
  <c r="AT110" i="6" s="1"/>
  <c r="AJ110" i="6"/>
  <c r="AI110" i="6"/>
  <c r="AH110" i="6"/>
  <c r="AR110" i="6" s="1"/>
  <c r="AD110" i="6"/>
  <c r="AM110" i="6" s="1"/>
  <c r="W110" i="6"/>
  <c r="V110" i="6"/>
  <c r="T110" i="6"/>
  <c r="O110" i="6"/>
  <c r="KA109" i="6"/>
  <c r="JR109" i="6"/>
  <c r="JZ109" i="6" s="1"/>
  <c r="JP109" i="6"/>
  <c r="JO109" i="6"/>
  <c r="JN109" i="6"/>
  <c r="JX109" i="6" s="1"/>
  <c r="JJ109" i="6"/>
  <c r="JS109" i="6" s="1"/>
  <c r="JC109" i="6"/>
  <c r="IT109" i="6"/>
  <c r="JB109" i="6" s="1"/>
  <c r="IR109" i="6"/>
  <c r="IQ109" i="6"/>
  <c r="IP109" i="6"/>
  <c r="IZ109" i="6" s="1"/>
  <c r="IL109" i="6"/>
  <c r="IE109" i="6"/>
  <c r="HV109" i="6"/>
  <c r="ID109" i="6" s="1"/>
  <c r="HT109" i="6"/>
  <c r="HS109" i="6"/>
  <c r="HR109" i="6"/>
  <c r="IB109" i="6" s="1"/>
  <c r="HN109" i="6"/>
  <c r="HW109" i="6" s="1"/>
  <c r="HG109" i="6"/>
  <c r="GX109" i="6"/>
  <c r="HF109" i="6" s="1"/>
  <c r="GV109" i="6"/>
  <c r="GU109" i="6"/>
  <c r="GT109" i="6"/>
  <c r="HD109" i="6" s="1"/>
  <c r="GP109" i="6"/>
  <c r="GI109" i="6"/>
  <c r="FZ109" i="6"/>
  <c r="GH109" i="6" s="1"/>
  <c r="FX109" i="6"/>
  <c r="FW109" i="6"/>
  <c r="FV109" i="6"/>
  <c r="GF109" i="6" s="1"/>
  <c r="FR109" i="6"/>
  <c r="GA109" i="6" s="1"/>
  <c r="FK109" i="6"/>
  <c r="FB109" i="6"/>
  <c r="FJ109" i="6" s="1"/>
  <c r="EZ109" i="6"/>
  <c r="EY109" i="6"/>
  <c r="EX109" i="6"/>
  <c r="FH109" i="6" s="1"/>
  <c r="ET109" i="6"/>
  <c r="EM109" i="6"/>
  <c r="ED109" i="6"/>
  <c r="EL109" i="6" s="1"/>
  <c r="EB109" i="6"/>
  <c r="EA109" i="6"/>
  <c r="DZ109" i="6"/>
  <c r="EJ109" i="6" s="1"/>
  <c r="DV109" i="6"/>
  <c r="EE109" i="6" s="1"/>
  <c r="DO109" i="6"/>
  <c r="DF109" i="6"/>
  <c r="DN109" i="6" s="1"/>
  <c r="DD109" i="6"/>
  <c r="DC109" i="6"/>
  <c r="DB109" i="6"/>
  <c r="DL109" i="6" s="1"/>
  <c r="CX109" i="6"/>
  <c r="DG109" i="6" s="1"/>
  <c r="CQ109" i="6"/>
  <c r="CH109" i="6"/>
  <c r="CP109" i="6" s="1"/>
  <c r="CF109" i="6"/>
  <c r="CE109" i="6"/>
  <c r="CD109" i="6"/>
  <c r="CN109" i="6" s="1"/>
  <c r="BZ109" i="6"/>
  <c r="CI109" i="6" s="1"/>
  <c r="BS109" i="6"/>
  <c r="BJ109" i="6"/>
  <c r="BR109" i="6" s="1"/>
  <c r="BH109" i="6"/>
  <c r="BG109" i="6"/>
  <c r="BF109" i="6"/>
  <c r="BP109" i="6" s="1"/>
  <c r="BB109" i="6"/>
  <c r="AU109" i="6"/>
  <c r="AL109" i="6"/>
  <c r="AT109" i="6" s="1"/>
  <c r="AJ109" i="6"/>
  <c r="AI109" i="6"/>
  <c r="AH109" i="6"/>
  <c r="AR109" i="6" s="1"/>
  <c r="AD109" i="6"/>
  <c r="AM109" i="6" s="1"/>
  <c r="W109" i="6"/>
  <c r="V109" i="6"/>
  <c r="T109" i="6"/>
  <c r="O109" i="6"/>
  <c r="KA108" i="6"/>
  <c r="JR108" i="6"/>
  <c r="JZ108" i="6" s="1"/>
  <c r="JP108" i="6"/>
  <c r="JO108" i="6"/>
  <c r="JN108" i="6"/>
  <c r="JX108" i="6" s="1"/>
  <c r="JJ108" i="6"/>
  <c r="JS108" i="6" s="1"/>
  <c r="JC108" i="6"/>
  <c r="IT108" i="6"/>
  <c r="JB108" i="6" s="1"/>
  <c r="IR108" i="6"/>
  <c r="IQ108" i="6"/>
  <c r="IP108" i="6"/>
  <c r="IZ108" i="6" s="1"/>
  <c r="IL108" i="6"/>
  <c r="IE108" i="6"/>
  <c r="HV108" i="6"/>
  <c r="ID108" i="6" s="1"/>
  <c r="HT108" i="6"/>
  <c r="HS108" i="6"/>
  <c r="HR108" i="6"/>
  <c r="IB108" i="6" s="1"/>
  <c r="HN108" i="6"/>
  <c r="HW108" i="6" s="1"/>
  <c r="HG108" i="6"/>
  <c r="GX108" i="6"/>
  <c r="HF108" i="6" s="1"/>
  <c r="GV108" i="6"/>
  <c r="GU108" i="6"/>
  <c r="GT108" i="6"/>
  <c r="HD108" i="6" s="1"/>
  <c r="GP108" i="6"/>
  <c r="GY108" i="6" s="1"/>
  <c r="GI108" i="6"/>
  <c r="FZ108" i="6"/>
  <c r="GH108" i="6" s="1"/>
  <c r="FX108" i="6"/>
  <c r="FW108" i="6"/>
  <c r="FV108" i="6"/>
  <c r="GF108" i="6" s="1"/>
  <c r="FR108" i="6"/>
  <c r="GA108" i="6" s="1"/>
  <c r="FK108" i="6"/>
  <c r="FB108" i="6"/>
  <c r="FJ108" i="6" s="1"/>
  <c r="EZ108" i="6"/>
  <c r="EY108" i="6"/>
  <c r="EX108" i="6"/>
  <c r="FH108" i="6" s="1"/>
  <c r="ET108" i="6"/>
  <c r="EM108" i="6"/>
  <c r="ED108" i="6"/>
  <c r="EL108" i="6" s="1"/>
  <c r="EB108" i="6"/>
  <c r="EA108" i="6"/>
  <c r="DZ108" i="6"/>
  <c r="EJ108" i="6" s="1"/>
  <c r="DV108" i="6"/>
  <c r="EE108" i="6" s="1"/>
  <c r="DO108" i="6"/>
  <c r="DF108" i="6"/>
  <c r="DN108" i="6" s="1"/>
  <c r="DD108" i="6"/>
  <c r="DC108" i="6"/>
  <c r="DB108" i="6"/>
  <c r="DL108" i="6" s="1"/>
  <c r="CX108" i="6"/>
  <c r="CQ108" i="6"/>
  <c r="CH108" i="6"/>
  <c r="CP108" i="6" s="1"/>
  <c r="CF108" i="6"/>
  <c r="CE108" i="6"/>
  <c r="CD108" i="6"/>
  <c r="CN108" i="6" s="1"/>
  <c r="BZ108" i="6"/>
  <c r="CI108" i="6" s="1"/>
  <c r="BS108" i="6"/>
  <c r="BJ108" i="6"/>
  <c r="BR108" i="6" s="1"/>
  <c r="BH108" i="6"/>
  <c r="BG108" i="6"/>
  <c r="BF108" i="6"/>
  <c r="BP108" i="6" s="1"/>
  <c r="BB108" i="6"/>
  <c r="AU108" i="6"/>
  <c r="AL108" i="6"/>
  <c r="AT108" i="6" s="1"/>
  <c r="AJ108" i="6"/>
  <c r="AI108" i="6"/>
  <c r="AH108" i="6"/>
  <c r="AR108" i="6" s="1"/>
  <c r="AD108" i="6"/>
  <c r="AM108" i="6" s="1"/>
  <c r="W108" i="6"/>
  <c r="V108" i="6"/>
  <c r="T108" i="6"/>
  <c r="O108" i="6"/>
  <c r="KA107" i="6"/>
  <c r="JR107" i="6"/>
  <c r="JZ107" i="6" s="1"/>
  <c r="JP107" i="6"/>
  <c r="JO107" i="6"/>
  <c r="JN107" i="6"/>
  <c r="JX107" i="6" s="1"/>
  <c r="JJ107" i="6"/>
  <c r="JC107" i="6"/>
  <c r="IT107" i="6"/>
  <c r="JB107" i="6" s="1"/>
  <c r="IR107" i="6"/>
  <c r="IQ107" i="6"/>
  <c r="IP107" i="6"/>
  <c r="IZ107" i="6" s="1"/>
  <c r="IL107" i="6"/>
  <c r="IE107" i="6"/>
  <c r="HV107" i="6"/>
  <c r="ID107" i="6" s="1"/>
  <c r="HT107" i="6"/>
  <c r="HS107" i="6"/>
  <c r="HR107" i="6"/>
  <c r="IB107" i="6" s="1"/>
  <c r="HN107" i="6"/>
  <c r="HW107" i="6" s="1"/>
  <c r="HG107" i="6"/>
  <c r="GX107" i="6"/>
  <c r="HF107" i="6" s="1"/>
  <c r="GV107" i="6"/>
  <c r="GU107" i="6"/>
  <c r="GT107" i="6"/>
  <c r="HD107" i="6" s="1"/>
  <c r="GP107" i="6"/>
  <c r="GY107" i="6" s="1"/>
  <c r="GI107" i="6"/>
  <c r="FZ107" i="6"/>
  <c r="GH107" i="6" s="1"/>
  <c r="FX107" i="6"/>
  <c r="FW107" i="6"/>
  <c r="FV107" i="6"/>
  <c r="GF107" i="6" s="1"/>
  <c r="FR107" i="6"/>
  <c r="FK107" i="6"/>
  <c r="FB107" i="6"/>
  <c r="FJ107" i="6" s="1"/>
  <c r="EZ107" i="6"/>
  <c r="EY107" i="6"/>
  <c r="EX107" i="6"/>
  <c r="FH107" i="6" s="1"/>
  <c r="ET107" i="6"/>
  <c r="EM107" i="6"/>
  <c r="ED107" i="6"/>
  <c r="EL107" i="6" s="1"/>
  <c r="EB107" i="6"/>
  <c r="EA107" i="6"/>
  <c r="DZ107" i="6"/>
  <c r="EJ107" i="6" s="1"/>
  <c r="DV107" i="6"/>
  <c r="EE107" i="6" s="1"/>
  <c r="DO107" i="6"/>
  <c r="DF107" i="6"/>
  <c r="DN107" i="6" s="1"/>
  <c r="DD107" i="6"/>
  <c r="DC107" i="6"/>
  <c r="DB107" i="6"/>
  <c r="DL107" i="6" s="1"/>
  <c r="CX107" i="6"/>
  <c r="DG107" i="6" s="1"/>
  <c r="CQ107" i="6"/>
  <c r="CH107" i="6"/>
  <c r="CP107" i="6" s="1"/>
  <c r="CF107" i="6"/>
  <c r="CE107" i="6"/>
  <c r="CD107" i="6"/>
  <c r="CN107" i="6" s="1"/>
  <c r="BZ107" i="6"/>
  <c r="BS107" i="6"/>
  <c r="BJ107" i="6"/>
  <c r="BR107" i="6" s="1"/>
  <c r="BH107" i="6"/>
  <c r="BG107" i="6"/>
  <c r="BF107" i="6"/>
  <c r="BP107" i="6" s="1"/>
  <c r="BB107" i="6"/>
  <c r="AU107" i="6"/>
  <c r="AL107" i="6"/>
  <c r="AT107" i="6" s="1"/>
  <c r="AJ107" i="6"/>
  <c r="AI107" i="6"/>
  <c r="AH107" i="6"/>
  <c r="AR107" i="6" s="1"/>
  <c r="AD107" i="6"/>
  <c r="AM107" i="6" s="1"/>
  <c r="W107" i="6"/>
  <c r="V107" i="6"/>
  <c r="T107" i="6"/>
  <c r="O107" i="6"/>
  <c r="KA106" i="6"/>
  <c r="JR106" i="6"/>
  <c r="JZ106" i="6" s="1"/>
  <c r="JP106" i="6"/>
  <c r="JO106" i="6"/>
  <c r="JN106" i="6"/>
  <c r="JX106" i="6" s="1"/>
  <c r="JJ106" i="6"/>
  <c r="JC106" i="6"/>
  <c r="IT106" i="6"/>
  <c r="JB106" i="6" s="1"/>
  <c r="IR106" i="6"/>
  <c r="IQ106" i="6"/>
  <c r="IP106" i="6"/>
  <c r="IZ106" i="6" s="1"/>
  <c r="IL106" i="6"/>
  <c r="IE106" i="6"/>
  <c r="HV106" i="6"/>
  <c r="ID106" i="6" s="1"/>
  <c r="HT106" i="6"/>
  <c r="HS106" i="6"/>
  <c r="HR106" i="6"/>
  <c r="IB106" i="6" s="1"/>
  <c r="HN106" i="6"/>
  <c r="HW106" i="6" s="1"/>
  <c r="HG106" i="6"/>
  <c r="GX106" i="6"/>
  <c r="HF106" i="6" s="1"/>
  <c r="GV106" i="6"/>
  <c r="GU106" i="6"/>
  <c r="GT106" i="6"/>
  <c r="HD106" i="6" s="1"/>
  <c r="GP106" i="6"/>
  <c r="GY106" i="6" s="1"/>
  <c r="GI106" i="6"/>
  <c r="FZ106" i="6"/>
  <c r="GH106" i="6" s="1"/>
  <c r="FX106" i="6"/>
  <c r="FW106" i="6"/>
  <c r="FV106" i="6"/>
  <c r="GF106" i="6" s="1"/>
  <c r="FR106" i="6"/>
  <c r="FK106" i="6"/>
  <c r="FB106" i="6"/>
  <c r="FJ106" i="6" s="1"/>
  <c r="EZ106" i="6"/>
  <c r="EY106" i="6"/>
  <c r="EX106" i="6"/>
  <c r="FH106" i="6" s="1"/>
  <c r="ET106" i="6"/>
  <c r="EM106" i="6"/>
  <c r="ED106" i="6"/>
  <c r="EL106" i="6" s="1"/>
  <c r="EB106" i="6"/>
  <c r="EA106" i="6"/>
  <c r="DZ106" i="6"/>
  <c r="EJ106" i="6" s="1"/>
  <c r="DV106" i="6"/>
  <c r="EE106" i="6" s="1"/>
  <c r="DO106" i="6"/>
  <c r="DF106" i="6"/>
  <c r="DN106" i="6" s="1"/>
  <c r="DD106" i="6"/>
  <c r="DC106" i="6"/>
  <c r="DB106" i="6"/>
  <c r="DL106" i="6" s="1"/>
  <c r="CX106" i="6"/>
  <c r="DG106" i="6" s="1"/>
  <c r="CQ106" i="6"/>
  <c r="CH106" i="6"/>
  <c r="CP106" i="6" s="1"/>
  <c r="CF106" i="6"/>
  <c r="CE106" i="6"/>
  <c r="CD106" i="6"/>
  <c r="CN106" i="6" s="1"/>
  <c r="BZ106" i="6"/>
  <c r="BS106" i="6"/>
  <c r="BJ106" i="6"/>
  <c r="BR106" i="6" s="1"/>
  <c r="BH106" i="6"/>
  <c r="BG106" i="6"/>
  <c r="BF106" i="6"/>
  <c r="BP106" i="6" s="1"/>
  <c r="BB106" i="6"/>
  <c r="AU106" i="6"/>
  <c r="AL106" i="6"/>
  <c r="AT106" i="6" s="1"/>
  <c r="AJ106" i="6"/>
  <c r="AI106" i="6"/>
  <c r="AH106" i="6"/>
  <c r="AR106" i="6" s="1"/>
  <c r="AD106" i="6"/>
  <c r="AM106" i="6" s="1"/>
  <c r="W106" i="6"/>
  <c r="V106" i="6"/>
  <c r="T106" i="6"/>
  <c r="O106" i="6"/>
  <c r="KA105" i="6"/>
  <c r="JR105" i="6"/>
  <c r="JZ105" i="6" s="1"/>
  <c r="JP105" i="6"/>
  <c r="JO105" i="6"/>
  <c r="JN105" i="6"/>
  <c r="JX105" i="6" s="1"/>
  <c r="JJ105" i="6"/>
  <c r="JC105" i="6"/>
  <c r="IT105" i="6"/>
  <c r="JB105" i="6" s="1"/>
  <c r="IR105" i="6"/>
  <c r="IQ105" i="6"/>
  <c r="IP105" i="6"/>
  <c r="IZ105" i="6" s="1"/>
  <c r="IL105" i="6"/>
  <c r="IE105" i="6"/>
  <c r="HV105" i="6"/>
  <c r="ID105" i="6" s="1"/>
  <c r="HT105" i="6"/>
  <c r="HS105" i="6"/>
  <c r="HR105" i="6"/>
  <c r="IB105" i="6" s="1"/>
  <c r="HN105" i="6"/>
  <c r="HW105" i="6" s="1"/>
  <c r="HG105" i="6"/>
  <c r="GX105" i="6"/>
  <c r="HF105" i="6" s="1"/>
  <c r="GV105" i="6"/>
  <c r="GU105" i="6"/>
  <c r="GT105" i="6"/>
  <c r="HD105" i="6" s="1"/>
  <c r="GP105" i="6"/>
  <c r="GY105" i="6" s="1"/>
  <c r="GI105" i="6"/>
  <c r="FZ105" i="6"/>
  <c r="GH105" i="6" s="1"/>
  <c r="FX105" i="6"/>
  <c r="FW105" i="6"/>
  <c r="FV105" i="6"/>
  <c r="GF105" i="6" s="1"/>
  <c r="FR105" i="6"/>
  <c r="FK105" i="6"/>
  <c r="FB105" i="6"/>
  <c r="FJ105" i="6" s="1"/>
  <c r="EZ105" i="6"/>
  <c r="EY105" i="6"/>
  <c r="EX105" i="6"/>
  <c r="FH105" i="6" s="1"/>
  <c r="ET105" i="6"/>
  <c r="EM105" i="6"/>
  <c r="ED105" i="6"/>
  <c r="EL105" i="6" s="1"/>
  <c r="EB105" i="6"/>
  <c r="EA105" i="6"/>
  <c r="DZ105" i="6"/>
  <c r="EJ105" i="6" s="1"/>
  <c r="DV105" i="6"/>
  <c r="EE105" i="6" s="1"/>
  <c r="DO105" i="6"/>
  <c r="DF105" i="6"/>
  <c r="DN105" i="6" s="1"/>
  <c r="DD105" i="6"/>
  <c r="DC105" i="6"/>
  <c r="DB105" i="6"/>
  <c r="DL105" i="6" s="1"/>
  <c r="CX105" i="6"/>
  <c r="DG105" i="6" s="1"/>
  <c r="CQ105" i="6"/>
  <c r="CH105" i="6"/>
  <c r="CP105" i="6" s="1"/>
  <c r="CF105" i="6"/>
  <c r="CE105" i="6"/>
  <c r="CD105" i="6"/>
  <c r="CN105" i="6" s="1"/>
  <c r="BZ105" i="6"/>
  <c r="BS105" i="6"/>
  <c r="BJ105" i="6"/>
  <c r="BR105" i="6" s="1"/>
  <c r="BH105" i="6"/>
  <c r="BG105" i="6"/>
  <c r="BF105" i="6"/>
  <c r="BP105" i="6" s="1"/>
  <c r="BB105" i="6"/>
  <c r="AU105" i="6"/>
  <c r="AL105" i="6"/>
  <c r="AT105" i="6" s="1"/>
  <c r="AJ105" i="6"/>
  <c r="AI105" i="6"/>
  <c r="AH105" i="6"/>
  <c r="AR105" i="6" s="1"/>
  <c r="AD105" i="6"/>
  <c r="AM105" i="6" s="1"/>
  <c r="W105" i="6"/>
  <c r="V105" i="6"/>
  <c r="T105" i="6"/>
  <c r="O105" i="6"/>
  <c r="KA104" i="6"/>
  <c r="JR104" i="6"/>
  <c r="JZ104" i="6" s="1"/>
  <c r="JP104" i="6"/>
  <c r="JO104" i="6"/>
  <c r="JN104" i="6"/>
  <c r="JX104" i="6" s="1"/>
  <c r="JJ104" i="6"/>
  <c r="JC104" i="6"/>
  <c r="IT104" i="6"/>
  <c r="JB104" i="6" s="1"/>
  <c r="IR104" i="6"/>
  <c r="IQ104" i="6"/>
  <c r="IP104" i="6"/>
  <c r="IZ104" i="6" s="1"/>
  <c r="IL104" i="6"/>
  <c r="IE104" i="6"/>
  <c r="HV104" i="6"/>
  <c r="ID104" i="6" s="1"/>
  <c r="HT104" i="6"/>
  <c r="HS104" i="6"/>
  <c r="HR104" i="6"/>
  <c r="IB104" i="6" s="1"/>
  <c r="HN104" i="6"/>
  <c r="HW104" i="6" s="1"/>
  <c r="HG104" i="6"/>
  <c r="GX104" i="6"/>
  <c r="HF104" i="6" s="1"/>
  <c r="GV104" i="6"/>
  <c r="GU104" i="6"/>
  <c r="GT104" i="6"/>
  <c r="HD104" i="6" s="1"/>
  <c r="GP104" i="6"/>
  <c r="GY104" i="6" s="1"/>
  <c r="GI104" i="6"/>
  <c r="FZ104" i="6"/>
  <c r="GH104" i="6" s="1"/>
  <c r="FX104" i="6"/>
  <c r="FW104" i="6"/>
  <c r="FV104" i="6"/>
  <c r="GF104" i="6" s="1"/>
  <c r="FR104" i="6"/>
  <c r="FK104" i="6"/>
  <c r="FB104" i="6"/>
  <c r="FJ104" i="6" s="1"/>
  <c r="EZ104" i="6"/>
  <c r="EY104" i="6"/>
  <c r="EX104" i="6"/>
  <c r="FH104" i="6" s="1"/>
  <c r="ET104" i="6"/>
  <c r="EM104" i="6"/>
  <c r="ED104" i="6"/>
  <c r="EL104" i="6" s="1"/>
  <c r="EB104" i="6"/>
  <c r="EA104" i="6"/>
  <c r="DZ104" i="6"/>
  <c r="EJ104" i="6" s="1"/>
  <c r="DV104" i="6"/>
  <c r="EE104" i="6" s="1"/>
  <c r="DO104" i="6"/>
  <c r="DF104" i="6"/>
  <c r="DN104" i="6" s="1"/>
  <c r="DD104" i="6"/>
  <c r="DC104" i="6"/>
  <c r="DB104" i="6"/>
  <c r="DL104" i="6" s="1"/>
  <c r="CX104" i="6"/>
  <c r="DG104" i="6" s="1"/>
  <c r="CQ104" i="6"/>
  <c r="CH104" i="6"/>
  <c r="CP104" i="6" s="1"/>
  <c r="CF104" i="6"/>
  <c r="CE104" i="6"/>
  <c r="CD104" i="6"/>
  <c r="CN104" i="6" s="1"/>
  <c r="BZ104" i="6"/>
  <c r="BS104" i="6"/>
  <c r="BJ104" i="6"/>
  <c r="BR104" i="6" s="1"/>
  <c r="BH104" i="6"/>
  <c r="BG104" i="6"/>
  <c r="BF104" i="6"/>
  <c r="BP104" i="6" s="1"/>
  <c r="BB104" i="6"/>
  <c r="AU104" i="6"/>
  <c r="AL104" i="6"/>
  <c r="AT104" i="6" s="1"/>
  <c r="AJ104" i="6"/>
  <c r="AI104" i="6"/>
  <c r="AH104" i="6"/>
  <c r="AR104" i="6" s="1"/>
  <c r="AD104" i="6"/>
  <c r="AM104" i="6" s="1"/>
  <c r="W104" i="6"/>
  <c r="V104" i="6"/>
  <c r="T104" i="6"/>
  <c r="O104" i="6"/>
  <c r="KA103" i="6"/>
  <c r="JR103" i="6"/>
  <c r="JZ103" i="6" s="1"/>
  <c r="JP103" i="6"/>
  <c r="JO103" i="6"/>
  <c r="JN103" i="6"/>
  <c r="JX103" i="6" s="1"/>
  <c r="JJ103" i="6"/>
  <c r="JC103" i="6"/>
  <c r="IT103" i="6"/>
  <c r="JB103" i="6" s="1"/>
  <c r="IR103" i="6"/>
  <c r="IQ103" i="6"/>
  <c r="IP103" i="6"/>
  <c r="IZ103" i="6" s="1"/>
  <c r="IL103" i="6"/>
  <c r="IE103" i="6"/>
  <c r="HV103" i="6"/>
  <c r="ID103" i="6" s="1"/>
  <c r="HT103" i="6"/>
  <c r="HS103" i="6"/>
  <c r="HR103" i="6"/>
  <c r="IB103" i="6" s="1"/>
  <c r="HN103" i="6"/>
  <c r="HW103" i="6" s="1"/>
  <c r="HG103" i="6"/>
  <c r="GX103" i="6"/>
  <c r="HF103" i="6" s="1"/>
  <c r="GV103" i="6"/>
  <c r="GU103" i="6"/>
  <c r="GT103" i="6"/>
  <c r="HD103" i="6" s="1"/>
  <c r="GP103" i="6"/>
  <c r="GY103" i="6" s="1"/>
  <c r="GI103" i="6"/>
  <c r="FZ103" i="6"/>
  <c r="GH103" i="6" s="1"/>
  <c r="FX103" i="6"/>
  <c r="FW103" i="6"/>
  <c r="FV103" i="6"/>
  <c r="GF103" i="6" s="1"/>
  <c r="FR103" i="6"/>
  <c r="FK103" i="6"/>
  <c r="FB103" i="6"/>
  <c r="FJ103" i="6" s="1"/>
  <c r="EZ103" i="6"/>
  <c r="EY103" i="6"/>
  <c r="EX103" i="6"/>
  <c r="FH103" i="6" s="1"/>
  <c r="ET103" i="6"/>
  <c r="EM103" i="6"/>
  <c r="ED103" i="6"/>
  <c r="EL103" i="6" s="1"/>
  <c r="EB103" i="6"/>
  <c r="EA103" i="6"/>
  <c r="DZ103" i="6"/>
  <c r="EJ103" i="6" s="1"/>
  <c r="DV103" i="6"/>
  <c r="EE103" i="6" s="1"/>
  <c r="DO103" i="6"/>
  <c r="DF103" i="6"/>
  <c r="DN103" i="6" s="1"/>
  <c r="DD103" i="6"/>
  <c r="DC103" i="6"/>
  <c r="DB103" i="6"/>
  <c r="DL103" i="6" s="1"/>
  <c r="CX103" i="6"/>
  <c r="DG103" i="6" s="1"/>
  <c r="CQ103" i="6"/>
  <c r="CH103" i="6"/>
  <c r="CP103" i="6" s="1"/>
  <c r="CF103" i="6"/>
  <c r="CE103" i="6"/>
  <c r="CD103" i="6"/>
  <c r="CN103" i="6" s="1"/>
  <c r="BZ103" i="6"/>
  <c r="BS103" i="6"/>
  <c r="BJ103" i="6"/>
  <c r="BR103" i="6" s="1"/>
  <c r="BH103" i="6"/>
  <c r="BG103" i="6"/>
  <c r="BF103" i="6"/>
  <c r="BP103" i="6" s="1"/>
  <c r="BB103" i="6"/>
  <c r="AU103" i="6"/>
  <c r="AL103" i="6"/>
  <c r="AT103" i="6" s="1"/>
  <c r="AJ103" i="6"/>
  <c r="AI103" i="6"/>
  <c r="AH103" i="6"/>
  <c r="AR103" i="6" s="1"/>
  <c r="AD103" i="6"/>
  <c r="AM103" i="6" s="1"/>
  <c r="W103" i="6"/>
  <c r="V103" i="6"/>
  <c r="T103" i="6"/>
  <c r="O103" i="6"/>
  <c r="KA102" i="6"/>
  <c r="JR102" i="6"/>
  <c r="JZ102" i="6" s="1"/>
  <c r="JP102" i="6"/>
  <c r="JO102" i="6"/>
  <c r="JN102" i="6"/>
  <c r="JX102" i="6" s="1"/>
  <c r="JJ102" i="6"/>
  <c r="JC102" i="6"/>
  <c r="IT102" i="6"/>
  <c r="JB102" i="6" s="1"/>
  <c r="IR102" i="6"/>
  <c r="IQ102" i="6"/>
  <c r="IP102" i="6"/>
  <c r="IZ102" i="6" s="1"/>
  <c r="IL102" i="6"/>
  <c r="IE102" i="6"/>
  <c r="HV102" i="6"/>
  <c r="ID102" i="6" s="1"/>
  <c r="HT102" i="6"/>
  <c r="HS102" i="6"/>
  <c r="HR102" i="6"/>
  <c r="IB102" i="6" s="1"/>
  <c r="HN102" i="6"/>
  <c r="HW102" i="6" s="1"/>
  <c r="HG102" i="6"/>
  <c r="GX102" i="6"/>
  <c r="HF102" i="6" s="1"/>
  <c r="GV102" i="6"/>
  <c r="GU102" i="6"/>
  <c r="GT102" i="6"/>
  <c r="HD102" i="6" s="1"/>
  <c r="GP102" i="6"/>
  <c r="GY102" i="6" s="1"/>
  <c r="GI102" i="6"/>
  <c r="FZ102" i="6"/>
  <c r="GH102" i="6" s="1"/>
  <c r="FX102" i="6"/>
  <c r="FW102" i="6"/>
  <c r="FV102" i="6"/>
  <c r="GF102" i="6" s="1"/>
  <c r="FR102" i="6"/>
  <c r="FK102" i="6"/>
  <c r="FB102" i="6"/>
  <c r="FJ102" i="6" s="1"/>
  <c r="EZ102" i="6"/>
  <c r="EY102" i="6"/>
  <c r="EX102" i="6"/>
  <c r="FH102" i="6" s="1"/>
  <c r="ET102" i="6"/>
  <c r="EM102" i="6"/>
  <c r="ED102" i="6"/>
  <c r="EL102" i="6" s="1"/>
  <c r="EB102" i="6"/>
  <c r="EA102" i="6"/>
  <c r="DZ102" i="6"/>
  <c r="EJ102" i="6" s="1"/>
  <c r="DV102" i="6"/>
  <c r="EE102" i="6" s="1"/>
  <c r="DO102" i="6"/>
  <c r="DF102" i="6"/>
  <c r="DN102" i="6" s="1"/>
  <c r="DD102" i="6"/>
  <c r="DC102" i="6"/>
  <c r="DB102" i="6"/>
  <c r="DL102" i="6" s="1"/>
  <c r="CX102" i="6"/>
  <c r="DG102" i="6" s="1"/>
  <c r="CQ102" i="6"/>
  <c r="CH102" i="6"/>
  <c r="CP102" i="6" s="1"/>
  <c r="CF102" i="6"/>
  <c r="CE102" i="6"/>
  <c r="CD102" i="6"/>
  <c r="CN102" i="6" s="1"/>
  <c r="BZ102" i="6"/>
  <c r="BS102" i="6"/>
  <c r="BJ102" i="6"/>
  <c r="BR102" i="6" s="1"/>
  <c r="BH102" i="6"/>
  <c r="BG102" i="6"/>
  <c r="BF102" i="6"/>
  <c r="BP102" i="6" s="1"/>
  <c r="BB102" i="6"/>
  <c r="AU102" i="6"/>
  <c r="AL102" i="6"/>
  <c r="AT102" i="6" s="1"/>
  <c r="AJ102" i="6"/>
  <c r="AI102" i="6"/>
  <c r="AH102" i="6"/>
  <c r="AR102" i="6" s="1"/>
  <c r="AD102" i="6"/>
  <c r="AM102" i="6" s="1"/>
  <c r="W102" i="6"/>
  <c r="V102" i="6"/>
  <c r="T102" i="6"/>
  <c r="O102" i="6"/>
  <c r="KA101" i="6"/>
  <c r="JR101" i="6"/>
  <c r="JZ101" i="6" s="1"/>
  <c r="JP101" i="6"/>
  <c r="JO101" i="6"/>
  <c r="JN101" i="6"/>
  <c r="JX101" i="6" s="1"/>
  <c r="JJ101" i="6"/>
  <c r="JC101" i="6"/>
  <c r="IT101" i="6"/>
  <c r="JB101" i="6" s="1"/>
  <c r="IR101" i="6"/>
  <c r="IQ101" i="6"/>
  <c r="IP101" i="6"/>
  <c r="IZ101" i="6" s="1"/>
  <c r="IL101" i="6"/>
  <c r="IE101" i="6"/>
  <c r="HV101" i="6"/>
  <c r="ID101" i="6" s="1"/>
  <c r="HT101" i="6"/>
  <c r="HS101" i="6"/>
  <c r="HR101" i="6"/>
  <c r="IB101" i="6" s="1"/>
  <c r="HN101" i="6"/>
  <c r="HW101" i="6" s="1"/>
  <c r="HG101" i="6"/>
  <c r="GX101" i="6"/>
  <c r="HF101" i="6" s="1"/>
  <c r="GV101" i="6"/>
  <c r="GU101" i="6"/>
  <c r="GT101" i="6"/>
  <c r="HD101" i="6" s="1"/>
  <c r="GP101" i="6"/>
  <c r="GY101" i="6" s="1"/>
  <c r="GI101" i="6"/>
  <c r="FZ101" i="6"/>
  <c r="GH101" i="6" s="1"/>
  <c r="FX101" i="6"/>
  <c r="FW101" i="6"/>
  <c r="FV101" i="6"/>
  <c r="GF101" i="6" s="1"/>
  <c r="FR101" i="6"/>
  <c r="FK101" i="6"/>
  <c r="FB101" i="6"/>
  <c r="FJ101" i="6" s="1"/>
  <c r="EZ101" i="6"/>
  <c r="EY101" i="6"/>
  <c r="EX101" i="6"/>
  <c r="FH101" i="6" s="1"/>
  <c r="ET101" i="6"/>
  <c r="EM101" i="6"/>
  <c r="ED101" i="6"/>
  <c r="EL101" i="6" s="1"/>
  <c r="EB101" i="6"/>
  <c r="EA101" i="6"/>
  <c r="DZ101" i="6"/>
  <c r="EJ101" i="6" s="1"/>
  <c r="DV101" i="6"/>
  <c r="EE101" i="6" s="1"/>
  <c r="DO101" i="6"/>
  <c r="DF101" i="6"/>
  <c r="DN101" i="6" s="1"/>
  <c r="DD101" i="6"/>
  <c r="DC101" i="6"/>
  <c r="DB101" i="6"/>
  <c r="DL101" i="6" s="1"/>
  <c r="CX101" i="6"/>
  <c r="DG101" i="6" s="1"/>
  <c r="CQ101" i="6"/>
  <c r="CH101" i="6"/>
  <c r="CP101" i="6" s="1"/>
  <c r="CF101" i="6"/>
  <c r="CE101" i="6"/>
  <c r="CD101" i="6"/>
  <c r="CN101" i="6" s="1"/>
  <c r="BZ101" i="6"/>
  <c r="BS101" i="6"/>
  <c r="BJ101" i="6"/>
  <c r="BR101" i="6" s="1"/>
  <c r="BH101" i="6"/>
  <c r="BG101" i="6"/>
  <c r="BF101" i="6"/>
  <c r="BP101" i="6" s="1"/>
  <c r="BB101" i="6"/>
  <c r="AU101" i="6"/>
  <c r="AL101" i="6"/>
  <c r="AT101" i="6" s="1"/>
  <c r="AJ101" i="6"/>
  <c r="AI101" i="6"/>
  <c r="AH101" i="6"/>
  <c r="AR101" i="6" s="1"/>
  <c r="AD101" i="6"/>
  <c r="AM101" i="6" s="1"/>
  <c r="W101" i="6"/>
  <c r="V101" i="6"/>
  <c r="T101" i="6"/>
  <c r="O101" i="6"/>
  <c r="KA100" i="6"/>
  <c r="JR100" i="6"/>
  <c r="JZ100" i="6" s="1"/>
  <c r="JP100" i="6"/>
  <c r="JO100" i="6"/>
  <c r="JN100" i="6"/>
  <c r="JX100" i="6" s="1"/>
  <c r="JJ100" i="6"/>
  <c r="JC100" i="6"/>
  <c r="IT100" i="6"/>
  <c r="JB100" i="6" s="1"/>
  <c r="IR100" i="6"/>
  <c r="IQ100" i="6"/>
  <c r="IP100" i="6"/>
  <c r="IZ100" i="6" s="1"/>
  <c r="IL100" i="6"/>
  <c r="IE100" i="6"/>
  <c r="HV100" i="6"/>
  <c r="ID100" i="6" s="1"/>
  <c r="HT100" i="6"/>
  <c r="HS100" i="6"/>
  <c r="HR100" i="6"/>
  <c r="IB100" i="6" s="1"/>
  <c r="HN100" i="6"/>
  <c r="HW100" i="6" s="1"/>
  <c r="HG100" i="6"/>
  <c r="GX100" i="6"/>
  <c r="HF100" i="6" s="1"/>
  <c r="GV100" i="6"/>
  <c r="GU100" i="6"/>
  <c r="GT100" i="6"/>
  <c r="HD100" i="6" s="1"/>
  <c r="GP100" i="6"/>
  <c r="GY100" i="6" s="1"/>
  <c r="GI100" i="6"/>
  <c r="FZ100" i="6"/>
  <c r="GH100" i="6" s="1"/>
  <c r="FX100" i="6"/>
  <c r="FW100" i="6"/>
  <c r="FV100" i="6"/>
  <c r="GF100" i="6" s="1"/>
  <c r="FR100" i="6"/>
  <c r="FK100" i="6"/>
  <c r="FB100" i="6"/>
  <c r="FJ100" i="6" s="1"/>
  <c r="EZ100" i="6"/>
  <c r="EY100" i="6"/>
  <c r="EX100" i="6"/>
  <c r="FH100" i="6" s="1"/>
  <c r="ET100" i="6"/>
  <c r="EM100" i="6"/>
  <c r="ED100" i="6"/>
  <c r="EL100" i="6" s="1"/>
  <c r="EB100" i="6"/>
  <c r="EA100" i="6"/>
  <c r="DZ100" i="6"/>
  <c r="EJ100" i="6" s="1"/>
  <c r="DV100" i="6"/>
  <c r="EE100" i="6" s="1"/>
  <c r="DO100" i="6"/>
  <c r="DF100" i="6"/>
  <c r="DN100" i="6" s="1"/>
  <c r="DD100" i="6"/>
  <c r="DC100" i="6"/>
  <c r="DB100" i="6"/>
  <c r="DL100" i="6" s="1"/>
  <c r="CX100" i="6"/>
  <c r="DG100" i="6" s="1"/>
  <c r="CQ100" i="6"/>
  <c r="CH100" i="6"/>
  <c r="CP100" i="6" s="1"/>
  <c r="CF100" i="6"/>
  <c r="CE100" i="6"/>
  <c r="CD100" i="6"/>
  <c r="CN100" i="6" s="1"/>
  <c r="BZ100" i="6"/>
  <c r="BS100" i="6"/>
  <c r="BJ100" i="6"/>
  <c r="BR100" i="6" s="1"/>
  <c r="BH100" i="6"/>
  <c r="BG100" i="6"/>
  <c r="BF100" i="6"/>
  <c r="BP100" i="6" s="1"/>
  <c r="BB100" i="6"/>
  <c r="AU100" i="6"/>
  <c r="AL100" i="6"/>
  <c r="AT100" i="6" s="1"/>
  <c r="AJ100" i="6"/>
  <c r="AI100" i="6"/>
  <c r="AH100" i="6"/>
  <c r="AR100" i="6" s="1"/>
  <c r="AD100" i="6"/>
  <c r="AM100" i="6" s="1"/>
  <c r="W100" i="6"/>
  <c r="V100" i="6"/>
  <c r="T100" i="6"/>
  <c r="O100" i="6"/>
  <c r="KA99" i="6"/>
  <c r="JR99" i="6"/>
  <c r="JZ99" i="6" s="1"/>
  <c r="JP99" i="6"/>
  <c r="JO99" i="6"/>
  <c r="JN99" i="6"/>
  <c r="JX99" i="6" s="1"/>
  <c r="JJ99" i="6"/>
  <c r="JC99" i="6"/>
  <c r="IT99" i="6"/>
  <c r="JB99" i="6" s="1"/>
  <c r="IR99" i="6"/>
  <c r="IQ99" i="6"/>
  <c r="IP99" i="6"/>
  <c r="IZ99" i="6" s="1"/>
  <c r="IL99" i="6"/>
  <c r="IE99" i="6"/>
  <c r="HV99" i="6"/>
  <c r="ID99" i="6" s="1"/>
  <c r="HT99" i="6"/>
  <c r="HS99" i="6"/>
  <c r="HR99" i="6"/>
  <c r="IB99" i="6" s="1"/>
  <c r="HN99" i="6"/>
  <c r="HW99" i="6" s="1"/>
  <c r="HG99" i="6"/>
  <c r="GX99" i="6"/>
  <c r="HF99" i="6" s="1"/>
  <c r="GV99" i="6"/>
  <c r="GU99" i="6"/>
  <c r="GT99" i="6"/>
  <c r="HD99" i="6" s="1"/>
  <c r="GP99" i="6"/>
  <c r="GY99" i="6" s="1"/>
  <c r="GI99" i="6"/>
  <c r="FZ99" i="6"/>
  <c r="GH99" i="6" s="1"/>
  <c r="FX99" i="6"/>
  <c r="FW99" i="6"/>
  <c r="FV99" i="6"/>
  <c r="GF99" i="6" s="1"/>
  <c r="FR99" i="6"/>
  <c r="FK99" i="6"/>
  <c r="FB99" i="6"/>
  <c r="FJ99" i="6" s="1"/>
  <c r="EZ99" i="6"/>
  <c r="EY99" i="6"/>
  <c r="EX99" i="6"/>
  <c r="FH99" i="6" s="1"/>
  <c r="ET99" i="6"/>
  <c r="EM99" i="6"/>
  <c r="ED99" i="6"/>
  <c r="EL99" i="6" s="1"/>
  <c r="EB99" i="6"/>
  <c r="EA99" i="6"/>
  <c r="DZ99" i="6"/>
  <c r="EJ99" i="6" s="1"/>
  <c r="DV99" i="6"/>
  <c r="EE99" i="6" s="1"/>
  <c r="DO99" i="6"/>
  <c r="DF99" i="6"/>
  <c r="DN99" i="6" s="1"/>
  <c r="DD99" i="6"/>
  <c r="DC99" i="6"/>
  <c r="DB99" i="6"/>
  <c r="DL99" i="6" s="1"/>
  <c r="CX99" i="6"/>
  <c r="DG99" i="6" s="1"/>
  <c r="CQ99" i="6"/>
  <c r="CH99" i="6"/>
  <c r="CP99" i="6" s="1"/>
  <c r="CF99" i="6"/>
  <c r="CE99" i="6"/>
  <c r="CD99" i="6"/>
  <c r="CN99" i="6" s="1"/>
  <c r="BZ99" i="6"/>
  <c r="BS99" i="6"/>
  <c r="BJ99" i="6"/>
  <c r="BR99" i="6" s="1"/>
  <c r="BH99" i="6"/>
  <c r="BG99" i="6"/>
  <c r="BF99" i="6"/>
  <c r="BP99" i="6" s="1"/>
  <c r="BB99" i="6"/>
  <c r="AU99" i="6"/>
  <c r="AL99" i="6"/>
  <c r="AT99" i="6" s="1"/>
  <c r="AJ99" i="6"/>
  <c r="AI99" i="6"/>
  <c r="AH99" i="6"/>
  <c r="AR99" i="6" s="1"/>
  <c r="AD99" i="6"/>
  <c r="AM99" i="6" s="1"/>
  <c r="W99" i="6"/>
  <c r="V99" i="6"/>
  <c r="T99" i="6"/>
  <c r="O99" i="6"/>
  <c r="KA98" i="6"/>
  <c r="JR98" i="6"/>
  <c r="JZ98" i="6" s="1"/>
  <c r="JP98" i="6"/>
  <c r="JO98" i="6"/>
  <c r="JN98" i="6"/>
  <c r="JX98" i="6" s="1"/>
  <c r="JJ98" i="6"/>
  <c r="JC98" i="6"/>
  <c r="IT98" i="6"/>
  <c r="JB98" i="6" s="1"/>
  <c r="IR98" i="6"/>
  <c r="IQ98" i="6"/>
  <c r="IP98" i="6"/>
  <c r="IZ98" i="6" s="1"/>
  <c r="IL98" i="6"/>
  <c r="IE98" i="6"/>
  <c r="HV98" i="6"/>
  <c r="ID98" i="6" s="1"/>
  <c r="HT98" i="6"/>
  <c r="HS98" i="6"/>
  <c r="HR98" i="6"/>
  <c r="IB98" i="6" s="1"/>
  <c r="HN98" i="6"/>
  <c r="HW98" i="6" s="1"/>
  <c r="HG98" i="6"/>
  <c r="GX98" i="6"/>
  <c r="HF98" i="6" s="1"/>
  <c r="GV98" i="6"/>
  <c r="GU98" i="6"/>
  <c r="GT98" i="6"/>
  <c r="HD98" i="6" s="1"/>
  <c r="GP98" i="6"/>
  <c r="GY98" i="6" s="1"/>
  <c r="GI98" i="6"/>
  <c r="FZ98" i="6"/>
  <c r="GH98" i="6" s="1"/>
  <c r="FX98" i="6"/>
  <c r="FW98" i="6"/>
  <c r="FV98" i="6"/>
  <c r="GF98" i="6" s="1"/>
  <c r="FR98" i="6"/>
  <c r="FK98" i="6"/>
  <c r="FB98" i="6"/>
  <c r="FJ98" i="6" s="1"/>
  <c r="EZ98" i="6"/>
  <c r="EY98" i="6"/>
  <c r="EX98" i="6"/>
  <c r="FH98" i="6" s="1"/>
  <c r="ET98" i="6"/>
  <c r="EM98" i="6"/>
  <c r="ED98" i="6"/>
  <c r="EL98" i="6" s="1"/>
  <c r="EB98" i="6"/>
  <c r="EA98" i="6"/>
  <c r="DZ98" i="6"/>
  <c r="EJ98" i="6" s="1"/>
  <c r="DV98" i="6"/>
  <c r="EE98" i="6" s="1"/>
  <c r="DO98" i="6"/>
  <c r="DF98" i="6"/>
  <c r="DN98" i="6" s="1"/>
  <c r="DD98" i="6"/>
  <c r="DC98" i="6"/>
  <c r="DB98" i="6"/>
  <c r="DL98" i="6" s="1"/>
  <c r="CX98" i="6"/>
  <c r="CQ98" i="6"/>
  <c r="CH98" i="6"/>
  <c r="CP98" i="6" s="1"/>
  <c r="CF98" i="6"/>
  <c r="CE98" i="6"/>
  <c r="CD98" i="6"/>
  <c r="CN98" i="6" s="1"/>
  <c r="BZ98" i="6"/>
  <c r="BS98" i="6"/>
  <c r="BJ98" i="6"/>
  <c r="BR98" i="6" s="1"/>
  <c r="BH98" i="6"/>
  <c r="BG98" i="6"/>
  <c r="BF98" i="6"/>
  <c r="BP98" i="6" s="1"/>
  <c r="BB98" i="6"/>
  <c r="AU98" i="6"/>
  <c r="AL98" i="6"/>
  <c r="AT98" i="6" s="1"/>
  <c r="AJ98" i="6"/>
  <c r="AI98" i="6"/>
  <c r="AH98" i="6"/>
  <c r="AR98" i="6" s="1"/>
  <c r="AD98" i="6"/>
  <c r="AM98" i="6" s="1"/>
  <c r="W98" i="6"/>
  <c r="V98" i="6"/>
  <c r="T98" i="6"/>
  <c r="O98" i="6"/>
  <c r="KA97" i="6"/>
  <c r="JR97" i="6"/>
  <c r="JZ97" i="6" s="1"/>
  <c r="JP97" i="6"/>
  <c r="JO97" i="6"/>
  <c r="JN97" i="6"/>
  <c r="JX97" i="6" s="1"/>
  <c r="JJ97" i="6"/>
  <c r="JC97" i="6"/>
  <c r="IT97" i="6"/>
  <c r="JB97" i="6" s="1"/>
  <c r="IR97" i="6"/>
  <c r="IQ97" i="6"/>
  <c r="IP97" i="6"/>
  <c r="IZ97" i="6" s="1"/>
  <c r="IL97" i="6"/>
  <c r="IE97" i="6"/>
  <c r="HV97" i="6"/>
  <c r="ID97" i="6" s="1"/>
  <c r="HT97" i="6"/>
  <c r="HS97" i="6"/>
  <c r="HR97" i="6"/>
  <c r="IB97" i="6" s="1"/>
  <c r="HN97" i="6"/>
  <c r="HW97" i="6" s="1"/>
  <c r="HG97" i="6"/>
  <c r="GX97" i="6"/>
  <c r="HF97" i="6" s="1"/>
  <c r="GV97" i="6"/>
  <c r="GU97" i="6"/>
  <c r="GT97" i="6"/>
  <c r="HD97" i="6" s="1"/>
  <c r="GP97" i="6"/>
  <c r="GI97" i="6"/>
  <c r="FZ97" i="6"/>
  <c r="GH97" i="6" s="1"/>
  <c r="FX97" i="6"/>
  <c r="FW97" i="6"/>
  <c r="FV97" i="6"/>
  <c r="GF97" i="6" s="1"/>
  <c r="FR97" i="6"/>
  <c r="FK97" i="6"/>
  <c r="FB97" i="6"/>
  <c r="FJ97" i="6" s="1"/>
  <c r="EZ97" i="6"/>
  <c r="EY97" i="6"/>
  <c r="EX97" i="6"/>
  <c r="FH97" i="6" s="1"/>
  <c r="ET97" i="6"/>
  <c r="EM97" i="6"/>
  <c r="ED97" i="6"/>
  <c r="EL97" i="6" s="1"/>
  <c r="EB97" i="6"/>
  <c r="EA97" i="6"/>
  <c r="DZ97" i="6"/>
  <c r="EJ97" i="6" s="1"/>
  <c r="DV97" i="6"/>
  <c r="EE97" i="6" s="1"/>
  <c r="DO97" i="6"/>
  <c r="DF97" i="6"/>
  <c r="DN97" i="6" s="1"/>
  <c r="DD97" i="6"/>
  <c r="DC97" i="6"/>
  <c r="DB97" i="6"/>
  <c r="DL97" i="6" s="1"/>
  <c r="CX97" i="6"/>
  <c r="DG97" i="6" s="1"/>
  <c r="CQ97" i="6"/>
  <c r="CH97" i="6"/>
  <c r="CP97" i="6" s="1"/>
  <c r="CF97" i="6"/>
  <c r="CE97" i="6"/>
  <c r="CD97" i="6"/>
  <c r="CN97" i="6" s="1"/>
  <c r="BZ97" i="6"/>
  <c r="BS97" i="6"/>
  <c r="BJ97" i="6"/>
  <c r="BR97" i="6" s="1"/>
  <c r="BH97" i="6"/>
  <c r="BG97" i="6"/>
  <c r="BF97" i="6"/>
  <c r="BP97" i="6" s="1"/>
  <c r="BB97" i="6"/>
  <c r="AU97" i="6"/>
  <c r="AL97" i="6"/>
  <c r="AT97" i="6" s="1"/>
  <c r="AJ97" i="6"/>
  <c r="AI97" i="6"/>
  <c r="AH97" i="6"/>
  <c r="AR97" i="6" s="1"/>
  <c r="AD97" i="6"/>
  <c r="AM97" i="6" s="1"/>
  <c r="W97" i="6"/>
  <c r="V97" i="6"/>
  <c r="T97" i="6"/>
  <c r="KA96" i="6"/>
  <c r="JR96" i="6"/>
  <c r="JZ96" i="6" s="1"/>
  <c r="JP96" i="6"/>
  <c r="JO96" i="6"/>
  <c r="JN96" i="6"/>
  <c r="JX96" i="6" s="1"/>
  <c r="JJ96" i="6"/>
  <c r="JC96" i="6"/>
  <c r="IT96" i="6"/>
  <c r="JB96" i="6" s="1"/>
  <c r="IR96" i="6"/>
  <c r="IQ96" i="6"/>
  <c r="IP96" i="6"/>
  <c r="IZ96" i="6" s="1"/>
  <c r="IL96" i="6"/>
  <c r="IE96" i="6"/>
  <c r="HV96" i="6"/>
  <c r="ID96" i="6" s="1"/>
  <c r="HT96" i="6"/>
  <c r="HS96" i="6"/>
  <c r="HR96" i="6"/>
  <c r="IB96" i="6" s="1"/>
  <c r="HN96" i="6"/>
  <c r="HW96" i="6" s="1"/>
  <c r="HG96" i="6"/>
  <c r="GX96" i="6"/>
  <c r="HF96" i="6" s="1"/>
  <c r="GV96" i="6"/>
  <c r="GU96" i="6"/>
  <c r="GT96" i="6"/>
  <c r="HD96" i="6" s="1"/>
  <c r="GP96" i="6"/>
  <c r="GY96" i="6" s="1"/>
  <c r="GI96" i="6"/>
  <c r="FZ96" i="6"/>
  <c r="GH96" i="6" s="1"/>
  <c r="FX96" i="6"/>
  <c r="FW96" i="6"/>
  <c r="FV96" i="6"/>
  <c r="GF96" i="6" s="1"/>
  <c r="FR96" i="6"/>
  <c r="FK96" i="6"/>
  <c r="FB96" i="6"/>
  <c r="FJ96" i="6" s="1"/>
  <c r="EZ96" i="6"/>
  <c r="EY96" i="6"/>
  <c r="EX96" i="6"/>
  <c r="FH96" i="6" s="1"/>
  <c r="ET96" i="6"/>
  <c r="EM96" i="6"/>
  <c r="ED96" i="6"/>
  <c r="EL96" i="6" s="1"/>
  <c r="EB96" i="6"/>
  <c r="EA96" i="6"/>
  <c r="DZ96" i="6"/>
  <c r="EJ96" i="6" s="1"/>
  <c r="DV96" i="6"/>
  <c r="EE96" i="6" s="1"/>
  <c r="DO96" i="6"/>
  <c r="DF96" i="6"/>
  <c r="DN96" i="6" s="1"/>
  <c r="DD96" i="6"/>
  <c r="DC96" i="6"/>
  <c r="DB96" i="6"/>
  <c r="DL96" i="6" s="1"/>
  <c r="CX96" i="6"/>
  <c r="CQ96" i="6"/>
  <c r="CH96" i="6"/>
  <c r="CP96" i="6" s="1"/>
  <c r="CF96" i="6"/>
  <c r="CE96" i="6"/>
  <c r="CD96" i="6"/>
  <c r="CN96" i="6" s="1"/>
  <c r="BZ96" i="6"/>
  <c r="BS96" i="6"/>
  <c r="BJ96" i="6"/>
  <c r="BR96" i="6" s="1"/>
  <c r="BH96" i="6"/>
  <c r="BG96" i="6"/>
  <c r="BF96" i="6"/>
  <c r="BP96" i="6" s="1"/>
  <c r="BB96" i="6"/>
  <c r="AU96" i="6"/>
  <c r="AL96" i="6"/>
  <c r="AT96" i="6" s="1"/>
  <c r="AJ96" i="6"/>
  <c r="AI96" i="6"/>
  <c r="AH96" i="6"/>
  <c r="AR96" i="6" s="1"/>
  <c r="AD96" i="6"/>
  <c r="AM96" i="6" s="1"/>
  <c r="W96" i="6"/>
  <c r="V96" i="6"/>
  <c r="T96" i="6"/>
  <c r="O96" i="6"/>
  <c r="KA95" i="6"/>
  <c r="JR95" i="6"/>
  <c r="JZ95" i="6" s="1"/>
  <c r="JP95" i="6"/>
  <c r="JO95" i="6"/>
  <c r="JN95" i="6"/>
  <c r="JX95" i="6" s="1"/>
  <c r="JJ95" i="6"/>
  <c r="JC95" i="6"/>
  <c r="IT95" i="6"/>
  <c r="JB95" i="6" s="1"/>
  <c r="IR95" i="6"/>
  <c r="IQ95" i="6"/>
  <c r="IP95" i="6"/>
  <c r="IZ95" i="6" s="1"/>
  <c r="IL95" i="6"/>
  <c r="IE95" i="6"/>
  <c r="HV95" i="6"/>
  <c r="ID95" i="6" s="1"/>
  <c r="HT95" i="6"/>
  <c r="HS95" i="6"/>
  <c r="HR95" i="6"/>
  <c r="IB95" i="6" s="1"/>
  <c r="HN95" i="6"/>
  <c r="HW95" i="6" s="1"/>
  <c r="HG95" i="6"/>
  <c r="GX95" i="6"/>
  <c r="HF95" i="6" s="1"/>
  <c r="GV95" i="6"/>
  <c r="GU95" i="6"/>
  <c r="GT95" i="6"/>
  <c r="HD95" i="6" s="1"/>
  <c r="GP95" i="6"/>
  <c r="GI95" i="6"/>
  <c r="FZ95" i="6"/>
  <c r="GH95" i="6" s="1"/>
  <c r="FX95" i="6"/>
  <c r="FW95" i="6"/>
  <c r="FV95" i="6"/>
  <c r="GF95" i="6" s="1"/>
  <c r="FR95" i="6"/>
  <c r="FK95" i="6"/>
  <c r="FB95" i="6"/>
  <c r="FJ95" i="6" s="1"/>
  <c r="EZ95" i="6"/>
  <c r="EY95" i="6"/>
  <c r="EX95" i="6"/>
  <c r="FH95" i="6" s="1"/>
  <c r="ET95" i="6"/>
  <c r="EM95" i="6"/>
  <c r="ED95" i="6"/>
  <c r="EL95" i="6" s="1"/>
  <c r="EB95" i="6"/>
  <c r="EA95" i="6"/>
  <c r="DZ95" i="6"/>
  <c r="EJ95" i="6" s="1"/>
  <c r="DV95" i="6"/>
  <c r="EE95" i="6" s="1"/>
  <c r="DO95" i="6"/>
  <c r="DF95" i="6"/>
  <c r="DN95" i="6" s="1"/>
  <c r="DD95" i="6"/>
  <c r="DC95" i="6"/>
  <c r="DB95" i="6"/>
  <c r="DL95" i="6" s="1"/>
  <c r="CX95" i="6"/>
  <c r="DG95" i="6" s="1"/>
  <c r="CQ95" i="6"/>
  <c r="CH95" i="6"/>
  <c r="CP95" i="6" s="1"/>
  <c r="CF95" i="6"/>
  <c r="CE95" i="6"/>
  <c r="CD95" i="6"/>
  <c r="CN95" i="6" s="1"/>
  <c r="BZ95" i="6"/>
  <c r="BS95" i="6"/>
  <c r="BJ95" i="6"/>
  <c r="BR95" i="6" s="1"/>
  <c r="BH95" i="6"/>
  <c r="BG95" i="6"/>
  <c r="BF95" i="6"/>
  <c r="BP95" i="6" s="1"/>
  <c r="BB95" i="6"/>
  <c r="AU95" i="6"/>
  <c r="AL95" i="6"/>
  <c r="AT95" i="6" s="1"/>
  <c r="AJ95" i="6"/>
  <c r="AI95" i="6"/>
  <c r="AH95" i="6"/>
  <c r="AR95" i="6" s="1"/>
  <c r="AD95" i="6"/>
  <c r="AM95" i="6" s="1"/>
  <c r="W95" i="6"/>
  <c r="V95" i="6"/>
  <c r="T95" i="6"/>
  <c r="KA94" i="6"/>
  <c r="JR94" i="6"/>
  <c r="JZ94" i="6" s="1"/>
  <c r="JP94" i="6"/>
  <c r="JO94" i="6"/>
  <c r="JN94" i="6"/>
  <c r="JX94" i="6" s="1"/>
  <c r="JJ94" i="6"/>
  <c r="JC94" i="6"/>
  <c r="IT94" i="6"/>
  <c r="JB94" i="6" s="1"/>
  <c r="IR94" i="6"/>
  <c r="IQ94" i="6"/>
  <c r="IP94" i="6"/>
  <c r="IZ94" i="6" s="1"/>
  <c r="IL94" i="6"/>
  <c r="IE94" i="6"/>
  <c r="HV94" i="6"/>
  <c r="ID94" i="6" s="1"/>
  <c r="HT94" i="6"/>
  <c r="HS94" i="6"/>
  <c r="HR94" i="6"/>
  <c r="IB94" i="6" s="1"/>
  <c r="HN94" i="6"/>
  <c r="HW94" i="6" s="1"/>
  <c r="HG94" i="6"/>
  <c r="GX94" i="6"/>
  <c r="HF94" i="6" s="1"/>
  <c r="GV94" i="6"/>
  <c r="GU94" i="6"/>
  <c r="GT94" i="6"/>
  <c r="HD94" i="6" s="1"/>
  <c r="GP94" i="6"/>
  <c r="GY94" i="6" s="1"/>
  <c r="GI94" i="6"/>
  <c r="FZ94" i="6"/>
  <c r="GH94" i="6" s="1"/>
  <c r="FX94" i="6"/>
  <c r="FW94" i="6"/>
  <c r="FV94" i="6"/>
  <c r="GF94" i="6" s="1"/>
  <c r="FR94" i="6"/>
  <c r="GA94" i="6" s="1"/>
  <c r="FK94" i="6"/>
  <c r="FB94" i="6"/>
  <c r="FJ94" i="6" s="1"/>
  <c r="EZ94" i="6"/>
  <c r="EY94" i="6"/>
  <c r="EX94" i="6"/>
  <c r="FH94" i="6" s="1"/>
  <c r="ET94" i="6"/>
  <c r="EM94" i="6"/>
  <c r="ED94" i="6"/>
  <c r="EL94" i="6" s="1"/>
  <c r="EB94" i="6"/>
  <c r="EA94" i="6"/>
  <c r="DZ94" i="6"/>
  <c r="EJ94" i="6" s="1"/>
  <c r="DV94" i="6"/>
  <c r="EE94" i="6" s="1"/>
  <c r="DO94" i="6"/>
  <c r="DF94" i="6"/>
  <c r="DN94" i="6" s="1"/>
  <c r="DD94" i="6"/>
  <c r="DC94" i="6"/>
  <c r="DB94" i="6"/>
  <c r="DL94" i="6" s="1"/>
  <c r="CX94" i="6"/>
  <c r="CQ94" i="6"/>
  <c r="CH94" i="6"/>
  <c r="CP94" i="6" s="1"/>
  <c r="CF94" i="6"/>
  <c r="CE94" i="6"/>
  <c r="CD94" i="6"/>
  <c r="CN94" i="6" s="1"/>
  <c r="BZ94" i="6"/>
  <c r="CI94" i="6" s="1"/>
  <c r="BS94" i="6"/>
  <c r="BJ94" i="6"/>
  <c r="BR94" i="6" s="1"/>
  <c r="BH94" i="6"/>
  <c r="BG94" i="6"/>
  <c r="BF94" i="6"/>
  <c r="BP94" i="6" s="1"/>
  <c r="BB94" i="6"/>
  <c r="AU94" i="6"/>
  <c r="AL94" i="6"/>
  <c r="AT94" i="6" s="1"/>
  <c r="AJ94" i="6"/>
  <c r="AI94" i="6"/>
  <c r="AH94" i="6"/>
  <c r="AR94" i="6" s="1"/>
  <c r="AD94" i="6"/>
  <c r="AM94" i="6" s="1"/>
  <c r="W94" i="6"/>
  <c r="V94" i="6"/>
  <c r="T94" i="6"/>
  <c r="O94" i="6"/>
  <c r="KA93" i="6"/>
  <c r="JR93" i="6"/>
  <c r="JZ93" i="6" s="1"/>
  <c r="JP93" i="6"/>
  <c r="JO93" i="6"/>
  <c r="JN93" i="6"/>
  <c r="JX93" i="6" s="1"/>
  <c r="JJ93" i="6"/>
  <c r="JS93" i="6" s="1"/>
  <c r="JC93" i="6"/>
  <c r="IT93" i="6"/>
  <c r="JB93" i="6" s="1"/>
  <c r="IR93" i="6"/>
  <c r="IQ93" i="6"/>
  <c r="IP93" i="6"/>
  <c r="IZ93" i="6" s="1"/>
  <c r="IL93" i="6"/>
  <c r="IE93" i="6"/>
  <c r="HV93" i="6"/>
  <c r="ID93" i="6" s="1"/>
  <c r="HT93" i="6"/>
  <c r="HS93" i="6"/>
  <c r="HR93" i="6"/>
  <c r="IB93" i="6" s="1"/>
  <c r="HN93" i="6"/>
  <c r="HW93" i="6" s="1"/>
  <c r="HG93" i="6"/>
  <c r="GX93" i="6"/>
  <c r="HF93" i="6" s="1"/>
  <c r="GV93" i="6"/>
  <c r="GU93" i="6"/>
  <c r="GT93" i="6"/>
  <c r="HD93" i="6" s="1"/>
  <c r="GP93" i="6"/>
  <c r="GI93" i="6"/>
  <c r="FZ93" i="6"/>
  <c r="GH93" i="6" s="1"/>
  <c r="FX93" i="6"/>
  <c r="FW93" i="6"/>
  <c r="FV93" i="6"/>
  <c r="GF93" i="6" s="1"/>
  <c r="FR93" i="6"/>
  <c r="GA93" i="6" s="1"/>
  <c r="FK93" i="6"/>
  <c r="FB93" i="6"/>
  <c r="FJ93" i="6" s="1"/>
  <c r="EZ93" i="6"/>
  <c r="EY93" i="6"/>
  <c r="EX93" i="6"/>
  <c r="FH93" i="6" s="1"/>
  <c r="ET93" i="6"/>
  <c r="EM93" i="6"/>
  <c r="ED93" i="6"/>
  <c r="EL93" i="6" s="1"/>
  <c r="EB93" i="6"/>
  <c r="EA93" i="6"/>
  <c r="DZ93" i="6"/>
  <c r="EJ93" i="6" s="1"/>
  <c r="DV93" i="6"/>
  <c r="EE93" i="6" s="1"/>
  <c r="DO93" i="6"/>
  <c r="DF93" i="6"/>
  <c r="DN93" i="6" s="1"/>
  <c r="DD93" i="6"/>
  <c r="DC93" i="6"/>
  <c r="DB93" i="6"/>
  <c r="DL93" i="6" s="1"/>
  <c r="CX93" i="6"/>
  <c r="DG93" i="6" s="1"/>
  <c r="CQ93" i="6"/>
  <c r="CH93" i="6"/>
  <c r="CP93" i="6" s="1"/>
  <c r="CF93" i="6"/>
  <c r="CE93" i="6"/>
  <c r="CD93" i="6"/>
  <c r="CN93" i="6" s="1"/>
  <c r="BZ93" i="6"/>
  <c r="CI93" i="6" s="1"/>
  <c r="BS93" i="6"/>
  <c r="BJ93" i="6"/>
  <c r="BR93" i="6" s="1"/>
  <c r="BH93" i="6"/>
  <c r="BG93" i="6"/>
  <c r="BF93" i="6"/>
  <c r="BP93" i="6" s="1"/>
  <c r="BB93" i="6"/>
  <c r="AU93" i="6"/>
  <c r="AL93" i="6"/>
  <c r="AT93" i="6" s="1"/>
  <c r="AJ93" i="6"/>
  <c r="AI93" i="6"/>
  <c r="AH93" i="6"/>
  <c r="AR93" i="6" s="1"/>
  <c r="AD93" i="6"/>
  <c r="AM93" i="6" s="1"/>
  <c r="W93" i="6"/>
  <c r="V93" i="6"/>
  <c r="T93" i="6"/>
  <c r="KA92" i="6"/>
  <c r="JR92" i="6"/>
  <c r="JZ92" i="6" s="1"/>
  <c r="JP92" i="6"/>
  <c r="JO92" i="6"/>
  <c r="JN92" i="6"/>
  <c r="JX92" i="6" s="1"/>
  <c r="JJ92" i="6"/>
  <c r="JS92" i="6" s="1"/>
  <c r="JC92" i="6"/>
  <c r="IT92" i="6"/>
  <c r="JB92" i="6" s="1"/>
  <c r="IR92" i="6"/>
  <c r="IQ92" i="6"/>
  <c r="IP92" i="6"/>
  <c r="IZ92" i="6" s="1"/>
  <c r="IL92" i="6"/>
  <c r="IE92" i="6"/>
  <c r="HV92" i="6"/>
  <c r="ID92" i="6" s="1"/>
  <c r="HT92" i="6"/>
  <c r="HS92" i="6"/>
  <c r="HR92" i="6"/>
  <c r="IB92" i="6" s="1"/>
  <c r="HN92" i="6"/>
  <c r="HW92" i="6" s="1"/>
  <c r="HG92" i="6"/>
  <c r="GX92" i="6"/>
  <c r="HF92" i="6" s="1"/>
  <c r="GV92" i="6"/>
  <c r="GU92" i="6"/>
  <c r="GT92" i="6"/>
  <c r="HD92" i="6" s="1"/>
  <c r="GP92" i="6"/>
  <c r="GY92" i="6" s="1"/>
  <c r="GI92" i="6"/>
  <c r="FZ92" i="6"/>
  <c r="GH92" i="6" s="1"/>
  <c r="FX92" i="6"/>
  <c r="FW92" i="6"/>
  <c r="FV92" i="6"/>
  <c r="GF92" i="6" s="1"/>
  <c r="FR92" i="6"/>
  <c r="GA92" i="6" s="1"/>
  <c r="FK92" i="6"/>
  <c r="FB92" i="6"/>
  <c r="FJ92" i="6" s="1"/>
  <c r="EZ92" i="6"/>
  <c r="EY92" i="6"/>
  <c r="EX92" i="6"/>
  <c r="FH92" i="6" s="1"/>
  <c r="ET92" i="6"/>
  <c r="EM92" i="6"/>
  <c r="ED92" i="6"/>
  <c r="EL92" i="6" s="1"/>
  <c r="EB92" i="6"/>
  <c r="EA92" i="6"/>
  <c r="DZ92" i="6"/>
  <c r="EJ92" i="6" s="1"/>
  <c r="DV92" i="6"/>
  <c r="EE92" i="6" s="1"/>
  <c r="DO92" i="6"/>
  <c r="DF92" i="6"/>
  <c r="DN92" i="6" s="1"/>
  <c r="DD92" i="6"/>
  <c r="DC92" i="6"/>
  <c r="DB92" i="6"/>
  <c r="DL92" i="6" s="1"/>
  <c r="CX92" i="6"/>
  <c r="CQ92" i="6"/>
  <c r="CH92" i="6"/>
  <c r="CP92" i="6" s="1"/>
  <c r="CF92" i="6"/>
  <c r="CE92" i="6"/>
  <c r="CD92" i="6"/>
  <c r="CN92" i="6" s="1"/>
  <c r="BZ92" i="6"/>
  <c r="CI92" i="6" s="1"/>
  <c r="BS92" i="6"/>
  <c r="BJ92" i="6"/>
  <c r="BR92" i="6" s="1"/>
  <c r="BH92" i="6"/>
  <c r="BG92" i="6"/>
  <c r="BF92" i="6"/>
  <c r="BP92" i="6" s="1"/>
  <c r="BB92" i="6"/>
  <c r="AU92" i="6"/>
  <c r="AL92" i="6"/>
  <c r="AT92" i="6" s="1"/>
  <c r="AJ92" i="6"/>
  <c r="AI92" i="6"/>
  <c r="AH92" i="6"/>
  <c r="AR92" i="6" s="1"/>
  <c r="AD92" i="6"/>
  <c r="AM92" i="6" s="1"/>
  <c r="W92" i="6"/>
  <c r="V92" i="6"/>
  <c r="T92" i="6"/>
  <c r="O92" i="6"/>
  <c r="KA91" i="6"/>
  <c r="JR91" i="6"/>
  <c r="JZ91" i="6" s="1"/>
  <c r="JP91" i="6"/>
  <c r="JO91" i="6"/>
  <c r="JN91" i="6"/>
  <c r="JX91" i="6" s="1"/>
  <c r="JJ91" i="6"/>
  <c r="JS91" i="6" s="1"/>
  <c r="JC91" i="6"/>
  <c r="IT91" i="6"/>
  <c r="JB91" i="6" s="1"/>
  <c r="IR91" i="6"/>
  <c r="IQ91" i="6"/>
  <c r="IP91" i="6"/>
  <c r="IZ91" i="6" s="1"/>
  <c r="IL91" i="6"/>
  <c r="IE91" i="6"/>
  <c r="HV91" i="6"/>
  <c r="ID91" i="6" s="1"/>
  <c r="HT91" i="6"/>
  <c r="HS91" i="6"/>
  <c r="HR91" i="6"/>
  <c r="IB91" i="6" s="1"/>
  <c r="HN91" i="6"/>
  <c r="HW91" i="6" s="1"/>
  <c r="HG91" i="6"/>
  <c r="GX91" i="6"/>
  <c r="HF91" i="6" s="1"/>
  <c r="GV91" i="6"/>
  <c r="GU91" i="6"/>
  <c r="GT91" i="6"/>
  <c r="HD91" i="6" s="1"/>
  <c r="GP91" i="6"/>
  <c r="GI91" i="6"/>
  <c r="FZ91" i="6"/>
  <c r="GH91" i="6" s="1"/>
  <c r="FX91" i="6"/>
  <c r="FW91" i="6"/>
  <c r="FV91" i="6"/>
  <c r="GF91" i="6" s="1"/>
  <c r="FR91" i="6"/>
  <c r="GA91" i="6" s="1"/>
  <c r="FK91" i="6"/>
  <c r="FB91" i="6"/>
  <c r="FJ91" i="6" s="1"/>
  <c r="EZ91" i="6"/>
  <c r="EY91" i="6"/>
  <c r="EX91" i="6"/>
  <c r="FH91" i="6" s="1"/>
  <c r="ET91" i="6"/>
  <c r="EM91" i="6"/>
  <c r="ED91" i="6"/>
  <c r="EL91" i="6" s="1"/>
  <c r="EB91" i="6"/>
  <c r="EA91" i="6"/>
  <c r="DZ91" i="6"/>
  <c r="EJ91" i="6" s="1"/>
  <c r="DV91" i="6"/>
  <c r="EE91" i="6" s="1"/>
  <c r="DO91" i="6"/>
  <c r="DF91" i="6"/>
  <c r="DN91" i="6" s="1"/>
  <c r="DD91" i="6"/>
  <c r="DC91" i="6"/>
  <c r="DB91" i="6"/>
  <c r="DL91" i="6" s="1"/>
  <c r="CX91" i="6"/>
  <c r="DG91" i="6" s="1"/>
  <c r="CQ91" i="6"/>
  <c r="CH91" i="6"/>
  <c r="CP91" i="6" s="1"/>
  <c r="CF91" i="6"/>
  <c r="CE91" i="6"/>
  <c r="CD91" i="6"/>
  <c r="CN91" i="6" s="1"/>
  <c r="BZ91" i="6"/>
  <c r="CI91" i="6" s="1"/>
  <c r="BS91" i="6"/>
  <c r="BJ91" i="6"/>
  <c r="BR91" i="6" s="1"/>
  <c r="BH91" i="6"/>
  <c r="BG91" i="6"/>
  <c r="BF91" i="6"/>
  <c r="BP91" i="6" s="1"/>
  <c r="BB91" i="6"/>
  <c r="AU91" i="6"/>
  <c r="AL91" i="6"/>
  <c r="AT91" i="6" s="1"/>
  <c r="AJ91" i="6"/>
  <c r="AI91" i="6"/>
  <c r="AH91" i="6"/>
  <c r="AR91" i="6" s="1"/>
  <c r="AD91" i="6"/>
  <c r="AM91" i="6" s="1"/>
  <c r="W91" i="6"/>
  <c r="V91" i="6"/>
  <c r="T91" i="6"/>
  <c r="KA90" i="6"/>
  <c r="JR90" i="6"/>
  <c r="JZ90" i="6" s="1"/>
  <c r="JP90" i="6"/>
  <c r="JO90" i="6"/>
  <c r="JN90" i="6"/>
  <c r="JX90" i="6" s="1"/>
  <c r="JJ90" i="6"/>
  <c r="JS90" i="6" s="1"/>
  <c r="JC90" i="6"/>
  <c r="IT90" i="6"/>
  <c r="JB90" i="6" s="1"/>
  <c r="IR90" i="6"/>
  <c r="IQ90" i="6"/>
  <c r="IP90" i="6"/>
  <c r="IZ90" i="6" s="1"/>
  <c r="IL90" i="6"/>
  <c r="IE90" i="6"/>
  <c r="HV90" i="6"/>
  <c r="ID90" i="6" s="1"/>
  <c r="HT90" i="6"/>
  <c r="HS90" i="6"/>
  <c r="HR90" i="6"/>
  <c r="IB90" i="6" s="1"/>
  <c r="HN90" i="6"/>
  <c r="HW90" i="6" s="1"/>
  <c r="HG90" i="6"/>
  <c r="GX90" i="6"/>
  <c r="HF90" i="6" s="1"/>
  <c r="GV90" i="6"/>
  <c r="GU90" i="6"/>
  <c r="GT90" i="6"/>
  <c r="HD90" i="6" s="1"/>
  <c r="GP90" i="6"/>
  <c r="GY90" i="6" s="1"/>
  <c r="GI90" i="6"/>
  <c r="FZ90" i="6"/>
  <c r="GH90" i="6" s="1"/>
  <c r="FX90" i="6"/>
  <c r="FW90" i="6"/>
  <c r="FV90" i="6"/>
  <c r="GF90" i="6" s="1"/>
  <c r="FR90" i="6"/>
  <c r="GA90" i="6" s="1"/>
  <c r="FK90" i="6"/>
  <c r="FB90" i="6"/>
  <c r="FJ90" i="6" s="1"/>
  <c r="EZ90" i="6"/>
  <c r="EY90" i="6"/>
  <c r="EX90" i="6"/>
  <c r="FH90" i="6" s="1"/>
  <c r="ET90" i="6"/>
  <c r="EM90" i="6"/>
  <c r="ED90" i="6"/>
  <c r="EL90" i="6" s="1"/>
  <c r="EB90" i="6"/>
  <c r="EA90" i="6"/>
  <c r="DZ90" i="6"/>
  <c r="EJ90" i="6" s="1"/>
  <c r="DV90" i="6"/>
  <c r="EE90" i="6" s="1"/>
  <c r="DO90" i="6"/>
  <c r="DF90" i="6"/>
  <c r="DN90" i="6" s="1"/>
  <c r="DD90" i="6"/>
  <c r="DC90" i="6"/>
  <c r="DB90" i="6"/>
  <c r="DL90" i="6" s="1"/>
  <c r="CX90" i="6"/>
  <c r="CQ90" i="6"/>
  <c r="CH90" i="6"/>
  <c r="CP90" i="6" s="1"/>
  <c r="CF90" i="6"/>
  <c r="CE90" i="6"/>
  <c r="CD90" i="6"/>
  <c r="CN90" i="6" s="1"/>
  <c r="BZ90" i="6"/>
  <c r="CI90" i="6" s="1"/>
  <c r="BS90" i="6"/>
  <c r="BJ90" i="6"/>
  <c r="BR90" i="6" s="1"/>
  <c r="BH90" i="6"/>
  <c r="BG90" i="6"/>
  <c r="BF90" i="6"/>
  <c r="BP90" i="6" s="1"/>
  <c r="BB90" i="6"/>
  <c r="AU90" i="6"/>
  <c r="AL90" i="6"/>
  <c r="AT90" i="6" s="1"/>
  <c r="AJ90" i="6"/>
  <c r="AI90" i="6"/>
  <c r="AH90" i="6"/>
  <c r="AR90" i="6" s="1"/>
  <c r="AD90" i="6"/>
  <c r="AM90" i="6" s="1"/>
  <c r="W90" i="6"/>
  <c r="V90" i="6"/>
  <c r="T90" i="6"/>
  <c r="O90" i="6"/>
  <c r="KA89" i="6"/>
  <c r="JR89" i="6"/>
  <c r="JZ89" i="6" s="1"/>
  <c r="JP89" i="6"/>
  <c r="JO89" i="6"/>
  <c r="JN89" i="6"/>
  <c r="JX89" i="6" s="1"/>
  <c r="JJ89" i="6"/>
  <c r="JS89" i="6" s="1"/>
  <c r="JC89" i="6"/>
  <c r="IT89" i="6"/>
  <c r="JB89" i="6" s="1"/>
  <c r="IR89" i="6"/>
  <c r="IQ89" i="6"/>
  <c r="IP89" i="6"/>
  <c r="IZ89" i="6" s="1"/>
  <c r="IL89" i="6"/>
  <c r="IE89" i="6"/>
  <c r="HV89" i="6"/>
  <c r="ID89" i="6" s="1"/>
  <c r="HT89" i="6"/>
  <c r="HS89" i="6"/>
  <c r="HR89" i="6"/>
  <c r="IB89" i="6" s="1"/>
  <c r="HN89" i="6"/>
  <c r="HW89" i="6" s="1"/>
  <c r="HG89" i="6"/>
  <c r="GX89" i="6"/>
  <c r="HF89" i="6" s="1"/>
  <c r="GV89" i="6"/>
  <c r="GU89" i="6"/>
  <c r="GT89" i="6"/>
  <c r="HD89" i="6" s="1"/>
  <c r="GP89" i="6"/>
  <c r="GI89" i="6"/>
  <c r="FZ89" i="6"/>
  <c r="GH89" i="6" s="1"/>
  <c r="FX89" i="6"/>
  <c r="FW89" i="6"/>
  <c r="FV89" i="6"/>
  <c r="GF89" i="6" s="1"/>
  <c r="FR89" i="6"/>
  <c r="GA89" i="6" s="1"/>
  <c r="GB89" i="6" s="1"/>
  <c r="FK89" i="6"/>
  <c r="FB89" i="6"/>
  <c r="FJ89" i="6" s="1"/>
  <c r="EZ89" i="6"/>
  <c r="EY89" i="6"/>
  <c r="EX89" i="6"/>
  <c r="FH89" i="6" s="1"/>
  <c r="ET89" i="6"/>
  <c r="EM89" i="6"/>
  <c r="ED89" i="6"/>
  <c r="EL89" i="6" s="1"/>
  <c r="EB89" i="6"/>
  <c r="EA89" i="6"/>
  <c r="DZ89" i="6"/>
  <c r="EJ89" i="6" s="1"/>
  <c r="DV89" i="6"/>
  <c r="DO89" i="6"/>
  <c r="DF89" i="6"/>
  <c r="DN89" i="6" s="1"/>
  <c r="DD89" i="6"/>
  <c r="DC89" i="6"/>
  <c r="DB89" i="6"/>
  <c r="DL89" i="6" s="1"/>
  <c r="CX89" i="6"/>
  <c r="CQ89" i="6"/>
  <c r="CH89" i="6"/>
  <c r="CP89" i="6" s="1"/>
  <c r="CF89" i="6"/>
  <c r="CE89" i="6"/>
  <c r="CD89" i="6"/>
  <c r="CN89" i="6" s="1"/>
  <c r="BZ89" i="6"/>
  <c r="CI89" i="6" s="1"/>
  <c r="CJ89" i="6" s="1"/>
  <c r="BS89" i="6"/>
  <c r="BJ89" i="6"/>
  <c r="BR89" i="6" s="1"/>
  <c r="BH89" i="6"/>
  <c r="BG89" i="6"/>
  <c r="BF89" i="6"/>
  <c r="BP89" i="6" s="1"/>
  <c r="BB89" i="6"/>
  <c r="AU89" i="6"/>
  <c r="AL89" i="6"/>
  <c r="AT89" i="6" s="1"/>
  <c r="AJ89" i="6"/>
  <c r="AI89" i="6"/>
  <c r="AH89" i="6"/>
  <c r="AR89" i="6" s="1"/>
  <c r="AD89" i="6"/>
  <c r="W89" i="6"/>
  <c r="V89" i="6"/>
  <c r="T89" i="6"/>
  <c r="KA88" i="6"/>
  <c r="JR88" i="6"/>
  <c r="JZ88" i="6" s="1"/>
  <c r="JP88" i="6"/>
  <c r="JO88" i="6"/>
  <c r="JN88" i="6"/>
  <c r="JX88" i="6" s="1"/>
  <c r="JJ88" i="6"/>
  <c r="JS88" i="6" s="1"/>
  <c r="JT88" i="6" s="1"/>
  <c r="JC88" i="6"/>
  <c r="IT88" i="6"/>
  <c r="JB88" i="6" s="1"/>
  <c r="IR88" i="6"/>
  <c r="IQ88" i="6"/>
  <c r="IP88" i="6"/>
  <c r="IZ88" i="6" s="1"/>
  <c r="IL88" i="6"/>
  <c r="IE88" i="6"/>
  <c r="HV88" i="6"/>
  <c r="ID88" i="6" s="1"/>
  <c r="HT88" i="6"/>
  <c r="HS88" i="6"/>
  <c r="HR88" i="6"/>
  <c r="IB88" i="6" s="1"/>
  <c r="HN88" i="6"/>
  <c r="HG88" i="6"/>
  <c r="GX88" i="6"/>
  <c r="HF88" i="6" s="1"/>
  <c r="GV88" i="6"/>
  <c r="GU88" i="6"/>
  <c r="GT88" i="6"/>
  <c r="HD88" i="6" s="1"/>
  <c r="GP88" i="6"/>
  <c r="GI88" i="6"/>
  <c r="FZ88" i="6"/>
  <c r="GH88" i="6" s="1"/>
  <c r="FX88" i="6"/>
  <c r="FW88" i="6"/>
  <c r="FV88" i="6"/>
  <c r="GF88" i="6" s="1"/>
  <c r="FR88" i="6"/>
  <c r="GA88" i="6" s="1"/>
  <c r="GB88" i="6" s="1"/>
  <c r="FK88" i="6"/>
  <c r="FB88" i="6"/>
  <c r="FJ88" i="6" s="1"/>
  <c r="EZ88" i="6"/>
  <c r="EY88" i="6"/>
  <c r="EX88" i="6"/>
  <c r="FH88" i="6" s="1"/>
  <c r="ET88" i="6"/>
  <c r="EM88" i="6"/>
  <c r="ED88" i="6"/>
  <c r="EL88" i="6" s="1"/>
  <c r="EB88" i="6"/>
  <c r="EA88" i="6"/>
  <c r="DZ88" i="6"/>
  <c r="EJ88" i="6" s="1"/>
  <c r="DV88" i="6"/>
  <c r="DO88" i="6"/>
  <c r="DF88" i="6"/>
  <c r="DN88" i="6" s="1"/>
  <c r="DD88" i="6"/>
  <c r="DC88" i="6"/>
  <c r="DB88" i="6"/>
  <c r="DL88" i="6" s="1"/>
  <c r="CX88" i="6"/>
  <c r="CQ88" i="6"/>
  <c r="CH88" i="6"/>
  <c r="CP88" i="6" s="1"/>
  <c r="CF88" i="6"/>
  <c r="CE88" i="6"/>
  <c r="CD88" i="6"/>
  <c r="CN88" i="6" s="1"/>
  <c r="BZ88" i="6"/>
  <c r="CI88" i="6" s="1"/>
  <c r="CJ88" i="6" s="1"/>
  <c r="BS88" i="6"/>
  <c r="BJ88" i="6"/>
  <c r="BR88" i="6" s="1"/>
  <c r="BH88" i="6"/>
  <c r="BG88" i="6"/>
  <c r="BF88" i="6"/>
  <c r="BP88" i="6" s="1"/>
  <c r="BB88" i="6"/>
  <c r="AU88" i="6"/>
  <c r="AL88" i="6"/>
  <c r="AT88" i="6" s="1"/>
  <c r="AJ88" i="6"/>
  <c r="AI88" i="6"/>
  <c r="AH88" i="6"/>
  <c r="AR88" i="6" s="1"/>
  <c r="AD88" i="6"/>
  <c r="W88" i="6"/>
  <c r="V88" i="6"/>
  <c r="T88" i="6"/>
  <c r="KA87" i="6"/>
  <c r="JR87" i="6"/>
  <c r="JZ87" i="6" s="1"/>
  <c r="JP87" i="6"/>
  <c r="JO87" i="6"/>
  <c r="JN87" i="6"/>
  <c r="JX87" i="6" s="1"/>
  <c r="JJ87" i="6"/>
  <c r="JS87" i="6" s="1"/>
  <c r="JT87" i="6" s="1"/>
  <c r="JC87" i="6"/>
  <c r="IT87" i="6"/>
  <c r="JB87" i="6" s="1"/>
  <c r="IR87" i="6"/>
  <c r="IQ87" i="6"/>
  <c r="IP87" i="6"/>
  <c r="IZ87" i="6" s="1"/>
  <c r="IL87" i="6"/>
  <c r="IE87" i="6"/>
  <c r="HV87" i="6"/>
  <c r="ID87" i="6" s="1"/>
  <c r="HT87" i="6"/>
  <c r="HS87" i="6"/>
  <c r="HR87" i="6"/>
  <c r="IB87" i="6" s="1"/>
  <c r="HN87" i="6"/>
  <c r="HG87" i="6"/>
  <c r="GX87" i="6"/>
  <c r="HF87" i="6" s="1"/>
  <c r="GV87" i="6"/>
  <c r="GU87" i="6"/>
  <c r="GT87" i="6"/>
  <c r="HD87" i="6" s="1"/>
  <c r="GP87" i="6"/>
  <c r="GI87" i="6"/>
  <c r="FZ87" i="6"/>
  <c r="GH87" i="6" s="1"/>
  <c r="FX87" i="6"/>
  <c r="FW87" i="6"/>
  <c r="FV87" i="6"/>
  <c r="GF87" i="6" s="1"/>
  <c r="FR87" i="6"/>
  <c r="GA87" i="6" s="1"/>
  <c r="GB87" i="6" s="1"/>
  <c r="FK87" i="6"/>
  <c r="FB87" i="6"/>
  <c r="FJ87" i="6" s="1"/>
  <c r="EZ87" i="6"/>
  <c r="EY87" i="6"/>
  <c r="EX87" i="6"/>
  <c r="FH87" i="6" s="1"/>
  <c r="ET87" i="6"/>
  <c r="EM87" i="6"/>
  <c r="ED87" i="6"/>
  <c r="EL87" i="6" s="1"/>
  <c r="EB87" i="6"/>
  <c r="EA87" i="6"/>
  <c r="DZ87" i="6"/>
  <c r="EJ87" i="6" s="1"/>
  <c r="DV87" i="6"/>
  <c r="DO87" i="6"/>
  <c r="DF87" i="6"/>
  <c r="DN87" i="6" s="1"/>
  <c r="DD87" i="6"/>
  <c r="DC87" i="6"/>
  <c r="DB87" i="6"/>
  <c r="DL87" i="6" s="1"/>
  <c r="CX87" i="6"/>
  <c r="CQ87" i="6"/>
  <c r="CH87" i="6"/>
  <c r="CP87" i="6" s="1"/>
  <c r="CF87" i="6"/>
  <c r="CE87" i="6"/>
  <c r="CD87" i="6"/>
  <c r="CN87" i="6" s="1"/>
  <c r="BZ87" i="6"/>
  <c r="CI87" i="6" s="1"/>
  <c r="CJ87" i="6" s="1"/>
  <c r="BS87" i="6"/>
  <c r="BJ87" i="6"/>
  <c r="BR87" i="6" s="1"/>
  <c r="BH87" i="6"/>
  <c r="BG87" i="6"/>
  <c r="BF87" i="6"/>
  <c r="BP87" i="6" s="1"/>
  <c r="BB87" i="6"/>
  <c r="AU87" i="6"/>
  <c r="AL87" i="6"/>
  <c r="AT87" i="6" s="1"/>
  <c r="AJ87" i="6"/>
  <c r="AI87" i="6"/>
  <c r="AH87" i="6"/>
  <c r="AR87" i="6" s="1"/>
  <c r="AD87" i="6"/>
  <c r="W87" i="6"/>
  <c r="V87" i="6"/>
  <c r="T87" i="6"/>
  <c r="KA86" i="6"/>
  <c r="JR86" i="6"/>
  <c r="JZ86" i="6" s="1"/>
  <c r="JP86" i="6"/>
  <c r="JO86" i="6"/>
  <c r="JN86" i="6"/>
  <c r="JX86" i="6" s="1"/>
  <c r="JJ86" i="6"/>
  <c r="JS86" i="6" s="1"/>
  <c r="JT86" i="6" s="1"/>
  <c r="JC86" i="6"/>
  <c r="IT86" i="6"/>
  <c r="JB86" i="6" s="1"/>
  <c r="IR86" i="6"/>
  <c r="IQ86" i="6"/>
  <c r="IP86" i="6"/>
  <c r="IZ86" i="6" s="1"/>
  <c r="IL86" i="6"/>
  <c r="IE86" i="6"/>
  <c r="HV86" i="6"/>
  <c r="ID86" i="6" s="1"/>
  <c r="HT86" i="6"/>
  <c r="HS86" i="6"/>
  <c r="HR86" i="6"/>
  <c r="IB86" i="6" s="1"/>
  <c r="HN86" i="6"/>
  <c r="HG86" i="6"/>
  <c r="GX86" i="6"/>
  <c r="HF86" i="6" s="1"/>
  <c r="GV86" i="6"/>
  <c r="GU86" i="6"/>
  <c r="GT86" i="6"/>
  <c r="HD86" i="6" s="1"/>
  <c r="GP86" i="6"/>
  <c r="GI86" i="6"/>
  <c r="FZ86" i="6"/>
  <c r="GH86" i="6" s="1"/>
  <c r="FX86" i="6"/>
  <c r="FW86" i="6"/>
  <c r="FV86" i="6"/>
  <c r="GF86" i="6" s="1"/>
  <c r="FR86" i="6"/>
  <c r="GA86" i="6" s="1"/>
  <c r="GB86" i="6" s="1"/>
  <c r="FK86" i="6"/>
  <c r="FB86" i="6"/>
  <c r="FJ86" i="6" s="1"/>
  <c r="EZ86" i="6"/>
  <c r="EY86" i="6"/>
  <c r="EX86" i="6"/>
  <c r="FH86" i="6" s="1"/>
  <c r="ET86" i="6"/>
  <c r="EM86" i="6"/>
  <c r="ED86" i="6"/>
  <c r="EL86" i="6" s="1"/>
  <c r="EB86" i="6"/>
  <c r="EA86" i="6"/>
  <c r="DZ86" i="6"/>
  <c r="EJ86" i="6" s="1"/>
  <c r="DV86" i="6"/>
  <c r="DO86" i="6"/>
  <c r="DF86" i="6"/>
  <c r="DN86" i="6" s="1"/>
  <c r="DD86" i="6"/>
  <c r="DC86" i="6"/>
  <c r="DB86" i="6"/>
  <c r="DL86" i="6" s="1"/>
  <c r="CX86" i="6"/>
  <c r="CQ86" i="6"/>
  <c r="CH86" i="6"/>
  <c r="CP86" i="6" s="1"/>
  <c r="CF86" i="6"/>
  <c r="CE86" i="6"/>
  <c r="CD86" i="6"/>
  <c r="CN86" i="6" s="1"/>
  <c r="BZ86" i="6"/>
  <c r="CI86" i="6" s="1"/>
  <c r="CJ86" i="6" s="1"/>
  <c r="BS86" i="6"/>
  <c r="BJ86" i="6"/>
  <c r="BR86" i="6" s="1"/>
  <c r="BH86" i="6"/>
  <c r="BG86" i="6"/>
  <c r="BF86" i="6"/>
  <c r="BP86" i="6" s="1"/>
  <c r="BB86" i="6"/>
  <c r="AU86" i="6"/>
  <c r="AL86" i="6"/>
  <c r="AT86" i="6" s="1"/>
  <c r="AJ86" i="6"/>
  <c r="AI86" i="6"/>
  <c r="AH86" i="6"/>
  <c r="AR86" i="6" s="1"/>
  <c r="AD86" i="6"/>
  <c r="W86" i="6"/>
  <c r="V86" i="6"/>
  <c r="T86" i="6"/>
  <c r="KA85" i="6"/>
  <c r="JR85" i="6"/>
  <c r="JZ85" i="6" s="1"/>
  <c r="JP85" i="6"/>
  <c r="JO85" i="6"/>
  <c r="JN85" i="6"/>
  <c r="JX85" i="6" s="1"/>
  <c r="JJ85" i="6"/>
  <c r="JS85" i="6" s="1"/>
  <c r="JT85" i="6" s="1"/>
  <c r="JC85" i="6"/>
  <c r="IT85" i="6"/>
  <c r="JB85" i="6" s="1"/>
  <c r="IR85" i="6"/>
  <c r="IQ85" i="6"/>
  <c r="IP85" i="6"/>
  <c r="IZ85" i="6" s="1"/>
  <c r="IL85" i="6"/>
  <c r="IE85" i="6"/>
  <c r="HV85" i="6"/>
  <c r="ID85" i="6" s="1"/>
  <c r="HT85" i="6"/>
  <c r="HS85" i="6"/>
  <c r="HR85" i="6"/>
  <c r="IB85" i="6" s="1"/>
  <c r="HN85" i="6"/>
  <c r="HG85" i="6"/>
  <c r="GX85" i="6"/>
  <c r="HF85" i="6" s="1"/>
  <c r="GV85" i="6"/>
  <c r="GU85" i="6"/>
  <c r="GT85" i="6"/>
  <c r="HD85" i="6" s="1"/>
  <c r="GP85" i="6"/>
  <c r="GI85" i="6"/>
  <c r="FZ85" i="6"/>
  <c r="GH85" i="6" s="1"/>
  <c r="FX85" i="6"/>
  <c r="FW85" i="6"/>
  <c r="FV85" i="6"/>
  <c r="GF85" i="6" s="1"/>
  <c r="FR85" i="6"/>
  <c r="GA85" i="6" s="1"/>
  <c r="GB85" i="6" s="1"/>
  <c r="FK85" i="6"/>
  <c r="FB85" i="6"/>
  <c r="FJ85" i="6" s="1"/>
  <c r="EZ85" i="6"/>
  <c r="EY85" i="6"/>
  <c r="EX85" i="6"/>
  <c r="FH85" i="6" s="1"/>
  <c r="ET85" i="6"/>
  <c r="EM85" i="6"/>
  <c r="ED85" i="6"/>
  <c r="EL85" i="6" s="1"/>
  <c r="EB85" i="6"/>
  <c r="EA85" i="6"/>
  <c r="DZ85" i="6"/>
  <c r="EJ85" i="6" s="1"/>
  <c r="DV85" i="6"/>
  <c r="DO85" i="6"/>
  <c r="DF85" i="6"/>
  <c r="DN85" i="6" s="1"/>
  <c r="DD85" i="6"/>
  <c r="DC85" i="6"/>
  <c r="DB85" i="6"/>
  <c r="DL85" i="6" s="1"/>
  <c r="CX85" i="6"/>
  <c r="CQ85" i="6"/>
  <c r="CH85" i="6"/>
  <c r="CP85" i="6" s="1"/>
  <c r="CF85" i="6"/>
  <c r="CE85" i="6"/>
  <c r="CD85" i="6"/>
  <c r="CN85" i="6" s="1"/>
  <c r="BZ85" i="6"/>
  <c r="CI85" i="6" s="1"/>
  <c r="CJ85" i="6" s="1"/>
  <c r="BS85" i="6"/>
  <c r="BJ85" i="6"/>
  <c r="BR85" i="6" s="1"/>
  <c r="BH85" i="6"/>
  <c r="BG85" i="6"/>
  <c r="BF85" i="6"/>
  <c r="BP85" i="6" s="1"/>
  <c r="BB85" i="6"/>
  <c r="AU85" i="6"/>
  <c r="AL85" i="6"/>
  <c r="AT85" i="6" s="1"/>
  <c r="AJ85" i="6"/>
  <c r="AI85" i="6"/>
  <c r="AH85" i="6"/>
  <c r="AR85" i="6" s="1"/>
  <c r="AD85" i="6"/>
  <c r="W85" i="6"/>
  <c r="V85" i="6"/>
  <c r="T85" i="6"/>
  <c r="KA84" i="6"/>
  <c r="JR84" i="6"/>
  <c r="JZ84" i="6" s="1"/>
  <c r="JP84" i="6"/>
  <c r="JO84" i="6"/>
  <c r="JN84" i="6"/>
  <c r="JX84" i="6" s="1"/>
  <c r="JJ84" i="6"/>
  <c r="JS84" i="6" s="1"/>
  <c r="JT84" i="6" s="1"/>
  <c r="JC84" i="6"/>
  <c r="IT84" i="6"/>
  <c r="JB84" i="6" s="1"/>
  <c r="IR84" i="6"/>
  <c r="IQ84" i="6"/>
  <c r="IP84" i="6"/>
  <c r="IZ84" i="6" s="1"/>
  <c r="IL84" i="6"/>
  <c r="IE84" i="6"/>
  <c r="HV84" i="6"/>
  <c r="ID84" i="6" s="1"/>
  <c r="HT84" i="6"/>
  <c r="HS84" i="6"/>
  <c r="HR84" i="6"/>
  <c r="IB84" i="6" s="1"/>
  <c r="HN84" i="6"/>
  <c r="HG84" i="6"/>
  <c r="GX84" i="6"/>
  <c r="HF84" i="6" s="1"/>
  <c r="GV84" i="6"/>
  <c r="GU84" i="6"/>
  <c r="GT84" i="6"/>
  <c r="HD84" i="6" s="1"/>
  <c r="GP84" i="6"/>
  <c r="GI84" i="6"/>
  <c r="FZ84" i="6"/>
  <c r="GH84" i="6" s="1"/>
  <c r="FX84" i="6"/>
  <c r="FW84" i="6"/>
  <c r="FV84" i="6"/>
  <c r="GF84" i="6" s="1"/>
  <c r="FR84" i="6"/>
  <c r="GA84" i="6" s="1"/>
  <c r="GB84" i="6" s="1"/>
  <c r="FK84" i="6"/>
  <c r="FB84" i="6"/>
  <c r="FJ84" i="6" s="1"/>
  <c r="EZ84" i="6"/>
  <c r="EY84" i="6"/>
  <c r="EX84" i="6"/>
  <c r="FH84" i="6" s="1"/>
  <c r="ET84" i="6"/>
  <c r="EM84" i="6"/>
  <c r="ED84" i="6"/>
  <c r="EL84" i="6" s="1"/>
  <c r="EB84" i="6"/>
  <c r="EA84" i="6"/>
  <c r="DZ84" i="6"/>
  <c r="EJ84" i="6" s="1"/>
  <c r="DV84" i="6"/>
  <c r="DO84" i="6"/>
  <c r="DF84" i="6"/>
  <c r="DN84" i="6" s="1"/>
  <c r="DD84" i="6"/>
  <c r="DC84" i="6"/>
  <c r="DB84" i="6"/>
  <c r="DL84" i="6" s="1"/>
  <c r="CX84" i="6"/>
  <c r="CQ84" i="6"/>
  <c r="CH84" i="6"/>
  <c r="CP84" i="6" s="1"/>
  <c r="CF84" i="6"/>
  <c r="CE84" i="6"/>
  <c r="CD84" i="6"/>
  <c r="CN84" i="6" s="1"/>
  <c r="BZ84" i="6"/>
  <c r="CI84" i="6" s="1"/>
  <c r="CJ84" i="6" s="1"/>
  <c r="BS84" i="6"/>
  <c r="BJ84" i="6"/>
  <c r="BR84" i="6" s="1"/>
  <c r="BH84" i="6"/>
  <c r="BG84" i="6"/>
  <c r="BF84" i="6"/>
  <c r="BP84" i="6" s="1"/>
  <c r="BB84" i="6"/>
  <c r="AU84" i="6"/>
  <c r="AL84" i="6"/>
  <c r="AT84" i="6" s="1"/>
  <c r="AJ84" i="6"/>
  <c r="AI84" i="6"/>
  <c r="AH84" i="6"/>
  <c r="AR84" i="6" s="1"/>
  <c r="AD84" i="6"/>
  <c r="W84" i="6"/>
  <c r="V84" i="6"/>
  <c r="T84" i="6"/>
  <c r="KA83" i="6"/>
  <c r="JR83" i="6"/>
  <c r="JZ83" i="6" s="1"/>
  <c r="JP83" i="6"/>
  <c r="JO83" i="6"/>
  <c r="JN83" i="6"/>
  <c r="JX83" i="6" s="1"/>
  <c r="JJ83" i="6"/>
  <c r="JS83" i="6" s="1"/>
  <c r="JT83" i="6" s="1"/>
  <c r="JC83" i="6"/>
  <c r="IT83" i="6"/>
  <c r="JB83" i="6" s="1"/>
  <c r="IR83" i="6"/>
  <c r="IQ83" i="6"/>
  <c r="IP83" i="6"/>
  <c r="IZ83" i="6" s="1"/>
  <c r="IL83" i="6"/>
  <c r="IE83" i="6"/>
  <c r="HV83" i="6"/>
  <c r="ID83" i="6" s="1"/>
  <c r="HT83" i="6"/>
  <c r="HS83" i="6"/>
  <c r="HR83" i="6"/>
  <c r="IB83" i="6" s="1"/>
  <c r="HN83" i="6"/>
  <c r="HG83" i="6"/>
  <c r="GX83" i="6"/>
  <c r="HF83" i="6" s="1"/>
  <c r="GV83" i="6"/>
  <c r="GU83" i="6"/>
  <c r="GT83" i="6"/>
  <c r="HD83" i="6" s="1"/>
  <c r="GP83" i="6"/>
  <c r="GI83" i="6"/>
  <c r="FZ83" i="6"/>
  <c r="GH83" i="6" s="1"/>
  <c r="FX83" i="6"/>
  <c r="FW83" i="6"/>
  <c r="FV83" i="6"/>
  <c r="GF83" i="6" s="1"/>
  <c r="FR83" i="6"/>
  <c r="GA83" i="6" s="1"/>
  <c r="GB83" i="6" s="1"/>
  <c r="FK83" i="6"/>
  <c r="FB83" i="6"/>
  <c r="FJ83" i="6" s="1"/>
  <c r="EZ83" i="6"/>
  <c r="EY83" i="6"/>
  <c r="EX83" i="6"/>
  <c r="FH83" i="6" s="1"/>
  <c r="ET83" i="6"/>
  <c r="EM83" i="6"/>
  <c r="ED83" i="6"/>
  <c r="EL83" i="6" s="1"/>
  <c r="EB83" i="6"/>
  <c r="EA83" i="6"/>
  <c r="DZ83" i="6"/>
  <c r="EJ83" i="6" s="1"/>
  <c r="DV83" i="6"/>
  <c r="DO83" i="6"/>
  <c r="DF83" i="6"/>
  <c r="DN83" i="6" s="1"/>
  <c r="DD83" i="6"/>
  <c r="DC83" i="6"/>
  <c r="DB83" i="6"/>
  <c r="DL83" i="6" s="1"/>
  <c r="CX83" i="6"/>
  <c r="CQ83" i="6"/>
  <c r="CH83" i="6"/>
  <c r="CP83" i="6" s="1"/>
  <c r="CF83" i="6"/>
  <c r="CE83" i="6"/>
  <c r="CD83" i="6"/>
  <c r="CN83" i="6" s="1"/>
  <c r="BZ83" i="6"/>
  <c r="CI83" i="6" s="1"/>
  <c r="CJ83" i="6" s="1"/>
  <c r="BS83" i="6"/>
  <c r="BJ83" i="6"/>
  <c r="BR83" i="6" s="1"/>
  <c r="BH83" i="6"/>
  <c r="BG83" i="6"/>
  <c r="BF83" i="6"/>
  <c r="BP83" i="6" s="1"/>
  <c r="BB83" i="6"/>
  <c r="AU83" i="6"/>
  <c r="AL83" i="6"/>
  <c r="AT83" i="6" s="1"/>
  <c r="AJ83" i="6"/>
  <c r="AI83" i="6"/>
  <c r="AH83" i="6"/>
  <c r="AR83" i="6" s="1"/>
  <c r="AD83" i="6"/>
  <c r="W83" i="6"/>
  <c r="V83" i="6"/>
  <c r="T83" i="6"/>
  <c r="KA82" i="6"/>
  <c r="JR82" i="6"/>
  <c r="JZ82" i="6" s="1"/>
  <c r="JP82" i="6"/>
  <c r="JO82" i="6"/>
  <c r="JN82" i="6"/>
  <c r="JX82" i="6" s="1"/>
  <c r="JJ82" i="6"/>
  <c r="JS82" i="6" s="1"/>
  <c r="JT82" i="6" s="1"/>
  <c r="JC82" i="6"/>
  <c r="IT82" i="6"/>
  <c r="JB82" i="6" s="1"/>
  <c r="IR82" i="6"/>
  <c r="IQ82" i="6"/>
  <c r="IP82" i="6"/>
  <c r="IZ82" i="6" s="1"/>
  <c r="IL82" i="6"/>
  <c r="IE82" i="6"/>
  <c r="HV82" i="6"/>
  <c r="ID82" i="6" s="1"/>
  <c r="HT82" i="6"/>
  <c r="HS82" i="6"/>
  <c r="HR82" i="6"/>
  <c r="IB82" i="6" s="1"/>
  <c r="HN82" i="6"/>
  <c r="HG82" i="6"/>
  <c r="GX82" i="6"/>
  <c r="HF82" i="6" s="1"/>
  <c r="GV82" i="6"/>
  <c r="GU82" i="6"/>
  <c r="GT82" i="6"/>
  <c r="HD82" i="6" s="1"/>
  <c r="GP82" i="6"/>
  <c r="GI82" i="6"/>
  <c r="FZ82" i="6"/>
  <c r="GH82" i="6" s="1"/>
  <c r="FX82" i="6"/>
  <c r="FW82" i="6"/>
  <c r="FV82" i="6"/>
  <c r="GF82" i="6" s="1"/>
  <c r="FR82" i="6"/>
  <c r="GA82" i="6" s="1"/>
  <c r="GB82" i="6" s="1"/>
  <c r="FK82" i="6"/>
  <c r="FB82" i="6"/>
  <c r="FJ82" i="6" s="1"/>
  <c r="EZ82" i="6"/>
  <c r="EY82" i="6"/>
  <c r="EX82" i="6"/>
  <c r="FH82" i="6" s="1"/>
  <c r="ET82" i="6"/>
  <c r="EM82" i="6"/>
  <c r="ED82" i="6"/>
  <c r="EL82" i="6" s="1"/>
  <c r="EB82" i="6"/>
  <c r="EA82" i="6"/>
  <c r="DZ82" i="6"/>
  <c r="EJ82" i="6" s="1"/>
  <c r="DV82" i="6"/>
  <c r="DO82" i="6"/>
  <c r="DF82" i="6"/>
  <c r="DN82" i="6" s="1"/>
  <c r="DD82" i="6"/>
  <c r="DC82" i="6"/>
  <c r="DB82" i="6"/>
  <c r="DL82" i="6" s="1"/>
  <c r="CX82" i="6"/>
  <c r="CQ82" i="6"/>
  <c r="CH82" i="6"/>
  <c r="CP82" i="6" s="1"/>
  <c r="CF82" i="6"/>
  <c r="CE82" i="6"/>
  <c r="CD82" i="6"/>
  <c r="CN82" i="6" s="1"/>
  <c r="BZ82" i="6"/>
  <c r="CI82" i="6" s="1"/>
  <c r="CJ82" i="6" s="1"/>
  <c r="BS82" i="6"/>
  <c r="BJ82" i="6"/>
  <c r="BR82" i="6" s="1"/>
  <c r="BH82" i="6"/>
  <c r="BG82" i="6"/>
  <c r="BF82" i="6"/>
  <c r="BP82" i="6" s="1"/>
  <c r="BB82" i="6"/>
  <c r="AU82" i="6"/>
  <c r="AL82" i="6"/>
  <c r="AT82" i="6" s="1"/>
  <c r="AJ82" i="6"/>
  <c r="AI82" i="6"/>
  <c r="AH82" i="6"/>
  <c r="AR82" i="6" s="1"/>
  <c r="AD82" i="6"/>
  <c r="W82" i="6"/>
  <c r="V82" i="6"/>
  <c r="T82" i="6"/>
  <c r="KA81" i="6"/>
  <c r="JR81" i="6"/>
  <c r="JZ81" i="6" s="1"/>
  <c r="JP81" i="6"/>
  <c r="JO81" i="6"/>
  <c r="JN81" i="6"/>
  <c r="JX81" i="6" s="1"/>
  <c r="JJ81" i="6"/>
  <c r="JS81" i="6" s="1"/>
  <c r="JT81" i="6" s="1"/>
  <c r="JC81" i="6"/>
  <c r="IT81" i="6"/>
  <c r="JB81" i="6" s="1"/>
  <c r="IR81" i="6"/>
  <c r="IQ81" i="6"/>
  <c r="IP81" i="6"/>
  <c r="IZ81" i="6" s="1"/>
  <c r="IL81" i="6"/>
  <c r="IE81" i="6"/>
  <c r="HV81" i="6"/>
  <c r="ID81" i="6" s="1"/>
  <c r="HT81" i="6"/>
  <c r="HS81" i="6"/>
  <c r="HR81" i="6"/>
  <c r="IB81" i="6" s="1"/>
  <c r="HN81" i="6"/>
  <c r="HG81" i="6"/>
  <c r="GX81" i="6"/>
  <c r="HF81" i="6" s="1"/>
  <c r="GV81" i="6"/>
  <c r="GU81" i="6"/>
  <c r="GT81" i="6"/>
  <c r="HD81" i="6" s="1"/>
  <c r="GP81" i="6"/>
  <c r="GI81" i="6"/>
  <c r="FZ81" i="6"/>
  <c r="GH81" i="6" s="1"/>
  <c r="FX81" i="6"/>
  <c r="FW81" i="6"/>
  <c r="FV81" i="6"/>
  <c r="GF81" i="6" s="1"/>
  <c r="FR81" i="6"/>
  <c r="GA81" i="6" s="1"/>
  <c r="GB81" i="6" s="1"/>
  <c r="FK81" i="6"/>
  <c r="FB81" i="6"/>
  <c r="FJ81" i="6" s="1"/>
  <c r="EZ81" i="6"/>
  <c r="EY81" i="6"/>
  <c r="EX81" i="6"/>
  <c r="FH81" i="6" s="1"/>
  <c r="ET81" i="6"/>
  <c r="EM81" i="6"/>
  <c r="ED81" i="6"/>
  <c r="EL81" i="6" s="1"/>
  <c r="EB81" i="6"/>
  <c r="EA81" i="6"/>
  <c r="DZ81" i="6"/>
  <c r="EJ81" i="6" s="1"/>
  <c r="DV81" i="6"/>
  <c r="DO81" i="6"/>
  <c r="DF81" i="6"/>
  <c r="DN81" i="6" s="1"/>
  <c r="DD81" i="6"/>
  <c r="DC81" i="6"/>
  <c r="DB81" i="6"/>
  <c r="DL81" i="6" s="1"/>
  <c r="CX81" i="6"/>
  <c r="CQ81" i="6"/>
  <c r="CH81" i="6"/>
  <c r="CP81" i="6" s="1"/>
  <c r="CF81" i="6"/>
  <c r="CE81" i="6"/>
  <c r="CD81" i="6"/>
  <c r="CN81" i="6" s="1"/>
  <c r="BZ81" i="6"/>
  <c r="CI81" i="6" s="1"/>
  <c r="CJ81" i="6" s="1"/>
  <c r="BS81" i="6"/>
  <c r="BJ81" i="6"/>
  <c r="BR81" i="6" s="1"/>
  <c r="BH81" i="6"/>
  <c r="BG81" i="6"/>
  <c r="BF81" i="6"/>
  <c r="BP81" i="6" s="1"/>
  <c r="BB81" i="6"/>
  <c r="AU81" i="6"/>
  <c r="AL81" i="6"/>
  <c r="AT81" i="6" s="1"/>
  <c r="AJ81" i="6"/>
  <c r="AI81" i="6"/>
  <c r="AH81" i="6"/>
  <c r="AR81" i="6" s="1"/>
  <c r="AD81" i="6"/>
  <c r="W81" i="6"/>
  <c r="V81" i="6"/>
  <c r="T81" i="6"/>
  <c r="KA80" i="6"/>
  <c r="JR80" i="6"/>
  <c r="JZ80" i="6" s="1"/>
  <c r="JP80" i="6"/>
  <c r="JO80" i="6"/>
  <c r="JN80" i="6"/>
  <c r="JX80" i="6" s="1"/>
  <c r="JJ80" i="6"/>
  <c r="JS80" i="6" s="1"/>
  <c r="JT80" i="6" s="1"/>
  <c r="JC80" i="6"/>
  <c r="IT80" i="6"/>
  <c r="JB80" i="6" s="1"/>
  <c r="IR80" i="6"/>
  <c r="IQ80" i="6"/>
  <c r="IP80" i="6"/>
  <c r="IZ80" i="6" s="1"/>
  <c r="IL80" i="6"/>
  <c r="IE80" i="6"/>
  <c r="HV80" i="6"/>
  <c r="ID80" i="6" s="1"/>
  <c r="HT80" i="6"/>
  <c r="HS80" i="6"/>
  <c r="HR80" i="6"/>
  <c r="IB80" i="6" s="1"/>
  <c r="HN80" i="6"/>
  <c r="HG80" i="6"/>
  <c r="GX80" i="6"/>
  <c r="HF80" i="6" s="1"/>
  <c r="GV80" i="6"/>
  <c r="GU80" i="6"/>
  <c r="GT80" i="6"/>
  <c r="HD80" i="6" s="1"/>
  <c r="GP80" i="6"/>
  <c r="GI80" i="6"/>
  <c r="FZ80" i="6"/>
  <c r="GH80" i="6" s="1"/>
  <c r="FX80" i="6"/>
  <c r="FW80" i="6"/>
  <c r="FV80" i="6"/>
  <c r="GF80" i="6" s="1"/>
  <c r="FR80" i="6"/>
  <c r="GA80" i="6" s="1"/>
  <c r="GB80" i="6" s="1"/>
  <c r="FK80" i="6"/>
  <c r="FB80" i="6"/>
  <c r="FJ80" i="6" s="1"/>
  <c r="EZ80" i="6"/>
  <c r="EY80" i="6"/>
  <c r="EX80" i="6"/>
  <c r="FH80" i="6" s="1"/>
  <c r="ET80" i="6"/>
  <c r="EM80" i="6"/>
  <c r="ED80" i="6"/>
  <c r="EL80" i="6" s="1"/>
  <c r="EB80" i="6"/>
  <c r="EA80" i="6"/>
  <c r="DZ80" i="6"/>
  <c r="EJ80" i="6" s="1"/>
  <c r="DV80" i="6"/>
  <c r="DO80" i="6"/>
  <c r="DF80" i="6"/>
  <c r="DN80" i="6" s="1"/>
  <c r="DD80" i="6"/>
  <c r="DC80" i="6"/>
  <c r="DB80" i="6"/>
  <c r="DL80" i="6" s="1"/>
  <c r="CX80" i="6"/>
  <c r="CQ80" i="6"/>
  <c r="CH80" i="6"/>
  <c r="CP80" i="6" s="1"/>
  <c r="CF80" i="6"/>
  <c r="CE80" i="6"/>
  <c r="CD80" i="6"/>
  <c r="CN80" i="6" s="1"/>
  <c r="BZ80" i="6"/>
  <c r="CI80" i="6" s="1"/>
  <c r="CJ80" i="6" s="1"/>
  <c r="BS80" i="6"/>
  <c r="BJ80" i="6"/>
  <c r="BR80" i="6" s="1"/>
  <c r="BH80" i="6"/>
  <c r="BG80" i="6"/>
  <c r="BF80" i="6"/>
  <c r="BP80" i="6" s="1"/>
  <c r="BB80" i="6"/>
  <c r="AU80" i="6"/>
  <c r="AL80" i="6"/>
  <c r="AT80" i="6" s="1"/>
  <c r="AJ80" i="6"/>
  <c r="AI80" i="6"/>
  <c r="AH80" i="6"/>
  <c r="AR80" i="6" s="1"/>
  <c r="AD80" i="6"/>
  <c r="W80" i="6"/>
  <c r="V80" i="6"/>
  <c r="T80" i="6"/>
  <c r="KA79" i="6"/>
  <c r="JR79" i="6"/>
  <c r="JZ79" i="6" s="1"/>
  <c r="JP79" i="6"/>
  <c r="JO79" i="6"/>
  <c r="JN79" i="6"/>
  <c r="JX79" i="6" s="1"/>
  <c r="JJ79" i="6"/>
  <c r="JS79" i="6" s="1"/>
  <c r="JT79" i="6" s="1"/>
  <c r="JC79" i="6"/>
  <c r="IT79" i="6"/>
  <c r="JB79" i="6" s="1"/>
  <c r="IR79" i="6"/>
  <c r="IQ79" i="6"/>
  <c r="IP79" i="6"/>
  <c r="IZ79" i="6" s="1"/>
  <c r="IL79" i="6"/>
  <c r="IE79" i="6"/>
  <c r="HV79" i="6"/>
  <c r="ID79" i="6" s="1"/>
  <c r="HT79" i="6"/>
  <c r="HS79" i="6"/>
  <c r="HR79" i="6"/>
  <c r="IB79" i="6" s="1"/>
  <c r="HN79" i="6"/>
  <c r="HG79" i="6"/>
  <c r="GX79" i="6"/>
  <c r="HF79" i="6" s="1"/>
  <c r="GV79" i="6"/>
  <c r="GU79" i="6"/>
  <c r="GT79" i="6"/>
  <c r="HD79" i="6" s="1"/>
  <c r="GP79" i="6"/>
  <c r="GI79" i="6"/>
  <c r="FZ79" i="6"/>
  <c r="GH79" i="6" s="1"/>
  <c r="FX79" i="6"/>
  <c r="FW79" i="6"/>
  <c r="FV79" i="6"/>
  <c r="GF79" i="6" s="1"/>
  <c r="FR79" i="6"/>
  <c r="GA79" i="6" s="1"/>
  <c r="GB79" i="6" s="1"/>
  <c r="FK79" i="6"/>
  <c r="FB79" i="6"/>
  <c r="FJ79" i="6" s="1"/>
  <c r="EZ79" i="6"/>
  <c r="EY79" i="6"/>
  <c r="EX79" i="6"/>
  <c r="FH79" i="6" s="1"/>
  <c r="ET79" i="6"/>
  <c r="EM79" i="6"/>
  <c r="ED79" i="6"/>
  <c r="EL79" i="6" s="1"/>
  <c r="EB79" i="6"/>
  <c r="EA79" i="6"/>
  <c r="DZ79" i="6"/>
  <c r="EJ79" i="6" s="1"/>
  <c r="DV79" i="6"/>
  <c r="DO79" i="6"/>
  <c r="DF79" i="6"/>
  <c r="DN79" i="6" s="1"/>
  <c r="DD79" i="6"/>
  <c r="DC79" i="6"/>
  <c r="DB79" i="6"/>
  <c r="DL79" i="6" s="1"/>
  <c r="CX79" i="6"/>
  <c r="CQ79" i="6"/>
  <c r="CH79" i="6"/>
  <c r="CP79" i="6" s="1"/>
  <c r="CF79" i="6"/>
  <c r="CE79" i="6"/>
  <c r="CD79" i="6"/>
  <c r="CN79" i="6" s="1"/>
  <c r="BZ79" i="6"/>
  <c r="CI79" i="6" s="1"/>
  <c r="CJ79" i="6" s="1"/>
  <c r="BS79" i="6"/>
  <c r="BJ79" i="6"/>
  <c r="BR79" i="6" s="1"/>
  <c r="BH79" i="6"/>
  <c r="BG79" i="6"/>
  <c r="BF79" i="6"/>
  <c r="BP79" i="6" s="1"/>
  <c r="BB79" i="6"/>
  <c r="AU79" i="6"/>
  <c r="AL79" i="6"/>
  <c r="AT79" i="6" s="1"/>
  <c r="AJ79" i="6"/>
  <c r="AI79" i="6"/>
  <c r="AH79" i="6"/>
  <c r="AR79" i="6" s="1"/>
  <c r="AD79" i="6"/>
  <c r="W79" i="6"/>
  <c r="V79" i="6"/>
  <c r="T79" i="6"/>
  <c r="KA78" i="6"/>
  <c r="JR78" i="6"/>
  <c r="JZ78" i="6" s="1"/>
  <c r="JP78" i="6"/>
  <c r="JO78" i="6"/>
  <c r="JN78" i="6"/>
  <c r="JX78" i="6" s="1"/>
  <c r="JJ78" i="6"/>
  <c r="JS78" i="6" s="1"/>
  <c r="JT78" i="6" s="1"/>
  <c r="JC78" i="6"/>
  <c r="IT78" i="6"/>
  <c r="JB78" i="6" s="1"/>
  <c r="IR78" i="6"/>
  <c r="IQ78" i="6"/>
  <c r="IP78" i="6"/>
  <c r="IZ78" i="6" s="1"/>
  <c r="IL78" i="6"/>
  <c r="IE78" i="6"/>
  <c r="HV78" i="6"/>
  <c r="ID78" i="6" s="1"/>
  <c r="HT78" i="6"/>
  <c r="HS78" i="6"/>
  <c r="HR78" i="6"/>
  <c r="IB78" i="6" s="1"/>
  <c r="HN78" i="6"/>
  <c r="HG78" i="6"/>
  <c r="GX78" i="6"/>
  <c r="HF78" i="6" s="1"/>
  <c r="GV78" i="6"/>
  <c r="GU78" i="6"/>
  <c r="GT78" i="6"/>
  <c r="HD78" i="6" s="1"/>
  <c r="GP78" i="6"/>
  <c r="GI78" i="6"/>
  <c r="FZ78" i="6"/>
  <c r="GH78" i="6" s="1"/>
  <c r="FX78" i="6"/>
  <c r="FW78" i="6"/>
  <c r="FV78" i="6"/>
  <c r="GF78" i="6" s="1"/>
  <c r="FR78" i="6"/>
  <c r="GA78" i="6" s="1"/>
  <c r="GB78" i="6" s="1"/>
  <c r="FK78" i="6"/>
  <c r="FB78" i="6"/>
  <c r="FJ78" i="6" s="1"/>
  <c r="EZ78" i="6"/>
  <c r="EY78" i="6"/>
  <c r="EX78" i="6"/>
  <c r="FH78" i="6" s="1"/>
  <c r="ET78" i="6"/>
  <c r="EM78" i="6"/>
  <c r="ED78" i="6"/>
  <c r="EL78" i="6" s="1"/>
  <c r="EB78" i="6"/>
  <c r="EA78" i="6"/>
  <c r="DZ78" i="6"/>
  <c r="EJ78" i="6" s="1"/>
  <c r="DV78" i="6"/>
  <c r="DO78" i="6"/>
  <c r="DF78" i="6"/>
  <c r="DN78" i="6" s="1"/>
  <c r="DD78" i="6"/>
  <c r="DC78" i="6"/>
  <c r="DB78" i="6"/>
  <c r="DL78" i="6" s="1"/>
  <c r="CX78" i="6"/>
  <c r="CQ78" i="6"/>
  <c r="CH78" i="6"/>
  <c r="CP78" i="6" s="1"/>
  <c r="CF78" i="6"/>
  <c r="CE78" i="6"/>
  <c r="CD78" i="6"/>
  <c r="CN78" i="6" s="1"/>
  <c r="BZ78" i="6"/>
  <c r="CI78" i="6" s="1"/>
  <c r="CJ78" i="6" s="1"/>
  <c r="BS78" i="6"/>
  <c r="BJ78" i="6"/>
  <c r="BR78" i="6" s="1"/>
  <c r="BH78" i="6"/>
  <c r="BG78" i="6"/>
  <c r="BF78" i="6"/>
  <c r="BP78" i="6" s="1"/>
  <c r="BB78" i="6"/>
  <c r="AU78" i="6"/>
  <c r="AL78" i="6"/>
  <c r="AT78" i="6" s="1"/>
  <c r="AJ78" i="6"/>
  <c r="AI78" i="6"/>
  <c r="AH78" i="6"/>
  <c r="AR78" i="6" s="1"/>
  <c r="AD78" i="6"/>
  <c r="W78" i="6"/>
  <c r="V78" i="6"/>
  <c r="T78" i="6"/>
  <c r="KA77" i="6"/>
  <c r="JR77" i="6"/>
  <c r="JZ77" i="6" s="1"/>
  <c r="JP77" i="6"/>
  <c r="JO77" i="6"/>
  <c r="JN77" i="6"/>
  <c r="JX77" i="6" s="1"/>
  <c r="JJ77" i="6"/>
  <c r="JS77" i="6" s="1"/>
  <c r="JT77" i="6" s="1"/>
  <c r="JC77" i="6"/>
  <c r="IT77" i="6"/>
  <c r="JB77" i="6" s="1"/>
  <c r="IR77" i="6"/>
  <c r="IQ77" i="6"/>
  <c r="IP77" i="6"/>
  <c r="IZ77" i="6" s="1"/>
  <c r="IL77" i="6"/>
  <c r="IE77" i="6"/>
  <c r="HV77" i="6"/>
  <c r="ID77" i="6" s="1"/>
  <c r="HT77" i="6"/>
  <c r="HS77" i="6"/>
  <c r="HR77" i="6"/>
  <c r="IB77" i="6" s="1"/>
  <c r="HN77" i="6"/>
  <c r="HG77" i="6"/>
  <c r="GX77" i="6"/>
  <c r="HF77" i="6" s="1"/>
  <c r="GV77" i="6"/>
  <c r="GU77" i="6"/>
  <c r="GT77" i="6"/>
  <c r="HD77" i="6" s="1"/>
  <c r="GP77" i="6"/>
  <c r="GI77" i="6"/>
  <c r="FZ77" i="6"/>
  <c r="GH77" i="6" s="1"/>
  <c r="FX77" i="6"/>
  <c r="FW77" i="6"/>
  <c r="FV77" i="6"/>
  <c r="GF77" i="6" s="1"/>
  <c r="FR77" i="6"/>
  <c r="GA77" i="6" s="1"/>
  <c r="GB77" i="6" s="1"/>
  <c r="FK77" i="6"/>
  <c r="FB77" i="6"/>
  <c r="FJ77" i="6" s="1"/>
  <c r="EZ77" i="6"/>
  <c r="EY77" i="6"/>
  <c r="EX77" i="6"/>
  <c r="FH77" i="6" s="1"/>
  <c r="ET77" i="6"/>
  <c r="EM77" i="6"/>
  <c r="ED77" i="6"/>
  <c r="EL77" i="6" s="1"/>
  <c r="EB77" i="6"/>
  <c r="EA77" i="6"/>
  <c r="DZ77" i="6"/>
  <c r="EJ77" i="6" s="1"/>
  <c r="DV77" i="6"/>
  <c r="DO77" i="6"/>
  <c r="DF77" i="6"/>
  <c r="DN77" i="6" s="1"/>
  <c r="DD77" i="6"/>
  <c r="DC77" i="6"/>
  <c r="DB77" i="6"/>
  <c r="DL77" i="6" s="1"/>
  <c r="CX77" i="6"/>
  <c r="CQ77" i="6"/>
  <c r="CH77" i="6"/>
  <c r="CP77" i="6" s="1"/>
  <c r="CF77" i="6"/>
  <c r="CE77" i="6"/>
  <c r="CD77" i="6"/>
  <c r="CN77" i="6" s="1"/>
  <c r="BZ77" i="6"/>
  <c r="CI77" i="6" s="1"/>
  <c r="CJ77" i="6" s="1"/>
  <c r="BS77" i="6"/>
  <c r="BJ77" i="6"/>
  <c r="BR77" i="6" s="1"/>
  <c r="BH77" i="6"/>
  <c r="BG77" i="6"/>
  <c r="BF77" i="6"/>
  <c r="BP77" i="6" s="1"/>
  <c r="BB77" i="6"/>
  <c r="AU77" i="6"/>
  <c r="AL77" i="6"/>
  <c r="AT77" i="6" s="1"/>
  <c r="AJ77" i="6"/>
  <c r="AI77" i="6"/>
  <c r="AH77" i="6"/>
  <c r="AR77" i="6" s="1"/>
  <c r="AD77" i="6"/>
  <c r="W77" i="6"/>
  <c r="V77" i="6"/>
  <c r="T77" i="6"/>
  <c r="KA76" i="6"/>
  <c r="JR76" i="6"/>
  <c r="JZ76" i="6" s="1"/>
  <c r="JP76" i="6"/>
  <c r="JO76" i="6"/>
  <c r="JN76" i="6"/>
  <c r="JX76" i="6" s="1"/>
  <c r="JJ76" i="6"/>
  <c r="JS76" i="6" s="1"/>
  <c r="JT76" i="6" s="1"/>
  <c r="JC76" i="6"/>
  <c r="IT76" i="6"/>
  <c r="JB76" i="6" s="1"/>
  <c r="IR76" i="6"/>
  <c r="IQ76" i="6"/>
  <c r="IP76" i="6"/>
  <c r="IZ76" i="6" s="1"/>
  <c r="IL76" i="6"/>
  <c r="IE76" i="6"/>
  <c r="HV76" i="6"/>
  <c r="ID76" i="6" s="1"/>
  <c r="HT76" i="6"/>
  <c r="HS76" i="6"/>
  <c r="HR76" i="6"/>
  <c r="IB76" i="6" s="1"/>
  <c r="HN76" i="6"/>
  <c r="HG76" i="6"/>
  <c r="GX76" i="6"/>
  <c r="HF76" i="6" s="1"/>
  <c r="GV76" i="6"/>
  <c r="GU76" i="6"/>
  <c r="GT76" i="6"/>
  <c r="HD76" i="6" s="1"/>
  <c r="GP76" i="6"/>
  <c r="GI76" i="6"/>
  <c r="FZ76" i="6"/>
  <c r="GH76" i="6" s="1"/>
  <c r="FX76" i="6"/>
  <c r="FW76" i="6"/>
  <c r="FV76" i="6"/>
  <c r="GF76" i="6" s="1"/>
  <c r="FR76" i="6"/>
  <c r="GA76" i="6" s="1"/>
  <c r="GB76" i="6" s="1"/>
  <c r="FK76" i="6"/>
  <c r="FB76" i="6"/>
  <c r="FJ76" i="6" s="1"/>
  <c r="EZ76" i="6"/>
  <c r="EY76" i="6"/>
  <c r="EX76" i="6"/>
  <c r="FH76" i="6" s="1"/>
  <c r="ET76" i="6"/>
  <c r="EM76" i="6"/>
  <c r="ED76" i="6"/>
  <c r="EL76" i="6" s="1"/>
  <c r="EB76" i="6"/>
  <c r="EA76" i="6"/>
  <c r="DZ76" i="6"/>
  <c r="EJ76" i="6" s="1"/>
  <c r="DV76" i="6"/>
  <c r="DO76" i="6"/>
  <c r="DF76" i="6"/>
  <c r="DN76" i="6" s="1"/>
  <c r="DD76" i="6"/>
  <c r="DC76" i="6"/>
  <c r="DB76" i="6"/>
  <c r="DL76" i="6" s="1"/>
  <c r="CX76" i="6"/>
  <c r="CQ76" i="6"/>
  <c r="CH76" i="6"/>
  <c r="CP76" i="6" s="1"/>
  <c r="CF76" i="6"/>
  <c r="CE76" i="6"/>
  <c r="CD76" i="6"/>
  <c r="CN76" i="6" s="1"/>
  <c r="BZ76" i="6"/>
  <c r="CI76" i="6" s="1"/>
  <c r="CJ76" i="6" s="1"/>
  <c r="BS76" i="6"/>
  <c r="BJ76" i="6"/>
  <c r="BR76" i="6" s="1"/>
  <c r="BH76" i="6"/>
  <c r="BG76" i="6"/>
  <c r="BF76" i="6"/>
  <c r="BP76" i="6" s="1"/>
  <c r="BB76" i="6"/>
  <c r="AU76" i="6"/>
  <c r="AL76" i="6"/>
  <c r="AT76" i="6" s="1"/>
  <c r="AJ76" i="6"/>
  <c r="AI76" i="6"/>
  <c r="AH76" i="6"/>
  <c r="AR76" i="6" s="1"/>
  <c r="AD76" i="6"/>
  <c r="W76" i="6"/>
  <c r="V76" i="6"/>
  <c r="T76" i="6"/>
  <c r="KA75" i="6"/>
  <c r="JR75" i="6"/>
  <c r="JZ75" i="6" s="1"/>
  <c r="JP75" i="6"/>
  <c r="JO75" i="6"/>
  <c r="JN75" i="6"/>
  <c r="JX75" i="6" s="1"/>
  <c r="JJ75" i="6"/>
  <c r="JS75" i="6" s="1"/>
  <c r="JT75" i="6" s="1"/>
  <c r="JC75" i="6"/>
  <c r="IT75" i="6"/>
  <c r="JB75" i="6" s="1"/>
  <c r="IR75" i="6"/>
  <c r="IQ75" i="6"/>
  <c r="IP75" i="6"/>
  <c r="IZ75" i="6" s="1"/>
  <c r="IL75" i="6"/>
  <c r="IE75" i="6"/>
  <c r="HV75" i="6"/>
  <c r="ID75" i="6" s="1"/>
  <c r="HT75" i="6"/>
  <c r="HS75" i="6"/>
  <c r="HR75" i="6"/>
  <c r="IB75" i="6" s="1"/>
  <c r="HN75" i="6"/>
  <c r="HG75" i="6"/>
  <c r="GX75" i="6"/>
  <c r="HF75" i="6" s="1"/>
  <c r="GV75" i="6"/>
  <c r="GU75" i="6"/>
  <c r="GT75" i="6"/>
  <c r="HD75" i="6" s="1"/>
  <c r="GP75" i="6"/>
  <c r="GI75" i="6"/>
  <c r="FZ75" i="6"/>
  <c r="GH75" i="6" s="1"/>
  <c r="FX75" i="6"/>
  <c r="FW75" i="6"/>
  <c r="FV75" i="6"/>
  <c r="GF75" i="6" s="1"/>
  <c r="FR75" i="6"/>
  <c r="GA75" i="6" s="1"/>
  <c r="GB75" i="6" s="1"/>
  <c r="FK75" i="6"/>
  <c r="FB75" i="6"/>
  <c r="FJ75" i="6" s="1"/>
  <c r="EZ75" i="6"/>
  <c r="EY75" i="6"/>
  <c r="EX75" i="6"/>
  <c r="FH75" i="6" s="1"/>
  <c r="ET75" i="6"/>
  <c r="EM75" i="6"/>
  <c r="ED75" i="6"/>
  <c r="EL75" i="6" s="1"/>
  <c r="EB75" i="6"/>
  <c r="EA75" i="6"/>
  <c r="DZ75" i="6"/>
  <c r="EJ75" i="6" s="1"/>
  <c r="DV75" i="6"/>
  <c r="DO75" i="6"/>
  <c r="DF75" i="6"/>
  <c r="DN75" i="6" s="1"/>
  <c r="DD75" i="6"/>
  <c r="DC75" i="6"/>
  <c r="DB75" i="6"/>
  <c r="DL75" i="6" s="1"/>
  <c r="CX75" i="6"/>
  <c r="CQ75" i="6"/>
  <c r="CH75" i="6"/>
  <c r="CP75" i="6" s="1"/>
  <c r="CF75" i="6"/>
  <c r="CE75" i="6"/>
  <c r="CD75" i="6"/>
  <c r="CN75" i="6" s="1"/>
  <c r="BZ75" i="6"/>
  <c r="CI75" i="6" s="1"/>
  <c r="CJ75" i="6" s="1"/>
  <c r="BS75" i="6"/>
  <c r="BJ75" i="6"/>
  <c r="BR75" i="6" s="1"/>
  <c r="BH75" i="6"/>
  <c r="BG75" i="6"/>
  <c r="BF75" i="6"/>
  <c r="BP75" i="6" s="1"/>
  <c r="BB75" i="6"/>
  <c r="AU75" i="6"/>
  <c r="AL75" i="6"/>
  <c r="AT75" i="6" s="1"/>
  <c r="AJ75" i="6"/>
  <c r="AI75" i="6"/>
  <c r="AH75" i="6"/>
  <c r="AR75" i="6" s="1"/>
  <c r="AD75" i="6"/>
  <c r="W75" i="6"/>
  <c r="V75" i="6"/>
  <c r="T75" i="6"/>
  <c r="KA74" i="6"/>
  <c r="JR74" i="6"/>
  <c r="JZ74" i="6" s="1"/>
  <c r="JP74" i="6"/>
  <c r="JO74" i="6"/>
  <c r="JN74" i="6"/>
  <c r="JX74" i="6" s="1"/>
  <c r="JJ74" i="6"/>
  <c r="JS74" i="6" s="1"/>
  <c r="JT74" i="6" s="1"/>
  <c r="JC74" i="6"/>
  <c r="IT74" i="6"/>
  <c r="JB74" i="6" s="1"/>
  <c r="IR74" i="6"/>
  <c r="IQ74" i="6"/>
  <c r="IP74" i="6"/>
  <c r="IZ74" i="6" s="1"/>
  <c r="IL74" i="6"/>
  <c r="IE74" i="6"/>
  <c r="HV74" i="6"/>
  <c r="ID74" i="6" s="1"/>
  <c r="HT74" i="6"/>
  <c r="HS74" i="6"/>
  <c r="HR74" i="6"/>
  <c r="IB74" i="6" s="1"/>
  <c r="HN74" i="6"/>
  <c r="HG74" i="6"/>
  <c r="GX74" i="6"/>
  <c r="HF74" i="6" s="1"/>
  <c r="GV74" i="6"/>
  <c r="GU74" i="6"/>
  <c r="GT74" i="6"/>
  <c r="HD74" i="6" s="1"/>
  <c r="GP74" i="6"/>
  <c r="GI74" i="6"/>
  <c r="FZ74" i="6"/>
  <c r="GH74" i="6" s="1"/>
  <c r="FX74" i="6"/>
  <c r="FW74" i="6"/>
  <c r="FV74" i="6"/>
  <c r="GF74" i="6" s="1"/>
  <c r="FR74" i="6"/>
  <c r="GA74" i="6" s="1"/>
  <c r="GB74" i="6" s="1"/>
  <c r="FK74" i="6"/>
  <c r="FB74" i="6"/>
  <c r="FJ74" i="6" s="1"/>
  <c r="EZ74" i="6"/>
  <c r="EY74" i="6"/>
  <c r="EX74" i="6"/>
  <c r="FH74" i="6" s="1"/>
  <c r="ET74" i="6"/>
  <c r="EM74" i="6"/>
  <c r="ED74" i="6"/>
  <c r="EL74" i="6" s="1"/>
  <c r="EB74" i="6"/>
  <c r="EA74" i="6"/>
  <c r="DZ74" i="6"/>
  <c r="EJ74" i="6" s="1"/>
  <c r="DV74" i="6"/>
  <c r="DO74" i="6"/>
  <c r="DF74" i="6"/>
  <c r="DN74" i="6" s="1"/>
  <c r="DD74" i="6"/>
  <c r="DC74" i="6"/>
  <c r="DB74" i="6"/>
  <c r="DL74" i="6" s="1"/>
  <c r="CX74" i="6"/>
  <c r="CQ74" i="6"/>
  <c r="CH74" i="6"/>
  <c r="CP74" i="6" s="1"/>
  <c r="CF74" i="6"/>
  <c r="CE74" i="6"/>
  <c r="CD74" i="6"/>
  <c r="CN74" i="6" s="1"/>
  <c r="BZ74" i="6"/>
  <c r="CI74" i="6" s="1"/>
  <c r="CJ74" i="6" s="1"/>
  <c r="BS74" i="6"/>
  <c r="BJ74" i="6"/>
  <c r="BR74" i="6" s="1"/>
  <c r="BH74" i="6"/>
  <c r="BG74" i="6"/>
  <c r="BF74" i="6"/>
  <c r="BP74" i="6" s="1"/>
  <c r="BB74" i="6"/>
  <c r="AU74" i="6"/>
  <c r="AL74" i="6"/>
  <c r="AT74" i="6" s="1"/>
  <c r="AJ74" i="6"/>
  <c r="AI74" i="6"/>
  <c r="AH74" i="6"/>
  <c r="AR74" i="6" s="1"/>
  <c r="AD74" i="6"/>
  <c r="W74" i="6"/>
  <c r="V74" i="6"/>
  <c r="T74" i="6"/>
  <c r="KA73" i="6"/>
  <c r="JR73" i="6"/>
  <c r="JZ73" i="6" s="1"/>
  <c r="JP73" i="6"/>
  <c r="JO73" i="6"/>
  <c r="JN73" i="6"/>
  <c r="JX73" i="6" s="1"/>
  <c r="JJ73" i="6"/>
  <c r="JS73" i="6" s="1"/>
  <c r="JT73" i="6" s="1"/>
  <c r="JC73" i="6"/>
  <c r="IT73" i="6"/>
  <c r="JB73" i="6" s="1"/>
  <c r="IR73" i="6"/>
  <c r="IQ73" i="6"/>
  <c r="IP73" i="6"/>
  <c r="IZ73" i="6" s="1"/>
  <c r="IL73" i="6"/>
  <c r="IE73" i="6"/>
  <c r="HV73" i="6"/>
  <c r="ID73" i="6" s="1"/>
  <c r="HT73" i="6"/>
  <c r="HS73" i="6"/>
  <c r="HR73" i="6"/>
  <c r="IB73" i="6" s="1"/>
  <c r="HN73" i="6"/>
  <c r="HG73" i="6"/>
  <c r="GX73" i="6"/>
  <c r="HF73" i="6" s="1"/>
  <c r="GV73" i="6"/>
  <c r="GU73" i="6"/>
  <c r="GT73" i="6"/>
  <c r="HD73" i="6" s="1"/>
  <c r="GP73" i="6"/>
  <c r="GI73" i="6"/>
  <c r="FZ73" i="6"/>
  <c r="GH73" i="6" s="1"/>
  <c r="FX73" i="6"/>
  <c r="FW73" i="6"/>
  <c r="FV73" i="6"/>
  <c r="GF73" i="6" s="1"/>
  <c r="FR73" i="6"/>
  <c r="GA73" i="6" s="1"/>
  <c r="GB73" i="6" s="1"/>
  <c r="FK73" i="6"/>
  <c r="FB73" i="6"/>
  <c r="FJ73" i="6" s="1"/>
  <c r="EZ73" i="6"/>
  <c r="EY73" i="6"/>
  <c r="EX73" i="6"/>
  <c r="FH73" i="6" s="1"/>
  <c r="ET73" i="6"/>
  <c r="EM73" i="6"/>
  <c r="ED73" i="6"/>
  <c r="EL73" i="6" s="1"/>
  <c r="EB73" i="6"/>
  <c r="EA73" i="6"/>
  <c r="DZ73" i="6"/>
  <c r="EJ73" i="6" s="1"/>
  <c r="DV73" i="6"/>
  <c r="DO73" i="6"/>
  <c r="DF73" i="6"/>
  <c r="DN73" i="6" s="1"/>
  <c r="DD73" i="6"/>
  <c r="DC73" i="6"/>
  <c r="DB73" i="6"/>
  <c r="DL73" i="6" s="1"/>
  <c r="CX73" i="6"/>
  <c r="CQ73" i="6"/>
  <c r="CH73" i="6"/>
  <c r="CP73" i="6" s="1"/>
  <c r="CF73" i="6"/>
  <c r="CE73" i="6"/>
  <c r="CD73" i="6"/>
  <c r="CN73" i="6" s="1"/>
  <c r="BZ73" i="6"/>
  <c r="CI73" i="6" s="1"/>
  <c r="CJ73" i="6" s="1"/>
  <c r="BS73" i="6"/>
  <c r="BJ73" i="6"/>
  <c r="BR73" i="6" s="1"/>
  <c r="BH73" i="6"/>
  <c r="BG73" i="6"/>
  <c r="BF73" i="6"/>
  <c r="BP73" i="6" s="1"/>
  <c r="BB73" i="6"/>
  <c r="AU73" i="6"/>
  <c r="AL73" i="6"/>
  <c r="AT73" i="6" s="1"/>
  <c r="AJ73" i="6"/>
  <c r="AI73" i="6"/>
  <c r="AH73" i="6"/>
  <c r="AR73" i="6" s="1"/>
  <c r="AD73" i="6"/>
  <c r="W73" i="6"/>
  <c r="V73" i="6"/>
  <c r="T73" i="6"/>
  <c r="KA72" i="6"/>
  <c r="JR72" i="6"/>
  <c r="JZ72" i="6" s="1"/>
  <c r="JP72" i="6"/>
  <c r="JO72" i="6"/>
  <c r="JN72" i="6"/>
  <c r="JX72" i="6" s="1"/>
  <c r="JJ72" i="6"/>
  <c r="JS72" i="6" s="1"/>
  <c r="JT72" i="6" s="1"/>
  <c r="JC72" i="6"/>
  <c r="IT72" i="6"/>
  <c r="JB72" i="6" s="1"/>
  <c r="IR72" i="6"/>
  <c r="IQ72" i="6"/>
  <c r="IP72" i="6"/>
  <c r="IZ72" i="6" s="1"/>
  <c r="IL72" i="6"/>
  <c r="IE72" i="6"/>
  <c r="HV72" i="6"/>
  <c r="ID72" i="6" s="1"/>
  <c r="HT72" i="6"/>
  <c r="HS72" i="6"/>
  <c r="HR72" i="6"/>
  <c r="IB72" i="6" s="1"/>
  <c r="HN72" i="6"/>
  <c r="HG72" i="6"/>
  <c r="GX72" i="6"/>
  <c r="HF72" i="6" s="1"/>
  <c r="GV72" i="6"/>
  <c r="GU72" i="6"/>
  <c r="GT72" i="6"/>
  <c r="HD72" i="6" s="1"/>
  <c r="GP72" i="6"/>
  <c r="GI72" i="6"/>
  <c r="FZ72" i="6"/>
  <c r="GH72" i="6" s="1"/>
  <c r="FX72" i="6"/>
  <c r="FW72" i="6"/>
  <c r="FV72" i="6"/>
  <c r="GF72" i="6" s="1"/>
  <c r="FR72" i="6"/>
  <c r="GA72" i="6" s="1"/>
  <c r="GB72" i="6" s="1"/>
  <c r="FK72" i="6"/>
  <c r="FB72" i="6"/>
  <c r="FJ72" i="6" s="1"/>
  <c r="EZ72" i="6"/>
  <c r="EY72" i="6"/>
  <c r="EX72" i="6"/>
  <c r="FH72" i="6" s="1"/>
  <c r="ET72" i="6"/>
  <c r="EM72" i="6"/>
  <c r="ED72" i="6"/>
  <c r="EL72" i="6" s="1"/>
  <c r="EB72" i="6"/>
  <c r="EA72" i="6"/>
  <c r="DZ72" i="6"/>
  <c r="EJ72" i="6" s="1"/>
  <c r="DV72" i="6"/>
  <c r="DO72" i="6"/>
  <c r="DF72" i="6"/>
  <c r="DN72" i="6" s="1"/>
  <c r="DD72" i="6"/>
  <c r="DC72" i="6"/>
  <c r="DB72" i="6"/>
  <c r="DL72" i="6" s="1"/>
  <c r="CX72" i="6"/>
  <c r="CQ72" i="6"/>
  <c r="CH72" i="6"/>
  <c r="CP72" i="6" s="1"/>
  <c r="CF72" i="6"/>
  <c r="CE72" i="6"/>
  <c r="CD72" i="6"/>
  <c r="CN72" i="6" s="1"/>
  <c r="BZ72" i="6"/>
  <c r="CI72" i="6" s="1"/>
  <c r="CJ72" i="6" s="1"/>
  <c r="BS72" i="6"/>
  <c r="BJ72" i="6"/>
  <c r="BR72" i="6" s="1"/>
  <c r="BH72" i="6"/>
  <c r="BG72" i="6"/>
  <c r="BF72" i="6"/>
  <c r="BP72" i="6" s="1"/>
  <c r="BB72" i="6"/>
  <c r="AU72" i="6"/>
  <c r="AL72" i="6"/>
  <c r="AT72" i="6" s="1"/>
  <c r="AJ72" i="6"/>
  <c r="AI72" i="6"/>
  <c r="AH72" i="6"/>
  <c r="AR72" i="6" s="1"/>
  <c r="AD72" i="6"/>
  <c r="W72" i="6"/>
  <c r="V72" i="6"/>
  <c r="T72" i="6"/>
  <c r="KA71" i="6"/>
  <c r="JR71" i="6"/>
  <c r="JZ71" i="6" s="1"/>
  <c r="JP71" i="6"/>
  <c r="JO71" i="6"/>
  <c r="JN71" i="6"/>
  <c r="JX71" i="6" s="1"/>
  <c r="JJ71" i="6"/>
  <c r="JS71" i="6" s="1"/>
  <c r="JT71" i="6" s="1"/>
  <c r="JC71" i="6"/>
  <c r="IT71" i="6"/>
  <c r="JB71" i="6" s="1"/>
  <c r="IR71" i="6"/>
  <c r="IQ71" i="6"/>
  <c r="IP71" i="6"/>
  <c r="IZ71" i="6" s="1"/>
  <c r="IL71" i="6"/>
  <c r="IE71" i="6"/>
  <c r="HV71" i="6"/>
  <c r="ID71" i="6" s="1"/>
  <c r="HT71" i="6"/>
  <c r="HS71" i="6"/>
  <c r="HR71" i="6"/>
  <c r="IB71" i="6" s="1"/>
  <c r="HN71" i="6"/>
  <c r="HG71" i="6"/>
  <c r="GX71" i="6"/>
  <c r="HF71" i="6" s="1"/>
  <c r="GV71" i="6"/>
  <c r="GU71" i="6"/>
  <c r="GT71" i="6"/>
  <c r="HD71" i="6" s="1"/>
  <c r="GP71" i="6"/>
  <c r="GI71" i="6"/>
  <c r="FZ71" i="6"/>
  <c r="GH71" i="6" s="1"/>
  <c r="FX71" i="6"/>
  <c r="FW71" i="6"/>
  <c r="FV71" i="6"/>
  <c r="GF71" i="6" s="1"/>
  <c r="FR71" i="6"/>
  <c r="GA71" i="6" s="1"/>
  <c r="GB71" i="6" s="1"/>
  <c r="FK71" i="6"/>
  <c r="FB71" i="6"/>
  <c r="FJ71" i="6" s="1"/>
  <c r="EZ71" i="6"/>
  <c r="EY71" i="6"/>
  <c r="EX71" i="6"/>
  <c r="FH71" i="6" s="1"/>
  <c r="ET71" i="6"/>
  <c r="EM71" i="6"/>
  <c r="ED71" i="6"/>
  <c r="EL71" i="6" s="1"/>
  <c r="EB71" i="6"/>
  <c r="EA71" i="6"/>
  <c r="DZ71" i="6"/>
  <c r="EJ71" i="6" s="1"/>
  <c r="DV71" i="6"/>
  <c r="DO71" i="6"/>
  <c r="DF71" i="6"/>
  <c r="DN71" i="6" s="1"/>
  <c r="DD71" i="6"/>
  <c r="DC71" i="6"/>
  <c r="DB71" i="6"/>
  <c r="DL71" i="6" s="1"/>
  <c r="CX71" i="6"/>
  <c r="CQ71" i="6"/>
  <c r="CH71" i="6"/>
  <c r="CP71" i="6" s="1"/>
  <c r="CF71" i="6"/>
  <c r="CE71" i="6"/>
  <c r="CD71" i="6"/>
  <c r="CN71" i="6" s="1"/>
  <c r="BZ71" i="6"/>
  <c r="CI71" i="6" s="1"/>
  <c r="CJ71" i="6" s="1"/>
  <c r="BS71" i="6"/>
  <c r="BJ71" i="6"/>
  <c r="BR71" i="6" s="1"/>
  <c r="BH71" i="6"/>
  <c r="BG71" i="6"/>
  <c r="BF71" i="6"/>
  <c r="BP71" i="6" s="1"/>
  <c r="BB71" i="6"/>
  <c r="AU71" i="6"/>
  <c r="AL71" i="6"/>
  <c r="AT71" i="6" s="1"/>
  <c r="AJ71" i="6"/>
  <c r="AI71" i="6"/>
  <c r="AH71" i="6"/>
  <c r="AR71" i="6" s="1"/>
  <c r="AD71" i="6"/>
  <c r="W71" i="6"/>
  <c r="V71" i="6"/>
  <c r="T71" i="6"/>
  <c r="KA70" i="6"/>
  <c r="JR70" i="6"/>
  <c r="JZ70" i="6" s="1"/>
  <c r="JP70" i="6"/>
  <c r="JO70" i="6"/>
  <c r="JN70" i="6"/>
  <c r="JX70" i="6" s="1"/>
  <c r="JJ70" i="6"/>
  <c r="JS70" i="6" s="1"/>
  <c r="JT70" i="6" s="1"/>
  <c r="JC70" i="6"/>
  <c r="IT70" i="6"/>
  <c r="JB70" i="6" s="1"/>
  <c r="IR70" i="6"/>
  <c r="IQ70" i="6"/>
  <c r="IP70" i="6"/>
  <c r="IZ70" i="6" s="1"/>
  <c r="IL70" i="6"/>
  <c r="IE70" i="6"/>
  <c r="HV70" i="6"/>
  <c r="ID70" i="6" s="1"/>
  <c r="HT70" i="6"/>
  <c r="HS70" i="6"/>
  <c r="HR70" i="6"/>
  <c r="IB70" i="6" s="1"/>
  <c r="HN70" i="6"/>
  <c r="HG70" i="6"/>
  <c r="GX70" i="6"/>
  <c r="HF70" i="6" s="1"/>
  <c r="GV70" i="6"/>
  <c r="GU70" i="6"/>
  <c r="GT70" i="6"/>
  <c r="HD70" i="6" s="1"/>
  <c r="GP70" i="6"/>
  <c r="GI70" i="6"/>
  <c r="FZ70" i="6"/>
  <c r="GH70" i="6" s="1"/>
  <c r="FX70" i="6"/>
  <c r="FW70" i="6"/>
  <c r="FV70" i="6"/>
  <c r="GF70" i="6" s="1"/>
  <c r="FR70" i="6"/>
  <c r="GA70" i="6" s="1"/>
  <c r="GB70" i="6" s="1"/>
  <c r="FK70" i="6"/>
  <c r="FB70" i="6"/>
  <c r="FJ70" i="6" s="1"/>
  <c r="EZ70" i="6"/>
  <c r="EY70" i="6"/>
  <c r="EX70" i="6"/>
  <c r="FH70" i="6" s="1"/>
  <c r="ET70" i="6"/>
  <c r="EM70" i="6"/>
  <c r="ED70" i="6"/>
  <c r="EL70" i="6" s="1"/>
  <c r="EB70" i="6"/>
  <c r="EA70" i="6"/>
  <c r="DZ70" i="6"/>
  <c r="EJ70" i="6" s="1"/>
  <c r="DV70" i="6"/>
  <c r="DO70" i="6"/>
  <c r="DF70" i="6"/>
  <c r="DN70" i="6" s="1"/>
  <c r="DD70" i="6"/>
  <c r="DC70" i="6"/>
  <c r="DB70" i="6"/>
  <c r="DL70" i="6" s="1"/>
  <c r="CX70" i="6"/>
  <c r="CQ70" i="6"/>
  <c r="CH70" i="6"/>
  <c r="CP70" i="6" s="1"/>
  <c r="CF70" i="6"/>
  <c r="CE70" i="6"/>
  <c r="CD70" i="6"/>
  <c r="CN70" i="6" s="1"/>
  <c r="BZ70" i="6"/>
  <c r="CI70" i="6" s="1"/>
  <c r="CJ70" i="6" s="1"/>
  <c r="BS70" i="6"/>
  <c r="BJ70" i="6"/>
  <c r="BR70" i="6" s="1"/>
  <c r="BH70" i="6"/>
  <c r="BG70" i="6"/>
  <c r="BF70" i="6"/>
  <c r="BP70" i="6" s="1"/>
  <c r="BB70" i="6"/>
  <c r="AU70" i="6"/>
  <c r="AL70" i="6"/>
  <c r="AT70" i="6" s="1"/>
  <c r="AJ70" i="6"/>
  <c r="AI70" i="6"/>
  <c r="AH70" i="6"/>
  <c r="AR70" i="6" s="1"/>
  <c r="AD70" i="6"/>
  <c r="W70" i="6"/>
  <c r="V70" i="6"/>
  <c r="T70" i="6"/>
  <c r="KA69" i="6"/>
  <c r="JR69" i="6"/>
  <c r="JZ69" i="6" s="1"/>
  <c r="JP69" i="6"/>
  <c r="JO69" i="6"/>
  <c r="JN69" i="6"/>
  <c r="JX69" i="6" s="1"/>
  <c r="JJ69" i="6"/>
  <c r="JS69" i="6" s="1"/>
  <c r="JT69" i="6" s="1"/>
  <c r="JC69" i="6"/>
  <c r="IT69" i="6"/>
  <c r="JB69" i="6" s="1"/>
  <c r="IR69" i="6"/>
  <c r="IQ69" i="6"/>
  <c r="IP69" i="6"/>
  <c r="IZ69" i="6" s="1"/>
  <c r="IL69" i="6"/>
  <c r="IE69" i="6"/>
  <c r="HV69" i="6"/>
  <c r="ID69" i="6" s="1"/>
  <c r="HT69" i="6"/>
  <c r="HS69" i="6"/>
  <c r="HR69" i="6"/>
  <c r="IB69" i="6" s="1"/>
  <c r="HN69" i="6"/>
  <c r="HG69" i="6"/>
  <c r="GX69" i="6"/>
  <c r="HF69" i="6" s="1"/>
  <c r="GV69" i="6"/>
  <c r="GU69" i="6"/>
  <c r="GT69" i="6"/>
  <c r="HD69" i="6" s="1"/>
  <c r="GP69" i="6"/>
  <c r="GI69" i="6"/>
  <c r="FZ69" i="6"/>
  <c r="GH69" i="6" s="1"/>
  <c r="FX69" i="6"/>
  <c r="FW69" i="6"/>
  <c r="FV69" i="6"/>
  <c r="GF69" i="6" s="1"/>
  <c r="FR69" i="6"/>
  <c r="GA69" i="6" s="1"/>
  <c r="GB69" i="6" s="1"/>
  <c r="FK69" i="6"/>
  <c r="FB69" i="6"/>
  <c r="FJ69" i="6" s="1"/>
  <c r="EZ69" i="6"/>
  <c r="EY69" i="6"/>
  <c r="EX69" i="6"/>
  <c r="FH69" i="6" s="1"/>
  <c r="ET69" i="6"/>
  <c r="EM69" i="6"/>
  <c r="ED69" i="6"/>
  <c r="EL69" i="6" s="1"/>
  <c r="EB69" i="6"/>
  <c r="EA69" i="6"/>
  <c r="DZ69" i="6"/>
  <c r="EJ69" i="6" s="1"/>
  <c r="DV69" i="6"/>
  <c r="DO69" i="6"/>
  <c r="DF69" i="6"/>
  <c r="DN69" i="6" s="1"/>
  <c r="DD69" i="6"/>
  <c r="DC69" i="6"/>
  <c r="DB69" i="6"/>
  <c r="DL69" i="6" s="1"/>
  <c r="CX69" i="6"/>
  <c r="CQ69" i="6"/>
  <c r="CH69" i="6"/>
  <c r="CP69" i="6" s="1"/>
  <c r="CF69" i="6"/>
  <c r="CE69" i="6"/>
  <c r="CD69" i="6"/>
  <c r="CN69" i="6" s="1"/>
  <c r="BZ69" i="6"/>
  <c r="CI69" i="6" s="1"/>
  <c r="CJ69" i="6" s="1"/>
  <c r="BS69" i="6"/>
  <c r="BJ69" i="6"/>
  <c r="BR69" i="6" s="1"/>
  <c r="BH69" i="6"/>
  <c r="BG69" i="6"/>
  <c r="BF69" i="6"/>
  <c r="BP69" i="6" s="1"/>
  <c r="BB69" i="6"/>
  <c r="AU69" i="6"/>
  <c r="AL69" i="6"/>
  <c r="AT69" i="6" s="1"/>
  <c r="AJ69" i="6"/>
  <c r="AI69" i="6"/>
  <c r="AH69" i="6"/>
  <c r="AR69" i="6" s="1"/>
  <c r="AD69" i="6"/>
  <c r="W69" i="6"/>
  <c r="V69" i="6"/>
  <c r="T69" i="6"/>
  <c r="KA68" i="6"/>
  <c r="JR68" i="6"/>
  <c r="JZ68" i="6" s="1"/>
  <c r="JP68" i="6"/>
  <c r="JO68" i="6"/>
  <c r="JN68" i="6"/>
  <c r="JX68" i="6" s="1"/>
  <c r="JJ68" i="6"/>
  <c r="JS68" i="6" s="1"/>
  <c r="JT68" i="6" s="1"/>
  <c r="JC68" i="6"/>
  <c r="IT68" i="6"/>
  <c r="JB68" i="6" s="1"/>
  <c r="IR68" i="6"/>
  <c r="IQ68" i="6"/>
  <c r="IP68" i="6"/>
  <c r="IZ68" i="6" s="1"/>
  <c r="IL68" i="6"/>
  <c r="IE68" i="6"/>
  <c r="HV68" i="6"/>
  <c r="ID68" i="6" s="1"/>
  <c r="HT68" i="6"/>
  <c r="HS68" i="6"/>
  <c r="HR68" i="6"/>
  <c r="IB68" i="6" s="1"/>
  <c r="HN68" i="6"/>
  <c r="HG68" i="6"/>
  <c r="GX68" i="6"/>
  <c r="HF68" i="6" s="1"/>
  <c r="GV68" i="6"/>
  <c r="GU68" i="6"/>
  <c r="GT68" i="6"/>
  <c r="HD68" i="6" s="1"/>
  <c r="GP68" i="6"/>
  <c r="GI68" i="6"/>
  <c r="FZ68" i="6"/>
  <c r="GH68" i="6" s="1"/>
  <c r="FX68" i="6"/>
  <c r="FW68" i="6"/>
  <c r="FV68" i="6"/>
  <c r="GF68" i="6" s="1"/>
  <c r="FR68" i="6"/>
  <c r="GA68" i="6" s="1"/>
  <c r="GB68" i="6" s="1"/>
  <c r="FK68" i="6"/>
  <c r="FB68" i="6"/>
  <c r="FJ68" i="6" s="1"/>
  <c r="EZ68" i="6"/>
  <c r="EY68" i="6"/>
  <c r="EX68" i="6"/>
  <c r="FH68" i="6" s="1"/>
  <c r="ET68" i="6"/>
  <c r="EM68" i="6"/>
  <c r="ED68" i="6"/>
  <c r="EL68" i="6" s="1"/>
  <c r="EB68" i="6"/>
  <c r="EA68" i="6"/>
  <c r="DZ68" i="6"/>
  <c r="EJ68" i="6" s="1"/>
  <c r="DV68" i="6"/>
  <c r="DO68" i="6"/>
  <c r="DF68" i="6"/>
  <c r="DN68" i="6" s="1"/>
  <c r="DD68" i="6"/>
  <c r="DC68" i="6"/>
  <c r="DB68" i="6"/>
  <c r="DL68" i="6" s="1"/>
  <c r="CX68" i="6"/>
  <c r="CQ68" i="6"/>
  <c r="CH68" i="6"/>
  <c r="CP68" i="6" s="1"/>
  <c r="CF68" i="6"/>
  <c r="CE68" i="6"/>
  <c r="CD68" i="6"/>
  <c r="CN68" i="6" s="1"/>
  <c r="BZ68" i="6"/>
  <c r="CI68" i="6" s="1"/>
  <c r="CJ68" i="6" s="1"/>
  <c r="BS68" i="6"/>
  <c r="BJ68" i="6"/>
  <c r="BR68" i="6" s="1"/>
  <c r="BH68" i="6"/>
  <c r="BG68" i="6"/>
  <c r="BF68" i="6"/>
  <c r="BP68" i="6" s="1"/>
  <c r="BB68" i="6"/>
  <c r="AU68" i="6"/>
  <c r="AL68" i="6"/>
  <c r="AT68" i="6" s="1"/>
  <c r="AJ68" i="6"/>
  <c r="AI68" i="6"/>
  <c r="AH68" i="6"/>
  <c r="AR68" i="6" s="1"/>
  <c r="AD68" i="6"/>
  <c r="W68" i="6"/>
  <c r="V68" i="6"/>
  <c r="T68" i="6"/>
  <c r="KA67" i="6"/>
  <c r="JR67" i="6"/>
  <c r="JZ67" i="6" s="1"/>
  <c r="JP67" i="6"/>
  <c r="JO67" i="6"/>
  <c r="JN67" i="6"/>
  <c r="JX67" i="6" s="1"/>
  <c r="JJ67" i="6"/>
  <c r="JS67" i="6" s="1"/>
  <c r="JT67" i="6" s="1"/>
  <c r="JC67" i="6"/>
  <c r="IT67" i="6"/>
  <c r="JB67" i="6" s="1"/>
  <c r="IR67" i="6"/>
  <c r="IQ67" i="6"/>
  <c r="IP67" i="6"/>
  <c r="IZ67" i="6" s="1"/>
  <c r="IL67" i="6"/>
  <c r="IE67" i="6"/>
  <c r="HV67" i="6"/>
  <c r="ID67" i="6" s="1"/>
  <c r="HT67" i="6"/>
  <c r="HS67" i="6"/>
  <c r="HR67" i="6"/>
  <c r="IB67" i="6" s="1"/>
  <c r="HN67" i="6"/>
  <c r="HG67" i="6"/>
  <c r="GX67" i="6"/>
  <c r="HF67" i="6" s="1"/>
  <c r="GV67" i="6"/>
  <c r="GU67" i="6"/>
  <c r="GT67" i="6"/>
  <c r="HD67" i="6" s="1"/>
  <c r="GP67" i="6"/>
  <c r="GI67" i="6"/>
  <c r="FZ67" i="6"/>
  <c r="GH67" i="6" s="1"/>
  <c r="FX67" i="6"/>
  <c r="FW67" i="6"/>
  <c r="FV67" i="6"/>
  <c r="GF67" i="6" s="1"/>
  <c r="FR67" i="6"/>
  <c r="GA67" i="6" s="1"/>
  <c r="GB67" i="6" s="1"/>
  <c r="FK67" i="6"/>
  <c r="FB67" i="6"/>
  <c r="FJ67" i="6" s="1"/>
  <c r="EZ67" i="6"/>
  <c r="EY67" i="6"/>
  <c r="EX67" i="6"/>
  <c r="FH67" i="6" s="1"/>
  <c r="ET67" i="6"/>
  <c r="EM67" i="6"/>
  <c r="ED67" i="6"/>
  <c r="EL67" i="6" s="1"/>
  <c r="EB67" i="6"/>
  <c r="EA67" i="6"/>
  <c r="DZ67" i="6"/>
  <c r="EJ67" i="6" s="1"/>
  <c r="DV67" i="6"/>
  <c r="DO67" i="6"/>
  <c r="DF67" i="6"/>
  <c r="DN67" i="6" s="1"/>
  <c r="DD67" i="6"/>
  <c r="DC67" i="6"/>
  <c r="DB67" i="6"/>
  <c r="DL67" i="6" s="1"/>
  <c r="CX67" i="6"/>
  <c r="CQ67" i="6"/>
  <c r="CH67" i="6"/>
  <c r="CP67" i="6" s="1"/>
  <c r="CF67" i="6"/>
  <c r="CE67" i="6"/>
  <c r="CD67" i="6"/>
  <c r="CN67" i="6" s="1"/>
  <c r="BZ67" i="6"/>
  <c r="CI67" i="6" s="1"/>
  <c r="CJ67" i="6" s="1"/>
  <c r="BS67" i="6"/>
  <c r="BJ67" i="6"/>
  <c r="BR67" i="6" s="1"/>
  <c r="BH67" i="6"/>
  <c r="BG67" i="6"/>
  <c r="BF67" i="6"/>
  <c r="BP67" i="6" s="1"/>
  <c r="BB67" i="6"/>
  <c r="AU67" i="6"/>
  <c r="AL67" i="6"/>
  <c r="AT67" i="6" s="1"/>
  <c r="AJ67" i="6"/>
  <c r="AI67" i="6"/>
  <c r="AH67" i="6"/>
  <c r="AR67" i="6" s="1"/>
  <c r="AD67" i="6"/>
  <c r="W67" i="6"/>
  <c r="V67" i="6"/>
  <c r="T67" i="6"/>
  <c r="KA66" i="6"/>
  <c r="JR66" i="6"/>
  <c r="JZ66" i="6" s="1"/>
  <c r="JP66" i="6"/>
  <c r="JO66" i="6"/>
  <c r="JN66" i="6"/>
  <c r="JX66" i="6" s="1"/>
  <c r="JJ66" i="6"/>
  <c r="JS66" i="6" s="1"/>
  <c r="JT66" i="6" s="1"/>
  <c r="JC66" i="6"/>
  <c r="IT66" i="6"/>
  <c r="JB66" i="6" s="1"/>
  <c r="IR66" i="6"/>
  <c r="IQ66" i="6"/>
  <c r="IP66" i="6"/>
  <c r="IZ66" i="6" s="1"/>
  <c r="IL66" i="6"/>
  <c r="IE66" i="6"/>
  <c r="HV66" i="6"/>
  <c r="ID66" i="6" s="1"/>
  <c r="HT66" i="6"/>
  <c r="HS66" i="6"/>
  <c r="HR66" i="6"/>
  <c r="IB66" i="6" s="1"/>
  <c r="HN66" i="6"/>
  <c r="HG66" i="6"/>
  <c r="GX66" i="6"/>
  <c r="HF66" i="6" s="1"/>
  <c r="GV66" i="6"/>
  <c r="GU66" i="6"/>
  <c r="GT66" i="6"/>
  <c r="HD66" i="6" s="1"/>
  <c r="GP66" i="6"/>
  <c r="GI66" i="6"/>
  <c r="FZ66" i="6"/>
  <c r="GH66" i="6" s="1"/>
  <c r="FX66" i="6"/>
  <c r="FW66" i="6"/>
  <c r="FV66" i="6"/>
  <c r="GF66" i="6" s="1"/>
  <c r="FR66" i="6"/>
  <c r="GA66" i="6" s="1"/>
  <c r="GB66" i="6" s="1"/>
  <c r="FK66" i="6"/>
  <c r="FB66" i="6"/>
  <c r="FJ66" i="6" s="1"/>
  <c r="EZ66" i="6"/>
  <c r="EY66" i="6"/>
  <c r="EX66" i="6"/>
  <c r="FH66" i="6" s="1"/>
  <c r="ET66" i="6"/>
  <c r="EM66" i="6"/>
  <c r="ED66" i="6"/>
  <c r="EL66" i="6" s="1"/>
  <c r="EB66" i="6"/>
  <c r="EA66" i="6"/>
  <c r="DZ66" i="6"/>
  <c r="EJ66" i="6" s="1"/>
  <c r="DV66" i="6"/>
  <c r="DO66" i="6"/>
  <c r="DF66" i="6"/>
  <c r="DN66" i="6" s="1"/>
  <c r="DD66" i="6"/>
  <c r="DC66" i="6"/>
  <c r="DB66" i="6"/>
  <c r="DL66" i="6" s="1"/>
  <c r="CX66" i="6"/>
  <c r="CQ66" i="6"/>
  <c r="CH66" i="6"/>
  <c r="CP66" i="6" s="1"/>
  <c r="CF66" i="6"/>
  <c r="CE66" i="6"/>
  <c r="CD66" i="6"/>
  <c r="CN66" i="6" s="1"/>
  <c r="BZ66" i="6"/>
  <c r="CI66" i="6" s="1"/>
  <c r="CJ66" i="6" s="1"/>
  <c r="BS66" i="6"/>
  <c r="BJ66" i="6"/>
  <c r="BR66" i="6" s="1"/>
  <c r="BH66" i="6"/>
  <c r="BG66" i="6"/>
  <c r="BF66" i="6"/>
  <c r="BP66" i="6" s="1"/>
  <c r="BB66" i="6"/>
  <c r="AU66" i="6"/>
  <c r="AL66" i="6"/>
  <c r="AT66" i="6" s="1"/>
  <c r="AJ66" i="6"/>
  <c r="AI66" i="6"/>
  <c r="AH66" i="6"/>
  <c r="AR66" i="6" s="1"/>
  <c r="AD66" i="6"/>
  <c r="W66" i="6"/>
  <c r="V66" i="6"/>
  <c r="T66" i="6"/>
  <c r="KA65" i="6"/>
  <c r="JR65" i="6"/>
  <c r="JZ65" i="6" s="1"/>
  <c r="JP65" i="6"/>
  <c r="JO65" i="6"/>
  <c r="JN65" i="6"/>
  <c r="JX65" i="6" s="1"/>
  <c r="JJ65" i="6"/>
  <c r="JS65" i="6" s="1"/>
  <c r="JT65" i="6" s="1"/>
  <c r="JC65" i="6"/>
  <c r="IT65" i="6"/>
  <c r="JB65" i="6" s="1"/>
  <c r="IR65" i="6"/>
  <c r="IQ65" i="6"/>
  <c r="IP65" i="6"/>
  <c r="IZ65" i="6" s="1"/>
  <c r="IL65" i="6"/>
  <c r="IE65" i="6"/>
  <c r="HV65" i="6"/>
  <c r="ID65" i="6" s="1"/>
  <c r="HT65" i="6"/>
  <c r="HS65" i="6"/>
  <c r="HR65" i="6"/>
  <c r="IB65" i="6" s="1"/>
  <c r="HN65" i="6"/>
  <c r="HG65" i="6"/>
  <c r="GX65" i="6"/>
  <c r="HF65" i="6" s="1"/>
  <c r="GV65" i="6"/>
  <c r="GU65" i="6"/>
  <c r="GT65" i="6"/>
  <c r="HD65" i="6" s="1"/>
  <c r="GP65" i="6"/>
  <c r="GI65" i="6"/>
  <c r="FZ65" i="6"/>
  <c r="GH65" i="6" s="1"/>
  <c r="FX65" i="6"/>
  <c r="FW65" i="6"/>
  <c r="FV65" i="6"/>
  <c r="GF65" i="6" s="1"/>
  <c r="FR65" i="6"/>
  <c r="GA65" i="6" s="1"/>
  <c r="GB65" i="6" s="1"/>
  <c r="FK65" i="6"/>
  <c r="FB65" i="6"/>
  <c r="FJ65" i="6" s="1"/>
  <c r="EZ65" i="6"/>
  <c r="EY65" i="6"/>
  <c r="EX65" i="6"/>
  <c r="FH65" i="6" s="1"/>
  <c r="ET65" i="6"/>
  <c r="EM65" i="6"/>
  <c r="ED65" i="6"/>
  <c r="EL65" i="6" s="1"/>
  <c r="EB65" i="6"/>
  <c r="EA65" i="6"/>
  <c r="DZ65" i="6"/>
  <c r="EJ65" i="6" s="1"/>
  <c r="DV65" i="6"/>
  <c r="DO65" i="6"/>
  <c r="DF65" i="6"/>
  <c r="DN65" i="6" s="1"/>
  <c r="DD65" i="6"/>
  <c r="DC65" i="6"/>
  <c r="DB65" i="6"/>
  <c r="DL65" i="6" s="1"/>
  <c r="CX65" i="6"/>
  <c r="CQ65" i="6"/>
  <c r="CH65" i="6"/>
  <c r="CP65" i="6" s="1"/>
  <c r="CF65" i="6"/>
  <c r="CE65" i="6"/>
  <c r="CD65" i="6"/>
  <c r="CN65" i="6" s="1"/>
  <c r="BZ65" i="6"/>
  <c r="CI65" i="6" s="1"/>
  <c r="CJ65" i="6" s="1"/>
  <c r="BS65" i="6"/>
  <c r="BJ65" i="6"/>
  <c r="BR65" i="6" s="1"/>
  <c r="BH65" i="6"/>
  <c r="BG65" i="6"/>
  <c r="BF65" i="6"/>
  <c r="BP65" i="6" s="1"/>
  <c r="BB65" i="6"/>
  <c r="AU65" i="6"/>
  <c r="AL65" i="6"/>
  <c r="AT65" i="6" s="1"/>
  <c r="AJ65" i="6"/>
  <c r="AI65" i="6"/>
  <c r="AH65" i="6"/>
  <c r="AR65" i="6" s="1"/>
  <c r="AD65" i="6"/>
  <c r="W65" i="6"/>
  <c r="V65" i="6"/>
  <c r="T65" i="6"/>
  <c r="KA64" i="6"/>
  <c r="JR64" i="6"/>
  <c r="JZ64" i="6" s="1"/>
  <c r="JP64" i="6"/>
  <c r="JO64" i="6"/>
  <c r="JN64" i="6"/>
  <c r="JX64" i="6" s="1"/>
  <c r="JJ64" i="6"/>
  <c r="JS64" i="6" s="1"/>
  <c r="JT64" i="6" s="1"/>
  <c r="JC64" i="6"/>
  <c r="IT64" i="6"/>
  <c r="JB64" i="6" s="1"/>
  <c r="IR64" i="6"/>
  <c r="IQ64" i="6"/>
  <c r="IP64" i="6"/>
  <c r="IZ64" i="6" s="1"/>
  <c r="IL64" i="6"/>
  <c r="IE64" i="6"/>
  <c r="HV64" i="6"/>
  <c r="ID64" i="6" s="1"/>
  <c r="HT64" i="6"/>
  <c r="HS64" i="6"/>
  <c r="HR64" i="6"/>
  <c r="IB64" i="6" s="1"/>
  <c r="HN64" i="6"/>
  <c r="HG64" i="6"/>
  <c r="GX64" i="6"/>
  <c r="HF64" i="6" s="1"/>
  <c r="GV64" i="6"/>
  <c r="GU64" i="6"/>
  <c r="GT64" i="6"/>
  <c r="HD64" i="6" s="1"/>
  <c r="GP64" i="6"/>
  <c r="GI64" i="6"/>
  <c r="FZ64" i="6"/>
  <c r="GH64" i="6" s="1"/>
  <c r="FX64" i="6"/>
  <c r="FW64" i="6"/>
  <c r="FV64" i="6"/>
  <c r="GF64" i="6" s="1"/>
  <c r="FR64" i="6"/>
  <c r="GA64" i="6" s="1"/>
  <c r="GB64" i="6" s="1"/>
  <c r="FK64" i="6"/>
  <c r="FB64" i="6"/>
  <c r="FJ64" i="6" s="1"/>
  <c r="EZ64" i="6"/>
  <c r="EY64" i="6"/>
  <c r="EX64" i="6"/>
  <c r="FH64" i="6" s="1"/>
  <c r="ET64" i="6"/>
  <c r="EM64" i="6"/>
  <c r="ED64" i="6"/>
  <c r="EL64" i="6" s="1"/>
  <c r="EB64" i="6"/>
  <c r="EA64" i="6"/>
  <c r="DZ64" i="6"/>
  <c r="EJ64" i="6" s="1"/>
  <c r="DV64" i="6"/>
  <c r="DO64" i="6"/>
  <c r="DF64" i="6"/>
  <c r="DN64" i="6" s="1"/>
  <c r="DD64" i="6"/>
  <c r="DC64" i="6"/>
  <c r="DB64" i="6"/>
  <c r="DL64" i="6" s="1"/>
  <c r="CX64" i="6"/>
  <c r="CQ64" i="6"/>
  <c r="CH64" i="6"/>
  <c r="CP64" i="6" s="1"/>
  <c r="CF64" i="6"/>
  <c r="CE64" i="6"/>
  <c r="CD64" i="6"/>
  <c r="CN64" i="6" s="1"/>
  <c r="BZ64" i="6"/>
  <c r="CI64" i="6" s="1"/>
  <c r="CJ64" i="6" s="1"/>
  <c r="BS64" i="6"/>
  <c r="BJ64" i="6"/>
  <c r="BR64" i="6" s="1"/>
  <c r="BH64" i="6"/>
  <c r="BG64" i="6"/>
  <c r="BF64" i="6"/>
  <c r="BP64" i="6" s="1"/>
  <c r="BB64" i="6"/>
  <c r="AU64" i="6"/>
  <c r="AL64" i="6"/>
  <c r="AT64" i="6" s="1"/>
  <c r="AJ64" i="6"/>
  <c r="AI64" i="6"/>
  <c r="AH64" i="6"/>
  <c r="AR64" i="6" s="1"/>
  <c r="AD64" i="6"/>
  <c r="AM64" i="6" s="1"/>
  <c r="W64" i="6"/>
  <c r="V64" i="6"/>
  <c r="T64" i="6"/>
  <c r="KA63" i="6"/>
  <c r="JR63" i="6"/>
  <c r="JZ63" i="6" s="1"/>
  <c r="JP63" i="6"/>
  <c r="JO63" i="6"/>
  <c r="JN63" i="6"/>
  <c r="JX63" i="6" s="1"/>
  <c r="JJ63" i="6"/>
  <c r="JS63" i="6" s="1"/>
  <c r="JT63" i="6" s="1"/>
  <c r="JC63" i="6"/>
  <c r="IT63" i="6"/>
  <c r="JB63" i="6" s="1"/>
  <c r="IR63" i="6"/>
  <c r="IQ63" i="6"/>
  <c r="IP63" i="6"/>
  <c r="IZ63" i="6" s="1"/>
  <c r="IL63" i="6"/>
  <c r="IE63" i="6"/>
  <c r="HV63" i="6"/>
  <c r="ID63" i="6" s="1"/>
  <c r="HT63" i="6"/>
  <c r="HS63" i="6"/>
  <c r="HR63" i="6"/>
  <c r="IB63" i="6" s="1"/>
  <c r="HN63" i="6"/>
  <c r="HW63" i="6" s="1"/>
  <c r="HG63" i="6"/>
  <c r="GX63" i="6"/>
  <c r="HF63" i="6" s="1"/>
  <c r="GV63" i="6"/>
  <c r="GU63" i="6"/>
  <c r="GT63" i="6"/>
  <c r="HD63" i="6" s="1"/>
  <c r="GP63" i="6"/>
  <c r="GI63" i="6"/>
  <c r="FZ63" i="6"/>
  <c r="GH63" i="6" s="1"/>
  <c r="FX63" i="6"/>
  <c r="FW63" i="6"/>
  <c r="FV63" i="6"/>
  <c r="GF63" i="6" s="1"/>
  <c r="FR63" i="6"/>
  <c r="FK63" i="6"/>
  <c r="FB63" i="6"/>
  <c r="FJ63" i="6" s="1"/>
  <c r="EZ63" i="6"/>
  <c r="EY63" i="6"/>
  <c r="EX63" i="6"/>
  <c r="FH63" i="6" s="1"/>
  <c r="ET63" i="6"/>
  <c r="EM63" i="6"/>
  <c r="ED63" i="6"/>
  <c r="EL63" i="6" s="1"/>
  <c r="EB63" i="6"/>
  <c r="EA63" i="6"/>
  <c r="DZ63" i="6"/>
  <c r="EJ63" i="6" s="1"/>
  <c r="DV63" i="6"/>
  <c r="EE63" i="6" s="1"/>
  <c r="DO63" i="6"/>
  <c r="DF63" i="6"/>
  <c r="DN63" i="6" s="1"/>
  <c r="DD63" i="6"/>
  <c r="DC63" i="6"/>
  <c r="DB63" i="6"/>
  <c r="DL63" i="6" s="1"/>
  <c r="CX63" i="6"/>
  <c r="CQ63" i="6"/>
  <c r="CH63" i="6"/>
  <c r="CP63" i="6" s="1"/>
  <c r="CF63" i="6"/>
  <c r="CE63" i="6"/>
  <c r="CD63" i="6"/>
  <c r="CN63" i="6" s="1"/>
  <c r="BZ63" i="6"/>
  <c r="BS63" i="6"/>
  <c r="BJ63" i="6"/>
  <c r="BR63" i="6" s="1"/>
  <c r="BH63" i="6"/>
  <c r="BG63" i="6"/>
  <c r="BF63" i="6"/>
  <c r="BP63" i="6" s="1"/>
  <c r="BB63" i="6"/>
  <c r="AU63" i="6"/>
  <c r="AL63" i="6"/>
  <c r="AT63" i="6" s="1"/>
  <c r="AJ63" i="6"/>
  <c r="AI63" i="6"/>
  <c r="AH63" i="6"/>
  <c r="AR63" i="6" s="1"/>
  <c r="AD63" i="6"/>
  <c r="AM63" i="6" s="1"/>
  <c r="W63" i="6"/>
  <c r="V63" i="6"/>
  <c r="T63" i="6"/>
  <c r="KA62" i="6"/>
  <c r="JR62" i="6"/>
  <c r="JZ62" i="6" s="1"/>
  <c r="JP62" i="6"/>
  <c r="JO62" i="6"/>
  <c r="JN62" i="6"/>
  <c r="JX62" i="6" s="1"/>
  <c r="JJ62" i="6"/>
  <c r="JS62" i="6" s="1"/>
  <c r="JT62" i="6" s="1"/>
  <c r="JC62" i="6"/>
  <c r="IT62" i="6"/>
  <c r="JB62" i="6" s="1"/>
  <c r="IR62" i="6"/>
  <c r="IQ62" i="6"/>
  <c r="IP62" i="6"/>
  <c r="IZ62" i="6" s="1"/>
  <c r="IL62" i="6"/>
  <c r="IE62" i="6"/>
  <c r="HV62" i="6"/>
  <c r="ID62" i="6" s="1"/>
  <c r="HT62" i="6"/>
  <c r="HS62" i="6"/>
  <c r="HR62" i="6"/>
  <c r="IB62" i="6" s="1"/>
  <c r="HN62" i="6"/>
  <c r="HW62" i="6" s="1"/>
  <c r="HG62" i="6"/>
  <c r="GX62" i="6"/>
  <c r="HF62" i="6" s="1"/>
  <c r="GV62" i="6"/>
  <c r="GU62" i="6"/>
  <c r="GT62" i="6"/>
  <c r="HD62" i="6" s="1"/>
  <c r="GP62" i="6"/>
  <c r="GI62" i="6"/>
  <c r="FZ62" i="6"/>
  <c r="GH62" i="6" s="1"/>
  <c r="FX62" i="6"/>
  <c r="FW62" i="6"/>
  <c r="FV62" i="6"/>
  <c r="GF62" i="6" s="1"/>
  <c r="FR62" i="6"/>
  <c r="GA62" i="6" s="1"/>
  <c r="GB62" i="6" s="1"/>
  <c r="FK62" i="6"/>
  <c r="FB62" i="6"/>
  <c r="FJ62" i="6" s="1"/>
  <c r="EZ62" i="6"/>
  <c r="EY62" i="6"/>
  <c r="EX62" i="6"/>
  <c r="FH62" i="6" s="1"/>
  <c r="ET62" i="6"/>
  <c r="EM62" i="6"/>
  <c r="ED62" i="6"/>
  <c r="EL62" i="6" s="1"/>
  <c r="EB62" i="6"/>
  <c r="EA62" i="6"/>
  <c r="DZ62" i="6"/>
  <c r="EJ62" i="6" s="1"/>
  <c r="DV62" i="6"/>
  <c r="EE62" i="6" s="1"/>
  <c r="DO62" i="6"/>
  <c r="DF62" i="6"/>
  <c r="DN62" i="6" s="1"/>
  <c r="DD62" i="6"/>
  <c r="DC62" i="6"/>
  <c r="DB62" i="6"/>
  <c r="DL62" i="6" s="1"/>
  <c r="CX62" i="6"/>
  <c r="CQ62" i="6"/>
  <c r="CH62" i="6"/>
  <c r="CP62" i="6" s="1"/>
  <c r="CF62" i="6"/>
  <c r="CE62" i="6"/>
  <c r="CD62" i="6"/>
  <c r="CN62" i="6" s="1"/>
  <c r="BZ62" i="6"/>
  <c r="BS62" i="6"/>
  <c r="BJ62" i="6"/>
  <c r="BR62" i="6" s="1"/>
  <c r="BH62" i="6"/>
  <c r="BG62" i="6"/>
  <c r="BF62" i="6"/>
  <c r="BP62" i="6" s="1"/>
  <c r="BB62" i="6"/>
  <c r="AU62" i="6"/>
  <c r="AL62" i="6"/>
  <c r="AT62" i="6" s="1"/>
  <c r="AJ62" i="6"/>
  <c r="AI62" i="6"/>
  <c r="AH62" i="6"/>
  <c r="AR62" i="6" s="1"/>
  <c r="AD62" i="6"/>
  <c r="AM62" i="6" s="1"/>
  <c r="W62" i="6"/>
  <c r="V62" i="6"/>
  <c r="T62" i="6"/>
  <c r="KA61" i="6"/>
  <c r="JR61" i="6"/>
  <c r="JZ61" i="6" s="1"/>
  <c r="JP61" i="6"/>
  <c r="JO61" i="6"/>
  <c r="JN61" i="6"/>
  <c r="JX61" i="6" s="1"/>
  <c r="JJ61" i="6"/>
  <c r="JC61" i="6"/>
  <c r="IT61" i="6"/>
  <c r="JB61" i="6" s="1"/>
  <c r="IR61" i="6"/>
  <c r="IQ61" i="6"/>
  <c r="IP61" i="6"/>
  <c r="IZ61" i="6" s="1"/>
  <c r="IL61" i="6"/>
  <c r="IE61" i="6"/>
  <c r="HV61" i="6"/>
  <c r="ID61" i="6" s="1"/>
  <c r="HT61" i="6"/>
  <c r="HS61" i="6"/>
  <c r="HR61" i="6"/>
  <c r="IB61" i="6" s="1"/>
  <c r="HN61" i="6"/>
  <c r="HW61" i="6" s="1"/>
  <c r="HG61" i="6"/>
  <c r="GX61" i="6"/>
  <c r="HF61" i="6" s="1"/>
  <c r="GV61" i="6"/>
  <c r="GU61" i="6"/>
  <c r="GT61" i="6"/>
  <c r="HD61" i="6" s="1"/>
  <c r="GP61" i="6"/>
  <c r="GI61" i="6"/>
  <c r="FZ61" i="6"/>
  <c r="GH61" i="6" s="1"/>
  <c r="FX61" i="6"/>
  <c r="FW61" i="6"/>
  <c r="FV61" i="6"/>
  <c r="GF61" i="6" s="1"/>
  <c r="FR61" i="6"/>
  <c r="GA61" i="6" s="1"/>
  <c r="GB61" i="6" s="1"/>
  <c r="FK61" i="6"/>
  <c r="FB61" i="6"/>
  <c r="FJ61" i="6" s="1"/>
  <c r="EZ61" i="6"/>
  <c r="EY61" i="6"/>
  <c r="EX61" i="6"/>
  <c r="FH61" i="6" s="1"/>
  <c r="ET61" i="6"/>
  <c r="EM61" i="6"/>
  <c r="ED61" i="6"/>
  <c r="EL61" i="6" s="1"/>
  <c r="EB61" i="6"/>
  <c r="EA61" i="6"/>
  <c r="DZ61" i="6"/>
  <c r="EJ61" i="6" s="1"/>
  <c r="DV61" i="6"/>
  <c r="EE61" i="6" s="1"/>
  <c r="DO61" i="6"/>
  <c r="DF61" i="6"/>
  <c r="DN61" i="6" s="1"/>
  <c r="DD61" i="6"/>
  <c r="DC61" i="6"/>
  <c r="DB61" i="6"/>
  <c r="DL61" i="6" s="1"/>
  <c r="CX61" i="6"/>
  <c r="CQ61" i="6"/>
  <c r="CH61" i="6"/>
  <c r="CP61" i="6" s="1"/>
  <c r="CF61" i="6"/>
  <c r="CE61" i="6"/>
  <c r="CD61" i="6"/>
  <c r="CN61" i="6" s="1"/>
  <c r="BZ61" i="6"/>
  <c r="CI61" i="6" s="1"/>
  <c r="CJ61" i="6" s="1"/>
  <c r="BS61" i="6"/>
  <c r="BJ61" i="6"/>
  <c r="BR61" i="6" s="1"/>
  <c r="BH61" i="6"/>
  <c r="BG61" i="6"/>
  <c r="BF61" i="6"/>
  <c r="BP61" i="6" s="1"/>
  <c r="BB61" i="6"/>
  <c r="AU61" i="6"/>
  <c r="AL61" i="6"/>
  <c r="AT61" i="6" s="1"/>
  <c r="AJ61" i="6"/>
  <c r="AI61" i="6"/>
  <c r="AH61" i="6"/>
  <c r="AR61" i="6" s="1"/>
  <c r="AD61" i="6"/>
  <c r="AM61" i="6" s="1"/>
  <c r="W61" i="6"/>
  <c r="V61" i="6"/>
  <c r="T61" i="6"/>
  <c r="KA60" i="6"/>
  <c r="JR60" i="6"/>
  <c r="JZ60" i="6" s="1"/>
  <c r="JP60" i="6"/>
  <c r="JO60" i="6"/>
  <c r="JN60" i="6"/>
  <c r="JX60" i="6" s="1"/>
  <c r="JJ60" i="6"/>
  <c r="JC60" i="6"/>
  <c r="IT60" i="6"/>
  <c r="JB60" i="6" s="1"/>
  <c r="IR60" i="6"/>
  <c r="IQ60" i="6"/>
  <c r="IP60" i="6"/>
  <c r="IZ60" i="6" s="1"/>
  <c r="IL60" i="6"/>
  <c r="IE60" i="6"/>
  <c r="HV60" i="6"/>
  <c r="ID60" i="6" s="1"/>
  <c r="HT60" i="6"/>
  <c r="HS60" i="6"/>
  <c r="HR60" i="6"/>
  <c r="IB60" i="6" s="1"/>
  <c r="HN60" i="6"/>
  <c r="HW60" i="6" s="1"/>
  <c r="HG60" i="6"/>
  <c r="GX60" i="6"/>
  <c r="HF60" i="6" s="1"/>
  <c r="GV60" i="6"/>
  <c r="GU60" i="6"/>
  <c r="GT60" i="6"/>
  <c r="HD60" i="6" s="1"/>
  <c r="GP60" i="6"/>
  <c r="GI60" i="6"/>
  <c r="FZ60" i="6"/>
  <c r="GH60" i="6" s="1"/>
  <c r="FX60" i="6"/>
  <c r="FW60" i="6"/>
  <c r="FV60" i="6"/>
  <c r="GF60" i="6" s="1"/>
  <c r="FR60" i="6"/>
  <c r="FK60" i="6"/>
  <c r="FB60" i="6"/>
  <c r="FJ60" i="6" s="1"/>
  <c r="EZ60" i="6"/>
  <c r="EY60" i="6"/>
  <c r="EX60" i="6"/>
  <c r="FH60" i="6" s="1"/>
  <c r="ET60" i="6"/>
  <c r="EM60" i="6"/>
  <c r="ED60" i="6"/>
  <c r="EL60" i="6" s="1"/>
  <c r="EB60" i="6"/>
  <c r="EA60" i="6"/>
  <c r="DZ60" i="6"/>
  <c r="EJ60" i="6" s="1"/>
  <c r="DV60" i="6"/>
  <c r="EE60" i="6" s="1"/>
  <c r="DO60" i="6"/>
  <c r="DF60" i="6"/>
  <c r="DN60" i="6" s="1"/>
  <c r="DD60" i="6"/>
  <c r="DC60" i="6"/>
  <c r="DB60" i="6"/>
  <c r="DL60" i="6" s="1"/>
  <c r="CX60" i="6"/>
  <c r="CQ60" i="6"/>
  <c r="CH60" i="6"/>
  <c r="CP60" i="6" s="1"/>
  <c r="CF60" i="6"/>
  <c r="CE60" i="6"/>
  <c r="CD60" i="6"/>
  <c r="CN60" i="6" s="1"/>
  <c r="BZ60" i="6"/>
  <c r="CI60" i="6" s="1"/>
  <c r="CJ60" i="6" s="1"/>
  <c r="BS60" i="6"/>
  <c r="BJ60" i="6"/>
  <c r="BR60" i="6" s="1"/>
  <c r="BH60" i="6"/>
  <c r="BG60" i="6"/>
  <c r="BF60" i="6"/>
  <c r="BP60" i="6" s="1"/>
  <c r="BB60" i="6"/>
  <c r="AU60" i="6"/>
  <c r="AL60" i="6"/>
  <c r="AT60" i="6" s="1"/>
  <c r="AJ60" i="6"/>
  <c r="AI60" i="6"/>
  <c r="AH60" i="6"/>
  <c r="AR60" i="6" s="1"/>
  <c r="AD60" i="6"/>
  <c r="AM60" i="6" s="1"/>
  <c r="W60" i="6"/>
  <c r="V60" i="6"/>
  <c r="T60" i="6"/>
  <c r="KA59" i="6"/>
  <c r="JR59" i="6"/>
  <c r="JZ59" i="6" s="1"/>
  <c r="JP59" i="6"/>
  <c r="JO59" i="6"/>
  <c r="JN59" i="6"/>
  <c r="JX59" i="6" s="1"/>
  <c r="JJ59" i="6"/>
  <c r="JS59" i="6" s="1"/>
  <c r="JT59" i="6" s="1"/>
  <c r="JC59" i="6"/>
  <c r="IT59" i="6"/>
  <c r="JB59" i="6" s="1"/>
  <c r="IR59" i="6"/>
  <c r="IQ59" i="6"/>
  <c r="IP59" i="6"/>
  <c r="IZ59" i="6" s="1"/>
  <c r="IL59" i="6"/>
  <c r="IE59" i="6"/>
  <c r="HV59" i="6"/>
  <c r="ID59" i="6" s="1"/>
  <c r="HT59" i="6"/>
  <c r="HS59" i="6"/>
  <c r="HR59" i="6"/>
  <c r="IB59" i="6" s="1"/>
  <c r="HN59" i="6"/>
  <c r="HW59" i="6" s="1"/>
  <c r="HG59" i="6"/>
  <c r="GX59" i="6"/>
  <c r="HF59" i="6" s="1"/>
  <c r="GV59" i="6"/>
  <c r="GU59" i="6"/>
  <c r="GT59" i="6"/>
  <c r="HD59" i="6" s="1"/>
  <c r="GP59" i="6"/>
  <c r="GI59" i="6"/>
  <c r="FZ59" i="6"/>
  <c r="GH59" i="6" s="1"/>
  <c r="FX59" i="6"/>
  <c r="FW59" i="6"/>
  <c r="FV59" i="6"/>
  <c r="GF59" i="6" s="1"/>
  <c r="FR59" i="6"/>
  <c r="FK59" i="6"/>
  <c r="FB59" i="6"/>
  <c r="FJ59" i="6" s="1"/>
  <c r="EZ59" i="6"/>
  <c r="EY59" i="6"/>
  <c r="EX59" i="6"/>
  <c r="FH59" i="6" s="1"/>
  <c r="ET59" i="6"/>
  <c r="EM59" i="6"/>
  <c r="ED59" i="6"/>
  <c r="EL59" i="6" s="1"/>
  <c r="EB59" i="6"/>
  <c r="EA59" i="6"/>
  <c r="DZ59" i="6"/>
  <c r="EJ59" i="6" s="1"/>
  <c r="DV59" i="6"/>
  <c r="EE59" i="6" s="1"/>
  <c r="DO59" i="6"/>
  <c r="DF59" i="6"/>
  <c r="DN59" i="6" s="1"/>
  <c r="DD59" i="6"/>
  <c r="DC59" i="6"/>
  <c r="DB59" i="6"/>
  <c r="DL59" i="6" s="1"/>
  <c r="CX59" i="6"/>
  <c r="CQ59" i="6"/>
  <c r="CH59" i="6"/>
  <c r="CP59" i="6" s="1"/>
  <c r="CF59" i="6"/>
  <c r="CE59" i="6"/>
  <c r="CD59" i="6"/>
  <c r="CN59" i="6" s="1"/>
  <c r="BZ59" i="6"/>
  <c r="CI59" i="6" s="1"/>
  <c r="BS59" i="6"/>
  <c r="BJ59" i="6"/>
  <c r="BR59" i="6" s="1"/>
  <c r="BH59" i="6"/>
  <c r="BG59" i="6"/>
  <c r="BF59" i="6"/>
  <c r="BP59" i="6" s="1"/>
  <c r="BB59" i="6"/>
  <c r="AU59" i="6"/>
  <c r="AL59" i="6"/>
  <c r="AT59" i="6" s="1"/>
  <c r="AJ59" i="6"/>
  <c r="AI59" i="6"/>
  <c r="AH59" i="6"/>
  <c r="AR59" i="6" s="1"/>
  <c r="AD59" i="6"/>
  <c r="AM59" i="6" s="1"/>
  <c r="W59" i="6"/>
  <c r="V59" i="6"/>
  <c r="T59" i="6"/>
  <c r="KA58" i="6"/>
  <c r="JR58" i="6"/>
  <c r="JZ58" i="6" s="1"/>
  <c r="JP58" i="6"/>
  <c r="JO58" i="6"/>
  <c r="JN58" i="6"/>
  <c r="JX58" i="6" s="1"/>
  <c r="JJ58" i="6"/>
  <c r="JS58" i="6" s="1"/>
  <c r="JT58" i="6" s="1"/>
  <c r="JC58" i="6"/>
  <c r="IT58" i="6"/>
  <c r="JB58" i="6" s="1"/>
  <c r="IR58" i="6"/>
  <c r="IQ58" i="6"/>
  <c r="IP58" i="6"/>
  <c r="IZ58" i="6" s="1"/>
  <c r="IL58" i="6"/>
  <c r="IE58" i="6"/>
  <c r="HV58" i="6"/>
  <c r="ID58" i="6" s="1"/>
  <c r="HT58" i="6"/>
  <c r="HS58" i="6"/>
  <c r="HR58" i="6"/>
  <c r="IB58" i="6" s="1"/>
  <c r="HN58" i="6"/>
  <c r="HW58" i="6" s="1"/>
  <c r="HG58" i="6"/>
  <c r="GX58" i="6"/>
  <c r="HF58" i="6" s="1"/>
  <c r="GV58" i="6"/>
  <c r="GU58" i="6"/>
  <c r="GT58" i="6"/>
  <c r="HD58" i="6" s="1"/>
  <c r="GP58" i="6"/>
  <c r="GI58" i="6"/>
  <c r="FZ58" i="6"/>
  <c r="GH58" i="6" s="1"/>
  <c r="FX58" i="6"/>
  <c r="FW58" i="6"/>
  <c r="FV58" i="6"/>
  <c r="GF58" i="6" s="1"/>
  <c r="FR58" i="6"/>
  <c r="GA58" i="6" s="1"/>
  <c r="GB58" i="6" s="1"/>
  <c r="FK58" i="6"/>
  <c r="FB58" i="6"/>
  <c r="FJ58" i="6" s="1"/>
  <c r="EZ58" i="6"/>
  <c r="EY58" i="6"/>
  <c r="EX58" i="6"/>
  <c r="FH58" i="6" s="1"/>
  <c r="ET58" i="6"/>
  <c r="EM58" i="6"/>
  <c r="ED58" i="6"/>
  <c r="EL58" i="6" s="1"/>
  <c r="EB58" i="6"/>
  <c r="EA58" i="6"/>
  <c r="DZ58" i="6"/>
  <c r="EJ58" i="6" s="1"/>
  <c r="DV58" i="6"/>
  <c r="EE58" i="6" s="1"/>
  <c r="DO58" i="6"/>
  <c r="DF58" i="6"/>
  <c r="DN58" i="6" s="1"/>
  <c r="DD58" i="6"/>
  <c r="DC58" i="6"/>
  <c r="DB58" i="6"/>
  <c r="DL58" i="6" s="1"/>
  <c r="CX58" i="6"/>
  <c r="CQ58" i="6"/>
  <c r="CH58" i="6"/>
  <c r="CP58" i="6" s="1"/>
  <c r="CF58" i="6"/>
  <c r="CE58" i="6"/>
  <c r="CD58" i="6"/>
  <c r="CN58" i="6" s="1"/>
  <c r="BZ58" i="6"/>
  <c r="BS58" i="6"/>
  <c r="BJ58" i="6"/>
  <c r="BR58" i="6" s="1"/>
  <c r="BH58" i="6"/>
  <c r="BG58" i="6"/>
  <c r="BF58" i="6"/>
  <c r="BP58" i="6" s="1"/>
  <c r="BB58" i="6"/>
  <c r="AU58" i="6"/>
  <c r="AL58" i="6"/>
  <c r="AT58" i="6" s="1"/>
  <c r="AJ58" i="6"/>
  <c r="AI58" i="6"/>
  <c r="AH58" i="6"/>
  <c r="AR58" i="6" s="1"/>
  <c r="AD58" i="6"/>
  <c r="AM58" i="6" s="1"/>
  <c r="W58" i="6"/>
  <c r="V58" i="6"/>
  <c r="T58" i="6"/>
  <c r="KA57" i="6"/>
  <c r="JR57" i="6"/>
  <c r="JZ57" i="6" s="1"/>
  <c r="JP57" i="6"/>
  <c r="JO57" i="6"/>
  <c r="JN57" i="6"/>
  <c r="JX57" i="6" s="1"/>
  <c r="JJ57" i="6"/>
  <c r="JC57" i="6"/>
  <c r="IT57" i="6"/>
  <c r="JB57" i="6" s="1"/>
  <c r="IR57" i="6"/>
  <c r="IQ57" i="6"/>
  <c r="IP57" i="6"/>
  <c r="IZ57" i="6" s="1"/>
  <c r="IL57" i="6"/>
  <c r="IE57" i="6"/>
  <c r="HV57" i="6"/>
  <c r="ID57" i="6" s="1"/>
  <c r="HT57" i="6"/>
  <c r="HS57" i="6"/>
  <c r="HR57" i="6"/>
  <c r="IB57" i="6" s="1"/>
  <c r="HN57" i="6"/>
  <c r="HW57" i="6" s="1"/>
  <c r="HG57" i="6"/>
  <c r="GX57" i="6"/>
  <c r="HF57" i="6" s="1"/>
  <c r="GV57" i="6"/>
  <c r="GU57" i="6"/>
  <c r="GT57" i="6"/>
  <c r="HD57" i="6" s="1"/>
  <c r="GP57" i="6"/>
  <c r="GI57" i="6"/>
  <c r="FZ57" i="6"/>
  <c r="GH57" i="6" s="1"/>
  <c r="FX57" i="6"/>
  <c r="FW57" i="6"/>
  <c r="FV57" i="6"/>
  <c r="GF57" i="6" s="1"/>
  <c r="FR57" i="6"/>
  <c r="GA57" i="6" s="1"/>
  <c r="GB57" i="6" s="1"/>
  <c r="FK57" i="6"/>
  <c r="FB57" i="6"/>
  <c r="FJ57" i="6" s="1"/>
  <c r="EZ57" i="6"/>
  <c r="EY57" i="6"/>
  <c r="EX57" i="6"/>
  <c r="FH57" i="6" s="1"/>
  <c r="ET57" i="6"/>
  <c r="EM57" i="6"/>
  <c r="ED57" i="6"/>
  <c r="EL57" i="6" s="1"/>
  <c r="EB57" i="6"/>
  <c r="EA57" i="6"/>
  <c r="DZ57" i="6"/>
  <c r="EJ57" i="6" s="1"/>
  <c r="DV57" i="6"/>
  <c r="EE57" i="6" s="1"/>
  <c r="DO57" i="6"/>
  <c r="DF57" i="6"/>
  <c r="DN57" i="6" s="1"/>
  <c r="DD57" i="6"/>
  <c r="DC57" i="6"/>
  <c r="DB57" i="6"/>
  <c r="DL57" i="6" s="1"/>
  <c r="CX57" i="6"/>
  <c r="CQ57" i="6"/>
  <c r="CH57" i="6"/>
  <c r="CP57" i="6" s="1"/>
  <c r="CF57" i="6"/>
  <c r="CE57" i="6"/>
  <c r="CD57" i="6"/>
  <c r="CN57" i="6" s="1"/>
  <c r="BZ57" i="6"/>
  <c r="CI57" i="6" s="1"/>
  <c r="CJ57" i="6" s="1"/>
  <c r="BS57" i="6"/>
  <c r="BJ57" i="6"/>
  <c r="BR57" i="6" s="1"/>
  <c r="BH57" i="6"/>
  <c r="BG57" i="6"/>
  <c r="BF57" i="6"/>
  <c r="BP57" i="6" s="1"/>
  <c r="BB57" i="6"/>
  <c r="AU57" i="6"/>
  <c r="AL57" i="6"/>
  <c r="AT57" i="6" s="1"/>
  <c r="AJ57" i="6"/>
  <c r="AI57" i="6"/>
  <c r="AH57" i="6"/>
  <c r="AR57" i="6" s="1"/>
  <c r="AD57" i="6"/>
  <c r="AM57" i="6" s="1"/>
  <c r="W57" i="6"/>
  <c r="V57" i="6"/>
  <c r="T57" i="6"/>
  <c r="KA56" i="6"/>
  <c r="JR56" i="6"/>
  <c r="JZ56" i="6" s="1"/>
  <c r="JP56" i="6"/>
  <c r="JO56" i="6"/>
  <c r="JN56" i="6"/>
  <c r="JX56" i="6" s="1"/>
  <c r="JJ56" i="6"/>
  <c r="JC56" i="6"/>
  <c r="IT56" i="6"/>
  <c r="JB56" i="6" s="1"/>
  <c r="IR56" i="6"/>
  <c r="IQ56" i="6"/>
  <c r="IP56" i="6"/>
  <c r="IZ56" i="6" s="1"/>
  <c r="IL56" i="6"/>
  <c r="IE56" i="6"/>
  <c r="HV56" i="6"/>
  <c r="ID56" i="6" s="1"/>
  <c r="HT56" i="6"/>
  <c r="HS56" i="6"/>
  <c r="HR56" i="6"/>
  <c r="IB56" i="6" s="1"/>
  <c r="HN56" i="6"/>
  <c r="HW56" i="6" s="1"/>
  <c r="HG56" i="6"/>
  <c r="GX56" i="6"/>
  <c r="HF56" i="6" s="1"/>
  <c r="GV56" i="6"/>
  <c r="GU56" i="6"/>
  <c r="GT56" i="6"/>
  <c r="HD56" i="6" s="1"/>
  <c r="GP56" i="6"/>
  <c r="GI56" i="6"/>
  <c r="FZ56" i="6"/>
  <c r="GH56" i="6" s="1"/>
  <c r="FX56" i="6"/>
  <c r="FW56" i="6"/>
  <c r="FV56" i="6"/>
  <c r="GF56" i="6" s="1"/>
  <c r="FR56" i="6"/>
  <c r="GA56" i="6" s="1"/>
  <c r="FK56" i="6"/>
  <c r="FB56" i="6"/>
  <c r="FJ56" i="6" s="1"/>
  <c r="EZ56" i="6"/>
  <c r="EY56" i="6"/>
  <c r="EX56" i="6"/>
  <c r="FH56" i="6" s="1"/>
  <c r="ET56" i="6"/>
  <c r="EM56" i="6"/>
  <c r="ED56" i="6"/>
  <c r="EL56" i="6" s="1"/>
  <c r="EB56" i="6"/>
  <c r="EA56" i="6"/>
  <c r="DZ56" i="6"/>
  <c r="EJ56" i="6" s="1"/>
  <c r="DV56" i="6"/>
  <c r="EE56" i="6" s="1"/>
  <c r="DO56" i="6"/>
  <c r="DF56" i="6"/>
  <c r="DN56" i="6" s="1"/>
  <c r="DD56" i="6"/>
  <c r="DC56" i="6"/>
  <c r="DB56" i="6"/>
  <c r="DL56" i="6" s="1"/>
  <c r="CX56" i="6"/>
  <c r="CQ56" i="6"/>
  <c r="CH56" i="6"/>
  <c r="CP56" i="6" s="1"/>
  <c r="CF56" i="6"/>
  <c r="CE56" i="6"/>
  <c r="CD56" i="6"/>
  <c r="CN56" i="6" s="1"/>
  <c r="BZ56" i="6"/>
  <c r="BS56" i="6"/>
  <c r="BJ56" i="6"/>
  <c r="BR56" i="6" s="1"/>
  <c r="BH56" i="6"/>
  <c r="BG56" i="6"/>
  <c r="BF56" i="6"/>
  <c r="BP56" i="6" s="1"/>
  <c r="BB56" i="6"/>
  <c r="AU56" i="6"/>
  <c r="AL56" i="6"/>
  <c r="AT56" i="6" s="1"/>
  <c r="AJ56" i="6"/>
  <c r="AI56" i="6"/>
  <c r="AH56" i="6"/>
  <c r="AR56" i="6" s="1"/>
  <c r="AD56" i="6"/>
  <c r="AM56" i="6" s="1"/>
  <c r="W56" i="6"/>
  <c r="V56" i="6"/>
  <c r="T56" i="6"/>
  <c r="KA55" i="6"/>
  <c r="JR55" i="6"/>
  <c r="JZ55" i="6" s="1"/>
  <c r="JP55" i="6"/>
  <c r="JO55" i="6"/>
  <c r="JN55" i="6"/>
  <c r="JX55" i="6" s="1"/>
  <c r="JJ55" i="6"/>
  <c r="JC55" i="6"/>
  <c r="IT55" i="6"/>
  <c r="JB55" i="6" s="1"/>
  <c r="IR55" i="6"/>
  <c r="IQ55" i="6"/>
  <c r="IP55" i="6"/>
  <c r="IZ55" i="6" s="1"/>
  <c r="IL55" i="6"/>
  <c r="IE55" i="6"/>
  <c r="HV55" i="6"/>
  <c r="ID55" i="6" s="1"/>
  <c r="HT55" i="6"/>
  <c r="HS55" i="6"/>
  <c r="HR55" i="6"/>
  <c r="IB55" i="6" s="1"/>
  <c r="HN55" i="6"/>
  <c r="HW55" i="6" s="1"/>
  <c r="HG55" i="6"/>
  <c r="GX55" i="6"/>
  <c r="HF55" i="6" s="1"/>
  <c r="GV55" i="6"/>
  <c r="GU55" i="6"/>
  <c r="GT55" i="6"/>
  <c r="HD55" i="6" s="1"/>
  <c r="GP55" i="6"/>
  <c r="GI55" i="6"/>
  <c r="FZ55" i="6"/>
  <c r="GH55" i="6" s="1"/>
  <c r="FX55" i="6"/>
  <c r="FW55" i="6"/>
  <c r="FV55" i="6"/>
  <c r="GF55" i="6" s="1"/>
  <c r="FR55" i="6"/>
  <c r="FK55" i="6"/>
  <c r="FB55" i="6"/>
  <c r="FJ55" i="6" s="1"/>
  <c r="EZ55" i="6"/>
  <c r="EY55" i="6"/>
  <c r="EX55" i="6"/>
  <c r="FH55" i="6" s="1"/>
  <c r="ET55" i="6"/>
  <c r="EM55" i="6"/>
  <c r="ED55" i="6"/>
  <c r="EL55" i="6" s="1"/>
  <c r="EB55" i="6"/>
  <c r="EA55" i="6"/>
  <c r="DZ55" i="6"/>
  <c r="EJ55" i="6" s="1"/>
  <c r="DV55" i="6"/>
  <c r="EE55" i="6" s="1"/>
  <c r="DO55" i="6"/>
  <c r="DF55" i="6"/>
  <c r="DN55" i="6" s="1"/>
  <c r="DD55" i="6"/>
  <c r="DC55" i="6"/>
  <c r="DB55" i="6"/>
  <c r="DL55" i="6" s="1"/>
  <c r="CX55" i="6"/>
  <c r="CQ55" i="6"/>
  <c r="CH55" i="6"/>
  <c r="CP55" i="6" s="1"/>
  <c r="CF55" i="6"/>
  <c r="CE55" i="6"/>
  <c r="CD55" i="6"/>
  <c r="CN55" i="6" s="1"/>
  <c r="BZ55" i="6"/>
  <c r="CI55" i="6" s="1"/>
  <c r="BS55" i="6"/>
  <c r="BJ55" i="6"/>
  <c r="BR55" i="6" s="1"/>
  <c r="BH55" i="6"/>
  <c r="BG55" i="6"/>
  <c r="BF55" i="6"/>
  <c r="BP55" i="6" s="1"/>
  <c r="BB55" i="6"/>
  <c r="AU55" i="6"/>
  <c r="AL55" i="6"/>
  <c r="AT55" i="6" s="1"/>
  <c r="AJ55" i="6"/>
  <c r="AI55" i="6"/>
  <c r="AH55" i="6"/>
  <c r="AR55" i="6" s="1"/>
  <c r="AD55" i="6"/>
  <c r="AM55" i="6" s="1"/>
  <c r="W55" i="6"/>
  <c r="V55" i="6"/>
  <c r="T55" i="6"/>
  <c r="KA54" i="6"/>
  <c r="JR54" i="6"/>
  <c r="JZ54" i="6" s="1"/>
  <c r="JP54" i="6"/>
  <c r="JO54" i="6"/>
  <c r="JN54" i="6"/>
  <c r="JX54" i="6" s="1"/>
  <c r="JJ54" i="6"/>
  <c r="JC54" i="6"/>
  <c r="IT54" i="6"/>
  <c r="JB54" i="6" s="1"/>
  <c r="IR54" i="6"/>
  <c r="IQ54" i="6"/>
  <c r="IP54" i="6"/>
  <c r="IZ54" i="6" s="1"/>
  <c r="IL54" i="6"/>
  <c r="IE54" i="6"/>
  <c r="HV54" i="6"/>
  <c r="ID54" i="6" s="1"/>
  <c r="HT54" i="6"/>
  <c r="HS54" i="6"/>
  <c r="HR54" i="6"/>
  <c r="IB54" i="6" s="1"/>
  <c r="HN54" i="6"/>
  <c r="HW54" i="6" s="1"/>
  <c r="HG54" i="6"/>
  <c r="GX54" i="6"/>
  <c r="HF54" i="6" s="1"/>
  <c r="GV54" i="6"/>
  <c r="GU54" i="6"/>
  <c r="GT54" i="6"/>
  <c r="HD54" i="6" s="1"/>
  <c r="GP54" i="6"/>
  <c r="GI54" i="6"/>
  <c r="FZ54" i="6"/>
  <c r="GH54" i="6" s="1"/>
  <c r="FX54" i="6"/>
  <c r="FW54" i="6"/>
  <c r="FV54" i="6"/>
  <c r="GF54" i="6" s="1"/>
  <c r="FR54" i="6"/>
  <c r="FK54" i="6"/>
  <c r="FB54" i="6"/>
  <c r="FJ54" i="6" s="1"/>
  <c r="EZ54" i="6"/>
  <c r="EY54" i="6"/>
  <c r="EX54" i="6"/>
  <c r="FH54" i="6" s="1"/>
  <c r="ET54" i="6"/>
  <c r="EM54" i="6"/>
  <c r="ED54" i="6"/>
  <c r="EL54" i="6" s="1"/>
  <c r="EB54" i="6"/>
  <c r="EA54" i="6"/>
  <c r="DZ54" i="6"/>
  <c r="EJ54" i="6" s="1"/>
  <c r="DV54" i="6"/>
  <c r="EE54" i="6" s="1"/>
  <c r="DO54" i="6"/>
  <c r="DF54" i="6"/>
  <c r="DN54" i="6" s="1"/>
  <c r="DD54" i="6"/>
  <c r="DC54" i="6"/>
  <c r="DB54" i="6"/>
  <c r="DL54" i="6" s="1"/>
  <c r="CX54" i="6"/>
  <c r="CQ54" i="6"/>
  <c r="CH54" i="6"/>
  <c r="CP54" i="6" s="1"/>
  <c r="CF54" i="6"/>
  <c r="CE54" i="6"/>
  <c r="CD54" i="6"/>
  <c r="CN54" i="6" s="1"/>
  <c r="BZ54" i="6"/>
  <c r="BS54" i="6"/>
  <c r="BJ54" i="6"/>
  <c r="BR54" i="6" s="1"/>
  <c r="BH54" i="6"/>
  <c r="BG54" i="6"/>
  <c r="BF54" i="6"/>
  <c r="BP54" i="6" s="1"/>
  <c r="BB54" i="6"/>
  <c r="AU54" i="6"/>
  <c r="AL54" i="6"/>
  <c r="AT54" i="6" s="1"/>
  <c r="AJ54" i="6"/>
  <c r="AI54" i="6"/>
  <c r="AH54" i="6"/>
  <c r="AR54" i="6" s="1"/>
  <c r="AD54" i="6"/>
  <c r="AM54" i="6" s="1"/>
  <c r="W54" i="6"/>
  <c r="V54" i="6"/>
  <c r="T54" i="6"/>
  <c r="KA53" i="6"/>
  <c r="JR53" i="6"/>
  <c r="JZ53" i="6" s="1"/>
  <c r="JP53" i="6"/>
  <c r="JO53" i="6"/>
  <c r="JN53" i="6"/>
  <c r="JX53" i="6" s="1"/>
  <c r="JJ53" i="6"/>
  <c r="JC53" i="6"/>
  <c r="IT53" i="6"/>
  <c r="JB53" i="6" s="1"/>
  <c r="IR53" i="6"/>
  <c r="IQ53" i="6"/>
  <c r="IP53" i="6"/>
  <c r="IZ53" i="6" s="1"/>
  <c r="IL53" i="6"/>
  <c r="IE53" i="6"/>
  <c r="HV53" i="6"/>
  <c r="ID53" i="6" s="1"/>
  <c r="HT53" i="6"/>
  <c r="HS53" i="6"/>
  <c r="HR53" i="6"/>
  <c r="IB53" i="6" s="1"/>
  <c r="HN53" i="6"/>
  <c r="HW53" i="6" s="1"/>
  <c r="HG53" i="6"/>
  <c r="GX53" i="6"/>
  <c r="HF53" i="6" s="1"/>
  <c r="GV53" i="6"/>
  <c r="GU53" i="6"/>
  <c r="GT53" i="6"/>
  <c r="HD53" i="6" s="1"/>
  <c r="GP53" i="6"/>
  <c r="GI53" i="6"/>
  <c r="FZ53" i="6"/>
  <c r="GH53" i="6" s="1"/>
  <c r="FX53" i="6"/>
  <c r="FW53" i="6"/>
  <c r="FV53" i="6"/>
  <c r="GF53" i="6" s="1"/>
  <c r="FR53" i="6"/>
  <c r="FK53" i="6"/>
  <c r="FB53" i="6"/>
  <c r="FJ53" i="6" s="1"/>
  <c r="EZ53" i="6"/>
  <c r="EY53" i="6"/>
  <c r="EX53" i="6"/>
  <c r="FH53" i="6" s="1"/>
  <c r="ET53" i="6"/>
  <c r="EM53" i="6"/>
  <c r="ED53" i="6"/>
  <c r="EL53" i="6" s="1"/>
  <c r="EB53" i="6"/>
  <c r="EA53" i="6"/>
  <c r="DZ53" i="6"/>
  <c r="EJ53" i="6" s="1"/>
  <c r="DV53" i="6"/>
  <c r="EE53" i="6" s="1"/>
  <c r="DO53" i="6"/>
  <c r="DF53" i="6"/>
  <c r="DN53" i="6" s="1"/>
  <c r="DD53" i="6"/>
  <c r="DC53" i="6"/>
  <c r="DB53" i="6"/>
  <c r="DL53" i="6" s="1"/>
  <c r="CX53" i="6"/>
  <c r="CQ53" i="6"/>
  <c r="CH53" i="6"/>
  <c r="CP53" i="6" s="1"/>
  <c r="CF53" i="6"/>
  <c r="CE53" i="6"/>
  <c r="CD53" i="6"/>
  <c r="CN53" i="6" s="1"/>
  <c r="BZ53" i="6"/>
  <c r="CI53" i="6" s="1"/>
  <c r="BS53" i="6"/>
  <c r="BJ53" i="6"/>
  <c r="BR53" i="6" s="1"/>
  <c r="BH53" i="6"/>
  <c r="BG53" i="6"/>
  <c r="BF53" i="6"/>
  <c r="BP53" i="6" s="1"/>
  <c r="BB53" i="6"/>
  <c r="AU53" i="6"/>
  <c r="AL53" i="6"/>
  <c r="AT53" i="6" s="1"/>
  <c r="AJ53" i="6"/>
  <c r="AI53" i="6"/>
  <c r="AH53" i="6"/>
  <c r="AR53" i="6" s="1"/>
  <c r="AD53" i="6"/>
  <c r="AM53" i="6" s="1"/>
  <c r="W53" i="6"/>
  <c r="V53" i="6"/>
  <c r="T53" i="6"/>
  <c r="KA52" i="6"/>
  <c r="JR52" i="6"/>
  <c r="JZ52" i="6" s="1"/>
  <c r="JP52" i="6"/>
  <c r="JO52" i="6"/>
  <c r="JN52" i="6"/>
  <c r="JX52" i="6" s="1"/>
  <c r="JJ52" i="6"/>
  <c r="JC52" i="6"/>
  <c r="IT52" i="6"/>
  <c r="JB52" i="6" s="1"/>
  <c r="IR52" i="6"/>
  <c r="IQ52" i="6"/>
  <c r="IP52" i="6"/>
  <c r="IZ52" i="6" s="1"/>
  <c r="IL52" i="6"/>
  <c r="IE52" i="6"/>
  <c r="HV52" i="6"/>
  <c r="ID52" i="6" s="1"/>
  <c r="HT52" i="6"/>
  <c r="HS52" i="6"/>
  <c r="HR52" i="6"/>
  <c r="IB52" i="6" s="1"/>
  <c r="HN52" i="6"/>
  <c r="HW52" i="6" s="1"/>
  <c r="HG52" i="6"/>
  <c r="GX52" i="6"/>
  <c r="HF52" i="6" s="1"/>
  <c r="GV52" i="6"/>
  <c r="GU52" i="6"/>
  <c r="GT52" i="6"/>
  <c r="HD52" i="6" s="1"/>
  <c r="GP52" i="6"/>
  <c r="GI52" i="6"/>
  <c r="FZ52" i="6"/>
  <c r="GH52" i="6" s="1"/>
  <c r="FX52" i="6"/>
  <c r="FW52" i="6"/>
  <c r="FV52" i="6"/>
  <c r="GF52" i="6" s="1"/>
  <c r="FR52" i="6"/>
  <c r="FK52" i="6"/>
  <c r="FB52" i="6"/>
  <c r="FJ52" i="6" s="1"/>
  <c r="EZ52" i="6"/>
  <c r="EY52" i="6"/>
  <c r="EX52" i="6"/>
  <c r="FH52" i="6" s="1"/>
  <c r="ET52" i="6"/>
  <c r="EM52" i="6"/>
  <c r="ED52" i="6"/>
  <c r="EL52" i="6" s="1"/>
  <c r="EB52" i="6"/>
  <c r="EA52" i="6"/>
  <c r="DZ52" i="6"/>
  <c r="EJ52" i="6" s="1"/>
  <c r="DV52" i="6"/>
  <c r="EE52" i="6" s="1"/>
  <c r="DO52" i="6"/>
  <c r="DF52" i="6"/>
  <c r="DN52" i="6" s="1"/>
  <c r="DD52" i="6"/>
  <c r="DC52" i="6"/>
  <c r="DB52" i="6"/>
  <c r="DL52" i="6" s="1"/>
  <c r="CX52" i="6"/>
  <c r="CQ52" i="6"/>
  <c r="CH52" i="6"/>
  <c r="CP52" i="6" s="1"/>
  <c r="CF52" i="6"/>
  <c r="CE52" i="6"/>
  <c r="CD52" i="6"/>
  <c r="CN52" i="6" s="1"/>
  <c r="BZ52" i="6"/>
  <c r="BS52" i="6"/>
  <c r="BJ52" i="6"/>
  <c r="BR52" i="6" s="1"/>
  <c r="BH52" i="6"/>
  <c r="BG52" i="6"/>
  <c r="BF52" i="6"/>
  <c r="BP52" i="6" s="1"/>
  <c r="BB52" i="6"/>
  <c r="AU52" i="6"/>
  <c r="AL52" i="6"/>
  <c r="AT52" i="6" s="1"/>
  <c r="AJ52" i="6"/>
  <c r="AI52" i="6"/>
  <c r="AH52" i="6"/>
  <c r="AR52" i="6" s="1"/>
  <c r="AD52" i="6"/>
  <c r="AM52" i="6" s="1"/>
  <c r="W52" i="6"/>
  <c r="V52" i="6"/>
  <c r="T52" i="6"/>
  <c r="KA51" i="6"/>
  <c r="JR51" i="6"/>
  <c r="JZ51" i="6" s="1"/>
  <c r="JP51" i="6"/>
  <c r="JO51" i="6"/>
  <c r="JN51" i="6"/>
  <c r="JX51" i="6" s="1"/>
  <c r="JJ51" i="6"/>
  <c r="JC51" i="6"/>
  <c r="IT51" i="6"/>
  <c r="JB51" i="6" s="1"/>
  <c r="IR51" i="6"/>
  <c r="IQ51" i="6"/>
  <c r="IP51" i="6"/>
  <c r="IZ51" i="6" s="1"/>
  <c r="IL51" i="6"/>
  <c r="IE51" i="6"/>
  <c r="HV51" i="6"/>
  <c r="ID51" i="6" s="1"/>
  <c r="HT51" i="6"/>
  <c r="HS51" i="6"/>
  <c r="HR51" i="6"/>
  <c r="IB51" i="6" s="1"/>
  <c r="HN51" i="6"/>
  <c r="HW51" i="6" s="1"/>
  <c r="HG51" i="6"/>
  <c r="GX51" i="6"/>
  <c r="HF51" i="6" s="1"/>
  <c r="GV51" i="6"/>
  <c r="GU51" i="6"/>
  <c r="GT51" i="6"/>
  <c r="HD51" i="6" s="1"/>
  <c r="GP51" i="6"/>
  <c r="GI51" i="6"/>
  <c r="FZ51" i="6"/>
  <c r="GH51" i="6" s="1"/>
  <c r="FX51" i="6"/>
  <c r="FW51" i="6"/>
  <c r="FV51" i="6"/>
  <c r="GF51" i="6" s="1"/>
  <c r="FR51" i="6"/>
  <c r="FK51" i="6"/>
  <c r="FB51" i="6"/>
  <c r="FJ51" i="6" s="1"/>
  <c r="EZ51" i="6"/>
  <c r="EY51" i="6"/>
  <c r="EX51" i="6"/>
  <c r="FH51" i="6" s="1"/>
  <c r="ET51" i="6"/>
  <c r="EM51" i="6"/>
  <c r="ED51" i="6"/>
  <c r="EL51" i="6" s="1"/>
  <c r="EB51" i="6"/>
  <c r="EA51" i="6"/>
  <c r="DZ51" i="6"/>
  <c r="EJ51" i="6" s="1"/>
  <c r="DV51" i="6"/>
  <c r="EE51" i="6" s="1"/>
  <c r="DO51" i="6"/>
  <c r="DF51" i="6"/>
  <c r="DN51" i="6" s="1"/>
  <c r="DD51" i="6"/>
  <c r="DC51" i="6"/>
  <c r="DB51" i="6"/>
  <c r="DL51" i="6" s="1"/>
  <c r="CX51" i="6"/>
  <c r="CQ51" i="6"/>
  <c r="CH51" i="6"/>
  <c r="CP51" i="6" s="1"/>
  <c r="CF51" i="6"/>
  <c r="CE51" i="6"/>
  <c r="CD51" i="6"/>
  <c r="CN51" i="6" s="1"/>
  <c r="BZ51" i="6"/>
  <c r="CI51" i="6" s="1"/>
  <c r="BS51" i="6"/>
  <c r="BJ51" i="6"/>
  <c r="BR51" i="6" s="1"/>
  <c r="BH51" i="6"/>
  <c r="BG51" i="6"/>
  <c r="BF51" i="6"/>
  <c r="BP51" i="6" s="1"/>
  <c r="BB51" i="6"/>
  <c r="AU51" i="6"/>
  <c r="AL51" i="6"/>
  <c r="AT51" i="6" s="1"/>
  <c r="AJ51" i="6"/>
  <c r="AI51" i="6"/>
  <c r="AH51" i="6"/>
  <c r="AR51" i="6" s="1"/>
  <c r="AD51" i="6"/>
  <c r="AM51" i="6" s="1"/>
  <c r="W51" i="6"/>
  <c r="V51" i="6"/>
  <c r="T51" i="6"/>
  <c r="KA50" i="6"/>
  <c r="JR50" i="6"/>
  <c r="JZ50" i="6" s="1"/>
  <c r="JP50" i="6"/>
  <c r="JO50" i="6"/>
  <c r="JN50" i="6"/>
  <c r="JX50" i="6" s="1"/>
  <c r="JJ50" i="6"/>
  <c r="JS50" i="6" s="1"/>
  <c r="JT50" i="6" s="1"/>
  <c r="JC50" i="6"/>
  <c r="IT50" i="6"/>
  <c r="JB50" i="6" s="1"/>
  <c r="IR50" i="6"/>
  <c r="IQ50" i="6"/>
  <c r="IP50" i="6"/>
  <c r="IZ50" i="6" s="1"/>
  <c r="IL50" i="6"/>
  <c r="IE50" i="6"/>
  <c r="HV50" i="6"/>
  <c r="ID50" i="6" s="1"/>
  <c r="HT50" i="6"/>
  <c r="HS50" i="6"/>
  <c r="HR50" i="6"/>
  <c r="IB50" i="6" s="1"/>
  <c r="HN50" i="6"/>
  <c r="HW50" i="6" s="1"/>
  <c r="HG50" i="6"/>
  <c r="GX50" i="6"/>
  <c r="HF50" i="6" s="1"/>
  <c r="GV50" i="6"/>
  <c r="GU50" i="6"/>
  <c r="GT50" i="6"/>
  <c r="HD50" i="6" s="1"/>
  <c r="GP50" i="6"/>
  <c r="GI50" i="6"/>
  <c r="FZ50" i="6"/>
  <c r="GH50" i="6" s="1"/>
  <c r="FX50" i="6"/>
  <c r="FW50" i="6"/>
  <c r="FV50" i="6"/>
  <c r="GF50" i="6" s="1"/>
  <c r="FR50" i="6"/>
  <c r="FK50" i="6"/>
  <c r="FB50" i="6"/>
  <c r="FJ50" i="6" s="1"/>
  <c r="EZ50" i="6"/>
  <c r="EY50" i="6"/>
  <c r="EX50" i="6"/>
  <c r="FH50" i="6" s="1"/>
  <c r="ET50" i="6"/>
  <c r="EM50" i="6"/>
  <c r="ED50" i="6"/>
  <c r="EL50" i="6" s="1"/>
  <c r="EB50" i="6"/>
  <c r="EA50" i="6"/>
  <c r="DZ50" i="6"/>
  <c r="EJ50" i="6" s="1"/>
  <c r="DV50" i="6"/>
  <c r="EE50" i="6" s="1"/>
  <c r="DO50" i="6"/>
  <c r="DF50" i="6"/>
  <c r="DN50" i="6" s="1"/>
  <c r="DD50" i="6"/>
  <c r="DC50" i="6"/>
  <c r="DB50" i="6"/>
  <c r="DL50" i="6" s="1"/>
  <c r="CX50" i="6"/>
  <c r="CQ50" i="6"/>
  <c r="CH50" i="6"/>
  <c r="CP50" i="6" s="1"/>
  <c r="CF50" i="6"/>
  <c r="CE50" i="6"/>
  <c r="CD50" i="6"/>
  <c r="CN50" i="6" s="1"/>
  <c r="BZ50" i="6"/>
  <c r="BS50" i="6"/>
  <c r="BJ50" i="6"/>
  <c r="BR50" i="6" s="1"/>
  <c r="BH50" i="6"/>
  <c r="BG50" i="6"/>
  <c r="BF50" i="6"/>
  <c r="BP50" i="6" s="1"/>
  <c r="BB50" i="6"/>
  <c r="AU50" i="6"/>
  <c r="AL50" i="6"/>
  <c r="AT50" i="6" s="1"/>
  <c r="AJ50" i="6"/>
  <c r="AI50" i="6"/>
  <c r="AH50" i="6"/>
  <c r="AR50" i="6" s="1"/>
  <c r="AD50" i="6"/>
  <c r="AM50" i="6" s="1"/>
  <c r="W50" i="6"/>
  <c r="V50" i="6"/>
  <c r="T50" i="6"/>
  <c r="KA49" i="6"/>
  <c r="JR49" i="6"/>
  <c r="JZ49" i="6" s="1"/>
  <c r="JP49" i="6"/>
  <c r="JO49" i="6"/>
  <c r="JN49" i="6"/>
  <c r="JX49" i="6" s="1"/>
  <c r="JJ49" i="6"/>
  <c r="JS49" i="6" s="1"/>
  <c r="JC49" i="6"/>
  <c r="IT49" i="6"/>
  <c r="JB49" i="6" s="1"/>
  <c r="IR49" i="6"/>
  <c r="IQ49" i="6"/>
  <c r="IP49" i="6"/>
  <c r="IZ49" i="6" s="1"/>
  <c r="IL49" i="6"/>
  <c r="IE49" i="6"/>
  <c r="HV49" i="6"/>
  <c r="ID49" i="6" s="1"/>
  <c r="HT49" i="6"/>
  <c r="HS49" i="6"/>
  <c r="HR49" i="6"/>
  <c r="IB49" i="6" s="1"/>
  <c r="HN49" i="6"/>
  <c r="HW49" i="6" s="1"/>
  <c r="HG49" i="6"/>
  <c r="GX49" i="6"/>
  <c r="HF49" i="6" s="1"/>
  <c r="GV49" i="6"/>
  <c r="GU49" i="6"/>
  <c r="GT49" i="6"/>
  <c r="HD49" i="6" s="1"/>
  <c r="GP49" i="6"/>
  <c r="GI49" i="6"/>
  <c r="FZ49" i="6"/>
  <c r="GH49" i="6" s="1"/>
  <c r="FX49" i="6"/>
  <c r="FW49" i="6"/>
  <c r="FV49" i="6"/>
  <c r="GF49" i="6" s="1"/>
  <c r="FR49" i="6"/>
  <c r="FK49" i="6"/>
  <c r="FB49" i="6"/>
  <c r="FJ49" i="6" s="1"/>
  <c r="EZ49" i="6"/>
  <c r="EY49" i="6"/>
  <c r="EX49" i="6"/>
  <c r="FH49" i="6" s="1"/>
  <c r="ET49" i="6"/>
  <c r="EM49" i="6"/>
  <c r="ED49" i="6"/>
  <c r="EL49" i="6" s="1"/>
  <c r="EB49" i="6"/>
  <c r="EA49" i="6"/>
  <c r="DZ49" i="6"/>
  <c r="EJ49" i="6" s="1"/>
  <c r="DV49" i="6"/>
  <c r="EE49" i="6" s="1"/>
  <c r="DO49" i="6"/>
  <c r="DF49" i="6"/>
  <c r="DN49" i="6" s="1"/>
  <c r="DD49" i="6"/>
  <c r="DC49" i="6"/>
  <c r="DB49" i="6"/>
  <c r="DL49" i="6" s="1"/>
  <c r="CX49" i="6"/>
  <c r="CQ49" i="6"/>
  <c r="CH49" i="6"/>
  <c r="CP49" i="6" s="1"/>
  <c r="CF49" i="6"/>
  <c r="CE49" i="6"/>
  <c r="CD49" i="6"/>
  <c r="CN49" i="6" s="1"/>
  <c r="BZ49" i="6"/>
  <c r="BS49" i="6"/>
  <c r="BJ49" i="6"/>
  <c r="BR49" i="6" s="1"/>
  <c r="BH49" i="6"/>
  <c r="BG49" i="6"/>
  <c r="BF49" i="6"/>
  <c r="BP49" i="6" s="1"/>
  <c r="BB49" i="6"/>
  <c r="AU49" i="6"/>
  <c r="AL49" i="6"/>
  <c r="AT49" i="6" s="1"/>
  <c r="AJ49" i="6"/>
  <c r="AI49" i="6"/>
  <c r="AH49" i="6"/>
  <c r="AR49" i="6" s="1"/>
  <c r="AD49" i="6"/>
  <c r="AM49" i="6" s="1"/>
  <c r="W49" i="6"/>
  <c r="V49" i="6"/>
  <c r="T49" i="6"/>
  <c r="KA48" i="6"/>
  <c r="JR48" i="6"/>
  <c r="JZ48" i="6" s="1"/>
  <c r="JP48" i="6"/>
  <c r="JO48" i="6"/>
  <c r="JN48" i="6"/>
  <c r="JX48" i="6" s="1"/>
  <c r="JJ48" i="6"/>
  <c r="JC48" i="6"/>
  <c r="IT48" i="6"/>
  <c r="JB48" i="6" s="1"/>
  <c r="IR48" i="6"/>
  <c r="IQ48" i="6"/>
  <c r="IP48" i="6"/>
  <c r="IZ48" i="6" s="1"/>
  <c r="IL48" i="6"/>
  <c r="IE48" i="6"/>
  <c r="HV48" i="6"/>
  <c r="ID48" i="6" s="1"/>
  <c r="HT48" i="6"/>
  <c r="HS48" i="6"/>
  <c r="HR48" i="6"/>
  <c r="IB48" i="6" s="1"/>
  <c r="HN48" i="6"/>
  <c r="HW48" i="6" s="1"/>
  <c r="HG48" i="6"/>
  <c r="GX48" i="6"/>
  <c r="HF48" i="6" s="1"/>
  <c r="GV48" i="6"/>
  <c r="GU48" i="6"/>
  <c r="GT48" i="6"/>
  <c r="HD48" i="6" s="1"/>
  <c r="GP48" i="6"/>
  <c r="GI48" i="6"/>
  <c r="FZ48" i="6"/>
  <c r="GH48" i="6" s="1"/>
  <c r="FX48" i="6"/>
  <c r="FW48" i="6"/>
  <c r="FV48" i="6"/>
  <c r="GF48" i="6" s="1"/>
  <c r="FR48" i="6"/>
  <c r="GA48" i="6" s="1"/>
  <c r="GB48" i="6" s="1"/>
  <c r="FK48" i="6"/>
  <c r="FB48" i="6"/>
  <c r="FJ48" i="6" s="1"/>
  <c r="EZ48" i="6"/>
  <c r="EY48" i="6"/>
  <c r="EX48" i="6"/>
  <c r="FH48" i="6" s="1"/>
  <c r="ET48" i="6"/>
  <c r="EM48" i="6"/>
  <c r="ED48" i="6"/>
  <c r="EL48" i="6" s="1"/>
  <c r="EB48" i="6"/>
  <c r="EA48" i="6"/>
  <c r="DZ48" i="6"/>
  <c r="EJ48" i="6" s="1"/>
  <c r="DV48" i="6"/>
  <c r="EE48" i="6" s="1"/>
  <c r="DO48" i="6"/>
  <c r="DF48" i="6"/>
  <c r="DN48" i="6" s="1"/>
  <c r="DD48" i="6"/>
  <c r="DC48" i="6"/>
  <c r="DB48" i="6"/>
  <c r="DL48" i="6" s="1"/>
  <c r="CX48" i="6"/>
  <c r="CQ48" i="6"/>
  <c r="CH48" i="6"/>
  <c r="CP48" i="6" s="1"/>
  <c r="CF48" i="6"/>
  <c r="CE48" i="6"/>
  <c r="CD48" i="6"/>
  <c r="CN48" i="6" s="1"/>
  <c r="BZ48" i="6"/>
  <c r="CI48" i="6" s="1"/>
  <c r="CJ48" i="6" s="1"/>
  <c r="BS48" i="6"/>
  <c r="BJ48" i="6"/>
  <c r="BR48" i="6" s="1"/>
  <c r="BH48" i="6"/>
  <c r="BG48" i="6"/>
  <c r="BF48" i="6"/>
  <c r="BP48" i="6" s="1"/>
  <c r="BB48" i="6"/>
  <c r="AU48" i="6"/>
  <c r="AL48" i="6"/>
  <c r="AT48" i="6" s="1"/>
  <c r="AJ48" i="6"/>
  <c r="AI48" i="6"/>
  <c r="AH48" i="6"/>
  <c r="AR48" i="6" s="1"/>
  <c r="AD48" i="6"/>
  <c r="AM48" i="6" s="1"/>
  <c r="W48" i="6"/>
  <c r="V48" i="6"/>
  <c r="T48" i="6"/>
  <c r="KA47" i="6"/>
  <c r="JR47" i="6"/>
  <c r="JZ47" i="6" s="1"/>
  <c r="JP47" i="6"/>
  <c r="JO47" i="6"/>
  <c r="JN47" i="6"/>
  <c r="JX47" i="6" s="1"/>
  <c r="JJ47" i="6"/>
  <c r="JS47" i="6" s="1"/>
  <c r="JT47" i="6" s="1"/>
  <c r="JC47" i="6"/>
  <c r="IT47" i="6"/>
  <c r="JB47" i="6" s="1"/>
  <c r="IR47" i="6"/>
  <c r="IQ47" i="6"/>
  <c r="IP47" i="6"/>
  <c r="IZ47" i="6" s="1"/>
  <c r="IL47" i="6"/>
  <c r="IE47" i="6"/>
  <c r="HV47" i="6"/>
  <c r="ID47" i="6" s="1"/>
  <c r="HT47" i="6"/>
  <c r="HS47" i="6"/>
  <c r="HR47" i="6"/>
  <c r="IB47" i="6" s="1"/>
  <c r="HN47" i="6"/>
  <c r="HW47" i="6" s="1"/>
  <c r="HG47" i="6"/>
  <c r="GX47" i="6"/>
  <c r="HF47" i="6" s="1"/>
  <c r="GV47" i="6"/>
  <c r="GU47" i="6"/>
  <c r="GT47" i="6"/>
  <c r="HD47" i="6" s="1"/>
  <c r="GP47" i="6"/>
  <c r="GI47" i="6"/>
  <c r="FZ47" i="6"/>
  <c r="GH47" i="6" s="1"/>
  <c r="FX47" i="6"/>
  <c r="FW47" i="6"/>
  <c r="FV47" i="6"/>
  <c r="GF47" i="6" s="1"/>
  <c r="FR47" i="6"/>
  <c r="GA47" i="6" s="1"/>
  <c r="GB47" i="6" s="1"/>
  <c r="FK47" i="6"/>
  <c r="FB47" i="6"/>
  <c r="FJ47" i="6" s="1"/>
  <c r="EZ47" i="6"/>
  <c r="EY47" i="6"/>
  <c r="EX47" i="6"/>
  <c r="FH47" i="6" s="1"/>
  <c r="ET47" i="6"/>
  <c r="EM47" i="6"/>
  <c r="ED47" i="6"/>
  <c r="EL47" i="6" s="1"/>
  <c r="EB47" i="6"/>
  <c r="EA47" i="6"/>
  <c r="DZ47" i="6"/>
  <c r="EJ47" i="6" s="1"/>
  <c r="DV47" i="6"/>
  <c r="EE47" i="6" s="1"/>
  <c r="DO47" i="6"/>
  <c r="DF47" i="6"/>
  <c r="DN47" i="6" s="1"/>
  <c r="DD47" i="6"/>
  <c r="DC47" i="6"/>
  <c r="DB47" i="6"/>
  <c r="DL47" i="6" s="1"/>
  <c r="CX47" i="6"/>
  <c r="CQ47" i="6"/>
  <c r="CH47" i="6"/>
  <c r="CP47" i="6" s="1"/>
  <c r="CF47" i="6"/>
  <c r="CE47" i="6"/>
  <c r="CD47" i="6"/>
  <c r="CN47" i="6" s="1"/>
  <c r="BZ47" i="6"/>
  <c r="CI47" i="6" s="1"/>
  <c r="CJ47" i="6" s="1"/>
  <c r="BS47" i="6"/>
  <c r="BJ47" i="6"/>
  <c r="BR47" i="6" s="1"/>
  <c r="BH47" i="6"/>
  <c r="BG47" i="6"/>
  <c r="BF47" i="6"/>
  <c r="BP47" i="6" s="1"/>
  <c r="BB47" i="6"/>
  <c r="AU47" i="6"/>
  <c r="AL47" i="6"/>
  <c r="AT47" i="6" s="1"/>
  <c r="AJ47" i="6"/>
  <c r="AI47" i="6"/>
  <c r="AH47" i="6"/>
  <c r="AR47" i="6" s="1"/>
  <c r="AD47" i="6"/>
  <c r="AM47" i="6" s="1"/>
  <c r="W47" i="6"/>
  <c r="V47" i="6"/>
  <c r="T47" i="6"/>
  <c r="KA46" i="6"/>
  <c r="JR46" i="6"/>
  <c r="JZ46" i="6" s="1"/>
  <c r="JP46" i="6"/>
  <c r="JO46" i="6"/>
  <c r="JN46" i="6"/>
  <c r="JX46" i="6" s="1"/>
  <c r="JJ46" i="6"/>
  <c r="JS46" i="6" s="1"/>
  <c r="JT46" i="6" s="1"/>
  <c r="JC46" i="6"/>
  <c r="IT46" i="6"/>
  <c r="JB46" i="6" s="1"/>
  <c r="IR46" i="6"/>
  <c r="IQ46" i="6"/>
  <c r="IP46" i="6"/>
  <c r="IZ46" i="6" s="1"/>
  <c r="IL46" i="6"/>
  <c r="IE46" i="6"/>
  <c r="HV46" i="6"/>
  <c r="ID46" i="6" s="1"/>
  <c r="HT46" i="6"/>
  <c r="HS46" i="6"/>
  <c r="HR46" i="6"/>
  <c r="IB46" i="6" s="1"/>
  <c r="HN46" i="6"/>
  <c r="HW46" i="6" s="1"/>
  <c r="HG46" i="6"/>
  <c r="GX46" i="6"/>
  <c r="HF46" i="6" s="1"/>
  <c r="GV46" i="6"/>
  <c r="GU46" i="6"/>
  <c r="GT46" i="6"/>
  <c r="HD46" i="6" s="1"/>
  <c r="GP46" i="6"/>
  <c r="GI46" i="6"/>
  <c r="FZ46" i="6"/>
  <c r="GH46" i="6" s="1"/>
  <c r="FX46" i="6"/>
  <c r="FW46" i="6"/>
  <c r="FV46" i="6"/>
  <c r="GF46" i="6" s="1"/>
  <c r="FR46" i="6"/>
  <c r="GA46" i="6" s="1"/>
  <c r="GB46" i="6" s="1"/>
  <c r="FK46" i="6"/>
  <c r="FB46" i="6"/>
  <c r="FJ46" i="6" s="1"/>
  <c r="EZ46" i="6"/>
  <c r="EY46" i="6"/>
  <c r="EX46" i="6"/>
  <c r="FH46" i="6" s="1"/>
  <c r="ET46" i="6"/>
  <c r="EM46" i="6"/>
  <c r="ED46" i="6"/>
  <c r="EL46" i="6" s="1"/>
  <c r="EB46" i="6"/>
  <c r="EA46" i="6"/>
  <c r="DZ46" i="6"/>
  <c r="EJ46" i="6" s="1"/>
  <c r="DV46" i="6"/>
  <c r="EE46" i="6" s="1"/>
  <c r="DO46" i="6"/>
  <c r="DF46" i="6"/>
  <c r="DN46" i="6" s="1"/>
  <c r="DD46" i="6"/>
  <c r="DC46" i="6"/>
  <c r="DB46" i="6"/>
  <c r="DL46" i="6" s="1"/>
  <c r="CX46" i="6"/>
  <c r="CQ46" i="6"/>
  <c r="CH46" i="6"/>
  <c r="CP46" i="6" s="1"/>
  <c r="CF46" i="6"/>
  <c r="CE46" i="6"/>
  <c r="CD46" i="6"/>
  <c r="CN46" i="6" s="1"/>
  <c r="BZ46" i="6"/>
  <c r="CI46" i="6" s="1"/>
  <c r="CJ46" i="6" s="1"/>
  <c r="BS46" i="6"/>
  <c r="BJ46" i="6"/>
  <c r="BR46" i="6" s="1"/>
  <c r="BH46" i="6"/>
  <c r="BG46" i="6"/>
  <c r="BF46" i="6"/>
  <c r="BP46" i="6" s="1"/>
  <c r="BB46" i="6"/>
  <c r="AU46" i="6"/>
  <c r="AL46" i="6"/>
  <c r="AT46" i="6" s="1"/>
  <c r="AJ46" i="6"/>
  <c r="AI46" i="6"/>
  <c r="AH46" i="6"/>
  <c r="AR46" i="6" s="1"/>
  <c r="AD46" i="6"/>
  <c r="AM46" i="6" s="1"/>
  <c r="W46" i="6"/>
  <c r="V46" i="6"/>
  <c r="T46" i="6"/>
  <c r="KA45" i="6"/>
  <c r="JR45" i="6"/>
  <c r="JZ45" i="6" s="1"/>
  <c r="JP45" i="6"/>
  <c r="JO45" i="6"/>
  <c r="JN45" i="6"/>
  <c r="JX45" i="6" s="1"/>
  <c r="JJ45" i="6"/>
  <c r="JS45" i="6" s="1"/>
  <c r="JT45" i="6" s="1"/>
  <c r="JC45" i="6"/>
  <c r="IT45" i="6"/>
  <c r="JB45" i="6" s="1"/>
  <c r="IR45" i="6"/>
  <c r="IQ45" i="6"/>
  <c r="IP45" i="6"/>
  <c r="IZ45" i="6" s="1"/>
  <c r="IL45" i="6"/>
  <c r="IE45" i="6"/>
  <c r="HV45" i="6"/>
  <c r="ID45" i="6" s="1"/>
  <c r="HT45" i="6"/>
  <c r="HS45" i="6"/>
  <c r="HR45" i="6"/>
  <c r="IB45" i="6" s="1"/>
  <c r="HN45" i="6"/>
  <c r="HW45" i="6" s="1"/>
  <c r="HG45" i="6"/>
  <c r="GX45" i="6"/>
  <c r="HF45" i="6" s="1"/>
  <c r="GV45" i="6"/>
  <c r="GU45" i="6"/>
  <c r="GT45" i="6"/>
  <c r="HD45" i="6" s="1"/>
  <c r="GP45" i="6"/>
  <c r="GI45" i="6"/>
  <c r="FZ45" i="6"/>
  <c r="GH45" i="6" s="1"/>
  <c r="FX45" i="6"/>
  <c r="FW45" i="6"/>
  <c r="FV45" i="6"/>
  <c r="GF45" i="6" s="1"/>
  <c r="FR45" i="6"/>
  <c r="GA45" i="6" s="1"/>
  <c r="GB45" i="6" s="1"/>
  <c r="FK45" i="6"/>
  <c r="FB45" i="6"/>
  <c r="FJ45" i="6" s="1"/>
  <c r="EZ45" i="6"/>
  <c r="EY45" i="6"/>
  <c r="EX45" i="6"/>
  <c r="FH45" i="6" s="1"/>
  <c r="ET45" i="6"/>
  <c r="EM45" i="6"/>
  <c r="ED45" i="6"/>
  <c r="EL45" i="6" s="1"/>
  <c r="EB45" i="6"/>
  <c r="EA45" i="6"/>
  <c r="DZ45" i="6"/>
  <c r="EJ45" i="6" s="1"/>
  <c r="DV45" i="6"/>
  <c r="EE45" i="6" s="1"/>
  <c r="DO45" i="6"/>
  <c r="DF45" i="6"/>
  <c r="DN45" i="6" s="1"/>
  <c r="DD45" i="6"/>
  <c r="DC45" i="6"/>
  <c r="DB45" i="6"/>
  <c r="DL45" i="6" s="1"/>
  <c r="CX45" i="6"/>
  <c r="CQ45" i="6"/>
  <c r="CH45" i="6"/>
  <c r="CP45" i="6" s="1"/>
  <c r="CF45" i="6"/>
  <c r="CE45" i="6"/>
  <c r="CD45" i="6"/>
  <c r="CN45" i="6" s="1"/>
  <c r="BZ45" i="6"/>
  <c r="CI45" i="6" s="1"/>
  <c r="CJ45" i="6" s="1"/>
  <c r="BS45" i="6"/>
  <c r="BJ45" i="6"/>
  <c r="BR45" i="6" s="1"/>
  <c r="BH45" i="6"/>
  <c r="BG45" i="6"/>
  <c r="BF45" i="6"/>
  <c r="BP45" i="6" s="1"/>
  <c r="BB45" i="6"/>
  <c r="AU45" i="6"/>
  <c r="AL45" i="6"/>
  <c r="AT45" i="6" s="1"/>
  <c r="AJ45" i="6"/>
  <c r="AI45" i="6"/>
  <c r="AH45" i="6"/>
  <c r="AR45" i="6" s="1"/>
  <c r="AD45" i="6"/>
  <c r="AM45" i="6" s="1"/>
  <c r="W45" i="6"/>
  <c r="V45" i="6"/>
  <c r="T45" i="6"/>
  <c r="KA44" i="6"/>
  <c r="JR44" i="6"/>
  <c r="JZ44" i="6" s="1"/>
  <c r="JP44" i="6"/>
  <c r="JO44" i="6"/>
  <c r="JN44" i="6"/>
  <c r="JX44" i="6" s="1"/>
  <c r="JJ44" i="6"/>
  <c r="JS44" i="6" s="1"/>
  <c r="JT44" i="6" s="1"/>
  <c r="JC44" i="6"/>
  <c r="IT44" i="6"/>
  <c r="JB44" i="6" s="1"/>
  <c r="IR44" i="6"/>
  <c r="IQ44" i="6"/>
  <c r="IP44" i="6"/>
  <c r="IZ44" i="6" s="1"/>
  <c r="IL44" i="6"/>
  <c r="IE44" i="6"/>
  <c r="HV44" i="6"/>
  <c r="ID44" i="6" s="1"/>
  <c r="HT44" i="6"/>
  <c r="HS44" i="6"/>
  <c r="HR44" i="6"/>
  <c r="IB44" i="6" s="1"/>
  <c r="HN44" i="6"/>
  <c r="HW44" i="6" s="1"/>
  <c r="HG44" i="6"/>
  <c r="GX44" i="6"/>
  <c r="HF44" i="6" s="1"/>
  <c r="GV44" i="6"/>
  <c r="GU44" i="6"/>
  <c r="GT44" i="6"/>
  <c r="HD44" i="6" s="1"/>
  <c r="GP44" i="6"/>
  <c r="GI44" i="6"/>
  <c r="FZ44" i="6"/>
  <c r="GH44" i="6" s="1"/>
  <c r="FX44" i="6"/>
  <c r="FW44" i="6"/>
  <c r="FV44" i="6"/>
  <c r="GF44" i="6" s="1"/>
  <c r="FR44" i="6"/>
  <c r="GA44" i="6" s="1"/>
  <c r="GB44" i="6" s="1"/>
  <c r="FK44" i="6"/>
  <c r="FB44" i="6"/>
  <c r="FJ44" i="6" s="1"/>
  <c r="EZ44" i="6"/>
  <c r="EY44" i="6"/>
  <c r="EX44" i="6"/>
  <c r="FH44" i="6" s="1"/>
  <c r="ET44" i="6"/>
  <c r="EM44" i="6"/>
  <c r="ED44" i="6"/>
  <c r="EL44" i="6" s="1"/>
  <c r="EB44" i="6"/>
  <c r="EA44" i="6"/>
  <c r="DZ44" i="6"/>
  <c r="EJ44" i="6" s="1"/>
  <c r="DV44" i="6"/>
  <c r="EE44" i="6" s="1"/>
  <c r="DO44" i="6"/>
  <c r="DF44" i="6"/>
  <c r="DN44" i="6" s="1"/>
  <c r="DD44" i="6"/>
  <c r="DC44" i="6"/>
  <c r="DB44" i="6"/>
  <c r="DL44" i="6" s="1"/>
  <c r="CX44" i="6"/>
  <c r="CQ44" i="6"/>
  <c r="CH44" i="6"/>
  <c r="CP44" i="6" s="1"/>
  <c r="CF44" i="6"/>
  <c r="CE44" i="6"/>
  <c r="CD44" i="6"/>
  <c r="CN44" i="6" s="1"/>
  <c r="BZ44" i="6"/>
  <c r="CI44" i="6" s="1"/>
  <c r="CJ44" i="6" s="1"/>
  <c r="BS44" i="6"/>
  <c r="BJ44" i="6"/>
  <c r="BR44" i="6" s="1"/>
  <c r="BH44" i="6"/>
  <c r="BG44" i="6"/>
  <c r="BF44" i="6"/>
  <c r="BP44" i="6" s="1"/>
  <c r="BB44" i="6"/>
  <c r="AU44" i="6"/>
  <c r="AL44" i="6"/>
  <c r="AT44" i="6" s="1"/>
  <c r="AJ44" i="6"/>
  <c r="AI44" i="6"/>
  <c r="AH44" i="6"/>
  <c r="AR44" i="6" s="1"/>
  <c r="AD44" i="6"/>
  <c r="AM44" i="6" s="1"/>
  <c r="W44" i="6"/>
  <c r="V44" i="6"/>
  <c r="T44" i="6"/>
  <c r="KA43" i="6"/>
  <c r="JR43" i="6"/>
  <c r="JZ43" i="6" s="1"/>
  <c r="JP43" i="6"/>
  <c r="JO43" i="6"/>
  <c r="JN43" i="6"/>
  <c r="JX43" i="6" s="1"/>
  <c r="JJ43" i="6"/>
  <c r="JS43" i="6" s="1"/>
  <c r="JT43" i="6" s="1"/>
  <c r="JC43" i="6"/>
  <c r="IT43" i="6"/>
  <c r="JB43" i="6" s="1"/>
  <c r="IR43" i="6"/>
  <c r="IQ43" i="6"/>
  <c r="IP43" i="6"/>
  <c r="IZ43" i="6" s="1"/>
  <c r="IL43" i="6"/>
  <c r="IE43" i="6"/>
  <c r="HV43" i="6"/>
  <c r="ID43" i="6" s="1"/>
  <c r="HT43" i="6"/>
  <c r="HS43" i="6"/>
  <c r="HR43" i="6"/>
  <c r="IB43" i="6" s="1"/>
  <c r="HN43" i="6"/>
  <c r="HW43" i="6" s="1"/>
  <c r="HG43" i="6"/>
  <c r="GX43" i="6"/>
  <c r="HF43" i="6" s="1"/>
  <c r="GV43" i="6"/>
  <c r="GU43" i="6"/>
  <c r="GT43" i="6"/>
  <c r="HD43" i="6" s="1"/>
  <c r="GP43" i="6"/>
  <c r="GI43" i="6"/>
  <c r="FZ43" i="6"/>
  <c r="GH43" i="6" s="1"/>
  <c r="FX43" i="6"/>
  <c r="FW43" i="6"/>
  <c r="FV43" i="6"/>
  <c r="GF43" i="6" s="1"/>
  <c r="FR43" i="6"/>
  <c r="GA43" i="6" s="1"/>
  <c r="GB43" i="6" s="1"/>
  <c r="FK43" i="6"/>
  <c r="FB43" i="6"/>
  <c r="FJ43" i="6" s="1"/>
  <c r="EZ43" i="6"/>
  <c r="EY43" i="6"/>
  <c r="EX43" i="6"/>
  <c r="FH43" i="6" s="1"/>
  <c r="ET43" i="6"/>
  <c r="EM43" i="6"/>
  <c r="ED43" i="6"/>
  <c r="EL43" i="6" s="1"/>
  <c r="EB43" i="6"/>
  <c r="EA43" i="6"/>
  <c r="DZ43" i="6"/>
  <c r="EJ43" i="6" s="1"/>
  <c r="DV43" i="6"/>
  <c r="EE43" i="6" s="1"/>
  <c r="DO43" i="6"/>
  <c r="DF43" i="6"/>
  <c r="DN43" i="6" s="1"/>
  <c r="DD43" i="6"/>
  <c r="DC43" i="6"/>
  <c r="DB43" i="6"/>
  <c r="DL43" i="6" s="1"/>
  <c r="CX43" i="6"/>
  <c r="CQ43" i="6"/>
  <c r="CH43" i="6"/>
  <c r="CP43" i="6" s="1"/>
  <c r="CF43" i="6"/>
  <c r="CE43" i="6"/>
  <c r="CD43" i="6"/>
  <c r="CN43" i="6" s="1"/>
  <c r="BZ43" i="6"/>
  <c r="CI43" i="6" s="1"/>
  <c r="CJ43" i="6" s="1"/>
  <c r="BS43" i="6"/>
  <c r="BJ43" i="6"/>
  <c r="BR43" i="6" s="1"/>
  <c r="BH43" i="6"/>
  <c r="BG43" i="6"/>
  <c r="BF43" i="6"/>
  <c r="BP43" i="6" s="1"/>
  <c r="BB43" i="6"/>
  <c r="AU43" i="6"/>
  <c r="AL43" i="6"/>
  <c r="AT43" i="6" s="1"/>
  <c r="AJ43" i="6"/>
  <c r="AI43" i="6"/>
  <c r="AH43" i="6"/>
  <c r="AR43" i="6" s="1"/>
  <c r="AD43" i="6"/>
  <c r="AM43" i="6" s="1"/>
  <c r="W43" i="6"/>
  <c r="V43" i="6"/>
  <c r="T43" i="6"/>
  <c r="KA42" i="6"/>
  <c r="JR42" i="6"/>
  <c r="JZ42" i="6" s="1"/>
  <c r="JP42" i="6"/>
  <c r="JO42" i="6"/>
  <c r="JN42" i="6"/>
  <c r="JX42" i="6" s="1"/>
  <c r="JJ42" i="6"/>
  <c r="JS42" i="6" s="1"/>
  <c r="JT42" i="6" s="1"/>
  <c r="JC42" i="6"/>
  <c r="IT42" i="6"/>
  <c r="JB42" i="6" s="1"/>
  <c r="IR42" i="6"/>
  <c r="IQ42" i="6"/>
  <c r="IP42" i="6"/>
  <c r="IZ42" i="6" s="1"/>
  <c r="IL42" i="6"/>
  <c r="IE42" i="6"/>
  <c r="HV42" i="6"/>
  <c r="ID42" i="6" s="1"/>
  <c r="HT42" i="6"/>
  <c r="HS42" i="6"/>
  <c r="HR42" i="6"/>
  <c r="IB42" i="6" s="1"/>
  <c r="HN42" i="6"/>
  <c r="HW42" i="6" s="1"/>
  <c r="HG42" i="6"/>
  <c r="GX42" i="6"/>
  <c r="HF42" i="6" s="1"/>
  <c r="GV42" i="6"/>
  <c r="GU42" i="6"/>
  <c r="GT42" i="6"/>
  <c r="HD42" i="6" s="1"/>
  <c r="GP42" i="6"/>
  <c r="GI42" i="6"/>
  <c r="FZ42" i="6"/>
  <c r="GH42" i="6" s="1"/>
  <c r="FX42" i="6"/>
  <c r="FW42" i="6"/>
  <c r="FV42" i="6"/>
  <c r="GF42" i="6" s="1"/>
  <c r="FR42" i="6"/>
  <c r="GA42" i="6" s="1"/>
  <c r="GB42" i="6" s="1"/>
  <c r="FK42" i="6"/>
  <c r="FB42" i="6"/>
  <c r="FJ42" i="6" s="1"/>
  <c r="EZ42" i="6"/>
  <c r="EY42" i="6"/>
  <c r="EX42" i="6"/>
  <c r="FH42" i="6" s="1"/>
  <c r="ET42" i="6"/>
  <c r="EM42" i="6"/>
  <c r="ED42" i="6"/>
  <c r="EL42" i="6" s="1"/>
  <c r="EB42" i="6"/>
  <c r="EA42" i="6"/>
  <c r="DZ42" i="6"/>
  <c r="EJ42" i="6" s="1"/>
  <c r="DV42" i="6"/>
  <c r="EE42" i="6" s="1"/>
  <c r="DO42" i="6"/>
  <c r="DF42" i="6"/>
  <c r="DN42" i="6" s="1"/>
  <c r="DD42" i="6"/>
  <c r="DC42" i="6"/>
  <c r="DB42" i="6"/>
  <c r="DL42" i="6" s="1"/>
  <c r="CX42" i="6"/>
  <c r="CQ42" i="6"/>
  <c r="CH42" i="6"/>
  <c r="CP42" i="6" s="1"/>
  <c r="CF42" i="6"/>
  <c r="CE42" i="6"/>
  <c r="CD42" i="6"/>
  <c r="CN42" i="6" s="1"/>
  <c r="BZ42" i="6"/>
  <c r="CI42" i="6" s="1"/>
  <c r="CJ42" i="6" s="1"/>
  <c r="BS42" i="6"/>
  <c r="BJ42" i="6"/>
  <c r="BR42" i="6" s="1"/>
  <c r="BH42" i="6"/>
  <c r="BG42" i="6"/>
  <c r="BF42" i="6"/>
  <c r="BP42" i="6" s="1"/>
  <c r="BB42" i="6"/>
  <c r="AU42" i="6"/>
  <c r="AL42" i="6"/>
  <c r="AT42" i="6" s="1"/>
  <c r="AJ42" i="6"/>
  <c r="AI42" i="6"/>
  <c r="AH42" i="6"/>
  <c r="AR42" i="6" s="1"/>
  <c r="AD42" i="6"/>
  <c r="AM42" i="6" s="1"/>
  <c r="W42" i="6"/>
  <c r="V42" i="6"/>
  <c r="T42" i="6"/>
  <c r="KA41" i="6"/>
  <c r="JR41" i="6"/>
  <c r="JZ41" i="6" s="1"/>
  <c r="JP41" i="6"/>
  <c r="JO41" i="6"/>
  <c r="JN41" i="6"/>
  <c r="JX41" i="6" s="1"/>
  <c r="JJ41" i="6"/>
  <c r="JS41" i="6" s="1"/>
  <c r="JT41" i="6" s="1"/>
  <c r="JC41" i="6"/>
  <c r="IT41" i="6"/>
  <c r="JB41" i="6" s="1"/>
  <c r="IR41" i="6"/>
  <c r="IQ41" i="6"/>
  <c r="IP41" i="6"/>
  <c r="IZ41" i="6" s="1"/>
  <c r="IL41" i="6"/>
  <c r="IE41" i="6"/>
  <c r="HV41" i="6"/>
  <c r="ID41" i="6" s="1"/>
  <c r="HT41" i="6"/>
  <c r="HS41" i="6"/>
  <c r="HR41" i="6"/>
  <c r="IB41" i="6" s="1"/>
  <c r="HN41" i="6"/>
  <c r="HW41" i="6" s="1"/>
  <c r="HG41" i="6"/>
  <c r="GX41" i="6"/>
  <c r="HF41" i="6" s="1"/>
  <c r="GV41" i="6"/>
  <c r="GU41" i="6"/>
  <c r="GT41" i="6"/>
  <c r="HD41" i="6" s="1"/>
  <c r="GP41" i="6"/>
  <c r="GI41" i="6"/>
  <c r="FZ41" i="6"/>
  <c r="GH41" i="6" s="1"/>
  <c r="FX41" i="6"/>
  <c r="FW41" i="6"/>
  <c r="FV41" i="6"/>
  <c r="GF41" i="6" s="1"/>
  <c r="FR41" i="6"/>
  <c r="GA41" i="6" s="1"/>
  <c r="GB41" i="6" s="1"/>
  <c r="FK41" i="6"/>
  <c r="FB41" i="6"/>
  <c r="FJ41" i="6" s="1"/>
  <c r="EZ41" i="6"/>
  <c r="EY41" i="6"/>
  <c r="EX41" i="6"/>
  <c r="FH41" i="6" s="1"/>
  <c r="ET41" i="6"/>
  <c r="EM41" i="6"/>
  <c r="ED41" i="6"/>
  <c r="EL41" i="6" s="1"/>
  <c r="EB41" i="6"/>
  <c r="EA41" i="6"/>
  <c r="DZ41" i="6"/>
  <c r="EJ41" i="6" s="1"/>
  <c r="DV41" i="6"/>
  <c r="EE41" i="6" s="1"/>
  <c r="DO41" i="6"/>
  <c r="DF41" i="6"/>
  <c r="DN41" i="6" s="1"/>
  <c r="DD41" i="6"/>
  <c r="DC41" i="6"/>
  <c r="DB41" i="6"/>
  <c r="DL41" i="6" s="1"/>
  <c r="CX41" i="6"/>
  <c r="CQ41" i="6"/>
  <c r="CH41" i="6"/>
  <c r="CP41" i="6" s="1"/>
  <c r="CF41" i="6"/>
  <c r="CE41" i="6"/>
  <c r="CD41" i="6"/>
  <c r="CN41" i="6" s="1"/>
  <c r="BZ41" i="6"/>
  <c r="CI41" i="6" s="1"/>
  <c r="CJ41" i="6" s="1"/>
  <c r="BS41" i="6"/>
  <c r="BJ41" i="6"/>
  <c r="BR41" i="6" s="1"/>
  <c r="BH41" i="6"/>
  <c r="BG41" i="6"/>
  <c r="BF41" i="6"/>
  <c r="BP41" i="6" s="1"/>
  <c r="BB41" i="6"/>
  <c r="AU41" i="6"/>
  <c r="AL41" i="6"/>
  <c r="AT41" i="6" s="1"/>
  <c r="AJ41" i="6"/>
  <c r="AI41" i="6"/>
  <c r="AH41" i="6"/>
  <c r="AR41" i="6" s="1"/>
  <c r="AD41" i="6"/>
  <c r="AM41" i="6" s="1"/>
  <c r="W41" i="6"/>
  <c r="V41" i="6"/>
  <c r="T41" i="6"/>
  <c r="KA40" i="6"/>
  <c r="JR40" i="6"/>
  <c r="JZ40" i="6" s="1"/>
  <c r="JP40" i="6"/>
  <c r="JO40" i="6"/>
  <c r="JN40" i="6"/>
  <c r="JX40" i="6" s="1"/>
  <c r="JJ40" i="6"/>
  <c r="JS40" i="6" s="1"/>
  <c r="JT40" i="6" s="1"/>
  <c r="JC40" i="6"/>
  <c r="IT40" i="6"/>
  <c r="JB40" i="6" s="1"/>
  <c r="IR40" i="6"/>
  <c r="IQ40" i="6"/>
  <c r="IP40" i="6"/>
  <c r="IZ40" i="6" s="1"/>
  <c r="IL40" i="6"/>
  <c r="IE40" i="6"/>
  <c r="HV40" i="6"/>
  <c r="ID40" i="6" s="1"/>
  <c r="HT40" i="6"/>
  <c r="HS40" i="6"/>
  <c r="HR40" i="6"/>
  <c r="IB40" i="6" s="1"/>
  <c r="HN40" i="6"/>
  <c r="HW40" i="6" s="1"/>
  <c r="HG40" i="6"/>
  <c r="GX40" i="6"/>
  <c r="HF40" i="6" s="1"/>
  <c r="GV40" i="6"/>
  <c r="GU40" i="6"/>
  <c r="GT40" i="6"/>
  <c r="HD40" i="6" s="1"/>
  <c r="GP40" i="6"/>
  <c r="GI40" i="6"/>
  <c r="FZ40" i="6"/>
  <c r="GH40" i="6" s="1"/>
  <c r="FX40" i="6"/>
  <c r="FW40" i="6"/>
  <c r="FV40" i="6"/>
  <c r="GF40" i="6" s="1"/>
  <c r="FR40" i="6"/>
  <c r="GA40" i="6" s="1"/>
  <c r="GB40" i="6" s="1"/>
  <c r="FK40" i="6"/>
  <c r="FB40" i="6"/>
  <c r="FJ40" i="6" s="1"/>
  <c r="EZ40" i="6"/>
  <c r="EY40" i="6"/>
  <c r="EX40" i="6"/>
  <c r="FH40" i="6" s="1"/>
  <c r="ET40" i="6"/>
  <c r="EM40" i="6"/>
  <c r="ED40" i="6"/>
  <c r="EL40" i="6" s="1"/>
  <c r="EB40" i="6"/>
  <c r="EA40" i="6"/>
  <c r="DZ40" i="6"/>
  <c r="EJ40" i="6" s="1"/>
  <c r="DV40" i="6"/>
  <c r="EE40" i="6" s="1"/>
  <c r="DO40" i="6"/>
  <c r="DF40" i="6"/>
  <c r="DN40" i="6" s="1"/>
  <c r="DD40" i="6"/>
  <c r="DC40" i="6"/>
  <c r="DB40" i="6"/>
  <c r="DL40" i="6" s="1"/>
  <c r="CX40" i="6"/>
  <c r="CQ40" i="6"/>
  <c r="CH40" i="6"/>
  <c r="CP40" i="6" s="1"/>
  <c r="CF40" i="6"/>
  <c r="CE40" i="6"/>
  <c r="CD40" i="6"/>
  <c r="CN40" i="6" s="1"/>
  <c r="BZ40" i="6"/>
  <c r="CI40" i="6" s="1"/>
  <c r="CJ40" i="6" s="1"/>
  <c r="BS40" i="6"/>
  <c r="BJ40" i="6"/>
  <c r="BR40" i="6" s="1"/>
  <c r="BH40" i="6"/>
  <c r="BG40" i="6"/>
  <c r="BF40" i="6"/>
  <c r="BP40" i="6" s="1"/>
  <c r="BB40" i="6"/>
  <c r="AU40" i="6"/>
  <c r="AL40" i="6"/>
  <c r="AT40" i="6" s="1"/>
  <c r="AJ40" i="6"/>
  <c r="AI40" i="6"/>
  <c r="AH40" i="6"/>
  <c r="AR40" i="6" s="1"/>
  <c r="AD40" i="6"/>
  <c r="AM40" i="6" s="1"/>
  <c r="W40" i="6"/>
  <c r="V40" i="6"/>
  <c r="T40" i="6"/>
  <c r="KA39" i="6"/>
  <c r="JR39" i="6"/>
  <c r="JZ39" i="6" s="1"/>
  <c r="JP39" i="6"/>
  <c r="JO39" i="6"/>
  <c r="JN39" i="6"/>
  <c r="JX39" i="6" s="1"/>
  <c r="JJ39" i="6"/>
  <c r="JS39" i="6" s="1"/>
  <c r="JT39" i="6" s="1"/>
  <c r="JC39" i="6"/>
  <c r="IT39" i="6"/>
  <c r="JB39" i="6" s="1"/>
  <c r="IR39" i="6"/>
  <c r="IQ39" i="6"/>
  <c r="IP39" i="6"/>
  <c r="IZ39" i="6" s="1"/>
  <c r="IL39" i="6"/>
  <c r="IE39" i="6"/>
  <c r="HV39" i="6"/>
  <c r="ID39" i="6" s="1"/>
  <c r="HT39" i="6"/>
  <c r="HS39" i="6"/>
  <c r="HR39" i="6"/>
  <c r="IB39" i="6" s="1"/>
  <c r="HN39" i="6"/>
  <c r="HW39" i="6" s="1"/>
  <c r="HG39" i="6"/>
  <c r="GX39" i="6"/>
  <c r="HF39" i="6" s="1"/>
  <c r="GV39" i="6"/>
  <c r="GU39" i="6"/>
  <c r="GT39" i="6"/>
  <c r="HD39" i="6" s="1"/>
  <c r="GP39" i="6"/>
  <c r="GI39" i="6"/>
  <c r="FZ39" i="6"/>
  <c r="GH39" i="6" s="1"/>
  <c r="FX39" i="6"/>
  <c r="FW39" i="6"/>
  <c r="FV39" i="6"/>
  <c r="GF39" i="6" s="1"/>
  <c r="FR39" i="6"/>
  <c r="GA39" i="6" s="1"/>
  <c r="GB39" i="6" s="1"/>
  <c r="FK39" i="6"/>
  <c r="FB39" i="6"/>
  <c r="FJ39" i="6" s="1"/>
  <c r="EZ39" i="6"/>
  <c r="EY39" i="6"/>
  <c r="EX39" i="6"/>
  <c r="FH39" i="6" s="1"/>
  <c r="ET39" i="6"/>
  <c r="EM39" i="6"/>
  <c r="ED39" i="6"/>
  <c r="EL39" i="6" s="1"/>
  <c r="EB39" i="6"/>
  <c r="EA39" i="6"/>
  <c r="DZ39" i="6"/>
  <c r="EJ39" i="6" s="1"/>
  <c r="DV39" i="6"/>
  <c r="EE39" i="6" s="1"/>
  <c r="DO39" i="6"/>
  <c r="DF39" i="6"/>
  <c r="DN39" i="6" s="1"/>
  <c r="DD39" i="6"/>
  <c r="DC39" i="6"/>
  <c r="DB39" i="6"/>
  <c r="DL39" i="6" s="1"/>
  <c r="CX39" i="6"/>
  <c r="CQ39" i="6"/>
  <c r="CH39" i="6"/>
  <c r="CP39" i="6" s="1"/>
  <c r="CF39" i="6"/>
  <c r="CE39" i="6"/>
  <c r="CD39" i="6"/>
  <c r="CN39" i="6" s="1"/>
  <c r="BZ39" i="6"/>
  <c r="CI39" i="6" s="1"/>
  <c r="CJ39" i="6" s="1"/>
  <c r="BS39" i="6"/>
  <c r="BJ39" i="6"/>
  <c r="BR39" i="6" s="1"/>
  <c r="BH39" i="6"/>
  <c r="BG39" i="6"/>
  <c r="BF39" i="6"/>
  <c r="BP39" i="6" s="1"/>
  <c r="BB39" i="6"/>
  <c r="AU39" i="6"/>
  <c r="AL39" i="6"/>
  <c r="AT39" i="6" s="1"/>
  <c r="AJ39" i="6"/>
  <c r="AI39" i="6"/>
  <c r="AH39" i="6"/>
  <c r="AR39" i="6" s="1"/>
  <c r="AD39" i="6"/>
  <c r="AM39" i="6" s="1"/>
  <c r="W39" i="6"/>
  <c r="V39" i="6"/>
  <c r="T39" i="6"/>
  <c r="KA38" i="6"/>
  <c r="JR38" i="6"/>
  <c r="JZ38" i="6" s="1"/>
  <c r="JP38" i="6"/>
  <c r="JO38" i="6"/>
  <c r="JN38" i="6"/>
  <c r="JX38" i="6" s="1"/>
  <c r="JJ38" i="6"/>
  <c r="JS38" i="6" s="1"/>
  <c r="JT38" i="6" s="1"/>
  <c r="JC38" i="6"/>
  <c r="IT38" i="6"/>
  <c r="JB38" i="6" s="1"/>
  <c r="IR38" i="6"/>
  <c r="IQ38" i="6"/>
  <c r="IP38" i="6"/>
  <c r="IZ38" i="6" s="1"/>
  <c r="IL38" i="6"/>
  <c r="IE38" i="6"/>
  <c r="HV38" i="6"/>
  <c r="ID38" i="6" s="1"/>
  <c r="HT38" i="6"/>
  <c r="HS38" i="6"/>
  <c r="HR38" i="6"/>
  <c r="IB38" i="6" s="1"/>
  <c r="HN38" i="6"/>
  <c r="HW38" i="6" s="1"/>
  <c r="HG38" i="6"/>
  <c r="GX38" i="6"/>
  <c r="HF38" i="6" s="1"/>
  <c r="GV38" i="6"/>
  <c r="GU38" i="6"/>
  <c r="GT38" i="6"/>
  <c r="HD38" i="6" s="1"/>
  <c r="GP38" i="6"/>
  <c r="GI38" i="6"/>
  <c r="FZ38" i="6"/>
  <c r="GH38" i="6" s="1"/>
  <c r="FX38" i="6"/>
  <c r="FW38" i="6"/>
  <c r="FV38" i="6"/>
  <c r="GF38" i="6" s="1"/>
  <c r="FR38" i="6"/>
  <c r="GA38" i="6" s="1"/>
  <c r="GB38" i="6" s="1"/>
  <c r="FK38" i="6"/>
  <c r="FB38" i="6"/>
  <c r="FJ38" i="6" s="1"/>
  <c r="EZ38" i="6"/>
  <c r="EY38" i="6"/>
  <c r="EX38" i="6"/>
  <c r="FH38" i="6" s="1"/>
  <c r="ET38" i="6"/>
  <c r="EM38" i="6"/>
  <c r="ED38" i="6"/>
  <c r="EL38" i="6" s="1"/>
  <c r="EB38" i="6"/>
  <c r="EA38" i="6"/>
  <c r="DZ38" i="6"/>
  <c r="EJ38" i="6" s="1"/>
  <c r="DV38" i="6"/>
  <c r="EE38" i="6" s="1"/>
  <c r="DO38" i="6"/>
  <c r="DF38" i="6"/>
  <c r="DN38" i="6" s="1"/>
  <c r="DD38" i="6"/>
  <c r="DC38" i="6"/>
  <c r="DB38" i="6"/>
  <c r="DL38" i="6" s="1"/>
  <c r="CX38" i="6"/>
  <c r="CQ38" i="6"/>
  <c r="CH38" i="6"/>
  <c r="CP38" i="6" s="1"/>
  <c r="CF38" i="6"/>
  <c r="CE38" i="6"/>
  <c r="CD38" i="6"/>
  <c r="CN38" i="6" s="1"/>
  <c r="BZ38" i="6"/>
  <c r="CI38" i="6" s="1"/>
  <c r="CJ38" i="6" s="1"/>
  <c r="BS38" i="6"/>
  <c r="BJ38" i="6"/>
  <c r="BR38" i="6" s="1"/>
  <c r="BH38" i="6"/>
  <c r="BG38" i="6"/>
  <c r="BF38" i="6"/>
  <c r="BP38" i="6" s="1"/>
  <c r="BB38" i="6"/>
  <c r="AU38" i="6"/>
  <c r="AL38" i="6"/>
  <c r="AT38" i="6" s="1"/>
  <c r="AJ38" i="6"/>
  <c r="AI38" i="6"/>
  <c r="AH38" i="6"/>
  <c r="AR38" i="6" s="1"/>
  <c r="AD38" i="6"/>
  <c r="AM38" i="6" s="1"/>
  <c r="W38" i="6"/>
  <c r="V38" i="6"/>
  <c r="T38" i="6"/>
  <c r="KA37" i="6"/>
  <c r="JR37" i="6"/>
  <c r="JZ37" i="6" s="1"/>
  <c r="JP37" i="6"/>
  <c r="JO37" i="6"/>
  <c r="JN37" i="6"/>
  <c r="JX37" i="6" s="1"/>
  <c r="JJ37" i="6"/>
  <c r="JS37" i="6" s="1"/>
  <c r="JT37" i="6" s="1"/>
  <c r="JC37" i="6"/>
  <c r="IT37" i="6"/>
  <c r="JB37" i="6" s="1"/>
  <c r="IR37" i="6"/>
  <c r="IQ37" i="6"/>
  <c r="IP37" i="6"/>
  <c r="IZ37" i="6" s="1"/>
  <c r="IL37" i="6"/>
  <c r="IE37" i="6"/>
  <c r="HV37" i="6"/>
  <c r="ID37" i="6" s="1"/>
  <c r="HT37" i="6"/>
  <c r="HS37" i="6"/>
  <c r="HR37" i="6"/>
  <c r="IB37" i="6" s="1"/>
  <c r="HN37" i="6"/>
  <c r="HW37" i="6" s="1"/>
  <c r="HG37" i="6"/>
  <c r="GX37" i="6"/>
  <c r="HF37" i="6" s="1"/>
  <c r="GV37" i="6"/>
  <c r="GU37" i="6"/>
  <c r="GT37" i="6"/>
  <c r="HD37" i="6" s="1"/>
  <c r="GP37" i="6"/>
  <c r="GI37" i="6"/>
  <c r="FZ37" i="6"/>
  <c r="GH37" i="6" s="1"/>
  <c r="FX37" i="6"/>
  <c r="FW37" i="6"/>
  <c r="FV37" i="6"/>
  <c r="GF37" i="6" s="1"/>
  <c r="FR37" i="6"/>
  <c r="GA37" i="6" s="1"/>
  <c r="GB37" i="6" s="1"/>
  <c r="FK37" i="6"/>
  <c r="FB37" i="6"/>
  <c r="FJ37" i="6" s="1"/>
  <c r="EZ37" i="6"/>
  <c r="EY37" i="6"/>
  <c r="EX37" i="6"/>
  <c r="FH37" i="6" s="1"/>
  <c r="ET37" i="6"/>
  <c r="EM37" i="6"/>
  <c r="ED37" i="6"/>
  <c r="EL37" i="6" s="1"/>
  <c r="EB37" i="6"/>
  <c r="EA37" i="6"/>
  <c r="DZ37" i="6"/>
  <c r="EJ37" i="6" s="1"/>
  <c r="DV37" i="6"/>
  <c r="EE37" i="6" s="1"/>
  <c r="DO37" i="6"/>
  <c r="DF37" i="6"/>
  <c r="DN37" i="6" s="1"/>
  <c r="DD37" i="6"/>
  <c r="DC37" i="6"/>
  <c r="DB37" i="6"/>
  <c r="DL37" i="6" s="1"/>
  <c r="CX37" i="6"/>
  <c r="CQ37" i="6"/>
  <c r="CH37" i="6"/>
  <c r="CP37" i="6" s="1"/>
  <c r="CF37" i="6"/>
  <c r="CE37" i="6"/>
  <c r="CD37" i="6"/>
  <c r="CN37" i="6" s="1"/>
  <c r="BZ37" i="6"/>
  <c r="CI37" i="6" s="1"/>
  <c r="CJ37" i="6" s="1"/>
  <c r="BS37" i="6"/>
  <c r="BJ37" i="6"/>
  <c r="BR37" i="6" s="1"/>
  <c r="BH37" i="6"/>
  <c r="BG37" i="6"/>
  <c r="BF37" i="6"/>
  <c r="BP37" i="6" s="1"/>
  <c r="BB37" i="6"/>
  <c r="AU37" i="6"/>
  <c r="AL37" i="6"/>
  <c r="AT37" i="6" s="1"/>
  <c r="AJ37" i="6"/>
  <c r="AI37" i="6"/>
  <c r="AH37" i="6"/>
  <c r="AR37" i="6" s="1"/>
  <c r="AD37" i="6"/>
  <c r="AM37" i="6" s="1"/>
  <c r="W37" i="6"/>
  <c r="V37" i="6"/>
  <c r="T37" i="6"/>
  <c r="KA36" i="6"/>
  <c r="JR36" i="6"/>
  <c r="JZ36" i="6" s="1"/>
  <c r="JP36" i="6"/>
  <c r="JO36" i="6"/>
  <c r="JN36" i="6"/>
  <c r="JX36" i="6" s="1"/>
  <c r="JJ36" i="6"/>
  <c r="JS36" i="6" s="1"/>
  <c r="JT36" i="6" s="1"/>
  <c r="JC36" i="6"/>
  <c r="IT36" i="6"/>
  <c r="JB36" i="6" s="1"/>
  <c r="IR36" i="6"/>
  <c r="IQ36" i="6"/>
  <c r="IP36" i="6"/>
  <c r="IZ36" i="6" s="1"/>
  <c r="IL36" i="6"/>
  <c r="IE36" i="6"/>
  <c r="HV36" i="6"/>
  <c r="ID36" i="6" s="1"/>
  <c r="HT36" i="6"/>
  <c r="HS36" i="6"/>
  <c r="HR36" i="6"/>
  <c r="IB36" i="6" s="1"/>
  <c r="HN36" i="6"/>
  <c r="HW36" i="6" s="1"/>
  <c r="HG36" i="6"/>
  <c r="GX36" i="6"/>
  <c r="HF36" i="6" s="1"/>
  <c r="GV36" i="6"/>
  <c r="GU36" i="6"/>
  <c r="GT36" i="6"/>
  <c r="HD36" i="6" s="1"/>
  <c r="GP36" i="6"/>
  <c r="GI36" i="6"/>
  <c r="FZ36" i="6"/>
  <c r="GH36" i="6" s="1"/>
  <c r="FX36" i="6"/>
  <c r="FW36" i="6"/>
  <c r="FV36" i="6"/>
  <c r="GF36" i="6" s="1"/>
  <c r="FR36" i="6"/>
  <c r="GA36" i="6" s="1"/>
  <c r="GB36" i="6" s="1"/>
  <c r="FK36" i="6"/>
  <c r="FB36" i="6"/>
  <c r="FJ36" i="6" s="1"/>
  <c r="EZ36" i="6"/>
  <c r="EY36" i="6"/>
  <c r="EX36" i="6"/>
  <c r="FH36" i="6" s="1"/>
  <c r="ET36" i="6"/>
  <c r="EM36" i="6"/>
  <c r="ED36" i="6"/>
  <c r="EL36" i="6" s="1"/>
  <c r="EB36" i="6"/>
  <c r="EA36" i="6"/>
  <c r="DZ36" i="6"/>
  <c r="EJ36" i="6" s="1"/>
  <c r="DV36" i="6"/>
  <c r="EE36" i="6" s="1"/>
  <c r="DO36" i="6"/>
  <c r="DF36" i="6"/>
  <c r="DN36" i="6" s="1"/>
  <c r="DD36" i="6"/>
  <c r="DC36" i="6"/>
  <c r="DB36" i="6"/>
  <c r="DL36" i="6" s="1"/>
  <c r="CX36" i="6"/>
  <c r="CQ36" i="6"/>
  <c r="CH36" i="6"/>
  <c r="CP36" i="6" s="1"/>
  <c r="CF36" i="6"/>
  <c r="CE36" i="6"/>
  <c r="CD36" i="6"/>
  <c r="CN36" i="6" s="1"/>
  <c r="BZ36" i="6"/>
  <c r="CI36" i="6" s="1"/>
  <c r="CJ36" i="6" s="1"/>
  <c r="BS36" i="6"/>
  <c r="BJ36" i="6"/>
  <c r="BR36" i="6" s="1"/>
  <c r="BH36" i="6"/>
  <c r="BG36" i="6"/>
  <c r="BF36" i="6"/>
  <c r="BP36" i="6" s="1"/>
  <c r="BB36" i="6"/>
  <c r="AU36" i="6"/>
  <c r="AL36" i="6"/>
  <c r="AT36" i="6" s="1"/>
  <c r="AJ36" i="6"/>
  <c r="AI36" i="6"/>
  <c r="AH36" i="6"/>
  <c r="AR36" i="6" s="1"/>
  <c r="AD36" i="6"/>
  <c r="AM36" i="6" s="1"/>
  <c r="W36" i="6"/>
  <c r="V36" i="6"/>
  <c r="T36" i="6"/>
  <c r="KA35" i="6"/>
  <c r="JR35" i="6"/>
  <c r="JZ35" i="6" s="1"/>
  <c r="JP35" i="6"/>
  <c r="JO35" i="6"/>
  <c r="JN35" i="6"/>
  <c r="JX35" i="6" s="1"/>
  <c r="JJ35" i="6"/>
  <c r="JS35" i="6" s="1"/>
  <c r="JT35" i="6" s="1"/>
  <c r="JC35" i="6"/>
  <c r="IT35" i="6"/>
  <c r="JB35" i="6" s="1"/>
  <c r="IR35" i="6"/>
  <c r="IQ35" i="6"/>
  <c r="IP35" i="6"/>
  <c r="IZ35" i="6" s="1"/>
  <c r="IL35" i="6"/>
  <c r="IE35" i="6"/>
  <c r="HV35" i="6"/>
  <c r="ID35" i="6" s="1"/>
  <c r="HT35" i="6"/>
  <c r="HS35" i="6"/>
  <c r="HR35" i="6"/>
  <c r="IB35" i="6" s="1"/>
  <c r="HN35" i="6"/>
  <c r="HW35" i="6" s="1"/>
  <c r="HG35" i="6"/>
  <c r="GX35" i="6"/>
  <c r="HF35" i="6" s="1"/>
  <c r="GV35" i="6"/>
  <c r="GU35" i="6"/>
  <c r="GT35" i="6"/>
  <c r="HD35" i="6" s="1"/>
  <c r="GP35" i="6"/>
  <c r="GI35" i="6"/>
  <c r="FZ35" i="6"/>
  <c r="GH35" i="6" s="1"/>
  <c r="FX35" i="6"/>
  <c r="FW35" i="6"/>
  <c r="FV35" i="6"/>
  <c r="GF35" i="6" s="1"/>
  <c r="FR35" i="6"/>
  <c r="GA35" i="6" s="1"/>
  <c r="GB35" i="6" s="1"/>
  <c r="FK35" i="6"/>
  <c r="FB35" i="6"/>
  <c r="FJ35" i="6" s="1"/>
  <c r="EZ35" i="6"/>
  <c r="EY35" i="6"/>
  <c r="EX35" i="6"/>
  <c r="FH35" i="6" s="1"/>
  <c r="ET35" i="6"/>
  <c r="EM35" i="6"/>
  <c r="ED35" i="6"/>
  <c r="EL35" i="6" s="1"/>
  <c r="EB35" i="6"/>
  <c r="EA35" i="6"/>
  <c r="DZ35" i="6"/>
  <c r="EJ35" i="6" s="1"/>
  <c r="DV35" i="6"/>
  <c r="EE35" i="6" s="1"/>
  <c r="DO35" i="6"/>
  <c r="DF35" i="6"/>
  <c r="DN35" i="6" s="1"/>
  <c r="DD35" i="6"/>
  <c r="DC35" i="6"/>
  <c r="DB35" i="6"/>
  <c r="DL35" i="6" s="1"/>
  <c r="CX35" i="6"/>
  <c r="CQ35" i="6"/>
  <c r="CH35" i="6"/>
  <c r="CP35" i="6" s="1"/>
  <c r="CF35" i="6"/>
  <c r="CE35" i="6"/>
  <c r="CD35" i="6"/>
  <c r="CN35" i="6" s="1"/>
  <c r="BZ35" i="6"/>
  <c r="CI35" i="6" s="1"/>
  <c r="CJ35" i="6" s="1"/>
  <c r="BS35" i="6"/>
  <c r="BJ35" i="6"/>
  <c r="BR35" i="6" s="1"/>
  <c r="BH35" i="6"/>
  <c r="BG35" i="6"/>
  <c r="BF35" i="6"/>
  <c r="BP35" i="6" s="1"/>
  <c r="BB35" i="6"/>
  <c r="AU35" i="6"/>
  <c r="AL35" i="6"/>
  <c r="AT35" i="6" s="1"/>
  <c r="AJ35" i="6"/>
  <c r="AI35" i="6"/>
  <c r="AH35" i="6"/>
  <c r="AR35" i="6" s="1"/>
  <c r="AD35" i="6"/>
  <c r="AM35" i="6" s="1"/>
  <c r="W35" i="6"/>
  <c r="V35" i="6"/>
  <c r="T35" i="6"/>
  <c r="KA34" i="6"/>
  <c r="JR34" i="6"/>
  <c r="JZ34" i="6" s="1"/>
  <c r="JP34" i="6"/>
  <c r="JO34" i="6"/>
  <c r="JN34" i="6"/>
  <c r="JX34" i="6" s="1"/>
  <c r="JJ34" i="6"/>
  <c r="JS34" i="6" s="1"/>
  <c r="JT34" i="6" s="1"/>
  <c r="JC34" i="6"/>
  <c r="IT34" i="6"/>
  <c r="JB34" i="6" s="1"/>
  <c r="IR34" i="6"/>
  <c r="IQ34" i="6"/>
  <c r="IP34" i="6"/>
  <c r="IZ34" i="6" s="1"/>
  <c r="IL34" i="6"/>
  <c r="IE34" i="6"/>
  <c r="HV34" i="6"/>
  <c r="ID34" i="6" s="1"/>
  <c r="HT34" i="6"/>
  <c r="HS34" i="6"/>
  <c r="HR34" i="6"/>
  <c r="IB34" i="6" s="1"/>
  <c r="HN34" i="6"/>
  <c r="HW34" i="6" s="1"/>
  <c r="HG34" i="6"/>
  <c r="GX34" i="6"/>
  <c r="HF34" i="6" s="1"/>
  <c r="GV34" i="6"/>
  <c r="GU34" i="6"/>
  <c r="GT34" i="6"/>
  <c r="HD34" i="6" s="1"/>
  <c r="GP34" i="6"/>
  <c r="GI34" i="6"/>
  <c r="FZ34" i="6"/>
  <c r="GH34" i="6" s="1"/>
  <c r="FX34" i="6"/>
  <c r="FW34" i="6"/>
  <c r="FV34" i="6"/>
  <c r="GF34" i="6" s="1"/>
  <c r="FR34" i="6"/>
  <c r="GA34" i="6" s="1"/>
  <c r="GB34" i="6" s="1"/>
  <c r="FK34" i="6"/>
  <c r="FB34" i="6"/>
  <c r="FJ34" i="6" s="1"/>
  <c r="EZ34" i="6"/>
  <c r="EY34" i="6"/>
  <c r="EX34" i="6"/>
  <c r="FH34" i="6" s="1"/>
  <c r="ET34" i="6"/>
  <c r="EM34" i="6"/>
  <c r="ED34" i="6"/>
  <c r="EL34" i="6" s="1"/>
  <c r="EB34" i="6"/>
  <c r="EA34" i="6"/>
  <c r="DZ34" i="6"/>
  <c r="EJ34" i="6" s="1"/>
  <c r="DV34" i="6"/>
  <c r="EE34" i="6" s="1"/>
  <c r="DO34" i="6"/>
  <c r="DF34" i="6"/>
  <c r="DN34" i="6" s="1"/>
  <c r="DD34" i="6"/>
  <c r="DC34" i="6"/>
  <c r="DB34" i="6"/>
  <c r="DL34" i="6" s="1"/>
  <c r="CX34" i="6"/>
  <c r="CQ34" i="6"/>
  <c r="CH34" i="6"/>
  <c r="CP34" i="6" s="1"/>
  <c r="CF34" i="6"/>
  <c r="CE34" i="6"/>
  <c r="CD34" i="6"/>
  <c r="CN34" i="6" s="1"/>
  <c r="BZ34" i="6"/>
  <c r="CI34" i="6" s="1"/>
  <c r="CJ34" i="6" s="1"/>
  <c r="BS34" i="6"/>
  <c r="BJ34" i="6"/>
  <c r="BR34" i="6" s="1"/>
  <c r="BH34" i="6"/>
  <c r="BG34" i="6"/>
  <c r="BF34" i="6"/>
  <c r="BP34" i="6" s="1"/>
  <c r="BB34" i="6"/>
  <c r="AU34" i="6"/>
  <c r="AL34" i="6"/>
  <c r="AT34" i="6" s="1"/>
  <c r="AJ34" i="6"/>
  <c r="AI34" i="6"/>
  <c r="AH34" i="6"/>
  <c r="AR34" i="6" s="1"/>
  <c r="AD34" i="6"/>
  <c r="AM34" i="6" s="1"/>
  <c r="W34" i="6"/>
  <c r="V34" i="6"/>
  <c r="T34" i="6"/>
  <c r="KA33" i="6"/>
  <c r="JR33" i="6"/>
  <c r="JZ33" i="6" s="1"/>
  <c r="JP33" i="6"/>
  <c r="JO33" i="6"/>
  <c r="JN33" i="6"/>
  <c r="JX33" i="6" s="1"/>
  <c r="JJ33" i="6"/>
  <c r="JS33" i="6" s="1"/>
  <c r="JT33" i="6" s="1"/>
  <c r="JC33" i="6"/>
  <c r="IT33" i="6"/>
  <c r="JB33" i="6" s="1"/>
  <c r="IR33" i="6"/>
  <c r="IQ33" i="6"/>
  <c r="IP33" i="6"/>
  <c r="IZ33" i="6" s="1"/>
  <c r="IL33" i="6"/>
  <c r="IE33" i="6"/>
  <c r="HV33" i="6"/>
  <c r="ID33" i="6" s="1"/>
  <c r="HT33" i="6"/>
  <c r="HS33" i="6"/>
  <c r="HR33" i="6"/>
  <c r="IB33" i="6" s="1"/>
  <c r="HN33" i="6"/>
  <c r="HW33" i="6" s="1"/>
  <c r="HG33" i="6"/>
  <c r="GX33" i="6"/>
  <c r="HF33" i="6" s="1"/>
  <c r="GV33" i="6"/>
  <c r="GU33" i="6"/>
  <c r="GT33" i="6"/>
  <c r="HD33" i="6" s="1"/>
  <c r="GP33" i="6"/>
  <c r="GI33" i="6"/>
  <c r="FZ33" i="6"/>
  <c r="GH33" i="6" s="1"/>
  <c r="FX33" i="6"/>
  <c r="FW33" i="6"/>
  <c r="FV33" i="6"/>
  <c r="GF33" i="6" s="1"/>
  <c r="FR33" i="6"/>
  <c r="GA33" i="6" s="1"/>
  <c r="GB33" i="6" s="1"/>
  <c r="FK33" i="6"/>
  <c r="FB33" i="6"/>
  <c r="FJ33" i="6" s="1"/>
  <c r="EZ33" i="6"/>
  <c r="EY33" i="6"/>
  <c r="EX33" i="6"/>
  <c r="FH33" i="6" s="1"/>
  <c r="ET33" i="6"/>
  <c r="EM33" i="6"/>
  <c r="ED33" i="6"/>
  <c r="EL33" i="6" s="1"/>
  <c r="EB33" i="6"/>
  <c r="EA33" i="6"/>
  <c r="DZ33" i="6"/>
  <c r="EJ33" i="6" s="1"/>
  <c r="DV33" i="6"/>
  <c r="EE33" i="6" s="1"/>
  <c r="DO33" i="6"/>
  <c r="DF33" i="6"/>
  <c r="DN33" i="6" s="1"/>
  <c r="DD33" i="6"/>
  <c r="DC33" i="6"/>
  <c r="DB33" i="6"/>
  <c r="DL33" i="6" s="1"/>
  <c r="CX33" i="6"/>
  <c r="CQ33" i="6"/>
  <c r="CH33" i="6"/>
  <c r="CP33" i="6" s="1"/>
  <c r="CF33" i="6"/>
  <c r="CE33" i="6"/>
  <c r="CD33" i="6"/>
  <c r="CN33" i="6" s="1"/>
  <c r="BZ33" i="6"/>
  <c r="CI33" i="6" s="1"/>
  <c r="CJ33" i="6" s="1"/>
  <c r="BS33" i="6"/>
  <c r="BJ33" i="6"/>
  <c r="BR33" i="6" s="1"/>
  <c r="BH33" i="6"/>
  <c r="BG33" i="6"/>
  <c r="BF33" i="6"/>
  <c r="BP33" i="6" s="1"/>
  <c r="BB33" i="6"/>
  <c r="AU33" i="6"/>
  <c r="AL33" i="6"/>
  <c r="AT33" i="6" s="1"/>
  <c r="AJ33" i="6"/>
  <c r="AI33" i="6"/>
  <c r="AH33" i="6"/>
  <c r="AR33" i="6" s="1"/>
  <c r="AD33" i="6"/>
  <c r="AM33" i="6" s="1"/>
  <c r="W33" i="6"/>
  <c r="V33" i="6"/>
  <c r="T33" i="6"/>
  <c r="KA32" i="6"/>
  <c r="JR32" i="6"/>
  <c r="JZ32" i="6" s="1"/>
  <c r="JP32" i="6"/>
  <c r="JO32" i="6"/>
  <c r="JN32" i="6"/>
  <c r="JX32" i="6" s="1"/>
  <c r="JJ32" i="6"/>
  <c r="JS32" i="6" s="1"/>
  <c r="JT32" i="6" s="1"/>
  <c r="JC32" i="6"/>
  <c r="IT32" i="6"/>
  <c r="JB32" i="6" s="1"/>
  <c r="IR32" i="6"/>
  <c r="IQ32" i="6"/>
  <c r="IP32" i="6"/>
  <c r="IZ32" i="6" s="1"/>
  <c r="IL32" i="6"/>
  <c r="IE32" i="6"/>
  <c r="HV32" i="6"/>
  <c r="ID32" i="6" s="1"/>
  <c r="HT32" i="6"/>
  <c r="HS32" i="6"/>
  <c r="HR32" i="6"/>
  <c r="IB32" i="6" s="1"/>
  <c r="HN32" i="6"/>
  <c r="HW32" i="6" s="1"/>
  <c r="HG32" i="6"/>
  <c r="GX32" i="6"/>
  <c r="HF32" i="6" s="1"/>
  <c r="GV32" i="6"/>
  <c r="GU32" i="6"/>
  <c r="GT32" i="6"/>
  <c r="HD32" i="6" s="1"/>
  <c r="GP32" i="6"/>
  <c r="GI32" i="6"/>
  <c r="FZ32" i="6"/>
  <c r="GH32" i="6" s="1"/>
  <c r="FX32" i="6"/>
  <c r="FW32" i="6"/>
  <c r="FV32" i="6"/>
  <c r="GF32" i="6" s="1"/>
  <c r="FR32" i="6"/>
  <c r="GA32" i="6" s="1"/>
  <c r="GB32" i="6" s="1"/>
  <c r="FK32" i="6"/>
  <c r="FB32" i="6"/>
  <c r="FJ32" i="6" s="1"/>
  <c r="EZ32" i="6"/>
  <c r="EY32" i="6"/>
  <c r="EX32" i="6"/>
  <c r="FH32" i="6" s="1"/>
  <c r="ET32" i="6"/>
  <c r="EM32" i="6"/>
  <c r="ED32" i="6"/>
  <c r="EL32" i="6" s="1"/>
  <c r="EB32" i="6"/>
  <c r="EA32" i="6"/>
  <c r="DZ32" i="6"/>
  <c r="EJ32" i="6" s="1"/>
  <c r="DV32" i="6"/>
  <c r="EE32" i="6" s="1"/>
  <c r="DO32" i="6"/>
  <c r="DF32" i="6"/>
  <c r="DN32" i="6" s="1"/>
  <c r="DD32" i="6"/>
  <c r="DC32" i="6"/>
  <c r="DB32" i="6"/>
  <c r="DL32" i="6" s="1"/>
  <c r="CX32" i="6"/>
  <c r="CQ32" i="6"/>
  <c r="CH32" i="6"/>
  <c r="CP32" i="6" s="1"/>
  <c r="CF32" i="6"/>
  <c r="CE32" i="6"/>
  <c r="CD32" i="6"/>
  <c r="CN32" i="6" s="1"/>
  <c r="BZ32" i="6"/>
  <c r="CI32" i="6" s="1"/>
  <c r="CJ32" i="6" s="1"/>
  <c r="BS32" i="6"/>
  <c r="BJ32" i="6"/>
  <c r="BR32" i="6" s="1"/>
  <c r="BH32" i="6"/>
  <c r="BG32" i="6"/>
  <c r="BF32" i="6"/>
  <c r="BP32" i="6" s="1"/>
  <c r="BB32" i="6"/>
  <c r="AU32" i="6"/>
  <c r="AL32" i="6"/>
  <c r="AT32" i="6" s="1"/>
  <c r="AJ32" i="6"/>
  <c r="AI32" i="6"/>
  <c r="AH32" i="6"/>
  <c r="AR32" i="6" s="1"/>
  <c r="AD32" i="6"/>
  <c r="AM32" i="6" s="1"/>
  <c r="W32" i="6"/>
  <c r="V32" i="6"/>
  <c r="T32" i="6"/>
  <c r="KA31" i="6"/>
  <c r="JR31" i="6"/>
  <c r="JZ31" i="6" s="1"/>
  <c r="JP31" i="6"/>
  <c r="JO31" i="6"/>
  <c r="JN31" i="6"/>
  <c r="JX31" i="6" s="1"/>
  <c r="JJ31" i="6"/>
  <c r="JS31" i="6" s="1"/>
  <c r="JT31" i="6" s="1"/>
  <c r="JC31" i="6"/>
  <c r="IT31" i="6"/>
  <c r="JB31" i="6" s="1"/>
  <c r="IR31" i="6"/>
  <c r="IQ31" i="6"/>
  <c r="IP31" i="6"/>
  <c r="IZ31" i="6" s="1"/>
  <c r="IL31" i="6"/>
  <c r="IE31" i="6"/>
  <c r="HV31" i="6"/>
  <c r="ID31" i="6" s="1"/>
  <c r="HT31" i="6"/>
  <c r="HS31" i="6"/>
  <c r="HR31" i="6"/>
  <c r="IB31" i="6" s="1"/>
  <c r="HN31" i="6"/>
  <c r="HW31" i="6" s="1"/>
  <c r="HG31" i="6"/>
  <c r="GX31" i="6"/>
  <c r="HF31" i="6" s="1"/>
  <c r="GV31" i="6"/>
  <c r="GU31" i="6"/>
  <c r="GT31" i="6"/>
  <c r="HD31" i="6" s="1"/>
  <c r="GP31" i="6"/>
  <c r="GI31" i="6"/>
  <c r="FZ31" i="6"/>
  <c r="GH31" i="6" s="1"/>
  <c r="FX31" i="6"/>
  <c r="FW31" i="6"/>
  <c r="FV31" i="6"/>
  <c r="GF31" i="6" s="1"/>
  <c r="FR31" i="6"/>
  <c r="GA31" i="6" s="1"/>
  <c r="GB31" i="6" s="1"/>
  <c r="FK31" i="6"/>
  <c r="FB31" i="6"/>
  <c r="FJ31" i="6" s="1"/>
  <c r="EZ31" i="6"/>
  <c r="EY31" i="6"/>
  <c r="EX31" i="6"/>
  <c r="FH31" i="6" s="1"/>
  <c r="ET31" i="6"/>
  <c r="EM31" i="6"/>
  <c r="ED31" i="6"/>
  <c r="EL31" i="6" s="1"/>
  <c r="EB31" i="6"/>
  <c r="EA31" i="6"/>
  <c r="DZ31" i="6"/>
  <c r="EJ31" i="6" s="1"/>
  <c r="DV31" i="6"/>
  <c r="EE31" i="6" s="1"/>
  <c r="DO31" i="6"/>
  <c r="DF31" i="6"/>
  <c r="DN31" i="6" s="1"/>
  <c r="DD31" i="6"/>
  <c r="DC31" i="6"/>
  <c r="DB31" i="6"/>
  <c r="DL31" i="6" s="1"/>
  <c r="CX31" i="6"/>
  <c r="CQ31" i="6"/>
  <c r="CH31" i="6"/>
  <c r="CP31" i="6" s="1"/>
  <c r="CF31" i="6"/>
  <c r="CE31" i="6"/>
  <c r="CD31" i="6"/>
  <c r="CN31" i="6" s="1"/>
  <c r="BZ31" i="6"/>
  <c r="CI31" i="6" s="1"/>
  <c r="CJ31" i="6" s="1"/>
  <c r="BS31" i="6"/>
  <c r="BJ31" i="6"/>
  <c r="BR31" i="6" s="1"/>
  <c r="BH31" i="6"/>
  <c r="BG31" i="6"/>
  <c r="BF31" i="6"/>
  <c r="BP31" i="6" s="1"/>
  <c r="BB31" i="6"/>
  <c r="AU31" i="6"/>
  <c r="AL31" i="6"/>
  <c r="AT31" i="6" s="1"/>
  <c r="AJ31" i="6"/>
  <c r="AI31" i="6"/>
  <c r="AH31" i="6"/>
  <c r="AR31" i="6" s="1"/>
  <c r="AD31" i="6"/>
  <c r="AM31" i="6" s="1"/>
  <c r="W31" i="6"/>
  <c r="V31" i="6"/>
  <c r="T31" i="6"/>
  <c r="KA30" i="6"/>
  <c r="JR30" i="6"/>
  <c r="JZ30" i="6" s="1"/>
  <c r="JP30" i="6"/>
  <c r="JO30" i="6"/>
  <c r="JN30" i="6"/>
  <c r="JX30" i="6" s="1"/>
  <c r="JJ30" i="6"/>
  <c r="JS30" i="6" s="1"/>
  <c r="JT30" i="6" s="1"/>
  <c r="JC30" i="6"/>
  <c r="IT30" i="6"/>
  <c r="JB30" i="6" s="1"/>
  <c r="IR30" i="6"/>
  <c r="IQ30" i="6"/>
  <c r="IP30" i="6"/>
  <c r="IZ30" i="6" s="1"/>
  <c r="IL30" i="6"/>
  <c r="IE30" i="6"/>
  <c r="HV30" i="6"/>
  <c r="ID30" i="6" s="1"/>
  <c r="HT30" i="6"/>
  <c r="HS30" i="6"/>
  <c r="HR30" i="6"/>
  <c r="IB30" i="6" s="1"/>
  <c r="HN30" i="6"/>
  <c r="HW30" i="6" s="1"/>
  <c r="HG30" i="6"/>
  <c r="GX30" i="6"/>
  <c r="HF30" i="6" s="1"/>
  <c r="GV30" i="6"/>
  <c r="GU30" i="6"/>
  <c r="GT30" i="6"/>
  <c r="HD30" i="6" s="1"/>
  <c r="GP30" i="6"/>
  <c r="GI30" i="6"/>
  <c r="FZ30" i="6"/>
  <c r="GH30" i="6" s="1"/>
  <c r="FX30" i="6"/>
  <c r="FW30" i="6"/>
  <c r="FV30" i="6"/>
  <c r="GF30" i="6" s="1"/>
  <c r="FR30" i="6"/>
  <c r="GA30" i="6" s="1"/>
  <c r="GB30" i="6" s="1"/>
  <c r="FK30" i="6"/>
  <c r="FB30" i="6"/>
  <c r="FJ30" i="6" s="1"/>
  <c r="EZ30" i="6"/>
  <c r="EY30" i="6"/>
  <c r="EX30" i="6"/>
  <c r="FH30" i="6" s="1"/>
  <c r="ET30" i="6"/>
  <c r="EM30" i="6"/>
  <c r="ED30" i="6"/>
  <c r="EL30" i="6" s="1"/>
  <c r="EB30" i="6"/>
  <c r="EA30" i="6"/>
  <c r="DZ30" i="6"/>
  <c r="EJ30" i="6" s="1"/>
  <c r="DV30" i="6"/>
  <c r="EE30" i="6" s="1"/>
  <c r="DO30" i="6"/>
  <c r="DF30" i="6"/>
  <c r="DN30" i="6" s="1"/>
  <c r="DD30" i="6"/>
  <c r="DC30" i="6"/>
  <c r="DB30" i="6"/>
  <c r="DL30" i="6" s="1"/>
  <c r="CX30" i="6"/>
  <c r="CQ30" i="6"/>
  <c r="CH30" i="6"/>
  <c r="CP30" i="6" s="1"/>
  <c r="CF30" i="6"/>
  <c r="CE30" i="6"/>
  <c r="CD30" i="6"/>
  <c r="CN30" i="6" s="1"/>
  <c r="BZ30" i="6"/>
  <c r="CI30" i="6" s="1"/>
  <c r="CJ30" i="6" s="1"/>
  <c r="BS30" i="6"/>
  <c r="BJ30" i="6"/>
  <c r="BR30" i="6" s="1"/>
  <c r="BH30" i="6"/>
  <c r="BG30" i="6"/>
  <c r="BF30" i="6"/>
  <c r="BP30" i="6" s="1"/>
  <c r="BB30" i="6"/>
  <c r="AU30" i="6"/>
  <c r="AL30" i="6"/>
  <c r="AT30" i="6" s="1"/>
  <c r="AJ30" i="6"/>
  <c r="AI30" i="6"/>
  <c r="AH30" i="6"/>
  <c r="AR30" i="6" s="1"/>
  <c r="AD30" i="6"/>
  <c r="AM30" i="6" s="1"/>
  <c r="W30" i="6"/>
  <c r="V30" i="6"/>
  <c r="T30" i="6"/>
  <c r="KA29" i="6"/>
  <c r="JR29" i="6"/>
  <c r="JZ29" i="6" s="1"/>
  <c r="JP29" i="6"/>
  <c r="JO29" i="6"/>
  <c r="JN29" i="6"/>
  <c r="JX29" i="6" s="1"/>
  <c r="JJ29" i="6"/>
  <c r="JS29" i="6" s="1"/>
  <c r="JT29" i="6" s="1"/>
  <c r="JC29" i="6"/>
  <c r="IT29" i="6"/>
  <c r="JB29" i="6" s="1"/>
  <c r="IR29" i="6"/>
  <c r="IQ29" i="6"/>
  <c r="IP29" i="6"/>
  <c r="IZ29" i="6" s="1"/>
  <c r="IL29" i="6"/>
  <c r="IE29" i="6"/>
  <c r="HV29" i="6"/>
  <c r="ID29" i="6" s="1"/>
  <c r="HT29" i="6"/>
  <c r="HS29" i="6"/>
  <c r="HR29" i="6"/>
  <c r="IB29" i="6" s="1"/>
  <c r="HN29" i="6"/>
  <c r="HW29" i="6" s="1"/>
  <c r="HG29" i="6"/>
  <c r="GX29" i="6"/>
  <c r="HF29" i="6" s="1"/>
  <c r="GV29" i="6"/>
  <c r="GU29" i="6"/>
  <c r="GT29" i="6"/>
  <c r="HD29" i="6" s="1"/>
  <c r="GP29" i="6"/>
  <c r="GI29" i="6"/>
  <c r="FZ29" i="6"/>
  <c r="GH29" i="6" s="1"/>
  <c r="FX29" i="6"/>
  <c r="FW29" i="6"/>
  <c r="FV29" i="6"/>
  <c r="GF29" i="6" s="1"/>
  <c r="FR29" i="6"/>
  <c r="GA29" i="6" s="1"/>
  <c r="GB29" i="6" s="1"/>
  <c r="FK29" i="6"/>
  <c r="FB29" i="6"/>
  <c r="FJ29" i="6" s="1"/>
  <c r="EZ29" i="6"/>
  <c r="EY29" i="6"/>
  <c r="EX29" i="6"/>
  <c r="FH29" i="6" s="1"/>
  <c r="ET29" i="6"/>
  <c r="EM29" i="6"/>
  <c r="ED29" i="6"/>
  <c r="EL29" i="6" s="1"/>
  <c r="EB29" i="6"/>
  <c r="EA29" i="6"/>
  <c r="DZ29" i="6"/>
  <c r="EJ29" i="6" s="1"/>
  <c r="DV29" i="6"/>
  <c r="EE29" i="6" s="1"/>
  <c r="DO29" i="6"/>
  <c r="DF29" i="6"/>
  <c r="DN29" i="6" s="1"/>
  <c r="DD29" i="6"/>
  <c r="DC29" i="6"/>
  <c r="DB29" i="6"/>
  <c r="DL29" i="6" s="1"/>
  <c r="CX29" i="6"/>
  <c r="CQ29" i="6"/>
  <c r="CH29" i="6"/>
  <c r="CP29" i="6" s="1"/>
  <c r="CF29" i="6"/>
  <c r="CE29" i="6"/>
  <c r="CD29" i="6"/>
  <c r="CN29" i="6" s="1"/>
  <c r="BZ29" i="6"/>
  <c r="CI29" i="6" s="1"/>
  <c r="CJ29" i="6" s="1"/>
  <c r="BS29" i="6"/>
  <c r="BJ29" i="6"/>
  <c r="BR29" i="6" s="1"/>
  <c r="BH29" i="6"/>
  <c r="BG29" i="6"/>
  <c r="BF29" i="6"/>
  <c r="BP29" i="6" s="1"/>
  <c r="BB29" i="6"/>
  <c r="AU29" i="6"/>
  <c r="AL29" i="6"/>
  <c r="AT29" i="6" s="1"/>
  <c r="AJ29" i="6"/>
  <c r="AI29" i="6"/>
  <c r="AH29" i="6"/>
  <c r="AR29" i="6" s="1"/>
  <c r="AD29" i="6"/>
  <c r="AM29" i="6" s="1"/>
  <c r="W29" i="6"/>
  <c r="V29" i="6"/>
  <c r="T29" i="6"/>
  <c r="KA28" i="6"/>
  <c r="JR28" i="6"/>
  <c r="JZ28" i="6" s="1"/>
  <c r="JP28" i="6"/>
  <c r="JO28" i="6"/>
  <c r="JN28" i="6"/>
  <c r="JX28" i="6" s="1"/>
  <c r="JJ28" i="6"/>
  <c r="JS28" i="6" s="1"/>
  <c r="JT28" i="6" s="1"/>
  <c r="JC28" i="6"/>
  <c r="IT28" i="6"/>
  <c r="JB28" i="6" s="1"/>
  <c r="IR28" i="6"/>
  <c r="IQ28" i="6"/>
  <c r="IP28" i="6"/>
  <c r="IZ28" i="6" s="1"/>
  <c r="IL28" i="6"/>
  <c r="IE28" i="6"/>
  <c r="HV28" i="6"/>
  <c r="ID28" i="6" s="1"/>
  <c r="HT28" i="6"/>
  <c r="HS28" i="6"/>
  <c r="HR28" i="6"/>
  <c r="IB28" i="6" s="1"/>
  <c r="HN28" i="6"/>
  <c r="HW28" i="6" s="1"/>
  <c r="HG28" i="6"/>
  <c r="GX28" i="6"/>
  <c r="HF28" i="6" s="1"/>
  <c r="GV28" i="6"/>
  <c r="GU28" i="6"/>
  <c r="GT28" i="6"/>
  <c r="HD28" i="6" s="1"/>
  <c r="GP28" i="6"/>
  <c r="GI28" i="6"/>
  <c r="FZ28" i="6"/>
  <c r="GH28" i="6" s="1"/>
  <c r="FX28" i="6"/>
  <c r="FW28" i="6"/>
  <c r="FV28" i="6"/>
  <c r="GF28" i="6" s="1"/>
  <c r="FR28" i="6"/>
  <c r="GA28" i="6" s="1"/>
  <c r="GB28" i="6" s="1"/>
  <c r="FK28" i="6"/>
  <c r="FB28" i="6"/>
  <c r="FJ28" i="6" s="1"/>
  <c r="EZ28" i="6"/>
  <c r="EY28" i="6"/>
  <c r="EX28" i="6"/>
  <c r="FH28" i="6" s="1"/>
  <c r="ET28" i="6"/>
  <c r="EM28" i="6"/>
  <c r="ED28" i="6"/>
  <c r="EL28" i="6" s="1"/>
  <c r="EB28" i="6"/>
  <c r="EA28" i="6"/>
  <c r="DZ28" i="6"/>
  <c r="EJ28" i="6" s="1"/>
  <c r="DV28" i="6"/>
  <c r="EE28" i="6" s="1"/>
  <c r="DO28" i="6"/>
  <c r="DF28" i="6"/>
  <c r="DN28" i="6" s="1"/>
  <c r="DD28" i="6"/>
  <c r="DC28" i="6"/>
  <c r="DB28" i="6"/>
  <c r="DL28" i="6" s="1"/>
  <c r="CX28" i="6"/>
  <c r="CQ28" i="6"/>
  <c r="CH28" i="6"/>
  <c r="CP28" i="6" s="1"/>
  <c r="CF28" i="6"/>
  <c r="CE28" i="6"/>
  <c r="CD28" i="6"/>
  <c r="CN28" i="6" s="1"/>
  <c r="BZ28" i="6"/>
  <c r="CI28" i="6" s="1"/>
  <c r="CJ28" i="6" s="1"/>
  <c r="BS28" i="6"/>
  <c r="BJ28" i="6"/>
  <c r="BR28" i="6" s="1"/>
  <c r="BH28" i="6"/>
  <c r="BG28" i="6"/>
  <c r="BF28" i="6"/>
  <c r="BP28" i="6" s="1"/>
  <c r="BB28" i="6"/>
  <c r="AU28" i="6"/>
  <c r="AL28" i="6"/>
  <c r="AT28" i="6" s="1"/>
  <c r="AJ28" i="6"/>
  <c r="AI28" i="6"/>
  <c r="AH28" i="6"/>
  <c r="AR28" i="6" s="1"/>
  <c r="AD28" i="6"/>
  <c r="AM28" i="6" s="1"/>
  <c r="W28" i="6"/>
  <c r="V28" i="6"/>
  <c r="T28" i="6"/>
  <c r="KA27" i="6"/>
  <c r="JR27" i="6"/>
  <c r="JZ27" i="6" s="1"/>
  <c r="JP27" i="6"/>
  <c r="JO27" i="6"/>
  <c r="JN27" i="6"/>
  <c r="JX27" i="6" s="1"/>
  <c r="JJ27" i="6"/>
  <c r="JS27" i="6" s="1"/>
  <c r="JT27" i="6" s="1"/>
  <c r="JC27" i="6"/>
  <c r="IT27" i="6"/>
  <c r="JB27" i="6" s="1"/>
  <c r="IR27" i="6"/>
  <c r="IQ27" i="6"/>
  <c r="IP27" i="6"/>
  <c r="IZ27" i="6" s="1"/>
  <c r="IL27" i="6"/>
  <c r="IE27" i="6"/>
  <c r="HV27" i="6"/>
  <c r="ID27" i="6" s="1"/>
  <c r="HT27" i="6"/>
  <c r="HS27" i="6"/>
  <c r="HR27" i="6"/>
  <c r="IB27" i="6" s="1"/>
  <c r="HN27" i="6"/>
  <c r="HW27" i="6" s="1"/>
  <c r="HG27" i="6"/>
  <c r="GX27" i="6"/>
  <c r="HF27" i="6" s="1"/>
  <c r="GV27" i="6"/>
  <c r="GU27" i="6"/>
  <c r="GT27" i="6"/>
  <c r="HD27" i="6" s="1"/>
  <c r="GP27" i="6"/>
  <c r="GI27" i="6"/>
  <c r="FZ27" i="6"/>
  <c r="GH27" i="6" s="1"/>
  <c r="FX27" i="6"/>
  <c r="FW27" i="6"/>
  <c r="FV27" i="6"/>
  <c r="GF27" i="6" s="1"/>
  <c r="FR27" i="6"/>
  <c r="GA27" i="6" s="1"/>
  <c r="GB27" i="6" s="1"/>
  <c r="FK27" i="6"/>
  <c r="FB27" i="6"/>
  <c r="FJ27" i="6" s="1"/>
  <c r="EZ27" i="6"/>
  <c r="EY27" i="6"/>
  <c r="EX27" i="6"/>
  <c r="FH27" i="6" s="1"/>
  <c r="ET27" i="6"/>
  <c r="EM27" i="6"/>
  <c r="ED27" i="6"/>
  <c r="EL27" i="6" s="1"/>
  <c r="EB27" i="6"/>
  <c r="EA27" i="6"/>
  <c r="DZ27" i="6"/>
  <c r="EJ27" i="6" s="1"/>
  <c r="DV27" i="6"/>
  <c r="EE27" i="6" s="1"/>
  <c r="DO27" i="6"/>
  <c r="DF27" i="6"/>
  <c r="DN27" i="6" s="1"/>
  <c r="DD27" i="6"/>
  <c r="DC27" i="6"/>
  <c r="DB27" i="6"/>
  <c r="DL27" i="6" s="1"/>
  <c r="CX27" i="6"/>
  <c r="CQ27" i="6"/>
  <c r="CH27" i="6"/>
  <c r="CP27" i="6" s="1"/>
  <c r="CF27" i="6"/>
  <c r="CE27" i="6"/>
  <c r="CD27" i="6"/>
  <c r="CN27" i="6" s="1"/>
  <c r="BZ27" i="6"/>
  <c r="CI27" i="6" s="1"/>
  <c r="CJ27" i="6" s="1"/>
  <c r="BS27" i="6"/>
  <c r="BJ27" i="6"/>
  <c r="BR27" i="6" s="1"/>
  <c r="BH27" i="6"/>
  <c r="BG27" i="6"/>
  <c r="BF27" i="6"/>
  <c r="BP27" i="6" s="1"/>
  <c r="BB27" i="6"/>
  <c r="AU27" i="6"/>
  <c r="AL27" i="6"/>
  <c r="AT27" i="6" s="1"/>
  <c r="AJ27" i="6"/>
  <c r="AI27" i="6"/>
  <c r="AH27" i="6"/>
  <c r="AR27" i="6" s="1"/>
  <c r="AD27" i="6"/>
  <c r="AM27" i="6" s="1"/>
  <c r="W27" i="6"/>
  <c r="V27" i="6"/>
  <c r="T27" i="6"/>
  <c r="KA26" i="6"/>
  <c r="JR26" i="6"/>
  <c r="JZ26" i="6" s="1"/>
  <c r="JP26" i="6"/>
  <c r="JO26" i="6"/>
  <c r="JN26" i="6"/>
  <c r="JX26" i="6" s="1"/>
  <c r="JJ26" i="6"/>
  <c r="JS26" i="6" s="1"/>
  <c r="JT26" i="6" s="1"/>
  <c r="JC26" i="6"/>
  <c r="IT26" i="6"/>
  <c r="JB26" i="6" s="1"/>
  <c r="IR26" i="6"/>
  <c r="IQ26" i="6"/>
  <c r="IP26" i="6"/>
  <c r="IZ26" i="6" s="1"/>
  <c r="IL26" i="6"/>
  <c r="IE26" i="6"/>
  <c r="HV26" i="6"/>
  <c r="ID26" i="6" s="1"/>
  <c r="HT26" i="6"/>
  <c r="HS26" i="6"/>
  <c r="HR26" i="6"/>
  <c r="IB26" i="6" s="1"/>
  <c r="HN26" i="6"/>
  <c r="HW26" i="6" s="1"/>
  <c r="HG26" i="6"/>
  <c r="GX26" i="6"/>
  <c r="HF26" i="6" s="1"/>
  <c r="GV26" i="6"/>
  <c r="GU26" i="6"/>
  <c r="GT26" i="6"/>
  <c r="HD26" i="6" s="1"/>
  <c r="GP26" i="6"/>
  <c r="GI26" i="6"/>
  <c r="FZ26" i="6"/>
  <c r="GH26" i="6" s="1"/>
  <c r="FX26" i="6"/>
  <c r="FW26" i="6"/>
  <c r="FV26" i="6"/>
  <c r="GF26" i="6" s="1"/>
  <c r="FR26" i="6"/>
  <c r="GA26" i="6" s="1"/>
  <c r="GB26" i="6" s="1"/>
  <c r="FK26" i="6"/>
  <c r="FB26" i="6"/>
  <c r="FJ26" i="6" s="1"/>
  <c r="EZ26" i="6"/>
  <c r="EY26" i="6"/>
  <c r="EX26" i="6"/>
  <c r="FH26" i="6" s="1"/>
  <c r="ET26" i="6"/>
  <c r="EM26" i="6"/>
  <c r="ED26" i="6"/>
  <c r="EL26" i="6" s="1"/>
  <c r="EB26" i="6"/>
  <c r="EA26" i="6"/>
  <c r="DZ26" i="6"/>
  <c r="EJ26" i="6" s="1"/>
  <c r="DV26" i="6"/>
  <c r="EE26" i="6" s="1"/>
  <c r="DO26" i="6"/>
  <c r="DF26" i="6"/>
  <c r="DN26" i="6" s="1"/>
  <c r="DD26" i="6"/>
  <c r="DC26" i="6"/>
  <c r="DB26" i="6"/>
  <c r="DL26" i="6" s="1"/>
  <c r="CX26" i="6"/>
  <c r="CQ26" i="6"/>
  <c r="CH26" i="6"/>
  <c r="CP26" i="6" s="1"/>
  <c r="CF26" i="6"/>
  <c r="CE26" i="6"/>
  <c r="CD26" i="6"/>
  <c r="CN26" i="6" s="1"/>
  <c r="BZ26" i="6"/>
  <c r="CI26" i="6" s="1"/>
  <c r="CJ26" i="6" s="1"/>
  <c r="BS26" i="6"/>
  <c r="BJ26" i="6"/>
  <c r="BR26" i="6" s="1"/>
  <c r="BH26" i="6"/>
  <c r="BG26" i="6"/>
  <c r="BF26" i="6"/>
  <c r="BP26" i="6" s="1"/>
  <c r="BB26" i="6"/>
  <c r="AU26" i="6"/>
  <c r="AL26" i="6"/>
  <c r="AT26" i="6" s="1"/>
  <c r="AJ26" i="6"/>
  <c r="AI26" i="6"/>
  <c r="AH26" i="6"/>
  <c r="AR26" i="6" s="1"/>
  <c r="AD26" i="6"/>
  <c r="AM26" i="6" s="1"/>
  <c r="W26" i="6"/>
  <c r="V26" i="6"/>
  <c r="T26" i="6"/>
  <c r="KA25" i="6"/>
  <c r="JR25" i="6"/>
  <c r="JZ25" i="6" s="1"/>
  <c r="JP25" i="6"/>
  <c r="JO25" i="6"/>
  <c r="JN25" i="6"/>
  <c r="JX25" i="6" s="1"/>
  <c r="JJ25" i="6"/>
  <c r="JS25" i="6" s="1"/>
  <c r="JT25" i="6" s="1"/>
  <c r="JC25" i="6"/>
  <c r="IT25" i="6"/>
  <c r="JB25" i="6" s="1"/>
  <c r="IR25" i="6"/>
  <c r="IQ25" i="6"/>
  <c r="IP25" i="6"/>
  <c r="IZ25" i="6" s="1"/>
  <c r="IL25" i="6"/>
  <c r="IE25" i="6"/>
  <c r="HV25" i="6"/>
  <c r="ID25" i="6" s="1"/>
  <c r="HT25" i="6"/>
  <c r="HS25" i="6"/>
  <c r="HR25" i="6"/>
  <c r="IB25" i="6" s="1"/>
  <c r="HN25" i="6"/>
  <c r="HW25" i="6" s="1"/>
  <c r="HG25" i="6"/>
  <c r="GX25" i="6"/>
  <c r="HF25" i="6" s="1"/>
  <c r="GV25" i="6"/>
  <c r="GU25" i="6"/>
  <c r="GT25" i="6"/>
  <c r="HD25" i="6" s="1"/>
  <c r="GP25" i="6"/>
  <c r="GI25" i="6"/>
  <c r="FZ25" i="6"/>
  <c r="GH25" i="6" s="1"/>
  <c r="FX25" i="6"/>
  <c r="FW25" i="6"/>
  <c r="FV25" i="6"/>
  <c r="GF25" i="6" s="1"/>
  <c r="FR25" i="6"/>
  <c r="GA25" i="6" s="1"/>
  <c r="GB25" i="6" s="1"/>
  <c r="FK25" i="6"/>
  <c r="FB25" i="6"/>
  <c r="FJ25" i="6" s="1"/>
  <c r="EZ25" i="6"/>
  <c r="EY25" i="6"/>
  <c r="EX25" i="6"/>
  <c r="FH25" i="6" s="1"/>
  <c r="ET25" i="6"/>
  <c r="EM25" i="6"/>
  <c r="ED25" i="6"/>
  <c r="EL25" i="6" s="1"/>
  <c r="EB25" i="6"/>
  <c r="EA25" i="6"/>
  <c r="DZ25" i="6"/>
  <c r="EJ25" i="6" s="1"/>
  <c r="DV25" i="6"/>
  <c r="EE25" i="6" s="1"/>
  <c r="DO25" i="6"/>
  <c r="DF25" i="6"/>
  <c r="DN25" i="6" s="1"/>
  <c r="DD25" i="6"/>
  <c r="DC25" i="6"/>
  <c r="DB25" i="6"/>
  <c r="DL25" i="6" s="1"/>
  <c r="CX25" i="6"/>
  <c r="CQ25" i="6"/>
  <c r="CH25" i="6"/>
  <c r="CP25" i="6" s="1"/>
  <c r="CF25" i="6"/>
  <c r="CE25" i="6"/>
  <c r="CD25" i="6"/>
  <c r="CN25" i="6" s="1"/>
  <c r="BZ25" i="6"/>
  <c r="CI25" i="6" s="1"/>
  <c r="CJ25" i="6" s="1"/>
  <c r="BS25" i="6"/>
  <c r="BJ25" i="6"/>
  <c r="BR25" i="6" s="1"/>
  <c r="BH25" i="6"/>
  <c r="BG25" i="6"/>
  <c r="BF25" i="6"/>
  <c r="BP25" i="6" s="1"/>
  <c r="BB25" i="6"/>
  <c r="AU25" i="6"/>
  <c r="AL25" i="6"/>
  <c r="AT25" i="6" s="1"/>
  <c r="AJ25" i="6"/>
  <c r="AI25" i="6"/>
  <c r="AH25" i="6"/>
  <c r="AR25" i="6" s="1"/>
  <c r="AD25" i="6"/>
  <c r="AM25" i="6" s="1"/>
  <c r="W25" i="6"/>
  <c r="V25" i="6"/>
  <c r="T25" i="6"/>
  <c r="KA24" i="6"/>
  <c r="JR24" i="6"/>
  <c r="JZ24" i="6" s="1"/>
  <c r="JP24" i="6"/>
  <c r="JO24" i="6"/>
  <c r="JN24" i="6"/>
  <c r="JX24" i="6" s="1"/>
  <c r="JJ24" i="6"/>
  <c r="JS24" i="6" s="1"/>
  <c r="JT24" i="6" s="1"/>
  <c r="JC24" i="6"/>
  <c r="IT24" i="6"/>
  <c r="JB24" i="6" s="1"/>
  <c r="IR24" i="6"/>
  <c r="IQ24" i="6"/>
  <c r="IP24" i="6"/>
  <c r="IZ24" i="6" s="1"/>
  <c r="IL24" i="6"/>
  <c r="IE24" i="6"/>
  <c r="HV24" i="6"/>
  <c r="ID24" i="6" s="1"/>
  <c r="HT24" i="6"/>
  <c r="HS24" i="6"/>
  <c r="HR24" i="6"/>
  <c r="IB24" i="6" s="1"/>
  <c r="HN24" i="6"/>
  <c r="HW24" i="6" s="1"/>
  <c r="HG24" i="6"/>
  <c r="GX24" i="6"/>
  <c r="HF24" i="6" s="1"/>
  <c r="GV24" i="6"/>
  <c r="GU24" i="6"/>
  <c r="GT24" i="6"/>
  <c r="HD24" i="6" s="1"/>
  <c r="GP24" i="6"/>
  <c r="GI24" i="6"/>
  <c r="FZ24" i="6"/>
  <c r="GH24" i="6" s="1"/>
  <c r="FX24" i="6"/>
  <c r="FW24" i="6"/>
  <c r="FV24" i="6"/>
  <c r="GF24" i="6" s="1"/>
  <c r="FR24" i="6"/>
  <c r="GA24" i="6" s="1"/>
  <c r="GB24" i="6" s="1"/>
  <c r="FK24" i="6"/>
  <c r="FB24" i="6"/>
  <c r="FJ24" i="6" s="1"/>
  <c r="EZ24" i="6"/>
  <c r="EY24" i="6"/>
  <c r="EX24" i="6"/>
  <c r="FH24" i="6" s="1"/>
  <c r="ET24" i="6"/>
  <c r="EM24" i="6"/>
  <c r="ED24" i="6"/>
  <c r="EL24" i="6" s="1"/>
  <c r="EB24" i="6"/>
  <c r="EA24" i="6"/>
  <c r="DZ24" i="6"/>
  <c r="EJ24" i="6" s="1"/>
  <c r="DV24" i="6"/>
  <c r="EE24" i="6" s="1"/>
  <c r="DO24" i="6"/>
  <c r="DF24" i="6"/>
  <c r="DN24" i="6" s="1"/>
  <c r="DD24" i="6"/>
  <c r="DC24" i="6"/>
  <c r="DB24" i="6"/>
  <c r="DL24" i="6" s="1"/>
  <c r="CX24" i="6"/>
  <c r="CQ24" i="6"/>
  <c r="CH24" i="6"/>
  <c r="CP24" i="6" s="1"/>
  <c r="CF24" i="6"/>
  <c r="CE24" i="6"/>
  <c r="CD24" i="6"/>
  <c r="CN24" i="6" s="1"/>
  <c r="BZ24" i="6"/>
  <c r="CI24" i="6" s="1"/>
  <c r="CJ24" i="6" s="1"/>
  <c r="BS24" i="6"/>
  <c r="BJ24" i="6"/>
  <c r="BR24" i="6" s="1"/>
  <c r="BH24" i="6"/>
  <c r="BG24" i="6"/>
  <c r="BF24" i="6"/>
  <c r="BP24" i="6" s="1"/>
  <c r="BB24" i="6"/>
  <c r="AU24" i="6"/>
  <c r="AL24" i="6"/>
  <c r="AT24" i="6" s="1"/>
  <c r="AJ24" i="6"/>
  <c r="AI24" i="6"/>
  <c r="AH24" i="6"/>
  <c r="AR24" i="6" s="1"/>
  <c r="AD24" i="6"/>
  <c r="AM24" i="6" s="1"/>
  <c r="W24" i="6"/>
  <c r="V24" i="6"/>
  <c r="T24" i="6"/>
  <c r="KA23" i="6"/>
  <c r="JR23" i="6"/>
  <c r="JZ23" i="6" s="1"/>
  <c r="JP23" i="6"/>
  <c r="JO23" i="6"/>
  <c r="JN23" i="6"/>
  <c r="JX23" i="6" s="1"/>
  <c r="JJ23" i="6"/>
  <c r="JS23" i="6" s="1"/>
  <c r="JT23" i="6" s="1"/>
  <c r="JC23" i="6"/>
  <c r="IT23" i="6"/>
  <c r="JB23" i="6" s="1"/>
  <c r="IR23" i="6"/>
  <c r="IQ23" i="6"/>
  <c r="IP23" i="6"/>
  <c r="IZ23" i="6" s="1"/>
  <c r="IL23" i="6"/>
  <c r="IE23" i="6"/>
  <c r="HV23" i="6"/>
  <c r="ID23" i="6" s="1"/>
  <c r="HT23" i="6"/>
  <c r="HS23" i="6"/>
  <c r="HR23" i="6"/>
  <c r="IB23" i="6" s="1"/>
  <c r="HN23" i="6"/>
  <c r="HW23" i="6" s="1"/>
  <c r="HG23" i="6"/>
  <c r="GX23" i="6"/>
  <c r="HF23" i="6" s="1"/>
  <c r="GV23" i="6"/>
  <c r="GU23" i="6"/>
  <c r="GT23" i="6"/>
  <c r="HD23" i="6" s="1"/>
  <c r="GP23" i="6"/>
  <c r="GI23" i="6"/>
  <c r="FZ23" i="6"/>
  <c r="GH23" i="6" s="1"/>
  <c r="FX23" i="6"/>
  <c r="FW23" i="6"/>
  <c r="FV23" i="6"/>
  <c r="GF23" i="6" s="1"/>
  <c r="FR23" i="6"/>
  <c r="GA23" i="6" s="1"/>
  <c r="GB23" i="6" s="1"/>
  <c r="FK23" i="6"/>
  <c r="FB23" i="6"/>
  <c r="FJ23" i="6" s="1"/>
  <c r="EZ23" i="6"/>
  <c r="EY23" i="6"/>
  <c r="EX23" i="6"/>
  <c r="FH23" i="6" s="1"/>
  <c r="ET23" i="6"/>
  <c r="EM23" i="6"/>
  <c r="ED23" i="6"/>
  <c r="EL23" i="6" s="1"/>
  <c r="EB23" i="6"/>
  <c r="EA23" i="6"/>
  <c r="DZ23" i="6"/>
  <c r="EJ23" i="6" s="1"/>
  <c r="DV23" i="6"/>
  <c r="EE23" i="6" s="1"/>
  <c r="DO23" i="6"/>
  <c r="DF23" i="6"/>
  <c r="DN23" i="6" s="1"/>
  <c r="DD23" i="6"/>
  <c r="DC23" i="6"/>
  <c r="DB23" i="6"/>
  <c r="DL23" i="6" s="1"/>
  <c r="CX23" i="6"/>
  <c r="CQ23" i="6"/>
  <c r="CH23" i="6"/>
  <c r="CP23" i="6" s="1"/>
  <c r="CF23" i="6"/>
  <c r="CE23" i="6"/>
  <c r="CD23" i="6"/>
  <c r="CN23" i="6" s="1"/>
  <c r="BZ23" i="6"/>
  <c r="CI23" i="6" s="1"/>
  <c r="CJ23" i="6" s="1"/>
  <c r="BS23" i="6"/>
  <c r="BJ23" i="6"/>
  <c r="BR23" i="6" s="1"/>
  <c r="BH23" i="6"/>
  <c r="BG23" i="6"/>
  <c r="BF23" i="6"/>
  <c r="BP23" i="6" s="1"/>
  <c r="BB23" i="6"/>
  <c r="AU23" i="6"/>
  <c r="AL23" i="6"/>
  <c r="AT23" i="6" s="1"/>
  <c r="AJ23" i="6"/>
  <c r="AI23" i="6"/>
  <c r="AH23" i="6"/>
  <c r="AR23" i="6" s="1"/>
  <c r="AD23" i="6"/>
  <c r="AM23" i="6" s="1"/>
  <c r="W23" i="6"/>
  <c r="V23" i="6"/>
  <c r="T23" i="6"/>
  <c r="KA22" i="6"/>
  <c r="JR22" i="6"/>
  <c r="JZ22" i="6" s="1"/>
  <c r="JP22" i="6"/>
  <c r="JO22" i="6"/>
  <c r="JN22" i="6"/>
  <c r="JX22" i="6" s="1"/>
  <c r="JJ22" i="6"/>
  <c r="JS22" i="6" s="1"/>
  <c r="JT22" i="6" s="1"/>
  <c r="JC22" i="6"/>
  <c r="IT22" i="6"/>
  <c r="JB22" i="6" s="1"/>
  <c r="IR22" i="6"/>
  <c r="IQ22" i="6"/>
  <c r="IP22" i="6"/>
  <c r="IZ22" i="6" s="1"/>
  <c r="IL22" i="6"/>
  <c r="IE22" i="6"/>
  <c r="HV22" i="6"/>
  <c r="ID22" i="6" s="1"/>
  <c r="HT22" i="6"/>
  <c r="HS22" i="6"/>
  <c r="HR22" i="6"/>
  <c r="IB22" i="6" s="1"/>
  <c r="HN22" i="6"/>
  <c r="HW22" i="6" s="1"/>
  <c r="HG22" i="6"/>
  <c r="GX22" i="6"/>
  <c r="HF22" i="6" s="1"/>
  <c r="GV22" i="6"/>
  <c r="GU22" i="6"/>
  <c r="GT22" i="6"/>
  <c r="HD22" i="6" s="1"/>
  <c r="GP22" i="6"/>
  <c r="GI22" i="6"/>
  <c r="FZ22" i="6"/>
  <c r="GH22" i="6" s="1"/>
  <c r="FX22" i="6"/>
  <c r="FW22" i="6"/>
  <c r="FV22" i="6"/>
  <c r="GF22" i="6" s="1"/>
  <c r="FR22" i="6"/>
  <c r="GA22" i="6" s="1"/>
  <c r="GB22" i="6" s="1"/>
  <c r="FK22" i="6"/>
  <c r="FB22" i="6"/>
  <c r="FJ22" i="6" s="1"/>
  <c r="EZ22" i="6"/>
  <c r="EY22" i="6"/>
  <c r="EX22" i="6"/>
  <c r="FH22" i="6" s="1"/>
  <c r="ET22" i="6"/>
  <c r="EM22" i="6"/>
  <c r="ED22" i="6"/>
  <c r="EL22" i="6" s="1"/>
  <c r="EB22" i="6"/>
  <c r="EA22" i="6"/>
  <c r="DZ22" i="6"/>
  <c r="EJ22" i="6" s="1"/>
  <c r="DV22" i="6"/>
  <c r="EE22" i="6" s="1"/>
  <c r="DO22" i="6"/>
  <c r="DF22" i="6"/>
  <c r="DN22" i="6" s="1"/>
  <c r="DD22" i="6"/>
  <c r="DC22" i="6"/>
  <c r="DB22" i="6"/>
  <c r="DL22" i="6" s="1"/>
  <c r="CX22" i="6"/>
  <c r="CQ22" i="6"/>
  <c r="CH22" i="6"/>
  <c r="CP22" i="6" s="1"/>
  <c r="CF22" i="6"/>
  <c r="CE22" i="6"/>
  <c r="CD22" i="6"/>
  <c r="CN22" i="6" s="1"/>
  <c r="BZ22" i="6"/>
  <c r="CI22" i="6" s="1"/>
  <c r="CJ22" i="6" s="1"/>
  <c r="BS22" i="6"/>
  <c r="BJ22" i="6"/>
  <c r="BR22" i="6" s="1"/>
  <c r="BH22" i="6"/>
  <c r="BG22" i="6"/>
  <c r="BF22" i="6"/>
  <c r="BP22" i="6" s="1"/>
  <c r="BB22" i="6"/>
  <c r="AU22" i="6"/>
  <c r="AL22" i="6"/>
  <c r="AT22" i="6" s="1"/>
  <c r="AJ22" i="6"/>
  <c r="AI22" i="6"/>
  <c r="AH22" i="6"/>
  <c r="AR22" i="6" s="1"/>
  <c r="AD22" i="6"/>
  <c r="AM22" i="6" s="1"/>
  <c r="W22" i="6"/>
  <c r="V22" i="6"/>
  <c r="T22" i="6"/>
  <c r="KA21" i="6"/>
  <c r="JR21" i="6"/>
  <c r="JZ21" i="6" s="1"/>
  <c r="JP21" i="6"/>
  <c r="JO21" i="6"/>
  <c r="JN21" i="6"/>
  <c r="JX21" i="6" s="1"/>
  <c r="JJ21" i="6"/>
  <c r="JS21" i="6" s="1"/>
  <c r="JT21" i="6" s="1"/>
  <c r="JC21" i="6"/>
  <c r="IT21" i="6"/>
  <c r="JB21" i="6" s="1"/>
  <c r="IR21" i="6"/>
  <c r="IQ21" i="6"/>
  <c r="IP21" i="6"/>
  <c r="IZ21" i="6" s="1"/>
  <c r="IL21" i="6"/>
  <c r="IE21" i="6"/>
  <c r="HV21" i="6"/>
  <c r="ID21" i="6" s="1"/>
  <c r="HT21" i="6"/>
  <c r="HS21" i="6"/>
  <c r="HR21" i="6"/>
  <c r="IB21" i="6" s="1"/>
  <c r="HN21" i="6"/>
  <c r="HW21" i="6" s="1"/>
  <c r="HG21" i="6"/>
  <c r="GX21" i="6"/>
  <c r="HF21" i="6" s="1"/>
  <c r="GV21" i="6"/>
  <c r="GU21" i="6"/>
  <c r="GT21" i="6"/>
  <c r="HD21" i="6" s="1"/>
  <c r="GP21" i="6"/>
  <c r="GI21" i="6"/>
  <c r="FZ21" i="6"/>
  <c r="GH21" i="6" s="1"/>
  <c r="FX21" i="6"/>
  <c r="FW21" i="6"/>
  <c r="FV21" i="6"/>
  <c r="GF21" i="6" s="1"/>
  <c r="FR21" i="6"/>
  <c r="GA21" i="6" s="1"/>
  <c r="GB21" i="6" s="1"/>
  <c r="FK21" i="6"/>
  <c r="FB21" i="6"/>
  <c r="FJ21" i="6" s="1"/>
  <c r="EZ21" i="6"/>
  <c r="EY21" i="6"/>
  <c r="EX21" i="6"/>
  <c r="FH21" i="6" s="1"/>
  <c r="ET21" i="6"/>
  <c r="EM21" i="6"/>
  <c r="ED21" i="6"/>
  <c r="EL21" i="6" s="1"/>
  <c r="EB21" i="6"/>
  <c r="EA21" i="6"/>
  <c r="DZ21" i="6"/>
  <c r="EJ21" i="6" s="1"/>
  <c r="DV21" i="6"/>
  <c r="EE21" i="6" s="1"/>
  <c r="DO21" i="6"/>
  <c r="DF21" i="6"/>
  <c r="DN21" i="6" s="1"/>
  <c r="DD21" i="6"/>
  <c r="DC21" i="6"/>
  <c r="DB21" i="6"/>
  <c r="DL21" i="6" s="1"/>
  <c r="CX21" i="6"/>
  <c r="CQ21" i="6"/>
  <c r="CH21" i="6"/>
  <c r="CP21" i="6" s="1"/>
  <c r="CF21" i="6"/>
  <c r="CE21" i="6"/>
  <c r="CD21" i="6"/>
  <c r="CN21" i="6" s="1"/>
  <c r="BZ21" i="6"/>
  <c r="CI21" i="6" s="1"/>
  <c r="CJ21" i="6" s="1"/>
  <c r="BS21" i="6"/>
  <c r="BJ21" i="6"/>
  <c r="BR21" i="6" s="1"/>
  <c r="BH21" i="6"/>
  <c r="BG21" i="6"/>
  <c r="BF21" i="6"/>
  <c r="BP21" i="6" s="1"/>
  <c r="BB21" i="6"/>
  <c r="AU21" i="6"/>
  <c r="AL21" i="6"/>
  <c r="AT21" i="6" s="1"/>
  <c r="AJ21" i="6"/>
  <c r="AI21" i="6"/>
  <c r="AH21" i="6"/>
  <c r="AR21" i="6" s="1"/>
  <c r="AD21" i="6"/>
  <c r="W21" i="6"/>
  <c r="V21" i="6"/>
  <c r="T21" i="6"/>
  <c r="O21" i="6"/>
  <c r="P21" i="6" s="1"/>
  <c r="KA20" i="6"/>
  <c r="JR20" i="6"/>
  <c r="JZ20" i="6" s="1"/>
  <c r="JP20" i="6"/>
  <c r="JO20" i="6"/>
  <c r="JN20" i="6"/>
  <c r="JX20" i="6" s="1"/>
  <c r="JJ20" i="6"/>
  <c r="JC20" i="6"/>
  <c r="IT20" i="6"/>
  <c r="JB20" i="6" s="1"/>
  <c r="IR20" i="6"/>
  <c r="IQ20" i="6"/>
  <c r="IP20" i="6"/>
  <c r="IZ20" i="6" s="1"/>
  <c r="IL20" i="6"/>
  <c r="IE20" i="6"/>
  <c r="HV20" i="6"/>
  <c r="ID20" i="6" s="1"/>
  <c r="HT20" i="6"/>
  <c r="HS20" i="6"/>
  <c r="HR20" i="6"/>
  <c r="IB20" i="6" s="1"/>
  <c r="HN20" i="6"/>
  <c r="HG20" i="6"/>
  <c r="GX20" i="6"/>
  <c r="HF20" i="6" s="1"/>
  <c r="GV20" i="6"/>
  <c r="GU20" i="6"/>
  <c r="GT20" i="6"/>
  <c r="HD20" i="6" s="1"/>
  <c r="GP20" i="6"/>
  <c r="GY20" i="6" s="1"/>
  <c r="GZ20" i="6" s="1"/>
  <c r="GI20" i="6"/>
  <c r="FZ20" i="6"/>
  <c r="GH20" i="6" s="1"/>
  <c r="FX20" i="6"/>
  <c r="FW20" i="6"/>
  <c r="FV20" i="6"/>
  <c r="GF20" i="6" s="1"/>
  <c r="FR20" i="6"/>
  <c r="FK20" i="6"/>
  <c r="FB20" i="6"/>
  <c r="FJ20" i="6" s="1"/>
  <c r="EZ20" i="6"/>
  <c r="EY20" i="6"/>
  <c r="EX20" i="6"/>
  <c r="FH20" i="6" s="1"/>
  <c r="ET20" i="6"/>
  <c r="EM20" i="6"/>
  <c r="ED20" i="6"/>
  <c r="EL20" i="6" s="1"/>
  <c r="EB20" i="6"/>
  <c r="EA20" i="6"/>
  <c r="DZ20" i="6"/>
  <c r="EJ20" i="6" s="1"/>
  <c r="DV20" i="6"/>
  <c r="DO20" i="6"/>
  <c r="DF20" i="6"/>
  <c r="DN20" i="6" s="1"/>
  <c r="DD20" i="6"/>
  <c r="DC20" i="6"/>
  <c r="DB20" i="6"/>
  <c r="DL20" i="6" s="1"/>
  <c r="CX20" i="6"/>
  <c r="DG20" i="6" s="1"/>
  <c r="DH20" i="6" s="1"/>
  <c r="CQ20" i="6"/>
  <c r="CH20" i="6"/>
  <c r="CP20" i="6" s="1"/>
  <c r="CF20" i="6"/>
  <c r="CE20" i="6"/>
  <c r="CD20" i="6"/>
  <c r="CN20" i="6" s="1"/>
  <c r="BZ20" i="6"/>
  <c r="CI20" i="6" s="1"/>
  <c r="CJ20" i="6" s="1"/>
  <c r="BS20" i="6"/>
  <c r="BJ20" i="6"/>
  <c r="BR20" i="6" s="1"/>
  <c r="BH20" i="6"/>
  <c r="BG20" i="6"/>
  <c r="BF20" i="6"/>
  <c r="BP20" i="6" s="1"/>
  <c r="BB20" i="6"/>
  <c r="AU20" i="6"/>
  <c r="AL20" i="6"/>
  <c r="AT20" i="6" s="1"/>
  <c r="AJ20" i="6"/>
  <c r="AI20" i="6"/>
  <c r="AH20" i="6"/>
  <c r="AR20" i="6" s="1"/>
  <c r="AD20" i="6"/>
  <c r="W20" i="6"/>
  <c r="V20" i="6"/>
  <c r="T20" i="6"/>
  <c r="O20" i="6"/>
  <c r="P20" i="6" s="1"/>
  <c r="KA19" i="6"/>
  <c r="JR19" i="6"/>
  <c r="JZ19" i="6" s="1"/>
  <c r="JP19" i="6"/>
  <c r="JO19" i="6"/>
  <c r="JN19" i="6"/>
  <c r="JX19" i="6" s="1"/>
  <c r="JJ19" i="6"/>
  <c r="JS19" i="6" s="1"/>
  <c r="JT19" i="6" s="1"/>
  <c r="JC19" i="6"/>
  <c r="IT19" i="6"/>
  <c r="JB19" i="6" s="1"/>
  <c r="IR19" i="6"/>
  <c r="IQ19" i="6"/>
  <c r="IP19" i="6"/>
  <c r="IZ19" i="6" s="1"/>
  <c r="IL19" i="6"/>
  <c r="IE19" i="6"/>
  <c r="HV19" i="6"/>
  <c r="ID19" i="6" s="1"/>
  <c r="HT19" i="6"/>
  <c r="HS19" i="6"/>
  <c r="HR19" i="6"/>
  <c r="IB19" i="6" s="1"/>
  <c r="HN19" i="6"/>
  <c r="HG19" i="6"/>
  <c r="GX19" i="6"/>
  <c r="HF19" i="6" s="1"/>
  <c r="GV19" i="6"/>
  <c r="GU19" i="6"/>
  <c r="GT19" i="6"/>
  <c r="HD19" i="6" s="1"/>
  <c r="GP19" i="6"/>
  <c r="GY19" i="6" s="1"/>
  <c r="GZ19" i="6" s="1"/>
  <c r="GI19" i="6"/>
  <c r="FZ19" i="6"/>
  <c r="GH19" i="6" s="1"/>
  <c r="FX19" i="6"/>
  <c r="FW19" i="6"/>
  <c r="FV19" i="6"/>
  <c r="GF19" i="6" s="1"/>
  <c r="FR19" i="6"/>
  <c r="FK19" i="6"/>
  <c r="FB19" i="6"/>
  <c r="FJ19" i="6" s="1"/>
  <c r="EZ19" i="6"/>
  <c r="EY19" i="6"/>
  <c r="EX19" i="6"/>
  <c r="FH19" i="6" s="1"/>
  <c r="ET19" i="6"/>
  <c r="EM19" i="6"/>
  <c r="ED19" i="6"/>
  <c r="EL19" i="6" s="1"/>
  <c r="EB19" i="6"/>
  <c r="EA19" i="6"/>
  <c r="DZ19" i="6"/>
  <c r="EJ19" i="6" s="1"/>
  <c r="DV19" i="6"/>
  <c r="DO19" i="6"/>
  <c r="DF19" i="6"/>
  <c r="DN19" i="6" s="1"/>
  <c r="DD19" i="6"/>
  <c r="DC19" i="6"/>
  <c r="DB19" i="6"/>
  <c r="DL19" i="6" s="1"/>
  <c r="CX19" i="6"/>
  <c r="DG19" i="6" s="1"/>
  <c r="DH19" i="6" s="1"/>
  <c r="CQ19" i="6"/>
  <c r="CH19" i="6"/>
  <c r="CP19" i="6" s="1"/>
  <c r="CF19" i="6"/>
  <c r="CE19" i="6"/>
  <c r="CD19" i="6"/>
  <c r="CN19" i="6" s="1"/>
  <c r="BZ19" i="6"/>
  <c r="CI19" i="6" s="1"/>
  <c r="BS19" i="6"/>
  <c r="BJ19" i="6"/>
  <c r="BR19" i="6" s="1"/>
  <c r="BH19" i="6"/>
  <c r="BG19" i="6"/>
  <c r="BF19" i="6"/>
  <c r="BP19" i="6" s="1"/>
  <c r="BB19" i="6"/>
  <c r="AU19" i="6"/>
  <c r="AL19" i="6"/>
  <c r="AT19" i="6" s="1"/>
  <c r="AJ19" i="6"/>
  <c r="AI19" i="6"/>
  <c r="AH19" i="6"/>
  <c r="AR19" i="6" s="1"/>
  <c r="AD19" i="6"/>
  <c r="W19" i="6"/>
  <c r="V19" i="6"/>
  <c r="T19" i="6"/>
  <c r="O19" i="6"/>
  <c r="P19" i="6" s="1"/>
  <c r="KA18" i="6"/>
  <c r="JR18" i="6"/>
  <c r="JZ18" i="6" s="1"/>
  <c r="JP18" i="6"/>
  <c r="JO18" i="6"/>
  <c r="JN18" i="6"/>
  <c r="JX18" i="6" s="1"/>
  <c r="JJ18" i="6"/>
  <c r="JS18" i="6" s="1"/>
  <c r="JT18" i="6" s="1"/>
  <c r="JC18" i="6"/>
  <c r="IT18" i="6"/>
  <c r="JB18" i="6" s="1"/>
  <c r="IR18" i="6"/>
  <c r="IQ18" i="6"/>
  <c r="IP18" i="6"/>
  <c r="IZ18" i="6" s="1"/>
  <c r="IL18" i="6"/>
  <c r="IE18" i="6"/>
  <c r="HV18" i="6"/>
  <c r="ID18" i="6" s="1"/>
  <c r="HT18" i="6"/>
  <c r="HS18" i="6"/>
  <c r="HR18" i="6"/>
  <c r="IB18" i="6" s="1"/>
  <c r="HN18" i="6"/>
  <c r="HW18" i="6" s="1"/>
  <c r="HG18" i="6"/>
  <c r="GX18" i="6"/>
  <c r="HF18" i="6" s="1"/>
  <c r="GV18" i="6"/>
  <c r="GU18" i="6"/>
  <c r="GT18" i="6"/>
  <c r="HD18" i="6" s="1"/>
  <c r="GP18" i="6"/>
  <c r="GY18" i="6" s="1"/>
  <c r="GZ18" i="6" s="1"/>
  <c r="GI18" i="6"/>
  <c r="FZ18" i="6"/>
  <c r="GH18" i="6" s="1"/>
  <c r="FX18" i="6"/>
  <c r="FW18" i="6"/>
  <c r="FV18" i="6"/>
  <c r="GF18" i="6" s="1"/>
  <c r="FR18" i="6"/>
  <c r="GA18" i="6" s="1"/>
  <c r="GB18" i="6" s="1"/>
  <c r="FK18" i="6"/>
  <c r="FB18" i="6"/>
  <c r="FJ18" i="6" s="1"/>
  <c r="EZ18" i="6"/>
  <c r="EY18" i="6"/>
  <c r="EX18" i="6"/>
  <c r="FH18" i="6" s="1"/>
  <c r="ET18" i="6"/>
  <c r="EM18" i="6"/>
  <c r="ED18" i="6"/>
  <c r="EL18" i="6" s="1"/>
  <c r="EB18" i="6"/>
  <c r="EA18" i="6"/>
  <c r="DZ18" i="6"/>
  <c r="EJ18" i="6" s="1"/>
  <c r="DV18" i="6"/>
  <c r="EE18" i="6" s="1"/>
  <c r="DO18" i="6"/>
  <c r="DF18" i="6"/>
  <c r="DN18" i="6" s="1"/>
  <c r="DD18" i="6"/>
  <c r="DC18" i="6"/>
  <c r="DB18" i="6"/>
  <c r="DL18" i="6" s="1"/>
  <c r="CX18" i="6"/>
  <c r="DG18" i="6" s="1"/>
  <c r="DH18" i="6" s="1"/>
  <c r="CQ18" i="6"/>
  <c r="CH18" i="6"/>
  <c r="CP18" i="6" s="1"/>
  <c r="CF18" i="6"/>
  <c r="CE18" i="6"/>
  <c r="CD18" i="6"/>
  <c r="CN18" i="6" s="1"/>
  <c r="BZ18" i="6"/>
  <c r="BS18" i="6"/>
  <c r="BJ18" i="6"/>
  <c r="BR18" i="6" s="1"/>
  <c r="BH18" i="6"/>
  <c r="BG18" i="6"/>
  <c r="BF18" i="6"/>
  <c r="BP18" i="6" s="1"/>
  <c r="BB18" i="6"/>
  <c r="AU18" i="6"/>
  <c r="AL18" i="6"/>
  <c r="AT18" i="6" s="1"/>
  <c r="AJ18" i="6"/>
  <c r="AI18" i="6"/>
  <c r="AH18" i="6"/>
  <c r="AR18" i="6" s="1"/>
  <c r="AD18" i="6"/>
  <c r="W18" i="6"/>
  <c r="V18" i="6"/>
  <c r="T18" i="6"/>
  <c r="O18" i="6"/>
  <c r="P18" i="6" s="1"/>
  <c r="KA17" i="6"/>
  <c r="JR17" i="6"/>
  <c r="JZ17" i="6" s="1"/>
  <c r="JP17" i="6"/>
  <c r="JO17" i="6"/>
  <c r="JN17" i="6"/>
  <c r="JX17" i="6" s="1"/>
  <c r="JJ17" i="6"/>
  <c r="JC17" i="6"/>
  <c r="IT17" i="6"/>
  <c r="JB17" i="6" s="1"/>
  <c r="IR17" i="6"/>
  <c r="IQ17" i="6"/>
  <c r="IP17" i="6"/>
  <c r="IZ17" i="6" s="1"/>
  <c r="IL17" i="6"/>
  <c r="IE17" i="6"/>
  <c r="HV17" i="6"/>
  <c r="ID17" i="6" s="1"/>
  <c r="HT17" i="6"/>
  <c r="HS17" i="6"/>
  <c r="HR17" i="6"/>
  <c r="IB17" i="6" s="1"/>
  <c r="HN17" i="6"/>
  <c r="HG17" i="6"/>
  <c r="GX17" i="6"/>
  <c r="HF17" i="6" s="1"/>
  <c r="GV17" i="6"/>
  <c r="GU17" i="6"/>
  <c r="GT17" i="6"/>
  <c r="HD17" i="6" s="1"/>
  <c r="GP17" i="6"/>
  <c r="GY17" i="6" s="1"/>
  <c r="GZ17" i="6" s="1"/>
  <c r="GI17" i="6"/>
  <c r="FZ17" i="6"/>
  <c r="GH17" i="6" s="1"/>
  <c r="FX17" i="6"/>
  <c r="FW17" i="6"/>
  <c r="FV17" i="6"/>
  <c r="GF17" i="6" s="1"/>
  <c r="FR17" i="6"/>
  <c r="GA17" i="6" s="1"/>
  <c r="GB17" i="6" s="1"/>
  <c r="FK17" i="6"/>
  <c r="FB17" i="6"/>
  <c r="FJ17" i="6" s="1"/>
  <c r="EZ17" i="6"/>
  <c r="EY17" i="6"/>
  <c r="EX17" i="6"/>
  <c r="FH17" i="6" s="1"/>
  <c r="ET17" i="6"/>
  <c r="EM17" i="6"/>
  <c r="ED17" i="6"/>
  <c r="EL17" i="6" s="1"/>
  <c r="EB17" i="6"/>
  <c r="EA17" i="6"/>
  <c r="DZ17" i="6"/>
  <c r="EJ17" i="6" s="1"/>
  <c r="DV17" i="6"/>
  <c r="DO17" i="6"/>
  <c r="DF17" i="6"/>
  <c r="DN17" i="6" s="1"/>
  <c r="DD17" i="6"/>
  <c r="DC17" i="6"/>
  <c r="DB17" i="6"/>
  <c r="DL17" i="6" s="1"/>
  <c r="CX17" i="6"/>
  <c r="DG17" i="6" s="1"/>
  <c r="DH17" i="6" s="1"/>
  <c r="CQ17" i="6"/>
  <c r="CH17" i="6"/>
  <c r="CP17" i="6" s="1"/>
  <c r="CF17" i="6"/>
  <c r="CE17" i="6"/>
  <c r="CD17" i="6"/>
  <c r="CN17" i="6" s="1"/>
  <c r="BZ17" i="6"/>
  <c r="CI17" i="6" s="1"/>
  <c r="CJ17" i="6" s="1"/>
  <c r="BS17" i="6"/>
  <c r="BJ17" i="6"/>
  <c r="BR17" i="6" s="1"/>
  <c r="BH17" i="6"/>
  <c r="BG17" i="6"/>
  <c r="BF17" i="6"/>
  <c r="BP17" i="6" s="1"/>
  <c r="BB17" i="6"/>
  <c r="AU17" i="6"/>
  <c r="AL17" i="6"/>
  <c r="AT17" i="6" s="1"/>
  <c r="AJ17" i="6"/>
  <c r="AI17" i="6"/>
  <c r="AH17" i="6"/>
  <c r="AR17" i="6" s="1"/>
  <c r="AD17" i="6"/>
  <c r="W17" i="6"/>
  <c r="V17" i="6"/>
  <c r="T17" i="6"/>
  <c r="O17" i="6"/>
  <c r="P17" i="6" s="1"/>
  <c r="KA16" i="6"/>
  <c r="JR16" i="6"/>
  <c r="JZ16" i="6" s="1"/>
  <c r="JP16" i="6"/>
  <c r="JO16" i="6"/>
  <c r="JN16" i="6"/>
  <c r="JX16" i="6" s="1"/>
  <c r="JJ16" i="6"/>
  <c r="JC16" i="6"/>
  <c r="IT16" i="6"/>
  <c r="JB16" i="6" s="1"/>
  <c r="IR16" i="6"/>
  <c r="IQ16" i="6"/>
  <c r="IP16" i="6"/>
  <c r="IZ16" i="6" s="1"/>
  <c r="IL16" i="6"/>
  <c r="IE16" i="6"/>
  <c r="HV16" i="6"/>
  <c r="ID16" i="6" s="1"/>
  <c r="HT16" i="6"/>
  <c r="HS16" i="6"/>
  <c r="HR16" i="6"/>
  <c r="IB16" i="6" s="1"/>
  <c r="HN16" i="6"/>
  <c r="HG16" i="6"/>
  <c r="GX16" i="6"/>
  <c r="HF16" i="6" s="1"/>
  <c r="GV16" i="6"/>
  <c r="GU16" i="6"/>
  <c r="GT16" i="6"/>
  <c r="HD16" i="6" s="1"/>
  <c r="GP16" i="6"/>
  <c r="GY16" i="6" s="1"/>
  <c r="GZ16" i="6" s="1"/>
  <c r="GI16" i="6"/>
  <c r="FZ16" i="6"/>
  <c r="GH16" i="6" s="1"/>
  <c r="FX16" i="6"/>
  <c r="FW16" i="6"/>
  <c r="FV16" i="6"/>
  <c r="GF16" i="6" s="1"/>
  <c r="FR16" i="6"/>
  <c r="FK16" i="6"/>
  <c r="FB16" i="6"/>
  <c r="FJ16" i="6" s="1"/>
  <c r="EZ16" i="6"/>
  <c r="EY16" i="6"/>
  <c r="EX16" i="6"/>
  <c r="FH16" i="6" s="1"/>
  <c r="ET16" i="6"/>
  <c r="EM16" i="6"/>
  <c r="ED16" i="6"/>
  <c r="EL16" i="6" s="1"/>
  <c r="EB16" i="6"/>
  <c r="EA16" i="6"/>
  <c r="DZ16" i="6"/>
  <c r="EJ16" i="6" s="1"/>
  <c r="DV16" i="6"/>
  <c r="DO16" i="6"/>
  <c r="DF16" i="6"/>
  <c r="DN16" i="6" s="1"/>
  <c r="DD16" i="6"/>
  <c r="DC16" i="6"/>
  <c r="DB16" i="6"/>
  <c r="DL16" i="6" s="1"/>
  <c r="CX16" i="6"/>
  <c r="DG16" i="6" s="1"/>
  <c r="DH16" i="6" s="1"/>
  <c r="CQ16" i="6"/>
  <c r="CH16" i="6"/>
  <c r="CP16" i="6" s="1"/>
  <c r="CF16" i="6"/>
  <c r="CE16" i="6"/>
  <c r="CD16" i="6"/>
  <c r="CN16" i="6" s="1"/>
  <c r="BZ16" i="6"/>
  <c r="CI16" i="6" s="1"/>
  <c r="CJ16" i="6" s="1"/>
  <c r="BS16" i="6"/>
  <c r="BJ16" i="6"/>
  <c r="BR16" i="6" s="1"/>
  <c r="BH16" i="6"/>
  <c r="BG16" i="6"/>
  <c r="BF16" i="6"/>
  <c r="BP16" i="6" s="1"/>
  <c r="BB16" i="6"/>
  <c r="AU16" i="6"/>
  <c r="AL16" i="6"/>
  <c r="AT16" i="6" s="1"/>
  <c r="AJ16" i="6"/>
  <c r="AI16" i="6"/>
  <c r="AH16" i="6"/>
  <c r="AR16" i="6" s="1"/>
  <c r="AD16" i="6"/>
  <c r="AM16" i="6" s="1"/>
  <c r="W16" i="6"/>
  <c r="V16" i="6"/>
  <c r="T16" i="6"/>
  <c r="O16" i="6"/>
  <c r="P16" i="6" s="1"/>
  <c r="KA15" i="6"/>
  <c r="JR15" i="6"/>
  <c r="JZ15" i="6" s="1"/>
  <c r="JP15" i="6"/>
  <c r="JO15" i="6"/>
  <c r="JN15" i="6"/>
  <c r="JX15" i="6" s="1"/>
  <c r="JJ15" i="6"/>
  <c r="JS15" i="6" s="1"/>
  <c r="JT15" i="6" s="1"/>
  <c r="JC15" i="6"/>
  <c r="IT15" i="6"/>
  <c r="JB15" i="6" s="1"/>
  <c r="IR15" i="6"/>
  <c r="IQ15" i="6"/>
  <c r="IP15" i="6"/>
  <c r="IZ15" i="6" s="1"/>
  <c r="IL15" i="6"/>
  <c r="IE15" i="6"/>
  <c r="HV15" i="6"/>
  <c r="ID15" i="6" s="1"/>
  <c r="HT15" i="6"/>
  <c r="HS15" i="6"/>
  <c r="HR15" i="6"/>
  <c r="IB15" i="6" s="1"/>
  <c r="HN15" i="6"/>
  <c r="HG15" i="6"/>
  <c r="GX15" i="6"/>
  <c r="HF15" i="6" s="1"/>
  <c r="GV15" i="6"/>
  <c r="GU15" i="6"/>
  <c r="GT15" i="6"/>
  <c r="HD15" i="6" s="1"/>
  <c r="GP15" i="6"/>
  <c r="GY15" i="6" s="1"/>
  <c r="GZ15" i="6" s="1"/>
  <c r="GI15" i="6"/>
  <c r="FZ15" i="6"/>
  <c r="GH15" i="6" s="1"/>
  <c r="FX15" i="6"/>
  <c r="FW15" i="6"/>
  <c r="FV15" i="6"/>
  <c r="GF15" i="6" s="1"/>
  <c r="FR15" i="6"/>
  <c r="FK15" i="6"/>
  <c r="FB15" i="6"/>
  <c r="FJ15" i="6" s="1"/>
  <c r="EZ15" i="6"/>
  <c r="EY15" i="6"/>
  <c r="EX15" i="6"/>
  <c r="FH15" i="6" s="1"/>
  <c r="ET15" i="6"/>
  <c r="EM15" i="6"/>
  <c r="ED15" i="6"/>
  <c r="EL15" i="6" s="1"/>
  <c r="EB15" i="6"/>
  <c r="EA15" i="6"/>
  <c r="DZ15" i="6"/>
  <c r="EJ15" i="6" s="1"/>
  <c r="DV15" i="6"/>
  <c r="DO15" i="6"/>
  <c r="DF15" i="6"/>
  <c r="DN15" i="6" s="1"/>
  <c r="DD15" i="6"/>
  <c r="DC15" i="6"/>
  <c r="DB15" i="6"/>
  <c r="DL15" i="6" s="1"/>
  <c r="CX15" i="6"/>
  <c r="DG15" i="6" s="1"/>
  <c r="DH15" i="6" s="1"/>
  <c r="CQ15" i="6"/>
  <c r="CH15" i="6"/>
  <c r="CP15" i="6" s="1"/>
  <c r="CF15" i="6"/>
  <c r="CE15" i="6"/>
  <c r="CD15" i="6"/>
  <c r="CN15" i="6" s="1"/>
  <c r="BZ15" i="6"/>
  <c r="CI15" i="6" s="1"/>
  <c r="BS15" i="6"/>
  <c r="BJ15" i="6"/>
  <c r="BR15" i="6" s="1"/>
  <c r="BH15" i="6"/>
  <c r="BG15" i="6"/>
  <c r="BF15" i="6"/>
  <c r="BP15" i="6" s="1"/>
  <c r="BB15" i="6"/>
  <c r="AU15" i="6"/>
  <c r="AL15" i="6"/>
  <c r="AT15" i="6" s="1"/>
  <c r="AJ15" i="6"/>
  <c r="AI15" i="6"/>
  <c r="AH15" i="6"/>
  <c r="AR15" i="6" s="1"/>
  <c r="AD15" i="6"/>
  <c r="W15" i="6"/>
  <c r="V15" i="6"/>
  <c r="T15" i="6"/>
  <c r="O15" i="6"/>
  <c r="P15" i="6" s="1"/>
  <c r="KA14" i="6"/>
  <c r="JR14" i="6"/>
  <c r="JZ14" i="6" s="1"/>
  <c r="JP14" i="6"/>
  <c r="JO14" i="6"/>
  <c r="JN14" i="6"/>
  <c r="JX14" i="6" s="1"/>
  <c r="JJ14" i="6"/>
  <c r="JS14" i="6" s="1"/>
  <c r="JT14" i="6" s="1"/>
  <c r="JC14" i="6"/>
  <c r="IT14" i="6"/>
  <c r="JB14" i="6" s="1"/>
  <c r="IR14" i="6"/>
  <c r="IQ14" i="6"/>
  <c r="IP14" i="6"/>
  <c r="IZ14" i="6" s="1"/>
  <c r="IL14" i="6"/>
  <c r="IE14" i="6"/>
  <c r="HV14" i="6"/>
  <c r="ID14" i="6" s="1"/>
  <c r="HT14" i="6"/>
  <c r="HS14" i="6"/>
  <c r="HR14" i="6"/>
  <c r="IB14" i="6" s="1"/>
  <c r="HN14" i="6"/>
  <c r="HG14" i="6"/>
  <c r="GX14" i="6"/>
  <c r="HF14" i="6" s="1"/>
  <c r="GV14" i="6"/>
  <c r="GU14" i="6"/>
  <c r="GT14" i="6"/>
  <c r="HD14" i="6" s="1"/>
  <c r="GP14" i="6"/>
  <c r="GY14" i="6" s="1"/>
  <c r="GZ14" i="6" s="1"/>
  <c r="GI14" i="6"/>
  <c r="FZ14" i="6"/>
  <c r="GH14" i="6" s="1"/>
  <c r="FX14" i="6"/>
  <c r="FW14" i="6"/>
  <c r="FV14" i="6"/>
  <c r="GF14" i="6" s="1"/>
  <c r="FR14" i="6"/>
  <c r="GA14" i="6" s="1"/>
  <c r="GB14" i="6" s="1"/>
  <c r="FK14" i="6"/>
  <c r="FB14" i="6"/>
  <c r="FJ14" i="6" s="1"/>
  <c r="EZ14" i="6"/>
  <c r="EY14" i="6"/>
  <c r="EX14" i="6"/>
  <c r="FH14" i="6" s="1"/>
  <c r="ET14" i="6"/>
  <c r="EM14" i="6"/>
  <c r="ED14" i="6"/>
  <c r="EL14" i="6" s="1"/>
  <c r="EB14" i="6"/>
  <c r="EA14" i="6"/>
  <c r="DZ14" i="6"/>
  <c r="EJ14" i="6" s="1"/>
  <c r="DV14" i="6"/>
  <c r="DO14" i="6"/>
  <c r="DF14" i="6"/>
  <c r="DN14" i="6" s="1"/>
  <c r="DD14" i="6"/>
  <c r="DC14" i="6"/>
  <c r="DB14" i="6"/>
  <c r="DL14" i="6" s="1"/>
  <c r="CX14" i="6"/>
  <c r="DG14" i="6" s="1"/>
  <c r="DH14" i="6" s="1"/>
  <c r="CQ14" i="6"/>
  <c r="CH14" i="6"/>
  <c r="CP14" i="6" s="1"/>
  <c r="CF14" i="6"/>
  <c r="CE14" i="6"/>
  <c r="CD14" i="6"/>
  <c r="CN14" i="6" s="1"/>
  <c r="BZ14" i="6"/>
  <c r="BS14" i="6"/>
  <c r="BJ14" i="6"/>
  <c r="BR14" i="6" s="1"/>
  <c r="BH14" i="6"/>
  <c r="BG14" i="6"/>
  <c r="BF14" i="6"/>
  <c r="BP14" i="6" s="1"/>
  <c r="BB14" i="6"/>
  <c r="AU14" i="6"/>
  <c r="AL14" i="6"/>
  <c r="AT14" i="6" s="1"/>
  <c r="AJ14" i="6"/>
  <c r="AI14" i="6"/>
  <c r="AH14" i="6"/>
  <c r="AR14" i="6" s="1"/>
  <c r="AD14" i="6"/>
  <c r="AM14" i="6" s="1"/>
  <c r="W14" i="6"/>
  <c r="V14" i="6"/>
  <c r="T14" i="6"/>
  <c r="O14" i="6"/>
  <c r="P14" i="6" s="1"/>
  <c r="IA14" i="6" l="1"/>
  <c r="IC14" i="6" s="1"/>
  <c r="IY19" i="6"/>
  <c r="JA19" i="6" s="1"/>
  <c r="AQ20" i="6"/>
  <c r="AS20" i="6" s="1"/>
  <c r="CM20" i="6"/>
  <c r="CO20" i="6" s="1"/>
  <c r="EI20" i="6"/>
  <c r="EK20" i="6" s="1"/>
  <c r="GE20" i="6"/>
  <c r="GG20" i="6" s="1"/>
  <c r="IA20" i="6"/>
  <c r="IC20" i="6" s="1"/>
  <c r="BO21" i="6"/>
  <c r="BQ21" i="6" s="1"/>
  <c r="DK21" i="6"/>
  <c r="DM21" i="6" s="1"/>
  <c r="FG21" i="6"/>
  <c r="FI21" i="6" s="1"/>
  <c r="HC21" i="6"/>
  <c r="HE21" i="6" s="1"/>
  <c r="AQ14" i="6"/>
  <c r="AS14" i="6" s="1"/>
  <c r="CM14" i="6"/>
  <c r="CO14" i="6" s="1"/>
  <c r="EI14" i="6"/>
  <c r="EK14" i="6" s="1"/>
  <c r="GE14" i="6"/>
  <c r="GG14" i="6" s="1"/>
  <c r="BO15" i="6"/>
  <c r="BQ15" i="6" s="1"/>
  <c r="DK15" i="6"/>
  <c r="DM15" i="6" s="1"/>
  <c r="FG15" i="6"/>
  <c r="FI15" i="6" s="1"/>
  <c r="HC15" i="6"/>
  <c r="HE15" i="6" s="1"/>
  <c r="IY15" i="6"/>
  <c r="JA15" i="6" s="1"/>
  <c r="AQ16" i="6"/>
  <c r="AS16" i="6" s="1"/>
  <c r="CM16" i="6"/>
  <c r="CO16" i="6" s="1"/>
  <c r="EI16" i="6"/>
  <c r="EK16" i="6" s="1"/>
  <c r="GE16" i="6"/>
  <c r="GG16" i="6" s="1"/>
  <c r="IA16" i="6"/>
  <c r="IC16" i="6" s="1"/>
  <c r="BO17" i="6"/>
  <c r="BQ17" i="6" s="1"/>
  <c r="DK17" i="6"/>
  <c r="DM17" i="6" s="1"/>
  <c r="FG17" i="6"/>
  <c r="FI17" i="6" s="1"/>
  <c r="HC17" i="6"/>
  <c r="HE17" i="6" s="1"/>
  <c r="IY17" i="6"/>
  <c r="JA17" i="6" s="1"/>
  <c r="AQ18" i="6"/>
  <c r="AS18" i="6" s="1"/>
  <c r="CM18" i="6"/>
  <c r="CO18" i="6" s="1"/>
  <c r="EI18" i="6"/>
  <c r="EK18" i="6" s="1"/>
  <c r="GE18" i="6"/>
  <c r="GG18" i="6" s="1"/>
  <c r="IA18" i="6"/>
  <c r="IC18" i="6" s="1"/>
  <c r="BO19" i="6"/>
  <c r="BQ19" i="6" s="1"/>
  <c r="DK19" i="6"/>
  <c r="DM19" i="6" s="1"/>
  <c r="FG19" i="6"/>
  <c r="FI19" i="6" s="1"/>
  <c r="HC19" i="6"/>
  <c r="HE19" i="6" s="1"/>
  <c r="IY21" i="6"/>
  <c r="JA21" i="6" s="1"/>
  <c r="AQ23" i="6"/>
  <c r="AS23" i="6" s="1"/>
  <c r="CM23" i="6"/>
  <c r="CO23" i="6" s="1"/>
  <c r="EI23" i="6"/>
  <c r="EK23" i="6" s="1"/>
  <c r="GE23" i="6"/>
  <c r="GG23" i="6" s="1"/>
  <c r="IA23" i="6"/>
  <c r="IC23" i="6" s="1"/>
  <c r="BO25" i="6"/>
  <c r="BQ25" i="6" s="1"/>
  <c r="DK25" i="6"/>
  <c r="DM25" i="6" s="1"/>
  <c r="FG25" i="6"/>
  <c r="FI25" i="6" s="1"/>
  <c r="HC25" i="6"/>
  <c r="HE25" i="6" s="1"/>
  <c r="IY25" i="6"/>
  <c r="JA25" i="6" s="1"/>
  <c r="AQ27" i="6"/>
  <c r="AS27" i="6" s="1"/>
  <c r="CM27" i="6"/>
  <c r="CO27" i="6" s="1"/>
  <c r="EI27" i="6"/>
  <c r="EK27" i="6" s="1"/>
  <c r="GE27" i="6"/>
  <c r="GG27" i="6" s="1"/>
  <c r="IA27" i="6"/>
  <c r="IC27" i="6" s="1"/>
  <c r="BO29" i="6"/>
  <c r="BQ29" i="6" s="1"/>
  <c r="DK29" i="6"/>
  <c r="DM29" i="6" s="1"/>
  <c r="FG29" i="6"/>
  <c r="FI29" i="6" s="1"/>
  <c r="HC29" i="6"/>
  <c r="HE29" i="6" s="1"/>
  <c r="IY29" i="6"/>
  <c r="JA29" i="6" s="1"/>
  <c r="AQ31" i="6"/>
  <c r="AS31" i="6" s="1"/>
  <c r="CM31" i="6"/>
  <c r="CO31" i="6" s="1"/>
  <c r="EI31" i="6"/>
  <c r="EK31" i="6" s="1"/>
  <c r="GE31" i="6"/>
  <c r="GG31" i="6" s="1"/>
  <c r="IA31" i="6"/>
  <c r="IC31" i="6" s="1"/>
  <c r="BO33" i="6"/>
  <c r="BQ33" i="6" s="1"/>
  <c r="DK33" i="6"/>
  <c r="DM33" i="6" s="1"/>
  <c r="FG33" i="6"/>
  <c r="FI33" i="6" s="1"/>
  <c r="HC33" i="6"/>
  <c r="HE33" i="6" s="1"/>
  <c r="IY33" i="6"/>
  <c r="JA33" i="6" s="1"/>
  <c r="AQ35" i="6"/>
  <c r="AS35" i="6" s="1"/>
  <c r="CM35" i="6"/>
  <c r="CO35" i="6" s="1"/>
  <c r="EI35" i="6"/>
  <c r="EK35" i="6" s="1"/>
  <c r="GE35" i="6"/>
  <c r="GG35" i="6" s="1"/>
  <c r="IA35" i="6"/>
  <c r="IC35" i="6" s="1"/>
  <c r="BO37" i="6"/>
  <c r="BQ37" i="6" s="1"/>
  <c r="DK37" i="6"/>
  <c r="DM37" i="6" s="1"/>
  <c r="FG37" i="6"/>
  <c r="FI37" i="6" s="1"/>
  <c r="HC37" i="6"/>
  <c r="HE37" i="6" s="1"/>
  <c r="IY37" i="6"/>
  <c r="JA37" i="6" s="1"/>
  <c r="AQ39" i="6"/>
  <c r="AS39" i="6" s="1"/>
  <c r="CM39" i="6"/>
  <c r="CO39" i="6" s="1"/>
  <c r="EI39" i="6"/>
  <c r="EK39" i="6" s="1"/>
  <c r="GE39" i="6"/>
  <c r="GG39" i="6" s="1"/>
  <c r="IA39" i="6"/>
  <c r="IC39" i="6" s="1"/>
  <c r="BO41" i="6"/>
  <c r="BQ41" i="6" s="1"/>
  <c r="DK41" i="6"/>
  <c r="DM41" i="6" s="1"/>
  <c r="FG41" i="6"/>
  <c r="FI41" i="6" s="1"/>
  <c r="HC41" i="6"/>
  <c r="HE41" i="6" s="1"/>
  <c r="IY41" i="6"/>
  <c r="JA41" i="6" s="1"/>
  <c r="AQ43" i="6"/>
  <c r="AS43" i="6" s="1"/>
  <c r="CM43" i="6"/>
  <c r="CO43" i="6" s="1"/>
  <c r="EI43" i="6"/>
  <c r="EK43" i="6" s="1"/>
  <c r="GE43" i="6"/>
  <c r="GG43" i="6" s="1"/>
  <c r="IA43" i="6"/>
  <c r="IC43" i="6" s="1"/>
  <c r="BO45" i="6"/>
  <c r="BQ45" i="6" s="1"/>
  <c r="DK45" i="6"/>
  <c r="DM45" i="6" s="1"/>
  <c r="FG45" i="6"/>
  <c r="FI45" i="6" s="1"/>
  <c r="HC45" i="6"/>
  <c r="HE45" i="6" s="1"/>
  <c r="IY45" i="6"/>
  <c r="JA45" i="6" s="1"/>
  <c r="AQ47" i="6"/>
  <c r="AS47" i="6" s="1"/>
  <c r="CM47" i="6"/>
  <c r="CO47" i="6" s="1"/>
  <c r="EI47" i="6"/>
  <c r="EK47" i="6" s="1"/>
  <c r="GE47" i="6"/>
  <c r="GG47" i="6" s="1"/>
  <c r="IA47" i="6"/>
  <c r="IC47" i="6" s="1"/>
  <c r="BO49" i="6"/>
  <c r="BQ49" i="6" s="1"/>
  <c r="DK49" i="6"/>
  <c r="DM49" i="6" s="1"/>
  <c r="FG49" i="6"/>
  <c r="FI49" i="6" s="1"/>
  <c r="HC49" i="6"/>
  <c r="HE49" i="6" s="1"/>
  <c r="IY49" i="6"/>
  <c r="JA49" i="6" s="1"/>
  <c r="AQ51" i="6"/>
  <c r="AS51" i="6" s="1"/>
  <c r="CM51" i="6"/>
  <c r="CO51" i="6" s="1"/>
  <c r="EI51" i="6"/>
  <c r="EK51" i="6" s="1"/>
  <c r="GE51" i="6"/>
  <c r="GG51" i="6" s="1"/>
  <c r="IA51" i="6"/>
  <c r="IC51" i="6" s="1"/>
  <c r="BO53" i="6"/>
  <c r="BQ53" i="6" s="1"/>
  <c r="DK53" i="6"/>
  <c r="DM53" i="6" s="1"/>
  <c r="FG53" i="6"/>
  <c r="FI53" i="6" s="1"/>
  <c r="HC53" i="6"/>
  <c r="HE53" i="6" s="1"/>
  <c r="IY53" i="6"/>
  <c r="JA53" i="6" s="1"/>
  <c r="AQ55" i="6"/>
  <c r="AS55" i="6" s="1"/>
  <c r="CM55" i="6"/>
  <c r="CO55" i="6" s="1"/>
  <c r="EI55" i="6"/>
  <c r="EK55" i="6" s="1"/>
  <c r="GE55" i="6"/>
  <c r="GG55" i="6" s="1"/>
  <c r="IA55" i="6"/>
  <c r="IC55" i="6" s="1"/>
  <c r="BO57" i="6"/>
  <c r="BQ57" i="6" s="1"/>
  <c r="DK57" i="6"/>
  <c r="DM57" i="6" s="1"/>
  <c r="FG57" i="6"/>
  <c r="FI57" i="6" s="1"/>
  <c r="HC57" i="6"/>
  <c r="HE57" i="6" s="1"/>
  <c r="IY57" i="6"/>
  <c r="JA57" i="6" s="1"/>
  <c r="AQ59" i="6"/>
  <c r="AS59" i="6" s="1"/>
  <c r="CM59" i="6"/>
  <c r="CO59" i="6" s="1"/>
  <c r="EI59" i="6"/>
  <c r="EK59" i="6" s="1"/>
  <c r="GE59" i="6"/>
  <c r="GG59" i="6" s="1"/>
  <c r="IA59" i="6"/>
  <c r="IC59" i="6" s="1"/>
  <c r="BO61" i="6"/>
  <c r="BQ61" i="6" s="1"/>
  <c r="DK61" i="6"/>
  <c r="DM61" i="6" s="1"/>
  <c r="FG61" i="6"/>
  <c r="FI61" i="6" s="1"/>
  <c r="HC61" i="6"/>
  <c r="HE61" i="6" s="1"/>
  <c r="IY61" i="6"/>
  <c r="JA61" i="6" s="1"/>
  <c r="AQ63" i="6"/>
  <c r="AS63" i="6" s="1"/>
  <c r="CM63" i="6"/>
  <c r="CO63" i="6" s="1"/>
  <c r="EI63" i="6"/>
  <c r="EK63" i="6" s="1"/>
  <c r="GE63" i="6"/>
  <c r="GG63" i="6" s="1"/>
  <c r="IA63" i="6"/>
  <c r="IC63" i="6" s="1"/>
  <c r="BO65" i="6"/>
  <c r="BQ65" i="6" s="1"/>
  <c r="DK65" i="6"/>
  <c r="DM65" i="6" s="1"/>
  <c r="FG65" i="6"/>
  <c r="FI65" i="6" s="1"/>
  <c r="HC65" i="6"/>
  <c r="HE65" i="6" s="1"/>
  <c r="IY65" i="6"/>
  <c r="JA65" i="6" s="1"/>
  <c r="AQ67" i="6"/>
  <c r="AS67" i="6" s="1"/>
  <c r="CM67" i="6"/>
  <c r="CO67" i="6" s="1"/>
  <c r="EI67" i="6"/>
  <c r="EK67" i="6" s="1"/>
  <c r="GE67" i="6"/>
  <c r="GG67" i="6" s="1"/>
  <c r="IA67" i="6"/>
  <c r="IC67" i="6" s="1"/>
  <c r="BO69" i="6"/>
  <c r="BQ69" i="6" s="1"/>
  <c r="DK69" i="6"/>
  <c r="DM69" i="6" s="1"/>
  <c r="FG69" i="6"/>
  <c r="FI69" i="6" s="1"/>
  <c r="HC69" i="6"/>
  <c r="HE69" i="6" s="1"/>
  <c r="IY69" i="6"/>
  <c r="JA69" i="6" s="1"/>
  <c r="AQ71" i="6"/>
  <c r="AS71" i="6" s="1"/>
  <c r="CM71" i="6"/>
  <c r="CO71" i="6" s="1"/>
  <c r="EI71" i="6"/>
  <c r="EK71" i="6" s="1"/>
  <c r="GE71" i="6"/>
  <c r="GG71" i="6" s="1"/>
  <c r="IA71" i="6"/>
  <c r="IC71" i="6" s="1"/>
  <c r="BO73" i="6"/>
  <c r="BQ73" i="6" s="1"/>
  <c r="DK73" i="6"/>
  <c r="DM73" i="6" s="1"/>
  <c r="FG73" i="6"/>
  <c r="FI73" i="6" s="1"/>
  <c r="HC73" i="6"/>
  <c r="HE73" i="6" s="1"/>
  <c r="IY73" i="6"/>
  <c r="JA73" i="6" s="1"/>
  <c r="AQ75" i="6"/>
  <c r="AS75" i="6" s="1"/>
  <c r="CM75" i="6"/>
  <c r="CO75" i="6" s="1"/>
  <c r="EI75" i="6"/>
  <c r="EK75" i="6" s="1"/>
  <c r="GE75" i="6"/>
  <c r="GG75" i="6" s="1"/>
  <c r="IA75" i="6"/>
  <c r="IC75" i="6" s="1"/>
  <c r="BO77" i="6"/>
  <c r="BQ77" i="6" s="1"/>
  <c r="DK77" i="6"/>
  <c r="DM77" i="6" s="1"/>
  <c r="FG77" i="6"/>
  <c r="FI77" i="6" s="1"/>
  <c r="HC77" i="6"/>
  <c r="HE77" i="6" s="1"/>
  <c r="IY77" i="6"/>
  <c r="JA77" i="6" s="1"/>
  <c r="AQ79" i="6"/>
  <c r="AS79" i="6" s="1"/>
  <c r="CM79" i="6"/>
  <c r="CO79" i="6" s="1"/>
  <c r="EI79" i="6"/>
  <c r="EK79" i="6" s="1"/>
  <c r="GE79" i="6"/>
  <c r="GG79" i="6" s="1"/>
  <c r="IA79" i="6"/>
  <c r="IC79" i="6" s="1"/>
  <c r="BO81" i="6"/>
  <c r="BQ81" i="6" s="1"/>
  <c r="DK81" i="6"/>
  <c r="DM81" i="6" s="1"/>
  <c r="FG81" i="6"/>
  <c r="FI81" i="6" s="1"/>
  <c r="HC81" i="6"/>
  <c r="HE81" i="6" s="1"/>
  <c r="IY81" i="6"/>
  <c r="JA81" i="6" s="1"/>
  <c r="AQ83" i="6"/>
  <c r="AS83" i="6" s="1"/>
  <c r="CM83" i="6"/>
  <c r="CO83" i="6" s="1"/>
  <c r="EI83" i="6"/>
  <c r="EK83" i="6" s="1"/>
  <c r="GE83" i="6"/>
  <c r="GG83" i="6" s="1"/>
  <c r="IA83" i="6"/>
  <c r="IC83" i="6" s="1"/>
  <c r="BO85" i="6"/>
  <c r="BQ85" i="6" s="1"/>
  <c r="DK85" i="6"/>
  <c r="DM85" i="6" s="1"/>
  <c r="FG85" i="6"/>
  <c r="FI85" i="6" s="1"/>
  <c r="HC85" i="6"/>
  <c r="HE85" i="6" s="1"/>
  <c r="IY85" i="6"/>
  <c r="JA85" i="6" s="1"/>
  <c r="AQ87" i="6"/>
  <c r="AS87" i="6" s="1"/>
  <c r="CM87" i="6"/>
  <c r="CO87" i="6" s="1"/>
  <c r="EI87" i="6"/>
  <c r="EK87" i="6" s="1"/>
  <c r="GE87" i="6"/>
  <c r="GG87" i="6" s="1"/>
  <c r="IA87" i="6"/>
  <c r="IC87" i="6" s="1"/>
  <c r="BO89" i="6"/>
  <c r="BQ89" i="6" s="1"/>
  <c r="DK89" i="6"/>
  <c r="DM89" i="6" s="1"/>
  <c r="FG89" i="6"/>
  <c r="FI89" i="6" s="1"/>
  <c r="HC89" i="6"/>
  <c r="HE89" i="6" s="1"/>
  <c r="IY89" i="6"/>
  <c r="JA89" i="6" s="1"/>
  <c r="AQ90" i="6"/>
  <c r="AS90" i="6" s="1"/>
  <c r="CM90" i="6"/>
  <c r="CO90" i="6" s="1"/>
  <c r="EI90" i="6"/>
  <c r="EK90" i="6" s="1"/>
  <c r="GE90" i="6"/>
  <c r="GG90" i="6" s="1"/>
  <c r="IA90" i="6"/>
  <c r="IC90" i="6" s="1"/>
  <c r="AQ93" i="6"/>
  <c r="AS93" i="6" s="1"/>
  <c r="CM93" i="6"/>
  <c r="CO93" i="6" s="1"/>
  <c r="EI93" i="6"/>
  <c r="EK93" i="6" s="1"/>
  <c r="GE93" i="6"/>
  <c r="GG93" i="6" s="1"/>
  <c r="IA93" i="6"/>
  <c r="IC93" i="6" s="1"/>
  <c r="BO94" i="6"/>
  <c r="BQ94" i="6" s="1"/>
  <c r="DK94" i="6"/>
  <c r="DM94" i="6" s="1"/>
  <c r="FG94" i="6"/>
  <c r="FI94" i="6" s="1"/>
  <c r="HC94" i="6"/>
  <c r="HE94" i="6" s="1"/>
  <c r="IY94" i="6"/>
  <c r="JA94" i="6" s="1"/>
  <c r="BO97" i="6"/>
  <c r="BQ97" i="6" s="1"/>
  <c r="DK97" i="6"/>
  <c r="DM97" i="6" s="1"/>
  <c r="FG97" i="6"/>
  <c r="FI97" i="6" s="1"/>
  <c r="HC97" i="6"/>
  <c r="HE97" i="6" s="1"/>
  <c r="IY97" i="6"/>
  <c r="JA97" i="6" s="1"/>
  <c r="AQ98" i="6"/>
  <c r="AS98" i="6" s="1"/>
  <c r="CM98" i="6"/>
  <c r="CO98" i="6" s="1"/>
  <c r="EI98" i="6"/>
  <c r="EK98" i="6" s="1"/>
  <c r="GE98" i="6"/>
  <c r="GG98" i="6" s="1"/>
  <c r="IA98" i="6"/>
  <c r="IC98" i="6" s="1"/>
  <c r="BO99" i="6"/>
  <c r="BQ99" i="6" s="1"/>
  <c r="DK99" i="6"/>
  <c r="DM99" i="6" s="1"/>
  <c r="FG99" i="6"/>
  <c r="FI99" i="6" s="1"/>
  <c r="HC99" i="6"/>
  <c r="HE99" i="6" s="1"/>
  <c r="IY99" i="6"/>
  <c r="JA99" i="6" s="1"/>
  <c r="AQ100" i="6"/>
  <c r="AS100" i="6" s="1"/>
  <c r="CM100" i="6"/>
  <c r="CO100" i="6" s="1"/>
  <c r="EI100" i="6"/>
  <c r="EK100" i="6" s="1"/>
  <c r="GE100" i="6"/>
  <c r="GG100" i="6" s="1"/>
  <c r="IA100" i="6"/>
  <c r="IC100" i="6" s="1"/>
  <c r="BO101" i="6"/>
  <c r="BQ101" i="6" s="1"/>
  <c r="DK101" i="6"/>
  <c r="DM101" i="6" s="1"/>
  <c r="FG101" i="6"/>
  <c r="FI101" i="6" s="1"/>
  <c r="HC101" i="6"/>
  <c r="HE101" i="6" s="1"/>
  <c r="IY101" i="6"/>
  <c r="JA101" i="6" s="1"/>
  <c r="AQ102" i="6"/>
  <c r="AS102" i="6" s="1"/>
  <c r="CM102" i="6"/>
  <c r="CO102" i="6" s="1"/>
  <c r="EI102" i="6"/>
  <c r="EK102" i="6" s="1"/>
  <c r="GE102" i="6"/>
  <c r="GG102" i="6" s="1"/>
  <c r="IA102" i="6"/>
  <c r="IC102" i="6" s="1"/>
  <c r="BO103" i="6"/>
  <c r="BQ103" i="6" s="1"/>
  <c r="DK103" i="6"/>
  <c r="DM103" i="6" s="1"/>
  <c r="FG103" i="6"/>
  <c r="FI103" i="6" s="1"/>
  <c r="HC103" i="6"/>
  <c r="HE103" i="6" s="1"/>
  <c r="IY103" i="6"/>
  <c r="JA103" i="6" s="1"/>
  <c r="AQ104" i="6"/>
  <c r="AS104" i="6" s="1"/>
  <c r="CM104" i="6"/>
  <c r="CO104" i="6" s="1"/>
  <c r="EI104" i="6"/>
  <c r="EK104" i="6" s="1"/>
  <c r="GE104" i="6"/>
  <c r="GG104" i="6" s="1"/>
  <c r="IA104" i="6"/>
  <c r="IC104" i="6" s="1"/>
  <c r="BO105" i="6"/>
  <c r="BQ105" i="6" s="1"/>
  <c r="DK105" i="6"/>
  <c r="DM105" i="6" s="1"/>
  <c r="FG105" i="6"/>
  <c r="FI105" i="6" s="1"/>
  <c r="HC105" i="6"/>
  <c r="HE105" i="6" s="1"/>
  <c r="IY105" i="6"/>
  <c r="JA105" i="6" s="1"/>
  <c r="AQ106" i="6"/>
  <c r="AS106" i="6" s="1"/>
  <c r="CM106" i="6"/>
  <c r="CO106" i="6" s="1"/>
  <c r="EI106" i="6"/>
  <c r="EK106" i="6" s="1"/>
  <c r="GE106" i="6"/>
  <c r="GG106" i="6" s="1"/>
  <c r="IA106" i="6"/>
  <c r="IC106" i="6" s="1"/>
  <c r="BO107" i="6"/>
  <c r="BQ107" i="6" s="1"/>
  <c r="DK107" i="6"/>
  <c r="DM107" i="6" s="1"/>
  <c r="FG107" i="6"/>
  <c r="FI107" i="6" s="1"/>
  <c r="HC107" i="6"/>
  <c r="HE107" i="6" s="1"/>
  <c r="IY107" i="6"/>
  <c r="JA107" i="6" s="1"/>
  <c r="AQ108" i="6"/>
  <c r="AS108" i="6" s="1"/>
  <c r="CM108" i="6"/>
  <c r="CO108" i="6" s="1"/>
  <c r="EI108" i="6"/>
  <c r="EK108" i="6" s="1"/>
  <c r="GE108" i="6"/>
  <c r="GG108" i="6" s="1"/>
  <c r="IA108" i="6"/>
  <c r="IC108" i="6" s="1"/>
  <c r="BO109" i="6"/>
  <c r="BQ109" i="6" s="1"/>
  <c r="DK109" i="6"/>
  <c r="DM109" i="6" s="1"/>
  <c r="FG109" i="6"/>
  <c r="FI109" i="6" s="1"/>
  <c r="HC109" i="6"/>
  <c r="HE109" i="6" s="1"/>
  <c r="IY109" i="6"/>
  <c r="JA109" i="6" s="1"/>
  <c r="AQ110" i="6"/>
  <c r="AS110" i="6" s="1"/>
  <c r="CM110" i="6"/>
  <c r="CO110" i="6" s="1"/>
  <c r="EI110" i="6"/>
  <c r="EK110" i="6" s="1"/>
  <c r="GE110" i="6"/>
  <c r="GG110" i="6" s="1"/>
  <c r="IA110" i="6"/>
  <c r="IC110" i="6" s="1"/>
  <c r="S15" i="7"/>
  <c r="U15" i="7" s="1"/>
  <c r="S16" i="7"/>
  <c r="U16" i="7" s="1"/>
  <c r="S17" i="7"/>
  <c r="U17" i="7" s="1"/>
  <c r="S18" i="7"/>
  <c r="U18" i="7" s="1"/>
  <c r="S20" i="7"/>
  <c r="U20" i="7" s="1"/>
  <c r="S21" i="7"/>
  <c r="U21" i="7" s="1"/>
  <c r="S22" i="7"/>
  <c r="U22" i="7" s="1"/>
  <c r="S23" i="7"/>
  <c r="U23" i="7" s="1"/>
  <c r="S26" i="7"/>
  <c r="U26" i="7" s="1"/>
  <c r="AQ22" i="6"/>
  <c r="AS22" i="6" s="1"/>
  <c r="AQ26" i="6"/>
  <c r="AS26" i="6" s="1"/>
  <c r="AQ30" i="6"/>
  <c r="AS30" i="6" s="1"/>
  <c r="AQ34" i="6"/>
  <c r="AS34" i="6" s="1"/>
  <c r="AQ38" i="6"/>
  <c r="AS38" i="6" s="1"/>
  <c r="AQ42" i="6"/>
  <c r="AS42" i="6" s="1"/>
  <c r="AQ46" i="6"/>
  <c r="AS46" i="6" s="1"/>
  <c r="AQ50" i="6"/>
  <c r="AS50" i="6" s="1"/>
  <c r="AQ54" i="6"/>
  <c r="AS54" i="6" s="1"/>
  <c r="AQ58" i="6"/>
  <c r="AS58" i="6" s="1"/>
  <c r="AQ62" i="6"/>
  <c r="AS62" i="6" s="1"/>
  <c r="AQ66" i="6"/>
  <c r="AS66" i="6" s="1"/>
  <c r="AQ70" i="6"/>
  <c r="AS70" i="6" s="1"/>
  <c r="AQ74" i="6"/>
  <c r="AS74" i="6" s="1"/>
  <c r="AQ78" i="6"/>
  <c r="AS78" i="6" s="1"/>
  <c r="AQ82" i="6"/>
  <c r="AS82" i="6" s="1"/>
  <c r="AQ86" i="6"/>
  <c r="AS86" i="6" s="1"/>
  <c r="AQ92" i="6"/>
  <c r="AS92" i="6" s="1"/>
  <c r="AQ95" i="6"/>
  <c r="AS95" i="6" s="1"/>
  <c r="AQ112" i="6"/>
  <c r="AS112" i="6" s="1"/>
  <c r="S19" i="7"/>
  <c r="U19" i="7" s="1"/>
  <c r="S24" i="7"/>
  <c r="U24" i="7" s="1"/>
  <c r="S25" i="7"/>
  <c r="U25" i="7" s="1"/>
  <c r="S27" i="7"/>
  <c r="U27" i="7" s="1"/>
  <c r="S28" i="7"/>
  <c r="U28" i="7" s="1"/>
  <c r="S29" i="7"/>
  <c r="U29" i="7" s="1"/>
  <c r="S30" i="7"/>
  <c r="U30" i="7" s="1"/>
  <c r="S31" i="7"/>
  <c r="U31" i="7" s="1"/>
  <c r="S32" i="7"/>
  <c r="U32" i="7" s="1"/>
  <c r="S33" i="7"/>
  <c r="U33" i="7" s="1"/>
  <c r="S34" i="7"/>
  <c r="U34" i="7" s="1"/>
  <c r="S35" i="7"/>
  <c r="U35" i="7" s="1"/>
  <c r="S36" i="7"/>
  <c r="U36" i="7" s="1"/>
  <c r="S37" i="7"/>
  <c r="U37" i="7" s="1"/>
  <c r="S38" i="7"/>
  <c r="U38" i="7" s="1"/>
  <c r="S39" i="7"/>
  <c r="U39" i="7" s="1"/>
  <c r="S40" i="7"/>
  <c r="U40" i="7" s="1"/>
  <c r="S41" i="7"/>
  <c r="U41" i="7" s="1"/>
  <c r="S42" i="7"/>
  <c r="U42" i="7" s="1"/>
  <c r="S43" i="7"/>
  <c r="U43" i="7" s="1"/>
  <c r="AQ24" i="6"/>
  <c r="AS24" i="6" s="1"/>
  <c r="AQ28" i="6"/>
  <c r="AS28" i="6" s="1"/>
  <c r="AQ32" i="6"/>
  <c r="AS32" i="6" s="1"/>
  <c r="AQ36" i="6"/>
  <c r="AS36" i="6" s="1"/>
  <c r="AQ40" i="6"/>
  <c r="AS40" i="6" s="1"/>
  <c r="AQ44" i="6"/>
  <c r="AS44" i="6" s="1"/>
  <c r="BO14" i="6"/>
  <c r="BQ14" i="6" s="1"/>
  <c r="DK14" i="6"/>
  <c r="DM14" i="6" s="1"/>
  <c r="FG14" i="6"/>
  <c r="FI14" i="6" s="1"/>
  <c r="HC14" i="6"/>
  <c r="HE14" i="6" s="1"/>
  <c r="IY14" i="6"/>
  <c r="JA14" i="6" s="1"/>
  <c r="AQ15" i="6"/>
  <c r="AS15" i="6" s="1"/>
  <c r="CM15" i="6"/>
  <c r="CO15" i="6" s="1"/>
  <c r="EI15" i="6"/>
  <c r="EK15" i="6" s="1"/>
  <c r="GE15" i="6"/>
  <c r="GG15" i="6" s="1"/>
  <c r="IA15" i="6"/>
  <c r="IC15" i="6" s="1"/>
  <c r="BO16" i="6"/>
  <c r="BQ16" i="6" s="1"/>
  <c r="DK16" i="6"/>
  <c r="DM16" i="6" s="1"/>
  <c r="FG16" i="6"/>
  <c r="FI16" i="6" s="1"/>
  <c r="HC16" i="6"/>
  <c r="HE16" i="6" s="1"/>
  <c r="IY16" i="6"/>
  <c r="JA16" i="6" s="1"/>
  <c r="AQ17" i="6"/>
  <c r="AS17" i="6" s="1"/>
  <c r="CM17" i="6"/>
  <c r="CO17" i="6" s="1"/>
  <c r="EI17" i="6"/>
  <c r="EK17" i="6" s="1"/>
  <c r="GE17" i="6"/>
  <c r="GG17" i="6" s="1"/>
  <c r="IA17" i="6"/>
  <c r="IC17" i="6" s="1"/>
  <c r="BO18" i="6"/>
  <c r="BQ18" i="6" s="1"/>
  <c r="DK18" i="6"/>
  <c r="DM18" i="6" s="1"/>
  <c r="FG18" i="6"/>
  <c r="FI18" i="6" s="1"/>
  <c r="HC18" i="6"/>
  <c r="HE18" i="6" s="1"/>
  <c r="IY18" i="6"/>
  <c r="JA18" i="6" s="1"/>
  <c r="AQ19" i="6"/>
  <c r="AS19" i="6" s="1"/>
  <c r="CM19" i="6"/>
  <c r="CO19" i="6" s="1"/>
  <c r="EI19" i="6"/>
  <c r="EK19" i="6" s="1"/>
  <c r="GE19" i="6"/>
  <c r="GG19" i="6" s="1"/>
  <c r="IA19" i="6"/>
  <c r="IC19" i="6" s="1"/>
  <c r="BO20" i="6"/>
  <c r="BQ20" i="6" s="1"/>
  <c r="DK20" i="6"/>
  <c r="DM20" i="6" s="1"/>
  <c r="FG20" i="6"/>
  <c r="FI20" i="6" s="1"/>
  <c r="HC20" i="6"/>
  <c r="HE20" i="6" s="1"/>
  <c r="IY20" i="6"/>
  <c r="JA20" i="6" s="1"/>
  <c r="AQ21" i="6"/>
  <c r="AS21" i="6" s="1"/>
  <c r="CM21" i="6"/>
  <c r="CO21" i="6" s="1"/>
  <c r="EI21" i="6"/>
  <c r="EK21" i="6" s="1"/>
  <c r="GE21" i="6"/>
  <c r="GG21" i="6" s="1"/>
  <c r="IA21" i="6"/>
  <c r="IC21" i="6" s="1"/>
  <c r="BO23" i="6"/>
  <c r="BQ23" i="6" s="1"/>
  <c r="DK23" i="6"/>
  <c r="DM23" i="6" s="1"/>
  <c r="FG23" i="6"/>
  <c r="FI23" i="6" s="1"/>
  <c r="HC23" i="6"/>
  <c r="HE23" i="6" s="1"/>
  <c r="IY23" i="6"/>
  <c r="JA23" i="6" s="1"/>
  <c r="AQ25" i="6"/>
  <c r="AS25" i="6" s="1"/>
  <c r="CM25" i="6"/>
  <c r="CO25" i="6" s="1"/>
  <c r="EI25" i="6"/>
  <c r="EK25" i="6" s="1"/>
  <c r="GE25" i="6"/>
  <c r="GG25" i="6" s="1"/>
  <c r="IA25" i="6"/>
  <c r="IC25" i="6" s="1"/>
  <c r="BO27" i="6"/>
  <c r="BQ27" i="6" s="1"/>
  <c r="DK27" i="6"/>
  <c r="DM27" i="6" s="1"/>
  <c r="FG27" i="6"/>
  <c r="FI27" i="6" s="1"/>
  <c r="HC27" i="6"/>
  <c r="HE27" i="6" s="1"/>
  <c r="IY27" i="6"/>
  <c r="JA27" i="6" s="1"/>
  <c r="AQ29" i="6"/>
  <c r="AS29" i="6" s="1"/>
  <c r="CM29" i="6"/>
  <c r="CO29" i="6" s="1"/>
  <c r="EI29" i="6"/>
  <c r="EK29" i="6" s="1"/>
  <c r="GE29" i="6"/>
  <c r="GG29" i="6" s="1"/>
  <c r="IA29" i="6"/>
  <c r="IC29" i="6" s="1"/>
  <c r="BO31" i="6"/>
  <c r="BQ31" i="6" s="1"/>
  <c r="DK31" i="6"/>
  <c r="DM31" i="6" s="1"/>
  <c r="FG31" i="6"/>
  <c r="FI31" i="6" s="1"/>
  <c r="HC31" i="6"/>
  <c r="HE31" i="6" s="1"/>
  <c r="IY31" i="6"/>
  <c r="JA31" i="6" s="1"/>
  <c r="AQ33" i="6"/>
  <c r="AS33" i="6" s="1"/>
  <c r="CM33" i="6"/>
  <c r="CO33" i="6" s="1"/>
  <c r="EI33" i="6"/>
  <c r="EK33" i="6" s="1"/>
  <c r="GE33" i="6"/>
  <c r="GG33" i="6" s="1"/>
  <c r="IA33" i="6"/>
  <c r="IC33" i="6" s="1"/>
  <c r="BO35" i="6"/>
  <c r="BQ35" i="6" s="1"/>
  <c r="DK35" i="6"/>
  <c r="DM35" i="6" s="1"/>
  <c r="AQ48" i="6"/>
  <c r="AS48" i="6" s="1"/>
  <c r="AQ52" i="6"/>
  <c r="AS52" i="6" s="1"/>
  <c r="AQ56" i="6"/>
  <c r="AS56" i="6" s="1"/>
  <c r="AQ60" i="6"/>
  <c r="AS60" i="6" s="1"/>
  <c r="AQ64" i="6"/>
  <c r="AS64" i="6" s="1"/>
  <c r="AQ68" i="6"/>
  <c r="AS68" i="6" s="1"/>
  <c r="AQ72" i="6"/>
  <c r="AS72" i="6" s="1"/>
  <c r="AQ76" i="6"/>
  <c r="AS76" i="6" s="1"/>
  <c r="AQ80" i="6"/>
  <c r="AS80" i="6" s="1"/>
  <c r="AQ84" i="6"/>
  <c r="AS84" i="6" s="1"/>
  <c r="AQ88" i="6"/>
  <c r="AS88" i="6" s="1"/>
  <c r="AQ91" i="6"/>
  <c r="AS91" i="6" s="1"/>
  <c r="AQ96" i="6"/>
  <c r="AS96" i="6" s="1"/>
  <c r="AQ111" i="6"/>
  <c r="AS111" i="6" s="1"/>
  <c r="FG35" i="6"/>
  <c r="FI35" i="6" s="1"/>
  <c r="HC35" i="6"/>
  <c r="HE35" i="6" s="1"/>
  <c r="IY35" i="6"/>
  <c r="JA35" i="6" s="1"/>
  <c r="AQ37" i="6"/>
  <c r="AS37" i="6" s="1"/>
  <c r="CM37" i="6"/>
  <c r="CO37" i="6" s="1"/>
  <c r="EI37" i="6"/>
  <c r="EK37" i="6" s="1"/>
  <c r="GE37" i="6"/>
  <c r="GG37" i="6" s="1"/>
  <c r="IA37" i="6"/>
  <c r="IC37" i="6" s="1"/>
  <c r="BO39" i="6"/>
  <c r="BQ39" i="6" s="1"/>
  <c r="DK39" i="6"/>
  <c r="DM39" i="6" s="1"/>
  <c r="FG39" i="6"/>
  <c r="FI39" i="6" s="1"/>
  <c r="HC39" i="6"/>
  <c r="HE39" i="6" s="1"/>
  <c r="IY39" i="6"/>
  <c r="JA39" i="6" s="1"/>
  <c r="AQ41" i="6"/>
  <c r="AS41" i="6" s="1"/>
  <c r="CM41" i="6"/>
  <c r="CO41" i="6" s="1"/>
  <c r="EI41" i="6"/>
  <c r="EK41" i="6" s="1"/>
  <c r="GE41" i="6"/>
  <c r="GG41" i="6" s="1"/>
  <c r="IA41" i="6"/>
  <c r="IC41" i="6" s="1"/>
  <c r="BO43" i="6"/>
  <c r="BQ43" i="6" s="1"/>
  <c r="DK43" i="6"/>
  <c r="DM43" i="6" s="1"/>
  <c r="FG43" i="6"/>
  <c r="FI43" i="6" s="1"/>
  <c r="HC43" i="6"/>
  <c r="HE43" i="6" s="1"/>
  <c r="IY43" i="6"/>
  <c r="JA43" i="6" s="1"/>
  <c r="AQ45" i="6"/>
  <c r="AS45" i="6" s="1"/>
  <c r="CM45" i="6"/>
  <c r="CO45" i="6" s="1"/>
  <c r="EI45" i="6"/>
  <c r="EK45" i="6" s="1"/>
  <c r="GE45" i="6"/>
  <c r="GG45" i="6" s="1"/>
  <c r="IA45" i="6"/>
  <c r="IC45" i="6" s="1"/>
  <c r="BO47" i="6"/>
  <c r="BQ47" i="6" s="1"/>
  <c r="DK47" i="6"/>
  <c r="DM47" i="6" s="1"/>
  <c r="FG47" i="6"/>
  <c r="FI47" i="6" s="1"/>
  <c r="HC47" i="6"/>
  <c r="HE47" i="6" s="1"/>
  <c r="IY47" i="6"/>
  <c r="JA47" i="6" s="1"/>
  <c r="AQ49" i="6"/>
  <c r="AS49" i="6" s="1"/>
  <c r="CM49" i="6"/>
  <c r="CO49" i="6" s="1"/>
  <c r="EI49" i="6"/>
  <c r="EK49" i="6" s="1"/>
  <c r="GE49" i="6"/>
  <c r="GG49" i="6" s="1"/>
  <c r="IA49" i="6"/>
  <c r="IC49" i="6" s="1"/>
  <c r="BO51" i="6"/>
  <c r="BQ51" i="6" s="1"/>
  <c r="DK51" i="6"/>
  <c r="DM51" i="6" s="1"/>
  <c r="FG51" i="6"/>
  <c r="FI51" i="6" s="1"/>
  <c r="HC51" i="6"/>
  <c r="HE51" i="6" s="1"/>
  <c r="IY51" i="6"/>
  <c r="JA51" i="6" s="1"/>
  <c r="AQ53" i="6"/>
  <c r="AS53" i="6" s="1"/>
  <c r="CM53" i="6"/>
  <c r="CO53" i="6" s="1"/>
  <c r="EI53" i="6"/>
  <c r="EK53" i="6" s="1"/>
  <c r="GE53" i="6"/>
  <c r="GG53" i="6" s="1"/>
  <c r="IA53" i="6"/>
  <c r="IC53" i="6" s="1"/>
  <c r="BO55" i="6"/>
  <c r="BQ55" i="6" s="1"/>
  <c r="DK55" i="6"/>
  <c r="DM55" i="6" s="1"/>
  <c r="FG55" i="6"/>
  <c r="FI55" i="6" s="1"/>
  <c r="HC55" i="6"/>
  <c r="HE55" i="6" s="1"/>
  <c r="IY55" i="6"/>
  <c r="JA55" i="6" s="1"/>
  <c r="AQ57" i="6"/>
  <c r="AS57" i="6" s="1"/>
  <c r="CM57" i="6"/>
  <c r="CO57" i="6" s="1"/>
  <c r="EI57" i="6"/>
  <c r="EK57" i="6" s="1"/>
  <c r="GE57" i="6"/>
  <c r="GG57" i="6" s="1"/>
  <c r="IA57" i="6"/>
  <c r="IC57" i="6" s="1"/>
  <c r="BO59" i="6"/>
  <c r="BQ59" i="6" s="1"/>
  <c r="DK59" i="6"/>
  <c r="DM59" i="6" s="1"/>
  <c r="FG59" i="6"/>
  <c r="FI59" i="6" s="1"/>
  <c r="HC59" i="6"/>
  <c r="HE59" i="6" s="1"/>
  <c r="IY59" i="6"/>
  <c r="JA59" i="6" s="1"/>
  <c r="AQ61" i="6"/>
  <c r="AS61" i="6" s="1"/>
  <c r="CM61" i="6"/>
  <c r="CO61" i="6" s="1"/>
  <c r="EI61" i="6"/>
  <c r="EK61" i="6" s="1"/>
  <c r="GE61" i="6"/>
  <c r="GG61" i="6" s="1"/>
  <c r="IA61" i="6"/>
  <c r="IC61" i="6" s="1"/>
  <c r="BO63" i="6"/>
  <c r="BQ63" i="6" s="1"/>
  <c r="DK63" i="6"/>
  <c r="DM63" i="6" s="1"/>
  <c r="FG63" i="6"/>
  <c r="FI63" i="6" s="1"/>
  <c r="HC63" i="6"/>
  <c r="HE63" i="6" s="1"/>
  <c r="IY63" i="6"/>
  <c r="JA63" i="6" s="1"/>
  <c r="AQ65" i="6"/>
  <c r="AS65" i="6" s="1"/>
  <c r="CM65" i="6"/>
  <c r="CO65" i="6" s="1"/>
  <c r="EI65" i="6"/>
  <c r="EK65" i="6" s="1"/>
  <c r="GE65" i="6"/>
  <c r="GG65" i="6" s="1"/>
  <c r="IA65" i="6"/>
  <c r="IC65" i="6" s="1"/>
  <c r="BO67" i="6"/>
  <c r="BQ67" i="6" s="1"/>
  <c r="DK67" i="6"/>
  <c r="DM67" i="6" s="1"/>
  <c r="FG67" i="6"/>
  <c r="FI67" i="6" s="1"/>
  <c r="HC67" i="6"/>
  <c r="HE67" i="6" s="1"/>
  <c r="IY67" i="6"/>
  <c r="JA67" i="6" s="1"/>
  <c r="AQ69" i="6"/>
  <c r="AS69" i="6" s="1"/>
  <c r="CM69" i="6"/>
  <c r="CO69" i="6" s="1"/>
  <c r="EI69" i="6"/>
  <c r="EK69" i="6" s="1"/>
  <c r="GE69" i="6"/>
  <c r="GG69" i="6" s="1"/>
  <c r="IA69" i="6"/>
  <c r="IC69" i="6" s="1"/>
  <c r="BO71" i="6"/>
  <c r="BQ71" i="6" s="1"/>
  <c r="DK71" i="6"/>
  <c r="DM71" i="6" s="1"/>
  <c r="FG71" i="6"/>
  <c r="FI71" i="6" s="1"/>
  <c r="HC71" i="6"/>
  <c r="HE71" i="6" s="1"/>
  <c r="IY71" i="6"/>
  <c r="JA71" i="6" s="1"/>
  <c r="AQ73" i="6"/>
  <c r="AS73" i="6" s="1"/>
  <c r="CM73" i="6"/>
  <c r="CO73" i="6" s="1"/>
  <c r="EI73" i="6"/>
  <c r="EK73" i="6" s="1"/>
  <c r="GE73" i="6"/>
  <c r="GG73" i="6" s="1"/>
  <c r="IA73" i="6"/>
  <c r="IC73" i="6" s="1"/>
  <c r="BO75" i="6"/>
  <c r="BQ75" i="6" s="1"/>
  <c r="DK75" i="6"/>
  <c r="DM75" i="6" s="1"/>
  <c r="FG75" i="6"/>
  <c r="FI75" i="6" s="1"/>
  <c r="HC75" i="6"/>
  <c r="HE75" i="6" s="1"/>
  <c r="IY75" i="6"/>
  <c r="JA75" i="6" s="1"/>
  <c r="AQ77" i="6"/>
  <c r="AS77" i="6" s="1"/>
  <c r="CM77" i="6"/>
  <c r="CO77" i="6" s="1"/>
  <c r="EI77" i="6"/>
  <c r="EK77" i="6" s="1"/>
  <c r="GE77" i="6"/>
  <c r="GG77" i="6" s="1"/>
  <c r="IA77" i="6"/>
  <c r="IC77" i="6" s="1"/>
  <c r="BO79" i="6"/>
  <c r="BQ79" i="6" s="1"/>
  <c r="DK79" i="6"/>
  <c r="DM79" i="6" s="1"/>
  <c r="FG79" i="6"/>
  <c r="FI79" i="6" s="1"/>
  <c r="HC79" i="6"/>
  <c r="HE79" i="6" s="1"/>
  <c r="IY79" i="6"/>
  <c r="JA79" i="6" s="1"/>
  <c r="AQ81" i="6"/>
  <c r="AS81" i="6" s="1"/>
  <c r="CM81" i="6"/>
  <c r="CO81" i="6" s="1"/>
  <c r="EI81" i="6"/>
  <c r="EK81" i="6" s="1"/>
  <c r="GE81" i="6"/>
  <c r="GG81" i="6" s="1"/>
  <c r="IA81" i="6"/>
  <c r="IC81" i="6" s="1"/>
  <c r="BO83" i="6"/>
  <c r="BQ83" i="6" s="1"/>
  <c r="DK83" i="6"/>
  <c r="DM83" i="6" s="1"/>
  <c r="FG83" i="6"/>
  <c r="FI83" i="6" s="1"/>
  <c r="HC83" i="6"/>
  <c r="HE83" i="6" s="1"/>
  <c r="IY83" i="6"/>
  <c r="JA83" i="6" s="1"/>
  <c r="AQ85" i="6"/>
  <c r="AS85" i="6" s="1"/>
  <c r="CM85" i="6"/>
  <c r="CO85" i="6" s="1"/>
  <c r="EI85" i="6"/>
  <c r="EK85" i="6" s="1"/>
  <c r="GE85" i="6"/>
  <c r="GG85" i="6" s="1"/>
  <c r="IA85" i="6"/>
  <c r="IC85" i="6" s="1"/>
  <c r="BO87" i="6"/>
  <c r="BQ87" i="6" s="1"/>
  <c r="DK87" i="6"/>
  <c r="DM87" i="6" s="1"/>
  <c r="FG87" i="6"/>
  <c r="FI87" i="6" s="1"/>
  <c r="HC87" i="6"/>
  <c r="HE87" i="6" s="1"/>
  <c r="IY87" i="6"/>
  <c r="JA87" i="6" s="1"/>
  <c r="AQ89" i="6"/>
  <c r="AS89" i="6" s="1"/>
  <c r="CM89" i="6"/>
  <c r="CO89" i="6" s="1"/>
  <c r="EI89" i="6"/>
  <c r="EK89" i="6" s="1"/>
  <c r="GE89" i="6"/>
  <c r="GG89" i="6" s="1"/>
  <c r="IA89" i="6"/>
  <c r="IC89" i="6" s="1"/>
  <c r="BO90" i="6"/>
  <c r="BQ90" i="6" s="1"/>
  <c r="DK90" i="6"/>
  <c r="DM90" i="6" s="1"/>
  <c r="FG90" i="6"/>
  <c r="FI90" i="6" s="1"/>
  <c r="HC90" i="6"/>
  <c r="HE90" i="6" s="1"/>
  <c r="IY90" i="6"/>
  <c r="JA90" i="6" s="1"/>
  <c r="BO93" i="6"/>
  <c r="BQ93" i="6" s="1"/>
  <c r="DK93" i="6"/>
  <c r="DM93" i="6" s="1"/>
  <c r="FG93" i="6"/>
  <c r="FI93" i="6" s="1"/>
  <c r="HC93" i="6"/>
  <c r="HE93" i="6" s="1"/>
  <c r="IY93" i="6"/>
  <c r="JA93" i="6" s="1"/>
  <c r="AQ94" i="6"/>
  <c r="AS94" i="6" s="1"/>
  <c r="CM94" i="6"/>
  <c r="CO94" i="6" s="1"/>
  <c r="EI94" i="6"/>
  <c r="EK94" i="6" s="1"/>
  <c r="GE94" i="6"/>
  <c r="GG94" i="6" s="1"/>
  <c r="IA94" i="6"/>
  <c r="IC94" i="6" s="1"/>
  <c r="AQ97" i="6"/>
  <c r="AS97" i="6" s="1"/>
  <c r="CM97" i="6"/>
  <c r="CO97" i="6" s="1"/>
  <c r="EI97" i="6"/>
  <c r="EK97" i="6" s="1"/>
  <c r="GE97" i="6"/>
  <c r="GG97" i="6" s="1"/>
  <c r="IA97" i="6"/>
  <c r="IC97" i="6" s="1"/>
  <c r="BO98" i="6"/>
  <c r="BQ98" i="6" s="1"/>
  <c r="DK98" i="6"/>
  <c r="DM98" i="6" s="1"/>
  <c r="FG98" i="6"/>
  <c r="FI98" i="6" s="1"/>
  <c r="HC98" i="6"/>
  <c r="HE98" i="6" s="1"/>
  <c r="IY98" i="6"/>
  <c r="JA98" i="6" s="1"/>
  <c r="AQ99" i="6"/>
  <c r="AS99" i="6" s="1"/>
  <c r="CM99" i="6"/>
  <c r="CO99" i="6" s="1"/>
  <c r="EI99" i="6"/>
  <c r="EK99" i="6" s="1"/>
  <c r="GE99" i="6"/>
  <c r="GG99" i="6" s="1"/>
  <c r="IA99" i="6"/>
  <c r="IC99" i="6" s="1"/>
  <c r="BO100" i="6"/>
  <c r="BQ100" i="6" s="1"/>
  <c r="DK100" i="6"/>
  <c r="DM100" i="6" s="1"/>
  <c r="FG100" i="6"/>
  <c r="FI100" i="6" s="1"/>
  <c r="HC100" i="6"/>
  <c r="HE100" i="6" s="1"/>
  <c r="IY100" i="6"/>
  <c r="JA100" i="6" s="1"/>
  <c r="AQ101" i="6"/>
  <c r="AS101" i="6" s="1"/>
  <c r="CM101" i="6"/>
  <c r="CO101" i="6" s="1"/>
  <c r="EI101" i="6"/>
  <c r="EK101" i="6" s="1"/>
  <c r="GE101" i="6"/>
  <c r="GG101" i="6" s="1"/>
  <c r="IA101" i="6"/>
  <c r="IC101" i="6" s="1"/>
  <c r="BO102" i="6"/>
  <c r="BQ102" i="6" s="1"/>
  <c r="DK102" i="6"/>
  <c r="DM102" i="6" s="1"/>
  <c r="FG102" i="6"/>
  <c r="FI102" i="6" s="1"/>
  <c r="HC102" i="6"/>
  <c r="HE102" i="6" s="1"/>
  <c r="IY102" i="6"/>
  <c r="JA102" i="6" s="1"/>
  <c r="AQ103" i="6"/>
  <c r="AS103" i="6" s="1"/>
  <c r="CM103" i="6"/>
  <c r="CO103" i="6" s="1"/>
  <c r="EI103" i="6"/>
  <c r="EK103" i="6" s="1"/>
  <c r="GE103" i="6"/>
  <c r="GG103" i="6" s="1"/>
  <c r="IA103" i="6"/>
  <c r="IC103" i="6" s="1"/>
  <c r="BO104" i="6"/>
  <c r="BQ104" i="6" s="1"/>
  <c r="DK104" i="6"/>
  <c r="DM104" i="6" s="1"/>
  <c r="FG104" i="6"/>
  <c r="FI104" i="6" s="1"/>
  <c r="HC104" i="6"/>
  <c r="HE104" i="6" s="1"/>
  <c r="IY104" i="6"/>
  <c r="JA104" i="6" s="1"/>
  <c r="AQ105" i="6"/>
  <c r="AS105" i="6" s="1"/>
  <c r="CM105" i="6"/>
  <c r="CO105" i="6" s="1"/>
  <c r="EI105" i="6"/>
  <c r="EK105" i="6" s="1"/>
  <c r="GE105" i="6"/>
  <c r="GG105" i="6" s="1"/>
  <c r="IA105" i="6"/>
  <c r="IC105" i="6" s="1"/>
  <c r="BO106" i="6"/>
  <c r="BQ106" i="6" s="1"/>
  <c r="DK106" i="6"/>
  <c r="DM106" i="6" s="1"/>
  <c r="FG106" i="6"/>
  <c r="FI106" i="6" s="1"/>
  <c r="HC106" i="6"/>
  <c r="HE106" i="6" s="1"/>
  <c r="IY106" i="6"/>
  <c r="JA106" i="6" s="1"/>
  <c r="AQ107" i="6"/>
  <c r="AS107" i="6" s="1"/>
  <c r="CM107" i="6"/>
  <c r="CO107" i="6" s="1"/>
  <c r="EI107" i="6"/>
  <c r="EK107" i="6" s="1"/>
  <c r="GE107" i="6"/>
  <c r="GG107" i="6" s="1"/>
  <c r="IA107" i="6"/>
  <c r="IC107" i="6" s="1"/>
  <c r="BO108" i="6"/>
  <c r="BQ108" i="6" s="1"/>
  <c r="DK108" i="6"/>
  <c r="DM108" i="6" s="1"/>
  <c r="FG108" i="6"/>
  <c r="FI108" i="6" s="1"/>
  <c r="HC108" i="6"/>
  <c r="HE108" i="6" s="1"/>
  <c r="IY108" i="6"/>
  <c r="JA108" i="6" s="1"/>
  <c r="AQ109" i="6"/>
  <c r="AS109" i="6" s="1"/>
  <c r="CM109" i="6"/>
  <c r="CO109" i="6" s="1"/>
  <c r="EI109" i="6"/>
  <c r="EK109" i="6" s="1"/>
  <c r="GE109" i="6"/>
  <c r="GG109" i="6" s="1"/>
  <c r="IA109" i="6"/>
  <c r="IC109" i="6" s="1"/>
  <c r="BO110" i="6"/>
  <c r="BQ110" i="6" s="1"/>
  <c r="DK110" i="6"/>
  <c r="DM110" i="6" s="1"/>
  <c r="FG110" i="6"/>
  <c r="FI110" i="6" s="1"/>
  <c r="HC110" i="6"/>
  <c r="HE110" i="6" s="1"/>
  <c r="IY110" i="6"/>
  <c r="JA110" i="6" s="1"/>
  <c r="S44" i="7"/>
  <c r="U44" i="7" s="1"/>
  <c r="S45" i="7"/>
  <c r="U45" i="7" s="1"/>
  <c r="S46" i="7"/>
  <c r="U46" i="7" s="1"/>
  <c r="S47" i="7"/>
  <c r="U47" i="7" s="1"/>
  <c r="S48" i="7"/>
  <c r="U48" i="7" s="1"/>
  <c r="S49" i="7"/>
  <c r="U49" i="7" s="1"/>
  <c r="S50" i="7"/>
  <c r="U50" i="7" s="1"/>
  <c r="S51" i="7"/>
  <c r="U51" i="7" s="1"/>
  <c r="S52" i="7"/>
  <c r="U52" i="7" s="1"/>
  <c r="S53" i="7"/>
  <c r="U53" i="7" s="1"/>
  <c r="S54" i="7"/>
  <c r="U54" i="7" s="1"/>
  <c r="S55" i="7"/>
  <c r="U55" i="7" s="1"/>
  <c r="S56" i="7"/>
  <c r="U56" i="7" s="1"/>
  <c r="S57" i="7"/>
  <c r="U57" i="7" s="1"/>
  <c r="S58" i="7"/>
  <c r="U58" i="7" s="1"/>
  <c r="S59" i="7"/>
  <c r="U59" i="7" s="1"/>
  <c r="S60" i="7"/>
  <c r="U60" i="7" s="1"/>
  <c r="S61" i="7"/>
  <c r="U61" i="7" s="1"/>
  <c r="S62" i="7"/>
  <c r="U62" i="7" s="1"/>
  <c r="S63" i="7"/>
  <c r="U63" i="7" s="1"/>
  <c r="S64" i="7"/>
  <c r="U64" i="7" s="1"/>
  <c r="S65" i="7"/>
  <c r="U65" i="7" s="1"/>
  <c r="S66" i="7"/>
  <c r="U66" i="7" s="1"/>
  <c r="S67" i="7"/>
  <c r="U67" i="7" s="1"/>
  <c r="S68" i="7"/>
  <c r="U68" i="7" s="1"/>
  <c r="S69" i="7"/>
  <c r="U69" i="7" s="1"/>
  <c r="S70" i="7"/>
  <c r="U70" i="7" s="1"/>
  <c r="S71" i="7"/>
  <c r="U71" i="7" s="1"/>
  <c r="S72" i="7"/>
  <c r="U72" i="7" s="1"/>
  <c r="S73" i="7"/>
  <c r="U73" i="7" s="1"/>
  <c r="S74" i="7"/>
  <c r="U74" i="7" s="1"/>
  <c r="S75" i="7"/>
  <c r="U75" i="7" s="1"/>
  <c r="S76" i="7"/>
  <c r="U76" i="7" s="1"/>
  <c r="S77" i="7"/>
  <c r="U77" i="7" s="1"/>
  <c r="S78" i="7"/>
  <c r="U78" i="7" s="1"/>
  <c r="S79" i="7"/>
  <c r="U79" i="7" s="1"/>
  <c r="S80" i="7"/>
  <c r="U80" i="7" s="1"/>
  <c r="S81" i="7"/>
  <c r="U81" i="7" s="1"/>
  <c r="S82" i="7"/>
  <c r="U82" i="7" s="1"/>
  <c r="S83" i="7"/>
  <c r="U83" i="7" s="1"/>
  <c r="S84" i="7"/>
  <c r="U84" i="7" s="1"/>
  <c r="S85" i="7"/>
  <c r="U85" i="7" s="1"/>
  <c r="S86" i="7"/>
  <c r="U86" i="7" s="1"/>
  <c r="S87" i="7"/>
  <c r="U87" i="7" s="1"/>
  <c r="S88" i="7"/>
  <c r="U88" i="7" s="1"/>
  <c r="S89" i="7"/>
  <c r="U89" i="7" s="1"/>
  <c r="S90" i="7"/>
  <c r="U90" i="7" s="1"/>
  <c r="S91" i="7"/>
  <c r="U91" i="7" s="1"/>
  <c r="S92" i="7"/>
  <c r="U92" i="7" s="1"/>
  <c r="S93" i="7"/>
  <c r="U93" i="7" s="1"/>
  <c r="S94" i="7"/>
  <c r="U94" i="7" s="1"/>
  <c r="S95" i="7"/>
  <c r="U95" i="7" s="1"/>
  <c r="S96" i="7"/>
  <c r="U96" i="7" s="1"/>
  <c r="S97" i="7"/>
  <c r="U97" i="7" s="1"/>
  <c r="S98" i="7"/>
  <c r="U98" i="7" s="1"/>
  <c r="S99" i="7"/>
  <c r="U99" i="7" s="1"/>
  <c r="S100" i="7"/>
  <c r="U100" i="7" s="1"/>
  <c r="S101" i="7"/>
  <c r="U101" i="7" s="1"/>
  <c r="S102" i="7"/>
  <c r="U102" i="7" s="1"/>
  <c r="S103" i="7"/>
  <c r="U103" i="7" s="1"/>
  <c r="S104" i="7"/>
  <c r="U104" i="7" s="1"/>
  <c r="S105" i="7"/>
  <c r="U105" i="7" s="1"/>
  <c r="S106" i="7"/>
  <c r="U106" i="7" s="1"/>
  <c r="S107" i="7"/>
  <c r="U107" i="7" s="1"/>
  <c r="S108" i="7"/>
  <c r="U108" i="7" s="1"/>
  <c r="S109" i="7"/>
  <c r="U109" i="7" s="1"/>
  <c r="S110" i="7"/>
  <c r="U110" i="7" s="1"/>
  <c r="S111" i="7"/>
  <c r="U111" i="7" s="1"/>
  <c r="S112" i="7"/>
  <c r="U112" i="7" s="1"/>
  <c r="AQ15" i="7"/>
  <c r="AS15" i="7" s="1"/>
  <c r="AQ16" i="7"/>
  <c r="AS16" i="7" s="1"/>
  <c r="AQ17" i="7"/>
  <c r="AS17" i="7" s="1"/>
  <c r="AQ18" i="7"/>
  <c r="AS18" i="7" s="1"/>
  <c r="AQ19" i="7"/>
  <c r="AS19" i="7" s="1"/>
  <c r="AQ20" i="7"/>
  <c r="AS20" i="7" s="1"/>
  <c r="AQ21" i="7"/>
  <c r="AS21" i="7" s="1"/>
  <c r="AQ22" i="7"/>
  <c r="AS22" i="7" s="1"/>
  <c r="AQ23" i="7"/>
  <c r="AS23" i="7" s="1"/>
  <c r="AQ24" i="7"/>
  <c r="AS24" i="7" s="1"/>
  <c r="AQ25" i="7"/>
  <c r="AS25" i="7" s="1"/>
  <c r="AQ26" i="7"/>
  <c r="AS26" i="7" s="1"/>
  <c r="AQ27" i="7"/>
  <c r="AS27" i="7" s="1"/>
  <c r="AQ28" i="7"/>
  <c r="AS28" i="7" s="1"/>
  <c r="AQ29" i="7"/>
  <c r="AS29" i="7" s="1"/>
  <c r="AQ30" i="7"/>
  <c r="AS30" i="7" s="1"/>
  <c r="AQ31" i="7"/>
  <c r="AS31" i="7" s="1"/>
  <c r="AQ32" i="7"/>
  <c r="AS32" i="7" s="1"/>
  <c r="AQ33" i="7"/>
  <c r="AS33" i="7" s="1"/>
  <c r="AQ34" i="7"/>
  <c r="AS34" i="7" s="1"/>
  <c r="AQ35" i="7"/>
  <c r="AS35" i="7" s="1"/>
  <c r="AQ36" i="7"/>
  <c r="AS36" i="7" s="1"/>
  <c r="AQ37" i="7"/>
  <c r="AS37" i="7" s="1"/>
  <c r="AQ38" i="7"/>
  <c r="AS38" i="7" s="1"/>
  <c r="AQ39" i="7"/>
  <c r="AS39" i="7" s="1"/>
  <c r="AQ40" i="7"/>
  <c r="AS40" i="7" s="1"/>
  <c r="AQ41" i="7"/>
  <c r="AS41" i="7" s="1"/>
  <c r="AQ42" i="7"/>
  <c r="AS42" i="7" s="1"/>
  <c r="AQ43" i="7"/>
  <c r="AS43" i="7" s="1"/>
  <c r="AQ44" i="7"/>
  <c r="AS44" i="7" s="1"/>
  <c r="AQ45" i="7"/>
  <c r="AS45" i="7" s="1"/>
  <c r="AQ46" i="7"/>
  <c r="AS46" i="7" s="1"/>
  <c r="AQ47" i="7"/>
  <c r="AS47" i="7" s="1"/>
  <c r="AQ48" i="7"/>
  <c r="AS48" i="7" s="1"/>
  <c r="AQ49" i="7"/>
  <c r="AS49" i="7" s="1"/>
  <c r="AQ50" i="7"/>
  <c r="AS50" i="7" s="1"/>
  <c r="AQ51" i="7"/>
  <c r="AS51" i="7" s="1"/>
  <c r="AQ52" i="7"/>
  <c r="AS52" i="7" s="1"/>
  <c r="AQ53" i="7"/>
  <c r="AS53" i="7" s="1"/>
  <c r="AQ54" i="7"/>
  <c r="AS54" i="7" s="1"/>
  <c r="AQ55" i="7"/>
  <c r="AS55" i="7" s="1"/>
  <c r="AQ56" i="7"/>
  <c r="AS56" i="7" s="1"/>
  <c r="AQ57" i="7"/>
  <c r="AS57" i="7" s="1"/>
  <c r="AQ58" i="7"/>
  <c r="AS58" i="7" s="1"/>
  <c r="AQ59" i="7"/>
  <c r="AS59" i="7" s="1"/>
  <c r="AQ60" i="7"/>
  <c r="AS60" i="7" s="1"/>
  <c r="AQ61" i="7"/>
  <c r="AS61" i="7" s="1"/>
  <c r="AQ62" i="7"/>
  <c r="AS62" i="7" s="1"/>
  <c r="AQ63" i="7"/>
  <c r="AS63" i="7" s="1"/>
  <c r="AQ64" i="7"/>
  <c r="AS64" i="7" s="1"/>
  <c r="AQ65" i="7"/>
  <c r="AS65" i="7" s="1"/>
  <c r="AQ66" i="7"/>
  <c r="AS66" i="7" s="1"/>
  <c r="AQ67" i="7"/>
  <c r="AS67" i="7" s="1"/>
  <c r="AQ68" i="7"/>
  <c r="AS68" i="7" s="1"/>
  <c r="AQ69" i="7"/>
  <c r="AS69" i="7" s="1"/>
  <c r="AQ70" i="7"/>
  <c r="AS70" i="7" s="1"/>
  <c r="AQ71" i="7"/>
  <c r="AS71" i="7" s="1"/>
  <c r="AQ72" i="7"/>
  <c r="AS72" i="7" s="1"/>
  <c r="AQ73" i="7"/>
  <c r="AS73" i="7" s="1"/>
  <c r="AQ74" i="7"/>
  <c r="AS74" i="7" s="1"/>
  <c r="AQ75" i="7"/>
  <c r="AS75" i="7" s="1"/>
  <c r="AQ76" i="7"/>
  <c r="AS76" i="7" s="1"/>
  <c r="AQ77" i="7"/>
  <c r="AS77" i="7" s="1"/>
  <c r="AQ78" i="7"/>
  <c r="AS78" i="7" s="1"/>
  <c r="AQ79" i="7"/>
  <c r="AS79" i="7" s="1"/>
  <c r="AQ80" i="7"/>
  <c r="AS80" i="7" s="1"/>
  <c r="AQ81" i="7"/>
  <c r="AS81" i="7" s="1"/>
  <c r="AQ82" i="7"/>
  <c r="AS82" i="7" s="1"/>
  <c r="AQ83" i="7"/>
  <c r="AS83" i="7" s="1"/>
  <c r="AQ84" i="7"/>
  <c r="AS84" i="7" s="1"/>
  <c r="AQ85" i="7"/>
  <c r="AS85" i="7" s="1"/>
  <c r="AQ86" i="7"/>
  <c r="AS86" i="7" s="1"/>
  <c r="AQ87" i="7"/>
  <c r="AS87" i="7" s="1"/>
  <c r="AQ88" i="7"/>
  <c r="AS88" i="7" s="1"/>
  <c r="AQ89" i="7"/>
  <c r="AS89" i="7" s="1"/>
  <c r="AQ90" i="7"/>
  <c r="AS90" i="7" s="1"/>
  <c r="AQ91" i="7"/>
  <c r="AS91" i="7" s="1"/>
  <c r="AQ92" i="7"/>
  <c r="AS92" i="7" s="1"/>
  <c r="AQ93" i="7"/>
  <c r="AS93" i="7" s="1"/>
  <c r="AQ94" i="7"/>
  <c r="AS94" i="7" s="1"/>
  <c r="AQ95" i="7"/>
  <c r="AS95" i="7" s="1"/>
  <c r="AQ96" i="7"/>
  <c r="AS96" i="7" s="1"/>
  <c r="AQ97" i="7"/>
  <c r="AS97" i="7" s="1"/>
  <c r="AQ98" i="7"/>
  <c r="AS98" i="7" s="1"/>
  <c r="AQ99" i="7"/>
  <c r="AS99" i="7" s="1"/>
  <c r="AQ100" i="7"/>
  <c r="AS100" i="7" s="1"/>
  <c r="AQ101" i="7"/>
  <c r="AS101" i="7" s="1"/>
  <c r="AQ102" i="7"/>
  <c r="AS102" i="7" s="1"/>
  <c r="AQ103" i="7"/>
  <c r="AS103" i="7" s="1"/>
  <c r="AQ104" i="7"/>
  <c r="AS104" i="7" s="1"/>
  <c r="AQ105" i="7"/>
  <c r="AS105" i="7" s="1"/>
  <c r="AQ106" i="7"/>
  <c r="AS106" i="7" s="1"/>
  <c r="AQ107" i="7"/>
  <c r="AS107" i="7" s="1"/>
  <c r="AQ108" i="7"/>
  <c r="AS108" i="7" s="1"/>
  <c r="AQ109" i="7"/>
  <c r="AS109" i="7" s="1"/>
  <c r="AQ110" i="7"/>
  <c r="AS110" i="7" s="1"/>
  <c r="AQ111" i="7"/>
  <c r="AS111" i="7" s="1"/>
  <c r="AQ112" i="7"/>
  <c r="AS112" i="7" s="1"/>
  <c r="BO15" i="7"/>
  <c r="BQ15" i="7" s="1"/>
  <c r="BO16" i="7"/>
  <c r="BQ16" i="7" s="1"/>
  <c r="BO17" i="7"/>
  <c r="BQ17" i="7" s="1"/>
  <c r="BO18" i="7"/>
  <c r="BQ18" i="7" s="1"/>
  <c r="BO19" i="7"/>
  <c r="BQ19" i="7" s="1"/>
  <c r="BO20" i="7"/>
  <c r="BQ20" i="7" s="1"/>
  <c r="BO21" i="7"/>
  <c r="BQ21" i="7" s="1"/>
  <c r="BO22" i="7"/>
  <c r="BQ22" i="7" s="1"/>
  <c r="BO23" i="7"/>
  <c r="BQ23" i="7" s="1"/>
  <c r="BO24" i="7"/>
  <c r="BQ24" i="7" s="1"/>
  <c r="BO25" i="7"/>
  <c r="BQ25" i="7" s="1"/>
  <c r="BO26" i="7"/>
  <c r="BQ26" i="7" s="1"/>
  <c r="BO27" i="7"/>
  <c r="BQ27" i="7" s="1"/>
  <c r="BO28" i="7"/>
  <c r="BQ28" i="7" s="1"/>
  <c r="BO29" i="7"/>
  <c r="BQ29" i="7" s="1"/>
  <c r="BO30" i="7"/>
  <c r="BQ30" i="7" s="1"/>
  <c r="BO31" i="7"/>
  <c r="BQ31" i="7" s="1"/>
  <c r="BO32" i="7"/>
  <c r="BQ32" i="7" s="1"/>
  <c r="BO33" i="7"/>
  <c r="BQ33" i="7" s="1"/>
  <c r="BO34" i="7"/>
  <c r="BQ34" i="7" s="1"/>
  <c r="BO35" i="7"/>
  <c r="BQ35" i="7" s="1"/>
  <c r="BO36" i="7"/>
  <c r="BQ36" i="7" s="1"/>
  <c r="BO37" i="7"/>
  <c r="BQ37" i="7" s="1"/>
  <c r="BO38" i="7"/>
  <c r="BQ38" i="7" s="1"/>
  <c r="BO39" i="7"/>
  <c r="BQ39" i="7" s="1"/>
  <c r="BO40" i="7"/>
  <c r="BQ40" i="7" s="1"/>
  <c r="BO41" i="7"/>
  <c r="BQ41" i="7" s="1"/>
  <c r="BO42" i="7"/>
  <c r="BQ42" i="7" s="1"/>
  <c r="BO43" i="7"/>
  <c r="BQ43" i="7" s="1"/>
  <c r="BO44" i="7"/>
  <c r="BQ44" i="7" s="1"/>
  <c r="BO45" i="7"/>
  <c r="BQ45" i="7" s="1"/>
  <c r="BO46" i="7"/>
  <c r="BQ46" i="7" s="1"/>
  <c r="BO47" i="7"/>
  <c r="BQ47" i="7" s="1"/>
  <c r="BO48" i="7"/>
  <c r="BQ48" i="7" s="1"/>
  <c r="BO49" i="7"/>
  <c r="BQ49" i="7" s="1"/>
  <c r="BO50" i="7"/>
  <c r="BQ50" i="7" s="1"/>
  <c r="BO51" i="7"/>
  <c r="BQ51" i="7" s="1"/>
  <c r="BO52" i="7"/>
  <c r="BQ52" i="7" s="1"/>
  <c r="BO53" i="7"/>
  <c r="BQ53" i="7" s="1"/>
  <c r="BO54" i="7"/>
  <c r="BQ54" i="7" s="1"/>
  <c r="BO55" i="7"/>
  <c r="BQ55" i="7" s="1"/>
  <c r="BO56" i="7"/>
  <c r="BQ56" i="7" s="1"/>
  <c r="BO57" i="7"/>
  <c r="BQ57" i="7" s="1"/>
  <c r="BO58" i="7"/>
  <c r="BQ58" i="7" s="1"/>
  <c r="BO59" i="7"/>
  <c r="BQ59" i="7" s="1"/>
  <c r="BO60" i="7"/>
  <c r="BQ60" i="7" s="1"/>
  <c r="BO61" i="7"/>
  <c r="BQ61" i="7" s="1"/>
  <c r="BO62" i="7"/>
  <c r="BQ62" i="7" s="1"/>
  <c r="BO63" i="7"/>
  <c r="BQ63" i="7" s="1"/>
  <c r="BO64" i="7"/>
  <c r="BQ64" i="7" s="1"/>
  <c r="BO65" i="7"/>
  <c r="BQ65" i="7" s="1"/>
  <c r="BO66" i="7"/>
  <c r="BQ66" i="7" s="1"/>
  <c r="BO67" i="7"/>
  <c r="BQ67" i="7" s="1"/>
  <c r="BO68" i="7"/>
  <c r="BQ68" i="7" s="1"/>
  <c r="BO69" i="7"/>
  <c r="BQ69" i="7" s="1"/>
  <c r="BO70" i="7"/>
  <c r="BQ70" i="7" s="1"/>
  <c r="BO71" i="7"/>
  <c r="BQ71" i="7" s="1"/>
  <c r="BO72" i="7"/>
  <c r="BQ72" i="7" s="1"/>
  <c r="BO73" i="7"/>
  <c r="BQ73" i="7" s="1"/>
  <c r="BO74" i="7"/>
  <c r="BQ74" i="7" s="1"/>
  <c r="BO75" i="7"/>
  <c r="BQ75" i="7" s="1"/>
  <c r="BO76" i="7"/>
  <c r="BQ76" i="7" s="1"/>
  <c r="BO77" i="7"/>
  <c r="BQ77" i="7" s="1"/>
  <c r="BO78" i="7"/>
  <c r="BQ78" i="7" s="1"/>
  <c r="BO79" i="7"/>
  <c r="BQ79" i="7" s="1"/>
  <c r="BO80" i="7"/>
  <c r="BQ80" i="7" s="1"/>
  <c r="BO81" i="7"/>
  <c r="BQ81" i="7" s="1"/>
  <c r="BO82" i="7"/>
  <c r="BQ82" i="7" s="1"/>
  <c r="BO83" i="7"/>
  <c r="BQ83" i="7" s="1"/>
  <c r="BO84" i="7"/>
  <c r="BQ84" i="7" s="1"/>
  <c r="BO85" i="7"/>
  <c r="BQ85" i="7" s="1"/>
  <c r="BO86" i="7"/>
  <c r="BQ86" i="7" s="1"/>
  <c r="BO87" i="7"/>
  <c r="BQ87" i="7" s="1"/>
  <c r="BO88" i="7"/>
  <c r="BQ88" i="7" s="1"/>
  <c r="BO89" i="7"/>
  <c r="BQ89" i="7" s="1"/>
  <c r="BO90" i="7"/>
  <c r="BQ90" i="7" s="1"/>
  <c r="BO91" i="7"/>
  <c r="BQ91" i="7" s="1"/>
  <c r="BO92" i="7"/>
  <c r="BQ92" i="7" s="1"/>
  <c r="BO93" i="7"/>
  <c r="BQ93" i="7" s="1"/>
  <c r="BO94" i="7"/>
  <c r="BQ94" i="7" s="1"/>
  <c r="BO95" i="7"/>
  <c r="BQ95" i="7" s="1"/>
  <c r="BO96" i="7"/>
  <c r="BQ96" i="7" s="1"/>
  <c r="BO97" i="7"/>
  <c r="BQ97" i="7" s="1"/>
  <c r="BO98" i="7"/>
  <c r="BQ98" i="7" s="1"/>
  <c r="BO99" i="7"/>
  <c r="BQ99" i="7" s="1"/>
  <c r="BO100" i="7"/>
  <c r="BQ100" i="7" s="1"/>
  <c r="BO101" i="7"/>
  <c r="BQ101" i="7" s="1"/>
  <c r="BO102" i="7"/>
  <c r="BQ102" i="7" s="1"/>
  <c r="BO103" i="7"/>
  <c r="BQ103" i="7" s="1"/>
  <c r="BO104" i="7"/>
  <c r="BQ104" i="7" s="1"/>
  <c r="BO105" i="7"/>
  <c r="BQ105" i="7" s="1"/>
  <c r="BO106" i="7"/>
  <c r="BQ106" i="7" s="1"/>
  <c r="BO107" i="7"/>
  <c r="BQ107" i="7" s="1"/>
  <c r="BO108" i="7"/>
  <c r="BQ108" i="7" s="1"/>
  <c r="BO109" i="7"/>
  <c r="BQ109" i="7" s="1"/>
  <c r="BO110" i="7"/>
  <c r="BQ110" i="7" s="1"/>
  <c r="BO111" i="7"/>
  <c r="BQ111" i="7" s="1"/>
  <c r="BO112" i="7"/>
  <c r="BQ112" i="7" s="1"/>
  <c r="CM15" i="7"/>
  <c r="CO15" i="7" s="1"/>
  <c r="CM16" i="7"/>
  <c r="CO16" i="7" s="1"/>
  <c r="CM17" i="7"/>
  <c r="CO17" i="7" s="1"/>
  <c r="CM18" i="7"/>
  <c r="CO18" i="7" s="1"/>
  <c r="CM19" i="7"/>
  <c r="CO19" i="7" s="1"/>
  <c r="CM20" i="7"/>
  <c r="CO20" i="7" s="1"/>
  <c r="CM21" i="7"/>
  <c r="CO21" i="7" s="1"/>
  <c r="CM22" i="7"/>
  <c r="CO22" i="7" s="1"/>
  <c r="CM23" i="7"/>
  <c r="CO23" i="7" s="1"/>
  <c r="CM24" i="7"/>
  <c r="CO24" i="7" s="1"/>
  <c r="CM25" i="7"/>
  <c r="CO25" i="7" s="1"/>
  <c r="CM26" i="7"/>
  <c r="CO26" i="7" s="1"/>
  <c r="CM27" i="7"/>
  <c r="CO27" i="7" s="1"/>
  <c r="CM28" i="7"/>
  <c r="CO28" i="7" s="1"/>
  <c r="CM29" i="7"/>
  <c r="CO29" i="7" s="1"/>
  <c r="CM30" i="7"/>
  <c r="CO30" i="7" s="1"/>
  <c r="CM31" i="7"/>
  <c r="CO31" i="7" s="1"/>
  <c r="CM32" i="7"/>
  <c r="CO32" i="7" s="1"/>
  <c r="CM33" i="7"/>
  <c r="CO33" i="7" s="1"/>
  <c r="CM34" i="7"/>
  <c r="CO34" i="7" s="1"/>
  <c r="CM35" i="7"/>
  <c r="CO35" i="7" s="1"/>
  <c r="CM36" i="7"/>
  <c r="CO36" i="7" s="1"/>
  <c r="CM37" i="7"/>
  <c r="CO37" i="7" s="1"/>
  <c r="CM38" i="7"/>
  <c r="CO38" i="7" s="1"/>
  <c r="CM39" i="7"/>
  <c r="CO39" i="7" s="1"/>
  <c r="CM40" i="7"/>
  <c r="CO40" i="7" s="1"/>
  <c r="CM41" i="7"/>
  <c r="CO41" i="7" s="1"/>
  <c r="CM42" i="7"/>
  <c r="CO42" i="7" s="1"/>
  <c r="CM43" i="7"/>
  <c r="CO43" i="7" s="1"/>
  <c r="CM44" i="7"/>
  <c r="CO44" i="7" s="1"/>
  <c r="CM45" i="7"/>
  <c r="CO45" i="7" s="1"/>
  <c r="CM46" i="7"/>
  <c r="CO46" i="7" s="1"/>
  <c r="CM47" i="7"/>
  <c r="CO47" i="7" s="1"/>
  <c r="CM48" i="7"/>
  <c r="CO48" i="7" s="1"/>
  <c r="CM49" i="7"/>
  <c r="CO49" i="7" s="1"/>
  <c r="CM50" i="7"/>
  <c r="CO50" i="7" s="1"/>
  <c r="CM51" i="7"/>
  <c r="CO51" i="7" s="1"/>
  <c r="CM52" i="7"/>
  <c r="CO52" i="7" s="1"/>
  <c r="CM53" i="7"/>
  <c r="CO53" i="7" s="1"/>
  <c r="CM54" i="7"/>
  <c r="CO54" i="7" s="1"/>
  <c r="CM55" i="7"/>
  <c r="CO55" i="7" s="1"/>
  <c r="CM56" i="7"/>
  <c r="CO56" i="7" s="1"/>
  <c r="CM57" i="7"/>
  <c r="CO57" i="7" s="1"/>
  <c r="CM58" i="7"/>
  <c r="CO58" i="7" s="1"/>
  <c r="CM59" i="7"/>
  <c r="CO59" i="7" s="1"/>
  <c r="CM60" i="7"/>
  <c r="CO60" i="7" s="1"/>
  <c r="CM61" i="7"/>
  <c r="CO61" i="7" s="1"/>
  <c r="CM62" i="7"/>
  <c r="CO62" i="7" s="1"/>
  <c r="CM63" i="7"/>
  <c r="CO63" i="7" s="1"/>
  <c r="CM64" i="7"/>
  <c r="CO64" i="7" s="1"/>
  <c r="CM65" i="7"/>
  <c r="CO65" i="7" s="1"/>
  <c r="CM66" i="7"/>
  <c r="CO66" i="7" s="1"/>
  <c r="CM67" i="7"/>
  <c r="CO67" i="7" s="1"/>
  <c r="CM68" i="7"/>
  <c r="CO68" i="7" s="1"/>
  <c r="CM69" i="7"/>
  <c r="CO69" i="7" s="1"/>
  <c r="CM70" i="7"/>
  <c r="CO70" i="7" s="1"/>
  <c r="CM71" i="7"/>
  <c r="CO71" i="7" s="1"/>
  <c r="CM72" i="7"/>
  <c r="CO72" i="7" s="1"/>
  <c r="CM73" i="7"/>
  <c r="CO73" i="7" s="1"/>
  <c r="CM74" i="7"/>
  <c r="CO74" i="7" s="1"/>
  <c r="CM75" i="7"/>
  <c r="CO75" i="7" s="1"/>
  <c r="CM76" i="7"/>
  <c r="CO76" i="7" s="1"/>
  <c r="CM77" i="7"/>
  <c r="CO77" i="7" s="1"/>
  <c r="CM78" i="7"/>
  <c r="CO78" i="7" s="1"/>
  <c r="CM79" i="7"/>
  <c r="CO79" i="7" s="1"/>
  <c r="CM80" i="7"/>
  <c r="CO80" i="7" s="1"/>
  <c r="CM81" i="7"/>
  <c r="CO81" i="7" s="1"/>
  <c r="CM82" i="7"/>
  <c r="CO82" i="7" s="1"/>
  <c r="CM83" i="7"/>
  <c r="CO83" i="7" s="1"/>
  <c r="CM84" i="7"/>
  <c r="CO84" i="7" s="1"/>
  <c r="CM85" i="7"/>
  <c r="CO85" i="7" s="1"/>
  <c r="CM86" i="7"/>
  <c r="CO86" i="7" s="1"/>
  <c r="CM87" i="7"/>
  <c r="CO87" i="7" s="1"/>
  <c r="CM88" i="7"/>
  <c r="CO88" i="7" s="1"/>
  <c r="CM89" i="7"/>
  <c r="CO89" i="7" s="1"/>
  <c r="CM90" i="7"/>
  <c r="CO90" i="7" s="1"/>
  <c r="CM91" i="7"/>
  <c r="CO91" i="7" s="1"/>
  <c r="CM92" i="7"/>
  <c r="CO92" i="7" s="1"/>
  <c r="CM93" i="7"/>
  <c r="CO93" i="7" s="1"/>
  <c r="CM94" i="7"/>
  <c r="CO94" i="7" s="1"/>
  <c r="CM95" i="7"/>
  <c r="CO95" i="7" s="1"/>
  <c r="CM96" i="7"/>
  <c r="CO96" i="7" s="1"/>
  <c r="CM97" i="7"/>
  <c r="CO97" i="7" s="1"/>
  <c r="CM98" i="7"/>
  <c r="CO98" i="7" s="1"/>
  <c r="CM99" i="7"/>
  <c r="CO99" i="7" s="1"/>
  <c r="CM100" i="7"/>
  <c r="CO100" i="7" s="1"/>
  <c r="CM101" i="7"/>
  <c r="CO101" i="7" s="1"/>
  <c r="CM102" i="7"/>
  <c r="CO102" i="7" s="1"/>
  <c r="CM103" i="7"/>
  <c r="CO103" i="7" s="1"/>
  <c r="CM104" i="7"/>
  <c r="CO104" i="7" s="1"/>
  <c r="CM105" i="7"/>
  <c r="CO105" i="7" s="1"/>
  <c r="CM106" i="7"/>
  <c r="CO106" i="7" s="1"/>
  <c r="CM107" i="7"/>
  <c r="CO107" i="7" s="1"/>
  <c r="CM108" i="7"/>
  <c r="CO108" i="7" s="1"/>
  <c r="CM109" i="7"/>
  <c r="CO109" i="7" s="1"/>
  <c r="CM110" i="7"/>
  <c r="CO110" i="7" s="1"/>
  <c r="CM111" i="7"/>
  <c r="CO111" i="7" s="1"/>
  <c r="CM112" i="7"/>
  <c r="CO112" i="7" s="1"/>
  <c r="DK15" i="7"/>
  <c r="DM15" i="7" s="1"/>
  <c r="DK16" i="7"/>
  <c r="DM16" i="7" s="1"/>
  <c r="DK17" i="7"/>
  <c r="DM17" i="7" s="1"/>
  <c r="DK18" i="7"/>
  <c r="DM18" i="7" s="1"/>
  <c r="DK19" i="7"/>
  <c r="DM19" i="7" s="1"/>
  <c r="DK20" i="7"/>
  <c r="DM20" i="7" s="1"/>
  <c r="DK21" i="7"/>
  <c r="DM21" i="7" s="1"/>
  <c r="DK22" i="7"/>
  <c r="DM22" i="7" s="1"/>
  <c r="DK23" i="7"/>
  <c r="DM23" i="7" s="1"/>
  <c r="DK24" i="7"/>
  <c r="DM24" i="7" s="1"/>
  <c r="DK25" i="7"/>
  <c r="DM25" i="7" s="1"/>
  <c r="DK26" i="7"/>
  <c r="DM26" i="7" s="1"/>
  <c r="DK27" i="7"/>
  <c r="DM27" i="7" s="1"/>
  <c r="DK28" i="7"/>
  <c r="DM28" i="7" s="1"/>
  <c r="DK29" i="7"/>
  <c r="DM29" i="7" s="1"/>
  <c r="DK30" i="7"/>
  <c r="DM30" i="7" s="1"/>
  <c r="DK31" i="7"/>
  <c r="DM31" i="7" s="1"/>
  <c r="DK32" i="7"/>
  <c r="DM32" i="7" s="1"/>
  <c r="DK33" i="7"/>
  <c r="DM33" i="7" s="1"/>
  <c r="DK34" i="7"/>
  <c r="DM34" i="7" s="1"/>
  <c r="DK35" i="7"/>
  <c r="DM35" i="7" s="1"/>
  <c r="DK36" i="7"/>
  <c r="DM36" i="7" s="1"/>
  <c r="DK37" i="7"/>
  <c r="DM37" i="7" s="1"/>
  <c r="DK38" i="7"/>
  <c r="DM38" i="7" s="1"/>
  <c r="DK39" i="7"/>
  <c r="DM39" i="7" s="1"/>
  <c r="DK40" i="7"/>
  <c r="DM40" i="7" s="1"/>
  <c r="DK41" i="7"/>
  <c r="DM41" i="7" s="1"/>
  <c r="DK42" i="7"/>
  <c r="DM42" i="7" s="1"/>
  <c r="DK43" i="7"/>
  <c r="DM43" i="7" s="1"/>
  <c r="DK44" i="7"/>
  <c r="DM44" i="7" s="1"/>
  <c r="DK45" i="7"/>
  <c r="DM45" i="7" s="1"/>
  <c r="DK46" i="7"/>
  <c r="DM46" i="7" s="1"/>
  <c r="DK47" i="7"/>
  <c r="DM47" i="7" s="1"/>
  <c r="DK48" i="7"/>
  <c r="DM48" i="7" s="1"/>
  <c r="DK49" i="7"/>
  <c r="DM49" i="7" s="1"/>
  <c r="DK50" i="7"/>
  <c r="DM50" i="7" s="1"/>
  <c r="DK51" i="7"/>
  <c r="DM51" i="7" s="1"/>
  <c r="DK52" i="7"/>
  <c r="DM52" i="7" s="1"/>
  <c r="DK53" i="7"/>
  <c r="DM53" i="7" s="1"/>
  <c r="DK54" i="7"/>
  <c r="DM54" i="7" s="1"/>
  <c r="DK55" i="7"/>
  <c r="DM55" i="7" s="1"/>
  <c r="DK56" i="7"/>
  <c r="DM56" i="7" s="1"/>
  <c r="DK57" i="7"/>
  <c r="DM57" i="7" s="1"/>
  <c r="DK58" i="7"/>
  <c r="DM58" i="7" s="1"/>
  <c r="DK59" i="7"/>
  <c r="DM59" i="7" s="1"/>
  <c r="DK60" i="7"/>
  <c r="DM60" i="7" s="1"/>
  <c r="DK61" i="7"/>
  <c r="DM61" i="7" s="1"/>
  <c r="DK62" i="7"/>
  <c r="DM62" i="7" s="1"/>
  <c r="DK63" i="7"/>
  <c r="DM63" i="7" s="1"/>
  <c r="DK64" i="7"/>
  <c r="DM64" i="7" s="1"/>
  <c r="DK65" i="7"/>
  <c r="DM65" i="7" s="1"/>
  <c r="DK66" i="7"/>
  <c r="DM66" i="7" s="1"/>
  <c r="DK67" i="7"/>
  <c r="DM67" i="7" s="1"/>
  <c r="DK68" i="7"/>
  <c r="DM68" i="7" s="1"/>
  <c r="DK69" i="7"/>
  <c r="DM69" i="7" s="1"/>
  <c r="DK70" i="7"/>
  <c r="DM70" i="7" s="1"/>
  <c r="DK71" i="7"/>
  <c r="DM71" i="7" s="1"/>
  <c r="DK72" i="7"/>
  <c r="DM72" i="7" s="1"/>
  <c r="DK73" i="7"/>
  <c r="DM73" i="7" s="1"/>
  <c r="DK74" i="7"/>
  <c r="DM74" i="7" s="1"/>
  <c r="DK75" i="7"/>
  <c r="DM75" i="7" s="1"/>
  <c r="DK76" i="7"/>
  <c r="DM76" i="7" s="1"/>
  <c r="DK77" i="7"/>
  <c r="DM77" i="7" s="1"/>
  <c r="DK78" i="7"/>
  <c r="DM78" i="7" s="1"/>
  <c r="DK79" i="7"/>
  <c r="DM79" i="7" s="1"/>
  <c r="DK80" i="7"/>
  <c r="DM80" i="7" s="1"/>
  <c r="DK81" i="7"/>
  <c r="DM81" i="7" s="1"/>
  <c r="DK82" i="7"/>
  <c r="DM82" i="7" s="1"/>
  <c r="DK83" i="7"/>
  <c r="DM83" i="7" s="1"/>
  <c r="DK84" i="7"/>
  <c r="DM84" i="7" s="1"/>
  <c r="DK85" i="7"/>
  <c r="DM85" i="7" s="1"/>
  <c r="DK86" i="7"/>
  <c r="DM86" i="7" s="1"/>
  <c r="DK87" i="7"/>
  <c r="DM87" i="7" s="1"/>
  <c r="DK88" i="7"/>
  <c r="DM88" i="7" s="1"/>
  <c r="DK89" i="7"/>
  <c r="DM89" i="7" s="1"/>
  <c r="DK90" i="7"/>
  <c r="DM90" i="7" s="1"/>
  <c r="DK91" i="7"/>
  <c r="DM91" i="7" s="1"/>
  <c r="DK92" i="7"/>
  <c r="DM92" i="7" s="1"/>
  <c r="DK93" i="7"/>
  <c r="DM93" i="7" s="1"/>
  <c r="DK94" i="7"/>
  <c r="DM94" i="7" s="1"/>
  <c r="DK95" i="7"/>
  <c r="DM95" i="7" s="1"/>
  <c r="DK96" i="7"/>
  <c r="DM96" i="7" s="1"/>
  <c r="DK97" i="7"/>
  <c r="DM97" i="7" s="1"/>
  <c r="DK98" i="7"/>
  <c r="DM98" i="7" s="1"/>
  <c r="DK99" i="7"/>
  <c r="DM99" i="7" s="1"/>
  <c r="DK100" i="7"/>
  <c r="DM100" i="7" s="1"/>
  <c r="DK101" i="7"/>
  <c r="DM101" i="7" s="1"/>
  <c r="DK102" i="7"/>
  <c r="DM102" i="7" s="1"/>
  <c r="DK103" i="7"/>
  <c r="DM103" i="7" s="1"/>
  <c r="DK104" i="7"/>
  <c r="DM104" i="7" s="1"/>
  <c r="DK105" i="7"/>
  <c r="DM105" i="7" s="1"/>
  <c r="DK106" i="7"/>
  <c r="DM106" i="7" s="1"/>
  <c r="DK107" i="7"/>
  <c r="DM107" i="7" s="1"/>
  <c r="DK108" i="7"/>
  <c r="DM108" i="7" s="1"/>
  <c r="DK109" i="7"/>
  <c r="DM109" i="7" s="1"/>
  <c r="DK110" i="7"/>
  <c r="DM110" i="7" s="1"/>
  <c r="DK111" i="7"/>
  <c r="DM111" i="7" s="1"/>
  <c r="DK112" i="7"/>
  <c r="DM112" i="7" s="1"/>
  <c r="EI15" i="7"/>
  <c r="EK15" i="7" s="1"/>
  <c r="EI16" i="7"/>
  <c r="EK16" i="7" s="1"/>
  <c r="EI17" i="7"/>
  <c r="EK17" i="7" s="1"/>
  <c r="EI18" i="7"/>
  <c r="EK18" i="7" s="1"/>
  <c r="EI19" i="7"/>
  <c r="EK19" i="7" s="1"/>
  <c r="EI20" i="7"/>
  <c r="EK20" i="7" s="1"/>
  <c r="EI21" i="7"/>
  <c r="EK21" i="7" s="1"/>
  <c r="EI22" i="7"/>
  <c r="EK22" i="7" s="1"/>
  <c r="EI23" i="7"/>
  <c r="EK23" i="7" s="1"/>
  <c r="EI24" i="7"/>
  <c r="EK24" i="7" s="1"/>
  <c r="EI25" i="7"/>
  <c r="EK25" i="7" s="1"/>
  <c r="EI26" i="7"/>
  <c r="EK26" i="7" s="1"/>
  <c r="EI27" i="7"/>
  <c r="EK27" i="7" s="1"/>
  <c r="EI28" i="7"/>
  <c r="EK28" i="7" s="1"/>
  <c r="EI29" i="7"/>
  <c r="EK29" i="7" s="1"/>
  <c r="EI30" i="7"/>
  <c r="EK30" i="7" s="1"/>
  <c r="EI31" i="7"/>
  <c r="EK31" i="7" s="1"/>
  <c r="EI32" i="7"/>
  <c r="EK32" i="7" s="1"/>
  <c r="EI33" i="7"/>
  <c r="EK33" i="7" s="1"/>
  <c r="EI34" i="7"/>
  <c r="EK34" i="7" s="1"/>
  <c r="EI35" i="7"/>
  <c r="EK35" i="7" s="1"/>
  <c r="EI36" i="7"/>
  <c r="EK36" i="7" s="1"/>
  <c r="EI37" i="7"/>
  <c r="EK37" i="7" s="1"/>
  <c r="EI38" i="7"/>
  <c r="EK38" i="7" s="1"/>
  <c r="EI39" i="7"/>
  <c r="EK39" i="7" s="1"/>
  <c r="EI40" i="7"/>
  <c r="EK40" i="7" s="1"/>
  <c r="EI41" i="7"/>
  <c r="EK41" i="7" s="1"/>
  <c r="EI42" i="7"/>
  <c r="EK42" i="7" s="1"/>
  <c r="EI43" i="7"/>
  <c r="EK43" i="7" s="1"/>
  <c r="EI44" i="7"/>
  <c r="EK44" i="7" s="1"/>
  <c r="EI45" i="7"/>
  <c r="EK45" i="7" s="1"/>
  <c r="EI46" i="7"/>
  <c r="EK46" i="7" s="1"/>
  <c r="EI47" i="7"/>
  <c r="EK47" i="7" s="1"/>
  <c r="EI48" i="7"/>
  <c r="EK48" i="7" s="1"/>
  <c r="EI49" i="7"/>
  <c r="EK49" i="7" s="1"/>
  <c r="EI50" i="7"/>
  <c r="EK50" i="7" s="1"/>
  <c r="EI51" i="7"/>
  <c r="EK51" i="7" s="1"/>
  <c r="EI52" i="7"/>
  <c r="EK52" i="7" s="1"/>
  <c r="EI53" i="7"/>
  <c r="EK53" i="7" s="1"/>
  <c r="EI54" i="7"/>
  <c r="EK54" i="7" s="1"/>
  <c r="EI55" i="7"/>
  <c r="EK55" i="7" s="1"/>
  <c r="EI56" i="7"/>
  <c r="EK56" i="7" s="1"/>
  <c r="EI57" i="7"/>
  <c r="EK57" i="7" s="1"/>
  <c r="EI58" i="7"/>
  <c r="EK58" i="7" s="1"/>
  <c r="EI59" i="7"/>
  <c r="EK59" i="7" s="1"/>
  <c r="EI60" i="7"/>
  <c r="EK60" i="7" s="1"/>
  <c r="EI61" i="7"/>
  <c r="EK61" i="7" s="1"/>
  <c r="EI62" i="7"/>
  <c r="EK62" i="7" s="1"/>
  <c r="EI63" i="7"/>
  <c r="EK63" i="7" s="1"/>
  <c r="EI64" i="7"/>
  <c r="EK64" i="7" s="1"/>
  <c r="EI65" i="7"/>
  <c r="EK65" i="7" s="1"/>
  <c r="EI66" i="7"/>
  <c r="EK66" i="7" s="1"/>
  <c r="EI67" i="7"/>
  <c r="EK67" i="7" s="1"/>
  <c r="EI68" i="7"/>
  <c r="EK68" i="7" s="1"/>
  <c r="EI69" i="7"/>
  <c r="EK69" i="7" s="1"/>
  <c r="EI70" i="7"/>
  <c r="EK70" i="7" s="1"/>
  <c r="EI71" i="7"/>
  <c r="EK71" i="7" s="1"/>
  <c r="EI72" i="7"/>
  <c r="EK72" i="7" s="1"/>
  <c r="EI73" i="7"/>
  <c r="EK73" i="7" s="1"/>
  <c r="EI74" i="7"/>
  <c r="EK74" i="7" s="1"/>
  <c r="EI75" i="7"/>
  <c r="EK75" i="7" s="1"/>
  <c r="EI76" i="7"/>
  <c r="EK76" i="7" s="1"/>
  <c r="EI77" i="7"/>
  <c r="EK77" i="7" s="1"/>
  <c r="EI78" i="7"/>
  <c r="EK78" i="7" s="1"/>
  <c r="EI79" i="7"/>
  <c r="EK79" i="7" s="1"/>
  <c r="EI80" i="7"/>
  <c r="EK80" i="7" s="1"/>
  <c r="EI81" i="7"/>
  <c r="EK81" i="7" s="1"/>
  <c r="EI82" i="7"/>
  <c r="EK82" i="7" s="1"/>
  <c r="EI83" i="7"/>
  <c r="EK83" i="7" s="1"/>
  <c r="EI84" i="7"/>
  <c r="EK84" i="7" s="1"/>
  <c r="EI85" i="7"/>
  <c r="EK85" i="7" s="1"/>
  <c r="EI86" i="7"/>
  <c r="EK86" i="7" s="1"/>
  <c r="EI87" i="7"/>
  <c r="EK87" i="7" s="1"/>
  <c r="EI88" i="7"/>
  <c r="EK88" i="7" s="1"/>
  <c r="EI89" i="7"/>
  <c r="EK89" i="7" s="1"/>
  <c r="EI90" i="7"/>
  <c r="EK90" i="7" s="1"/>
  <c r="EI91" i="7"/>
  <c r="EK91" i="7" s="1"/>
  <c r="EI92" i="7"/>
  <c r="EK92" i="7" s="1"/>
  <c r="EI93" i="7"/>
  <c r="EK93" i="7" s="1"/>
  <c r="EI94" i="7"/>
  <c r="EK94" i="7" s="1"/>
  <c r="EI95" i="7"/>
  <c r="EK95" i="7" s="1"/>
  <c r="EI96" i="7"/>
  <c r="EK96" i="7" s="1"/>
  <c r="EI97" i="7"/>
  <c r="EK97" i="7" s="1"/>
  <c r="EI98" i="7"/>
  <c r="EK98" i="7" s="1"/>
  <c r="EI99" i="7"/>
  <c r="EK99" i="7" s="1"/>
  <c r="EI100" i="7"/>
  <c r="EK100" i="7" s="1"/>
  <c r="EI101" i="7"/>
  <c r="EK101" i="7" s="1"/>
  <c r="EI102" i="7"/>
  <c r="EK102" i="7" s="1"/>
  <c r="EI103" i="7"/>
  <c r="EK103" i="7" s="1"/>
  <c r="EI104" i="7"/>
  <c r="EK104" i="7" s="1"/>
  <c r="EI105" i="7"/>
  <c r="EK105" i="7" s="1"/>
  <c r="EI106" i="7"/>
  <c r="EK106" i="7" s="1"/>
  <c r="EI107" i="7"/>
  <c r="EK107" i="7" s="1"/>
  <c r="EI108" i="7"/>
  <c r="EK108" i="7" s="1"/>
  <c r="EI109" i="7"/>
  <c r="EK109" i="7" s="1"/>
  <c r="EI110" i="7"/>
  <c r="EK110" i="7" s="1"/>
  <c r="EI111" i="7"/>
  <c r="EK111" i="7" s="1"/>
  <c r="EI112" i="7"/>
  <c r="EK112" i="7" s="1"/>
  <c r="FG15" i="7"/>
  <c r="FI15" i="7" s="1"/>
  <c r="FG16" i="7"/>
  <c r="FI16" i="7" s="1"/>
  <c r="FG17" i="7"/>
  <c r="FI17" i="7" s="1"/>
  <c r="FG18" i="7"/>
  <c r="FI18" i="7" s="1"/>
  <c r="FG19" i="7"/>
  <c r="FI19" i="7" s="1"/>
  <c r="FG20" i="7"/>
  <c r="FI20" i="7" s="1"/>
  <c r="FG21" i="7"/>
  <c r="FI21" i="7" s="1"/>
  <c r="FG22" i="7"/>
  <c r="FI22" i="7" s="1"/>
  <c r="FG23" i="7"/>
  <c r="FI23" i="7" s="1"/>
  <c r="FG24" i="7"/>
  <c r="FI24" i="7" s="1"/>
  <c r="FG25" i="7"/>
  <c r="FI25" i="7" s="1"/>
  <c r="FG26" i="7"/>
  <c r="FI26" i="7" s="1"/>
  <c r="FG27" i="7"/>
  <c r="FI27" i="7" s="1"/>
  <c r="FG28" i="7"/>
  <c r="FI28" i="7" s="1"/>
  <c r="FG29" i="7"/>
  <c r="FI29" i="7" s="1"/>
  <c r="FG30" i="7"/>
  <c r="FI30" i="7" s="1"/>
  <c r="FG31" i="7"/>
  <c r="FI31" i="7" s="1"/>
  <c r="FG32" i="7"/>
  <c r="FI32" i="7" s="1"/>
  <c r="FG33" i="7"/>
  <c r="FI33" i="7" s="1"/>
  <c r="FG34" i="7"/>
  <c r="FI34" i="7" s="1"/>
  <c r="FG35" i="7"/>
  <c r="FI35" i="7" s="1"/>
  <c r="FG36" i="7"/>
  <c r="FI36" i="7" s="1"/>
  <c r="FG37" i="7"/>
  <c r="FI37" i="7" s="1"/>
  <c r="FG38" i="7"/>
  <c r="FI38" i="7" s="1"/>
  <c r="FG39" i="7"/>
  <c r="FI39" i="7" s="1"/>
  <c r="FG40" i="7"/>
  <c r="FI40" i="7" s="1"/>
  <c r="FG41" i="7"/>
  <c r="FI41" i="7" s="1"/>
  <c r="FG42" i="7"/>
  <c r="FI42" i="7" s="1"/>
  <c r="FG43" i="7"/>
  <c r="FI43" i="7" s="1"/>
  <c r="FG44" i="7"/>
  <c r="FI44" i="7" s="1"/>
  <c r="FG45" i="7"/>
  <c r="FI45" i="7" s="1"/>
  <c r="FG46" i="7"/>
  <c r="FI46" i="7" s="1"/>
  <c r="FG47" i="7"/>
  <c r="FI47" i="7" s="1"/>
  <c r="FG48" i="7"/>
  <c r="FI48" i="7" s="1"/>
  <c r="FG49" i="7"/>
  <c r="FI49" i="7" s="1"/>
  <c r="FG50" i="7"/>
  <c r="FI50" i="7" s="1"/>
  <c r="FG51" i="7"/>
  <c r="FI51" i="7" s="1"/>
  <c r="FG52" i="7"/>
  <c r="FI52" i="7" s="1"/>
  <c r="FG53" i="7"/>
  <c r="FI53" i="7" s="1"/>
  <c r="FG54" i="7"/>
  <c r="FI54" i="7" s="1"/>
  <c r="FG55" i="7"/>
  <c r="FI55" i="7" s="1"/>
  <c r="FG56" i="7"/>
  <c r="FI56" i="7" s="1"/>
  <c r="FG57" i="7"/>
  <c r="FI57" i="7" s="1"/>
  <c r="FG58" i="7"/>
  <c r="FI58" i="7" s="1"/>
  <c r="FG59" i="7"/>
  <c r="FI59" i="7" s="1"/>
  <c r="FG60" i="7"/>
  <c r="FI60" i="7" s="1"/>
  <c r="FG61" i="7"/>
  <c r="FI61" i="7" s="1"/>
  <c r="FG62" i="7"/>
  <c r="FI62" i="7" s="1"/>
  <c r="FG63" i="7"/>
  <c r="FI63" i="7" s="1"/>
  <c r="FG64" i="7"/>
  <c r="FI64" i="7" s="1"/>
  <c r="FG65" i="7"/>
  <c r="FI65" i="7" s="1"/>
  <c r="FG66" i="7"/>
  <c r="FI66" i="7" s="1"/>
  <c r="FG67" i="7"/>
  <c r="FI67" i="7" s="1"/>
  <c r="FG68" i="7"/>
  <c r="FI68" i="7" s="1"/>
  <c r="FG69" i="7"/>
  <c r="FI69" i="7" s="1"/>
  <c r="FG70" i="7"/>
  <c r="FI70" i="7" s="1"/>
  <c r="FG71" i="7"/>
  <c r="FI71" i="7" s="1"/>
  <c r="FG72" i="7"/>
  <c r="FI72" i="7" s="1"/>
  <c r="FG73" i="7"/>
  <c r="FI73" i="7" s="1"/>
  <c r="FG74" i="7"/>
  <c r="FI74" i="7" s="1"/>
  <c r="FG75" i="7"/>
  <c r="FI75" i="7" s="1"/>
  <c r="FG76" i="7"/>
  <c r="FI76" i="7" s="1"/>
  <c r="FG77" i="7"/>
  <c r="FI77" i="7" s="1"/>
  <c r="FG78" i="7"/>
  <c r="FI78" i="7" s="1"/>
  <c r="FG79" i="7"/>
  <c r="FI79" i="7" s="1"/>
  <c r="FG80" i="7"/>
  <c r="FI80" i="7" s="1"/>
  <c r="FG81" i="7"/>
  <c r="FI81" i="7" s="1"/>
  <c r="FG82" i="7"/>
  <c r="FI82" i="7" s="1"/>
  <c r="FG83" i="7"/>
  <c r="FI83" i="7" s="1"/>
  <c r="FG84" i="7"/>
  <c r="FI84" i="7" s="1"/>
  <c r="FG85" i="7"/>
  <c r="FI85" i="7" s="1"/>
  <c r="FG86" i="7"/>
  <c r="FI86" i="7" s="1"/>
  <c r="FG87" i="7"/>
  <c r="FI87" i="7" s="1"/>
  <c r="FG88" i="7"/>
  <c r="FI88" i="7" s="1"/>
  <c r="FG89" i="7"/>
  <c r="FI89" i="7" s="1"/>
  <c r="FG90" i="7"/>
  <c r="FI90" i="7" s="1"/>
  <c r="FG91" i="7"/>
  <c r="FI91" i="7" s="1"/>
  <c r="FG92" i="7"/>
  <c r="FI92" i="7" s="1"/>
  <c r="FG93" i="7"/>
  <c r="FI93" i="7" s="1"/>
  <c r="FG94" i="7"/>
  <c r="FI94" i="7" s="1"/>
  <c r="FG95" i="7"/>
  <c r="FI95" i="7" s="1"/>
  <c r="FG96" i="7"/>
  <c r="FI96" i="7" s="1"/>
  <c r="FG97" i="7"/>
  <c r="FI97" i="7" s="1"/>
  <c r="FG98" i="7"/>
  <c r="FI98" i="7" s="1"/>
  <c r="FG99" i="7"/>
  <c r="FI99" i="7" s="1"/>
  <c r="FG100" i="7"/>
  <c r="FI100" i="7" s="1"/>
  <c r="FG101" i="7"/>
  <c r="FI101" i="7" s="1"/>
  <c r="FG102" i="7"/>
  <c r="FI102" i="7" s="1"/>
  <c r="FG103" i="7"/>
  <c r="FI103" i="7" s="1"/>
  <c r="FG104" i="7"/>
  <c r="FI104" i="7" s="1"/>
  <c r="FG105" i="7"/>
  <c r="FI105" i="7" s="1"/>
  <c r="FG106" i="7"/>
  <c r="FI106" i="7" s="1"/>
  <c r="FG107" i="7"/>
  <c r="FI107" i="7" s="1"/>
  <c r="FG108" i="7"/>
  <c r="FI108" i="7" s="1"/>
  <c r="FG109" i="7"/>
  <c r="FI109" i="7" s="1"/>
  <c r="FG110" i="7"/>
  <c r="FI110" i="7" s="1"/>
  <c r="FG111" i="7"/>
  <c r="FI111" i="7" s="1"/>
  <c r="FG112" i="7"/>
  <c r="FI112" i="7" s="1"/>
  <c r="GE15" i="7"/>
  <c r="GG15" i="7" s="1"/>
  <c r="GE16" i="7"/>
  <c r="GG16" i="7" s="1"/>
  <c r="GE17" i="7"/>
  <c r="GG17" i="7" s="1"/>
  <c r="GE18" i="7"/>
  <c r="GG18" i="7" s="1"/>
  <c r="GE19" i="7"/>
  <c r="GG19" i="7" s="1"/>
  <c r="GE20" i="7"/>
  <c r="GG20" i="7" s="1"/>
  <c r="GE21" i="7"/>
  <c r="GG21" i="7" s="1"/>
  <c r="GE22" i="7"/>
  <c r="GG22" i="7" s="1"/>
  <c r="GE23" i="7"/>
  <c r="GG23" i="7" s="1"/>
  <c r="GE24" i="7"/>
  <c r="GG24" i="7" s="1"/>
  <c r="GE25" i="7"/>
  <c r="GG25" i="7" s="1"/>
  <c r="GE26" i="7"/>
  <c r="GG26" i="7" s="1"/>
  <c r="GE27" i="7"/>
  <c r="GG27" i="7" s="1"/>
  <c r="GE28" i="7"/>
  <c r="GG28" i="7" s="1"/>
  <c r="GE29" i="7"/>
  <c r="GG29" i="7" s="1"/>
  <c r="GE30" i="7"/>
  <c r="GG30" i="7" s="1"/>
  <c r="GE31" i="7"/>
  <c r="GG31" i="7" s="1"/>
  <c r="GE32" i="7"/>
  <c r="GG32" i="7" s="1"/>
  <c r="GE33" i="7"/>
  <c r="GG33" i="7" s="1"/>
  <c r="GE34" i="7"/>
  <c r="GG34" i="7" s="1"/>
  <c r="GE35" i="7"/>
  <c r="GG35" i="7" s="1"/>
  <c r="GE36" i="7"/>
  <c r="GG36" i="7" s="1"/>
  <c r="GE37" i="7"/>
  <c r="GG37" i="7" s="1"/>
  <c r="GE38" i="7"/>
  <c r="GG38" i="7" s="1"/>
  <c r="GE39" i="7"/>
  <c r="GG39" i="7" s="1"/>
  <c r="GE40" i="7"/>
  <c r="GG40" i="7" s="1"/>
  <c r="GE41" i="7"/>
  <c r="GG41" i="7" s="1"/>
  <c r="GE42" i="7"/>
  <c r="GG42" i="7" s="1"/>
  <c r="GE43" i="7"/>
  <c r="GG43" i="7" s="1"/>
  <c r="GE44" i="7"/>
  <c r="GG44" i="7" s="1"/>
  <c r="GE45" i="7"/>
  <c r="GG45" i="7" s="1"/>
  <c r="GE46" i="7"/>
  <c r="GG46" i="7" s="1"/>
  <c r="GE47" i="7"/>
  <c r="GG47" i="7" s="1"/>
  <c r="GE48" i="7"/>
  <c r="GG48" i="7" s="1"/>
  <c r="GE49" i="7"/>
  <c r="GG49" i="7" s="1"/>
  <c r="GE50" i="7"/>
  <c r="GG50" i="7" s="1"/>
  <c r="GE51" i="7"/>
  <c r="GG51" i="7" s="1"/>
  <c r="GE52" i="7"/>
  <c r="GG52" i="7" s="1"/>
  <c r="GE53" i="7"/>
  <c r="GG53" i="7" s="1"/>
  <c r="GE54" i="7"/>
  <c r="GG54" i="7" s="1"/>
  <c r="GE55" i="7"/>
  <c r="GG55" i="7" s="1"/>
  <c r="GE56" i="7"/>
  <c r="GG56" i="7" s="1"/>
  <c r="GE57" i="7"/>
  <c r="GG57" i="7" s="1"/>
  <c r="GE58" i="7"/>
  <c r="GG58" i="7" s="1"/>
  <c r="GE59" i="7"/>
  <c r="GG59" i="7" s="1"/>
  <c r="GE60" i="7"/>
  <c r="GG60" i="7" s="1"/>
  <c r="GE61" i="7"/>
  <c r="GG61" i="7" s="1"/>
  <c r="GE62" i="7"/>
  <c r="GG62" i="7" s="1"/>
  <c r="GE63" i="7"/>
  <c r="GG63" i="7" s="1"/>
  <c r="GE64" i="7"/>
  <c r="GG64" i="7" s="1"/>
  <c r="GE65" i="7"/>
  <c r="GG65" i="7" s="1"/>
  <c r="GE66" i="7"/>
  <c r="GG66" i="7" s="1"/>
  <c r="GE67" i="7"/>
  <c r="GG67" i="7" s="1"/>
  <c r="GE68" i="7"/>
  <c r="GG68" i="7" s="1"/>
  <c r="GE69" i="7"/>
  <c r="GG69" i="7" s="1"/>
  <c r="GE70" i="7"/>
  <c r="GG70" i="7" s="1"/>
  <c r="GE71" i="7"/>
  <c r="GG71" i="7" s="1"/>
  <c r="GE72" i="7"/>
  <c r="GG72" i="7" s="1"/>
  <c r="GE73" i="7"/>
  <c r="GG73" i="7" s="1"/>
  <c r="GE74" i="7"/>
  <c r="GG74" i="7" s="1"/>
  <c r="GE75" i="7"/>
  <c r="GG75" i="7" s="1"/>
  <c r="GE76" i="7"/>
  <c r="GG76" i="7" s="1"/>
  <c r="GE77" i="7"/>
  <c r="GG77" i="7" s="1"/>
  <c r="GE78" i="7"/>
  <c r="GG78" i="7" s="1"/>
  <c r="GE79" i="7"/>
  <c r="GG79" i="7" s="1"/>
  <c r="GE80" i="7"/>
  <c r="GG80" i="7" s="1"/>
  <c r="GE81" i="7"/>
  <c r="GG81" i="7" s="1"/>
  <c r="GE82" i="7"/>
  <c r="GG82" i="7" s="1"/>
  <c r="GE83" i="7"/>
  <c r="GG83" i="7" s="1"/>
  <c r="GE84" i="7"/>
  <c r="GG84" i="7" s="1"/>
  <c r="GE85" i="7"/>
  <c r="GG85" i="7" s="1"/>
  <c r="GE86" i="7"/>
  <c r="GG86" i="7" s="1"/>
  <c r="GE87" i="7"/>
  <c r="GG87" i="7" s="1"/>
  <c r="GE88" i="7"/>
  <c r="GG88" i="7" s="1"/>
  <c r="GE89" i="7"/>
  <c r="GG89" i="7" s="1"/>
  <c r="GE90" i="7"/>
  <c r="GG90" i="7" s="1"/>
  <c r="GE91" i="7"/>
  <c r="GG91" i="7" s="1"/>
  <c r="GE92" i="7"/>
  <c r="GG92" i="7" s="1"/>
  <c r="GE93" i="7"/>
  <c r="GG93" i="7" s="1"/>
  <c r="GE94" i="7"/>
  <c r="GG94" i="7" s="1"/>
  <c r="GE95" i="7"/>
  <c r="GG95" i="7" s="1"/>
  <c r="GE96" i="7"/>
  <c r="GG96" i="7" s="1"/>
  <c r="GE97" i="7"/>
  <c r="GG97" i="7" s="1"/>
  <c r="GE98" i="7"/>
  <c r="GG98" i="7" s="1"/>
  <c r="GE99" i="7"/>
  <c r="GG99" i="7" s="1"/>
  <c r="GE100" i="7"/>
  <c r="GG100" i="7" s="1"/>
  <c r="GE101" i="7"/>
  <c r="GG101" i="7" s="1"/>
  <c r="GE102" i="7"/>
  <c r="GG102" i="7" s="1"/>
  <c r="GE103" i="7"/>
  <c r="GG103" i="7" s="1"/>
  <c r="GE104" i="7"/>
  <c r="GG104" i="7" s="1"/>
  <c r="GE105" i="7"/>
  <c r="GG105" i="7" s="1"/>
  <c r="GE106" i="7"/>
  <c r="GG106" i="7" s="1"/>
  <c r="GE107" i="7"/>
  <c r="GG107" i="7" s="1"/>
  <c r="GE108" i="7"/>
  <c r="GG108" i="7" s="1"/>
  <c r="GE109" i="7"/>
  <c r="GG109" i="7" s="1"/>
  <c r="GE110" i="7"/>
  <c r="GG110" i="7" s="1"/>
  <c r="GE111" i="7"/>
  <c r="GG111" i="7" s="1"/>
  <c r="GE112" i="7"/>
  <c r="GG112" i="7" s="1"/>
  <c r="HC15" i="7"/>
  <c r="HE15" i="7" s="1"/>
  <c r="HC16" i="7"/>
  <c r="HE16" i="7" s="1"/>
  <c r="HC17" i="7"/>
  <c r="HE17" i="7" s="1"/>
  <c r="HC18" i="7"/>
  <c r="HE18" i="7" s="1"/>
  <c r="HC19" i="7"/>
  <c r="HE19" i="7" s="1"/>
  <c r="HC20" i="7"/>
  <c r="HE20" i="7" s="1"/>
  <c r="HC21" i="7"/>
  <c r="HE21" i="7" s="1"/>
  <c r="HC22" i="7"/>
  <c r="HE22" i="7" s="1"/>
  <c r="HC23" i="7"/>
  <c r="HE23" i="7" s="1"/>
  <c r="HC24" i="7"/>
  <c r="HE24" i="7" s="1"/>
  <c r="HC25" i="7"/>
  <c r="HE25" i="7" s="1"/>
  <c r="HC26" i="7"/>
  <c r="HE26" i="7" s="1"/>
  <c r="HC27" i="7"/>
  <c r="HE27" i="7" s="1"/>
  <c r="HC28" i="7"/>
  <c r="HE28" i="7" s="1"/>
  <c r="HC29" i="7"/>
  <c r="HE29" i="7" s="1"/>
  <c r="HC30" i="7"/>
  <c r="HE30" i="7" s="1"/>
  <c r="HC31" i="7"/>
  <c r="HE31" i="7" s="1"/>
  <c r="HC32" i="7"/>
  <c r="HE32" i="7" s="1"/>
  <c r="HC33" i="7"/>
  <c r="HE33" i="7" s="1"/>
  <c r="HC34" i="7"/>
  <c r="HE34" i="7" s="1"/>
  <c r="HC35" i="7"/>
  <c r="HE35" i="7" s="1"/>
  <c r="HC36" i="7"/>
  <c r="HE36" i="7" s="1"/>
  <c r="HC37" i="7"/>
  <c r="HE37" i="7" s="1"/>
  <c r="HC38" i="7"/>
  <c r="HE38" i="7" s="1"/>
  <c r="HC39" i="7"/>
  <c r="HE39" i="7" s="1"/>
  <c r="HC40" i="7"/>
  <c r="HE40" i="7" s="1"/>
  <c r="HC41" i="7"/>
  <c r="HE41" i="7" s="1"/>
  <c r="HC42" i="7"/>
  <c r="HE42" i="7" s="1"/>
  <c r="HC43" i="7"/>
  <c r="HE43" i="7" s="1"/>
  <c r="HC44" i="7"/>
  <c r="HE44" i="7" s="1"/>
  <c r="HC45" i="7"/>
  <c r="HE45" i="7" s="1"/>
  <c r="HC46" i="7"/>
  <c r="HE46" i="7" s="1"/>
  <c r="HC47" i="7"/>
  <c r="HE47" i="7" s="1"/>
  <c r="HC48" i="7"/>
  <c r="HE48" i="7" s="1"/>
  <c r="HC49" i="7"/>
  <c r="HE49" i="7" s="1"/>
  <c r="HC50" i="7"/>
  <c r="HE50" i="7" s="1"/>
  <c r="HC51" i="7"/>
  <c r="HE51" i="7" s="1"/>
  <c r="HC52" i="7"/>
  <c r="HE52" i="7" s="1"/>
  <c r="HC53" i="7"/>
  <c r="HE53" i="7" s="1"/>
  <c r="HC54" i="7"/>
  <c r="HE54" i="7" s="1"/>
  <c r="HC55" i="7"/>
  <c r="HE55" i="7" s="1"/>
  <c r="HC56" i="7"/>
  <c r="HE56" i="7" s="1"/>
  <c r="HC57" i="7"/>
  <c r="HE57" i="7" s="1"/>
  <c r="HC58" i="7"/>
  <c r="HE58" i="7" s="1"/>
  <c r="HC59" i="7"/>
  <c r="HE59" i="7" s="1"/>
  <c r="HC60" i="7"/>
  <c r="HE60" i="7" s="1"/>
  <c r="HC61" i="7"/>
  <c r="HE61" i="7" s="1"/>
  <c r="HC62" i="7"/>
  <c r="HE62" i="7" s="1"/>
  <c r="HC63" i="7"/>
  <c r="HE63" i="7" s="1"/>
  <c r="HC64" i="7"/>
  <c r="HE64" i="7" s="1"/>
  <c r="HC65" i="7"/>
  <c r="HE65" i="7" s="1"/>
  <c r="HC66" i="7"/>
  <c r="HE66" i="7" s="1"/>
  <c r="HC67" i="7"/>
  <c r="HE67" i="7" s="1"/>
  <c r="HC68" i="7"/>
  <c r="HE68" i="7" s="1"/>
  <c r="HC69" i="7"/>
  <c r="HE69" i="7" s="1"/>
  <c r="HC70" i="7"/>
  <c r="HE70" i="7" s="1"/>
  <c r="HC71" i="7"/>
  <c r="HE71" i="7" s="1"/>
  <c r="HC72" i="7"/>
  <c r="HE72" i="7" s="1"/>
  <c r="HC73" i="7"/>
  <c r="HE73" i="7" s="1"/>
  <c r="HC74" i="7"/>
  <c r="HE74" i="7" s="1"/>
  <c r="HC75" i="7"/>
  <c r="HE75" i="7" s="1"/>
  <c r="HC76" i="7"/>
  <c r="HE76" i="7" s="1"/>
  <c r="HC77" i="7"/>
  <c r="HE77" i="7" s="1"/>
  <c r="HC78" i="7"/>
  <c r="HE78" i="7" s="1"/>
  <c r="HC79" i="7"/>
  <c r="HE79" i="7" s="1"/>
  <c r="HC80" i="7"/>
  <c r="HE80" i="7" s="1"/>
  <c r="HC81" i="7"/>
  <c r="HE81" i="7" s="1"/>
  <c r="HC82" i="7"/>
  <c r="HE82" i="7" s="1"/>
  <c r="HC83" i="7"/>
  <c r="HE83" i="7" s="1"/>
  <c r="HC84" i="7"/>
  <c r="HE84" i="7" s="1"/>
  <c r="HC85" i="7"/>
  <c r="HE85" i="7" s="1"/>
  <c r="HC86" i="7"/>
  <c r="HE86" i="7" s="1"/>
  <c r="HC87" i="7"/>
  <c r="HE87" i="7" s="1"/>
  <c r="HC88" i="7"/>
  <c r="HE88" i="7" s="1"/>
  <c r="HC89" i="7"/>
  <c r="HE89" i="7" s="1"/>
  <c r="HC90" i="7"/>
  <c r="HE90" i="7" s="1"/>
  <c r="HC91" i="7"/>
  <c r="HE91" i="7" s="1"/>
  <c r="HC92" i="7"/>
  <c r="HE92" i="7" s="1"/>
  <c r="HC93" i="7"/>
  <c r="HE93" i="7" s="1"/>
  <c r="HC94" i="7"/>
  <c r="HE94" i="7" s="1"/>
  <c r="HC95" i="7"/>
  <c r="HE95" i="7" s="1"/>
  <c r="HC96" i="7"/>
  <c r="HE96" i="7" s="1"/>
  <c r="HC97" i="7"/>
  <c r="HE97" i="7" s="1"/>
  <c r="HC98" i="7"/>
  <c r="HE98" i="7" s="1"/>
  <c r="HC99" i="7"/>
  <c r="HE99" i="7" s="1"/>
  <c r="HC100" i="7"/>
  <c r="HE100" i="7" s="1"/>
  <c r="HC101" i="7"/>
  <c r="HE101" i="7" s="1"/>
  <c r="HC102" i="7"/>
  <c r="HE102" i="7" s="1"/>
  <c r="HC103" i="7"/>
  <c r="HE103" i="7" s="1"/>
  <c r="HC104" i="7"/>
  <c r="HE104" i="7" s="1"/>
  <c r="HC105" i="7"/>
  <c r="HE105" i="7" s="1"/>
  <c r="HC106" i="7"/>
  <c r="HE106" i="7" s="1"/>
  <c r="HC107" i="7"/>
  <c r="HE107" i="7" s="1"/>
  <c r="HC108" i="7"/>
  <c r="HE108" i="7" s="1"/>
  <c r="HC109" i="7"/>
  <c r="HE109" i="7" s="1"/>
  <c r="HC110" i="7"/>
  <c r="HE110" i="7" s="1"/>
  <c r="HC111" i="7"/>
  <c r="HE111" i="7" s="1"/>
  <c r="HC112" i="7"/>
  <c r="HE112" i="7" s="1"/>
  <c r="IA15" i="7"/>
  <c r="IC15" i="7" s="1"/>
  <c r="IA16" i="7"/>
  <c r="IC16" i="7" s="1"/>
  <c r="IA17" i="7"/>
  <c r="IC17" i="7" s="1"/>
  <c r="IA18" i="7"/>
  <c r="IC18" i="7" s="1"/>
  <c r="IA19" i="7"/>
  <c r="IC19" i="7" s="1"/>
  <c r="IA20" i="7"/>
  <c r="IC20" i="7" s="1"/>
  <c r="IA21" i="7"/>
  <c r="IC21" i="7" s="1"/>
  <c r="IA22" i="7"/>
  <c r="IC22" i="7" s="1"/>
  <c r="IA23" i="7"/>
  <c r="IC23" i="7" s="1"/>
  <c r="IA24" i="7"/>
  <c r="IC24" i="7" s="1"/>
  <c r="IA25" i="7"/>
  <c r="IC25" i="7" s="1"/>
  <c r="IA26" i="7"/>
  <c r="IC26" i="7" s="1"/>
  <c r="IA27" i="7"/>
  <c r="IC27" i="7" s="1"/>
  <c r="IA28" i="7"/>
  <c r="IC28" i="7" s="1"/>
  <c r="IA29" i="7"/>
  <c r="IC29" i="7" s="1"/>
  <c r="IA30" i="7"/>
  <c r="IC30" i="7" s="1"/>
  <c r="IA31" i="7"/>
  <c r="IC31" i="7" s="1"/>
  <c r="IA32" i="7"/>
  <c r="IC32" i="7" s="1"/>
  <c r="IA33" i="7"/>
  <c r="IC33" i="7" s="1"/>
  <c r="IA34" i="7"/>
  <c r="IC34" i="7" s="1"/>
  <c r="IA35" i="7"/>
  <c r="IC35" i="7" s="1"/>
  <c r="IA36" i="7"/>
  <c r="IC36" i="7" s="1"/>
  <c r="IA37" i="7"/>
  <c r="IC37" i="7" s="1"/>
  <c r="IA38" i="7"/>
  <c r="IC38" i="7" s="1"/>
  <c r="IA39" i="7"/>
  <c r="IC39" i="7" s="1"/>
  <c r="IA40" i="7"/>
  <c r="IC40" i="7" s="1"/>
  <c r="IA41" i="7"/>
  <c r="IC41" i="7" s="1"/>
  <c r="IA42" i="7"/>
  <c r="IC42" i="7" s="1"/>
  <c r="IA43" i="7"/>
  <c r="IC43" i="7" s="1"/>
  <c r="IA44" i="7"/>
  <c r="IC44" i="7" s="1"/>
  <c r="IA45" i="7"/>
  <c r="IC45" i="7" s="1"/>
  <c r="IA46" i="7"/>
  <c r="IC46" i="7" s="1"/>
  <c r="IA47" i="7"/>
  <c r="IC47" i="7" s="1"/>
  <c r="IA48" i="7"/>
  <c r="IC48" i="7" s="1"/>
  <c r="IA49" i="7"/>
  <c r="IC49" i="7" s="1"/>
  <c r="IA50" i="7"/>
  <c r="IC50" i="7" s="1"/>
  <c r="IA51" i="7"/>
  <c r="IC51" i="7" s="1"/>
  <c r="IA52" i="7"/>
  <c r="IC52" i="7" s="1"/>
  <c r="IA53" i="7"/>
  <c r="IC53" i="7" s="1"/>
  <c r="IA54" i="7"/>
  <c r="IC54" i="7" s="1"/>
  <c r="IA55" i="7"/>
  <c r="IC55" i="7" s="1"/>
  <c r="IA56" i="7"/>
  <c r="IC56" i="7" s="1"/>
  <c r="IA57" i="7"/>
  <c r="IC57" i="7" s="1"/>
  <c r="IA58" i="7"/>
  <c r="IC58" i="7" s="1"/>
  <c r="IA59" i="7"/>
  <c r="IC59" i="7" s="1"/>
  <c r="IA60" i="7"/>
  <c r="IC60" i="7" s="1"/>
  <c r="IA61" i="7"/>
  <c r="IC61" i="7" s="1"/>
  <c r="IA62" i="7"/>
  <c r="IC62" i="7" s="1"/>
  <c r="IA63" i="7"/>
  <c r="IC63" i="7" s="1"/>
  <c r="IA64" i="7"/>
  <c r="IC64" i="7" s="1"/>
  <c r="IA65" i="7"/>
  <c r="IC65" i="7" s="1"/>
  <c r="IA66" i="7"/>
  <c r="IC66" i="7" s="1"/>
  <c r="IA67" i="7"/>
  <c r="IC67" i="7" s="1"/>
  <c r="IA68" i="7"/>
  <c r="IC68" i="7" s="1"/>
  <c r="IA69" i="7"/>
  <c r="IC69" i="7" s="1"/>
  <c r="IA70" i="7"/>
  <c r="IC70" i="7" s="1"/>
  <c r="IA71" i="7"/>
  <c r="IC71" i="7" s="1"/>
  <c r="IA72" i="7"/>
  <c r="IC72" i="7" s="1"/>
  <c r="IA73" i="7"/>
  <c r="IC73" i="7" s="1"/>
  <c r="IA74" i="7"/>
  <c r="IC74" i="7" s="1"/>
  <c r="IA75" i="7"/>
  <c r="IC75" i="7" s="1"/>
  <c r="IA76" i="7"/>
  <c r="IC76" i="7" s="1"/>
  <c r="IA77" i="7"/>
  <c r="IC77" i="7" s="1"/>
  <c r="IA78" i="7"/>
  <c r="IC78" i="7" s="1"/>
  <c r="IA79" i="7"/>
  <c r="IC79" i="7" s="1"/>
  <c r="IA80" i="7"/>
  <c r="IC80" i="7" s="1"/>
  <c r="IA81" i="7"/>
  <c r="IC81" i="7" s="1"/>
  <c r="IA82" i="7"/>
  <c r="IC82" i="7" s="1"/>
  <c r="IA83" i="7"/>
  <c r="IC83" i="7" s="1"/>
  <c r="IA84" i="7"/>
  <c r="IC84" i="7" s="1"/>
  <c r="IA85" i="7"/>
  <c r="IC85" i="7" s="1"/>
  <c r="IA86" i="7"/>
  <c r="IC86" i="7" s="1"/>
  <c r="IA87" i="7"/>
  <c r="IC87" i="7" s="1"/>
  <c r="IA88" i="7"/>
  <c r="IC88" i="7" s="1"/>
  <c r="IA89" i="7"/>
  <c r="IC89" i="7" s="1"/>
  <c r="IA90" i="7"/>
  <c r="IC90" i="7" s="1"/>
  <c r="IA91" i="7"/>
  <c r="IC91" i="7" s="1"/>
  <c r="IA92" i="7"/>
  <c r="IC92" i="7" s="1"/>
  <c r="IA93" i="7"/>
  <c r="IC93" i="7" s="1"/>
  <c r="IA94" i="7"/>
  <c r="IC94" i="7" s="1"/>
  <c r="IA95" i="7"/>
  <c r="IC95" i="7" s="1"/>
  <c r="IA96" i="7"/>
  <c r="IC96" i="7" s="1"/>
  <c r="IA97" i="7"/>
  <c r="IC97" i="7" s="1"/>
  <c r="IA98" i="7"/>
  <c r="IC98" i="7" s="1"/>
  <c r="IA99" i="7"/>
  <c r="IC99" i="7" s="1"/>
  <c r="IA100" i="7"/>
  <c r="IC100" i="7" s="1"/>
  <c r="IA101" i="7"/>
  <c r="IC101" i="7" s="1"/>
  <c r="IA102" i="7"/>
  <c r="IC102" i="7" s="1"/>
  <c r="IA103" i="7"/>
  <c r="IC103" i="7" s="1"/>
  <c r="IA104" i="7"/>
  <c r="IC104" i="7" s="1"/>
  <c r="IA105" i="7"/>
  <c r="IC105" i="7" s="1"/>
  <c r="IA106" i="7"/>
  <c r="IC106" i="7" s="1"/>
  <c r="IA107" i="7"/>
  <c r="IC107" i="7" s="1"/>
  <c r="IA108" i="7"/>
  <c r="IC108" i="7" s="1"/>
  <c r="IA109" i="7"/>
  <c r="IC109" i="7" s="1"/>
  <c r="IA110" i="7"/>
  <c r="IC110" i="7" s="1"/>
  <c r="IA111" i="7"/>
  <c r="IC111" i="7" s="1"/>
  <c r="IA112" i="7"/>
  <c r="IC112" i="7" s="1"/>
  <c r="IY15" i="7"/>
  <c r="JA15" i="7" s="1"/>
  <c r="IY16" i="7"/>
  <c r="JA16" i="7" s="1"/>
  <c r="IY17" i="7"/>
  <c r="JA17" i="7" s="1"/>
  <c r="IY18" i="7"/>
  <c r="JA18" i="7" s="1"/>
  <c r="IY19" i="7"/>
  <c r="JA19" i="7" s="1"/>
  <c r="IY20" i="7"/>
  <c r="JA20" i="7" s="1"/>
  <c r="IY21" i="7"/>
  <c r="JA21" i="7" s="1"/>
  <c r="IY22" i="7"/>
  <c r="JA22" i="7" s="1"/>
  <c r="IY23" i="7"/>
  <c r="JA23" i="7" s="1"/>
  <c r="IY24" i="7"/>
  <c r="JA24" i="7" s="1"/>
  <c r="IY25" i="7"/>
  <c r="JA25" i="7" s="1"/>
  <c r="IY26" i="7"/>
  <c r="JA26" i="7" s="1"/>
  <c r="IY27" i="7"/>
  <c r="JA27" i="7" s="1"/>
  <c r="IY28" i="7"/>
  <c r="JA28" i="7" s="1"/>
  <c r="IY29" i="7"/>
  <c r="JA29" i="7" s="1"/>
  <c r="IY30" i="7"/>
  <c r="JA30" i="7" s="1"/>
  <c r="IY31" i="7"/>
  <c r="JA31" i="7" s="1"/>
  <c r="IY32" i="7"/>
  <c r="JA32" i="7" s="1"/>
  <c r="IY33" i="7"/>
  <c r="JA33" i="7" s="1"/>
  <c r="IY34" i="7"/>
  <c r="JA34" i="7" s="1"/>
  <c r="IY35" i="7"/>
  <c r="JA35" i="7" s="1"/>
  <c r="IY36" i="7"/>
  <c r="JA36" i="7" s="1"/>
  <c r="IY37" i="7"/>
  <c r="JA37" i="7" s="1"/>
  <c r="IY38" i="7"/>
  <c r="JA38" i="7" s="1"/>
  <c r="IY39" i="7"/>
  <c r="JA39" i="7" s="1"/>
  <c r="IY40" i="7"/>
  <c r="JA40" i="7" s="1"/>
  <c r="IY41" i="7"/>
  <c r="JA41" i="7" s="1"/>
  <c r="IY42" i="7"/>
  <c r="JA42" i="7" s="1"/>
  <c r="IY43" i="7"/>
  <c r="JA43" i="7" s="1"/>
  <c r="IY44" i="7"/>
  <c r="JA44" i="7" s="1"/>
  <c r="IY45" i="7"/>
  <c r="JA45" i="7" s="1"/>
  <c r="IY46" i="7"/>
  <c r="JA46" i="7" s="1"/>
  <c r="IY47" i="7"/>
  <c r="JA47" i="7" s="1"/>
  <c r="IY48" i="7"/>
  <c r="JA48" i="7" s="1"/>
  <c r="IY49" i="7"/>
  <c r="JA49" i="7" s="1"/>
  <c r="IY50" i="7"/>
  <c r="JA50" i="7" s="1"/>
  <c r="IY51" i="7"/>
  <c r="JA51" i="7" s="1"/>
  <c r="IY52" i="7"/>
  <c r="JA52" i="7" s="1"/>
  <c r="IY53" i="7"/>
  <c r="JA53" i="7" s="1"/>
  <c r="IY54" i="7"/>
  <c r="JA54" i="7" s="1"/>
  <c r="IY55" i="7"/>
  <c r="JA55" i="7" s="1"/>
  <c r="IY56" i="7"/>
  <c r="JA56" i="7" s="1"/>
  <c r="IY57" i="7"/>
  <c r="JA57" i="7" s="1"/>
  <c r="IY58" i="7"/>
  <c r="JA58" i="7" s="1"/>
  <c r="IY59" i="7"/>
  <c r="JA59" i="7" s="1"/>
  <c r="IY60" i="7"/>
  <c r="JA60" i="7" s="1"/>
  <c r="IY61" i="7"/>
  <c r="JA61" i="7" s="1"/>
  <c r="IY62" i="7"/>
  <c r="JA62" i="7" s="1"/>
  <c r="IY63" i="7"/>
  <c r="JA63" i="7" s="1"/>
  <c r="IY64" i="7"/>
  <c r="JA64" i="7" s="1"/>
  <c r="IY65" i="7"/>
  <c r="JA65" i="7" s="1"/>
  <c r="IY66" i="7"/>
  <c r="JA66" i="7" s="1"/>
  <c r="IY67" i="7"/>
  <c r="JA67" i="7" s="1"/>
  <c r="IY68" i="7"/>
  <c r="JA68" i="7" s="1"/>
  <c r="IY69" i="7"/>
  <c r="JA69" i="7" s="1"/>
  <c r="IY70" i="7"/>
  <c r="JA70" i="7" s="1"/>
  <c r="IY71" i="7"/>
  <c r="JA71" i="7" s="1"/>
  <c r="IY72" i="7"/>
  <c r="JA72" i="7" s="1"/>
  <c r="IY73" i="7"/>
  <c r="JA73" i="7" s="1"/>
  <c r="IY74" i="7"/>
  <c r="JA74" i="7" s="1"/>
  <c r="IY75" i="7"/>
  <c r="JA75" i="7" s="1"/>
  <c r="IY76" i="7"/>
  <c r="JA76" i="7" s="1"/>
  <c r="IY77" i="7"/>
  <c r="JA77" i="7" s="1"/>
  <c r="IY78" i="7"/>
  <c r="JA78" i="7" s="1"/>
  <c r="IY79" i="7"/>
  <c r="JA79" i="7" s="1"/>
  <c r="IY80" i="7"/>
  <c r="JA80" i="7" s="1"/>
  <c r="IY81" i="7"/>
  <c r="JA81" i="7" s="1"/>
  <c r="IY82" i="7"/>
  <c r="JA82" i="7" s="1"/>
  <c r="IY83" i="7"/>
  <c r="JA83" i="7" s="1"/>
  <c r="IY84" i="7"/>
  <c r="JA84" i="7" s="1"/>
  <c r="IY85" i="7"/>
  <c r="JA85" i="7" s="1"/>
  <c r="IY86" i="7"/>
  <c r="JA86" i="7" s="1"/>
  <c r="IY87" i="7"/>
  <c r="JA87" i="7" s="1"/>
  <c r="IY88" i="7"/>
  <c r="JA88" i="7" s="1"/>
  <c r="IY89" i="7"/>
  <c r="JA89" i="7" s="1"/>
  <c r="IY90" i="7"/>
  <c r="JA90" i="7" s="1"/>
  <c r="IY91" i="7"/>
  <c r="JA91" i="7" s="1"/>
  <c r="IY92" i="7"/>
  <c r="JA92" i="7" s="1"/>
  <c r="IY93" i="7"/>
  <c r="JA93" i="7" s="1"/>
  <c r="IY94" i="7"/>
  <c r="JA94" i="7" s="1"/>
  <c r="IY95" i="7"/>
  <c r="JA95" i="7" s="1"/>
  <c r="IY96" i="7"/>
  <c r="JA96" i="7" s="1"/>
  <c r="IY97" i="7"/>
  <c r="JA97" i="7" s="1"/>
  <c r="IY98" i="7"/>
  <c r="JA98" i="7" s="1"/>
  <c r="IY99" i="7"/>
  <c r="JA99" i="7" s="1"/>
  <c r="IY100" i="7"/>
  <c r="JA100" i="7" s="1"/>
  <c r="IY101" i="7"/>
  <c r="JA101" i="7" s="1"/>
  <c r="IY102" i="7"/>
  <c r="JA102" i="7" s="1"/>
  <c r="IY103" i="7"/>
  <c r="JA103" i="7" s="1"/>
  <c r="IY104" i="7"/>
  <c r="JA104" i="7" s="1"/>
  <c r="IY105" i="7"/>
  <c r="JA105" i="7" s="1"/>
  <c r="IY106" i="7"/>
  <c r="JA106" i="7" s="1"/>
  <c r="IY107" i="7"/>
  <c r="JA107" i="7" s="1"/>
  <c r="IY108" i="7"/>
  <c r="JA108" i="7" s="1"/>
  <c r="IY109" i="7"/>
  <c r="JA109" i="7" s="1"/>
  <c r="IY110" i="7"/>
  <c r="JA110" i="7" s="1"/>
  <c r="IY111" i="7"/>
  <c r="JA111" i="7" s="1"/>
  <c r="IY112" i="7"/>
  <c r="JA112" i="7" s="1"/>
  <c r="JW15" i="7"/>
  <c r="JY15" i="7" s="1"/>
  <c r="JW16" i="7"/>
  <c r="JY16" i="7" s="1"/>
  <c r="JW17" i="7"/>
  <c r="JY17" i="7" s="1"/>
  <c r="JW18" i="7"/>
  <c r="JY18" i="7" s="1"/>
  <c r="JW19" i="7"/>
  <c r="JY19" i="7" s="1"/>
  <c r="JW20" i="7"/>
  <c r="JY20" i="7" s="1"/>
  <c r="JW21" i="7"/>
  <c r="JY21" i="7" s="1"/>
  <c r="JW22" i="7"/>
  <c r="JY22" i="7" s="1"/>
  <c r="JW23" i="7"/>
  <c r="JY23" i="7" s="1"/>
  <c r="JW24" i="7"/>
  <c r="JY24" i="7" s="1"/>
  <c r="JW25" i="7"/>
  <c r="JY25" i="7" s="1"/>
  <c r="JW26" i="7"/>
  <c r="JY26" i="7" s="1"/>
  <c r="JW27" i="7"/>
  <c r="JY27" i="7" s="1"/>
  <c r="JW28" i="7"/>
  <c r="JY28" i="7" s="1"/>
  <c r="JW29" i="7"/>
  <c r="JY29" i="7" s="1"/>
  <c r="JW30" i="7"/>
  <c r="JY30" i="7" s="1"/>
  <c r="JW31" i="7"/>
  <c r="JY31" i="7" s="1"/>
  <c r="JW32" i="7"/>
  <c r="JY32" i="7" s="1"/>
  <c r="JW33" i="7"/>
  <c r="JY33" i="7" s="1"/>
  <c r="JW34" i="7"/>
  <c r="JY34" i="7" s="1"/>
  <c r="JW35" i="7"/>
  <c r="JY35" i="7" s="1"/>
  <c r="JW36" i="7"/>
  <c r="JY36" i="7" s="1"/>
  <c r="JW37" i="7"/>
  <c r="JY37" i="7" s="1"/>
  <c r="JW38" i="7"/>
  <c r="JY38" i="7" s="1"/>
  <c r="JW39" i="7"/>
  <c r="JY39" i="7" s="1"/>
  <c r="JW40" i="7"/>
  <c r="JY40" i="7" s="1"/>
  <c r="JW41" i="7"/>
  <c r="JY41" i="7" s="1"/>
  <c r="JW42" i="7"/>
  <c r="JY42" i="7" s="1"/>
  <c r="JW43" i="7"/>
  <c r="JY43" i="7" s="1"/>
  <c r="JW44" i="7"/>
  <c r="JY44" i="7" s="1"/>
  <c r="JW45" i="7"/>
  <c r="JY45" i="7" s="1"/>
  <c r="JW46" i="7"/>
  <c r="JY46" i="7" s="1"/>
  <c r="JW47" i="7"/>
  <c r="JY47" i="7" s="1"/>
  <c r="JW48" i="7"/>
  <c r="JY48" i="7" s="1"/>
  <c r="JW49" i="7"/>
  <c r="JY49" i="7" s="1"/>
  <c r="JW50" i="7"/>
  <c r="JY50" i="7" s="1"/>
  <c r="JW51" i="7"/>
  <c r="JY51" i="7" s="1"/>
  <c r="JW52" i="7"/>
  <c r="JY52" i="7" s="1"/>
  <c r="JW53" i="7"/>
  <c r="JY53" i="7" s="1"/>
  <c r="JW54" i="7"/>
  <c r="JY54" i="7" s="1"/>
  <c r="JW55" i="7"/>
  <c r="JY55" i="7" s="1"/>
  <c r="JW56" i="7"/>
  <c r="JY56" i="7" s="1"/>
  <c r="JW57" i="7"/>
  <c r="JY57" i="7" s="1"/>
  <c r="JW58" i="7"/>
  <c r="JY58" i="7" s="1"/>
  <c r="JW59" i="7"/>
  <c r="JY59" i="7" s="1"/>
  <c r="JW60" i="7"/>
  <c r="JY60" i="7" s="1"/>
  <c r="JW61" i="7"/>
  <c r="JY61" i="7" s="1"/>
  <c r="JW62" i="7"/>
  <c r="JY62" i="7" s="1"/>
  <c r="JW63" i="7"/>
  <c r="JY63" i="7" s="1"/>
  <c r="JW64" i="7"/>
  <c r="JY64" i="7" s="1"/>
  <c r="JW65" i="7"/>
  <c r="JY65" i="7" s="1"/>
  <c r="JW66" i="7"/>
  <c r="JY66" i="7" s="1"/>
  <c r="JW67" i="7"/>
  <c r="JY67" i="7" s="1"/>
  <c r="JW68" i="7"/>
  <c r="JY68" i="7" s="1"/>
  <c r="JW69" i="7"/>
  <c r="JY69" i="7" s="1"/>
  <c r="JW70" i="7"/>
  <c r="JY70" i="7" s="1"/>
  <c r="JW71" i="7"/>
  <c r="JY71" i="7" s="1"/>
  <c r="JW72" i="7"/>
  <c r="JY72" i="7" s="1"/>
  <c r="JW73" i="7"/>
  <c r="JY73" i="7" s="1"/>
  <c r="JW74" i="7"/>
  <c r="JY74" i="7" s="1"/>
  <c r="JW75" i="7"/>
  <c r="JY75" i="7" s="1"/>
  <c r="JW76" i="7"/>
  <c r="JY76" i="7" s="1"/>
  <c r="JW77" i="7"/>
  <c r="JY77" i="7" s="1"/>
  <c r="JW78" i="7"/>
  <c r="JY78" i="7" s="1"/>
  <c r="JW79" i="7"/>
  <c r="JY79" i="7" s="1"/>
  <c r="JW80" i="7"/>
  <c r="JY80" i="7" s="1"/>
  <c r="JW81" i="7"/>
  <c r="JY81" i="7" s="1"/>
  <c r="JW82" i="7"/>
  <c r="JY82" i="7" s="1"/>
  <c r="JW83" i="7"/>
  <c r="JY83" i="7" s="1"/>
  <c r="JW84" i="7"/>
  <c r="JY84" i="7" s="1"/>
  <c r="JW85" i="7"/>
  <c r="JY85" i="7" s="1"/>
  <c r="JW86" i="7"/>
  <c r="JY86" i="7" s="1"/>
  <c r="JW87" i="7"/>
  <c r="JY87" i="7" s="1"/>
  <c r="JW88" i="7"/>
  <c r="JY88" i="7" s="1"/>
  <c r="JW89" i="7"/>
  <c r="JY89" i="7" s="1"/>
  <c r="JW90" i="7"/>
  <c r="JY90" i="7" s="1"/>
  <c r="JW91" i="7"/>
  <c r="JY91" i="7" s="1"/>
  <c r="JW92" i="7"/>
  <c r="JY92" i="7" s="1"/>
  <c r="JW93" i="7"/>
  <c r="JY93" i="7" s="1"/>
  <c r="JW94" i="7"/>
  <c r="JY94" i="7" s="1"/>
  <c r="JW95" i="7"/>
  <c r="JY95" i="7" s="1"/>
  <c r="JW96" i="7"/>
  <c r="JY96" i="7" s="1"/>
  <c r="JW97" i="7"/>
  <c r="JY97" i="7" s="1"/>
  <c r="JW98" i="7"/>
  <c r="JY98" i="7" s="1"/>
  <c r="JW99" i="7"/>
  <c r="JY99" i="7" s="1"/>
  <c r="JW100" i="7"/>
  <c r="JY100" i="7" s="1"/>
  <c r="JW101" i="7"/>
  <c r="JY101" i="7" s="1"/>
  <c r="JW102" i="7"/>
  <c r="JY102" i="7" s="1"/>
  <c r="JW103" i="7"/>
  <c r="JY103" i="7" s="1"/>
  <c r="JW104" i="7"/>
  <c r="JY104" i="7" s="1"/>
  <c r="JW105" i="7"/>
  <c r="JY105" i="7" s="1"/>
  <c r="JW106" i="7"/>
  <c r="JY106" i="7" s="1"/>
  <c r="JW107" i="7"/>
  <c r="JY107" i="7" s="1"/>
  <c r="JW108" i="7"/>
  <c r="JY108" i="7" s="1"/>
  <c r="JW109" i="7"/>
  <c r="JY109" i="7" s="1"/>
  <c r="JW110" i="7"/>
  <c r="JY110" i="7" s="1"/>
  <c r="JW111" i="7"/>
  <c r="JY111" i="7" s="1"/>
  <c r="JW112" i="7"/>
  <c r="JY112" i="7" s="1"/>
  <c r="BO22" i="6"/>
  <c r="BQ22" i="6" s="1"/>
  <c r="BO26" i="6"/>
  <c r="BQ26" i="6" s="1"/>
  <c r="BO30" i="6"/>
  <c r="BQ30" i="6" s="1"/>
  <c r="BO34" i="6"/>
  <c r="BQ34" i="6" s="1"/>
  <c r="BO38" i="6"/>
  <c r="BQ38" i="6" s="1"/>
  <c r="BO42" i="6"/>
  <c r="BQ42" i="6" s="1"/>
  <c r="BO46" i="6"/>
  <c r="BQ46" i="6" s="1"/>
  <c r="BO50" i="6"/>
  <c r="BQ50" i="6" s="1"/>
  <c r="BO54" i="6"/>
  <c r="BQ54" i="6" s="1"/>
  <c r="BO58" i="6"/>
  <c r="BQ58" i="6" s="1"/>
  <c r="BO62" i="6"/>
  <c r="BQ62" i="6" s="1"/>
  <c r="BO66" i="6"/>
  <c r="BQ66" i="6" s="1"/>
  <c r="BO70" i="6"/>
  <c r="BQ70" i="6" s="1"/>
  <c r="BO74" i="6"/>
  <c r="BQ74" i="6" s="1"/>
  <c r="BO78" i="6"/>
  <c r="BQ78" i="6" s="1"/>
  <c r="BO82" i="6"/>
  <c r="BQ82" i="6" s="1"/>
  <c r="BO86" i="6"/>
  <c r="BQ86" i="6" s="1"/>
  <c r="BO92" i="6"/>
  <c r="BQ92" i="6" s="1"/>
  <c r="BO95" i="6"/>
  <c r="BQ95" i="6" s="1"/>
  <c r="BO112" i="6"/>
  <c r="BQ112" i="6" s="1"/>
  <c r="BO24" i="6"/>
  <c r="BQ24" i="6" s="1"/>
  <c r="BO28" i="6"/>
  <c r="BQ28" i="6" s="1"/>
  <c r="BO32" i="6"/>
  <c r="BQ32" i="6" s="1"/>
  <c r="BO36" i="6"/>
  <c r="BQ36" i="6" s="1"/>
  <c r="BO40" i="6"/>
  <c r="BQ40" i="6" s="1"/>
  <c r="BO44" i="6"/>
  <c r="BQ44" i="6" s="1"/>
  <c r="BO48" i="6"/>
  <c r="BQ48" i="6" s="1"/>
  <c r="BO52" i="6"/>
  <c r="BQ52" i="6" s="1"/>
  <c r="BO56" i="6"/>
  <c r="BQ56" i="6" s="1"/>
  <c r="BO60" i="6"/>
  <c r="BQ60" i="6" s="1"/>
  <c r="BO64" i="6"/>
  <c r="BQ64" i="6" s="1"/>
  <c r="BO68" i="6"/>
  <c r="BQ68" i="6" s="1"/>
  <c r="BO72" i="6"/>
  <c r="BQ72" i="6" s="1"/>
  <c r="BO76" i="6"/>
  <c r="BQ76" i="6" s="1"/>
  <c r="BO80" i="6"/>
  <c r="BQ80" i="6" s="1"/>
  <c r="BO84" i="6"/>
  <c r="BQ84" i="6" s="1"/>
  <c r="BO88" i="6"/>
  <c r="BQ88" i="6" s="1"/>
  <c r="BO91" i="6"/>
  <c r="BQ91" i="6" s="1"/>
  <c r="BO96" i="6"/>
  <c r="BQ96" i="6" s="1"/>
  <c r="BO111" i="6"/>
  <c r="BQ111" i="6" s="1"/>
  <c r="CM24" i="6"/>
  <c r="CO24" i="6" s="1"/>
  <c r="CM28" i="6"/>
  <c r="CO28" i="6" s="1"/>
  <c r="CM32" i="6"/>
  <c r="CO32" i="6" s="1"/>
  <c r="CM36" i="6"/>
  <c r="CO36" i="6" s="1"/>
  <c r="CM40" i="6"/>
  <c r="CO40" i="6" s="1"/>
  <c r="CM44" i="6"/>
  <c r="CO44" i="6" s="1"/>
  <c r="CM48" i="6"/>
  <c r="CO48" i="6" s="1"/>
  <c r="CM52" i="6"/>
  <c r="CO52" i="6" s="1"/>
  <c r="CM56" i="6"/>
  <c r="CO56" i="6" s="1"/>
  <c r="CM60" i="6"/>
  <c r="CO60" i="6" s="1"/>
  <c r="CM64" i="6"/>
  <c r="CO64" i="6" s="1"/>
  <c r="CM68" i="6"/>
  <c r="CO68" i="6" s="1"/>
  <c r="CM72" i="6"/>
  <c r="CO72" i="6" s="1"/>
  <c r="CM76" i="6"/>
  <c r="CO76" i="6" s="1"/>
  <c r="CM80" i="6"/>
  <c r="CO80" i="6" s="1"/>
  <c r="CM84" i="6"/>
  <c r="CO84" i="6" s="1"/>
  <c r="CM88" i="6"/>
  <c r="CO88" i="6" s="1"/>
  <c r="CM91" i="6"/>
  <c r="CO91" i="6" s="1"/>
  <c r="CM96" i="6"/>
  <c r="CO96" i="6" s="1"/>
  <c r="CM111" i="6"/>
  <c r="CO111" i="6" s="1"/>
  <c r="CM22" i="6"/>
  <c r="CO22" i="6" s="1"/>
  <c r="CM26" i="6"/>
  <c r="CO26" i="6" s="1"/>
  <c r="CM30" i="6"/>
  <c r="CO30" i="6" s="1"/>
  <c r="CM34" i="6"/>
  <c r="CO34" i="6" s="1"/>
  <c r="CM38" i="6"/>
  <c r="CO38" i="6" s="1"/>
  <c r="CM42" i="6"/>
  <c r="CO42" i="6" s="1"/>
  <c r="CM46" i="6"/>
  <c r="CO46" i="6" s="1"/>
  <c r="CM50" i="6"/>
  <c r="CO50" i="6" s="1"/>
  <c r="CM54" i="6"/>
  <c r="CO54" i="6" s="1"/>
  <c r="CM58" i="6"/>
  <c r="CO58" i="6" s="1"/>
  <c r="CM62" i="6"/>
  <c r="CO62" i="6" s="1"/>
  <c r="CM66" i="6"/>
  <c r="CO66" i="6" s="1"/>
  <c r="CM70" i="6"/>
  <c r="CO70" i="6" s="1"/>
  <c r="CM74" i="6"/>
  <c r="CO74" i="6" s="1"/>
  <c r="CM78" i="6"/>
  <c r="CO78" i="6" s="1"/>
  <c r="CM82" i="6"/>
  <c r="CO82" i="6" s="1"/>
  <c r="CM86" i="6"/>
  <c r="CO86" i="6" s="1"/>
  <c r="CM92" i="6"/>
  <c r="CO92" i="6" s="1"/>
  <c r="CM95" i="6"/>
  <c r="CO95" i="6" s="1"/>
  <c r="CM112" i="6"/>
  <c r="CO112" i="6" s="1"/>
  <c r="DK22" i="6"/>
  <c r="DM22" i="6" s="1"/>
  <c r="DK26" i="6"/>
  <c r="DM26" i="6" s="1"/>
  <c r="DK30" i="6"/>
  <c r="DM30" i="6" s="1"/>
  <c r="DK34" i="6"/>
  <c r="DM34" i="6" s="1"/>
  <c r="DK38" i="6"/>
  <c r="DM38" i="6" s="1"/>
  <c r="DK42" i="6"/>
  <c r="DM42" i="6" s="1"/>
  <c r="DK46" i="6"/>
  <c r="DM46" i="6" s="1"/>
  <c r="DK50" i="6"/>
  <c r="DM50" i="6" s="1"/>
  <c r="DK54" i="6"/>
  <c r="DM54" i="6" s="1"/>
  <c r="DK58" i="6"/>
  <c r="DM58" i="6" s="1"/>
  <c r="DK62" i="6"/>
  <c r="DM62" i="6" s="1"/>
  <c r="DK66" i="6"/>
  <c r="DM66" i="6" s="1"/>
  <c r="DK70" i="6"/>
  <c r="DM70" i="6" s="1"/>
  <c r="DK74" i="6"/>
  <c r="DM74" i="6" s="1"/>
  <c r="DK78" i="6"/>
  <c r="DM78" i="6" s="1"/>
  <c r="DK82" i="6"/>
  <c r="DM82" i="6" s="1"/>
  <c r="DK86" i="6"/>
  <c r="DM86" i="6" s="1"/>
  <c r="DK92" i="6"/>
  <c r="DM92" i="6" s="1"/>
  <c r="DK95" i="6"/>
  <c r="DM95" i="6" s="1"/>
  <c r="DK112" i="6"/>
  <c r="DM112" i="6" s="1"/>
  <c r="DK24" i="6"/>
  <c r="DM24" i="6" s="1"/>
  <c r="DK28" i="6"/>
  <c r="DM28" i="6" s="1"/>
  <c r="DK32" i="6"/>
  <c r="DM32" i="6" s="1"/>
  <c r="DK36" i="6"/>
  <c r="DM36" i="6" s="1"/>
  <c r="DK40" i="6"/>
  <c r="DM40" i="6" s="1"/>
  <c r="DK44" i="6"/>
  <c r="DM44" i="6" s="1"/>
  <c r="DK48" i="6"/>
  <c r="DM48" i="6" s="1"/>
  <c r="DK52" i="6"/>
  <c r="DM52" i="6" s="1"/>
  <c r="DK56" i="6"/>
  <c r="DM56" i="6" s="1"/>
  <c r="DK60" i="6"/>
  <c r="DM60" i="6" s="1"/>
  <c r="DK64" i="6"/>
  <c r="DM64" i="6" s="1"/>
  <c r="DK68" i="6"/>
  <c r="DM68" i="6" s="1"/>
  <c r="DK72" i="6"/>
  <c r="DM72" i="6" s="1"/>
  <c r="DK76" i="6"/>
  <c r="DM76" i="6" s="1"/>
  <c r="DK80" i="6"/>
  <c r="DM80" i="6" s="1"/>
  <c r="DK84" i="6"/>
  <c r="DM84" i="6" s="1"/>
  <c r="DK88" i="6"/>
  <c r="DM88" i="6" s="1"/>
  <c r="DK91" i="6"/>
  <c r="DM91" i="6" s="1"/>
  <c r="DK96" i="6"/>
  <c r="DM96" i="6" s="1"/>
  <c r="DK111" i="6"/>
  <c r="DM111" i="6" s="1"/>
  <c r="EI24" i="6"/>
  <c r="EK24" i="6" s="1"/>
  <c r="EI28" i="6"/>
  <c r="EK28" i="6" s="1"/>
  <c r="EI32" i="6"/>
  <c r="EK32" i="6" s="1"/>
  <c r="EI36" i="6"/>
  <c r="EK36" i="6" s="1"/>
  <c r="EI40" i="6"/>
  <c r="EK40" i="6" s="1"/>
  <c r="EI44" i="6"/>
  <c r="EK44" i="6" s="1"/>
  <c r="EI48" i="6"/>
  <c r="EK48" i="6" s="1"/>
  <c r="EI52" i="6"/>
  <c r="EK52" i="6" s="1"/>
  <c r="EI56" i="6"/>
  <c r="EK56" i="6" s="1"/>
  <c r="EI60" i="6"/>
  <c r="EK60" i="6" s="1"/>
  <c r="EI64" i="6"/>
  <c r="EK64" i="6" s="1"/>
  <c r="EI68" i="6"/>
  <c r="EK68" i="6" s="1"/>
  <c r="EI72" i="6"/>
  <c r="EK72" i="6" s="1"/>
  <c r="EI76" i="6"/>
  <c r="EK76" i="6" s="1"/>
  <c r="EI80" i="6"/>
  <c r="EK80" i="6" s="1"/>
  <c r="EI84" i="6"/>
  <c r="EK84" i="6" s="1"/>
  <c r="EI88" i="6"/>
  <c r="EK88" i="6" s="1"/>
  <c r="EI91" i="6"/>
  <c r="EK91" i="6" s="1"/>
  <c r="EI96" i="6"/>
  <c r="EK96" i="6" s="1"/>
  <c r="EI111" i="6"/>
  <c r="EK111" i="6" s="1"/>
  <c r="EI22" i="6"/>
  <c r="EK22" i="6" s="1"/>
  <c r="EI26" i="6"/>
  <c r="EK26" i="6" s="1"/>
  <c r="EI30" i="6"/>
  <c r="EK30" i="6" s="1"/>
  <c r="EI34" i="6"/>
  <c r="EK34" i="6" s="1"/>
  <c r="EI38" i="6"/>
  <c r="EK38" i="6" s="1"/>
  <c r="EI42" i="6"/>
  <c r="EK42" i="6" s="1"/>
  <c r="EI46" i="6"/>
  <c r="EK46" i="6" s="1"/>
  <c r="EI50" i="6"/>
  <c r="EK50" i="6" s="1"/>
  <c r="EI54" i="6"/>
  <c r="EK54" i="6" s="1"/>
  <c r="EI58" i="6"/>
  <c r="EK58" i="6" s="1"/>
  <c r="EI62" i="6"/>
  <c r="EK62" i="6" s="1"/>
  <c r="EI66" i="6"/>
  <c r="EK66" i="6" s="1"/>
  <c r="EI70" i="6"/>
  <c r="EK70" i="6" s="1"/>
  <c r="EI74" i="6"/>
  <c r="EK74" i="6" s="1"/>
  <c r="EI78" i="6"/>
  <c r="EK78" i="6" s="1"/>
  <c r="EI82" i="6"/>
  <c r="EK82" i="6" s="1"/>
  <c r="EI86" i="6"/>
  <c r="EK86" i="6" s="1"/>
  <c r="EI92" i="6"/>
  <c r="EK92" i="6" s="1"/>
  <c r="EI95" i="6"/>
  <c r="EK95" i="6" s="1"/>
  <c r="EI112" i="6"/>
  <c r="EK112" i="6" s="1"/>
  <c r="FG22" i="6"/>
  <c r="FI22" i="6" s="1"/>
  <c r="FG26" i="6"/>
  <c r="FI26" i="6" s="1"/>
  <c r="FG30" i="6"/>
  <c r="FI30" i="6" s="1"/>
  <c r="FG34" i="6"/>
  <c r="FI34" i="6" s="1"/>
  <c r="FG38" i="6"/>
  <c r="FI38" i="6" s="1"/>
  <c r="FG42" i="6"/>
  <c r="FI42" i="6" s="1"/>
  <c r="FG46" i="6"/>
  <c r="FI46" i="6" s="1"/>
  <c r="FG50" i="6"/>
  <c r="FI50" i="6" s="1"/>
  <c r="FG54" i="6"/>
  <c r="FI54" i="6" s="1"/>
  <c r="FG58" i="6"/>
  <c r="FI58" i="6" s="1"/>
  <c r="FG62" i="6"/>
  <c r="FI62" i="6" s="1"/>
  <c r="FG66" i="6"/>
  <c r="FI66" i="6" s="1"/>
  <c r="FG70" i="6"/>
  <c r="FI70" i="6" s="1"/>
  <c r="FG74" i="6"/>
  <c r="FI74" i="6" s="1"/>
  <c r="FG78" i="6"/>
  <c r="FI78" i="6" s="1"/>
  <c r="FG82" i="6"/>
  <c r="FI82" i="6" s="1"/>
  <c r="FG86" i="6"/>
  <c r="FI86" i="6" s="1"/>
  <c r="FG92" i="6"/>
  <c r="FI92" i="6" s="1"/>
  <c r="FG95" i="6"/>
  <c r="FI95" i="6" s="1"/>
  <c r="FG112" i="6"/>
  <c r="FI112" i="6" s="1"/>
  <c r="FG24" i="6"/>
  <c r="FI24" i="6" s="1"/>
  <c r="FG28" i="6"/>
  <c r="FI28" i="6" s="1"/>
  <c r="FG32" i="6"/>
  <c r="FI32" i="6" s="1"/>
  <c r="FG36" i="6"/>
  <c r="FI36" i="6" s="1"/>
  <c r="FG40" i="6"/>
  <c r="FI40" i="6" s="1"/>
  <c r="FG44" i="6"/>
  <c r="FI44" i="6" s="1"/>
  <c r="FG48" i="6"/>
  <c r="FI48" i="6" s="1"/>
  <c r="FG52" i="6"/>
  <c r="FI52" i="6" s="1"/>
  <c r="FG56" i="6"/>
  <c r="FI56" i="6" s="1"/>
  <c r="FG60" i="6"/>
  <c r="FI60" i="6" s="1"/>
  <c r="FG64" i="6"/>
  <c r="FI64" i="6" s="1"/>
  <c r="FG68" i="6"/>
  <c r="FI68" i="6" s="1"/>
  <c r="FG72" i="6"/>
  <c r="FI72" i="6" s="1"/>
  <c r="FG76" i="6"/>
  <c r="FI76" i="6" s="1"/>
  <c r="FG80" i="6"/>
  <c r="FI80" i="6" s="1"/>
  <c r="FG84" i="6"/>
  <c r="FI84" i="6" s="1"/>
  <c r="FG88" i="6"/>
  <c r="FI88" i="6" s="1"/>
  <c r="FG91" i="6"/>
  <c r="FI91" i="6" s="1"/>
  <c r="FG96" i="6"/>
  <c r="FI96" i="6" s="1"/>
  <c r="FG111" i="6"/>
  <c r="FI111" i="6" s="1"/>
  <c r="GE24" i="6"/>
  <c r="GG24" i="6" s="1"/>
  <c r="GE28" i="6"/>
  <c r="GG28" i="6" s="1"/>
  <c r="GE32" i="6"/>
  <c r="GG32" i="6" s="1"/>
  <c r="GE36" i="6"/>
  <c r="GG36" i="6" s="1"/>
  <c r="GE40" i="6"/>
  <c r="GG40" i="6" s="1"/>
  <c r="GE44" i="6"/>
  <c r="GG44" i="6" s="1"/>
  <c r="GE48" i="6"/>
  <c r="GG48" i="6" s="1"/>
  <c r="GE52" i="6"/>
  <c r="GG52" i="6" s="1"/>
  <c r="GE56" i="6"/>
  <c r="GG56" i="6" s="1"/>
  <c r="GE60" i="6"/>
  <c r="GG60" i="6" s="1"/>
  <c r="GE64" i="6"/>
  <c r="GG64" i="6" s="1"/>
  <c r="GE68" i="6"/>
  <c r="GG68" i="6" s="1"/>
  <c r="GE72" i="6"/>
  <c r="GG72" i="6" s="1"/>
  <c r="GE76" i="6"/>
  <c r="GG76" i="6" s="1"/>
  <c r="GE80" i="6"/>
  <c r="GG80" i="6" s="1"/>
  <c r="GE84" i="6"/>
  <c r="GG84" i="6" s="1"/>
  <c r="GE88" i="6"/>
  <c r="GG88" i="6" s="1"/>
  <c r="GE91" i="6"/>
  <c r="GG91" i="6" s="1"/>
  <c r="GE96" i="6"/>
  <c r="GG96" i="6" s="1"/>
  <c r="GE111" i="6"/>
  <c r="GG111" i="6" s="1"/>
  <c r="GE22" i="6"/>
  <c r="GG22" i="6" s="1"/>
  <c r="GE26" i="6"/>
  <c r="GG26" i="6" s="1"/>
  <c r="GE30" i="6"/>
  <c r="GG30" i="6" s="1"/>
  <c r="GE34" i="6"/>
  <c r="GG34" i="6" s="1"/>
  <c r="GE38" i="6"/>
  <c r="GG38" i="6" s="1"/>
  <c r="GE42" i="6"/>
  <c r="GG42" i="6" s="1"/>
  <c r="GE46" i="6"/>
  <c r="GG46" i="6" s="1"/>
  <c r="GE50" i="6"/>
  <c r="GG50" i="6" s="1"/>
  <c r="GE54" i="6"/>
  <c r="GG54" i="6" s="1"/>
  <c r="GE58" i="6"/>
  <c r="GG58" i="6" s="1"/>
  <c r="GE62" i="6"/>
  <c r="GG62" i="6" s="1"/>
  <c r="GE66" i="6"/>
  <c r="GG66" i="6" s="1"/>
  <c r="GE70" i="6"/>
  <c r="GG70" i="6" s="1"/>
  <c r="GE74" i="6"/>
  <c r="GG74" i="6" s="1"/>
  <c r="GE78" i="6"/>
  <c r="GG78" i="6" s="1"/>
  <c r="GE82" i="6"/>
  <c r="GG82" i="6" s="1"/>
  <c r="GE86" i="6"/>
  <c r="GG86" i="6" s="1"/>
  <c r="GE92" i="6"/>
  <c r="GG92" i="6" s="1"/>
  <c r="GE95" i="6"/>
  <c r="GG95" i="6" s="1"/>
  <c r="GE112" i="6"/>
  <c r="GG112" i="6" s="1"/>
  <c r="HC22" i="6"/>
  <c r="HE22" i="6" s="1"/>
  <c r="HC26" i="6"/>
  <c r="HE26" i="6" s="1"/>
  <c r="HC30" i="6"/>
  <c r="HE30" i="6" s="1"/>
  <c r="HC34" i="6"/>
  <c r="HE34" i="6" s="1"/>
  <c r="HC38" i="6"/>
  <c r="HE38" i="6" s="1"/>
  <c r="HC42" i="6"/>
  <c r="HE42" i="6" s="1"/>
  <c r="HC46" i="6"/>
  <c r="HE46" i="6" s="1"/>
  <c r="HC50" i="6"/>
  <c r="HE50" i="6" s="1"/>
  <c r="HC54" i="6"/>
  <c r="HE54" i="6" s="1"/>
  <c r="HC58" i="6"/>
  <c r="HE58" i="6" s="1"/>
  <c r="HC62" i="6"/>
  <c r="HE62" i="6" s="1"/>
  <c r="HC66" i="6"/>
  <c r="HE66" i="6" s="1"/>
  <c r="HC70" i="6"/>
  <c r="HE70" i="6" s="1"/>
  <c r="HC74" i="6"/>
  <c r="HE74" i="6" s="1"/>
  <c r="HC78" i="6"/>
  <c r="HE78" i="6" s="1"/>
  <c r="HC82" i="6"/>
  <c r="HE82" i="6" s="1"/>
  <c r="HC86" i="6"/>
  <c r="HE86" i="6" s="1"/>
  <c r="HC92" i="6"/>
  <c r="HE92" i="6" s="1"/>
  <c r="HC95" i="6"/>
  <c r="HE95" i="6" s="1"/>
  <c r="HC112" i="6"/>
  <c r="HE112" i="6" s="1"/>
  <c r="HC24" i="6"/>
  <c r="HE24" i="6" s="1"/>
  <c r="HC28" i="6"/>
  <c r="HE28" i="6" s="1"/>
  <c r="HC32" i="6"/>
  <c r="HE32" i="6" s="1"/>
  <c r="HC36" i="6"/>
  <c r="HE36" i="6" s="1"/>
  <c r="HC40" i="6"/>
  <c r="HE40" i="6" s="1"/>
  <c r="HC44" i="6"/>
  <c r="HE44" i="6" s="1"/>
  <c r="HC48" i="6"/>
  <c r="HE48" i="6" s="1"/>
  <c r="HC52" i="6"/>
  <c r="HE52" i="6" s="1"/>
  <c r="HC56" i="6"/>
  <c r="HE56" i="6" s="1"/>
  <c r="HC60" i="6"/>
  <c r="HE60" i="6" s="1"/>
  <c r="HC64" i="6"/>
  <c r="HE64" i="6" s="1"/>
  <c r="HC68" i="6"/>
  <c r="HE68" i="6" s="1"/>
  <c r="HC72" i="6"/>
  <c r="HE72" i="6" s="1"/>
  <c r="HC76" i="6"/>
  <c r="HE76" i="6" s="1"/>
  <c r="HC80" i="6"/>
  <c r="HE80" i="6" s="1"/>
  <c r="HC84" i="6"/>
  <c r="HE84" i="6" s="1"/>
  <c r="HC88" i="6"/>
  <c r="HE88" i="6" s="1"/>
  <c r="HC91" i="6"/>
  <c r="HE91" i="6" s="1"/>
  <c r="HC96" i="6"/>
  <c r="HE96" i="6" s="1"/>
  <c r="HC111" i="6"/>
  <c r="HE111" i="6" s="1"/>
  <c r="IA24" i="6"/>
  <c r="IC24" i="6" s="1"/>
  <c r="IA28" i="6"/>
  <c r="IC28" i="6" s="1"/>
  <c r="IA32" i="6"/>
  <c r="IC32" i="6" s="1"/>
  <c r="IA36" i="6"/>
  <c r="IC36" i="6" s="1"/>
  <c r="IA40" i="6"/>
  <c r="IC40" i="6" s="1"/>
  <c r="IA44" i="6"/>
  <c r="IC44" i="6" s="1"/>
  <c r="IA48" i="6"/>
  <c r="IC48" i="6" s="1"/>
  <c r="IA52" i="6"/>
  <c r="IC52" i="6" s="1"/>
  <c r="IA56" i="6"/>
  <c r="IC56" i="6" s="1"/>
  <c r="IA60" i="6"/>
  <c r="IC60" i="6" s="1"/>
  <c r="IA64" i="6"/>
  <c r="IC64" i="6" s="1"/>
  <c r="IA68" i="6"/>
  <c r="IC68" i="6" s="1"/>
  <c r="IA72" i="6"/>
  <c r="IC72" i="6" s="1"/>
  <c r="IA76" i="6"/>
  <c r="IC76" i="6" s="1"/>
  <c r="IA80" i="6"/>
  <c r="IC80" i="6" s="1"/>
  <c r="IA84" i="6"/>
  <c r="IC84" i="6" s="1"/>
  <c r="IA88" i="6"/>
  <c r="IC88" i="6" s="1"/>
  <c r="IA91" i="6"/>
  <c r="IC91" i="6" s="1"/>
  <c r="IA96" i="6"/>
  <c r="IC96" i="6" s="1"/>
  <c r="IA111" i="6"/>
  <c r="IC111" i="6" s="1"/>
  <c r="IA22" i="6"/>
  <c r="IC22" i="6" s="1"/>
  <c r="IA26" i="6"/>
  <c r="IC26" i="6" s="1"/>
  <c r="IA30" i="6"/>
  <c r="IC30" i="6" s="1"/>
  <c r="IA34" i="6"/>
  <c r="IC34" i="6" s="1"/>
  <c r="IA38" i="6"/>
  <c r="IC38" i="6" s="1"/>
  <c r="IA42" i="6"/>
  <c r="IC42" i="6" s="1"/>
  <c r="IA46" i="6"/>
  <c r="IC46" i="6" s="1"/>
  <c r="IA50" i="6"/>
  <c r="IC50" i="6" s="1"/>
  <c r="IA54" i="6"/>
  <c r="IC54" i="6" s="1"/>
  <c r="IA58" i="6"/>
  <c r="IC58" i="6" s="1"/>
  <c r="IA62" i="6"/>
  <c r="IC62" i="6" s="1"/>
  <c r="IA66" i="6"/>
  <c r="IC66" i="6" s="1"/>
  <c r="IA70" i="6"/>
  <c r="IC70" i="6" s="1"/>
  <c r="IA74" i="6"/>
  <c r="IC74" i="6" s="1"/>
  <c r="IA78" i="6"/>
  <c r="IC78" i="6" s="1"/>
  <c r="IA82" i="6"/>
  <c r="IC82" i="6" s="1"/>
  <c r="IA86" i="6"/>
  <c r="IC86" i="6" s="1"/>
  <c r="IA92" i="6"/>
  <c r="IC92" i="6" s="1"/>
  <c r="IA95" i="6"/>
  <c r="IC95" i="6" s="1"/>
  <c r="IA112" i="6"/>
  <c r="IC112" i="6" s="1"/>
  <c r="IY22" i="6"/>
  <c r="JA22" i="6" s="1"/>
  <c r="JW24" i="6"/>
  <c r="JY24" i="6" s="1"/>
  <c r="IY26" i="6"/>
  <c r="JA26" i="6" s="1"/>
  <c r="JW28" i="6"/>
  <c r="JY28" i="6" s="1"/>
  <c r="IY30" i="6"/>
  <c r="JA30" i="6" s="1"/>
  <c r="JW32" i="6"/>
  <c r="JY32" i="6" s="1"/>
  <c r="IY34" i="6"/>
  <c r="JA34" i="6" s="1"/>
  <c r="JW36" i="6"/>
  <c r="JY36" i="6" s="1"/>
  <c r="IY38" i="6"/>
  <c r="JA38" i="6" s="1"/>
  <c r="JW40" i="6"/>
  <c r="JY40" i="6" s="1"/>
  <c r="IY42" i="6"/>
  <c r="JA42" i="6" s="1"/>
  <c r="JW44" i="6"/>
  <c r="JY44" i="6" s="1"/>
  <c r="IY46" i="6"/>
  <c r="JA46" i="6" s="1"/>
  <c r="JW48" i="6"/>
  <c r="JY48" i="6" s="1"/>
  <c r="IY50" i="6"/>
  <c r="JA50" i="6" s="1"/>
  <c r="JW52" i="6"/>
  <c r="JY52" i="6" s="1"/>
  <c r="IY54" i="6"/>
  <c r="JA54" i="6" s="1"/>
  <c r="JW56" i="6"/>
  <c r="JY56" i="6" s="1"/>
  <c r="IY58" i="6"/>
  <c r="JA58" i="6" s="1"/>
  <c r="JW60" i="6"/>
  <c r="JY60" i="6" s="1"/>
  <c r="IY62" i="6"/>
  <c r="JA62" i="6" s="1"/>
  <c r="JW64" i="6"/>
  <c r="JY64" i="6" s="1"/>
  <c r="IY66" i="6"/>
  <c r="JA66" i="6" s="1"/>
  <c r="JW68" i="6"/>
  <c r="JY68" i="6" s="1"/>
  <c r="IY70" i="6"/>
  <c r="JA70" i="6" s="1"/>
  <c r="JW72" i="6"/>
  <c r="JY72" i="6" s="1"/>
  <c r="IY74" i="6"/>
  <c r="JA74" i="6" s="1"/>
  <c r="JW76" i="6"/>
  <c r="JY76" i="6" s="1"/>
  <c r="IY78" i="6"/>
  <c r="JA78" i="6" s="1"/>
  <c r="JW80" i="6"/>
  <c r="JY80" i="6" s="1"/>
  <c r="IY82" i="6"/>
  <c r="JA82" i="6" s="1"/>
  <c r="JW84" i="6"/>
  <c r="JY84" i="6" s="1"/>
  <c r="IY86" i="6"/>
  <c r="JA86" i="6" s="1"/>
  <c r="JW88" i="6"/>
  <c r="JY88" i="6" s="1"/>
  <c r="JW91" i="6"/>
  <c r="JY91" i="6" s="1"/>
  <c r="IY92" i="6"/>
  <c r="JA92" i="6" s="1"/>
  <c r="IY95" i="6"/>
  <c r="JA95" i="6" s="1"/>
  <c r="JW96" i="6"/>
  <c r="JY96" i="6" s="1"/>
  <c r="JW111" i="6"/>
  <c r="JY111" i="6" s="1"/>
  <c r="IY112" i="6"/>
  <c r="JA112" i="6" s="1"/>
  <c r="JW22" i="6"/>
  <c r="JY22" i="6" s="1"/>
  <c r="IY24" i="6"/>
  <c r="JA24" i="6" s="1"/>
  <c r="JW26" i="6"/>
  <c r="JY26" i="6" s="1"/>
  <c r="IY28" i="6"/>
  <c r="JA28" i="6" s="1"/>
  <c r="JW30" i="6"/>
  <c r="JY30" i="6" s="1"/>
  <c r="IY32" i="6"/>
  <c r="JA32" i="6" s="1"/>
  <c r="JW34" i="6"/>
  <c r="JY34" i="6" s="1"/>
  <c r="IY36" i="6"/>
  <c r="JA36" i="6" s="1"/>
  <c r="JW38" i="6"/>
  <c r="JY38" i="6" s="1"/>
  <c r="IY40" i="6"/>
  <c r="JA40" i="6" s="1"/>
  <c r="JW42" i="6"/>
  <c r="JY42" i="6" s="1"/>
  <c r="IY44" i="6"/>
  <c r="JA44" i="6" s="1"/>
  <c r="JW46" i="6"/>
  <c r="JY46" i="6" s="1"/>
  <c r="IY48" i="6"/>
  <c r="JA48" i="6" s="1"/>
  <c r="JW50" i="6"/>
  <c r="JY50" i="6" s="1"/>
  <c r="IY52" i="6"/>
  <c r="JA52" i="6" s="1"/>
  <c r="JW54" i="6"/>
  <c r="JY54" i="6" s="1"/>
  <c r="IY56" i="6"/>
  <c r="JA56" i="6" s="1"/>
  <c r="JW58" i="6"/>
  <c r="JY58" i="6" s="1"/>
  <c r="IY60" i="6"/>
  <c r="JA60" i="6" s="1"/>
  <c r="JW62" i="6"/>
  <c r="JY62" i="6" s="1"/>
  <c r="IY64" i="6"/>
  <c r="JA64" i="6" s="1"/>
  <c r="JW66" i="6"/>
  <c r="JY66" i="6" s="1"/>
  <c r="IY68" i="6"/>
  <c r="JA68" i="6" s="1"/>
  <c r="JW70" i="6"/>
  <c r="JY70" i="6" s="1"/>
  <c r="IY72" i="6"/>
  <c r="JA72" i="6" s="1"/>
  <c r="JW74" i="6"/>
  <c r="JY74" i="6" s="1"/>
  <c r="IY76" i="6"/>
  <c r="JA76" i="6" s="1"/>
  <c r="JW78" i="6"/>
  <c r="JY78" i="6" s="1"/>
  <c r="IY80" i="6"/>
  <c r="JA80" i="6" s="1"/>
  <c r="JW82" i="6"/>
  <c r="JY82" i="6" s="1"/>
  <c r="IY84" i="6"/>
  <c r="JA84" i="6" s="1"/>
  <c r="JW86" i="6"/>
  <c r="JY86" i="6" s="1"/>
  <c r="IY88" i="6"/>
  <c r="JA88" i="6" s="1"/>
  <c r="IY91" i="6"/>
  <c r="JA91" i="6" s="1"/>
  <c r="JW92" i="6"/>
  <c r="JY92" i="6" s="1"/>
  <c r="JW95" i="6"/>
  <c r="JY95" i="6" s="1"/>
  <c r="IY96" i="6"/>
  <c r="JA96" i="6" s="1"/>
  <c r="IY111" i="6"/>
  <c r="JA111" i="6" s="1"/>
  <c r="JW112" i="6"/>
  <c r="JY112" i="6" s="1"/>
  <c r="JW14" i="6"/>
  <c r="JY14" i="6" s="1"/>
  <c r="JW16" i="6"/>
  <c r="JY16" i="6" s="1"/>
  <c r="JW18" i="6"/>
  <c r="JY18" i="6" s="1"/>
  <c r="JW20" i="6"/>
  <c r="JY20" i="6" s="1"/>
  <c r="JW23" i="6"/>
  <c r="JY23" i="6" s="1"/>
  <c r="JW27" i="6"/>
  <c r="JY27" i="6" s="1"/>
  <c r="JW31" i="6"/>
  <c r="JY31" i="6" s="1"/>
  <c r="JW35" i="6"/>
  <c r="JY35" i="6" s="1"/>
  <c r="JW39" i="6"/>
  <c r="JY39" i="6" s="1"/>
  <c r="JW43" i="6"/>
  <c r="JY43" i="6" s="1"/>
  <c r="JW47" i="6"/>
  <c r="JY47" i="6" s="1"/>
  <c r="JW51" i="6"/>
  <c r="JY51" i="6" s="1"/>
  <c r="JW55" i="6"/>
  <c r="JY55" i="6" s="1"/>
  <c r="JW59" i="6"/>
  <c r="JY59" i="6" s="1"/>
  <c r="JW63" i="6"/>
  <c r="JY63" i="6" s="1"/>
  <c r="JW67" i="6"/>
  <c r="JY67" i="6" s="1"/>
  <c r="JW71" i="6"/>
  <c r="JY71" i="6" s="1"/>
  <c r="JW75" i="6"/>
  <c r="JY75" i="6" s="1"/>
  <c r="JW79" i="6"/>
  <c r="JY79" i="6" s="1"/>
  <c r="JW83" i="6"/>
  <c r="JY83" i="6" s="1"/>
  <c r="JW87" i="6"/>
  <c r="JY87" i="6" s="1"/>
  <c r="JW90" i="6"/>
  <c r="JY90" i="6" s="1"/>
  <c r="JW93" i="6"/>
  <c r="JY93" i="6" s="1"/>
  <c r="JW98" i="6"/>
  <c r="JY98" i="6" s="1"/>
  <c r="JW100" i="6"/>
  <c r="JY100" i="6" s="1"/>
  <c r="JW102" i="6"/>
  <c r="JY102" i="6" s="1"/>
  <c r="JW104" i="6"/>
  <c r="JY104" i="6" s="1"/>
  <c r="JW106" i="6"/>
  <c r="JY106" i="6" s="1"/>
  <c r="JW108" i="6"/>
  <c r="JY108" i="6" s="1"/>
  <c r="JW110" i="6"/>
  <c r="JY110" i="6" s="1"/>
  <c r="JW15" i="6"/>
  <c r="JY15" i="6" s="1"/>
  <c r="JW17" i="6"/>
  <c r="JY17" i="6" s="1"/>
  <c r="JW19" i="6"/>
  <c r="JY19" i="6" s="1"/>
  <c r="JW21" i="6"/>
  <c r="JY21" i="6" s="1"/>
  <c r="JW25" i="6"/>
  <c r="JY25" i="6" s="1"/>
  <c r="JW29" i="6"/>
  <c r="JY29" i="6" s="1"/>
  <c r="JW33" i="6"/>
  <c r="JY33" i="6" s="1"/>
  <c r="JW37" i="6"/>
  <c r="JY37" i="6" s="1"/>
  <c r="JW41" i="6"/>
  <c r="JY41" i="6" s="1"/>
  <c r="JW45" i="6"/>
  <c r="JY45" i="6" s="1"/>
  <c r="JW49" i="6"/>
  <c r="JY49" i="6" s="1"/>
  <c r="JW53" i="6"/>
  <c r="JY53" i="6" s="1"/>
  <c r="JW57" i="6"/>
  <c r="JY57" i="6" s="1"/>
  <c r="JW61" i="6"/>
  <c r="JY61" i="6" s="1"/>
  <c r="JW65" i="6"/>
  <c r="JY65" i="6" s="1"/>
  <c r="JW69" i="6"/>
  <c r="JY69" i="6" s="1"/>
  <c r="JW73" i="6"/>
  <c r="JY73" i="6" s="1"/>
  <c r="JW77" i="6"/>
  <c r="JY77" i="6" s="1"/>
  <c r="JW81" i="6"/>
  <c r="JY81" i="6" s="1"/>
  <c r="JW85" i="6"/>
  <c r="JY85" i="6" s="1"/>
  <c r="JW89" i="6"/>
  <c r="JY89" i="6" s="1"/>
  <c r="JW94" i="6"/>
  <c r="JY94" i="6" s="1"/>
  <c r="JW97" i="6"/>
  <c r="JY97" i="6" s="1"/>
  <c r="JW99" i="6"/>
  <c r="JY99" i="6" s="1"/>
  <c r="JW101" i="6"/>
  <c r="JY101" i="6" s="1"/>
  <c r="JW103" i="6"/>
  <c r="JY103" i="6" s="1"/>
  <c r="JW105" i="6"/>
  <c r="JY105" i="6" s="1"/>
  <c r="JW107" i="6"/>
  <c r="JY107" i="6" s="1"/>
  <c r="JW109" i="6"/>
  <c r="JY109" i="6" s="1"/>
  <c r="CI52" i="6"/>
  <c r="CJ52" i="6" s="1"/>
  <c r="GA53" i="6"/>
  <c r="GB53" i="6" s="1"/>
  <c r="JT93" i="6"/>
  <c r="JS51" i="6"/>
  <c r="JT51" i="6" s="1"/>
  <c r="CJ53" i="6"/>
  <c r="CJ17" i="7"/>
  <c r="CI49" i="6"/>
  <c r="CJ49" i="6" s="1"/>
  <c r="GA49" i="6"/>
  <c r="GB49" i="6" s="1"/>
  <c r="GA52" i="6"/>
  <c r="GB52" i="6" s="1"/>
  <c r="GA54" i="6"/>
  <c r="GB54" i="6" s="1"/>
  <c r="JS54" i="6"/>
  <c r="JT54" i="6" s="1"/>
  <c r="GA60" i="6"/>
  <c r="GB60" i="6" s="1"/>
  <c r="JT49" i="6"/>
  <c r="GA50" i="6"/>
  <c r="GB50" i="6" s="1"/>
  <c r="JS53" i="6"/>
  <c r="JT53" i="6" s="1"/>
  <c r="CJ55" i="6"/>
  <c r="JS55" i="6"/>
  <c r="JT55" i="6" s="1"/>
  <c r="CI56" i="6"/>
  <c r="CJ56" i="6" s="1"/>
  <c r="JS57" i="6"/>
  <c r="JT57" i="6" s="1"/>
  <c r="JS61" i="6"/>
  <c r="JT61" i="6" s="1"/>
  <c r="CJ51" i="6"/>
  <c r="GB56" i="6"/>
  <c r="CJ59" i="6"/>
  <c r="GB90" i="6"/>
  <c r="JT91" i="6"/>
  <c r="CI63" i="6"/>
  <c r="CJ63" i="6" s="1"/>
  <c r="CJ93" i="6"/>
  <c r="CI21" i="7"/>
  <c r="CJ21" i="7" s="1"/>
  <c r="AM22" i="7"/>
  <c r="AN22" i="7" s="1"/>
  <c r="AM16" i="7"/>
  <c r="AN16" i="7" s="1"/>
  <c r="AM17" i="7"/>
  <c r="AN17" i="7" s="1"/>
  <c r="AN25" i="7"/>
  <c r="CI25" i="7"/>
  <c r="CJ25" i="7" s="1"/>
  <c r="CJ20" i="7"/>
  <c r="CJ91" i="6"/>
  <c r="GZ108" i="6"/>
  <c r="P110" i="6"/>
  <c r="DH111" i="6"/>
  <c r="GZ112" i="6"/>
  <c r="JS48" i="6"/>
  <c r="JT48" i="6" s="1"/>
  <c r="CI50" i="6"/>
  <c r="CJ50" i="6" s="1"/>
  <c r="GA51" i="6"/>
  <c r="GB51" i="6" s="1"/>
  <c r="JS52" i="6"/>
  <c r="JT52" i="6" s="1"/>
  <c r="CI54" i="6"/>
  <c r="CJ54" i="6" s="1"/>
  <c r="GA55" i="6"/>
  <c r="GB55" i="6" s="1"/>
  <c r="JS56" i="6"/>
  <c r="JT56" i="6" s="1"/>
  <c r="CI58" i="6"/>
  <c r="CJ58" i="6" s="1"/>
  <c r="GA59" i="6"/>
  <c r="GB59" i="6" s="1"/>
  <c r="JS60" i="6"/>
  <c r="JT60" i="6" s="1"/>
  <c r="CI62" i="6"/>
  <c r="CJ62" i="6" s="1"/>
  <c r="GA63" i="6"/>
  <c r="GB63" i="6" s="1"/>
  <c r="JT89" i="6"/>
  <c r="GB92" i="6"/>
  <c r="GB94" i="6"/>
  <c r="DG108" i="6"/>
  <c r="DH108" i="6" s="1"/>
  <c r="DH109" i="6"/>
  <c r="GY109" i="6"/>
  <c r="GZ109" i="6" s="1"/>
  <c r="GZ110" i="6"/>
  <c r="O111" i="6"/>
  <c r="P111" i="6" s="1"/>
  <c r="P112" i="6"/>
  <c r="DG112" i="6"/>
  <c r="DH112" i="6" s="1"/>
  <c r="P109" i="6"/>
  <c r="DH110" i="6"/>
  <c r="GZ111" i="6"/>
  <c r="DH32" i="7"/>
  <c r="O34" i="7"/>
  <c r="P34" i="7" s="1"/>
  <c r="CI16" i="7"/>
  <c r="CJ16" i="7" s="1"/>
  <c r="AM18" i="7"/>
  <c r="AN18" i="7" s="1"/>
  <c r="AM19" i="7"/>
  <c r="AN19" i="7" s="1"/>
  <c r="AM21" i="7"/>
  <c r="AN21" i="7" s="1"/>
  <c r="CI22" i="7"/>
  <c r="CJ22" i="7" s="1"/>
  <c r="AM23" i="7"/>
  <c r="AN23" i="7" s="1"/>
  <c r="CI24" i="7"/>
  <c r="CJ24" i="7" s="1"/>
  <c r="DG26" i="7"/>
  <c r="DH26" i="7" s="1"/>
  <c r="BK27" i="7"/>
  <c r="BL27" i="7" s="1"/>
  <c r="O28" i="7"/>
  <c r="P28" i="7" s="1"/>
  <c r="DG28" i="7"/>
  <c r="DH28" i="7" s="1"/>
  <c r="BK29" i="7"/>
  <c r="BL29" i="7" s="1"/>
  <c r="O30" i="7"/>
  <c r="P30" i="7" s="1"/>
  <c r="DG30" i="7"/>
  <c r="DH30" i="7" s="1"/>
  <c r="BK31" i="7"/>
  <c r="BL31" i="7" s="1"/>
  <c r="BL26" i="7"/>
  <c r="P27" i="7"/>
  <c r="DH27" i="7"/>
  <c r="BL28" i="7"/>
  <c r="P29" i="7"/>
  <c r="DH29" i="7"/>
  <c r="BL30" i="7"/>
  <c r="P31" i="7"/>
  <c r="P32" i="7"/>
  <c r="BL33" i="7"/>
  <c r="DG34" i="7"/>
  <c r="DH34" i="7" s="1"/>
  <c r="BL44" i="7"/>
  <c r="P45" i="7"/>
  <c r="DH45" i="7"/>
  <c r="BL46" i="7"/>
  <c r="P47" i="7"/>
  <c r="DH47" i="7"/>
  <c r="BL49" i="7"/>
  <c r="BL51" i="7"/>
  <c r="P52" i="7"/>
  <c r="DH52" i="7"/>
  <c r="BL53" i="7"/>
  <c r="P54" i="7"/>
  <c r="DH54" i="7"/>
  <c r="BL55" i="7"/>
  <c r="P56" i="7"/>
  <c r="DH56" i="7"/>
  <c r="BL57" i="7"/>
  <c r="P58" i="7"/>
  <c r="DH58" i="7"/>
  <c r="BL59" i="7"/>
  <c r="P60" i="7"/>
  <c r="DH60" i="7"/>
  <c r="BL61" i="7"/>
  <c r="P62" i="7"/>
  <c r="DH62" i="7"/>
  <c r="BL63" i="7"/>
  <c r="P64" i="7"/>
  <c r="DH64" i="7"/>
  <c r="BL65" i="7"/>
  <c r="P66" i="7"/>
  <c r="DH66" i="7"/>
  <c r="BL67" i="7"/>
  <c r="BL68" i="7"/>
  <c r="P69" i="7"/>
  <c r="DH69" i="7"/>
  <c r="BL70" i="7"/>
  <c r="P71" i="7"/>
  <c r="DH71" i="7"/>
  <c r="BL72" i="7"/>
  <c r="P73" i="7"/>
  <c r="DH73" i="7"/>
  <c r="BL74" i="7"/>
  <c r="P75" i="7"/>
  <c r="DH75" i="7"/>
  <c r="BL76" i="7"/>
  <c r="P77" i="7"/>
  <c r="DH77" i="7"/>
  <c r="BL78" i="7"/>
  <c r="P79" i="7"/>
  <c r="DH79" i="7"/>
  <c r="BL80" i="7"/>
  <c r="P81" i="7"/>
  <c r="DH81" i="7"/>
  <c r="BL82" i="7"/>
  <c r="P83" i="7"/>
  <c r="DH83" i="7"/>
  <c r="BL84" i="7"/>
  <c r="P85" i="7"/>
  <c r="DH85" i="7"/>
  <c r="BL86" i="7"/>
  <c r="P87" i="7"/>
  <c r="DH87" i="7"/>
  <c r="AN106" i="7"/>
  <c r="CJ107" i="7"/>
  <c r="AN108" i="7"/>
  <c r="CJ109" i="7"/>
  <c r="AN110" i="7"/>
  <c r="CJ111" i="7"/>
  <c r="AN112" i="7"/>
  <c r="BK35" i="7"/>
  <c r="BL35" i="7" s="1"/>
  <c r="O36" i="7"/>
  <c r="P36" i="7" s="1"/>
  <c r="DG36" i="7"/>
  <c r="DH36" i="7" s="1"/>
  <c r="BK37" i="7"/>
  <c r="BL37" i="7" s="1"/>
  <c r="O38" i="7"/>
  <c r="P38" i="7" s="1"/>
  <c r="DG38" i="7"/>
  <c r="DH38" i="7" s="1"/>
  <c r="BK39" i="7"/>
  <c r="BL39" i="7" s="1"/>
  <c r="O40" i="7"/>
  <c r="P40" i="7" s="1"/>
  <c r="DG40" i="7"/>
  <c r="DH40" i="7" s="1"/>
  <c r="BK41" i="7"/>
  <c r="BL41" i="7" s="1"/>
  <c r="O42" i="7"/>
  <c r="P42" i="7" s="1"/>
  <c r="DG42" i="7"/>
  <c r="DH42" i="7" s="1"/>
  <c r="BK43" i="7"/>
  <c r="BL43" i="7" s="1"/>
  <c r="BK48" i="7"/>
  <c r="BL48" i="7" s="1"/>
  <c r="BK50" i="7"/>
  <c r="BL50" i="7" s="1"/>
  <c r="BK88" i="7"/>
  <c r="BL88" i="7" s="1"/>
  <c r="O89" i="7"/>
  <c r="P89" i="7" s="1"/>
  <c r="DG89" i="7"/>
  <c r="DH89" i="7" s="1"/>
  <c r="BK90" i="7"/>
  <c r="BL90" i="7" s="1"/>
  <c r="O91" i="7"/>
  <c r="P91" i="7" s="1"/>
  <c r="DG91" i="7"/>
  <c r="DH91" i="7" s="1"/>
  <c r="BK92" i="7"/>
  <c r="BL92" i="7" s="1"/>
  <c r="O93" i="7"/>
  <c r="P93" i="7" s="1"/>
  <c r="DG93" i="7"/>
  <c r="DH93" i="7" s="1"/>
  <c r="BK94" i="7"/>
  <c r="BL94" i="7" s="1"/>
  <c r="O95" i="7"/>
  <c r="P95" i="7" s="1"/>
  <c r="DG95" i="7"/>
  <c r="DH95" i="7" s="1"/>
  <c r="BK96" i="7"/>
  <c r="BL96" i="7" s="1"/>
  <c r="O97" i="7"/>
  <c r="P97" i="7" s="1"/>
  <c r="DG97" i="7"/>
  <c r="DH97" i="7" s="1"/>
  <c r="BK98" i="7"/>
  <c r="BL98" i="7" s="1"/>
  <c r="O99" i="7"/>
  <c r="P99" i="7" s="1"/>
  <c r="DG99" i="7"/>
  <c r="DH99" i="7" s="1"/>
  <c r="BK100" i="7"/>
  <c r="BL100" i="7" s="1"/>
  <c r="O101" i="7"/>
  <c r="P101" i="7" s="1"/>
  <c r="DG101" i="7"/>
  <c r="DH101" i="7" s="1"/>
  <c r="BK102" i="7"/>
  <c r="BL102" i="7" s="1"/>
  <c r="O103" i="7"/>
  <c r="P103" i="7" s="1"/>
  <c r="DG103" i="7"/>
  <c r="DH103" i="7" s="1"/>
  <c r="BK104" i="7"/>
  <c r="BL104" i="7" s="1"/>
  <c r="O105" i="7"/>
  <c r="P105" i="7" s="1"/>
  <c r="DH31" i="7"/>
  <c r="BL32" i="7"/>
  <c r="P33" i="7"/>
  <c r="DH33" i="7"/>
  <c r="BL34" i="7"/>
  <c r="P35" i="7"/>
  <c r="DH35" i="7"/>
  <c r="BL36" i="7"/>
  <c r="P37" i="7"/>
  <c r="DH37" i="7"/>
  <c r="BL38" i="7"/>
  <c r="P39" i="7"/>
  <c r="DH39" i="7"/>
  <c r="BL40" i="7"/>
  <c r="P41" i="7"/>
  <c r="DH41" i="7"/>
  <c r="BL42" i="7"/>
  <c r="P43" i="7"/>
  <c r="DH43" i="7"/>
  <c r="O44" i="7"/>
  <c r="P44" i="7" s="1"/>
  <c r="DG44" i="7"/>
  <c r="DH44" i="7" s="1"/>
  <c r="BK45" i="7"/>
  <c r="BL45" i="7" s="1"/>
  <c r="O46" i="7"/>
  <c r="P46" i="7" s="1"/>
  <c r="DG46" i="7"/>
  <c r="DH46" i="7" s="1"/>
  <c r="BK47" i="7"/>
  <c r="BL47" i="7" s="1"/>
  <c r="P48" i="7"/>
  <c r="DH48" i="7"/>
  <c r="O49" i="7"/>
  <c r="P49" i="7" s="1"/>
  <c r="DG49" i="7"/>
  <c r="DH49" i="7" s="1"/>
  <c r="P50" i="7"/>
  <c r="DH50" i="7"/>
  <c r="O51" i="7"/>
  <c r="P51" i="7" s="1"/>
  <c r="DG51" i="7"/>
  <c r="DH51" i="7" s="1"/>
  <c r="BK52" i="7"/>
  <c r="BL52" i="7" s="1"/>
  <c r="O53" i="7"/>
  <c r="P53" i="7" s="1"/>
  <c r="DG53" i="7"/>
  <c r="DH53" i="7" s="1"/>
  <c r="BK54" i="7"/>
  <c r="BL54" i="7" s="1"/>
  <c r="O55" i="7"/>
  <c r="P55" i="7" s="1"/>
  <c r="DG55" i="7"/>
  <c r="DH55" i="7" s="1"/>
  <c r="BK56" i="7"/>
  <c r="BL56" i="7" s="1"/>
  <c r="O57" i="7"/>
  <c r="P57" i="7" s="1"/>
  <c r="DG57" i="7"/>
  <c r="DH57" i="7" s="1"/>
  <c r="BK58" i="7"/>
  <c r="BL58" i="7" s="1"/>
  <c r="O59" i="7"/>
  <c r="P59" i="7" s="1"/>
  <c r="DG59" i="7"/>
  <c r="DH59" i="7" s="1"/>
  <c r="BK60" i="7"/>
  <c r="BL60" i="7" s="1"/>
  <c r="O61" i="7"/>
  <c r="P61" i="7" s="1"/>
  <c r="DG61" i="7"/>
  <c r="DH61" i="7" s="1"/>
  <c r="BK62" i="7"/>
  <c r="BL62" i="7" s="1"/>
  <c r="O63" i="7"/>
  <c r="P63" i="7" s="1"/>
  <c r="DG63" i="7"/>
  <c r="DH63" i="7" s="1"/>
  <c r="BK64" i="7"/>
  <c r="BL64" i="7" s="1"/>
  <c r="O65" i="7"/>
  <c r="P65" i="7" s="1"/>
  <c r="DG65" i="7"/>
  <c r="DH65" i="7" s="1"/>
  <c r="BK66" i="7"/>
  <c r="BL66" i="7" s="1"/>
  <c r="O67" i="7"/>
  <c r="P67" i="7" s="1"/>
  <c r="DG67" i="7"/>
  <c r="DH67" i="7" s="1"/>
  <c r="O68" i="7"/>
  <c r="P68" i="7" s="1"/>
  <c r="DG68" i="7"/>
  <c r="DH68" i="7" s="1"/>
  <c r="BK69" i="7"/>
  <c r="BL69" i="7" s="1"/>
  <c r="O70" i="7"/>
  <c r="P70" i="7" s="1"/>
  <c r="DG70" i="7"/>
  <c r="DH70" i="7" s="1"/>
  <c r="BK71" i="7"/>
  <c r="BL71" i="7" s="1"/>
  <c r="O72" i="7"/>
  <c r="P72" i="7" s="1"/>
  <c r="DG72" i="7"/>
  <c r="DH72" i="7" s="1"/>
  <c r="BK73" i="7"/>
  <c r="BL73" i="7" s="1"/>
  <c r="O74" i="7"/>
  <c r="P74" i="7" s="1"/>
  <c r="DG74" i="7"/>
  <c r="DH74" i="7" s="1"/>
  <c r="BK75" i="7"/>
  <c r="BL75" i="7" s="1"/>
  <c r="O76" i="7"/>
  <c r="P76" i="7" s="1"/>
  <c r="DG76" i="7"/>
  <c r="DH76" i="7" s="1"/>
  <c r="BK77" i="7"/>
  <c r="BL77" i="7" s="1"/>
  <c r="O78" i="7"/>
  <c r="P78" i="7" s="1"/>
  <c r="DG78" i="7"/>
  <c r="DH78" i="7" s="1"/>
  <c r="BK79" i="7"/>
  <c r="BL79" i="7" s="1"/>
  <c r="O80" i="7"/>
  <c r="P80" i="7" s="1"/>
  <c r="DG80" i="7"/>
  <c r="DH80" i="7" s="1"/>
  <c r="BK81" i="7"/>
  <c r="BL81" i="7" s="1"/>
  <c r="O82" i="7"/>
  <c r="P82" i="7" s="1"/>
  <c r="DG82" i="7"/>
  <c r="DH82" i="7" s="1"/>
  <c r="BK83" i="7"/>
  <c r="BL83" i="7" s="1"/>
  <c r="O84" i="7"/>
  <c r="P84" i="7" s="1"/>
  <c r="DG84" i="7"/>
  <c r="DH84" i="7" s="1"/>
  <c r="BK85" i="7"/>
  <c r="BL85" i="7" s="1"/>
  <c r="O86" i="7"/>
  <c r="P86" i="7" s="1"/>
  <c r="DG86" i="7"/>
  <c r="DH86" i="7" s="1"/>
  <c r="BK87" i="7"/>
  <c r="BL87" i="7" s="1"/>
  <c r="P88" i="7"/>
  <c r="DH88" i="7"/>
  <c r="BL89" i="7"/>
  <c r="P90" i="7"/>
  <c r="DH90" i="7"/>
  <c r="BL91" i="7"/>
  <c r="P92" i="7"/>
  <c r="DH92" i="7"/>
  <c r="BL93" i="7"/>
  <c r="P94" i="7"/>
  <c r="DH94" i="7"/>
  <c r="BL95" i="7"/>
  <c r="P96" i="7"/>
  <c r="DH96" i="7"/>
  <c r="BL97" i="7"/>
  <c r="P98" i="7"/>
  <c r="DH98" i="7"/>
  <c r="BL99" i="7"/>
  <c r="P100" i="7"/>
  <c r="DH100" i="7"/>
  <c r="BL101" i="7"/>
  <c r="P102" i="7"/>
  <c r="DH102" i="7"/>
  <c r="BL103" i="7"/>
  <c r="P104" i="7"/>
  <c r="DH104" i="7"/>
  <c r="BL105" i="7"/>
  <c r="CI106" i="7"/>
  <c r="CJ106" i="7" s="1"/>
  <c r="AM107" i="7"/>
  <c r="AN107" i="7" s="1"/>
  <c r="CI108" i="7"/>
  <c r="CJ108" i="7" s="1"/>
  <c r="AM109" i="7"/>
  <c r="AN109" i="7" s="1"/>
  <c r="CI110" i="7"/>
  <c r="CJ110" i="7" s="1"/>
  <c r="AM111" i="7"/>
  <c r="AN111" i="7" s="1"/>
  <c r="CI112" i="7"/>
  <c r="CJ112" i="7" s="1"/>
  <c r="HX24" i="7"/>
  <c r="JT15" i="7"/>
  <c r="EF23" i="7"/>
  <c r="HW23" i="7"/>
  <c r="HX23" i="7" s="1"/>
  <c r="HW17" i="7"/>
  <c r="HX17" i="7" s="1"/>
  <c r="EF18" i="7"/>
  <c r="GA20" i="7"/>
  <c r="GB20" i="7" s="1"/>
  <c r="JT20" i="7"/>
  <c r="EF15" i="7"/>
  <c r="GB15" i="7"/>
  <c r="HX15" i="7"/>
  <c r="EF16" i="7"/>
  <c r="HX16" i="7"/>
  <c r="EF17" i="7"/>
  <c r="JT18" i="7"/>
  <c r="GB19" i="7"/>
  <c r="JT19" i="7"/>
  <c r="EF21" i="7"/>
  <c r="HX21" i="7"/>
  <c r="EF22" i="7"/>
  <c r="HX22" i="7"/>
  <c r="GB24" i="7"/>
  <c r="GZ54" i="7"/>
  <c r="GZ58" i="7"/>
  <c r="HW105" i="7"/>
  <c r="HX105" i="7" s="1"/>
  <c r="EE106" i="7"/>
  <c r="EF106" i="7" s="1"/>
  <c r="HW109" i="7"/>
  <c r="HX109" i="7" s="1"/>
  <c r="EE110" i="7"/>
  <c r="EF110" i="7" s="1"/>
  <c r="FC26" i="7"/>
  <c r="FD26" i="7" s="1"/>
  <c r="FC27" i="7"/>
  <c r="FD27" i="7" s="1"/>
  <c r="FC28" i="7"/>
  <c r="FD28" i="7" s="1"/>
  <c r="FC29" i="7"/>
  <c r="FD29" i="7" s="1"/>
  <c r="FC30" i="7"/>
  <c r="FD30" i="7" s="1"/>
  <c r="FC31" i="7"/>
  <c r="FD31" i="7" s="1"/>
  <c r="FC32" i="7"/>
  <c r="FD32" i="7" s="1"/>
  <c r="FC33" i="7"/>
  <c r="FD33" i="7" s="1"/>
  <c r="FC34" i="7"/>
  <c r="FD34" i="7" s="1"/>
  <c r="FC35" i="7"/>
  <c r="FD35" i="7" s="1"/>
  <c r="FC36" i="7"/>
  <c r="FD36" i="7" s="1"/>
  <c r="FC37" i="7"/>
  <c r="FD37" i="7" s="1"/>
  <c r="FC38" i="7"/>
  <c r="FD38" i="7" s="1"/>
  <c r="FC39" i="7"/>
  <c r="FD39" i="7" s="1"/>
  <c r="FC40" i="7"/>
  <c r="FD40" i="7" s="1"/>
  <c r="FC41" i="7"/>
  <c r="FD41" i="7" s="1"/>
  <c r="FC42" i="7"/>
  <c r="FD42" i="7" s="1"/>
  <c r="FC43" i="7"/>
  <c r="FD43" i="7" s="1"/>
  <c r="FC44" i="7"/>
  <c r="FD44" i="7" s="1"/>
  <c r="FC45" i="7"/>
  <c r="FD45" i="7" s="1"/>
  <c r="FC46" i="7"/>
  <c r="FD46" i="7" s="1"/>
  <c r="FC47" i="7"/>
  <c r="FD47" i="7" s="1"/>
  <c r="FC48" i="7"/>
  <c r="FD48" i="7" s="1"/>
  <c r="FC49" i="7"/>
  <c r="FD49" i="7" s="1"/>
  <c r="FC50" i="7"/>
  <c r="FD50" i="7" s="1"/>
  <c r="FC51" i="7"/>
  <c r="FD51" i="7" s="1"/>
  <c r="FC52" i="7"/>
  <c r="FD52" i="7" s="1"/>
  <c r="FC53" i="7"/>
  <c r="FD53" i="7" s="1"/>
  <c r="EE105" i="7"/>
  <c r="EF105" i="7" s="1"/>
  <c r="HW108" i="7"/>
  <c r="HX108" i="7" s="1"/>
  <c r="EE109" i="7"/>
  <c r="EF109" i="7" s="1"/>
  <c r="HW112" i="7"/>
  <c r="HX112" i="7" s="1"/>
  <c r="GZ53" i="7"/>
  <c r="GY55" i="7"/>
  <c r="GZ55" i="7" s="1"/>
  <c r="GZ56" i="7"/>
  <c r="GY59" i="7"/>
  <c r="GZ59" i="7" s="1"/>
  <c r="GZ60" i="7"/>
  <c r="HW107" i="7"/>
  <c r="HX107" i="7" s="1"/>
  <c r="EE108" i="7"/>
  <c r="EF108" i="7" s="1"/>
  <c r="HW111" i="7"/>
  <c r="HX111" i="7" s="1"/>
  <c r="EE112" i="7"/>
  <c r="EF112" i="7" s="1"/>
  <c r="GY26" i="7"/>
  <c r="GZ26" i="7" s="1"/>
  <c r="IU26" i="7"/>
  <c r="IV26" i="7" s="1"/>
  <c r="GY27" i="7"/>
  <c r="GZ27" i="7" s="1"/>
  <c r="IU27" i="7"/>
  <c r="IV27" i="7" s="1"/>
  <c r="GY28" i="7"/>
  <c r="GZ28" i="7" s="1"/>
  <c r="IU28" i="7"/>
  <c r="IV28" i="7" s="1"/>
  <c r="GY29" i="7"/>
  <c r="GZ29" i="7" s="1"/>
  <c r="IU29" i="7"/>
  <c r="IV29" i="7" s="1"/>
  <c r="GY30" i="7"/>
  <c r="GZ30" i="7" s="1"/>
  <c r="IU30" i="7"/>
  <c r="IV30" i="7" s="1"/>
  <c r="GY31" i="7"/>
  <c r="GZ31" i="7" s="1"/>
  <c r="IU31" i="7"/>
  <c r="IV31" i="7" s="1"/>
  <c r="GY32" i="7"/>
  <c r="GZ32" i="7" s="1"/>
  <c r="IU32" i="7"/>
  <c r="IV32" i="7" s="1"/>
  <c r="GY33" i="7"/>
  <c r="GZ33" i="7" s="1"/>
  <c r="IU33" i="7"/>
  <c r="IV33" i="7" s="1"/>
  <c r="GY34" i="7"/>
  <c r="GZ34" i="7" s="1"/>
  <c r="IU34" i="7"/>
  <c r="IV34" i="7" s="1"/>
  <c r="GY35" i="7"/>
  <c r="GZ35" i="7" s="1"/>
  <c r="IU35" i="7"/>
  <c r="IV35" i="7" s="1"/>
  <c r="GY36" i="7"/>
  <c r="GZ36" i="7" s="1"/>
  <c r="IU36" i="7"/>
  <c r="IV36" i="7" s="1"/>
  <c r="GY37" i="7"/>
  <c r="GZ37" i="7" s="1"/>
  <c r="IU37" i="7"/>
  <c r="IV37" i="7" s="1"/>
  <c r="GY38" i="7"/>
  <c r="GZ38" i="7" s="1"/>
  <c r="IU38" i="7"/>
  <c r="IV38" i="7" s="1"/>
  <c r="GY39" i="7"/>
  <c r="GZ39" i="7" s="1"/>
  <c r="IU39" i="7"/>
  <c r="IV39" i="7" s="1"/>
  <c r="GY40" i="7"/>
  <c r="GZ40" i="7" s="1"/>
  <c r="IU40" i="7"/>
  <c r="IV40" i="7" s="1"/>
  <c r="GY41" i="7"/>
  <c r="GZ41" i="7" s="1"/>
  <c r="IU41" i="7"/>
  <c r="IV41" i="7" s="1"/>
  <c r="GY42" i="7"/>
  <c r="GZ42" i="7" s="1"/>
  <c r="IU42" i="7"/>
  <c r="IV42" i="7" s="1"/>
  <c r="GY43" i="7"/>
  <c r="GZ43" i="7" s="1"/>
  <c r="IU43" i="7"/>
  <c r="IV43" i="7" s="1"/>
  <c r="GY44" i="7"/>
  <c r="GZ44" i="7" s="1"/>
  <c r="IU44" i="7"/>
  <c r="IV44" i="7" s="1"/>
  <c r="GY45" i="7"/>
  <c r="GZ45" i="7" s="1"/>
  <c r="IU45" i="7"/>
  <c r="IV45" i="7" s="1"/>
  <c r="GY46" i="7"/>
  <c r="GZ46" i="7" s="1"/>
  <c r="IU46" i="7"/>
  <c r="IV46" i="7" s="1"/>
  <c r="GY47" i="7"/>
  <c r="GZ47" i="7" s="1"/>
  <c r="IU47" i="7"/>
  <c r="IV47" i="7" s="1"/>
  <c r="GY48" i="7"/>
  <c r="GZ48" i="7" s="1"/>
  <c r="IU48" i="7"/>
  <c r="IV48" i="7" s="1"/>
  <c r="GY49" i="7"/>
  <c r="GZ49" i="7" s="1"/>
  <c r="IU49" i="7"/>
  <c r="IV49" i="7" s="1"/>
  <c r="GY50" i="7"/>
  <c r="GZ50" i="7" s="1"/>
  <c r="IU50" i="7"/>
  <c r="IV50" i="7" s="1"/>
  <c r="GY51" i="7"/>
  <c r="GZ51" i="7" s="1"/>
  <c r="IU51" i="7"/>
  <c r="IV51" i="7" s="1"/>
  <c r="GY52" i="7"/>
  <c r="GZ52" i="7" s="1"/>
  <c r="IU52" i="7"/>
  <c r="IV52" i="7" s="1"/>
  <c r="GZ57" i="7"/>
  <c r="GZ61" i="7"/>
  <c r="HW106" i="7"/>
  <c r="HX106" i="7" s="1"/>
  <c r="EE107" i="7"/>
  <c r="EF107" i="7" s="1"/>
  <c r="HW110" i="7"/>
  <c r="HX110" i="7" s="1"/>
  <c r="EE111" i="7"/>
  <c r="EF111" i="7" s="1"/>
  <c r="IU53" i="7"/>
  <c r="IV53" i="7" s="1"/>
  <c r="FC54" i="7"/>
  <c r="FD54" i="7" s="1"/>
  <c r="IU54" i="7"/>
  <c r="IV54" i="7" s="1"/>
  <c r="FC55" i="7"/>
  <c r="FD55" i="7" s="1"/>
  <c r="IU55" i="7"/>
  <c r="IV55" i="7" s="1"/>
  <c r="FC56" i="7"/>
  <c r="FD56" i="7" s="1"/>
  <c r="IU56" i="7"/>
  <c r="IV56" i="7" s="1"/>
  <c r="FC57" i="7"/>
  <c r="FD57" i="7" s="1"/>
  <c r="IU57" i="7"/>
  <c r="IV57" i="7" s="1"/>
  <c r="FC58" i="7"/>
  <c r="FD58" i="7" s="1"/>
  <c r="IU58" i="7"/>
  <c r="IV58" i="7" s="1"/>
  <c r="FC59" i="7"/>
  <c r="FD59" i="7" s="1"/>
  <c r="IU59" i="7"/>
  <c r="IV59" i="7" s="1"/>
  <c r="FC60" i="7"/>
  <c r="FD60" i="7" s="1"/>
  <c r="IU60" i="7"/>
  <c r="IV60" i="7" s="1"/>
  <c r="FC61" i="7"/>
  <c r="FD61" i="7" s="1"/>
  <c r="IU61" i="7"/>
  <c r="IV61" i="7" s="1"/>
  <c r="FC62" i="7"/>
  <c r="FD62" i="7" s="1"/>
  <c r="IU62" i="7"/>
  <c r="IV62" i="7" s="1"/>
  <c r="FC63" i="7"/>
  <c r="FD63" i="7" s="1"/>
  <c r="IU63" i="7"/>
  <c r="IV63" i="7" s="1"/>
  <c r="FC64" i="7"/>
  <c r="FD64" i="7" s="1"/>
  <c r="IU64" i="7"/>
  <c r="IV64" i="7" s="1"/>
  <c r="FC65" i="7"/>
  <c r="FD65" i="7" s="1"/>
  <c r="IU65" i="7"/>
  <c r="IV65" i="7" s="1"/>
  <c r="FC66" i="7"/>
  <c r="FD66" i="7" s="1"/>
  <c r="IU66" i="7"/>
  <c r="IV66" i="7" s="1"/>
  <c r="FC67" i="7"/>
  <c r="FD67" i="7" s="1"/>
  <c r="IU67" i="7"/>
  <c r="IV67" i="7" s="1"/>
  <c r="FC68" i="7"/>
  <c r="FD68" i="7" s="1"/>
  <c r="IU68" i="7"/>
  <c r="IV68" i="7" s="1"/>
  <c r="FC69" i="7"/>
  <c r="FD69" i="7" s="1"/>
  <c r="IU69" i="7"/>
  <c r="IV69" i="7" s="1"/>
  <c r="FC70" i="7"/>
  <c r="FD70" i="7" s="1"/>
  <c r="IU70" i="7"/>
  <c r="IV70" i="7" s="1"/>
  <c r="FC71" i="7"/>
  <c r="FD71" i="7" s="1"/>
  <c r="IU71" i="7"/>
  <c r="IV71" i="7" s="1"/>
  <c r="FC72" i="7"/>
  <c r="FD72" i="7" s="1"/>
  <c r="IU72" i="7"/>
  <c r="IV72" i="7" s="1"/>
  <c r="FC73" i="7"/>
  <c r="FD73" i="7" s="1"/>
  <c r="IU73" i="7"/>
  <c r="IV73" i="7" s="1"/>
  <c r="FC74" i="7"/>
  <c r="FD74" i="7" s="1"/>
  <c r="IU74" i="7"/>
  <c r="IV74" i="7" s="1"/>
  <c r="FC75" i="7"/>
  <c r="FD75" i="7" s="1"/>
  <c r="IU75" i="7"/>
  <c r="IV75" i="7" s="1"/>
  <c r="FC76" i="7"/>
  <c r="FD76" i="7" s="1"/>
  <c r="IU76" i="7"/>
  <c r="IV76" i="7" s="1"/>
  <c r="FC77" i="7"/>
  <c r="FD77" i="7" s="1"/>
  <c r="IU77" i="7"/>
  <c r="IV77" i="7" s="1"/>
  <c r="FC78" i="7"/>
  <c r="FD78" i="7" s="1"/>
  <c r="IU78" i="7"/>
  <c r="IV78" i="7" s="1"/>
  <c r="FC79" i="7"/>
  <c r="FD79" i="7" s="1"/>
  <c r="IU79" i="7"/>
  <c r="IV79" i="7" s="1"/>
  <c r="FC80" i="7"/>
  <c r="FD80" i="7" s="1"/>
  <c r="IU80" i="7"/>
  <c r="IV80" i="7" s="1"/>
  <c r="FC81" i="7"/>
  <c r="FD81" i="7" s="1"/>
  <c r="IU81" i="7"/>
  <c r="IV81" i="7" s="1"/>
  <c r="FC82" i="7"/>
  <c r="FD82" i="7" s="1"/>
  <c r="IU82" i="7"/>
  <c r="IV82" i="7" s="1"/>
  <c r="FC83" i="7"/>
  <c r="FD83" i="7" s="1"/>
  <c r="IU83" i="7"/>
  <c r="IV83" i="7" s="1"/>
  <c r="FC84" i="7"/>
  <c r="FD84" i="7" s="1"/>
  <c r="IU84" i="7"/>
  <c r="IV84" i="7" s="1"/>
  <c r="FC85" i="7"/>
  <c r="FD85" i="7" s="1"/>
  <c r="IU85" i="7"/>
  <c r="IV85" i="7" s="1"/>
  <c r="FC86" i="7"/>
  <c r="FD86" i="7" s="1"/>
  <c r="IU86" i="7"/>
  <c r="IV86" i="7" s="1"/>
  <c r="FC87" i="7"/>
  <c r="FD87" i="7" s="1"/>
  <c r="IU87" i="7"/>
  <c r="IV87" i="7" s="1"/>
  <c r="FC88" i="7"/>
  <c r="FD88" i="7" s="1"/>
  <c r="IU88" i="7"/>
  <c r="IV88" i="7" s="1"/>
  <c r="FC89" i="7"/>
  <c r="FD89" i="7" s="1"/>
  <c r="IU89" i="7"/>
  <c r="IV89" i="7" s="1"/>
  <c r="FC90" i="7"/>
  <c r="FD90" i="7" s="1"/>
  <c r="IU90" i="7"/>
  <c r="IV90" i="7" s="1"/>
  <c r="FC91" i="7"/>
  <c r="FD91" i="7" s="1"/>
  <c r="IU91" i="7"/>
  <c r="IV91" i="7" s="1"/>
  <c r="FC92" i="7"/>
  <c r="FD92" i="7" s="1"/>
  <c r="IU92" i="7"/>
  <c r="IV92" i="7" s="1"/>
  <c r="FC93" i="7"/>
  <c r="FD93" i="7" s="1"/>
  <c r="IU93" i="7"/>
  <c r="IV93" i="7" s="1"/>
  <c r="FC94" i="7"/>
  <c r="FD94" i="7" s="1"/>
  <c r="IU94" i="7"/>
  <c r="IV94" i="7" s="1"/>
  <c r="FC95" i="7"/>
  <c r="FD95" i="7" s="1"/>
  <c r="IU95" i="7"/>
  <c r="IV95" i="7" s="1"/>
  <c r="FC96" i="7"/>
  <c r="FD96" i="7" s="1"/>
  <c r="IU96" i="7"/>
  <c r="IV96" i="7" s="1"/>
  <c r="FC97" i="7"/>
  <c r="FD97" i="7" s="1"/>
  <c r="IU97" i="7"/>
  <c r="IV97" i="7" s="1"/>
  <c r="FC98" i="7"/>
  <c r="FD98" i="7" s="1"/>
  <c r="IU98" i="7"/>
  <c r="IV98" i="7" s="1"/>
  <c r="FC99" i="7"/>
  <c r="FD99" i="7" s="1"/>
  <c r="IU99" i="7"/>
  <c r="IV99" i="7" s="1"/>
  <c r="FC100" i="7"/>
  <c r="FD100" i="7" s="1"/>
  <c r="IU100" i="7"/>
  <c r="IV100" i="7" s="1"/>
  <c r="FC101" i="7"/>
  <c r="FD101" i="7" s="1"/>
  <c r="IU101" i="7"/>
  <c r="IV101" i="7" s="1"/>
  <c r="FC102" i="7"/>
  <c r="FD102" i="7" s="1"/>
  <c r="IU102" i="7"/>
  <c r="IV102" i="7" s="1"/>
  <c r="FC103" i="7"/>
  <c r="FD103" i="7" s="1"/>
  <c r="IU103" i="7"/>
  <c r="IV103" i="7" s="1"/>
  <c r="FC104" i="7"/>
  <c r="FD104" i="7" s="1"/>
  <c r="IU104" i="7"/>
  <c r="IV104" i="7" s="1"/>
  <c r="GB105" i="7"/>
  <c r="JT105" i="7"/>
  <c r="GB106" i="7"/>
  <c r="JT106" i="7"/>
  <c r="GB107" i="7"/>
  <c r="JT107" i="7"/>
  <c r="GB108" i="7"/>
  <c r="JT108" i="7"/>
  <c r="GB109" i="7"/>
  <c r="JT109" i="7"/>
  <c r="GB110" i="7"/>
  <c r="JT110" i="7"/>
  <c r="GB111" i="7"/>
  <c r="JT111" i="7"/>
  <c r="GB112" i="7"/>
  <c r="JT112" i="7"/>
  <c r="GZ62" i="7"/>
  <c r="GZ63" i="7"/>
  <c r="GZ64" i="7"/>
  <c r="GZ65" i="7"/>
  <c r="GZ66" i="7"/>
  <c r="GZ67" i="7"/>
  <c r="GZ68" i="7"/>
  <c r="GZ69" i="7"/>
  <c r="GZ70" i="7"/>
  <c r="GZ71" i="7"/>
  <c r="GZ72" i="7"/>
  <c r="GZ73" i="7"/>
  <c r="GZ74" i="7"/>
  <c r="GZ75" i="7"/>
  <c r="GZ76" i="7"/>
  <c r="GZ77" i="7"/>
  <c r="GZ78" i="7"/>
  <c r="GZ79" i="7"/>
  <c r="GZ80" i="7"/>
  <c r="GZ81" i="7"/>
  <c r="GZ82" i="7"/>
  <c r="GZ83" i="7"/>
  <c r="GZ84" i="7"/>
  <c r="GZ85" i="7"/>
  <c r="GZ86" i="7"/>
  <c r="GZ87" i="7"/>
  <c r="GZ88" i="7"/>
  <c r="GZ89" i="7"/>
  <c r="GZ90" i="7"/>
  <c r="GZ91" i="7"/>
  <c r="GZ92" i="7"/>
  <c r="GZ93" i="7"/>
  <c r="GZ94" i="7"/>
  <c r="GZ95" i="7"/>
  <c r="GZ96" i="7"/>
  <c r="GZ97" i="7"/>
  <c r="GZ98" i="7"/>
  <c r="GZ99" i="7"/>
  <c r="GZ100" i="7"/>
  <c r="GZ101" i="7"/>
  <c r="GZ102" i="7"/>
  <c r="GZ103" i="7"/>
  <c r="GZ104" i="7"/>
  <c r="O15" i="7"/>
  <c r="P15" i="7" s="1"/>
  <c r="BK15" i="7"/>
  <c r="BL15" i="7" s="1"/>
  <c r="DG15" i="7"/>
  <c r="DH15" i="7" s="1"/>
  <c r="FC15" i="7"/>
  <c r="FD15" i="7" s="1"/>
  <c r="GY15" i="7"/>
  <c r="GZ15" i="7" s="1"/>
  <c r="IU15" i="7"/>
  <c r="IV15" i="7" s="1"/>
  <c r="O16" i="7"/>
  <c r="P16" i="7" s="1"/>
  <c r="BK16" i="7"/>
  <c r="BL16" i="7" s="1"/>
  <c r="DG16" i="7"/>
  <c r="DH16" i="7" s="1"/>
  <c r="FC16" i="7"/>
  <c r="FD16" i="7" s="1"/>
  <c r="GY16" i="7"/>
  <c r="GZ16" i="7" s="1"/>
  <c r="IU16" i="7"/>
  <c r="IV16" i="7" s="1"/>
  <c r="O17" i="7"/>
  <c r="P17" i="7" s="1"/>
  <c r="BK17" i="7"/>
  <c r="BL17" i="7" s="1"/>
  <c r="DG17" i="7"/>
  <c r="DH17" i="7" s="1"/>
  <c r="FC17" i="7"/>
  <c r="FD17" i="7" s="1"/>
  <c r="GY17" i="7"/>
  <c r="GZ17" i="7" s="1"/>
  <c r="IU17" i="7"/>
  <c r="IV17" i="7" s="1"/>
  <c r="O18" i="7"/>
  <c r="P18" i="7" s="1"/>
  <c r="BK18" i="7"/>
  <c r="BL18" i="7" s="1"/>
  <c r="DG18" i="7"/>
  <c r="DH18" i="7" s="1"/>
  <c r="FC18" i="7"/>
  <c r="FD18" i="7" s="1"/>
  <c r="GY18" i="7"/>
  <c r="GZ18" i="7" s="1"/>
  <c r="IU18" i="7"/>
  <c r="IV18" i="7" s="1"/>
  <c r="O19" i="7"/>
  <c r="P19" i="7" s="1"/>
  <c r="BK19" i="7"/>
  <c r="BL19" i="7" s="1"/>
  <c r="DG19" i="7"/>
  <c r="DH19" i="7" s="1"/>
  <c r="FC19" i="7"/>
  <c r="FD19" i="7" s="1"/>
  <c r="GY19" i="7"/>
  <c r="GZ19" i="7" s="1"/>
  <c r="IU19" i="7"/>
  <c r="IV19" i="7" s="1"/>
  <c r="O20" i="7"/>
  <c r="P20" i="7" s="1"/>
  <c r="BK20" i="7"/>
  <c r="BL20" i="7" s="1"/>
  <c r="DG20" i="7"/>
  <c r="DH20" i="7" s="1"/>
  <c r="FC20" i="7"/>
  <c r="FD20" i="7" s="1"/>
  <c r="GY20" i="7"/>
  <c r="GZ20" i="7" s="1"/>
  <c r="IU20" i="7"/>
  <c r="IV20" i="7" s="1"/>
  <c r="O21" i="7"/>
  <c r="P21" i="7" s="1"/>
  <c r="BK21" i="7"/>
  <c r="BL21" i="7" s="1"/>
  <c r="DG21" i="7"/>
  <c r="DH21" i="7" s="1"/>
  <c r="FC21" i="7"/>
  <c r="FD21" i="7" s="1"/>
  <c r="GY21" i="7"/>
  <c r="GZ21" i="7" s="1"/>
  <c r="IU21" i="7"/>
  <c r="IV21" i="7" s="1"/>
  <c r="O22" i="7"/>
  <c r="P22" i="7" s="1"/>
  <c r="BK22" i="7"/>
  <c r="BL22" i="7" s="1"/>
  <c r="DG22" i="7"/>
  <c r="DH22" i="7" s="1"/>
  <c r="FC22" i="7"/>
  <c r="FD22" i="7" s="1"/>
  <c r="GY22" i="7"/>
  <c r="GZ22" i="7" s="1"/>
  <c r="IU22" i="7"/>
  <c r="IV22" i="7" s="1"/>
  <c r="O23" i="7"/>
  <c r="P23" i="7" s="1"/>
  <c r="BK23" i="7"/>
  <c r="BL23" i="7" s="1"/>
  <c r="DG23" i="7"/>
  <c r="DH23" i="7" s="1"/>
  <c r="FC23" i="7"/>
  <c r="FD23" i="7" s="1"/>
  <c r="GY23" i="7"/>
  <c r="GZ23" i="7" s="1"/>
  <c r="IU23" i="7"/>
  <c r="IV23" i="7" s="1"/>
  <c r="O24" i="7"/>
  <c r="P24" i="7" s="1"/>
  <c r="BK24" i="7"/>
  <c r="BL24" i="7" s="1"/>
  <c r="DG24" i="7"/>
  <c r="DH24" i="7" s="1"/>
  <c r="FC24" i="7"/>
  <c r="FD24" i="7" s="1"/>
  <c r="GY24" i="7"/>
  <c r="GZ24" i="7" s="1"/>
  <c r="IU24" i="7"/>
  <c r="IV24" i="7" s="1"/>
  <c r="O25" i="7"/>
  <c r="P25" i="7" s="1"/>
  <c r="BK25" i="7"/>
  <c r="BL25" i="7" s="1"/>
  <c r="DG25" i="7"/>
  <c r="DH25" i="7" s="1"/>
  <c r="FC25" i="7"/>
  <c r="FD25" i="7" s="1"/>
  <c r="GY25" i="7"/>
  <c r="GZ25" i="7" s="1"/>
  <c r="IU25" i="7"/>
  <c r="IV25" i="7" s="1"/>
  <c r="O26" i="7"/>
  <c r="P26" i="7" s="1"/>
  <c r="GA16" i="6"/>
  <c r="GB16" i="6" s="1"/>
  <c r="JS17" i="6"/>
  <c r="JT17" i="6" s="1"/>
  <c r="GA20" i="6"/>
  <c r="GB20" i="6" s="1"/>
  <c r="CI95" i="6"/>
  <c r="CJ95" i="6" s="1"/>
  <c r="GA96" i="6"/>
  <c r="GB96" i="6" s="1"/>
  <c r="JS97" i="6"/>
  <c r="JT97" i="6" s="1"/>
  <c r="JS98" i="6"/>
  <c r="JT98" i="6" s="1"/>
  <c r="GA99" i="6"/>
  <c r="GB99" i="6" s="1"/>
  <c r="CI100" i="6"/>
  <c r="CJ100" i="6" s="1"/>
  <c r="JS100" i="6"/>
  <c r="JT100" i="6" s="1"/>
  <c r="GA101" i="6"/>
  <c r="GB101" i="6" s="1"/>
  <c r="CI102" i="6"/>
  <c r="CJ102" i="6" s="1"/>
  <c r="JS102" i="6"/>
  <c r="JT102" i="6" s="1"/>
  <c r="GA103" i="6"/>
  <c r="GB103" i="6" s="1"/>
  <c r="CI104" i="6"/>
  <c r="CJ104" i="6" s="1"/>
  <c r="JS104" i="6"/>
  <c r="JT104" i="6" s="1"/>
  <c r="GA105" i="6"/>
  <c r="GB105" i="6" s="1"/>
  <c r="CI106" i="6"/>
  <c r="CJ106" i="6" s="1"/>
  <c r="JS106" i="6"/>
  <c r="JT106" i="6" s="1"/>
  <c r="GA107" i="6"/>
  <c r="GB107" i="6" s="1"/>
  <c r="CJ15" i="6"/>
  <c r="GA15" i="6"/>
  <c r="GB15" i="6" s="1"/>
  <c r="JS16" i="6"/>
  <c r="JT16" i="6" s="1"/>
  <c r="CI18" i="6"/>
  <c r="CJ18" i="6" s="1"/>
  <c r="CJ19" i="6"/>
  <c r="GA19" i="6"/>
  <c r="GB19" i="6" s="1"/>
  <c r="JS20" i="6"/>
  <c r="JT20" i="6" s="1"/>
  <c r="DG21" i="6"/>
  <c r="DH21" i="6" s="1"/>
  <c r="GY21" i="6"/>
  <c r="GZ21" i="6" s="1"/>
  <c r="O22" i="6"/>
  <c r="P22" i="6" s="1"/>
  <c r="DG22" i="6"/>
  <c r="DH22" i="6" s="1"/>
  <c r="GY22" i="6"/>
  <c r="GZ22" i="6" s="1"/>
  <c r="O23" i="6"/>
  <c r="P23" i="6" s="1"/>
  <c r="DG23" i="6"/>
  <c r="DH23" i="6" s="1"/>
  <c r="GY23" i="6"/>
  <c r="GZ23" i="6" s="1"/>
  <c r="O24" i="6"/>
  <c r="P24" i="6" s="1"/>
  <c r="DG24" i="6"/>
  <c r="DH24" i="6" s="1"/>
  <c r="GY24" i="6"/>
  <c r="GZ24" i="6" s="1"/>
  <c r="O25" i="6"/>
  <c r="P25" i="6" s="1"/>
  <c r="DG25" i="6"/>
  <c r="DH25" i="6" s="1"/>
  <c r="GY25" i="6"/>
  <c r="GZ25" i="6" s="1"/>
  <c r="O26" i="6"/>
  <c r="P26" i="6" s="1"/>
  <c r="DG26" i="6"/>
  <c r="DH26" i="6" s="1"/>
  <c r="GY26" i="6"/>
  <c r="GZ26" i="6" s="1"/>
  <c r="O27" i="6"/>
  <c r="P27" i="6" s="1"/>
  <c r="DG27" i="6"/>
  <c r="DH27" i="6" s="1"/>
  <c r="GY27" i="6"/>
  <c r="GZ27" i="6" s="1"/>
  <c r="O28" i="6"/>
  <c r="P28" i="6" s="1"/>
  <c r="DG28" i="6"/>
  <c r="DH28" i="6" s="1"/>
  <c r="GY28" i="6"/>
  <c r="GZ28" i="6" s="1"/>
  <c r="O29" i="6"/>
  <c r="P29" i="6" s="1"/>
  <c r="DG29" i="6"/>
  <c r="DH29" i="6" s="1"/>
  <c r="GY29" i="6"/>
  <c r="GZ29" i="6" s="1"/>
  <c r="O30" i="6"/>
  <c r="P30" i="6" s="1"/>
  <c r="DG30" i="6"/>
  <c r="DH30" i="6" s="1"/>
  <c r="GY30" i="6"/>
  <c r="GZ30" i="6" s="1"/>
  <c r="O31" i="6"/>
  <c r="P31" i="6" s="1"/>
  <c r="DG31" i="6"/>
  <c r="DH31" i="6" s="1"/>
  <c r="GY31" i="6"/>
  <c r="GZ31" i="6" s="1"/>
  <c r="O32" i="6"/>
  <c r="P32" i="6" s="1"/>
  <c r="DG32" i="6"/>
  <c r="DH32" i="6" s="1"/>
  <c r="GY32" i="6"/>
  <c r="GZ32" i="6" s="1"/>
  <c r="O33" i="6"/>
  <c r="P33" i="6" s="1"/>
  <c r="DG33" i="6"/>
  <c r="DH33" i="6" s="1"/>
  <c r="GY33" i="6"/>
  <c r="GZ33" i="6" s="1"/>
  <c r="O34" i="6"/>
  <c r="P34" i="6" s="1"/>
  <c r="DG34" i="6"/>
  <c r="DH34" i="6" s="1"/>
  <c r="GY34" i="6"/>
  <c r="GZ34" i="6" s="1"/>
  <c r="O35" i="6"/>
  <c r="P35" i="6" s="1"/>
  <c r="DG35" i="6"/>
  <c r="DH35" i="6" s="1"/>
  <c r="GY35" i="6"/>
  <c r="GZ35" i="6" s="1"/>
  <c r="O36" i="6"/>
  <c r="P36" i="6" s="1"/>
  <c r="DG36" i="6"/>
  <c r="DH36" i="6" s="1"/>
  <c r="GY36" i="6"/>
  <c r="GZ36" i="6" s="1"/>
  <c r="O37" i="6"/>
  <c r="P37" i="6" s="1"/>
  <c r="DG37" i="6"/>
  <c r="DH37" i="6" s="1"/>
  <c r="GY37" i="6"/>
  <c r="GZ37" i="6" s="1"/>
  <c r="O38" i="6"/>
  <c r="P38" i="6" s="1"/>
  <c r="DG38" i="6"/>
  <c r="DH38" i="6" s="1"/>
  <c r="GY38" i="6"/>
  <c r="GZ38" i="6" s="1"/>
  <c r="O39" i="6"/>
  <c r="P39" i="6" s="1"/>
  <c r="DG39" i="6"/>
  <c r="DH39" i="6" s="1"/>
  <c r="GY39" i="6"/>
  <c r="GZ39" i="6" s="1"/>
  <c r="O40" i="6"/>
  <c r="P40" i="6" s="1"/>
  <c r="DG40" i="6"/>
  <c r="DH40" i="6" s="1"/>
  <c r="GY40" i="6"/>
  <c r="GZ40" i="6" s="1"/>
  <c r="O41" i="6"/>
  <c r="P41" i="6" s="1"/>
  <c r="DG41" i="6"/>
  <c r="DH41" i="6" s="1"/>
  <c r="GY41" i="6"/>
  <c r="GZ41" i="6" s="1"/>
  <c r="O42" i="6"/>
  <c r="P42" i="6" s="1"/>
  <c r="DG42" i="6"/>
  <c r="DH42" i="6" s="1"/>
  <c r="GY42" i="6"/>
  <c r="GZ42" i="6" s="1"/>
  <c r="O43" i="6"/>
  <c r="P43" i="6" s="1"/>
  <c r="DG43" i="6"/>
  <c r="DH43" i="6" s="1"/>
  <c r="GY43" i="6"/>
  <c r="GZ43" i="6" s="1"/>
  <c r="O44" i="6"/>
  <c r="P44" i="6" s="1"/>
  <c r="DG44" i="6"/>
  <c r="DH44" i="6" s="1"/>
  <c r="GY44" i="6"/>
  <c r="GZ44" i="6" s="1"/>
  <c r="O45" i="6"/>
  <c r="P45" i="6" s="1"/>
  <c r="DG45" i="6"/>
  <c r="DH45" i="6" s="1"/>
  <c r="GY45" i="6"/>
  <c r="GZ45" i="6" s="1"/>
  <c r="O46" i="6"/>
  <c r="P46" i="6" s="1"/>
  <c r="DG46" i="6"/>
  <c r="DH46" i="6" s="1"/>
  <c r="GY46" i="6"/>
  <c r="GZ46" i="6" s="1"/>
  <c r="O47" i="6"/>
  <c r="P47" i="6" s="1"/>
  <c r="DG47" i="6"/>
  <c r="DH47" i="6" s="1"/>
  <c r="GY47" i="6"/>
  <c r="GZ47" i="6" s="1"/>
  <c r="O48" i="6"/>
  <c r="P48" i="6" s="1"/>
  <c r="DG48" i="6"/>
  <c r="DH48" i="6" s="1"/>
  <c r="GY48" i="6"/>
  <c r="GZ48" i="6" s="1"/>
  <c r="O49" i="6"/>
  <c r="P49" i="6" s="1"/>
  <c r="DG49" i="6"/>
  <c r="DH49" i="6" s="1"/>
  <c r="GY49" i="6"/>
  <c r="GZ49" i="6" s="1"/>
  <c r="O50" i="6"/>
  <c r="P50" i="6" s="1"/>
  <c r="DG50" i="6"/>
  <c r="DH50" i="6" s="1"/>
  <c r="GY50" i="6"/>
  <c r="GZ50" i="6" s="1"/>
  <c r="O51" i="6"/>
  <c r="P51" i="6" s="1"/>
  <c r="DG51" i="6"/>
  <c r="DH51" i="6" s="1"/>
  <c r="GY51" i="6"/>
  <c r="GZ51" i="6" s="1"/>
  <c r="O52" i="6"/>
  <c r="P52" i="6" s="1"/>
  <c r="DG52" i="6"/>
  <c r="DH52" i="6" s="1"/>
  <c r="GY52" i="6"/>
  <c r="GZ52" i="6" s="1"/>
  <c r="O53" i="6"/>
  <c r="P53" i="6" s="1"/>
  <c r="DG53" i="6"/>
  <c r="DH53" i="6" s="1"/>
  <c r="GY53" i="6"/>
  <c r="GZ53" i="6" s="1"/>
  <c r="O54" i="6"/>
  <c r="P54" i="6" s="1"/>
  <c r="DG54" i="6"/>
  <c r="DH54" i="6" s="1"/>
  <c r="GY54" i="6"/>
  <c r="GZ54" i="6" s="1"/>
  <c r="O55" i="6"/>
  <c r="P55" i="6" s="1"/>
  <c r="DG55" i="6"/>
  <c r="DH55" i="6" s="1"/>
  <c r="GY55" i="6"/>
  <c r="GZ55" i="6" s="1"/>
  <c r="O56" i="6"/>
  <c r="P56" i="6" s="1"/>
  <c r="DG56" i="6"/>
  <c r="DH56" i="6" s="1"/>
  <c r="GY56" i="6"/>
  <c r="GZ56" i="6" s="1"/>
  <c r="O57" i="6"/>
  <c r="P57" i="6" s="1"/>
  <c r="DG57" i="6"/>
  <c r="DH57" i="6" s="1"/>
  <c r="GY57" i="6"/>
  <c r="GZ57" i="6" s="1"/>
  <c r="O58" i="6"/>
  <c r="P58" i="6" s="1"/>
  <c r="DG58" i="6"/>
  <c r="DH58" i="6" s="1"/>
  <c r="GY58" i="6"/>
  <c r="GZ58" i="6" s="1"/>
  <c r="O59" i="6"/>
  <c r="P59" i="6" s="1"/>
  <c r="DG59" i="6"/>
  <c r="DH59" i="6" s="1"/>
  <c r="GY59" i="6"/>
  <c r="GZ59" i="6" s="1"/>
  <c r="O60" i="6"/>
  <c r="P60" i="6" s="1"/>
  <c r="DG60" i="6"/>
  <c r="DH60" i="6" s="1"/>
  <c r="GY60" i="6"/>
  <c r="GZ60" i="6" s="1"/>
  <c r="O61" i="6"/>
  <c r="P61" i="6" s="1"/>
  <c r="DG61" i="6"/>
  <c r="DH61" i="6" s="1"/>
  <c r="GY61" i="6"/>
  <c r="GZ61" i="6" s="1"/>
  <c r="O62" i="6"/>
  <c r="P62" i="6" s="1"/>
  <c r="DG62" i="6"/>
  <c r="DH62" i="6" s="1"/>
  <c r="GY62" i="6"/>
  <c r="GZ62" i="6" s="1"/>
  <c r="O63" i="6"/>
  <c r="P63" i="6" s="1"/>
  <c r="DG63" i="6"/>
  <c r="DH63" i="6" s="1"/>
  <c r="GY63" i="6"/>
  <c r="GZ63" i="6" s="1"/>
  <c r="O64" i="6"/>
  <c r="P64" i="6" s="1"/>
  <c r="DG64" i="6"/>
  <c r="DH64" i="6" s="1"/>
  <c r="GY64" i="6"/>
  <c r="GZ64" i="6" s="1"/>
  <c r="O65" i="6"/>
  <c r="P65" i="6" s="1"/>
  <c r="DG65" i="6"/>
  <c r="DH65" i="6" s="1"/>
  <c r="GY65" i="6"/>
  <c r="GZ65" i="6" s="1"/>
  <c r="O66" i="6"/>
  <c r="P66" i="6" s="1"/>
  <c r="DG66" i="6"/>
  <c r="DH66" i="6" s="1"/>
  <c r="GY66" i="6"/>
  <c r="GZ66" i="6" s="1"/>
  <c r="O67" i="6"/>
  <c r="P67" i="6" s="1"/>
  <c r="DG67" i="6"/>
  <c r="DH67" i="6" s="1"/>
  <c r="GY67" i="6"/>
  <c r="GZ67" i="6" s="1"/>
  <c r="O68" i="6"/>
  <c r="P68" i="6" s="1"/>
  <c r="DG68" i="6"/>
  <c r="DH68" i="6" s="1"/>
  <c r="GY68" i="6"/>
  <c r="GZ68" i="6" s="1"/>
  <c r="O69" i="6"/>
  <c r="P69" i="6" s="1"/>
  <c r="DG69" i="6"/>
  <c r="DH69" i="6" s="1"/>
  <c r="GY69" i="6"/>
  <c r="GZ69" i="6" s="1"/>
  <c r="O70" i="6"/>
  <c r="P70" i="6" s="1"/>
  <c r="DG70" i="6"/>
  <c r="DH70" i="6" s="1"/>
  <c r="GY70" i="6"/>
  <c r="GZ70" i="6" s="1"/>
  <c r="O71" i="6"/>
  <c r="P71" i="6" s="1"/>
  <c r="DG71" i="6"/>
  <c r="DH71" i="6" s="1"/>
  <c r="GY71" i="6"/>
  <c r="GZ71" i="6" s="1"/>
  <c r="O72" i="6"/>
  <c r="P72" i="6" s="1"/>
  <c r="DG72" i="6"/>
  <c r="DH72" i="6" s="1"/>
  <c r="GY72" i="6"/>
  <c r="GZ72" i="6" s="1"/>
  <c r="O73" i="6"/>
  <c r="P73" i="6" s="1"/>
  <c r="DG73" i="6"/>
  <c r="DH73" i="6" s="1"/>
  <c r="GY73" i="6"/>
  <c r="GZ73" i="6" s="1"/>
  <c r="O74" i="6"/>
  <c r="P74" i="6" s="1"/>
  <c r="DG74" i="6"/>
  <c r="DH74" i="6" s="1"/>
  <c r="GY74" i="6"/>
  <c r="GZ74" i="6" s="1"/>
  <c r="O75" i="6"/>
  <c r="P75" i="6" s="1"/>
  <c r="DG75" i="6"/>
  <c r="DH75" i="6" s="1"/>
  <c r="GY75" i="6"/>
  <c r="GZ75" i="6" s="1"/>
  <c r="O76" i="6"/>
  <c r="P76" i="6" s="1"/>
  <c r="DG76" i="6"/>
  <c r="DH76" i="6" s="1"/>
  <c r="GY76" i="6"/>
  <c r="GZ76" i="6" s="1"/>
  <c r="O77" i="6"/>
  <c r="P77" i="6" s="1"/>
  <c r="DG77" i="6"/>
  <c r="DH77" i="6" s="1"/>
  <c r="GY77" i="6"/>
  <c r="GZ77" i="6" s="1"/>
  <c r="O78" i="6"/>
  <c r="P78" i="6" s="1"/>
  <c r="DG78" i="6"/>
  <c r="DH78" i="6" s="1"/>
  <c r="GY78" i="6"/>
  <c r="GZ78" i="6" s="1"/>
  <c r="O79" i="6"/>
  <c r="P79" i="6" s="1"/>
  <c r="DG79" i="6"/>
  <c r="DH79" i="6" s="1"/>
  <c r="GY79" i="6"/>
  <c r="GZ79" i="6" s="1"/>
  <c r="O80" i="6"/>
  <c r="P80" i="6" s="1"/>
  <c r="DG80" i="6"/>
  <c r="DH80" i="6" s="1"/>
  <c r="GY80" i="6"/>
  <c r="GZ80" i="6" s="1"/>
  <c r="O81" i="6"/>
  <c r="P81" i="6" s="1"/>
  <c r="DG81" i="6"/>
  <c r="DH81" i="6" s="1"/>
  <c r="GY81" i="6"/>
  <c r="GZ81" i="6" s="1"/>
  <c r="O82" i="6"/>
  <c r="P82" i="6" s="1"/>
  <c r="DG82" i="6"/>
  <c r="DH82" i="6" s="1"/>
  <c r="GY82" i="6"/>
  <c r="GZ82" i="6" s="1"/>
  <c r="O83" i="6"/>
  <c r="P83" i="6" s="1"/>
  <c r="DG83" i="6"/>
  <c r="DH83" i="6" s="1"/>
  <c r="GY83" i="6"/>
  <c r="GZ83" i="6" s="1"/>
  <c r="O84" i="6"/>
  <c r="P84" i="6" s="1"/>
  <c r="DG84" i="6"/>
  <c r="DH84" i="6" s="1"/>
  <c r="GY84" i="6"/>
  <c r="GZ84" i="6" s="1"/>
  <c r="O85" i="6"/>
  <c r="P85" i="6" s="1"/>
  <c r="DG85" i="6"/>
  <c r="DH85" i="6" s="1"/>
  <c r="GY85" i="6"/>
  <c r="GZ85" i="6" s="1"/>
  <c r="O86" i="6"/>
  <c r="P86" i="6" s="1"/>
  <c r="DG86" i="6"/>
  <c r="DH86" i="6" s="1"/>
  <c r="GY86" i="6"/>
  <c r="GZ86" i="6" s="1"/>
  <c r="O87" i="6"/>
  <c r="P87" i="6" s="1"/>
  <c r="DG87" i="6"/>
  <c r="DH87" i="6" s="1"/>
  <c r="GY87" i="6"/>
  <c r="GZ87" i="6" s="1"/>
  <c r="O88" i="6"/>
  <c r="P88" i="6" s="1"/>
  <c r="DG88" i="6"/>
  <c r="DH88" i="6" s="1"/>
  <c r="GY88" i="6"/>
  <c r="GZ88" i="6" s="1"/>
  <c r="O89" i="6"/>
  <c r="P89" i="6" s="1"/>
  <c r="DG89" i="6"/>
  <c r="DH89" i="6" s="1"/>
  <c r="GY89" i="6"/>
  <c r="GZ89" i="6" s="1"/>
  <c r="P90" i="6"/>
  <c r="CJ90" i="6"/>
  <c r="O91" i="6"/>
  <c r="P91" i="6" s="1"/>
  <c r="DH91" i="6"/>
  <c r="GB91" i="6"/>
  <c r="DG92" i="6"/>
  <c r="DH92" i="6" s="1"/>
  <c r="GZ92" i="6"/>
  <c r="JT92" i="6"/>
  <c r="GY93" i="6"/>
  <c r="GZ93" i="6" s="1"/>
  <c r="P94" i="6"/>
  <c r="CJ94" i="6"/>
  <c r="JS94" i="6"/>
  <c r="JT94" i="6" s="1"/>
  <c r="DH95" i="6"/>
  <c r="GY95" i="6"/>
  <c r="GZ95" i="6" s="1"/>
  <c r="CI96" i="6"/>
  <c r="CJ96" i="6" s="1"/>
  <c r="GZ96" i="6"/>
  <c r="O97" i="6"/>
  <c r="P97" i="6" s="1"/>
  <c r="GA97" i="6"/>
  <c r="GB97" i="6" s="1"/>
  <c r="P98" i="6"/>
  <c r="DG98" i="6"/>
  <c r="DH98" i="6" s="1"/>
  <c r="P99" i="6"/>
  <c r="GZ99" i="6"/>
  <c r="DH100" i="6"/>
  <c r="P101" i="6"/>
  <c r="GZ101" i="6"/>
  <c r="DH102" i="6"/>
  <c r="P103" i="6"/>
  <c r="GZ103" i="6"/>
  <c r="DH104" i="6"/>
  <c r="P105" i="6"/>
  <c r="GZ105" i="6"/>
  <c r="DH106" i="6"/>
  <c r="P107" i="6"/>
  <c r="GZ107" i="6"/>
  <c r="CI14" i="6"/>
  <c r="CJ14" i="6" s="1"/>
  <c r="EF21" i="6"/>
  <c r="HX21" i="6"/>
  <c r="AN22" i="6"/>
  <c r="EF22" i="6"/>
  <c r="HX22" i="6"/>
  <c r="AN23" i="6"/>
  <c r="EF23" i="6"/>
  <c r="HX23" i="6"/>
  <c r="AN24" i="6"/>
  <c r="EF24" i="6"/>
  <c r="HX24" i="6"/>
  <c r="AN25" i="6"/>
  <c r="EF25" i="6"/>
  <c r="HX25" i="6"/>
  <c r="AN26" i="6"/>
  <c r="EF26" i="6"/>
  <c r="HX26" i="6"/>
  <c r="AN27" i="6"/>
  <c r="EF27" i="6"/>
  <c r="HX27" i="6"/>
  <c r="AN28" i="6"/>
  <c r="EF28" i="6"/>
  <c r="HX28" i="6"/>
  <c r="AN29" i="6"/>
  <c r="EF29" i="6"/>
  <c r="HX29" i="6"/>
  <c r="AN30" i="6"/>
  <c r="EF30" i="6"/>
  <c r="HX30" i="6"/>
  <c r="AN31" i="6"/>
  <c r="EF31" i="6"/>
  <c r="HX31" i="6"/>
  <c r="AN32" i="6"/>
  <c r="EF32" i="6"/>
  <c r="HX32" i="6"/>
  <c r="AN33" i="6"/>
  <c r="EF33" i="6"/>
  <c r="HX33" i="6"/>
  <c r="AN34" i="6"/>
  <c r="EF34" i="6"/>
  <c r="HX34" i="6"/>
  <c r="AN35" i="6"/>
  <c r="EF35" i="6"/>
  <c r="HX35" i="6"/>
  <c r="AN36" i="6"/>
  <c r="EF36" i="6"/>
  <c r="HX36" i="6"/>
  <c r="AN37" i="6"/>
  <c r="EF37" i="6"/>
  <c r="HX37" i="6"/>
  <c r="AN38" i="6"/>
  <c r="EF38" i="6"/>
  <c r="HX38" i="6"/>
  <c r="AN39" i="6"/>
  <c r="EF39" i="6"/>
  <c r="HX39" i="6"/>
  <c r="AN40" i="6"/>
  <c r="EF40" i="6"/>
  <c r="HX40" i="6"/>
  <c r="AN41" i="6"/>
  <c r="EF41" i="6"/>
  <c r="HX41" i="6"/>
  <c r="AN42" i="6"/>
  <c r="EF42" i="6"/>
  <c r="HX42" i="6"/>
  <c r="AN43" i="6"/>
  <c r="EF43" i="6"/>
  <c r="HX43" i="6"/>
  <c r="AN44" i="6"/>
  <c r="EF44" i="6"/>
  <c r="HX44" i="6"/>
  <c r="AN45" i="6"/>
  <c r="EF45" i="6"/>
  <c r="HX45" i="6"/>
  <c r="AN46" i="6"/>
  <c r="EF46" i="6"/>
  <c r="HX46" i="6"/>
  <c r="AN47" i="6"/>
  <c r="EF47" i="6"/>
  <c r="HX47" i="6"/>
  <c r="AN48" i="6"/>
  <c r="EF48" i="6"/>
  <c r="HX48" i="6"/>
  <c r="AN49" i="6"/>
  <c r="EF49" i="6"/>
  <c r="HX49" i="6"/>
  <c r="AN50" i="6"/>
  <c r="EF50" i="6"/>
  <c r="HX50" i="6"/>
  <c r="AN51" i="6"/>
  <c r="EF51" i="6"/>
  <c r="HX51" i="6"/>
  <c r="AN52" i="6"/>
  <c r="EF52" i="6"/>
  <c r="HX52" i="6"/>
  <c r="AN53" i="6"/>
  <c r="EF53" i="6"/>
  <c r="HX53" i="6"/>
  <c r="AN54" i="6"/>
  <c r="EF54" i="6"/>
  <c r="HX54" i="6"/>
  <c r="AN55" i="6"/>
  <c r="EF55" i="6"/>
  <c r="HX55" i="6"/>
  <c r="AN56" i="6"/>
  <c r="EF56" i="6"/>
  <c r="HX56" i="6"/>
  <c r="AN57" i="6"/>
  <c r="EF57" i="6"/>
  <c r="HX57" i="6"/>
  <c r="AN58" i="6"/>
  <c r="EF58" i="6"/>
  <c r="HX58" i="6"/>
  <c r="AN59" i="6"/>
  <c r="EF59" i="6"/>
  <c r="HX59" i="6"/>
  <c r="AN60" i="6"/>
  <c r="EF60" i="6"/>
  <c r="HX60" i="6"/>
  <c r="AN61" i="6"/>
  <c r="EF61" i="6"/>
  <c r="HX61" i="6"/>
  <c r="AN62" i="6"/>
  <c r="EF62" i="6"/>
  <c r="HX62" i="6"/>
  <c r="AN63" i="6"/>
  <c r="EF63" i="6"/>
  <c r="HX63" i="6"/>
  <c r="AN64" i="6"/>
  <c r="JS95" i="6"/>
  <c r="JT95" i="6" s="1"/>
  <c r="CI97" i="6"/>
  <c r="CJ97" i="6" s="1"/>
  <c r="GA98" i="6"/>
  <c r="GB98" i="6" s="1"/>
  <c r="CI99" i="6"/>
  <c r="CJ99" i="6" s="1"/>
  <c r="JS99" i="6"/>
  <c r="JT99" i="6" s="1"/>
  <c r="GA100" i="6"/>
  <c r="GB100" i="6" s="1"/>
  <c r="CI101" i="6"/>
  <c r="CJ101" i="6" s="1"/>
  <c r="JS101" i="6"/>
  <c r="JT101" i="6" s="1"/>
  <c r="GA102" i="6"/>
  <c r="GB102" i="6" s="1"/>
  <c r="CI103" i="6"/>
  <c r="CJ103" i="6" s="1"/>
  <c r="JS103" i="6"/>
  <c r="JT103" i="6" s="1"/>
  <c r="GA104" i="6"/>
  <c r="GB104" i="6" s="1"/>
  <c r="CI105" i="6"/>
  <c r="CJ105" i="6" s="1"/>
  <c r="JS105" i="6"/>
  <c r="JT105" i="6" s="1"/>
  <c r="GA106" i="6"/>
  <c r="GB106" i="6" s="1"/>
  <c r="CI107" i="6"/>
  <c r="CJ107" i="6" s="1"/>
  <c r="JS107" i="6"/>
  <c r="JT107" i="6" s="1"/>
  <c r="EE64" i="6"/>
  <c r="EF64" i="6" s="1"/>
  <c r="HW64" i="6"/>
  <c r="HX64" i="6" s="1"/>
  <c r="AM65" i="6"/>
  <c r="AN65" i="6" s="1"/>
  <c r="EE65" i="6"/>
  <c r="EF65" i="6" s="1"/>
  <c r="HW65" i="6"/>
  <c r="HX65" i="6" s="1"/>
  <c r="AM66" i="6"/>
  <c r="AN66" i="6" s="1"/>
  <c r="EE66" i="6"/>
  <c r="EF66" i="6" s="1"/>
  <c r="HW66" i="6"/>
  <c r="HX66" i="6" s="1"/>
  <c r="AM67" i="6"/>
  <c r="AN67" i="6" s="1"/>
  <c r="EE67" i="6"/>
  <c r="EF67" i="6" s="1"/>
  <c r="HW67" i="6"/>
  <c r="HX67" i="6" s="1"/>
  <c r="AM68" i="6"/>
  <c r="AN68" i="6" s="1"/>
  <c r="EE68" i="6"/>
  <c r="EF68" i="6" s="1"/>
  <c r="HW68" i="6"/>
  <c r="HX68" i="6" s="1"/>
  <c r="AM69" i="6"/>
  <c r="AN69" i="6" s="1"/>
  <c r="EE69" i="6"/>
  <c r="EF69" i="6" s="1"/>
  <c r="HW69" i="6"/>
  <c r="HX69" i="6" s="1"/>
  <c r="AM70" i="6"/>
  <c r="AN70" i="6" s="1"/>
  <c r="EE70" i="6"/>
  <c r="EF70" i="6" s="1"/>
  <c r="HW70" i="6"/>
  <c r="HX70" i="6" s="1"/>
  <c r="AM71" i="6"/>
  <c r="AN71" i="6" s="1"/>
  <c r="EE71" i="6"/>
  <c r="EF71" i="6" s="1"/>
  <c r="HW71" i="6"/>
  <c r="HX71" i="6" s="1"/>
  <c r="AM72" i="6"/>
  <c r="AN72" i="6" s="1"/>
  <c r="EE72" i="6"/>
  <c r="EF72" i="6" s="1"/>
  <c r="HW72" i="6"/>
  <c r="HX72" i="6" s="1"/>
  <c r="AM73" i="6"/>
  <c r="AN73" i="6" s="1"/>
  <c r="EE73" i="6"/>
  <c r="EF73" i="6" s="1"/>
  <c r="HW73" i="6"/>
  <c r="HX73" i="6" s="1"/>
  <c r="AM74" i="6"/>
  <c r="AN74" i="6" s="1"/>
  <c r="EE74" i="6"/>
  <c r="EF74" i="6" s="1"/>
  <c r="HW74" i="6"/>
  <c r="HX74" i="6" s="1"/>
  <c r="AM75" i="6"/>
  <c r="AN75" i="6" s="1"/>
  <c r="EE75" i="6"/>
  <c r="EF75" i="6" s="1"/>
  <c r="HW75" i="6"/>
  <c r="HX75" i="6" s="1"/>
  <c r="AM76" i="6"/>
  <c r="AN76" i="6" s="1"/>
  <c r="EE76" i="6"/>
  <c r="EF76" i="6" s="1"/>
  <c r="HW76" i="6"/>
  <c r="HX76" i="6" s="1"/>
  <c r="AM77" i="6"/>
  <c r="AN77" i="6" s="1"/>
  <c r="EE77" i="6"/>
  <c r="EF77" i="6" s="1"/>
  <c r="HW77" i="6"/>
  <c r="HX77" i="6" s="1"/>
  <c r="AM78" i="6"/>
  <c r="AN78" i="6" s="1"/>
  <c r="EE78" i="6"/>
  <c r="EF78" i="6" s="1"/>
  <c r="HW78" i="6"/>
  <c r="HX78" i="6" s="1"/>
  <c r="AM79" i="6"/>
  <c r="AN79" i="6" s="1"/>
  <c r="EE79" i="6"/>
  <c r="EF79" i="6" s="1"/>
  <c r="HW79" i="6"/>
  <c r="HX79" i="6" s="1"/>
  <c r="AM80" i="6"/>
  <c r="AN80" i="6" s="1"/>
  <c r="EE80" i="6"/>
  <c r="EF80" i="6" s="1"/>
  <c r="HW80" i="6"/>
  <c r="HX80" i="6" s="1"/>
  <c r="AM81" i="6"/>
  <c r="AN81" i="6" s="1"/>
  <c r="EE81" i="6"/>
  <c r="EF81" i="6" s="1"/>
  <c r="HW81" i="6"/>
  <c r="HX81" i="6" s="1"/>
  <c r="AM82" i="6"/>
  <c r="AN82" i="6" s="1"/>
  <c r="EE82" i="6"/>
  <c r="EF82" i="6" s="1"/>
  <c r="HW82" i="6"/>
  <c r="HX82" i="6" s="1"/>
  <c r="AM83" i="6"/>
  <c r="AN83" i="6" s="1"/>
  <c r="EE83" i="6"/>
  <c r="EF83" i="6" s="1"/>
  <c r="HW83" i="6"/>
  <c r="HX83" i="6" s="1"/>
  <c r="AM84" i="6"/>
  <c r="AN84" i="6" s="1"/>
  <c r="EE84" i="6"/>
  <c r="EF84" i="6" s="1"/>
  <c r="HW84" i="6"/>
  <c r="HX84" i="6" s="1"/>
  <c r="AM85" i="6"/>
  <c r="AN85" i="6" s="1"/>
  <c r="EE85" i="6"/>
  <c r="EF85" i="6" s="1"/>
  <c r="HW85" i="6"/>
  <c r="HX85" i="6" s="1"/>
  <c r="AM86" i="6"/>
  <c r="AN86" i="6" s="1"/>
  <c r="EE86" i="6"/>
  <c r="EF86" i="6" s="1"/>
  <c r="HW86" i="6"/>
  <c r="HX86" i="6" s="1"/>
  <c r="AM87" i="6"/>
  <c r="AN87" i="6" s="1"/>
  <c r="EE87" i="6"/>
  <c r="EF87" i="6" s="1"/>
  <c r="HW87" i="6"/>
  <c r="HX87" i="6" s="1"/>
  <c r="AM88" i="6"/>
  <c r="AN88" i="6" s="1"/>
  <c r="EE88" i="6"/>
  <c r="EF88" i="6" s="1"/>
  <c r="HW88" i="6"/>
  <c r="HX88" i="6" s="1"/>
  <c r="AM89" i="6"/>
  <c r="AN89" i="6" s="1"/>
  <c r="EE89" i="6"/>
  <c r="EF89" i="6" s="1"/>
  <c r="DG90" i="6"/>
  <c r="DH90" i="6" s="1"/>
  <c r="GZ90" i="6"/>
  <c r="JT90" i="6"/>
  <c r="GY91" i="6"/>
  <c r="GZ91" i="6" s="1"/>
  <c r="P92" i="6"/>
  <c r="CJ92" i="6"/>
  <c r="O93" i="6"/>
  <c r="P93" i="6" s="1"/>
  <c r="DH93" i="6"/>
  <c r="GB93" i="6"/>
  <c r="DG94" i="6"/>
  <c r="DH94" i="6" s="1"/>
  <c r="GZ94" i="6"/>
  <c r="O95" i="6"/>
  <c r="P95" i="6" s="1"/>
  <c r="GA95" i="6"/>
  <c r="GB95" i="6" s="1"/>
  <c r="P96" i="6"/>
  <c r="DG96" i="6"/>
  <c r="DH96" i="6" s="1"/>
  <c r="JS96" i="6"/>
  <c r="JT96" i="6" s="1"/>
  <c r="DH97" i="6"/>
  <c r="GY97" i="6"/>
  <c r="GZ97" i="6" s="1"/>
  <c r="CI98" i="6"/>
  <c r="CJ98" i="6" s="1"/>
  <c r="GZ98" i="6"/>
  <c r="DH99" i="6"/>
  <c r="P100" i="6"/>
  <c r="GZ100" i="6"/>
  <c r="DH101" i="6"/>
  <c r="P102" i="6"/>
  <c r="GZ102" i="6"/>
  <c r="DH103" i="6"/>
  <c r="P104" i="6"/>
  <c r="GZ104" i="6"/>
  <c r="DH105" i="6"/>
  <c r="P106" i="6"/>
  <c r="GZ106" i="6"/>
  <c r="DH107" i="6"/>
  <c r="P108" i="6"/>
  <c r="CJ108" i="6"/>
  <c r="GB108" i="6"/>
  <c r="JT108" i="6"/>
  <c r="CJ109" i="6"/>
  <c r="GB109" i="6"/>
  <c r="JT109" i="6"/>
  <c r="CJ110" i="6"/>
  <c r="GB110" i="6"/>
  <c r="JT110" i="6"/>
  <c r="CJ111" i="6"/>
  <c r="GB111" i="6"/>
  <c r="JT111" i="6"/>
  <c r="CJ112" i="6"/>
  <c r="GB112" i="6"/>
  <c r="JT112" i="6"/>
  <c r="HX89" i="6"/>
  <c r="AN90" i="6"/>
  <c r="EF90" i="6"/>
  <c r="HX90" i="6"/>
  <c r="AN91" i="6"/>
  <c r="EF91" i="6"/>
  <c r="HX91" i="6"/>
  <c r="AN92" i="6"/>
  <c r="EF92" i="6"/>
  <c r="HX92" i="6"/>
  <c r="AN93" i="6"/>
  <c r="EF93" i="6"/>
  <c r="HX93" i="6"/>
  <c r="AN94" i="6"/>
  <c r="EF94" i="6"/>
  <c r="HX94" i="6"/>
  <c r="AN95" i="6"/>
  <c r="EF95" i="6"/>
  <c r="HX95" i="6"/>
  <c r="AN96" i="6"/>
  <c r="EF96" i="6"/>
  <c r="HX96" i="6"/>
  <c r="AN97" i="6"/>
  <c r="EF97" i="6"/>
  <c r="HX97" i="6"/>
  <c r="AN98" i="6"/>
  <c r="EF98" i="6"/>
  <c r="HX98" i="6"/>
  <c r="AN99" i="6"/>
  <c r="EF99" i="6"/>
  <c r="HX99" i="6"/>
  <c r="AN100" i="6"/>
  <c r="EF100" i="6"/>
  <c r="HX100" i="6"/>
  <c r="AN101" i="6"/>
  <c r="EF101" i="6"/>
  <c r="HX101" i="6"/>
  <c r="AN102" i="6"/>
  <c r="EF102" i="6"/>
  <c r="HX102" i="6"/>
  <c r="AN103" i="6"/>
  <c r="EF103" i="6"/>
  <c r="HX103" i="6"/>
  <c r="AN104" i="6"/>
  <c r="EF104" i="6"/>
  <c r="HX104" i="6"/>
  <c r="AN105" i="6"/>
  <c r="EF105" i="6"/>
  <c r="HX105" i="6"/>
  <c r="AN106" i="6"/>
  <c r="EF106" i="6"/>
  <c r="HX106" i="6"/>
  <c r="AN107" i="6"/>
  <c r="EF107" i="6"/>
  <c r="HX107" i="6"/>
  <c r="AN108" i="6"/>
  <c r="EF108" i="6"/>
  <c r="HX108" i="6"/>
  <c r="AN109" i="6"/>
  <c r="EF109" i="6"/>
  <c r="HX109" i="6"/>
  <c r="AN110" i="6"/>
  <c r="EF110" i="6"/>
  <c r="HX110" i="6"/>
  <c r="AN111" i="6"/>
  <c r="EF111" i="6"/>
  <c r="HX111" i="6"/>
  <c r="AN112" i="6"/>
  <c r="EF112" i="6"/>
  <c r="HX112" i="6"/>
  <c r="AM15" i="6"/>
  <c r="AN15" i="6" s="1"/>
  <c r="EE15" i="6"/>
  <c r="EF15" i="6" s="1"/>
  <c r="EE16" i="6"/>
  <c r="EF16" i="6" s="1"/>
  <c r="HW16" i="6"/>
  <c r="HX16" i="6" s="1"/>
  <c r="AM18" i="6"/>
  <c r="AN18" i="6" s="1"/>
  <c r="AM19" i="6"/>
  <c r="AN19" i="6" s="1"/>
  <c r="EE19" i="6"/>
  <c r="EF19" i="6" s="1"/>
  <c r="HW19" i="6"/>
  <c r="HX19" i="6" s="1"/>
  <c r="AM20" i="6"/>
  <c r="AN20" i="6" s="1"/>
  <c r="EE20" i="6"/>
  <c r="EF20" i="6" s="1"/>
  <c r="HW20" i="6"/>
  <c r="HX20" i="6" s="1"/>
  <c r="EE14" i="6"/>
  <c r="EF14" i="6" s="1"/>
  <c r="HW14" i="6"/>
  <c r="HX14" i="6" s="1"/>
  <c r="HW15" i="6"/>
  <c r="HX15" i="6" s="1"/>
  <c r="AM17" i="6"/>
  <c r="AN17" i="6" s="1"/>
  <c r="EE17" i="6"/>
  <c r="EF17" i="6" s="1"/>
  <c r="HW17" i="6"/>
  <c r="HX17" i="6" s="1"/>
  <c r="AM21" i="6"/>
  <c r="AN21" i="6" s="1"/>
  <c r="AN14" i="6"/>
  <c r="BK14" i="6"/>
  <c r="BL14" i="6" s="1"/>
  <c r="FC14" i="6"/>
  <c r="FD14" i="6" s="1"/>
  <c r="IU14" i="6"/>
  <c r="IV14" i="6" s="1"/>
  <c r="BK15" i="6"/>
  <c r="BL15" i="6" s="1"/>
  <c r="FC15" i="6"/>
  <c r="FD15" i="6" s="1"/>
  <c r="IU15" i="6"/>
  <c r="IV15" i="6" s="1"/>
  <c r="AN16" i="6"/>
  <c r="BK16" i="6"/>
  <c r="BL16" i="6" s="1"/>
  <c r="FC16" i="6"/>
  <c r="FD16" i="6" s="1"/>
  <c r="IU16" i="6"/>
  <c r="IV16" i="6" s="1"/>
  <c r="BK17" i="6"/>
  <c r="BL17" i="6" s="1"/>
  <c r="FC17" i="6"/>
  <c r="FD17" i="6" s="1"/>
  <c r="IU17" i="6"/>
  <c r="IV17" i="6" s="1"/>
  <c r="BK18" i="6"/>
  <c r="BL18" i="6" s="1"/>
  <c r="EF18" i="6"/>
  <c r="FC18" i="6"/>
  <c r="FD18" i="6" s="1"/>
  <c r="HX18" i="6"/>
  <c r="IU18" i="6"/>
  <c r="IV18" i="6" s="1"/>
  <c r="BK19" i="6"/>
  <c r="BL19" i="6" s="1"/>
  <c r="FC19" i="6"/>
  <c r="FD19" i="6" s="1"/>
  <c r="IU19" i="6"/>
  <c r="IV19" i="6" s="1"/>
  <c r="BK20" i="6"/>
  <c r="BL20" i="6" s="1"/>
  <c r="FC20" i="6"/>
  <c r="FD20" i="6" s="1"/>
  <c r="IU20" i="6"/>
  <c r="IV20" i="6" s="1"/>
  <c r="BK21" i="6"/>
  <c r="BL21" i="6" s="1"/>
  <c r="FC21" i="6"/>
  <c r="FD21" i="6" s="1"/>
  <c r="IU21" i="6"/>
  <c r="IV21" i="6" s="1"/>
  <c r="BK22" i="6"/>
  <c r="BL22" i="6" s="1"/>
  <c r="FC22" i="6"/>
  <c r="FD22" i="6" s="1"/>
  <c r="IU22" i="6"/>
  <c r="IV22" i="6" s="1"/>
  <c r="BK23" i="6"/>
  <c r="BL23" i="6" s="1"/>
  <c r="FC23" i="6"/>
  <c r="FD23" i="6" s="1"/>
  <c r="IU23" i="6"/>
  <c r="IV23" i="6" s="1"/>
  <c r="BK24" i="6"/>
  <c r="BL24" i="6" s="1"/>
  <c r="FC24" i="6"/>
  <c r="FD24" i="6" s="1"/>
  <c r="IU24" i="6"/>
  <c r="IV24" i="6" s="1"/>
  <c r="BK25" i="6"/>
  <c r="BL25" i="6" s="1"/>
  <c r="FC25" i="6"/>
  <c r="FD25" i="6" s="1"/>
  <c r="IU25" i="6"/>
  <c r="IV25" i="6" s="1"/>
  <c r="BK26" i="6"/>
  <c r="BL26" i="6" s="1"/>
  <c r="FC26" i="6"/>
  <c r="FD26" i="6" s="1"/>
  <c r="IU26" i="6"/>
  <c r="IV26" i="6" s="1"/>
  <c r="BK27" i="6"/>
  <c r="BL27" i="6" s="1"/>
  <c r="FC27" i="6"/>
  <c r="FD27" i="6" s="1"/>
  <c r="IU27" i="6"/>
  <c r="IV27" i="6" s="1"/>
  <c r="BK28" i="6"/>
  <c r="BL28" i="6" s="1"/>
  <c r="FC28" i="6"/>
  <c r="FD28" i="6" s="1"/>
  <c r="IU28" i="6"/>
  <c r="IV28" i="6" s="1"/>
  <c r="BK29" i="6"/>
  <c r="BL29" i="6" s="1"/>
  <c r="FC29" i="6"/>
  <c r="FD29" i="6" s="1"/>
  <c r="IU29" i="6"/>
  <c r="IV29" i="6" s="1"/>
  <c r="BK30" i="6"/>
  <c r="BL30" i="6" s="1"/>
  <c r="FC30" i="6"/>
  <c r="FD30" i="6" s="1"/>
  <c r="IU30" i="6"/>
  <c r="IV30" i="6" s="1"/>
  <c r="BK31" i="6"/>
  <c r="BL31" i="6" s="1"/>
  <c r="FC31" i="6"/>
  <c r="FD31" i="6" s="1"/>
  <c r="IU31" i="6"/>
  <c r="IV31" i="6" s="1"/>
  <c r="BK32" i="6"/>
  <c r="BL32" i="6" s="1"/>
  <c r="FC32" i="6"/>
  <c r="FD32" i="6" s="1"/>
  <c r="IU32" i="6"/>
  <c r="IV32" i="6" s="1"/>
  <c r="BK33" i="6"/>
  <c r="BL33" i="6" s="1"/>
  <c r="FC33" i="6"/>
  <c r="FD33" i="6" s="1"/>
  <c r="IU33" i="6"/>
  <c r="IV33" i="6" s="1"/>
  <c r="BK34" i="6"/>
  <c r="BL34" i="6" s="1"/>
  <c r="FC34" i="6"/>
  <c r="FD34" i="6" s="1"/>
  <c r="IU34" i="6"/>
  <c r="IV34" i="6" s="1"/>
  <c r="BK35" i="6"/>
  <c r="BL35" i="6" s="1"/>
  <c r="FC35" i="6"/>
  <c r="FD35" i="6" s="1"/>
  <c r="IU35" i="6"/>
  <c r="IV35" i="6" s="1"/>
  <c r="BK36" i="6"/>
  <c r="BL36" i="6" s="1"/>
  <c r="FC36" i="6"/>
  <c r="FD36" i="6" s="1"/>
  <c r="IU36" i="6"/>
  <c r="IV36" i="6" s="1"/>
  <c r="BK37" i="6"/>
  <c r="BL37" i="6" s="1"/>
  <c r="FC37" i="6"/>
  <c r="FD37" i="6" s="1"/>
  <c r="IU37" i="6"/>
  <c r="IV37" i="6" s="1"/>
  <c r="BK38" i="6"/>
  <c r="BL38" i="6" s="1"/>
  <c r="FC38" i="6"/>
  <c r="FD38" i="6" s="1"/>
  <c r="IU38" i="6"/>
  <c r="IV38" i="6" s="1"/>
  <c r="BK39" i="6"/>
  <c r="BL39" i="6" s="1"/>
  <c r="FC39" i="6"/>
  <c r="FD39" i="6" s="1"/>
  <c r="IU39" i="6"/>
  <c r="IV39" i="6" s="1"/>
  <c r="BK40" i="6"/>
  <c r="BL40" i="6" s="1"/>
  <c r="FC40" i="6"/>
  <c r="FD40" i="6" s="1"/>
  <c r="IU40" i="6"/>
  <c r="IV40" i="6" s="1"/>
  <c r="BK41" i="6"/>
  <c r="BL41" i="6" s="1"/>
  <c r="FC41" i="6"/>
  <c r="FD41" i="6" s="1"/>
  <c r="IU41" i="6"/>
  <c r="IV41" i="6" s="1"/>
  <c r="BK42" i="6"/>
  <c r="BL42" i="6" s="1"/>
  <c r="FC42" i="6"/>
  <c r="FD42" i="6" s="1"/>
  <c r="IU42" i="6"/>
  <c r="IV42" i="6" s="1"/>
  <c r="BK43" i="6"/>
  <c r="BL43" i="6" s="1"/>
  <c r="FC43" i="6"/>
  <c r="FD43" i="6" s="1"/>
  <c r="IU43" i="6"/>
  <c r="IV43" i="6" s="1"/>
  <c r="BK44" i="6"/>
  <c r="BL44" i="6" s="1"/>
  <c r="FC44" i="6"/>
  <c r="FD44" i="6" s="1"/>
  <c r="IU44" i="6"/>
  <c r="IV44" i="6" s="1"/>
  <c r="BK45" i="6"/>
  <c r="BL45" i="6" s="1"/>
  <c r="FC45" i="6"/>
  <c r="FD45" i="6" s="1"/>
  <c r="IU45" i="6"/>
  <c r="IV45" i="6" s="1"/>
  <c r="BK46" i="6"/>
  <c r="BL46" i="6" s="1"/>
  <c r="FC46" i="6"/>
  <c r="FD46" i="6" s="1"/>
  <c r="IU46" i="6"/>
  <c r="IV46" i="6" s="1"/>
  <c r="BK47" i="6"/>
  <c r="BL47" i="6" s="1"/>
  <c r="FC47" i="6"/>
  <c r="FD47" i="6" s="1"/>
  <c r="IU47" i="6"/>
  <c r="IV47" i="6" s="1"/>
  <c r="BK48" i="6"/>
  <c r="BL48" i="6" s="1"/>
  <c r="FC48" i="6"/>
  <c r="FD48" i="6" s="1"/>
  <c r="IU48" i="6"/>
  <c r="IV48" i="6" s="1"/>
  <c r="BK49" i="6"/>
  <c r="BL49" i="6" s="1"/>
  <c r="FC49" i="6"/>
  <c r="FD49" i="6" s="1"/>
  <c r="IU49" i="6"/>
  <c r="IV49" i="6" s="1"/>
  <c r="BK50" i="6"/>
  <c r="BL50" i="6" s="1"/>
  <c r="FC50" i="6"/>
  <c r="FD50" i="6" s="1"/>
  <c r="IU50" i="6"/>
  <c r="IV50" i="6" s="1"/>
  <c r="BK51" i="6"/>
  <c r="BL51" i="6" s="1"/>
  <c r="FC51" i="6"/>
  <c r="FD51" i="6" s="1"/>
  <c r="IU51" i="6"/>
  <c r="IV51" i="6" s="1"/>
  <c r="BK52" i="6"/>
  <c r="BL52" i="6" s="1"/>
  <c r="FC52" i="6"/>
  <c r="FD52" i="6" s="1"/>
  <c r="IU52" i="6"/>
  <c r="IV52" i="6" s="1"/>
  <c r="BK53" i="6"/>
  <c r="BL53" i="6" s="1"/>
  <c r="FC53" i="6"/>
  <c r="FD53" i="6" s="1"/>
  <c r="IU53" i="6"/>
  <c r="IV53" i="6" s="1"/>
  <c r="BK54" i="6"/>
  <c r="BL54" i="6" s="1"/>
  <c r="FC54" i="6"/>
  <c r="FD54" i="6" s="1"/>
  <c r="IU54" i="6"/>
  <c r="IV54" i="6" s="1"/>
  <c r="BK55" i="6"/>
  <c r="BL55" i="6" s="1"/>
  <c r="FC55" i="6"/>
  <c r="FD55" i="6" s="1"/>
  <c r="IU55" i="6"/>
  <c r="IV55" i="6" s="1"/>
  <c r="BK56" i="6"/>
  <c r="BL56" i="6" s="1"/>
  <c r="FC56" i="6"/>
  <c r="FD56" i="6" s="1"/>
  <c r="IU56" i="6"/>
  <c r="IV56" i="6" s="1"/>
  <c r="BK57" i="6"/>
  <c r="BL57" i="6" s="1"/>
  <c r="FC57" i="6"/>
  <c r="FD57" i="6" s="1"/>
  <c r="IU57" i="6"/>
  <c r="IV57" i="6" s="1"/>
  <c r="BK58" i="6"/>
  <c r="BL58" i="6" s="1"/>
  <c r="FC58" i="6"/>
  <c r="FD58" i="6" s="1"/>
  <c r="IU58" i="6"/>
  <c r="IV58" i="6" s="1"/>
  <c r="BK59" i="6"/>
  <c r="BL59" i="6" s="1"/>
  <c r="FC59" i="6"/>
  <c r="FD59" i="6" s="1"/>
  <c r="IU59" i="6"/>
  <c r="IV59" i="6" s="1"/>
  <c r="BK60" i="6"/>
  <c r="BL60" i="6" s="1"/>
  <c r="FC60" i="6"/>
  <c r="FD60" i="6" s="1"/>
  <c r="IU60" i="6"/>
  <c r="IV60" i="6" s="1"/>
  <c r="BK61" i="6"/>
  <c r="BL61" i="6" s="1"/>
  <c r="FC61" i="6"/>
  <c r="FD61" i="6" s="1"/>
  <c r="IU61" i="6"/>
  <c r="IV61" i="6" s="1"/>
  <c r="BK62" i="6"/>
  <c r="BL62" i="6" s="1"/>
  <c r="FC62" i="6"/>
  <c r="FD62" i="6" s="1"/>
  <c r="IU62" i="6"/>
  <c r="IV62" i="6" s="1"/>
  <c r="BK63" i="6"/>
  <c r="BL63" i="6" s="1"/>
  <c r="FC63" i="6"/>
  <c r="FD63" i="6" s="1"/>
  <c r="IU63" i="6"/>
  <c r="IV63" i="6" s="1"/>
  <c r="BK64" i="6"/>
  <c r="BL64" i="6" s="1"/>
  <c r="FC64" i="6"/>
  <c r="FD64" i="6" s="1"/>
  <c r="IU64" i="6"/>
  <c r="IV64" i="6" s="1"/>
  <c r="BK65" i="6"/>
  <c r="BL65" i="6" s="1"/>
  <c r="FC65" i="6"/>
  <c r="FD65" i="6" s="1"/>
  <c r="IU65" i="6"/>
  <c r="IV65" i="6" s="1"/>
  <c r="BK66" i="6"/>
  <c r="BL66" i="6" s="1"/>
  <c r="FC66" i="6"/>
  <c r="FD66" i="6" s="1"/>
  <c r="IU66" i="6"/>
  <c r="IV66" i="6" s="1"/>
  <c r="BK67" i="6"/>
  <c r="BL67" i="6" s="1"/>
  <c r="FC67" i="6"/>
  <c r="FD67" i="6" s="1"/>
  <c r="IU67" i="6"/>
  <c r="IV67" i="6" s="1"/>
  <c r="BK68" i="6"/>
  <c r="BL68" i="6" s="1"/>
  <c r="FC68" i="6"/>
  <c r="FD68" i="6" s="1"/>
  <c r="IU68" i="6"/>
  <c r="IV68" i="6" s="1"/>
  <c r="BK69" i="6"/>
  <c r="BL69" i="6" s="1"/>
  <c r="FC69" i="6"/>
  <c r="FD69" i="6" s="1"/>
  <c r="IU69" i="6"/>
  <c r="IV69" i="6" s="1"/>
  <c r="BK70" i="6"/>
  <c r="BL70" i="6" s="1"/>
  <c r="FC70" i="6"/>
  <c r="FD70" i="6" s="1"/>
  <c r="IU70" i="6"/>
  <c r="IV70" i="6" s="1"/>
  <c r="BK71" i="6"/>
  <c r="BL71" i="6" s="1"/>
  <c r="FC71" i="6"/>
  <c r="FD71" i="6" s="1"/>
  <c r="IU71" i="6"/>
  <c r="IV71" i="6" s="1"/>
  <c r="BK72" i="6"/>
  <c r="BL72" i="6" s="1"/>
  <c r="FC72" i="6"/>
  <c r="FD72" i="6" s="1"/>
  <c r="IU72" i="6"/>
  <c r="IV72" i="6" s="1"/>
  <c r="BK73" i="6"/>
  <c r="BL73" i="6" s="1"/>
  <c r="FC73" i="6"/>
  <c r="FD73" i="6" s="1"/>
  <c r="IU73" i="6"/>
  <c r="IV73" i="6" s="1"/>
  <c r="BK74" i="6"/>
  <c r="BL74" i="6" s="1"/>
  <c r="FC74" i="6"/>
  <c r="FD74" i="6" s="1"/>
  <c r="IU74" i="6"/>
  <c r="IV74" i="6" s="1"/>
  <c r="BK75" i="6"/>
  <c r="BL75" i="6" s="1"/>
  <c r="FC75" i="6"/>
  <c r="FD75" i="6" s="1"/>
  <c r="IU75" i="6"/>
  <c r="IV75" i="6" s="1"/>
  <c r="BK76" i="6"/>
  <c r="BL76" i="6" s="1"/>
  <c r="FC76" i="6"/>
  <c r="FD76" i="6" s="1"/>
  <c r="IU76" i="6"/>
  <c r="IV76" i="6" s="1"/>
  <c r="BK77" i="6"/>
  <c r="BL77" i="6" s="1"/>
  <c r="FC77" i="6"/>
  <c r="FD77" i="6" s="1"/>
  <c r="IU77" i="6"/>
  <c r="IV77" i="6" s="1"/>
  <c r="BK78" i="6"/>
  <c r="BL78" i="6" s="1"/>
  <c r="FC78" i="6"/>
  <c r="FD78" i="6" s="1"/>
  <c r="IU78" i="6"/>
  <c r="IV78" i="6" s="1"/>
  <c r="BK79" i="6"/>
  <c r="BL79" i="6" s="1"/>
  <c r="FC79" i="6"/>
  <c r="FD79" i="6" s="1"/>
  <c r="IU79" i="6"/>
  <c r="IV79" i="6" s="1"/>
  <c r="BK80" i="6"/>
  <c r="BL80" i="6" s="1"/>
  <c r="FC80" i="6"/>
  <c r="FD80" i="6" s="1"/>
  <c r="IU80" i="6"/>
  <c r="IV80" i="6" s="1"/>
  <c r="BK81" i="6"/>
  <c r="BL81" i="6" s="1"/>
  <c r="FC81" i="6"/>
  <c r="FD81" i="6" s="1"/>
  <c r="IU81" i="6"/>
  <c r="IV81" i="6" s="1"/>
  <c r="BK82" i="6"/>
  <c r="BL82" i="6" s="1"/>
  <c r="FC82" i="6"/>
  <c r="FD82" i="6" s="1"/>
  <c r="IU82" i="6"/>
  <c r="IV82" i="6" s="1"/>
  <c r="BK83" i="6"/>
  <c r="BL83" i="6" s="1"/>
  <c r="FC83" i="6"/>
  <c r="FD83" i="6" s="1"/>
  <c r="IU83" i="6"/>
  <c r="IV83" i="6" s="1"/>
  <c r="BK84" i="6"/>
  <c r="BL84" i="6" s="1"/>
  <c r="FC84" i="6"/>
  <c r="FD84" i="6" s="1"/>
  <c r="IU84" i="6"/>
  <c r="IV84" i="6" s="1"/>
  <c r="BK85" i="6"/>
  <c r="BL85" i="6" s="1"/>
  <c r="FC85" i="6"/>
  <c r="FD85" i="6" s="1"/>
  <c r="IU85" i="6"/>
  <c r="IV85" i="6" s="1"/>
  <c r="BK86" i="6"/>
  <c r="BL86" i="6" s="1"/>
  <c r="FC86" i="6"/>
  <c r="FD86" i="6" s="1"/>
  <c r="IU86" i="6"/>
  <c r="IV86" i="6" s="1"/>
  <c r="BK87" i="6"/>
  <c r="BL87" i="6" s="1"/>
  <c r="FC87" i="6"/>
  <c r="FD87" i="6" s="1"/>
  <c r="IU87" i="6"/>
  <c r="IV87" i="6" s="1"/>
  <c r="BK88" i="6"/>
  <c r="BL88" i="6" s="1"/>
  <c r="FC88" i="6"/>
  <c r="FD88" i="6" s="1"/>
  <c r="IU88" i="6"/>
  <c r="IV88" i="6" s="1"/>
  <c r="BK89" i="6"/>
  <c r="BL89" i="6" s="1"/>
  <c r="FC89" i="6"/>
  <c r="FD89" i="6" s="1"/>
  <c r="IU89" i="6"/>
  <c r="IV89" i="6" s="1"/>
  <c r="BK90" i="6"/>
  <c r="BL90" i="6" s="1"/>
  <c r="FC90" i="6"/>
  <c r="FD90" i="6" s="1"/>
  <c r="IU90" i="6"/>
  <c r="IV90" i="6" s="1"/>
  <c r="BK91" i="6"/>
  <c r="BL91" i="6" s="1"/>
  <c r="FC91" i="6"/>
  <c r="FD91" i="6" s="1"/>
  <c r="IU91" i="6"/>
  <c r="IV91" i="6" s="1"/>
  <c r="BK92" i="6"/>
  <c r="BL92" i="6" s="1"/>
  <c r="FC92" i="6"/>
  <c r="FD92" i="6" s="1"/>
  <c r="IU92" i="6"/>
  <c r="IV92" i="6" s="1"/>
  <c r="BK93" i="6"/>
  <c r="BL93" i="6" s="1"/>
  <c r="FC93" i="6"/>
  <c r="FD93" i="6" s="1"/>
  <c r="IU93" i="6"/>
  <c r="IV93" i="6" s="1"/>
  <c r="BK94" i="6"/>
  <c r="BL94" i="6" s="1"/>
  <c r="FC94" i="6"/>
  <c r="FD94" i="6" s="1"/>
  <c r="IU94" i="6"/>
  <c r="IV94" i="6" s="1"/>
  <c r="BK95" i="6"/>
  <c r="BL95" i="6" s="1"/>
  <c r="FC95" i="6"/>
  <c r="FD95" i="6" s="1"/>
  <c r="IU95" i="6"/>
  <c r="IV95" i="6" s="1"/>
  <c r="BK96" i="6"/>
  <c r="BL96" i="6" s="1"/>
  <c r="FC96" i="6"/>
  <c r="FD96" i="6" s="1"/>
  <c r="IU96" i="6"/>
  <c r="IV96" i="6" s="1"/>
  <c r="BK97" i="6"/>
  <c r="BL97" i="6" s="1"/>
  <c r="FC97" i="6"/>
  <c r="FD97" i="6" s="1"/>
  <c r="IU97" i="6"/>
  <c r="IV97" i="6" s="1"/>
  <c r="BK98" i="6"/>
  <c r="BL98" i="6" s="1"/>
  <c r="FC98" i="6"/>
  <c r="FD98" i="6" s="1"/>
  <c r="IU98" i="6"/>
  <c r="IV98" i="6" s="1"/>
  <c r="BK99" i="6"/>
  <c r="BL99" i="6" s="1"/>
  <c r="FC99" i="6"/>
  <c r="FD99" i="6" s="1"/>
  <c r="IU99" i="6"/>
  <c r="IV99" i="6" s="1"/>
  <c r="BK100" i="6"/>
  <c r="BL100" i="6" s="1"/>
  <c r="FC100" i="6"/>
  <c r="FD100" i="6" s="1"/>
  <c r="IU100" i="6"/>
  <c r="IV100" i="6" s="1"/>
  <c r="BK101" i="6"/>
  <c r="BL101" i="6" s="1"/>
  <c r="FC101" i="6"/>
  <c r="FD101" i="6" s="1"/>
  <c r="IU101" i="6"/>
  <c r="IV101" i="6" s="1"/>
  <c r="BK102" i="6"/>
  <c r="BL102" i="6" s="1"/>
  <c r="FC102" i="6"/>
  <c r="FD102" i="6" s="1"/>
  <c r="IU102" i="6"/>
  <c r="IV102" i="6" s="1"/>
  <c r="BK103" i="6"/>
  <c r="BL103" i="6" s="1"/>
  <c r="FC103" i="6"/>
  <c r="FD103" i="6" s="1"/>
  <c r="IU103" i="6"/>
  <c r="IV103" i="6" s="1"/>
  <c r="BK104" i="6"/>
  <c r="BL104" i="6" s="1"/>
  <c r="FC104" i="6"/>
  <c r="FD104" i="6" s="1"/>
  <c r="IU104" i="6"/>
  <c r="IV104" i="6" s="1"/>
  <c r="BK105" i="6"/>
  <c r="BL105" i="6" s="1"/>
  <c r="FC105" i="6"/>
  <c r="FD105" i="6" s="1"/>
  <c r="IU105" i="6"/>
  <c r="IV105" i="6" s="1"/>
  <c r="BK106" i="6"/>
  <c r="BL106" i="6" s="1"/>
  <c r="FC106" i="6"/>
  <c r="FD106" i="6" s="1"/>
  <c r="IU106" i="6"/>
  <c r="IV106" i="6" s="1"/>
  <c r="BK107" i="6"/>
  <c r="BL107" i="6" s="1"/>
  <c r="FC107" i="6"/>
  <c r="FD107" i="6" s="1"/>
  <c r="IU107" i="6"/>
  <c r="IV107" i="6" s="1"/>
  <c r="BK108" i="6"/>
  <c r="BL108" i="6" s="1"/>
  <c r="FC108" i="6"/>
  <c r="FD108" i="6" s="1"/>
  <c r="IU108" i="6"/>
  <c r="IV108" i="6" s="1"/>
  <c r="BK109" i="6"/>
  <c r="BL109" i="6" s="1"/>
  <c r="FC109" i="6"/>
  <c r="FD109" i="6" s="1"/>
  <c r="IU109" i="6"/>
  <c r="IV109" i="6" s="1"/>
  <c r="BK110" i="6"/>
  <c r="BL110" i="6" s="1"/>
  <c r="FC110" i="6"/>
  <c r="FD110" i="6" s="1"/>
  <c r="IU110" i="6"/>
  <c r="IV110" i="6" s="1"/>
  <c r="BK111" i="6"/>
  <c r="BL111" i="6" s="1"/>
  <c r="FC111" i="6"/>
  <c r="FD111" i="6" s="1"/>
  <c r="IU111" i="6"/>
  <c r="IV111" i="6" s="1"/>
  <c r="BK112" i="6"/>
  <c r="BL112" i="6" s="1"/>
  <c r="FC112" i="6"/>
  <c r="FD112" i="6" s="1"/>
  <c r="IU112" i="6"/>
  <c r="IV112" i="6" s="1"/>
  <c r="A14" i="7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KA112" i="5" l="1"/>
  <c r="JZ112" i="5"/>
  <c r="JX112" i="5"/>
  <c r="JS112" i="5"/>
  <c r="JT112" i="5" s="1"/>
  <c r="JC112" i="5"/>
  <c r="JB112" i="5"/>
  <c r="IZ112" i="5"/>
  <c r="IU112" i="5"/>
  <c r="IE112" i="5"/>
  <c r="ID112" i="5"/>
  <c r="IB112" i="5"/>
  <c r="HW112" i="5"/>
  <c r="HX112" i="5" s="1"/>
  <c r="HG112" i="5"/>
  <c r="HF112" i="5"/>
  <c r="HD112" i="5"/>
  <c r="GY112" i="5"/>
  <c r="GI112" i="5"/>
  <c r="FZ112" i="5"/>
  <c r="GH112" i="5" s="1"/>
  <c r="GF112" i="5"/>
  <c r="GA112" i="5"/>
  <c r="GB112" i="5" s="1"/>
  <c r="FK112" i="5"/>
  <c r="FJ112" i="5"/>
  <c r="FH112" i="5"/>
  <c r="FC112" i="5"/>
  <c r="EM112" i="5"/>
  <c r="EL112" i="5"/>
  <c r="EJ112" i="5"/>
  <c r="EE112" i="5"/>
  <c r="EF112" i="5" s="1"/>
  <c r="DO112" i="5"/>
  <c r="DN112" i="5"/>
  <c r="DL112" i="5"/>
  <c r="DG112" i="5"/>
  <c r="CQ112" i="5"/>
  <c r="CP112" i="5"/>
  <c r="CN112" i="5"/>
  <c r="CI112" i="5"/>
  <c r="CJ112" i="5" s="1"/>
  <c r="BS112" i="5"/>
  <c r="BR112" i="5"/>
  <c r="BP112" i="5"/>
  <c r="BK112" i="5"/>
  <c r="AU112" i="5"/>
  <c r="AT112" i="5"/>
  <c r="AR112" i="5"/>
  <c r="AM112" i="5"/>
  <c r="AN112" i="5" s="1"/>
  <c r="W112" i="5"/>
  <c r="N112" i="5"/>
  <c r="V112" i="5" s="1"/>
  <c r="L112" i="5"/>
  <c r="K112" i="5"/>
  <c r="J112" i="5"/>
  <c r="T112" i="5" s="1"/>
  <c r="F112" i="5"/>
  <c r="O112" i="5" s="1"/>
  <c r="KA111" i="5"/>
  <c r="JZ111" i="5"/>
  <c r="JX111" i="5"/>
  <c r="JS111" i="5"/>
  <c r="JT111" i="5" s="1"/>
  <c r="JC111" i="5"/>
  <c r="JB111" i="5"/>
  <c r="IZ111" i="5"/>
  <c r="IU111" i="5"/>
  <c r="IE111" i="5"/>
  <c r="ID111" i="5"/>
  <c r="IB111" i="5"/>
  <c r="HW111" i="5"/>
  <c r="HX111" i="5" s="1"/>
  <c r="HG111" i="5"/>
  <c r="HF111" i="5"/>
  <c r="HD111" i="5"/>
  <c r="GY111" i="5"/>
  <c r="GI111" i="5"/>
  <c r="FZ111" i="5"/>
  <c r="GH111" i="5" s="1"/>
  <c r="GF111" i="5"/>
  <c r="GA111" i="5"/>
  <c r="GB111" i="5" s="1"/>
  <c r="FK111" i="5"/>
  <c r="FJ111" i="5"/>
  <c r="FH111" i="5"/>
  <c r="FC111" i="5"/>
  <c r="EM111" i="5"/>
  <c r="EL111" i="5"/>
  <c r="EJ111" i="5"/>
  <c r="EE111" i="5"/>
  <c r="EF111" i="5" s="1"/>
  <c r="DO111" i="5"/>
  <c r="DN111" i="5"/>
  <c r="DL111" i="5"/>
  <c r="DG111" i="5"/>
  <c r="CQ111" i="5"/>
  <c r="CP111" i="5"/>
  <c r="CN111" i="5"/>
  <c r="CI111" i="5"/>
  <c r="CJ111" i="5" s="1"/>
  <c r="BS111" i="5"/>
  <c r="BR111" i="5"/>
  <c r="BP111" i="5"/>
  <c r="BK111" i="5"/>
  <c r="AU111" i="5"/>
  <c r="AT111" i="5"/>
  <c r="AR111" i="5"/>
  <c r="AM111" i="5"/>
  <c r="AN111" i="5" s="1"/>
  <c r="W111" i="5"/>
  <c r="N111" i="5"/>
  <c r="V111" i="5" s="1"/>
  <c r="L111" i="5"/>
  <c r="K111" i="5"/>
  <c r="J111" i="5"/>
  <c r="T111" i="5" s="1"/>
  <c r="F111" i="5"/>
  <c r="O111" i="5" s="1"/>
  <c r="KA110" i="5"/>
  <c r="JZ110" i="5"/>
  <c r="JX110" i="5"/>
  <c r="JS110" i="5"/>
  <c r="JT110" i="5" s="1"/>
  <c r="JC110" i="5"/>
  <c r="JB110" i="5"/>
  <c r="IZ110" i="5"/>
  <c r="IU110" i="5"/>
  <c r="IE110" i="5"/>
  <c r="ID110" i="5"/>
  <c r="IB110" i="5"/>
  <c r="HW110" i="5"/>
  <c r="HX110" i="5" s="1"/>
  <c r="HG110" i="5"/>
  <c r="HF110" i="5"/>
  <c r="HD110" i="5"/>
  <c r="GY110" i="5"/>
  <c r="GI110" i="5"/>
  <c r="FZ110" i="5"/>
  <c r="GH110" i="5" s="1"/>
  <c r="GF110" i="5"/>
  <c r="GA110" i="5"/>
  <c r="GB110" i="5" s="1"/>
  <c r="FK110" i="5"/>
  <c r="FJ110" i="5"/>
  <c r="FH110" i="5"/>
  <c r="FC110" i="5"/>
  <c r="EM110" i="5"/>
  <c r="EL110" i="5"/>
  <c r="EJ110" i="5"/>
  <c r="EE110" i="5"/>
  <c r="EF110" i="5" s="1"/>
  <c r="DO110" i="5"/>
  <c r="DN110" i="5"/>
  <c r="DL110" i="5"/>
  <c r="DG110" i="5"/>
  <c r="CQ110" i="5"/>
  <c r="CP110" i="5"/>
  <c r="CN110" i="5"/>
  <c r="CI110" i="5"/>
  <c r="CJ110" i="5" s="1"/>
  <c r="BS110" i="5"/>
  <c r="BR110" i="5"/>
  <c r="BP110" i="5"/>
  <c r="BK110" i="5"/>
  <c r="AU110" i="5"/>
  <c r="AT110" i="5"/>
  <c r="AR110" i="5"/>
  <c r="AM110" i="5"/>
  <c r="AN110" i="5" s="1"/>
  <c r="W110" i="5"/>
  <c r="N110" i="5"/>
  <c r="V110" i="5" s="1"/>
  <c r="L110" i="5"/>
  <c r="K110" i="5"/>
  <c r="J110" i="5"/>
  <c r="T110" i="5" s="1"/>
  <c r="F110" i="5"/>
  <c r="O110" i="5" s="1"/>
  <c r="KA109" i="5"/>
  <c r="JZ109" i="5"/>
  <c r="JX109" i="5"/>
  <c r="JS109" i="5"/>
  <c r="JT109" i="5" s="1"/>
  <c r="JC109" i="5"/>
  <c r="JB109" i="5"/>
  <c r="IZ109" i="5"/>
  <c r="IU109" i="5"/>
  <c r="IE109" i="5"/>
  <c r="ID109" i="5"/>
  <c r="IB109" i="5"/>
  <c r="HW109" i="5"/>
  <c r="HX109" i="5" s="1"/>
  <c r="HG109" i="5"/>
  <c r="HF109" i="5"/>
  <c r="HD109" i="5"/>
  <c r="GY109" i="5"/>
  <c r="GI109" i="5"/>
  <c r="FZ109" i="5"/>
  <c r="GH109" i="5" s="1"/>
  <c r="GF109" i="5"/>
  <c r="GA109" i="5"/>
  <c r="GB109" i="5" s="1"/>
  <c r="FK109" i="5"/>
  <c r="FJ109" i="5"/>
  <c r="FH109" i="5"/>
  <c r="FC109" i="5"/>
  <c r="EM109" i="5"/>
  <c r="EL109" i="5"/>
  <c r="EJ109" i="5"/>
  <c r="EE109" i="5"/>
  <c r="EF109" i="5" s="1"/>
  <c r="DO109" i="5"/>
  <c r="DN109" i="5"/>
  <c r="DL109" i="5"/>
  <c r="DG109" i="5"/>
  <c r="CQ109" i="5"/>
  <c r="CP109" i="5"/>
  <c r="CN109" i="5"/>
  <c r="CI109" i="5"/>
  <c r="CJ109" i="5" s="1"/>
  <c r="BS109" i="5"/>
  <c r="BR109" i="5"/>
  <c r="BP109" i="5"/>
  <c r="BK109" i="5"/>
  <c r="AU109" i="5"/>
  <c r="AT109" i="5"/>
  <c r="AR109" i="5"/>
  <c r="AM109" i="5"/>
  <c r="AN109" i="5" s="1"/>
  <c r="W109" i="5"/>
  <c r="N109" i="5"/>
  <c r="V109" i="5" s="1"/>
  <c r="L109" i="5"/>
  <c r="K109" i="5"/>
  <c r="J109" i="5"/>
  <c r="T109" i="5" s="1"/>
  <c r="F109" i="5"/>
  <c r="O109" i="5" s="1"/>
  <c r="KA108" i="5"/>
  <c r="JZ108" i="5"/>
  <c r="JX108" i="5"/>
  <c r="JS108" i="5"/>
  <c r="JT108" i="5" s="1"/>
  <c r="JC108" i="5"/>
  <c r="JB108" i="5"/>
  <c r="IZ108" i="5"/>
  <c r="IU108" i="5"/>
  <c r="IE108" i="5"/>
  <c r="ID108" i="5"/>
  <c r="IB108" i="5"/>
  <c r="HW108" i="5"/>
  <c r="HX108" i="5" s="1"/>
  <c r="HG108" i="5"/>
  <c r="HF108" i="5"/>
  <c r="HD108" i="5"/>
  <c r="GY108" i="5"/>
  <c r="GI108" i="5"/>
  <c r="FZ108" i="5"/>
  <c r="GH108" i="5" s="1"/>
  <c r="GF108" i="5"/>
  <c r="GA108" i="5"/>
  <c r="GB108" i="5" s="1"/>
  <c r="FK108" i="5"/>
  <c r="FJ108" i="5"/>
  <c r="FH108" i="5"/>
  <c r="FC108" i="5"/>
  <c r="EM108" i="5"/>
  <c r="EL108" i="5"/>
  <c r="EJ108" i="5"/>
  <c r="EE108" i="5"/>
  <c r="EF108" i="5" s="1"/>
  <c r="DO108" i="5"/>
  <c r="DN108" i="5"/>
  <c r="DL108" i="5"/>
  <c r="DG108" i="5"/>
  <c r="CQ108" i="5"/>
  <c r="CP108" i="5"/>
  <c r="CN108" i="5"/>
  <c r="CI108" i="5"/>
  <c r="CJ108" i="5" s="1"/>
  <c r="BS108" i="5"/>
  <c r="BR108" i="5"/>
  <c r="BP108" i="5"/>
  <c r="BK108" i="5"/>
  <c r="AU108" i="5"/>
  <c r="AT108" i="5"/>
  <c r="AR108" i="5"/>
  <c r="AM108" i="5"/>
  <c r="AN108" i="5" s="1"/>
  <c r="W108" i="5"/>
  <c r="N108" i="5"/>
  <c r="V108" i="5" s="1"/>
  <c r="L108" i="5"/>
  <c r="K108" i="5"/>
  <c r="J108" i="5"/>
  <c r="T108" i="5" s="1"/>
  <c r="F108" i="5"/>
  <c r="O108" i="5" s="1"/>
  <c r="KA107" i="5"/>
  <c r="JZ107" i="5"/>
  <c r="JX107" i="5"/>
  <c r="JS107" i="5"/>
  <c r="JT107" i="5" s="1"/>
  <c r="JC107" i="5"/>
  <c r="JB107" i="5"/>
  <c r="IZ107" i="5"/>
  <c r="IU107" i="5"/>
  <c r="IE107" i="5"/>
  <c r="ID107" i="5"/>
  <c r="IB107" i="5"/>
  <c r="HW107" i="5"/>
  <c r="HX107" i="5" s="1"/>
  <c r="HG107" i="5"/>
  <c r="HF107" i="5"/>
  <c r="HD107" i="5"/>
  <c r="GY107" i="5"/>
  <c r="GI107" i="5"/>
  <c r="FZ107" i="5"/>
  <c r="GH107" i="5" s="1"/>
  <c r="GF107" i="5"/>
  <c r="GA107" i="5"/>
  <c r="GB107" i="5" s="1"/>
  <c r="FK107" i="5"/>
  <c r="FJ107" i="5"/>
  <c r="FH107" i="5"/>
  <c r="FC107" i="5"/>
  <c r="EM107" i="5"/>
  <c r="EL107" i="5"/>
  <c r="EJ107" i="5"/>
  <c r="EE107" i="5"/>
  <c r="EF107" i="5" s="1"/>
  <c r="DO107" i="5"/>
  <c r="DN107" i="5"/>
  <c r="DL107" i="5"/>
  <c r="DG107" i="5"/>
  <c r="CQ107" i="5"/>
  <c r="CP107" i="5"/>
  <c r="CN107" i="5"/>
  <c r="CI107" i="5"/>
  <c r="CJ107" i="5" s="1"/>
  <c r="BS107" i="5"/>
  <c r="BR107" i="5"/>
  <c r="BP107" i="5"/>
  <c r="BK107" i="5"/>
  <c r="AU107" i="5"/>
  <c r="AT107" i="5"/>
  <c r="AR107" i="5"/>
  <c r="AM107" i="5"/>
  <c r="AN107" i="5" s="1"/>
  <c r="W107" i="5"/>
  <c r="N107" i="5"/>
  <c r="V107" i="5" s="1"/>
  <c r="L107" i="5"/>
  <c r="K107" i="5"/>
  <c r="J107" i="5"/>
  <c r="T107" i="5" s="1"/>
  <c r="F107" i="5"/>
  <c r="O107" i="5" s="1"/>
  <c r="KA106" i="5"/>
  <c r="JZ106" i="5"/>
  <c r="JX106" i="5"/>
  <c r="JS106" i="5"/>
  <c r="JT106" i="5" s="1"/>
  <c r="JC106" i="5"/>
  <c r="JB106" i="5"/>
  <c r="IZ106" i="5"/>
  <c r="IU106" i="5"/>
  <c r="IE106" i="5"/>
  <c r="ID106" i="5"/>
  <c r="IB106" i="5"/>
  <c r="HW106" i="5"/>
  <c r="HX106" i="5" s="1"/>
  <c r="HG106" i="5"/>
  <c r="HF106" i="5"/>
  <c r="HD106" i="5"/>
  <c r="GY106" i="5"/>
  <c r="GI106" i="5"/>
  <c r="FZ106" i="5"/>
  <c r="GH106" i="5" s="1"/>
  <c r="GF106" i="5"/>
  <c r="GA106" i="5"/>
  <c r="GB106" i="5" s="1"/>
  <c r="FK106" i="5"/>
  <c r="FJ106" i="5"/>
  <c r="FH106" i="5"/>
  <c r="FC106" i="5"/>
  <c r="EM106" i="5"/>
  <c r="EL106" i="5"/>
  <c r="EJ106" i="5"/>
  <c r="EE106" i="5"/>
  <c r="EF106" i="5" s="1"/>
  <c r="DO106" i="5"/>
  <c r="DN106" i="5"/>
  <c r="DL106" i="5"/>
  <c r="DG106" i="5"/>
  <c r="CQ106" i="5"/>
  <c r="CP106" i="5"/>
  <c r="CN106" i="5"/>
  <c r="CI106" i="5"/>
  <c r="CJ106" i="5" s="1"/>
  <c r="BS106" i="5"/>
  <c r="BR106" i="5"/>
  <c r="BP106" i="5"/>
  <c r="BK106" i="5"/>
  <c r="AU106" i="5"/>
  <c r="AT106" i="5"/>
  <c r="AR106" i="5"/>
  <c r="AM106" i="5"/>
  <c r="AN106" i="5" s="1"/>
  <c r="W106" i="5"/>
  <c r="N106" i="5"/>
  <c r="V106" i="5" s="1"/>
  <c r="L106" i="5"/>
  <c r="K106" i="5"/>
  <c r="J106" i="5"/>
  <c r="T106" i="5" s="1"/>
  <c r="F106" i="5"/>
  <c r="O106" i="5" s="1"/>
  <c r="KA105" i="5"/>
  <c r="JZ105" i="5"/>
  <c r="JX105" i="5"/>
  <c r="JS105" i="5"/>
  <c r="JT105" i="5" s="1"/>
  <c r="JC105" i="5"/>
  <c r="JB105" i="5"/>
  <c r="IZ105" i="5"/>
  <c r="IU105" i="5"/>
  <c r="IE105" i="5"/>
  <c r="ID105" i="5"/>
  <c r="IB105" i="5"/>
  <c r="HW105" i="5"/>
  <c r="HX105" i="5" s="1"/>
  <c r="HG105" i="5"/>
  <c r="HF105" i="5"/>
  <c r="HD105" i="5"/>
  <c r="GY105" i="5"/>
  <c r="GI105" i="5"/>
  <c r="FZ105" i="5"/>
  <c r="GH105" i="5" s="1"/>
  <c r="GF105" i="5"/>
  <c r="GA105" i="5"/>
  <c r="GB105" i="5" s="1"/>
  <c r="FK105" i="5"/>
  <c r="FJ105" i="5"/>
  <c r="FH105" i="5"/>
  <c r="FC105" i="5"/>
  <c r="EM105" i="5"/>
  <c r="EL105" i="5"/>
  <c r="EJ105" i="5"/>
  <c r="EE105" i="5"/>
  <c r="EF105" i="5" s="1"/>
  <c r="DO105" i="5"/>
  <c r="DN105" i="5"/>
  <c r="DL105" i="5"/>
  <c r="DG105" i="5"/>
  <c r="CQ105" i="5"/>
  <c r="CP105" i="5"/>
  <c r="CN105" i="5"/>
  <c r="CI105" i="5"/>
  <c r="CJ105" i="5" s="1"/>
  <c r="BS105" i="5"/>
  <c r="BR105" i="5"/>
  <c r="BP105" i="5"/>
  <c r="BK105" i="5"/>
  <c r="AU105" i="5"/>
  <c r="AT105" i="5"/>
  <c r="AR105" i="5"/>
  <c r="AM105" i="5"/>
  <c r="AN105" i="5" s="1"/>
  <c r="W105" i="5"/>
  <c r="N105" i="5"/>
  <c r="V105" i="5" s="1"/>
  <c r="L105" i="5"/>
  <c r="K105" i="5"/>
  <c r="J105" i="5"/>
  <c r="T105" i="5" s="1"/>
  <c r="F105" i="5"/>
  <c r="O105" i="5" s="1"/>
  <c r="KA104" i="5"/>
  <c r="JZ104" i="5"/>
  <c r="JX104" i="5"/>
  <c r="JS104" i="5"/>
  <c r="JT104" i="5" s="1"/>
  <c r="JC104" i="5"/>
  <c r="JB104" i="5"/>
  <c r="IZ104" i="5"/>
  <c r="IU104" i="5"/>
  <c r="IE104" i="5"/>
  <c r="ID104" i="5"/>
  <c r="IB104" i="5"/>
  <c r="HW104" i="5"/>
  <c r="HX104" i="5" s="1"/>
  <c r="HG104" i="5"/>
  <c r="HF104" i="5"/>
  <c r="HD104" i="5"/>
  <c r="GY104" i="5"/>
  <c r="GI104" i="5"/>
  <c r="FZ104" i="5"/>
  <c r="GH104" i="5" s="1"/>
  <c r="GF104" i="5"/>
  <c r="GA104" i="5"/>
  <c r="GB104" i="5" s="1"/>
  <c r="FK104" i="5"/>
  <c r="FJ104" i="5"/>
  <c r="FH104" i="5"/>
  <c r="FC104" i="5"/>
  <c r="EM104" i="5"/>
  <c r="EL104" i="5"/>
  <c r="EJ104" i="5"/>
  <c r="EE104" i="5"/>
  <c r="EF104" i="5" s="1"/>
  <c r="DO104" i="5"/>
  <c r="DN104" i="5"/>
  <c r="DL104" i="5"/>
  <c r="DG104" i="5"/>
  <c r="CQ104" i="5"/>
  <c r="CP104" i="5"/>
  <c r="CN104" i="5"/>
  <c r="CI104" i="5"/>
  <c r="CJ104" i="5" s="1"/>
  <c r="BS104" i="5"/>
  <c r="BR104" i="5"/>
  <c r="BP104" i="5"/>
  <c r="BK104" i="5"/>
  <c r="AU104" i="5"/>
  <c r="AT104" i="5"/>
  <c r="AR104" i="5"/>
  <c r="AM104" i="5"/>
  <c r="AN104" i="5" s="1"/>
  <c r="W104" i="5"/>
  <c r="N104" i="5"/>
  <c r="V104" i="5" s="1"/>
  <c r="L104" i="5"/>
  <c r="K104" i="5"/>
  <c r="J104" i="5"/>
  <c r="T104" i="5" s="1"/>
  <c r="F104" i="5"/>
  <c r="O104" i="5" s="1"/>
  <c r="KA103" i="5"/>
  <c r="JZ103" i="5"/>
  <c r="JX103" i="5"/>
  <c r="JS103" i="5"/>
  <c r="JT103" i="5" s="1"/>
  <c r="JC103" i="5"/>
  <c r="JB103" i="5"/>
  <c r="IZ103" i="5"/>
  <c r="IU103" i="5"/>
  <c r="IE103" i="5"/>
  <c r="ID103" i="5"/>
  <c r="IB103" i="5"/>
  <c r="HW103" i="5"/>
  <c r="HX103" i="5" s="1"/>
  <c r="HG103" i="5"/>
  <c r="HF103" i="5"/>
  <c r="HD103" i="5"/>
  <c r="GY103" i="5"/>
  <c r="GI103" i="5"/>
  <c r="FZ103" i="5"/>
  <c r="GH103" i="5" s="1"/>
  <c r="GF103" i="5"/>
  <c r="GA103" i="5"/>
  <c r="GB103" i="5" s="1"/>
  <c r="FK103" i="5"/>
  <c r="FJ103" i="5"/>
  <c r="FH103" i="5"/>
  <c r="FC103" i="5"/>
  <c r="EM103" i="5"/>
  <c r="EL103" i="5"/>
  <c r="EJ103" i="5"/>
  <c r="EE103" i="5"/>
  <c r="EF103" i="5" s="1"/>
  <c r="DO103" i="5"/>
  <c r="DN103" i="5"/>
  <c r="DL103" i="5"/>
  <c r="DG103" i="5"/>
  <c r="CQ103" i="5"/>
  <c r="CP103" i="5"/>
  <c r="CN103" i="5"/>
  <c r="CI103" i="5"/>
  <c r="CJ103" i="5" s="1"/>
  <c r="BS103" i="5"/>
  <c r="BR103" i="5"/>
  <c r="BP103" i="5"/>
  <c r="BK103" i="5"/>
  <c r="AU103" i="5"/>
  <c r="AT103" i="5"/>
  <c r="AR103" i="5"/>
  <c r="AM103" i="5"/>
  <c r="AN103" i="5" s="1"/>
  <c r="W103" i="5"/>
  <c r="N103" i="5"/>
  <c r="V103" i="5" s="1"/>
  <c r="L103" i="5"/>
  <c r="K103" i="5"/>
  <c r="J103" i="5"/>
  <c r="T103" i="5" s="1"/>
  <c r="F103" i="5"/>
  <c r="O103" i="5" s="1"/>
  <c r="KA102" i="5"/>
  <c r="JZ102" i="5"/>
  <c r="JX102" i="5"/>
  <c r="JS102" i="5"/>
  <c r="JT102" i="5" s="1"/>
  <c r="JC102" i="5"/>
  <c r="JB102" i="5"/>
  <c r="IZ102" i="5"/>
  <c r="IU102" i="5"/>
  <c r="IE102" i="5"/>
  <c r="ID102" i="5"/>
  <c r="IB102" i="5"/>
  <c r="HW102" i="5"/>
  <c r="HX102" i="5" s="1"/>
  <c r="HG102" i="5"/>
  <c r="HF102" i="5"/>
  <c r="HD102" i="5"/>
  <c r="GY102" i="5"/>
  <c r="GI102" i="5"/>
  <c r="FZ102" i="5"/>
  <c r="GH102" i="5" s="1"/>
  <c r="GF102" i="5"/>
  <c r="GA102" i="5"/>
  <c r="GB102" i="5" s="1"/>
  <c r="FK102" i="5"/>
  <c r="FJ102" i="5"/>
  <c r="FH102" i="5"/>
  <c r="FC102" i="5"/>
  <c r="EM102" i="5"/>
  <c r="EL102" i="5"/>
  <c r="EJ102" i="5"/>
  <c r="EE102" i="5"/>
  <c r="EF102" i="5" s="1"/>
  <c r="DO102" i="5"/>
  <c r="DN102" i="5"/>
  <c r="DL102" i="5"/>
  <c r="DG102" i="5"/>
  <c r="CQ102" i="5"/>
  <c r="CP102" i="5"/>
  <c r="CN102" i="5"/>
  <c r="CI102" i="5"/>
  <c r="CJ102" i="5" s="1"/>
  <c r="BS102" i="5"/>
  <c r="BR102" i="5"/>
  <c r="BP102" i="5"/>
  <c r="BK102" i="5"/>
  <c r="AU102" i="5"/>
  <c r="AT102" i="5"/>
  <c r="AR102" i="5"/>
  <c r="AM102" i="5"/>
  <c r="AN102" i="5" s="1"/>
  <c r="W102" i="5"/>
  <c r="N102" i="5"/>
  <c r="V102" i="5" s="1"/>
  <c r="L102" i="5"/>
  <c r="K102" i="5"/>
  <c r="J102" i="5"/>
  <c r="T102" i="5" s="1"/>
  <c r="F102" i="5"/>
  <c r="O102" i="5" s="1"/>
  <c r="KA101" i="5"/>
  <c r="JZ101" i="5"/>
  <c r="JX101" i="5"/>
  <c r="JS101" i="5"/>
  <c r="JT101" i="5" s="1"/>
  <c r="JC101" i="5"/>
  <c r="JB101" i="5"/>
  <c r="IZ101" i="5"/>
  <c r="IU101" i="5"/>
  <c r="IE101" i="5"/>
  <c r="ID101" i="5"/>
  <c r="IB101" i="5"/>
  <c r="HW101" i="5"/>
  <c r="HX101" i="5" s="1"/>
  <c r="HG101" i="5"/>
  <c r="HF101" i="5"/>
  <c r="HD101" i="5"/>
  <c r="GY101" i="5"/>
  <c r="GI101" i="5"/>
  <c r="FZ101" i="5"/>
  <c r="GH101" i="5" s="1"/>
  <c r="GF101" i="5"/>
  <c r="GA101" i="5"/>
  <c r="GB101" i="5" s="1"/>
  <c r="FK101" i="5"/>
  <c r="FJ101" i="5"/>
  <c r="FH101" i="5"/>
  <c r="FC101" i="5"/>
  <c r="EM101" i="5"/>
  <c r="EL101" i="5"/>
  <c r="EJ101" i="5"/>
  <c r="EE101" i="5"/>
  <c r="EF101" i="5" s="1"/>
  <c r="DO101" i="5"/>
  <c r="DN101" i="5"/>
  <c r="DL101" i="5"/>
  <c r="DG101" i="5"/>
  <c r="CQ101" i="5"/>
  <c r="CP101" i="5"/>
  <c r="CN101" i="5"/>
  <c r="CI101" i="5"/>
  <c r="CJ101" i="5" s="1"/>
  <c r="BS101" i="5"/>
  <c r="BR101" i="5"/>
  <c r="BP101" i="5"/>
  <c r="BK101" i="5"/>
  <c r="AU101" i="5"/>
  <c r="AT101" i="5"/>
  <c r="AR101" i="5"/>
  <c r="AM101" i="5"/>
  <c r="AN101" i="5" s="1"/>
  <c r="W101" i="5"/>
  <c r="N101" i="5"/>
  <c r="V101" i="5" s="1"/>
  <c r="L101" i="5"/>
  <c r="K101" i="5"/>
  <c r="J101" i="5"/>
  <c r="T101" i="5" s="1"/>
  <c r="F101" i="5"/>
  <c r="O101" i="5" s="1"/>
  <c r="KA100" i="5"/>
  <c r="JZ100" i="5"/>
  <c r="JX100" i="5"/>
  <c r="JS100" i="5"/>
  <c r="JT100" i="5" s="1"/>
  <c r="JC100" i="5"/>
  <c r="JB100" i="5"/>
  <c r="IZ100" i="5"/>
  <c r="IU100" i="5"/>
  <c r="IE100" i="5"/>
  <c r="ID100" i="5"/>
  <c r="IB100" i="5"/>
  <c r="HW100" i="5"/>
  <c r="HX100" i="5" s="1"/>
  <c r="HG100" i="5"/>
  <c r="HF100" i="5"/>
  <c r="HD100" i="5"/>
  <c r="GY100" i="5"/>
  <c r="GI100" i="5"/>
  <c r="FZ100" i="5"/>
  <c r="GH100" i="5" s="1"/>
  <c r="GF100" i="5"/>
  <c r="GA100" i="5"/>
  <c r="GB100" i="5" s="1"/>
  <c r="FK100" i="5"/>
  <c r="FJ100" i="5"/>
  <c r="FH100" i="5"/>
  <c r="FC100" i="5"/>
  <c r="EM100" i="5"/>
  <c r="EL100" i="5"/>
  <c r="EJ100" i="5"/>
  <c r="EE100" i="5"/>
  <c r="EF100" i="5" s="1"/>
  <c r="DO100" i="5"/>
  <c r="DN100" i="5"/>
  <c r="DL100" i="5"/>
  <c r="DG100" i="5"/>
  <c r="CQ100" i="5"/>
  <c r="CP100" i="5"/>
  <c r="CN100" i="5"/>
  <c r="CI100" i="5"/>
  <c r="CJ100" i="5" s="1"/>
  <c r="BS100" i="5"/>
  <c r="BR100" i="5"/>
  <c r="BP100" i="5"/>
  <c r="BK100" i="5"/>
  <c r="AU100" i="5"/>
  <c r="AT100" i="5"/>
  <c r="AR100" i="5"/>
  <c r="AM100" i="5"/>
  <c r="AN100" i="5" s="1"/>
  <c r="W100" i="5"/>
  <c r="N100" i="5"/>
  <c r="V100" i="5" s="1"/>
  <c r="L100" i="5"/>
  <c r="K100" i="5"/>
  <c r="J100" i="5"/>
  <c r="T100" i="5" s="1"/>
  <c r="F100" i="5"/>
  <c r="O100" i="5" s="1"/>
  <c r="KA99" i="5"/>
  <c r="JZ99" i="5"/>
  <c r="JX99" i="5"/>
  <c r="JS99" i="5"/>
  <c r="JT99" i="5" s="1"/>
  <c r="JC99" i="5"/>
  <c r="JB99" i="5"/>
  <c r="IZ99" i="5"/>
  <c r="IU99" i="5"/>
  <c r="IE99" i="5"/>
  <c r="ID99" i="5"/>
  <c r="IB99" i="5"/>
  <c r="HW99" i="5"/>
  <c r="HX99" i="5" s="1"/>
  <c r="HG99" i="5"/>
  <c r="HF99" i="5"/>
  <c r="HD99" i="5"/>
  <c r="GY99" i="5"/>
  <c r="GI99" i="5"/>
  <c r="FZ99" i="5"/>
  <c r="GH99" i="5" s="1"/>
  <c r="GF99" i="5"/>
  <c r="GA99" i="5"/>
  <c r="GB99" i="5" s="1"/>
  <c r="FK99" i="5"/>
  <c r="FJ99" i="5"/>
  <c r="FH99" i="5"/>
  <c r="FC99" i="5"/>
  <c r="EM99" i="5"/>
  <c r="EL99" i="5"/>
  <c r="EJ99" i="5"/>
  <c r="EE99" i="5"/>
  <c r="EF99" i="5" s="1"/>
  <c r="DO99" i="5"/>
  <c r="DN99" i="5"/>
  <c r="DL99" i="5"/>
  <c r="DG99" i="5"/>
  <c r="CQ99" i="5"/>
  <c r="CP99" i="5"/>
  <c r="CN99" i="5"/>
  <c r="CI99" i="5"/>
  <c r="CJ99" i="5" s="1"/>
  <c r="BS99" i="5"/>
  <c r="BR99" i="5"/>
  <c r="BP99" i="5"/>
  <c r="BK99" i="5"/>
  <c r="AU99" i="5"/>
  <c r="AT99" i="5"/>
  <c r="AR99" i="5"/>
  <c r="AM99" i="5"/>
  <c r="AN99" i="5" s="1"/>
  <c r="W99" i="5"/>
  <c r="N99" i="5"/>
  <c r="V99" i="5" s="1"/>
  <c r="L99" i="5"/>
  <c r="K99" i="5"/>
  <c r="J99" i="5"/>
  <c r="T99" i="5" s="1"/>
  <c r="F99" i="5"/>
  <c r="O99" i="5" s="1"/>
  <c r="KA98" i="5"/>
  <c r="JZ98" i="5"/>
  <c r="JX98" i="5"/>
  <c r="JS98" i="5"/>
  <c r="JT98" i="5" s="1"/>
  <c r="JC98" i="5"/>
  <c r="JB98" i="5"/>
  <c r="IZ98" i="5"/>
  <c r="IU98" i="5"/>
  <c r="IE98" i="5"/>
  <c r="ID98" i="5"/>
  <c r="IB98" i="5"/>
  <c r="HW98" i="5"/>
  <c r="HX98" i="5" s="1"/>
  <c r="HG98" i="5"/>
  <c r="HF98" i="5"/>
  <c r="HD98" i="5"/>
  <c r="GY98" i="5"/>
  <c r="GI98" i="5"/>
  <c r="FZ98" i="5"/>
  <c r="GH98" i="5" s="1"/>
  <c r="GF98" i="5"/>
  <c r="GA98" i="5"/>
  <c r="GB98" i="5" s="1"/>
  <c r="FK98" i="5"/>
  <c r="FJ98" i="5"/>
  <c r="FH98" i="5"/>
  <c r="FC98" i="5"/>
  <c r="EM98" i="5"/>
  <c r="EL98" i="5"/>
  <c r="EJ98" i="5"/>
  <c r="EE98" i="5"/>
  <c r="EF98" i="5" s="1"/>
  <c r="DO98" i="5"/>
  <c r="DN98" i="5"/>
  <c r="DL98" i="5"/>
  <c r="DG98" i="5"/>
  <c r="CQ98" i="5"/>
  <c r="CP98" i="5"/>
  <c r="CN98" i="5"/>
  <c r="CI98" i="5"/>
  <c r="CJ98" i="5" s="1"/>
  <c r="BS98" i="5"/>
  <c r="BR98" i="5"/>
  <c r="BP98" i="5"/>
  <c r="BK98" i="5"/>
  <c r="AU98" i="5"/>
  <c r="AT98" i="5"/>
  <c r="AR98" i="5"/>
  <c r="AM98" i="5"/>
  <c r="AN98" i="5" s="1"/>
  <c r="W98" i="5"/>
  <c r="N98" i="5"/>
  <c r="V98" i="5" s="1"/>
  <c r="L98" i="5"/>
  <c r="K98" i="5"/>
  <c r="J98" i="5"/>
  <c r="T98" i="5" s="1"/>
  <c r="F98" i="5"/>
  <c r="O98" i="5" s="1"/>
  <c r="KA97" i="5"/>
  <c r="JZ97" i="5"/>
  <c r="JX97" i="5"/>
  <c r="JS97" i="5"/>
  <c r="JT97" i="5" s="1"/>
  <c r="JC97" i="5"/>
  <c r="JB97" i="5"/>
  <c r="IZ97" i="5"/>
  <c r="IU97" i="5"/>
  <c r="IE97" i="5"/>
  <c r="ID97" i="5"/>
  <c r="IB97" i="5"/>
  <c r="HW97" i="5"/>
  <c r="HX97" i="5" s="1"/>
  <c r="HG97" i="5"/>
  <c r="HF97" i="5"/>
  <c r="HD97" i="5"/>
  <c r="GY97" i="5"/>
  <c r="GI97" i="5"/>
  <c r="FZ97" i="5"/>
  <c r="GH97" i="5" s="1"/>
  <c r="GF97" i="5"/>
  <c r="GA97" i="5"/>
  <c r="GB97" i="5" s="1"/>
  <c r="FK97" i="5"/>
  <c r="FJ97" i="5"/>
  <c r="FH97" i="5"/>
  <c r="FC97" i="5"/>
  <c r="EM97" i="5"/>
  <c r="EL97" i="5"/>
  <c r="EJ97" i="5"/>
  <c r="EE97" i="5"/>
  <c r="EF97" i="5" s="1"/>
  <c r="DO97" i="5"/>
  <c r="DN97" i="5"/>
  <c r="DL97" i="5"/>
  <c r="DG97" i="5"/>
  <c r="CQ97" i="5"/>
  <c r="CP97" i="5"/>
  <c r="CN97" i="5"/>
  <c r="CI97" i="5"/>
  <c r="CJ97" i="5" s="1"/>
  <c r="BS97" i="5"/>
  <c r="BR97" i="5"/>
  <c r="BP97" i="5"/>
  <c r="BK97" i="5"/>
  <c r="AU97" i="5"/>
  <c r="AT97" i="5"/>
  <c r="AR97" i="5"/>
  <c r="AM97" i="5"/>
  <c r="AN97" i="5" s="1"/>
  <c r="W97" i="5"/>
  <c r="N97" i="5"/>
  <c r="V97" i="5" s="1"/>
  <c r="L97" i="5"/>
  <c r="K97" i="5"/>
  <c r="J97" i="5"/>
  <c r="T97" i="5" s="1"/>
  <c r="F97" i="5"/>
  <c r="O97" i="5" s="1"/>
  <c r="KA96" i="5"/>
  <c r="JZ96" i="5"/>
  <c r="JX96" i="5"/>
  <c r="JS96" i="5"/>
  <c r="JT96" i="5" s="1"/>
  <c r="JC96" i="5"/>
  <c r="JB96" i="5"/>
  <c r="IZ96" i="5"/>
  <c r="IU96" i="5"/>
  <c r="IE96" i="5"/>
  <c r="ID96" i="5"/>
  <c r="IB96" i="5"/>
  <c r="HW96" i="5"/>
  <c r="HX96" i="5" s="1"/>
  <c r="HG96" i="5"/>
  <c r="HF96" i="5"/>
  <c r="HD96" i="5"/>
  <c r="GY96" i="5"/>
  <c r="GI96" i="5"/>
  <c r="FZ96" i="5"/>
  <c r="GH96" i="5" s="1"/>
  <c r="GF96" i="5"/>
  <c r="GA96" i="5"/>
  <c r="GB96" i="5" s="1"/>
  <c r="FK96" i="5"/>
  <c r="FJ96" i="5"/>
  <c r="FH96" i="5"/>
  <c r="FC96" i="5"/>
  <c r="EM96" i="5"/>
  <c r="EL96" i="5"/>
  <c r="EJ96" i="5"/>
  <c r="EE96" i="5"/>
  <c r="EF96" i="5" s="1"/>
  <c r="DO96" i="5"/>
  <c r="DN96" i="5"/>
  <c r="DL96" i="5"/>
  <c r="DG96" i="5"/>
  <c r="CQ96" i="5"/>
  <c r="CP96" i="5"/>
  <c r="CN96" i="5"/>
  <c r="CI96" i="5"/>
  <c r="CJ96" i="5" s="1"/>
  <c r="BS96" i="5"/>
  <c r="BR96" i="5"/>
  <c r="BP96" i="5"/>
  <c r="BK96" i="5"/>
  <c r="AU96" i="5"/>
  <c r="AT96" i="5"/>
  <c r="AR96" i="5"/>
  <c r="AM96" i="5"/>
  <c r="AN96" i="5" s="1"/>
  <c r="W96" i="5"/>
  <c r="N96" i="5"/>
  <c r="V96" i="5" s="1"/>
  <c r="L96" i="5"/>
  <c r="K96" i="5"/>
  <c r="J96" i="5"/>
  <c r="T96" i="5" s="1"/>
  <c r="F96" i="5"/>
  <c r="O96" i="5" s="1"/>
  <c r="KA95" i="5"/>
  <c r="JZ95" i="5"/>
  <c r="JX95" i="5"/>
  <c r="JS95" i="5"/>
  <c r="JT95" i="5" s="1"/>
  <c r="JC95" i="5"/>
  <c r="JB95" i="5"/>
  <c r="IZ95" i="5"/>
  <c r="IU95" i="5"/>
  <c r="IE95" i="5"/>
  <c r="ID95" i="5"/>
  <c r="IB95" i="5"/>
  <c r="HW95" i="5"/>
  <c r="HX95" i="5" s="1"/>
  <c r="HG95" i="5"/>
  <c r="HF95" i="5"/>
  <c r="HD95" i="5"/>
  <c r="GY95" i="5"/>
  <c r="GI95" i="5"/>
  <c r="FZ95" i="5"/>
  <c r="GH95" i="5" s="1"/>
  <c r="GF95" i="5"/>
  <c r="GA95" i="5"/>
  <c r="GB95" i="5" s="1"/>
  <c r="FK95" i="5"/>
  <c r="FJ95" i="5"/>
  <c r="FH95" i="5"/>
  <c r="FC95" i="5"/>
  <c r="EM95" i="5"/>
  <c r="EL95" i="5"/>
  <c r="EJ95" i="5"/>
  <c r="EE95" i="5"/>
  <c r="EF95" i="5" s="1"/>
  <c r="DO95" i="5"/>
  <c r="DN95" i="5"/>
  <c r="DL95" i="5"/>
  <c r="DG95" i="5"/>
  <c r="CQ95" i="5"/>
  <c r="CP95" i="5"/>
  <c r="CN95" i="5"/>
  <c r="CI95" i="5"/>
  <c r="CJ95" i="5" s="1"/>
  <c r="BS95" i="5"/>
  <c r="BR95" i="5"/>
  <c r="BP95" i="5"/>
  <c r="BK95" i="5"/>
  <c r="AU95" i="5"/>
  <c r="AT95" i="5"/>
  <c r="AR95" i="5"/>
  <c r="AM95" i="5"/>
  <c r="AN95" i="5" s="1"/>
  <c r="W95" i="5"/>
  <c r="N95" i="5"/>
  <c r="V95" i="5" s="1"/>
  <c r="L95" i="5"/>
  <c r="K95" i="5"/>
  <c r="J95" i="5"/>
  <c r="T95" i="5" s="1"/>
  <c r="F95" i="5"/>
  <c r="O95" i="5" s="1"/>
  <c r="KA94" i="5"/>
  <c r="JZ94" i="5"/>
  <c r="JX94" i="5"/>
  <c r="JS94" i="5"/>
  <c r="JT94" i="5" s="1"/>
  <c r="JC94" i="5"/>
  <c r="JB94" i="5"/>
  <c r="IZ94" i="5"/>
  <c r="IU94" i="5"/>
  <c r="IE94" i="5"/>
  <c r="ID94" i="5"/>
  <c r="IB94" i="5"/>
  <c r="HW94" i="5"/>
  <c r="HX94" i="5" s="1"/>
  <c r="HG94" i="5"/>
  <c r="HF94" i="5"/>
  <c r="HD94" i="5"/>
  <c r="GY94" i="5"/>
  <c r="GI94" i="5"/>
  <c r="FZ94" i="5"/>
  <c r="GH94" i="5" s="1"/>
  <c r="GF94" i="5"/>
  <c r="GA94" i="5"/>
  <c r="GB94" i="5" s="1"/>
  <c r="FK94" i="5"/>
  <c r="FJ94" i="5"/>
  <c r="FH94" i="5"/>
  <c r="FC94" i="5"/>
  <c r="EM94" i="5"/>
  <c r="EL94" i="5"/>
  <c r="EJ94" i="5"/>
  <c r="EE94" i="5"/>
  <c r="EF94" i="5" s="1"/>
  <c r="DO94" i="5"/>
  <c r="DN94" i="5"/>
  <c r="DL94" i="5"/>
  <c r="DG94" i="5"/>
  <c r="CQ94" i="5"/>
  <c r="CP94" i="5"/>
  <c r="CN94" i="5"/>
  <c r="CI94" i="5"/>
  <c r="CJ94" i="5" s="1"/>
  <c r="BS94" i="5"/>
  <c r="BR94" i="5"/>
  <c r="BP94" i="5"/>
  <c r="BK94" i="5"/>
  <c r="AU94" i="5"/>
  <c r="AT94" i="5"/>
  <c r="AR94" i="5"/>
  <c r="AM94" i="5"/>
  <c r="AN94" i="5" s="1"/>
  <c r="W94" i="5"/>
  <c r="N94" i="5"/>
  <c r="V94" i="5" s="1"/>
  <c r="L94" i="5"/>
  <c r="K94" i="5"/>
  <c r="J94" i="5"/>
  <c r="T94" i="5" s="1"/>
  <c r="F94" i="5"/>
  <c r="O94" i="5" s="1"/>
  <c r="KA93" i="5"/>
  <c r="JZ93" i="5"/>
  <c r="JX93" i="5"/>
  <c r="JS93" i="5"/>
  <c r="JT93" i="5" s="1"/>
  <c r="JC93" i="5"/>
  <c r="JB93" i="5"/>
  <c r="IZ93" i="5"/>
  <c r="IU93" i="5"/>
  <c r="IE93" i="5"/>
  <c r="ID93" i="5"/>
  <c r="IB93" i="5"/>
  <c r="HW93" i="5"/>
  <c r="HX93" i="5" s="1"/>
  <c r="HG93" i="5"/>
  <c r="HF93" i="5"/>
  <c r="HD93" i="5"/>
  <c r="GY93" i="5"/>
  <c r="GI93" i="5"/>
  <c r="FZ93" i="5"/>
  <c r="GH93" i="5" s="1"/>
  <c r="GF93" i="5"/>
  <c r="GA93" i="5"/>
  <c r="GB93" i="5" s="1"/>
  <c r="FK93" i="5"/>
  <c r="FJ93" i="5"/>
  <c r="FH93" i="5"/>
  <c r="FC93" i="5"/>
  <c r="EM93" i="5"/>
  <c r="EL93" i="5"/>
  <c r="EJ93" i="5"/>
  <c r="EE93" i="5"/>
  <c r="EF93" i="5" s="1"/>
  <c r="DO93" i="5"/>
  <c r="DN93" i="5"/>
  <c r="DL93" i="5"/>
  <c r="DG93" i="5"/>
  <c r="CQ93" i="5"/>
  <c r="CP93" i="5"/>
  <c r="CN93" i="5"/>
  <c r="CI93" i="5"/>
  <c r="CJ93" i="5" s="1"/>
  <c r="BS93" i="5"/>
  <c r="BR93" i="5"/>
  <c r="BP93" i="5"/>
  <c r="BK93" i="5"/>
  <c r="AU93" i="5"/>
  <c r="AT93" i="5"/>
  <c r="AR93" i="5"/>
  <c r="AM93" i="5"/>
  <c r="AN93" i="5" s="1"/>
  <c r="W93" i="5"/>
  <c r="N93" i="5"/>
  <c r="V93" i="5" s="1"/>
  <c r="L93" i="5"/>
  <c r="K93" i="5"/>
  <c r="J93" i="5"/>
  <c r="T93" i="5" s="1"/>
  <c r="F93" i="5"/>
  <c r="O93" i="5" s="1"/>
  <c r="KA92" i="5"/>
  <c r="JZ92" i="5"/>
  <c r="JX92" i="5"/>
  <c r="JS92" i="5"/>
  <c r="JT92" i="5" s="1"/>
  <c r="JC92" i="5"/>
  <c r="JB92" i="5"/>
  <c r="IZ92" i="5"/>
  <c r="IU92" i="5"/>
  <c r="IE92" i="5"/>
  <c r="ID92" i="5"/>
  <c r="IB92" i="5"/>
  <c r="HW92" i="5"/>
  <c r="HX92" i="5" s="1"/>
  <c r="HG92" i="5"/>
  <c r="HF92" i="5"/>
  <c r="HD92" i="5"/>
  <c r="GY92" i="5"/>
  <c r="GI92" i="5"/>
  <c r="FZ92" i="5"/>
  <c r="GH92" i="5" s="1"/>
  <c r="GF92" i="5"/>
  <c r="GA92" i="5"/>
  <c r="GB92" i="5" s="1"/>
  <c r="FK92" i="5"/>
  <c r="FJ92" i="5"/>
  <c r="FH92" i="5"/>
  <c r="FC92" i="5"/>
  <c r="EM92" i="5"/>
  <c r="EL92" i="5"/>
  <c r="EJ92" i="5"/>
  <c r="EE92" i="5"/>
  <c r="EF92" i="5" s="1"/>
  <c r="DO92" i="5"/>
  <c r="DN92" i="5"/>
  <c r="DL92" i="5"/>
  <c r="DG92" i="5"/>
  <c r="CQ92" i="5"/>
  <c r="CP92" i="5"/>
  <c r="CN92" i="5"/>
  <c r="CI92" i="5"/>
  <c r="CJ92" i="5" s="1"/>
  <c r="BS92" i="5"/>
  <c r="BR92" i="5"/>
  <c r="BP92" i="5"/>
  <c r="AU92" i="5"/>
  <c r="AT92" i="5"/>
  <c r="AR92" i="5"/>
  <c r="AM92" i="5"/>
  <c r="W92" i="5"/>
  <c r="N92" i="5"/>
  <c r="V92" i="5" s="1"/>
  <c r="L92" i="5"/>
  <c r="K92" i="5"/>
  <c r="J92" i="5"/>
  <c r="T92" i="5" s="1"/>
  <c r="F92" i="5"/>
  <c r="KA91" i="5"/>
  <c r="JZ91" i="5"/>
  <c r="JX91" i="5"/>
  <c r="JS91" i="5"/>
  <c r="JT91" i="5" s="1"/>
  <c r="JC91" i="5"/>
  <c r="JB91" i="5"/>
  <c r="IZ91" i="5"/>
  <c r="IE91" i="5"/>
  <c r="ID91" i="5"/>
  <c r="IB91" i="5"/>
  <c r="HW91" i="5"/>
  <c r="HG91" i="5"/>
  <c r="HF91" i="5"/>
  <c r="HD91" i="5"/>
  <c r="GI91" i="5"/>
  <c r="FZ91" i="5"/>
  <c r="GH91" i="5" s="1"/>
  <c r="GF91" i="5"/>
  <c r="GA91" i="5"/>
  <c r="GB91" i="5" s="1"/>
  <c r="FK91" i="5"/>
  <c r="FJ91" i="5"/>
  <c r="FH91" i="5"/>
  <c r="EM91" i="5"/>
  <c r="EL91" i="5"/>
  <c r="EJ91" i="5"/>
  <c r="EE91" i="5"/>
  <c r="DO91" i="5"/>
  <c r="DN91" i="5"/>
  <c r="DL91" i="5"/>
  <c r="CQ91" i="5"/>
  <c r="CP91" i="5"/>
  <c r="CN91" i="5"/>
  <c r="CI91" i="5"/>
  <c r="CJ91" i="5" s="1"/>
  <c r="BS91" i="5"/>
  <c r="BR91" i="5"/>
  <c r="BP91" i="5"/>
  <c r="AU91" i="5"/>
  <c r="AT91" i="5"/>
  <c r="AR91" i="5"/>
  <c r="AM91" i="5"/>
  <c r="W91" i="5"/>
  <c r="N91" i="5"/>
  <c r="V91" i="5" s="1"/>
  <c r="L91" i="5"/>
  <c r="K91" i="5"/>
  <c r="J91" i="5"/>
  <c r="T91" i="5" s="1"/>
  <c r="F91" i="5"/>
  <c r="KA90" i="5"/>
  <c r="JZ90" i="5"/>
  <c r="JX90" i="5"/>
  <c r="JS90" i="5"/>
  <c r="JT90" i="5" s="1"/>
  <c r="JC90" i="5"/>
  <c r="JB90" i="5"/>
  <c r="IZ90" i="5"/>
  <c r="IE90" i="5"/>
  <c r="ID90" i="5"/>
  <c r="IB90" i="5"/>
  <c r="HW90" i="5"/>
  <c r="HG90" i="5"/>
  <c r="HF90" i="5"/>
  <c r="HD90" i="5"/>
  <c r="GI90" i="5"/>
  <c r="FZ90" i="5"/>
  <c r="GH90" i="5" s="1"/>
  <c r="GF90" i="5"/>
  <c r="GA90" i="5"/>
  <c r="GB90" i="5" s="1"/>
  <c r="FK90" i="5"/>
  <c r="FJ90" i="5"/>
  <c r="FH90" i="5"/>
  <c r="EM90" i="5"/>
  <c r="EL90" i="5"/>
  <c r="EJ90" i="5"/>
  <c r="EE90" i="5"/>
  <c r="DO90" i="5"/>
  <c r="DN90" i="5"/>
  <c r="DL90" i="5"/>
  <c r="CQ90" i="5"/>
  <c r="CP90" i="5"/>
  <c r="CN90" i="5"/>
  <c r="CI90" i="5"/>
  <c r="CJ90" i="5" s="1"/>
  <c r="BS90" i="5"/>
  <c r="BR90" i="5"/>
  <c r="BP90" i="5"/>
  <c r="AU90" i="5"/>
  <c r="AT90" i="5"/>
  <c r="AR90" i="5"/>
  <c r="AM90" i="5"/>
  <c r="W90" i="5"/>
  <c r="N90" i="5"/>
  <c r="V90" i="5" s="1"/>
  <c r="L90" i="5"/>
  <c r="K90" i="5"/>
  <c r="J90" i="5"/>
  <c r="T90" i="5" s="1"/>
  <c r="F90" i="5"/>
  <c r="KA89" i="5"/>
  <c r="JZ89" i="5"/>
  <c r="JX89" i="5"/>
  <c r="JS89" i="5"/>
  <c r="JT89" i="5" s="1"/>
  <c r="JC89" i="5"/>
  <c r="JB89" i="5"/>
  <c r="IZ89" i="5"/>
  <c r="IE89" i="5"/>
  <c r="ID89" i="5"/>
  <c r="IB89" i="5"/>
  <c r="HW89" i="5"/>
  <c r="HG89" i="5"/>
  <c r="HF89" i="5"/>
  <c r="HD89" i="5"/>
  <c r="GI89" i="5"/>
  <c r="FZ89" i="5"/>
  <c r="GH89" i="5" s="1"/>
  <c r="GF89" i="5"/>
  <c r="GA89" i="5"/>
  <c r="GB89" i="5" s="1"/>
  <c r="FK89" i="5"/>
  <c r="FJ89" i="5"/>
  <c r="FH89" i="5"/>
  <c r="EM89" i="5"/>
  <c r="EL89" i="5"/>
  <c r="EJ89" i="5"/>
  <c r="EE89" i="5"/>
  <c r="DO89" i="5"/>
  <c r="DN89" i="5"/>
  <c r="DL89" i="5"/>
  <c r="CQ89" i="5"/>
  <c r="CP89" i="5"/>
  <c r="CN89" i="5"/>
  <c r="CI89" i="5"/>
  <c r="CJ89" i="5" s="1"/>
  <c r="BS89" i="5"/>
  <c r="BR89" i="5"/>
  <c r="BP89" i="5"/>
  <c r="AU89" i="5"/>
  <c r="AT89" i="5"/>
  <c r="AR89" i="5"/>
  <c r="AM89" i="5"/>
  <c r="W89" i="5"/>
  <c r="N89" i="5"/>
  <c r="V89" i="5" s="1"/>
  <c r="L89" i="5"/>
  <c r="K89" i="5"/>
  <c r="J89" i="5"/>
  <c r="T89" i="5" s="1"/>
  <c r="F89" i="5"/>
  <c r="KA88" i="5"/>
  <c r="JZ88" i="5"/>
  <c r="JX88" i="5"/>
  <c r="JS88" i="5"/>
  <c r="JT88" i="5" s="1"/>
  <c r="JC88" i="5"/>
  <c r="JB88" i="5"/>
  <c r="IZ88" i="5"/>
  <c r="IE88" i="5"/>
  <c r="ID88" i="5"/>
  <c r="IB88" i="5"/>
  <c r="HW88" i="5"/>
  <c r="HG88" i="5"/>
  <c r="HF88" i="5"/>
  <c r="HD88" i="5"/>
  <c r="GI88" i="5"/>
  <c r="FZ88" i="5"/>
  <c r="GH88" i="5" s="1"/>
  <c r="GF88" i="5"/>
  <c r="GA88" i="5"/>
  <c r="GB88" i="5" s="1"/>
  <c r="FK88" i="5"/>
  <c r="FJ88" i="5"/>
  <c r="FH88" i="5"/>
  <c r="EM88" i="5"/>
  <c r="EL88" i="5"/>
  <c r="EJ88" i="5"/>
  <c r="EE88" i="5"/>
  <c r="DO88" i="5"/>
  <c r="DN88" i="5"/>
  <c r="DL88" i="5"/>
  <c r="CQ88" i="5"/>
  <c r="CP88" i="5"/>
  <c r="CN88" i="5"/>
  <c r="CI88" i="5"/>
  <c r="CJ88" i="5" s="1"/>
  <c r="BS88" i="5"/>
  <c r="BR88" i="5"/>
  <c r="BP88" i="5"/>
  <c r="AU88" i="5"/>
  <c r="AT88" i="5"/>
  <c r="AR88" i="5"/>
  <c r="AM88" i="5"/>
  <c r="W88" i="5"/>
  <c r="N88" i="5"/>
  <c r="V88" i="5" s="1"/>
  <c r="L88" i="5"/>
  <c r="K88" i="5"/>
  <c r="J88" i="5"/>
  <c r="T88" i="5" s="1"/>
  <c r="F88" i="5"/>
  <c r="KA87" i="5"/>
  <c r="JZ87" i="5"/>
  <c r="JX87" i="5"/>
  <c r="JS87" i="5"/>
  <c r="JT87" i="5" s="1"/>
  <c r="JC87" i="5"/>
  <c r="JB87" i="5"/>
  <c r="IZ87" i="5"/>
  <c r="IE87" i="5"/>
  <c r="ID87" i="5"/>
  <c r="IB87" i="5"/>
  <c r="HW87" i="5"/>
  <c r="HG87" i="5"/>
  <c r="HF87" i="5"/>
  <c r="HD87" i="5"/>
  <c r="GI87" i="5"/>
  <c r="FZ87" i="5"/>
  <c r="GH87" i="5" s="1"/>
  <c r="GF87" i="5"/>
  <c r="GA87" i="5"/>
  <c r="GB87" i="5" s="1"/>
  <c r="FK87" i="5"/>
  <c r="FJ87" i="5"/>
  <c r="FH87" i="5"/>
  <c r="EM87" i="5"/>
  <c r="EL87" i="5"/>
  <c r="EJ87" i="5"/>
  <c r="EE87" i="5"/>
  <c r="DO87" i="5"/>
  <c r="DN87" i="5"/>
  <c r="DL87" i="5"/>
  <c r="CQ87" i="5"/>
  <c r="CP87" i="5"/>
  <c r="CN87" i="5"/>
  <c r="CI87" i="5"/>
  <c r="CJ87" i="5" s="1"/>
  <c r="BS87" i="5"/>
  <c r="BR87" i="5"/>
  <c r="BP87" i="5"/>
  <c r="AU87" i="5"/>
  <c r="AT87" i="5"/>
  <c r="AR87" i="5"/>
  <c r="AM87" i="5"/>
  <c r="W87" i="5"/>
  <c r="N87" i="5"/>
  <c r="V87" i="5" s="1"/>
  <c r="L87" i="5"/>
  <c r="K87" i="5"/>
  <c r="J87" i="5"/>
  <c r="T87" i="5" s="1"/>
  <c r="F87" i="5"/>
  <c r="KA86" i="5"/>
  <c r="JZ86" i="5"/>
  <c r="JX86" i="5"/>
  <c r="JS86" i="5"/>
  <c r="JT86" i="5" s="1"/>
  <c r="JC86" i="5"/>
  <c r="JB86" i="5"/>
  <c r="IZ86" i="5"/>
  <c r="IE86" i="5"/>
  <c r="ID86" i="5"/>
  <c r="IB86" i="5"/>
  <c r="HW86" i="5"/>
  <c r="HG86" i="5"/>
  <c r="HF86" i="5"/>
  <c r="HD86" i="5"/>
  <c r="GI86" i="5"/>
  <c r="FZ86" i="5"/>
  <c r="GH86" i="5" s="1"/>
  <c r="GF86" i="5"/>
  <c r="GA86" i="5"/>
  <c r="GB86" i="5" s="1"/>
  <c r="FK86" i="5"/>
  <c r="FJ86" i="5"/>
  <c r="FH86" i="5"/>
  <c r="EM86" i="5"/>
  <c r="EL86" i="5"/>
  <c r="EJ86" i="5"/>
  <c r="EE86" i="5"/>
  <c r="DO86" i="5"/>
  <c r="DN86" i="5"/>
  <c r="DL86" i="5"/>
  <c r="CQ86" i="5"/>
  <c r="CP86" i="5"/>
  <c r="CN86" i="5"/>
  <c r="CI86" i="5"/>
  <c r="CJ86" i="5" s="1"/>
  <c r="BS86" i="5"/>
  <c r="BR86" i="5"/>
  <c r="BP86" i="5"/>
  <c r="AU86" i="5"/>
  <c r="AT86" i="5"/>
  <c r="AR86" i="5"/>
  <c r="AM86" i="5"/>
  <c r="W86" i="5"/>
  <c r="N86" i="5"/>
  <c r="V86" i="5" s="1"/>
  <c r="L86" i="5"/>
  <c r="K86" i="5"/>
  <c r="J86" i="5"/>
  <c r="T86" i="5" s="1"/>
  <c r="F86" i="5"/>
  <c r="KA85" i="5"/>
  <c r="JZ85" i="5"/>
  <c r="JX85" i="5"/>
  <c r="JS85" i="5"/>
  <c r="JT85" i="5" s="1"/>
  <c r="JC85" i="5"/>
  <c r="JB85" i="5"/>
  <c r="IZ85" i="5"/>
  <c r="IE85" i="5"/>
  <c r="ID85" i="5"/>
  <c r="IB85" i="5"/>
  <c r="HW85" i="5"/>
  <c r="HG85" i="5"/>
  <c r="HF85" i="5"/>
  <c r="HD85" i="5"/>
  <c r="GI85" i="5"/>
  <c r="FZ85" i="5"/>
  <c r="GH85" i="5" s="1"/>
  <c r="GF85" i="5"/>
  <c r="GA85" i="5"/>
  <c r="GB85" i="5" s="1"/>
  <c r="FK85" i="5"/>
  <c r="FJ85" i="5"/>
  <c r="FH85" i="5"/>
  <c r="EM85" i="5"/>
  <c r="EL85" i="5"/>
  <c r="EJ85" i="5"/>
  <c r="EE85" i="5"/>
  <c r="DO85" i="5"/>
  <c r="DN85" i="5"/>
  <c r="DL85" i="5"/>
  <c r="CQ85" i="5"/>
  <c r="CP85" i="5"/>
  <c r="CN85" i="5"/>
  <c r="CI85" i="5"/>
  <c r="CJ85" i="5" s="1"/>
  <c r="BS85" i="5"/>
  <c r="BR85" i="5"/>
  <c r="BP85" i="5"/>
  <c r="AU85" i="5"/>
  <c r="AT85" i="5"/>
  <c r="AR85" i="5"/>
  <c r="AM85" i="5"/>
  <c r="W85" i="5"/>
  <c r="N85" i="5"/>
  <c r="V85" i="5" s="1"/>
  <c r="L85" i="5"/>
  <c r="K85" i="5"/>
  <c r="J85" i="5"/>
  <c r="T85" i="5" s="1"/>
  <c r="F85" i="5"/>
  <c r="KA84" i="5"/>
  <c r="JZ84" i="5"/>
  <c r="JX84" i="5"/>
  <c r="JS84" i="5"/>
  <c r="JT84" i="5" s="1"/>
  <c r="JC84" i="5"/>
  <c r="JB84" i="5"/>
  <c r="IZ84" i="5"/>
  <c r="IE84" i="5"/>
  <c r="ID84" i="5"/>
  <c r="IB84" i="5"/>
  <c r="HW84" i="5"/>
  <c r="HG84" i="5"/>
  <c r="HF84" i="5"/>
  <c r="HD84" i="5"/>
  <c r="GI84" i="5"/>
  <c r="FZ84" i="5"/>
  <c r="GH84" i="5" s="1"/>
  <c r="GF84" i="5"/>
  <c r="GA84" i="5"/>
  <c r="GB84" i="5" s="1"/>
  <c r="FK84" i="5"/>
  <c r="FJ84" i="5"/>
  <c r="FH84" i="5"/>
  <c r="EM84" i="5"/>
  <c r="EL84" i="5"/>
  <c r="EJ84" i="5"/>
  <c r="EE84" i="5"/>
  <c r="DO84" i="5"/>
  <c r="DN84" i="5"/>
  <c r="DL84" i="5"/>
  <c r="CQ84" i="5"/>
  <c r="CP84" i="5"/>
  <c r="CN84" i="5"/>
  <c r="CI84" i="5"/>
  <c r="CJ84" i="5" s="1"/>
  <c r="BS84" i="5"/>
  <c r="BR84" i="5"/>
  <c r="BP84" i="5"/>
  <c r="AU84" i="5"/>
  <c r="AT84" i="5"/>
  <c r="AR84" i="5"/>
  <c r="AM84" i="5"/>
  <c r="W84" i="5"/>
  <c r="N84" i="5"/>
  <c r="V84" i="5" s="1"/>
  <c r="L84" i="5"/>
  <c r="K84" i="5"/>
  <c r="J84" i="5"/>
  <c r="T84" i="5" s="1"/>
  <c r="F84" i="5"/>
  <c r="KA83" i="5"/>
  <c r="JZ83" i="5"/>
  <c r="JX83" i="5"/>
  <c r="JS83" i="5"/>
  <c r="JT83" i="5" s="1"/>
  <c r="JC83" i="5"/>
  <c r="JB83" i="5"/>
  <c r="IZ83" i="5"/>
  <c r="IE83" i="5"/>
  <c r="ID83" i="5"/>
  <c r="IB83" i="5"/>
  <c r="HW83" i="5"/>
  <c r="HG83" i="5"/>
  <c r="HF83" i="5"/>
  <c r="HD83" i="5"/>
  <c r="GI83" i="5"/>
  <c r="FZ83" i="5"/>
  <c r="GH83" i="5" s="1"/>
  <c r="GF83" i="5"/>
  <c r="GA83" i="5"/>
  <c r="GB83" i="5" s="1"/>
  <c r="FK83" i="5"/>
  <c r="FJ83" i="5"/>
  <c r="FH83" i="5"/>
  <c r="EM83" i="5"/>
  <c r="EL83" i="5"/>
  <c r="EJ83" i="5"/>
  <c r="EE83" i="5"/>
  <c r="DO83" i="5"/>
  <c r="DN83" i="5"/>
  <c r="DL83" i="5"/>
  <c r="CQ83" i="5"/>
  <c r="CP83" i="5"/>
  <c r="CN83" i="5"/>
  <c r="CI83" i="5"/>
  <c r="CJ83" i="5" s="1"/>
  <c r="BS83" i="5"/>
  <c r="BR83" i="5"/>
  <c r="BP83" i="5"/>
  <c r="AU83" i="5"/>
  <c r="AT83" i="5"/>
  <c r="AR83" i="5"/>
  <c r="AM83" i="5"/>
  <c r="W83" i="5"/>
  <c r="N83" i="5"/>
  <c r="V83" i="5" s="1"/>
  <c r="L83" i="5"/>
  <c r="K83" i="5"/>
  <c r="J83" i="5"/>
  <c r="T83" i="5" s="1"/>
  <c r="F83" i="5"/>
  <c r="KA82" i="5"/>
  <c r="JZ82" i="5"/>
  <c r="JX82" i="5"/>
  <c r="JS82" i="5"/>
  <c r="JT82" i="5" s="1"/>
  <c r="JC82" i="5"/>
  <c r="JB82" i="5"/>
  <c r="IZ82" i="5"/>
  <c r="IE82" i="5"/>
  <c r="ID82" i="5"/>
  <c r="IB82" i="5"/>
  <c r="HW82" i="5"/>
  <c r="HG82" i="5"/>
  <c r="HF82" i="5"/>
  <c r="HD82" i="5"/>
  <c r="GI82" i="5"/>
  <c r="FZ82" i="5"/>
  <c r="GH82" i="5" s="1"/>
  <c r="GF82" i="5"/>
  <c r="GA82" i="5"/>
  <c r="GB82" i="5" s="1"/>
  <c r="FK82" i="5"/>
  <c r="FJ82" i="5"/>
  <c r="FH82" i="5"/>
  <c r="EM82" i="5"/>
  <c r="EL82" i="5"/>
  <c r="EJ82" i="5"/>
  <c r="EE82" i="5"/>
  <c r="DO82" i="5"/>
  <c r="DN82" i="5"/>
  <c r="DL82" i="5"/>
  <c r="CQ82" i="5"/>
  <c r="CP82" i="5"/>
  <c r="CN82" i="5"/>
  <c r="CI82" i="5"/>
  <c r="CJ82" i="5" s="1"/>
  <c r="BS82" i="5"/>
  <c r="BR82" i="5"/>
  <c r="BP82" i="5"/>
  <c r="AU82" i="5"/>
  <c r="AT82" i="5"/>
  <c r="AR82" i="5"/>
  <c r="AM82" i="5"/>
  <c r="W82" i="5"/>
  <c r="N82" i="5"/>
  <c r="V82" i="5" s="1"/>
  <c r="L82" i="5"/>
  <c r="K82" i="5"/>
  <c r="J82" i="5"/>
  <c r="T82" i="5" s="1"/>
  <c r="F82" i="5"/>
  <c r="KA81" i="5"/>
  <c r="JZ81" i="5"/>
  <c r="JX81" i="5"/>
  <c r="JS81" i="5"/>
  <c r="JT81" i="5" s="1"/>
  <c r="JC81" i="5"/>
  <c r="JB81" i="5"/>
  <c r="IZ81" i="5"/>
  <c r="IE81" i="5"/>
  <c r="ID81" i="5"/>
  <c r="IB81" i="5"/>
  <c r="HW81" i="5"/>
  <c r="HG81" i="5"/>
  <c r="HF81" i="5"/>
  <c r="HD81" i="5"/>
  <c r="GI81" i="5"/>
  <c r="FZ81" i="5"/>
  <c r="GH81" i="5" s="1"/>
  <c r="GF81" i="5"/>
  <c r="GA81" i="5"/>
  <c r="GB81" i="5" s="1"/>
  <c r="FK81" i="5"/>
  <c r="FJ81" i="5"/>
  <c r="FH81" i="5"/>
  <c r="EM81" i="5"/>
  <c r="EL81" i="5"/>
  <c r="EJ81" i="5"/>
  <c r="EE81" i="5"/>
  <c r="DO81" i="5"/>
  <c r="DN81" i="5"/>
  <c r="DL81" i="5"/>
  <c r="CQ81" i="5"/>
  <c r="CP81" i="5"/>
  <c r="CN81" i="5"/>
  <c r="CI81" i="5"/>
  <c r="CJ81" i="5" s="1"/>
  <c r="BS81" i="5"/>
  <c r="BR81" i="5"/>
  <c r="BP81" i="5"/>
  <c r="AU81" i="5"/>
  <c r="AT81" i="5"/>
  <c r="AR81" i="5"/>
  <c r="AM81" i="5"/>
  <c r="W81" i="5"/>
  <c r="N81" i="5"/>
  <c r="V81" i="5" s="1"/>
  <c r="L81" i="5"/>
  <c r="K81" i="5"/>
  <c r="J81" i="5"/>
  <c r="T81" i="5" s="1"/>
  <c r="F81" i="5"/>
  <c r="KA80" i="5"/>
  <c r="JZ80" i="5"/>
  <c r="JX80" i="5"/>
  <c r="JS80" i="5"/>
  <c r="JT80" i="5" s="1"/>
  <c r="JC80" i="5"/>
  <c r="JB80" i="5"/>
  <c r="IZ80" i="5"/>
  <c r="IE80" i="5"/>
  <c r="ID80" i="5"/>
  <c r="IB80" i="5"/>
  <c r="HW80" i="5"/>
  <c r="HG80" i="5"/>
  <c r="HF80" i="5"/>
  <c r="HD80" i="5"/>
  <c r="GI80" i="5"/>
  <c r="FZ80" i="5"/>
  <c r="GH80" i="5" s="1"/>
  <c r="GF80" i="5"/>
  <c r="GA80" i="5"/>
  <c r="GB80" i="5" s="1"/>
  <c r="FK80" i="5"/>
  <c r="FJ80" i="5"/>
  <c r="FH80" i="5"/>
  <c r="EM80" i="5"/>
  <c r="EL80" i="5"/>
  <c r="EJ80" i="5"/>
  <c r="EE80" i="5"/>
  <c r="DO80" i="5"/>
  <c r="DN80" i="5"/>
  <c r="DL80" i="5"/>
  <c r="CQ80" i="5"/>
  <c r="CP80" i="5"/>
  <c r="CN80" i="5"/>
  <c r="CI80" i="5"/>
  <c r="CJ80" i="5" s="1"/>
  <c r="BS80" i="5"/>
  <c r="BR80" i="5"/>
  <c r="BP80" i="5"/>
  <c r="AU80" i="5"/>
  <c r="AT80" i="5"/>
  <c r="AR80" i="5"/>
  <c r="AM80" i="5"/>
  <c r="W80" i="5"/>
  <c r="N80" i="5"/>
  <c r="V80" i="5" s="1"/>
  <c r="L80" i="5"/>
  <c r="K80" i="5"/>
  <c r="J80" i="5"/>
  <c r="T80" i="5" s="1"/>
  <c r="F80" i="5"/>
  <c r="KA79" i="5"/>
  <c r="JZ79" i="5"/>
  <c r="JX79" i="5"/>
  <c r="JS79" i="5"/>
  <c r="JT79" i="5" s="1"/>
  <c r="JC79" i="5"/>
  <c r="JB79" i="5"/>
  <c r="IZ79" i="5"/>
  <c r="IE79" i="5"/>
  <c r="ID79" i="5"/>
  <c r="IB79" i="5"/>
  <c r="HW79" i="5"/>
  <c r="HG79" i="5"/>
  <c r="HF79" i="5"/>
  <c r="HD79" i="5"/>
  <c r="GI79" i="5"/>
  <c r="FZ79" i="5"/>
  <c r="GH79" i="5" s="1"/>
  <c r="GF79" i="5"/>
  <c r="GA79" i="5"/>
  <c r="GB79" i="5" s="1"/>
  <c r="FK79" i="5"/>
  <c r="FJ79" i="5"/>
  <c r="FH79" i="5"/>
  <c r="EM79" i="5"/>
  <c r="EL79" i="5"/>
  <c r="EJ79" i="5"/>
  <c r="EE79" i="5"/>
  <c r="DO79" i="5"/>
  <c r="DN79" i="5"/>
  <c r="DL79" i="5"/>
  <c r="CQ79" i="5"/>
  <c r="CP79" i="5"/>
  <c r="CN79" i="5"/>
  <c r="CI79" i="5"/>
  <c r="CJ79" i="5" s="1"/>
  <c r="BS79" i="5"/>
  <c r="BR79" i="5"/>
  <c r="BP79" i="5"/>
  <c r="AU79" i="5"/>
  <c r="AT79" i="5"/>
  <c r="AR79" i="5"/>
  <c r="AM79" i="5"/>
  <c r="W79" i="5"/>
  <c r="N79" i="5"/>
  <c r="V79" i="5" s="1"/>
  <c r="L79" i="5"/>
  <c r="K79" i="5"/>
  <c r="J79" i="5"/>
  <c r="T79" i="5" s="1"/>
  <c r="F79" i="5"/>
  <c r="KA78" i="5"/>
  <c r="JZ78" i="5"/>
  <c r="JX78" i="5"/>
  <c r="JS78" i="5"/>
  <c r="JT78" i="5" s="1"/>
  <c r="JC78" i="5"/>
  <c r="JB78" i="5"/>
  <c r="IZ78" i="5"/>
  <c r="IE78" i="5"/>
  <c r="ID78" i="5"/>
  <c r="IB78" i="5"/>
  <c r="HW78" i="5"/>
  <c r="HG78" i="5"/>
  <c r="HF78" i="5"/>
  <c r="HD78" i="5"/>
  <c r="GI78" i="5"/>
  <c r="FZ78" i="5"/>
  <c r="GH78" i="5" s="1"/>
  <c r="GF78" i="5"/>
  <c r="GA78" i="5"/>
  <c r="GB78" i="5" s="1"/>
  <c r="FK78" i="5"/>
  <c r="FJ78" i="5"/>
  <c r="FH78" i="5"/>
  <c r="EM78" i="5"/>
  <c r="EL78" i="5"/>
  <c r="EJ78" i="5"/>
  <c r="EE78" i="5"/>
  <c r="DO78" i="5"/>
  <c r="DN78" i="5"/>
  <c r="DL78" i="5"/>
  <c r="CQ78" i="5"/>
  <c r="CP78" i="5"/>
  <c r="CN78" i="5"/>
  <c r="CI78" i="5"/>
  <c r="CJ78" i="5" s="1"/>
  <c r="BS78" i="5"/>
  <c r="BR78" i="5"/>
  <c r="BP78" i="5"/>
  <c r="AU78" i="5"/>
  <c r="AT78" i="5"/>
  <c r="AR78" i="5"/>
  <c r="AM78" i="5"/>
  <c r="W78" i="5"/>
  <c r="N78" i="5"/>
  <c r="V78" i="5" s="1"/>
  <c r="L78" i="5"/>
  <c r="K78" i="5"/>
  <c r="J78" i="5"/>
  <c r="T78" i="5" s="1"/>
  <c r="F78" i="5"/>
  <c r="KA77" i="5"/>
  <c r="JZ77" i="5"/>
  <c r="JX77" i="5"/>
  <c r="JS77" i="5"/>
  <c r="JT77" i="5" s="1"/>
  <c r="JC77" i="5"/>
  <c r="JB77" i="5"/>
  <c r="IZ77" i="5"/>
  <c r="IE77" i="5"/>
  <c r="ID77" i="5"/>
  <c r="IB77" i="5"/>
  <c r="HW77" i="5"/>
  <c r="HG77" i="5"/>
  <c r="HF77" i="5"/>
  <c r="HD77" i="5"/>
  <c r="GI77" i="5"/>
  <c r="FZ77" i="5"/>
  <c r="GH77" i="5" s="1"/>
  <c r="GF77" i="5"/>
  <c r="GA77" i="5"/>
  <c r="GB77" i="5" s="1"/>
  <c r="FK77" i="5"/>
  <c r="FJ77" i="5"/>
  <c r="FH77" i="5"/>
  <c r="EM77" i="5"/>
  <c r="EL77" i="5"/>
  <c r="EJ77" i="5"/>
  <c r="EE77" i="5"/>
  <c r="DO77" i="5"/>
  <c r="DN77" i="5"/>
  <c r="DL77" i="5"/>
  <c r="CQ77" i="5"/>
  <c r="CP77" i="5"/>
  <c r="CN77" i="5"/>
  <c r="CI77" i="5"/>
  <c r="CJ77" i="5" s="1"/>
  <c r="BS77" i="5"/>
  <c r="BR77" i="5"/>
  <c r="BP77" i="5"/>
  <c r="AU77" i="5"/>
  <c r="AT77" i="5"/>
  <c r="AR77" i="5"/>
  <c r="AM77" i="5"/>
  <c r="W77" i="5"/>
  <c r="N77" i="5"/>
  <c r="V77" i="5" s="1"/>
  <c r="L77" i="5"/>
  <c r="K77" i="5"/>
  <c r="J77" i="5"/>
  <c r="T77" i="5" s="1"/>
  <c r="F77" i="5"/>
  <c r="KA76" i="5"/>
  <c r="JZ76" i="5"/>
  <c r="JX76" i="5"/>
  <c r="JS76" i="5"/>
  <c r="JT76" i="5" s="1"/>
  <c r="JC76" i="5"/>
  <c r="JB76" i="5"/>
  <c r="IZ76" i="5"/>
  <c r="IE76" i="5"/>
  <c r="ID76" i="5"/>
  <c r="IB76" i="5"/>
  <c r="HW76" i="5"/>
  <c r="HG76" i="5"/>
  <c r="HF76" i="5"/>
  <c r="HD76" i="5"/>
  <c r="GI76" i="5"/>
  <c r="FZ76" i="5"/>
  <c r="GH76" i="5" s="1"/>
  <c r="GF76" i="5"/>
  <c r="GA76" i="5"/>
  <c r="GB76" i="5" s="1"/>
  <c r="FK76" i="5"/>
  <c r="FJ76" i="5"/>
  <c r="FH76" i="5"/>
  <c r="EM76" i="5"/>
  <c r="EL76" i="5"/>
  <c r="EJ76" i="5"/>
  <c r="EE76" i="5"/>
  <c r="DO76" i="5"/>
  <c r="DN76" i="5"/>
  <c r="DL76" i="5"/>
  <c r="CQ76" i="5"/>
  <c r="CP76" i="5"/>
  <c r="CN76" i="5"/>
  <c r="CI76" i="5"/>
  <c r="CJ76" i="5" s="1"/>
  <c r="BS76" i="5"/>
  <c r="BR76" i="5"/>
  <c r="BP76" i="5"/>
  <c r="AU76" i="5"/>
  <c r="AT76" i="5"/>
  <c r="AR76" i="5"/>
  <c r="AM76" i="5"/>
  <c r="W76" i="5"/>
  <c r="N76" i="5"/>
  <c r="V76" i="5" s="1"/>
  <c r="L76" i="5"/>
  <c r="K76" i="5"/>
  <c r="J76" i="5"/>
  <c r="T76" i="5" s="1"/>
  <c r="F76" i="5"/>
  <c r="KA75" i="5"/>
  <c r="JZ75" i="5"/>
  <c r="JX75" i="5"/>
  <c r="JS75" i="5"/>
  <c r="JT75" i="5" s="1"/>
  <c r="JC75" i="5"/>
  <c r="JB75" i="5"/>
  <c r="IZ75" i="5"/>
  <c r="IE75" i="5"/>
  <c r="ID75" i="5"/>
  <c r="IB75" i="5"/>
  <c r="HW75" i="5"/>
  <c r="HG75" i="5"/>
  <c r="HF75" i="5"/>
  <c r="HD75" i="5"/>
  <c r="GI75" i="5"/>
  <c r="FZ75" i="5"/>
  <c r="GH75" i="5" s="1"/>
  <c r="GF75" i="5"/>
  <c r="GA75" i="5"/>
  <c r="GB75" i="5" s="1"/>
  <c r="FK75" i="5"/>
  <c r="FJ75" i="5"/>
  <c r="FH75" i="5"/>
  <c r="EM75" i="5"/>
  <c r="EL75" i="5"/>
  <c r="EJ75" i="5"/>
  <c r="EE75" i="5"/>
  <c r="DO75" i="5"/>
  <c r="DN75" i="5"/>
  <c r="DL75" i="5"/>
  <c r="CQ75" i="5"/>
  <c r="CP75" i="5"/>
  <c r="CN75" i="5"/>
  <c r="CI75" i="5"/>
  <c r="CJ75" i="5" s="1"/>
  <c r="BS75" i="5"/>
  <c r="BR75" i="5"/>
  <c r="BP75" i="5"/>
  <c r="AU75" i="5"/>
  <c r="AT75" i="5"/>
  <c r="AR75" i="5"/>
  <c r="AM75" i="5"/>
  <c r="W75" i="5"/>
  <c r="N75" i="5"/>
  <c r="V75" i="5" s="1"/>
  <c r="L75" i="5"/>
  <c r="K75" i="5"/>
  <c r="J75" i="5"/>
  <c r="T75" i="5" s="1"/>
  <c r="F75" i="5"/>
  <c r="KA74" i="5"/>
  <c r="JZ74" i="5"/>
  <c r="JX74" i="5"/>
  <c r="JS74" i="5"/>
  <c r="JT74" i="5" s="1"/>
  <c r="JC74" i="5"/>
  <c r="JB74" i="5"/>
  <c r="IZ74" i="5"/>
  <c r="IE74" i="5"/>
  <c r="ID74" i="5"/>
  <c r="IB74" i="5"/>
  <c r="HW74" i="5"/>
  <c r="HG74" i="5"/>
  <c r="HF74" i="5"/>
  <c r="HD74" i="5"/>
  <c r="GI74" i="5"/>
  <c r="FZ74" i="5"/>
  <c r="GH74" i="5" s="1"/>
  <c r="GF74" i="5"/>
  <c r="GA74" i="5"/>
  <c r="GB74" i="5" s="1"/>
  <c r="FK74" i="5"/>
  <c r="FJ74" i="5"/>
  <c r="FH74" i="5"/>
  <c r="EM74" i="5"/>
  <c r="EL74" i="5"/>
  <c r="EJ74" i="5"/>
  <c r="EE74" i="5"/>
  <c r="DO74" i="5"/>
  <c r="DN74" i="5"/>
  <c r="DL74" i="5"/>
  <c r="CQ74" i="5"/>
  <c r="CP74" i="5"/>
  <c r="CN74" i="5"/>
  <c r="CI74" i="5"/>
  <c r="BS74" i="5"/>
  <c r="BR74" i="5"/>
  <c r="BP74" i="5"/>
  <c r="BK74" i="5"/>
  <c r="AU74" i="5"/>
  <c r="AT74" i="5"/>
  <c r="AR74" i="5"/>
  <c r="AM74" i="5"/>
  <c r="W74" i="5"/>
  <c r="N74" i="5"/>
  <c r="V74" i="5" s="1"/>
  <c r="L74" i="5"/>
  <c r="K74" i="5"/>
  <c r="J74" i="5"/>
  <c r="T74" i="5" s="1"/>
  <c r="F74" i="5"/>
  <c r="O74" i="5" s="1"/>
  <c r="KA73" i="5"/>
  <c r="JZ73" i="5"/>
  <c r="JX73" i="5"/>
  <c r="JS73" i="5"/>
  <c r="JC73" i="5"/>
  <c r="JB73" i="5"/>
  <c r="IZ73" i="5"/>
  <c r="IU73" i="5"/>
  <c r="IE73" i="5"/>
  <c r="ID73" i="5"/>
  <c r="IB73" i="5"/>
  <c r="HW73" i="5"/>
  <c r="HG73" i="5"/>
  <c r="HF73" i="5"/>
  <c r="HD73" i="5"/>
  <c r="GY73" i="5"/>
  <c r="GI73" i="5"/>
  <c r="FZ73" i="5"/>
  <c r="GH73" i="5" s="1"/>
  <c r="GF73" i="5"/>
  <c r="GA73" i="5"/>
  <c r="FK73" i="5"/>
  <c r="FJ73" i="5"/>
  <c r="FH73" i="5"/>
  <c r="FC73" i="5"/>
  <c r="EM73" i="5"/>
  <c r="EL73" i="5"/>
  <c r="EJ73" i="5"/>
  <c r="EE73" i="5"/>
  <c r="DO73" i="5"/>
  <c r="DN73" i="5"/>
  <c r="DL73" i="5"/>
  <c r="DG73" i="5"/>
  <c r="CQ73" i="5"/>
  <c r="CP73" i="5"/>
  <c r="CN73" i="5"/>
  <c r="CI73" i="5"/>
  <c r="BS73" i="5"/>
  <c r="BR73" i="5"/>
  <c r="BP73" i="5"/>
  <c r="BK73" i="5"/>
  <c r="AU73" i="5"/>
  <c r="AT73" i="5"/>
  <c r="AR73" i="5"/>
  <c r="AM73" i="5"/>
  <c r="W73" i="5"/>
  <c r="N73" i="5"/>
  <c r="V73" i="5" s="1"/>
  <c r="L73" i="5"/>
  <c r="K73" i="5"/>
  <c r="J73" i="5"/>
  <c r="T73" i="5" s="1"/>
  <c r="F73" i="5"/>
  <c r="O73" i="5" s="1"/>
  <c r="KA72" i="5"/>
  <c r="JZ72" i="5"/>
  <c r="JX72" i="5"/>
  <c r="JS72" i="5"/>
  <c r="JC72" i="5"/>
  <c r="JB72" i="5"/>
  <c r="IZ72" i="5"/>
  <c r="IU72" i="5"/>
  <c r="IE72" i="5"/>
  <c r="ID72" i="5"/>
  <c r="IB72" i="5"/>
  <c r="HW72" i="5"/>
  <c r="HG72" i="5"/>
  <c r="HF72" i="5"/>
  <c r="HD72" i="5"/>
  <c r="GY72" i="5"/>
  <c r="GI72" i="5"/>
  <c r="FZ72" i="5"/>
  <c r="GH72" i="5" s="1"/>
  <c r="GF72" i="5"/>
  <c r="GA72" i="5"/>
  <c r="FK72" i="5"/>
  <c r="FJ72" i="5"/>
  <c r="FH72" i="5"/>
  <c r="FC72" i="5"/>
  <c r="EM72" i="5"/>
  <c r="EL72" i="5"/>
  <c r="EJ72" i="5"/>
  <c r="EE72" i="5"/>
  <c r="DO72" i="5"/>
  <c r="DN72" i="5"/>
  <c r="DL72" i="5"/>
  <c r="DG72" i="5"/>
  <c r="CQ72" i="5"/>
  <c r="CP72" i="5"/>
  <c r="CN72" i="5"/>
  <c r="CI72" i="5"/>
  <c r="BS72" i="5"/>
  <c r="BR72" i="5"/>
  <c r="BP72" i="5"/>
  <c r="BK72" i="5"/>
  <c r="AU72" i="5"/>
  <c r="AT72" i="5"/>
  <c r="AR72" i="5"/>
  <c r="AM72" i="5"/>
  <c r="W72" i="5"/>
  <c r="N72" i="5"/>
  <c r="V72" i="5" s="1"/>
  <c r="L72" i="5"/>
  <c r="K72" i="5"/>
  <c r="J72" i="5"/>
  <c r="T72" i="5" s="1"/>
  <c r="F72" i="5"/>
  <c r="O72" i="5" s="1"/>
  <c r="KA71" i="5"/>
  <c r="JZ71" i="5"/>
  <c r="JX71" i="5"/>
  <c r="JS71" i="5"/>
  <c r="JC71" i="5"/>
  <c r="JB71" i="5"/>
  <c r="IZ71" i="5"/>
  <c r="IU71" i="5"/>
  <c r="IE71" i="5"/>
  <c r="ID71" i="5"/>
  <c r="IB71" i="5"/>
  <c r="HW71" i="5"/>
  <c r="HG71" i="5"/>
  <c r="HF71" i="5"/>
  <c r="HD71" i="5"/>
  <c r="GY71" i="5"/>
  <c r="GI71" i="5"/>
  <c r="FZ71" i="5"/>
  <c r="GH71" i="5" s="1"/>
  <c r="GF71" i="5"/>
  <c r="GA71" i="5"/>
  <c r="FK71" i="5"/>
  <c r="FJ71" i="5"/>
  <c r="FH71" i="5"/>
  <c r="FC71" i="5"/>
  <c r="EM71" i="5"/>
  <c r="EL71" i="5"/>
  <c r="EJ71" i="5"/>
  <c r="EE71" i="5"/>
  <c r="DO71" i="5"/>
  <c r="DN71" i="5"/>
  <c r="DL71" i="5"/>
  <c r="DG71" i="5"/>
  <c r="CQ71" i="5"/>
  <c r="CP71" i="5"/>
  <c r="CN71" i="5"/>
  <c r="CI71" i="5"/>
  <c r="BS71" i="5"/>
  <c r="BR71" i="5"/>
  <c r="BP71" i="5"/>
  <c r="BK71" i="5"/>
  <c r="AU71" i="5"/>
  <c r="AT71" i="5"/>
  <c r="AR71" i="5"/>
  <c r="AM71" i="5"/>
  <c r="W71" i="5"/>
  <c r="N71" i="5"/>
  <c r="V71" i="5" s="1"/>
  <c r="L71" i="5"/>
  <c r="K71" i="5"/>
  <c r="J71" i="5"/>
  <c r="T71" i="5" s="1"/>
  <c r="F71" i="5"/>
  <c r="O71" i="5" s="1"/>
  <c r="KA70" i="5"/>
  <c r="JZ70" i="5"/>
  <c r="JX70" i="5"/>
  <c r="JS70" i="5"/>
  <c r="JC70" i="5"/>
  <c r="JB70" i="5"/>
  <c r="IZ70" i="5"/>
  <c r="IU70" i="5"/>
  <c r="IE70" i="5"/>
  <c r="ID70" i="5"/>
  <c r="IB70" i="5"/>
  <c r="HW70" i="5"/>
  <c r="HG70" i="5"/>
  <c r="HF70" i="5"/>
  <c r="HD70" i="5"/>
  <c r="GY70" i="5"/>
  <c r="GI70" i="5"/>
  <c r="FZ70" i="5"/>
  <c r="GH70" i="5" s="1"/>
  <c r="GF70" i="5"/>
  <c r="GA70" i="5"/>
  <c r="FK70" i="5"/>
  <c r="FJ70" i="5"/>
  <c r="FH70" i="5"/>
  <c r="FC70" i="5"/>
  <c r="EM70" i="5"/>
  <c r="EL70" i="5"/>
  <c r="EJ70" i="5"/>
  <c r="EE70" i="5"/>
  <c r="DO70" i="5"/>
  <c r="DN70" i="5"/>
  <c r="DL70" i="5"/>
  <c r="DG70" i="5"/>
  <c r="CQ70" i="5"/>
  <c r="CP70" i="5"/>
  <c r="CN70" i="5"/>
  <c r="CI70" i="5"/>
  <c r="BS70" i="5"/>
  <c r="BR70" i="5"/>
  <c r="BP70" i="5"/>
  <c r="BK70" i="5"/>
  <c r="AU70" i="5"/>
  <c r="AT70" i="5"/>
  <c r="AR70" i="5"/>
  <c r="AM70" i="5"/>
  <c r="W70" i="5"/>
  <c r="N70" i="5"/>
  <c r="V70" i="5" s="1"/>
  <c r="L70" i="5"/>
  <c r="K70" i="5"/>
  <c r="J70" i="5"/>
  <c r="T70" i="5" s="1"/>
  <c r="F70" i="5"/>
  <c r="O70" i="5" s="1"/>
  <c r="KA69" i="5"/>
  <c r="JZ69" i="5"/>
  <c r="JX69" i="5"/>
  <c r="JS69" i="5"/>
  <c r="JC69" i="5"/>
  <c r="JB69" i="5"/>
  <c r="IZ69" i="5"/>
  <c r="IU69" i="5"/>
  <c r="IE69" i="5"/>
  <c r="ID69" i="5"/>
  <c r="IB69" i="5"/>
  <c r="HW69" i="5"/>
  <c r="HG69" i="5"/>
  <c r="HF69" i="5"/>
  <c r="HD69" i="5"/>
  <c r="GY69" i="5"/>
  <c r="GI69" i="5"/>
  <c r="FZ69" i="5"/>
  <c r="GH69" i="5" s="1"/>
  <c r="GF69" i="5"/>
  <c r="GA69" i="5"/>
  <c r="FK69" i="5"/>
  <c r="FJ69" i="5"/>
  <c r="FH69" i="5"/>
  <c r="FC69" i="5"/>
  <c r="EM69" i="5"/>
  <c r="EL69" i="5"/>
  <c r="EJ69" i="5"/>
  <c r="EE69" i="5"/>
  <c r="DO69" i="5"/>
  <c r="DN69" i="5"/>
  <c r="DL69" i="5"/>
  <c r="DG69" i="5"/>
  <c r="CQ69" i="5"/>
  <c r="CP69" i="5"/>
  <c r="CN69" i="5"/>
  <c r="CI69" i="5"/>
  <c r="BS69" i="5"/>
  <c r="BR69" i="5"/>
  <c r="BP69" i="5"/>
  <c r="BK69" i="5"/>
  <c r="AU69" i="5"/>
  <c r="AT69" i="5"/>
  <c r="AR69" i="5"/>
  <c r="AM69" i="5"/>
  <c r="W69" i="5"/>
  <c r="N69" i="5"/>
  <c r="V69" i="5" s="1"/>
  <c r="L69" i="5"/>
  <c r="K69" i="5"/>
  <c r="J69" i="5"/>
  <c r="T69" i="5" s="1"/>
  <c r="F69" i="5"/>
  <c r="O69" i="5" s="1"/>
  <c r="KA68" i="5"/>
  <c r="JZ68" i="5"/>
  <c r="JX68" i="5"/>
  <c r="JS68" i="5"/>
  <c r="JC68" i="5"/>
  <c r="JB68" i="5"/>
  <c r="IZ68" i="5"/>
  <c r="IU68" i="5"/>
  <c r="IE68" i="5"/>
  <c r="ID68" i="5"/>
  <c r="IB68" i="5"/>
  <c r="HW68" i="5"/>
  <c r="HG68" i="5"/>
  <c r="HF68" i="5"/>
  <c r="HD68" i="5"/>
  <c r="GY68" i="5"/>
  <c r="GI68" i="5"/>
  <c r="FZ68" i="5"/>
  <c r="GH68" i="5" s="1"/>
  <c r="GF68" i="5"/>
  <c r="GA68" i="5"/>
  <c r="FK68" i="5"/>
  <c r="FJ68" i="5"/>
  <c r="FH68" i="5"/>
  <c r="FC68" i="5"/>
  <c r="EM68" i="5"/>
  <c r="EL68" i="5"/>
  <c r="EJ68" i="5"/>
  <c r="EE68" i="5"/>
  <c r="DO68" i="5"/>
  <c r="DN68" i="5"/>
  <c r="DL68" i="5"/>
  <c r="DG68" i="5"/>
  <c r="CQ68" i="5"/>
  <c r="CP68" i="5"/>
  <c r="CN68" i="5"/>
  <c r="CI68" i="5"/>
  <c r="BS68" i="5"/>
  <c r="BR68" i="5"/>
  <c r="BP68" i="5"/>
  <c r="BK68" i="5"/>
  <c r="AU68" i="5"/>
  <c r="AT68" i="5"/>
  <c r="AR68" i="5"/>
  <c r="AM68" i="5"/>
  <c r="W68" i="5"/>
  <c r="N68" i="5"/>
  <c r="V68" i="5" s="1"/>
  <c r="L68" i="5"/>
  <c r="K68" i="5"/>
  <c r="J68" i="5"/>
  <c r="T68" i="5" s="1"/>
  <c r="F68" i="5"/>
  <c r="O68" i="5" s="1"/>
  <c r="KA67" i="5"/>
  <c r="JZ67" i="5"/>
  <c r="JX67" i="5"/>
  <c r="JS67" i="5"/>
  <c r="JC67" i="5"/>
  <c r="JB67" i="5"/>
  <c r="IZ67" i="5"/>
  <c r="IU67" i="5"/>
  <c r="IE67" i="5"/>
  <c r="ID67" i="5"/>
  <c r="IB67" i="5"/>
  <c r="HW67" i="5"/>
  <c r="HG67" i="5"/>
  <c r="HF67" i="5"/>
  <c r="HD67" i="5"/>
  <c r="GY67" i="5"/>
  <c r="GI67" i="5"/>
  <c r="FZ67" i="5"/>
  <c r="GH67" i="5" s="1"/>
  <c r="GF67" i="5"/>
  <c r="GA67" i="5"/>
  <c r="FK67" i="5"/>
  <c r="FJ67" i="5"/>
  <c r="FH67" i="5"/>
  <c r="FC67" i="5"/>
  <c r="EM67" i="5"/>
  <c r="EL67" i="5"/>
  <c r="EJ67" i="5"/>
  <c r="EE67" i="5"/>
  <c r="DO67" i="5"/>
  <c r="DN67" i="5"/>
  <c r="DL67" i="5"/>
  <c r="DG67" i="5"/>
  <c r="CQ67" i="5"/>
  <c r="CP67" i="5"/>
  <c r="CN67" i="5"/>
  <c r="CI67" i="5"/>
  <c r="BS67" i="5"/>
  <c r="BR67" i="5"/>
  <c r="BP67" i="5"/>
  <c r="BK67" i="5"/>
  <c r="AU67" i="5"/>
  <c r="AT67" i="5"/>
  <c r="AR67" i="5"/>
  <c r="AM67" i="5"/>
  <c r="W67" i="5"/>
  <c r="N67" i="5"/>
  <c r="V67" i="5" s="1"/>
  <c r="L67" i="5"/>
  <c r="K67" i="5"/>
  <c r="J67" i="5"/>
  <c r="T67" i="5" s="1"/>
  <c r="F67" i="5"/>
  <c r="O67" i="5" s="1"/>
  <c r="KA66" i="5"/>
  <c r="JZ66" i="5"/>
  <c r="JX66" i="5"/>
  <c r="JS66" i="5"/>
  <c r="JC66" i="5"/>
  <c r="JB66" i="5"/>
  <c r="IZ66" i="5"/>
  <c r="IU66" i="5"/>
  <c r="IE66" i="5"/>
  <c r="ID66" i="5"/>
  <c r="IB66" i="5"/>
  <c r="HW66" i="5"/>
  <c r="HG66" i="5"/>
  <c r="HF66" i="5"/>
  <c r="HD66" i="5"/>
  <c r="GY66" i="5"/>
  <c r="GI66" i="5"/>
  <c r="FZ66" i="5"/>
  <c r="GH66" i="5" s="1"/>
  <c r="GF66" i="5"/>
  <c r="GA66" i="5"/>
  <c r="FK66" i="5"/>
  <c r="FJ66" i="5"/>
  <c r="FH66" i="5"/>
  <c r="FC66" i="5"/>
  <c r="EM66" i="5"/>
  <c r="EL66" i="5"/>
  <c r="EJ66" i="5"/>
  <c r="EE66" i="5"/>
  <c r="DO66" i="5"/>
  <c r="DN66" i="5"/>
  <c r="DL66" i="5"/>
  <c r="DG66" i="5"/>
  <c r="CQ66" i="5"/>
  <c r="CP66" i="5"/>
  <c r="CN66" i="5"/>
  <c r="CI66" i="5"/>
  <c r="BS66" i="5"/>
  <c r="BR66" i="5"/>
  <c r="BP66" i="5"/>
  <c r="BK66" i="5"/>
  <c r="AU66" i="5"/>
  <c r="AT66" i="5"/>
  <c r="AR66" i="5"/>
  <c r="AM66" i="5"/>
  <c r="W66" i="5"/>
  <c r="N66" i="5"/>
  <c r="V66" i="5" s="1"/>
  <c r="L66" i="5"/>
  <c r="K66" i="5"/>
  <c r="J66" i="5"/>
  <c r="T66" i="5" s="1"/>
  <c r="F66" i="5"/>
  <c r="O66" i="5" s="1"/>
  <c r="KA65" i="5"/>
  <c r="JZ65" i="5"/>
  <c r="JX65" i="5"/>
  <c r="JS65" i="5"/>
  <c r="JC65" i="5"/>
  <c r="JB65" i="5"/>
  <c r="IZ65" i="5"/>
  <c r="IU65" i="5"/>
  <c r="IE65" i="5"/>
  <c r="ID65" i="5"/>
  <c r="IB65" i="5"/>
  <c r="HW65" i="5"/>
  <c r="HG65" i="5"/>
  <c r="HF65" i="5"/>
  <c r="HD65" i="5"/>
  <c r="GY65" i="5"/>
  <c r="GI65" i="5"/>
  <c r="FZ65" i="5"/>
  <c r="GH65" i="5" s="1"/>
  <c r="GF65" i="5"/>
  <c r="GA65" i="5"/>
  <c r="FK65" i="5"/>
  <c r="FJ65" i="5"/>
  <c r="FH65" i="5"/>
  <c r="FC65" i="5"/>
  <c r="EM65" i="5"/>
  <c r="EL65" i="5"/>
  <c r="EJ65" i="5"/>
  <c r="EE65" i="5"/>
  <c r="DO65" i="5"/>
  <c r="DN65" i="5"/>
  <c r="DL65" i="5"/>
  <c r="DG65" i="5"/>
  <c r="CQ65" i="5"/>
  <c r="CP65" i="5"/>
  <c r="CN65" i="5"/>
  <c r="CI65" i="5"/>
  <c r="BS65" i="5"/>
  <c r="BR65" i="5"/>
  <c r="BP65" i="5"/>
  <c r="BK65" i="5"/>
  <c r="AU65" i="5"/>
  <c r="AT65" i="5"/>
  <c r="AR65" i="5"/>
  <c r="AM65" i="5"/>
  <c r="W65" i="5"/>
  <c r="N65" i="5"/>
  <c r="V65" i="5" s="1"/>
  <c r="L65" i="5"/>
  <c r="K65" i="5"/>
  <c r="J65" i="5"/>
  <c r="T65" i="5" s="1"/>
  <c r="F65" i="5"/>
  <c r="O65" i="5" s="1"/>
  <c r="KA64" i="5"/>
  <c r="JZ64" i="5"/>
  <c r="JX64" i="5"/>
  <c r="JS64" i="5"/>
  <c r="JC64" i="5"/>
  <c r="JB64" i="5"/>
  <c r="IZ64" i="5"/>
  <c r="IU64" i="5"/>
  <c r="IE64" i="5"/>
  <c r="ID64" i="5"/>
  <c r="IB64" i="5"/>
  <c r="HW64" i="5"/>
  <c r="HG64" i="5"/>
  <c r="HF64" i="5"/>
  <c r="HD64" i="5"/>
  <c r="GY64" i="5"/>
  <c r="GI64" i="5"/>
  <c r="FZ64" i="5"/>
  <c r="GH64" i="5" s="1"/>
  <c r="GF64" i="5"/>
  <c r="GA64" i="5"/>
  <c r="FK64" i="5"/>
  <c r="FJ64" i="5"/>
  <c r="FH64" i="5"/>
  <c r="FC64" i="5"/>
  <c r="EM64" i="5"/>
  <c r="EL64" i="5"/>
  <c r="EJ64" i="5"/>
  <c r="EE64" i="5"/>
  <c r="DO64" i="5"/>
  <c r="DN64" i="5"/>
  <c r="DL64" i="5"/>
  <c r="DG64" i="5"/>
  <c r="CQ64" i="5"/>
  <c r="CP64" i="5"/>
  <c r="CN64" i="5"/>
  <c r="CI64" i="5"/>
  <c r="BS64" i="5"/>
  <c r="BR64" i="5"/>
  <c r="BP64" i="5"/>
  <c r="BK64" i="5"/>
  <c r="AU64" i="5"/>
  <c r="AT64" i="5"/>
  <c r="AR64" i="5"/>
  <c r="AM64" i="5"/>
  <c r="W64" i="5"/>
  <c r="N64" i="5"/>
  <c r="V64" i="5" s="1"/>
  <c r="L64" i="5"/>
  <c r="K64" i="5"/>
  <c r="J64" i="5"/>
  <c r="T64" i="5" s="1"/>
  <c r="F64" i="5"/>
  <c r="O64" i="5" s="1"/>
  <c r="KA63" i="5"/>
  <c r="JZ63" i="5"/>
  <c r="JX63" i="5"/>
  <c r="JS63" i="5"/>
  <c r="JC63" i="5"/>
  <c r="JB63" i="5"/>
  <c r="IZ63" i="5"/>
  <c r="IU63" i="5"/>
  <c r="IE63" i="5"/>
  <c r="ID63" i="5"/>
  <c r="IB63" i="5"/>
  <c r="HW63" i="5"/>
  <c r="HG63" i="5"/>
  <c r="HF63" i="5"/>
  <c r="HD63" i="5"/>
  <c r="GY63" i="5"/>
  <c r="GI63" i="5"/>
  <c r="FZ63" i="5"/>
  <c r="GH63" i="5" s="1"/>
  <c r="GF63" i="5"/>
  <c r="GA63" i="5"/>
  <c r="FK63" i="5"/>
  <c r="FJ63" i="5"/>
  <c r="FH63" i="5"/>
  <c r="FC63" i="5"/>
  <c r="EM63" i="5"/>
  <c r="EL63" i="5"/>
  <c r="EJ63" i="5"/>
  <c r="EE63" i="5"/>
  <c r="DO63" i="5"/>
  <c r="DN63" i="5"/>
  <c r="DL63" i="5"/>
  <c r="DG63" i="5"/>
  <c r="CQ63" i="5"/>
  <c r="CP63" i="5"/>
  <c r="CN63" i="5"/>
  <c r="CI63" i="5"/>
  <c r="BS63" i="5"/>
  <c r="BR63" i="5"/>
  <c r="BP63" i="5"/>
  <c r="BK63" i="5"/>
  <c r="AU63" i="5"/>
  <c r="AT63" i="5"/>
  <c r="AR63" i="5"/>
  <c r="AM63" i="5"/>
  <c r="W63" i="5"/>
  <c r="N63" i="5"/>
  <c r="V63" i="5" s="1"/>
  <c r="L63" i="5"/>
  <c r="K63" i="5"/>
  <c r="J63" i="5"/>
  <c r="T63" i="5" s="1"/>
  <c r="F63" i="5"/>
  <c r="O63" i="5" s="1"/>
  <c r="KA62" i="5"/>
  <c r="JZ62" i="5"/>
  <c r="JX62" i="5"/>
  <c r="JS62" i="5"/>
  <c r="JC62" i="5"/>
  <c r="JB62" i="5"/>
  <c r="IZ62" i="5"/>
  <c r="IU62" i="5"/>
  <c r="IE62" i="5"/>
  <c r="ID62" i="5"/>
  <c r="IB62" i="5"/>
  <c r="HW62" i="5"/>
  <c r="HG62" i="5"/>
  <c r="HF62" i="5"/>
  <c r="HD62" i="5"/>
  <c r="GY62" i="5"/>
  <c r="GI62" i="5"/>
  <c r="FZ62" i="5"/>
  <c r="GH62" i="5" s="1"/>
  <c r="GF62" i="5"/>
  <c r="GA62" i="5"/>
  <c r="FK62" i="5"/>
  <c r="FJ62" i="5"/>
  <c r="FH62" i="5"/>
  <c r="FC62" i="5"/>
  <c r="EM62" i="5"/>
  <c r="EL62" i="5"/>
  <c r="EJ62" i="5"/>
  <c r="EE62" i="5"/>
  <c r="DO62" i="5"/>
  <c r="DN62" i="5"/>
  <c r="DL62" i="5"/>
  <c r="DG62" i="5"/>
  <c r="CQ62" i="5"/>
  <c r="CP62" i="5"/>
  <c r="CN62" i="5"/>
  <c r="CI62" i="5"/>
  <c r="BS62" i="5"/>
  <c r="BR62" i="5"/>
  <c r="BP62" i="5"/>
  <c r="BK62" i="5"/>
  <c r="AU62" i="5"/>
  <c r="AT62" i="5"/>
  <c r="AR62" i="5"/>
  <c r="AM62" i="5"/>
  <c r="W62" i="5"/>
  <c r="N62" i="5"/>
  <c r="V62" i="5" s="1"/>
  <c r="L62" i="5"/>
  <c r="K62" i="5"/>
  <c r="J62" i="5"/>
  <c r="T62" i="5" s="1"/>
  <c r="F62" i="5"/>
  <c r="O62" i="5" s="1"/>
  <c r="KA61" i="5"/>
  <c r="JZ61" i="5"/>
  <c r="JX61" i="5"/>
  <c r="JS61" i="5"/>
  <c r="JC61" i="5"/>
  <c r="JB61" i="5"/>
  <c r="IZ61" i="5"/>
  <c r="IU61" i="5"/>
  <c r="IE61" i="5"/>
  <c r="ID61" i="5"/>
  <c r="IB61" i="5"/>
  <c r="HW61" i="5"/>
  <c r="HG61" i="5"/>
  <c r="HF61" i="5"/>
  <c r="HD61" i="5"/>
  <c r="GY61" i="5"/>
  <c r="GI61" i="5"/>
  <c r="FZ61" i="5"/>
  <c r="GH61" i="5" s="1"/>
  <c r="GF61" i="5"/>
  <c r="GA61" i="5"/>
  <c r="FK61" i="5"/>
  <c r="FJ61" i="5"/>
  <c r="FH61" i="5"/>
  <c r="FC61" i="5"/>
  <c r="EM61" i="5"/>
  <c r="EL61" i="5"/>
  <c r="EJ61" i="5"/>
  <c r="EE61" i="5"/>
  <c r="DO61" i="5"/>
  <c r="DN61" i="5"/>
  <c r="DL61" i="5"/>
  <c r="DG61" i="5"/>
  <c r="CQ61" i="5"/>
  <c r="CP61" i="5"/>
  <c r="CN61" i="5"/>
  <c r="CI61" i="5"/>
  <c r="BS61" i="5"/>
  <c r="BR61" i="5"/>
  <c r="BP61" i="5"/>
  <c r="BK61" i="5"/>
  <c r="AU61" i="5"/>
  <c r="AT61" i="5"/>
  <c r="AR61" i="5"/>
  <c r="AM61" i="5"/>
  <c r="W61" i="5"/>
  <c r="N61" i="5"/>
  <c r="V61" i="5" s="1"/>
  <c r="L61" i="5"/>
  <c r="K61" i="5"/>
  <c r="J61" i="5"/>
  <c r="T61" i="5" s="1"/>
  <c r="F61" i="5"/>
  <c r="O61" i="5" s="1"/>
  <c r="KA60" i="5"/>
  <c r="JZ60" i="5"/>
  <c r="JX60" i="5"/>
  <c r="JS60" i="5"/>
  <c r="JC60" i="5"/>
  <c r="JB60" i="5"/>
  <c r="IZ60" i="5"/>
  <c r="IU60" i="5"/>
  <c r="IE60" i="5"/>
  <c r="ID60" i="5"/>
  <c r="IB60" i="5"/>
  <c r="HW60" i="5"/>
  <c r="HG60" i="5"/>
  <c r="HF60" i="5"/>
  <c r="HD60" i="5"/>
  <c r="GY60" i="5"/>
  <c r="GI60" i="5"/>
  <c r="FZ60" i="5"/>
  <c r="GH60" i="5" s="1"/>
  <c r="GF60" i="5"/>
  <c r="GA60" i="5"/>
  <c r="FK60" i="5"/>
  <c r="FJ60" i="5"/>
  <c r="FH60" i="5"/>
  <c r="FC60" i="5"/>
  <c r="EM60" i="5"/>
  <c r="EL60" i="5"/>
  <c r="EJ60" i="5"/>
  <c r="EE60" i="5"/>
  <c r="DO60" i="5"/>
  <c r="DN60" i="5"/>
  <c r="DL60" i="5"/>
  <c r="DG60" i="5"/>
  <c r="CQ60" i="5"/>
  <c r="CP60" i="5"/>
  <c r="CN60" i="5"/>
  <c r="CI60" i="5"/>
  <c r="BS60" i="5"/>
  <c r="BR60" i="5"/>
  <c r="BP60" i="5"/>
  <c r="BK60" i="5"/>
  <c r="AU60" i="5"/>
  <c r="AT60" i="5"/>
  <c r="AR60" i="5"/>
  <c r="AM60" i="5"/>
  <c r="W60" i="5"/>
  <c r="N60" i="5"/>
  <c r="V60" i="5" s="1"/>
  <c r="L60" i="5"/>
  <c r="K60" i="5"/>
  <c r="J60" i="5"/>
  <c r="T60" i="5" s="1"/>
  <c r="F60" i="5"/>
  <c r="O60" i="5" s="1"/>
  <c r="KA59" i="5"/>
  <c r="JZ59" i="5"/>
  <c r="JX59" i="5"/>
  <c r="JS59" i="5"/>
  <c r="JC59" i="5"/>
  <c r="JB59" i="5"/>
  <c r="IZ59" i="5"/>
  <c r="IU59" i="5"/>
  <c r="IE59" i="5"/>
  <c r="ID59" i="5"/>
  <c r="IB59" i="5"/>
  <c r="HW59" i="5"/>
  <c r="HG59" i="5"/>
  <c r="HF59" i="5"/>
  <c r="HD59" i="5"/>
  <c r="GY59" i="5"/>
  <c r="GI59" i="5"/>
  <c r="FZ59" i="5"/>
  <c r="GH59" i="5" s="1"/>
  <c r="GF59" i="5"/>
  <c r="GA59" i="5"/>
  <c r="FK59" i="5"/>
  <c r="FJ59" i="5"/>
  <c r="FH59" i="5"/>
  <c r="FC59" i="5"/>
  <c r="EM59" i="5"/>
  <c r="EL59" i="5"/>
  <c r="EJ59" i="5"/>
  <c r="EE59" i="5"/>
  <c r="DO59" i="5"/>
  <c r="DN59" i="5"/>
  <c r="DL59" i="5"/>
  <c r="DG59" i="5"/>
  <c r="CQ59" i="5"/>
  <c r="CP59" i="5"/>
  <c r="CN59" i="5"/>
  <c r="CI59" i="5"/>
  <c r="BS59" i="5"/>
  <c r="BR59" i="5"/>
  <c r="BP59" i="5"/>
  <c r="BK59" i="5"/>
  <c r="AU59" i="5"/>
  <c r="AT59" i="5"/>
  <c r="AR59" i="5"/>
  <c r="AM59" i="5"/>
  <c r="W59" i="5"/>
  <c r="N59" i="5"/>
  <c r="V59" i="5" s="1"/>
  <c r="L59" i="5"/>
  <c r="K59" i="5"/>
  <c r="J59" i="5"/>
  <c r="T59" i="5" s="1"/>
  <c r="F59" i="5"/>
  <c r="O59" i="5" s="1"/>
  <c r="KA58" i="5"/>
  <c r="JZ58" i="5"/>
  <c r="JX58" i="5"/>
  <c r="JS58" i="5"/>
  <c r="JC58" i="5"/>
  <c r="JB58" i="5"/>
  <c r="IZ58" i="5"/>
  <c r="IU58" i="5"/>
  <c r="IE58" i="5"/>
  <c r="ID58" i="5"/>
  <c r="IB58" i="5"/>
  <c r="HW58" i="5"/>
  <c r="HG58" i="5"/>
  <c r="HF58" i="5"/>
  <c r="HD58" i="5"/>
  <c r="GY58" i="5"/>
  <c r="GI58" i="5"/>
  <c r="FZ58" i="5"/>
  <c r="GH58" i="5" s="1"/>
  <c r="GF58" i="5"/>
  <c r="GA58" i="5"/>
  <c r="FK58" i="5"/>
  <c r="FJ58" i="5"/>
  <c r="FH58" i="5"/>
  <c r="FC58" i="5"/>
  <c r="EM58" i="5"/>
  <c r="EL58" i="5"/>
  <c r="EJ58" i="5"/>
  <c r="EE58" i="5"/>
  <c r="DO58" i="5"/>
  <c r="DN58" i="5"/>
  <c r="DL58" i="5"/>
  <c r="DG58" i="5"/>
  <c r="CQ58" i="5"/>
  <c r="CP58" i="5"/>
  <c r="CN58" i="5"/>
  <c r="CI58" i="5"/>
  <c r="BS58" i="5"/>
  <c r="BR58" i="5"/>
  <c r="BP58" i="5"/>
  <c r="BK58" i="5"/>
  <c r="AU58" i="5"/>
  <c r="AT58" i="5"/>
  <c r="AR58" i="5"/>
  <c r="AM58" i="5"/>
  <c r="W58" i="5"/>
  <c r="N58" i="5"/>
  <c r="V58" i="5" s="1"/>
  <c r="L58" i="5"/>
  <c r="K58" i="5"/>
  <c r="J58" i="5"/>
  <c r="T58" i="5" s="1"/>
  <c r="F58" i="5"/>
  <c r="O58" i="5" s="1"/>
  <c r="KA57" i="5"/>
  <c r="JZ57" i="5"/>
  <c r="JX57" i="5"/>
  <c r="JS57" i="5"/>
  <c r="JC57" i="5"/>
  <c r="JB57" i="5"/>
  <c r="IZ57" i="5"/>
  <c r="IU57" i="5"/>
  <c r="IE57" i="5"/>
  <c r="ID57" i="5"/>
  <c r="IB57" i="5"/>
  <c r="HW57" i="5"/>
  <c r="HG57" i="5"/>
  <c r="HF57" i="5"/>
  <c r="HD57" i="5"/>
  <c r="GY57" i="5"/>
  <c r="GI57" i="5"/>
  <c r="FZ57" i="5"/>
  <c r="GH57" i="5" s="1"/>
  <c r="GF57" i="5"/>
  <c r="GA57" i="5"/>
  <c r="FK57" i="5"/>
  <c r="FJ57" i="5"/>
  <c r="FH57" i="5"/>
  <c r="FC57" i="5"/>
  <c r="EM57" i="5"/>
  <c r="EL57" i="5"/>
  <c r="EJ57" i="5"/>
  <c r="EE57" i="5"/>
  <c r="DO57" i="5"/>
  <c r="DN57" i="5"/>
  <c r="DL57" i="5"/>
  <c r="DG57" i="5"/>
  <c r="CQ57" i="5"/>
  <c r="CP57" i="5"/>
  <c r="CN57" i="5"/>
  <c r="CI57" i="5"/>
  <c r="BS57" i="5"/>
  <c r="BR57" i="5"/>
  <c r="BP57" i="5"/>
  <c r="BK57" i="5"/>
  <c r="AU57" i="5"/>
  <c r="AT57" i="5"/>
  <c r="AR57" i="5"/>
  <c r="AM57" i="5"/>
  <c r="W57" i="5"/>
  <c r="N57" i="5"/>
  <c r="V57" i="5" s="1"/>
  <c r="L57" i="5"/>
  <c r="K57" i="5"/>
  <c r="J57" i="5"/>
  <c r="T57" i="5" s="1"/>
  <c r="F57" i="5"/>
  <c r="O57" i="5" s="1"/>
  <c r="KA56" i="5"/>
  <c r="JZ56" i="5"/>
  <c r="JX56" i="5"/>
  <c r="JS56" i="5"/>
  <c r="JC56" i="5"/>
  <c r="JB56" i="5"/>
  <c r="IZ56" i="5"/>
  <c r="IU56" i="5"/>
  <c r="IE56" i="5"/>
  <c r="ID56" i="5"/>
  <c r="IB56" i="5"/>
  <c r="HW56" i="5"/>
  <c r="HG56" i="5"/>
  <c r="HF56" i="5"/>
  <c r="HD56" i="5"/>
  <c r="GY56" i="5"/>
  <c r="GI56" i="5"/>
  <c r="FZ56" i="5"/>
  <c r="GH56" i="5" s="1"/>
  <c r="GF56" i="5"/>
  <c r="GA56" i="5"/>
  <c r="FK56" i="5"/>
  <c r="FJ56" i="5"/>
  <c r="FH56" i="5"/>
  <c r="FC56" i="5"/>
  <c r="EM56" i="5"/>
  <c r="EL56" i="5"/>
  <c r="EJ56" i="5"/>
  <c r="EE56" i="5"/>
  <c r="DO56" i="5"/>
  <c r="DN56" i="5"/>
  <c r="DL56" i="5"/>
  <c r="DG56" i="5"/>
  <c r="CQ56" i="5"/>
  <c r="CP56" i="5"/>
  <c r="CN56" i="5"/>
  <c r="CI56" i="5"/>
  <c r="BS56" i="5"/>
  <c r="BR56" i="5"/>
  <c r="BP56" i="5"/>
  <c r="BK56" i="5"/>
  <c r="AU56" i="5"/>
  <c r="AT56" i="5"/>
  <c r="AR56" i="5"/>
  <c r="AM56" i="5"/>
  <c r="W56" i="5"/>
  <c r="N56" i="5"/>
  <c r="V56" i="5" s="1"/>
  <c r="L56" i="5"/>
  <c r="K56" i="5"/>
  <c r="J56" i="5"/>
  <c r="T56" i="5" s="1"/>
  <c r="F56" i="5"/>
  <c r="O56" i="5" s="1"/>
  <c r="KA55" i="5"/>
  <c r="JZ55" i="5"/>
  <c r="JX55" i="5"/>
  <c r="JS55" i="5"/>
  <c r="JC55" i="5"/>
  <c r="JB55" i="5"/>
  <c r="IZ55" i="5"/>
  <c r="IU55" i="5"/>
  <c r="IE55" i="5"/>
  <c r="ID55" i="5"/>
  <c r="IB55" i="5"/>
  <c r="HW55" i="5"/>
  <c r="HG55" i="5"/>
  <c r="HF55" i="5"/>
  <c r="HD55" i="5"/>
  <c r="GY55" i="5"/>
  <c r="GI55" i="5"/>
  <c r="FZ55" i="5"/>
  <c r="GH55" i="5" s="1"/>
  <c r="GF55" i="5"/>
  <c r="GA55" i="5"/>
  <c r="FK55" i="5"/>
  <c r="FJ55" i="5"/>
  <c r="FH55" i="5"/>
  <c r="FC55" i="5"/>
  <c r="EM55" i="5"/>
  <c r="EL55" i="5"/>
  <c r="EJ55" i="5"/>
  <c r="EE55" i="5"/>
  <c r="DO55" i="5"/>
  <c r="DN55" i="5"/>
  <c r="DL55" i="5"/>
  <c r="DG55" i="5"/>
  <c r="CQ55" i="5"/>
  <c r="CP55" i="5"/>
  <c r="CN55" i="5"/>
  <c r="CI55" i="5"/>
  <c r="BS55" i="5"/>
  <c r="BR55" i="5"/>
  <c r="BP55" i="5"/>
  <c r="BK55" i="5"/>
  <c r="AU55" i="5"/>
  <c r="AT55" i="5"/>
  <c r="AR55" i="5"/>
  <c r="AM55" i="5"/>
  <c r="W55" i="5"/>
  <c r="N55" i="5"/>
  <c r="V55" i="5" s="1"/>
  <c r="L55" i="5"/>
  <c r="K55" i="5"/>
  <c r="J55" i="5"/>
  <c r="T55" i="5" s="1"/>
  <c r="F55" i="5"/>
  <c r="O55" i="5" s="1"/>
  <c r="KA54" i="5"/>
  <c r="JZ54" i="5"/>
  <c r="JX54" i="5"/>
  <c r="JS54" i="5"/>
  <c r="JC54" i="5"/>
  <c r="JB54" i="5"/>
  <c r="IZ54" i="5"/>
  <c r="IU54" i="5"/>
  <c r="IE54" i="5"/>
  <c r="ID54" i="5"/>
  <c r="IB54" i="5"/>
  <c r="HW54" i="5"/>
  <c r="HG54" i="5"/>
  <c r="HF54" i="5"/>
  <c r="HD54" i="5"/>
  <c r="GY54" i="5"/>
  <c r="GI54" i="5"/>
  <c r="FZ54" i="5"/>
  <c r="GH54" i="5" s="1"/>
  <c r="GF54" i="5"/>
  <c r="GA54" i="5"/>
  <c r="FK54" i="5"/>
  <c r="FJ54" i="5"/>
  <c r="FH54" i="5"/>
  <c r="FC54" i="5"/>
  <c r="EM54" i="5"/>
  <c r="EL54" i="5"/>
  <c r="EJ54" i="5"/>
  <c r="EE54" i="5"/>
  <c r="DO54" i="5"/>
  <c r="DN54" i="5"/>
  <c r="DL54" i="5"/>
  <c r="DG54" i="5"/>
  <c r="CQ54" i="5"/>
  <c r="CP54" i="5"/>
  <c r="CN54" i="5"/>
  <c r="CI54" i="5"/>
  <c r="BS54" i="5"/>
  <c r="BR54" i="5"/>
  <c r="BP54" i="5"/>
  <c r="BK54" i="5"/>
  <c r="AU54" i="5"/>
  <c r="AT54" i="5"/>
  <c r="AR54" i="5"/>
  <c r="AM54" i="5"/>
  <c r="W54" i="5"/>
  <c r="N54" i="5"/>
  <c r="V54" i="5" s="1"/>
  <c r="L54" i="5"/>
  <c r="K54" i="5"/>
  <c r="J54" i="5"/>
  <c r="T54" i="5" s="1"/>
  <c r="F54" i="5"/>
  <c r="O54" i="5" s="1"/>
  <c r="KA53" i="5"/>
  <c r="JZ53" i="5"/>
  <c r="JX53" i="5"/>
  <c r="JS53" i="5"/>
  <c r="JC53" i="5"/>
  <c r="JB53" i="5"/>
  <c r="IZ53" i="5"/>
  <c r="IU53" i="5"/>
  <c r="IE53" i="5"/>
  <c r="ID53" i="5"/>
  <c r="IB53" i="5"/>
  <c r="HW53" i="5"/>
  <c r="HG53" i="5"/>
  <c r="HF53" i="5"/>
  <c r="HD53" i="5"/>
  <c r="GY53" i="5"/>
  <c r="GI53" i="5"/>
  <c r="FZ53" i="5"/>
  <c r="GH53" i="5" s="1"/>
  <c r="GF53" i="5"/>
  <c r="GA53" i="5"/>
  <c r="FK53" i="5"/>
  <c r="FJ53" i="5"/>
  <c r="FH53" i="5"/>
  <c r="FC53" i="5"/>
  <c r="EM53" i="5"/>
  <c r="EL53" i="5"/>
  <c r="EJ53" i="5"/>
  <c r="EE53" i="5"/>
  <c r="DO53" i="5"/>
  <c r="DN53" i="5"/>
  <c r="DL53" i="5"/>
  <c r="DG53" i="5"/>
  <c r="CQ53" i="5"/>
  <c r="CP53" i="5"/>
  <c r="CN53" i="5"/>
  <c r="CI53" i="5"/>
  <c r="BS53" i="5"/>
  <c r="BR53" i="5"/>
  <c r="BP53" i="5"/>
  <c r="BK53" i="5"/>
  <c r="AU53" i="5"/>
  <c r="AT53" i="5"/>
  <c r="AR53" i="5"/>
  <c r="AM53" i="5"/>
  <c r="W53" i="5"/>
  <c r="N53" i="5"/>
  <c r="V53" i="5" s="1"/>
  <c r="L53" i="5"/>
  <c r="K53" i="5"/>
  <c r="J53" i="5"/>
  <c r="T53" i="5" s="1"/>
  <c r="F53" i="5"/>
  <c r="O53" i="5" s="1"/>
  <c r="KA52" i="5"/>
  <c r="JZ52" i="5"/>
  <c r="JX52" i="5"/>
  <c r="JS52" i="5"/>
  <c r="JC52" i="5"/>
  <c r="JB52" i="5"/>
  <c r="IZ52" i="5"/>
  <c r="IU52" i="5"/>
  <c r="IE52" i="5"/>
  <c r="ID52" i="5"/>
  <c r="IB52" i="5"/>
  <c r="HW52" i="5"/>
  <c r="HG52" i="5"/>
  <c r="HF52" i="5"/>
  <c r="HD52" i="5"/>
  <c r="GY52" i="5"/>
  <c r="GI52" i="5"/>
  <c r="FZ52" i="5"/>
  <c r="GH52" i="5" s="1"/>
  <c r="GF52" i="5"/>
  <c r="GA52" i="5"/>
  <c r="FK52" i="5"/>
  <c r="FJ52" i="5"/>
  <c r="FH52" i="5"/>
  <c r="FC52" i="5"/>
  <c r="EM52" i="5"/>
  <c r="EL52" i="5"/>
  <c r="EJ52" i="5"/>
  <c r="EE52" i="5"/>
  <c r="DO52" i="5"/>
  <c r="DN52" i="5"/>
  <c r="DL52" i="5"/>
  <c r="DG52" i="5"/>
  <c r="CQ52" i="5"/>
  <c r="CP52" i="5"/>
  <c r="CN52" i="5"/>
  <c r="CI52" i="5"/>
  <c r="BS52" i="5"/>
  <c r="BR52" i="5"/>
  <c r="BP52" i="5"/>
  <c r="BK52" i="5"/>
  <c r="AU52" i="5"/>
  <c r="AT52" i="5"/>
  <c r="AR52" i="5"/>
  <c r="AM52" i="5"/>
  <c r="W52" i="5"/>
  <c r="N52" i="5"/>
  <c r="V52" i="5" s="1"/>
  <c r="L52" i="5"/>
  <c r="K52" i="5"/>
  <c r="J52" i="5"/>
  <c r="T52" i="5" s="1"/>
  <c r="F52" i="5"/>
  <c r="O52" i="5" s="1"/>
  <c r="KA51" i="5"/>
  <c r="JZ51" i="5"/>
  <c r="JX51" i="5"/>
  <c r="JS51" i="5"/>
  <c r="JC51" i="5"/>
  <c r="JB51" i="5"/>
  <c r="IZ51" i="5"/>
  <c r="IU51" i="5"/>
  <c r="IE51" i="5"/>
  <c r="ID51" i="5"/>
  <c r="IB51" i="5"/>
  <c r="HW51" i="5"/>
  <c r="HG51" i="5"/>
  <c r="HF51" i="5"/>
  <c r="HD51" i="5"/>
  <c r="GY51" i="5"/>
  <c r="GI51" i="5"/>
  <c r="FZ51" i="5"/>
  <c r="GH51" i="5" s="1"/>
  <c r="GF51" i="5"/>
  <c r="GA51" i="5"/>
  <c r="FK51" i="5"/>
  <c r="FJ51" i="5"/>
  <c r="FH51" i="5"/>
  <c r="FC51" i="5"/>
  <c r="EM51" i="5"/>
  <c r="EL51" i="5"/>
  <c r="EJ51" i="5"/>
  <c r="EE51" i="5"/>
  <c r="DO51" i="5"/>
  <c r="DN51" i="5"/>
  <c r="DL51" i="5"/>
  <c r="DG51" i="5"/>
  <c r="CQ51" i="5"/>
  <c r="CP51" i="5"/>
  <c r="CN51" i="5"/>
  <c r="CI51" i="5"/>
  <c r="BS51" i="5"/>
  <c r="BR51" i="5"/>
  <c r="BP51" i="5"/>
  <c r="BK51" i="5"/>
  <c r="AU51" i="5"/>
  <c r="AT51" i="5"/>
  <c r="AR51" i="5"/>
  <c r="AM51" i="5"/>
  <c r="W51" i="5"/>
  <c r="N51" i="5"/>
  <c r="V51" i="5" s="1"/>
  <c r="L51" i="5"/>
  <c r="K51" i="5"/>
  <c r="J51" i="5"/>
  <c r="T51" i="5" s="1"/>
  <c r="F51" i="5"/>
  <c r="O51" i="5" s="1"/>
  <c r="KA50" i="5"/>
  <c r="JZ50" i="5"/>
  <c r="JX50" i="5"/>
  <c r="JS50" i="5"/>
  <c r="JC50" i="5"/>
  <c r="JB50" i="5"/>
  <c r="IZ50" i="5"/>
  <c r="IU50" i="5"/>
  <c r="IE50" i="5"/>
  <c r="ID50" i="5"/>
  <c r="IB50" i="5"/>
  <c r="HW50" i="5"/>
  <c r="HG50" i="5"/>
  <c r="HF50" i="5"/>
  <c r="HD50" i="5"/>
  <c r="GY50" i="5"/>
  <c r="GI50" i="5"/>
  <c r="FZ50" i="5"/>
  <c r="GH50" i="5" s="1"/>
  <c r="GF50" i="5"/>
  <c r="GA50" i="5"/>
  <c r="FK50" i="5"/>
  <c r="FJ50" i="5"/>
  <c r="FH50" i="5"/>
  <c r="FC50" i="5"/>
  <c r="EM50" i="5"/>
  <c r="EL50" i="5"/>
  <c r="EJ50" i="5"/>
  <c r="EE50" i="5"/>
  <c r="DO50" i="5"/>
  <c r="DN50" i="5"/>
  <c r="DL50" i="5"/>
  <c r="DG50" i="5"/>
  <c r="CQ50" i="5"/>
  <c r="CP50" i="5"/>
  <c r="CN50" i="5"/>
  <c r="CI50" i="5"/>
  <c r="BS50" i="5"/>
  <c r="BR50" i="5"/>
  <c r="BP50" i="5"/>
  <c r="BK50" i="5"/>
  <c r="AU50" i="5"/>
  <c r="AT50" i="5"/>
  <c r="AR50" i="5"/>
  <c r="AM50" i="5"/>
  <c r="W50" i="5"/>
  <c r="N50" i="5"/>
  <c r="V50" i="5" s="1"/>
  <c r="L50" i="5"/>
  <c r="K50" i="5"/>
  <c r="J50" i="5"/>
  <c r="T50" i="5" s="1"/>
  <c r="F50" i="5"/>
  <c r="O50" i="5" s="1"/>
  <c r="KA49" i="5"/>
  <c r="JZ49" i="5"/>
  <c r="JX49" i="5"/>
  <c r="JS49" i="5"/>
  <c r="JC49" i="5"/>
  <c r="JB49" i="5"/>
  <c r="IZ49" i="5"/>
  <c r="IU49" i="5"/>
  <c r="IE49" i="5"/>
  <c r="ID49" i="5"/>
  <c r="IB49" i="5"/>
  <c r="HW49" i="5"/>
  <c r="HG49" i="5"/>
  <c r="HF49" i="5"/>
  <c r="HD49" i="5"/>
  <c r="GY49" i="5"/>
  <c r="GI49" i="5"/>
  <c r="FZ49" i="5"/>
  <c r="GH49" i="5" s="1"/>
  <c r="GF49" i="5"/>
  <c r="GA49" i="5"/>
  <c r="FK49" i="5"/>
  <c r="FJ49" i="5"/>
  <c r="FH49" i="5"/>
  <c r="FC49" i="5"/>
  <c r="EM49" i="5"/>
  <c r="EL49" i="5"/>
  <c r="EJ49" i="5"/>
  <c r="EE49" i="5"/>
  <c r="DO49" i="5"/>
  <c r="DN49" i="5"/>
  <c r="DL49" i="5"/>
  <c r="DG49" i="5"/>
  <c r="CQ49" i="5"/>
  <c r="CP49" i="5"/>
  <c r="CN49" i="5"/>
  <c r="CI49" i="5"/>
  <c r="BS49" i="5"/>
  <c r="BR49" i="5"/>
  <c r="BP49" i="5"/>
  <c r="BK49" i="5"/>
  <c r="AU49" i="5"/>
  <c r="AT49" i="5"/>
  <c r="AR49" i="5"/>
  <c r="AM49" i="5"/>
  <c r="W49" i="5"/>
  <c r="N49" i="5"/>
  <c r="V49" i="5" s="1"/>
  <c r="L49" i="5"/>
  <c r="K49" i="5"/>
  <c r="J49" i="5"/>
  <c r="T49" i="5" s="1"/>
  <c r="F49" i="5"/>
  <c r="O49" i="5" s="1"/>
  <c r="KA48" i="5"/>
  <c r="JZ48" i="5"/>
  <c r="JX48" i="5"/>
  <c r="JS48" i="5"/>
  <c r="JC48" i="5"/>
  <c r="JB48" i="5"/>
  <c r="IZ48" i="5"/>
  <c r="IU48" i="5"/>
  <c r="IE48" i="5"/>
  <c r="ID48" i="5"/>
  <c r="IB48" i="5"/>
  <c r="HW48" i="5"/>
  <c r="HG48" i="5"/>
  <c r="HF48" i="5"/>
  <c r="HD48" i="5"/>
  <c r="GY48" i="5"/>
  <c r="GI48" i="5"/>
  <c r="FZ48" i="5"/>
  <c r="GH48" i="5" s="1"/>
  <c r="GF48" i="5"/>
  <c r="GA48" i="5"/>
  <c r="FK48" i="5"/>
  <c r="FJ48" i="5"/>
  <c r="FH48" i="5"/>
  <c r="FC48" i="5"/>
  <c r="EM48" i="5"/>
  <c r="EL48" i="5"/>
  <c r="EJ48" i="5"/>
  <c r="EE48" i="5"/>
  <c r="DO48" i="5"/>
  <c r="DN48" i="5"/>
  <c r="DL48" i="5"/>
  <c r="DG48" i="5"/>
  <c r="CQ48" i="5"/>
  <c r="CP48" i="5"/>
  <c r="CN48" i="5"/>
  <c r="CI48" i="5"/>
  <c r="BS48" i="5"/>
  <c r="BR48" i="5"/>
  <c r="BP48" i="5"/>
  <c r="BK48" i="5"/>
  <c r="AU48" i="5"/>
  <c r="AT48" i="5"/>
  <c r="AR48" i="5"/>
  <c r="AM48" i="5"/>
  <c r="W48" i="5"/>
  <c r="N48" i="5"/>
  <c r="V48" i="5" s="1"/>
  <c r="L48" i="5"/>
  <c r="K48" i="5"/>
  <c r="J48" i="5"/>
  <c r="T48" i="5" s="1"/>
  <c r="F48" i="5"/>
  <c r="O48" i="5" s="1"/>
  <c r="KA47" i="5"/>
  <c r="JZ47" i="5"/>
  <c r="JX47" i="5"/>
  <c r="JS47" i="5"/>
  <c r="JC47" i="5"/>
  <c r="JB47" i="5"/>
  <c r="IZ47" i="5"/>
  <c r="IU47" i="5"/>
  <c r="IE47" i="5"/>
  <c r="ID47" i="5"/>
  <c r="IB47" i="5"/>
  <c r="HW47" i="5"/>
  <c r="HG47" i="5"/>
  <c r="HF47" i="5"/>
  <c r="HD47" i="5"/>
  <c r="GY47" i="5"/>
  <c r="GI47" i="5"/>
  <c r="FZ47" i="5"/>
  <c r="GH47" i="5" s="1"/>
  <c r="GF47" i="5"/>
  <c r="GA47" i="5"/>
  <c r="FK47" i="5"/>
  <c r="FJ47" i="5"/>
  <c r="FH47" i="5"/>
  <c r="FC47" i="5"/>
  <c r="EM47" i="5"/>
  <c r="EL47" i="5"/>
  <c r="EJ47" i="5"/>
  <c r="EE47" i="5"/>
  <c r="DO47" i="5"/>
  <c r="DN47" i="5"/>
  <c r="DL47" i="5"/>
  <c r="DG47" i="5"/>
  <c r="CQ47" i="5"/>
  <c r="CP47" i="5"/>
  <c r="CN47" i="5"/>
  <c r="CI47" i="5"/>
  <c r="BS47" i="5"/>
  <c r="BR47" i="5"/>
  <c r="BP47" i="5"/>
  <c r="BK47" i="5"/>
  <c r="AU47" i="5"/>
  <c r="AT47" i="5"/>
  <c r="AR47" i="5"/>
  <c r="AM47" i="5"/>
  <c r="W47" i="5"/>
  <c r="N47" i="5"/>
  <c r="V47" i="5" s="1"/>
  <c r="L47" i="5"/>
  <c r="K47" i="5"/>
  <c r="J47" i="5"/>
  <c r="T47" i="5" s="1"/>
  <c r="F47" i="5"/>
  <c r="O47" i="5" s="1"/>
  <c r="KA46" i="5"/>
  <c r="JZ46" i="5"/>
  <c r="JX46" i="5"/>
  <c r="JS46" i="5"/>
  <c r="JC46" i="5"/>
  <c r="JB46" i="5"/>
  <c r="IZ46" i="5"/>
  <c r="IU46" i="5"/>
  <c r="IE46" i="5"/>
  <c r="ID46" i="5"/>
  <c r="IB46" i="5"/>
  <c r="HW46" i="5"/>
  <c r="HG46" i="5"/>
  <c r="HF46" i="5"/>
  <c r="HD46" i="5"/>
  <c r="GY46" i="5"/>
  <c r="GI46" i="5"/>
  <c r="FZ46" i="5"/>
  <c r="GH46" i="5" s="1"/>
  <c r="GF46" i="5"/>
  <c r="GA46" i="5"/>
  <c r="FK46" i="5"/>
  <c r="FJ46" i="5"/>
  <c r="FH46" i="5"/>
  <c r="FC46" i="5"/>
  <c r="EM46" i="5"/>
  <c r="EL46" i="5"/>
  <c r="EJ46" i="5"/>
  <c r="EE46" i="5"/>
  <c r="DO46" i="5"/>
  <c r="DN46" i="5"/>
  <c r="DL46" i="5"/>
  <c r="DG46" i="5"/>
  <c r="CQ46" i="5"/>
  <c r="CP46" i="5"/>
  <c r="CN46" i="5"/>
  <c r="CI46" i="5"/>
  <c r="BS46" i="5"/>
  <c r="BR46" i="5"/>
  <c r="BP46" i="5"/>
  <c r="BK46" i="5"/>
  <c r="AU46" i="5"/>
  <c r="AT46" i="5"/>
  <c r="AR46" i="5"/>
  <c r="AM46" i="5"/>
  <c r="W46" i="5"/>
  <c r="N46" i="5"/>
  <c r="V46" i="5" s="1"/>
  <c r="L46" i="5"/>
  <c r="K46" i="5"/>
  <c r="J46" i="5"/>
  <c r="T46" i="5" s="1"/>
  <c r="F46" i="5"/>
  <c r="O46" i="5" s="1"/>
  <c r="KA45" i="5"/>
  <c r="JZ45" i="5"/>
  <c r="JX45" i="5"/>
  <c r="JS45" i="5"/>
  <c r="JC45" i="5"/>
  <c r="JB45" i="5"/>
  <c r="IZ45" i="5"/>
  <c r="IU45" i="5"/>
  <c r="IE45" i="5"/>
  <c r="ID45" i="5"/>
  <c r="IB45" i="5"/>
  <c r="HW45" i="5"/>
  <c r="HG45" i="5"/>
  <c r="HF45" i="5"/>
  <c r="HD45" i="5"/>
  <c r="GY45" i="5"/>
  <c r="GI45" i="5"/>
  <c r="FZ45" i="5"/>
  <c r="GH45" i="5" s="1"/>
  <c r="GF45" i="5"/>
  <c r="GA45" i="5"/>
  <c r="FK45" i="5"/>
  <c r="FJ45" i="5"/>
  <c r="FH45" i="5"/>
  <c r="FC45" i="5"/>
  <c r="EM45" i="5"/>
  <c r="EL45" i="5"/>
  <c r="EJ45" i="5"/>
  <c r="EE45" i="5"/>
  <c r="DO45" i="5"/>
  <c r="DN45" i="5"/>
  <c r="DL45" i="5"/>
  <c r="DG45" i="5"/>
  <c r="CQ45" i="5"/>
  <c r="CP45" i="5"/>
  <c r="CN45" i="5"/>
  <c r="CI45" i="5"/>
  <c r="BS45" i="5"/>
  <c r="BR45" i="5"/>
  <c r="BP45" i="5"/>
  <c r="BK45" i="5"/>
  <c r="AU45" i="5"/>
  <c r="AT45" i="5"/>
  <c r="AR45" i="5"/>
  <c r="AM45" i="5"/>
  <c r="W45" i="5"/>
  <c r="N45" i="5"/>
  <c r="V45" i="5" s="1"/>
  <c r="L45" i="5"/>
  <c r="K45" i="5"/>
  <c r="J45" i="5"/>
  <c r="T45" i="5" s="1"/>
  <c r="F45" i="5"/>
  <c r="O45" i="5" s="1"/>
  <c r="KA44" i="5"/>
  <c r="JZ44" i="5"/>
  <c r="JX44" i="5"/>
  <c r="JS44" i="5"/>
  <c r="JC44" i="5"/>
  <c r="JB44" i="5"/>
  <c r="IZ44" i="5"/>
  <c r="IU44" i="5"/>
  <c r="IE44" i="5"/>
  <c r="ID44" i="5"/>
  <c r="IB44" i="5"/>
  <c r="HW44" i="5"/>
  <c r="HG44" i="5"/>
  <c r="HF44" i="5"/>
  <c r="HD44" i="5"/>
  <c r="GY44" i="5"/>
  <c r="GI44" i="5"/>
  <c r="FZ44" i="5"/>
  <c r="GH44" i="5" s="1"/>
  <c r="GF44" i="5"/>
  <c r="GA44" i="5"/>
  <c r="FK44" i="5"/>
  <c r="FJ44" i="5"/>
  <c r="FH44" i="5"/>
  <c r="FC44" i="5"/>
  <c r="EM44" i="5"/>
  <c r="EL44" i="5"/>
  <c r="EJ44" i="5"/>
  <c r="EE44" i="5"/>
  <c r="DO44" i="5"/>
  <c r="DN44" i="5"/>
  <c r="DL44" i="5"/>
  <c r="DG44" i="5"/>
  <c r="CQ44" i="5"/>
  <c r="CP44" i="5"/>
  <c r="CN44" i="5"/>
  <c r="CI44" i="5"/>
  <c r="BS44" i="5"/>
  <c r="BR44" i="5"/>
  <c r="BP44" i="5"/>
  <c r="BK44" i="5"/>
  <c r="AU44" i="5"/>
  <c r="AT44" i="5"/>
  <c r="AR44" i="5"/>
  <c r="AM44" i="5"/>
  <c r="W44" i="5"/>
  <c r="N44" i="5"/>
  <c r="V44" i="5" s="1"/>
  <c r="L44" i="5"/>
  <c r="K44" i="5"/>
  <c r="J44" i="5"/>
  <c r="T44" i="5" s="1"/>
  <c r="F44" i="5"/>
  <c r="O44" i="5" s="1"/>
  <c r="KA43" i="5"/>
  <c r="JZ43" i="5"/>
  <c r="JX43" i="5"/>
  <c r="JS43" i="5"/>
  <c r="JC43" i="5"/>
  <c r="JB43" i="5"/>
  <c r="IZ43" i="5"/>
  <c r="IU43" i="5"/>
  <c r="IE43" i="5"/>
  <c r="ID43" i="5"/>
  <c r="IB43" i="5"/>
  <c r="HW43" i="5"/>
  <c r="HG43" i="5"/>
  <c r="HF43" i="5"/>
  <c r="HD43" i="5"/>
  <c r="GY43" i="5"/>
  <c r="GI43" i="5"/>
  <c r="FZ43" i="5"/>
  <c r="GH43" i="5" s="1"/>
  <c r="GF43" i="5"/>
  <c r="GA43" i="5"/>
  <c r="FK43" i="5"/>
  <c r="FJ43" i="5"/>
  <c r="FH43" i="5"/>
  <c r="FC43" i="5"/>
  <c r="EM43" i="5"/>
  <c r="EL43" i="5"/>
  <c r="EJ43" i="5"/>
  <c r="EE43" i="5"/>
  <c r="DO43" i="5"/>
  <c r="DN43" i="5"/>
  <c r="DL43" i="5"/>
  <c r="DG43" i="5"/>
  <c r="CQ43" i="5"/>
  <c r="CP43" i="5"/>
  <c r="CN43" i="5"/>
  <c r="CI43" i="5"/>
  <c r="BS43" i="5"/>
  <c r="BR43" i="5"/>
  <c r="BP43" i="5"/>
  <c r="BK43" i="5"/>
  <c r="AU43" i="5"/>
  <c r="AT43" i="5"/>
  <c r="AR43" i="5"/>
  <c r="AM43" i="5"/>
  <c r="W43" i="5"/>
  <c r="N43" i="5"/>
  <c r="V43" i="5" s="1"/>
  <c r="L43" i="5"/>
  <c r="K43" i="5"/>
  <c r="J43" i="5"/>
  <c r="T43" i="5" s="1"/>
  <c r="F43" i="5"/>
  <c r="O43" i="5" s="1"/>
  <c r="KA42" i="5"/>
  <c r="JZ42" i="5"/>
  <c r="JX42" i="5"/>
  <c r="JS42" i="5"/>
  <c r="JC42" i="5"/>
  <c r="JB42" i="5"/>
  <c r="IZ42" i="5"/>
  <c r="IU42" i="5"/>
  <c r="IE42" i="5"/>
  <c r="ID42" i="5"/>
  <c r="IB42" i="5"/>
  <c r="HW42" i="5"/>
  <c r="HG42" i="5"/>
  <c r="HF42" i="5"/>
  <c r="HD42" i="5"/>
  <c r="GY42" i="5"/>
  <c r="GI42" i="5"/>
  <c r="FZ42" i="5"/>
  <c r="GH42" i="5" s="1"/>
  <c r="GF42" i="5"/>
  <c r="GA42" i="5"/>
  <c r="FK42" i="5"/>
  <c r="FJ42" i="5"/>
  <c r="FH42" i="5"/>
  <c r="FC42" i="5"/>
  <c r="EM42" i="5"/>
  <c r="EL42" i="5"/>
  <c r="EJ42" i="5"/>
  <c r="EE42" i="5"/>
  <c r="DO42" i="5"/>
  <c r="DN42" i="5"/>
  <c r="DL42" i="5"/>
  <c r="DG42" i="5"/>
  <c r="CQ42" i="5"/>
  <c r="CP42" i="5"/>
  <c r="CN42" i="5"/>
  <c r="CI42" i="5"/>
  <c r="BS42" i="5"/>
  <c r="BR42" i="5"/>
  <c r="BP42" i="5"/>
  <c r="BK42" i="5"/>
  <c r="AU42" i="5"/>
  <c r="AT42" i="5"/>
  <c r="AR42" i="5"/>
  <c r="AM42" i="5"/>
  <c r="W42" i="5"/>
  <c r="N42" i="5"/>
  <c r="V42" i="5" s="1"/>
  <c r="L42" i="5"/>
  <c r="K42" i="5"/>
  <c r="J42" i="5"/>
  <c r="T42" i="5" s="1"/>
  <c r="F42" i="5"/>
  <c r="O42" i="5" s="1"/>
  <c r="KA41" i="5"/>
  <c r="JZ41" i="5"/>
  <c r="JX41" i="5"/>
  <c r="JS41" i="5"/>
  <c r="JC41" i="5"/>
  <c r="JB41" i="5"/>
  <c r="IZ41" i="5"/>
  <c r="IU41" i="5"/>
  <c r="IE41" i="5"/>
  <c r="ID41" i="5"/>
  <c r="IB41" i="5"/>
  <c r="HW41" i="5"/>
  <c r="HG41" i="5"/>
  <c r="HF41" i="5"/>
  <c r="HD41" i="5"/>
  <c r="GY41" i="5"/>
  <c r="GI41" i="5"/>
  <c r="FZ41" i="5"/>
  <c r="GH41" i="5" s="1"/>
  <c r="GF41" i="5"/>
  <c r="GA41" i="5"/>
  <c r="FK41" i="5"/>
  <c r="FJ41" i="5"/>
  <c r="FH41" i="5"/>
  <c r="FC41" i="5"/>
  <c r="EM41" i="5"/>
  <c r="EL41" i="5"/>
  <c r="EJ41" i="5"/>
  <c r="EE41" i="5"/>
  <c r="DO41" i="5"/>
  <c r="DN41" i="5"/>
  <c r="DL41" i="5"/>
  <c r="DG41" i="5"/>
  <c r="CQ41" i="5"/>
  <c r="CP41" i="5"/>
  <c r="CN41" i="5"/>
  <c r="CI41" i="5"/>
  <c r="BS41" i="5"/>
  <c r="BR41" i="5"/>
  <c r="BP41" i="5"/>
  <c r="BK41" i="5"/>
  <c r="AU41" i="5"/>
  <c r="AT41" i="5"/>
  <c r="AR41" i="5"/>
  <c r="AM41" i="5"/>
  <c r="W41" i="5"/>
  <c r="N41" i="5"/>
  <c r="V41" i="5" s="1"/>
  <c r="L41" i="5"/>
  <c r="K41" i="5"/>
  <c r="J41" i="5"/>
  <c r="T41" i="5" s="1"/>
  <c r="F41" i="5"/>
  <c r="O41" i="5" s="1"/>
  <c r="KA40" i="5"/>
  <c r="JZ40" i="5"/>
  <c r="JX40" i="5"/>
  <c r="JS40" i="5"/>
  <c r="JC40" i="5"/>
  <c r="JB40" i="5"/>
  <c r="IZ40" i="5"/>
  <c r="IU40" i="5"/>
  <c r="IE40" i="5"/>
  <c r="ID40" i="5"/>
  <c r="IB40" i="5"/>
  <c r="HW40" i="5"/>
  <c r="HG40" i="5"/>
  <c r="HF40" i="5"/>
  <c r="HD40" i="5"/>
  <c r="GY40" i="5"/>
  <c r="GI40" i="5"/>
  <c r="FZ40" i="5"/>
  <c r="GH40" i="5" s="1"/>
  <c r="GF40" i="5"/>
  <c r="GA40" i="5"/>
  <c r="FK40" i="5"/>
  <c r="FJ40" i="5"/>
  <c r="FH40" i="5"/>
  <c r="FC40" i="5"/>
  <c r="EM40" i="5"/>
  <c r="EL40" i="5"/>
  <c r="EJ40" i="5"/>
  <c r="EE40" i="5"/>
  <c r="DO40" i="5"/>
  <c r="DN40" i="5"/>
  <c r="DL40" i="5"/>
  <c r="DG40" i="5"/>
  <c r="CQ40" i="5"/>
  <c r="CP40" i="5"/>
  <c r="CN40" i="5"/>
  <c r="CI40" i="5"/>
  <c r="BS40" i="5"/>
  <c r="BR40" i="5"/>
  <c r="BP40" i="5"/>
  <c r="BK40" i="5"/>
  <c r="AU40" i="5"/>
  <c r="AT40" i="5"/>
  <c r="AR40" i="5"/>
  <c r="AM40" i="5"/>
  <c r="W40" i="5"/>
  <c r="N40" i="5"/>
  <c r="V40" i="5" s="1"/>
  <c r="L40" i="5"/>
  <c r="K40" i="5"/>
  <c r="J40" i="5"/>
  <c r="T40" i="5" s="1"/>
  <c r="F40" i="5"/>
  <c r="O40" i="5" s="1"/>
  <c r="KA39" i="5"/>
  <c r="JZ39" i="5"/>
  <c r="JX39" i="5"/>
  <c r="JS39" i="5"/>
  <c r="JC39" i="5"/>
  <c r="JB39" i="5"/>
  <c r="IZ39" i="5"/>
  <c r="IU39" i="5"/>
  <c r="IE39" i="5"/>
  <c r="ID39" i="5"/>
  <c r="IB39" i="5"/>
  <c r="HW39" i="5"/>
  <c r="HG39" i="5"/>
  <c r="HF39" i="5"/>
  <c r="HD39" i="5"/>
  <c r="GY39" i="5"/>
  <c r="GI39" i="5"/>
  <c r="FZ39" i="5"/>
  <c r="GH39" i="5" s="1"/>
  <c r="GF39" i="5"/>
  <c r="GA39" i="5"/>
  <c r="FK39" i="5"/>
  <c r="FJ39" i="5"/>
  <c r="FH39" i="5"/>
  <c r="FC39" i="5"/>
  <c r="EM39" i="5"/>
  <c r="EL39" i="5"/>
  <c r="EJ39" i="5"/>
  <c r="EE39" i="5"/>
  <c r="DO39" i="5"/>
  <c r="DN39" i="5"/>
  <c r="DL39" i="5"/>
  <c r="DG39" i="5"/>
  <c r="CQ39" i="5"/>
  <c r="CP39" i="5"/>
  <c r="CN39" i="5"/>
  <c r="CI39" i="5"/>
  <c r="BS39" i="5"/>
  <c r="BR39" i="5"/>
  <c r="BP39" i="5"/>
  <c r="BK39" i="5"/>
  <c r="AU39" i="5"/>
  <c r="AT39" i="5"/>
  <c r="AR39" i="5"/>
  <c r="AM39" i="5"/>
  <c r="W39" i="5"/>
  <c r="N39" i="5"/>
  <c r="V39" i="5" s="1"/>
  <c r="L39" i="5"/>
  <c r="K39" i="5"/>
  <c r="J39" i="5"/>
  <c r="T39" i="5" s="1"/>
  <c r="F39" i="5"/>
  <c r="O39" i="5" s="1"/>
  <c r="KA38" i="5"/>
  <c r="JZ38" i="5"/>
  <c r="JX38" i="5"/>
  <c r="JS38" i="5"/>
  <c r="JC38" i="5"/>
  <c r="JB38" i="5"/>
  <c r="IZ38" i="5"/>
  <c r="IU38" i="5"/>
  <c r="IE38" i="5"/>
  <c r="ID38" i="5"/>
  <c r="IB38" i="5"/>
  <c r="HW38" i="5"/>
  <c r="HG38" i="5"/>
  <c r="HF38" i="5"/>
  <c r="HD38" i="5"/>
  <c r="GY38" i="5"/>
  <c r="GI38" i="5"/>
  <c r="FZ38" i="5"/>
  <c r="GH38" i="5" s="1"/>
  <c r="GF38" i="5"/>
  <c r="GA38" i="5"/>
  <c r="FK38" i="5"/>
  <c r="FJ38" i="5"/>
  <c r="FH38" i="5"/>
  <c r="FC38" i="5"/>
  <c r="EM38" i="5"/>
  <c r="EL38" i="5"/>
  <c r="EJ38" i="5"/>
  <c r="EE38" i="5"/>
  <c r="DO38" i="5"/>
  <c r="DN38" i="5"/>
  <c r="DL38" i="5"/>
  <c r="DG38" i="5"/>
  <c r="CQ38" i="5"/>
  <c r="CP38" i="5"/>
  <c r="CN38" i="5"/>
  <c r="CI38" i="5"/>
  <c r="BS38" i="5"/>
  <c r="BR38" i="5"/>
  <c r="BP38" i="5"/>
  <c r="BK38" i="5"/>
  <c r="AU38" i="5"/>
  <c r="AT38" i="5"/>
  <c r="AR38" i="5"/>
  <c r="AM38" i="5"/>
  <c r="W38" i="5"/>
  <c r="N38" i="5"/>
  <c r="V38" i="5" s="1"/>
  <c r="L38" i="5"/>
  <c r="K38" i="5"/>
  <c r="J38" i="5"/>
  <c r="T38" i="5" s="1"/>
  <c r="F38" i="5"/>
  <c r="O38" i="5" s="1"/>
  <c r="KA37" i="5"/>
  <c r="JZ37" i="5"/>
  <c r="JX37" i="5"/>
  <c r="JS37" i="5"/>
  <c r="JC37" i="5"/>
  <c r="JB37" i="5"/>
  <c r="IZ37" i="5"/>
  <c r="IU37" i="5"/>
  <c r="IE37" i="5"/>
  <c r="ID37" i="5"/>
  <c r="IB37" i="5"/>
  <c r="HW37" i="5"/>
  <c r="HG37" i="5"/>
  <c r="HF37" i="5"/>
  <c r="HD37" i="5"/>
  <c r="GY37" i="5"/>
  <c r="GI37" i="5"/>
  <c r="FZ37" i="5"/>
  <c r="GH37" i="5" s="1"/>
  <c r="GF37" i="5"/>
  <c r="GA37" i="5"/>
  <c r="FK37" i="5"/>
  <c r="FJ37" i="5"/>
  <c r="FH37" i="5"/>
  <c r="FC37" i="5"/>
  <c r="EM37" i="5"/>
  <c r="EL37" i="5"/>
  <c r="EJ37" i="5"/>
  <c r="EE37" i="5"/>
  <c r="DO37" i="5"/>
  <c r="DN37" i="5"/>
  <c r="DL37" i="5"/>
  <c r="DG37" i="5"/>
  <c r="CQ37" i="5"/>
  <c r="CP37" i="5"/>
  <c r="CN37" i="5"/>
  <c r="CI37" i="5"/>
  <c r="BS37" i="5"/>
  <c r="BR37" i="5"/>
  <c r="BP37" i="5"/>
  <c r="BK37" i="5"/>
  <c r="AU37" i="5"/>
  <c r="AT37" i="5"/>
  <c r="AR37" i="5"/>
  <c r="AM37" i="5"/>
  <c r="W37" i="5"/>
  <c r="N37" i="5"/>
  <c r="V37" i="5" s="1"/>
  <c r="L37" i="5"/>
  <c r="K37" i="5"/>
  <c r="J37" i="5"/>
  <c r="T37" i="5" s="1"/>
  <c r="F37" i="5"/>
  <c r="O37" i="5" s="1"/>
  <c r="KA36" i="5"/>
  <c r="JZ36" i="5"/>
  <c r="JX36" i="5"/>
  <c r="JS36" i="5"/>
  <c r="JC36" i="5"/>
  <c r="JB36" i="5"/>
  <c r="IZ36" i="5"/>
  <c r="IU36" i="5"/>
  <c r="IE36" i="5"/>
  <c r="ID36" i="5"/>
  <c r="IB36" i="5"/>
  <c r="HW36" i="5"/>
  <c r="HG36" i="5"/>
  <c r="HF36" i="5"/>
  <c r="HD36" i="5"/>
  <c r="GY36" i="5"/>
  <c r="GI36" i="5"/>
  <c r="FZ36" i="5"/>
  <c r="GH36" i="5" s="1"/>
  <c r="GF36" i="5"/>
  <c r="GA36" i="5"/>
  <c r="FK36" i="5"/>
  <c r="FJ36" i="5"/>
  <c r="FH36" i="5"/>
  <c r="FC36" i="5"/>
  <c r="EM36" i="5"/>
  <c r="EL36" i="5"/>
  <c r="EJ36" i="5"/>
  <c r="EE36" i="5"/>
  <c r="DO36" i="5"/>
  <c r="DN36" i="5"/>
  <c r="DL36" i="5"/>
  <c r="DG36" i="5"/>
  <c r="CQ36" i="5"/>
  <c r="CP36" i="5"/>
  <c r="CN36" i="5"/>
  <c r="CI36" i="5"/>
  <c r="BS36" i="5"/>
  <c r="BR36" i="5"/>
  <c r="BP36" i="5"/>
  <c r="BK36" i="5"/>
  <c r="AU36" i="5"/>
  <c r="AT36" i="5"/>
  <c r="AR36" i="5"/>
  <c r="AM36" i="5"/>
  <c r="W36" i="5"/>
  <c r="N36" i="5"/>
  <c r="V36" i="5" s="1"/>
  <c r="L36" i="5"/>
  <c r="K36" i="5"/>
  <c r="J36" i="5"/>
  <c r="T36" i="5" s="1"/>
  <c r="F36" i="5"/>
  <c r="O36" i="5" s="1"/>
  <c r="KA35" i="5"/>
  <c r="JZ35" i="5"/>
  <c r="JX35" i="5"/>
  <c r="JS35" i="5"/>
  <c r="JC35" i="5"/>
  <c r="JB35" i="5"/>
  <c r="IZ35" i="5"/>
  <c r="IU35" i="5"/>
  <c r="IE35" i="5"/>
  <c r="ID35" i="5"/>
  <c r="IB35" i="5"/>
  <c r="HW35" i="5"/>
  <c r="HG35" i="5"/>
  <c r="HF35" i="5"/>
  <c r="HD35" i="5"/>
  <c r="GY35" i="5"/>
  <c r="GI35" i="5"/>
  <c r="FZ35" i="5"/>
  <c r="GH35" i="5" s="1"/>
  <c r="GF35" i="5"/>
  <c r="GA35" i="5"/>
  <c r="FK35" i="5"/>
  <c r="FJ35" i="5"/>
  <c r="FH35" i="5"/>
  <c r="FC35" i="5"/>
  <c r="EM35" i="5"/>
  <c r="EL35" i="5"/>
  <c r="EJ35" i="5"/>
  <c r="EE35" i="5"/>
  <c r="DO35" i="5"/>
  <c r="DN35" i="5"/>
  <c r="DL35" i="5"/>
  <c r="DG35" i="5"/>
  <c r="CQ35" i="5"/>
  <c r="CP35" i="5"/>
  <c r="CN35" i="5"/>
  <c r="CI35" i="5"/>
  <c r="BS35" i="5"/>
  <c r="BR35" i="5"/>
  <c r="BP35" i="5"/>
  <c r="BK35" i="5"/>
  <c r="AU35" i="5"/>
  <c r="AT35" i="5"/>
  <c r="AR35" i="5"/>
  <c r="AM35" i="5"/>
  <c r="W35" i="5"/>
  <c r="N35" i="5"/>
  <c r="V35" i="5" s="1"/>
  <c r="L35" i="5"/>
  <c r="K35" i="5"/>
  <c r="J35" i="5"/>
  <c r="T35" i="5" s="1"/>
  <c r="F35" i="5"/>
  <c r="O35" i="5" s="1"/>
  <c r="KA34" i="5"/>
  <c r="JZ34" i="5"/>
  <c r="JX34" i="5"/>
  <c r="JS34" i="5"/>
  <c r="JC34" i="5"/>
  <c r="JB34" i="5"/>
  <c r="IZ34" i="5"/>
  <c r="IU34" i="5"/>
  <c r="IE34" i="5"/>
  <c r="ID34" i="5"/>
  <c r="IB34" i="5"/>
  <c r="HW34" i="5"/>
  <c r="HG34" i="5"/>
  <c r="HF34" i="5"/>
  <c r="HD34" i="5"/>
  <c r="GY34" i="5"/>
  <c r="GI34" i="5"/>
  <c r="FZ34" i="5"/>
  <c r="GH34" i="5" s="1"/>
  <c r="GF34" i="5"/>
  <c r="GA34" i="5"/>
  <c r="FK34" i="5"/>
  <c r="FJ34" i="5"/>
  <c r="FH34" i="5"/>
  <c r="FC34" i="5"/>
  <c r="EM34" i="5"/>
  <c r="EL34" i="5"/>
  <c r="EJ34" i="5"/>
  <c r="EE34" i="5"/>
  <c r="DO34" i="5"/>
  <c r="DN34" i="5"/>
  <c r="DL34" i="5"/>
  <c r="DG34" i="5"/>
  <c r="CQ34" i="5"/>
  <c r="CP34" i="5"/>
  <c r="CN34" i="5"/>
  <c r="CI34" i="5"/>
  <c r="BS34" i="5"/>
  <c r="BR34" i="5"/>
  <c r="BP34" i="5"/>
  <c r="BK34" i="5"/>
  <c r="AU34" i="5"/>
  <c r="AT34" i="5"/>
  <c r="AR34" i="5"/>
  <c r="AM34" i="5"/>
  <c r="W34" i="5"/>
  <c r="N34" i="5"/>
  <c r="V34" i="5" s="1"/>
  <c r="L34" i="5"/>
  <c r="K34" i="5"/>
  <c r="J34" i="5"/>
  <c r="T34" i="5" s="1"/>
  <c r="F34" i="5"/>
  <c r="KA33" i="5"/>
  <c r="JZ33" i="5"/>
  <c r="JX33" i="5"/>
  <c r="JS33" i="5"/>
  <c r="JC33" i="5"/>
  <c r="JB33" i="5"/>
  <c r="IZ33" i="5"/>
  <c r="IU33" i="5"/>
  <c r="IV33" i="5" s="1"/>
  <c r="IE33" i="5"/>
  <c r="ID33" i="5"/>
  <c r="IB33" i="5"/>
  <c r="HW33" i="5"/>
  <c r="HG33" i="5"/>
  <c r="HF33" i="5"/>
  <c r="HD33" i="5"/>
  <c r="GY33" i="5"/>
  <c r="GI33" i="5"/>
  <c r="FZ33" i="5"/>
  <c r="GH33" i="5" s="1"/>
  <c r="GF33" i="5"/>
  <c r="GA33" i="5"/>
  <c r="FK33" i="5"/>
  <c r="FJ33" i="5"/>
  <c r="FH33" i="5"/>
  <c r="FC33" i="5"/>
  <c r="FD33" i="5" s="1"/>
  <c r="EM33" i="5"/>
  <c r="EL33" i="5"/>
  <c r="EJ33" i="5"/>
  <c r="EE33" i="5"/>
  <c r="DO33" i="5"/>
  <c r="DN33" i="5"/>
  <c r="DL33" i="5"/>
  <c r="CQ33" i="5"/>
  <c r="CP33" i="5"/>
  <c r="CN33" i="5"/>
  <c r="CI33" i="5"/>
  <c r="BS33" i="5"/>
  <c r="BR33" i="5"/>
  <c r="BP33" i="5"/>
  <c r="BK33" i="5"/>
  <c r="BL33" i="5" s="1"/>
  <c r="AU33" i="5"/>
  <c r="AT33" i="5"/>
  <c r="AR33" i="5"/>
  <c r="AM33" i="5"/>
  <c r="W33" i="5"/>
  <c r="N33" i="5"/>
  <c r="V33" i="5" s="1"/>
  <c r="L33" i="5"/>
  <c r="K33" i="5"/>
  <c r="J33" i="5"/>
  <c r="T33" i="5" s="1"/>
  <c r="F33" i="5"/>
  <c r="O33" i="5" s="1"/>
  <c r="KA32" i="5"/>
  <c r="JZ32" i="5"/>
  <c r="JX32" i="5"/>
  <c r="JS32" i="5"/>
  <c r="JC32" i="5"/>
  <c r="JB32" i="5"/>
  <c r="IZ32" i="5"/>
  <c r="IU32" i="5"/>
  <c r="IV32" i="5" s="1"/>
  <c r="IE32" i="5"/>
  <c r="ID32" i="5"/>
  <c r="IB32" i="5"/>
  <c r="HW32" i="5"/>
  <c r="HG32" i="5"/>
  <c r="HF32" i="5"/>
  <c r="HD32" i="5"/>
  <c r="GI32" i="5"/>
  <c r="FZ32" i="5"/>
  <c r="GH32" i="5" s="1"/>
  <c r="GF32" i="5"/>
  <c r="GA32" i="5"/>
  <c r="FK32" i="5"/>
  <c r="FJ32" i="5"/>
  <c r="FH32" i="5"/>
  <c r="FC32" i="5"/>
  <c r="FD32" i="5" s="1"/>
  <c r="EM32" i="5"/>
  <c r="EL32" i="5"/>
  <c r="EJ32" i="5"/>
  <c r="EE32" i="5"/>
  <c r="DO32" i="5"/>
  <c r="DN32" i="5"/>
  <c r="DL32" i="5"/>
  <c r="DG32" i="5"/>
  <c r="CQ32" i="5"/>
  <c r="CP32" i="5"/>
  <c r="CN32" i="5"/>
  <c r="CI32" i="5"/>
  <c r="BS32" i="5"/>
  <c r="BR32" i="5"/>
  <c r="BP32" i="5"/>
  <c r="BK32" i="5"/>
  <c r="BL32" i="5" s="1"/>
  <c r="AU32" i="5"/>
  <c r="AT32" i="5"/>
  <c r="AR32" i="5"/>
  <c r="AM32" i="5"/>
  <c r="W32" i="5"/>
  <c r="N32" i="5"/>
  <c r="V32" i="5" s="1"/>
  <c r="L32" i="5"/>
  <c r="K32" i="5"/>
  <c r="J32" i="5"/>
  <c r="T32" i="5" s="1"/>
  <c r="F32" i="5"/>
  <c r="KA31" i="5"/>
  <c r="JZ31" i="5"/>
  <c r="JX31" i="5"/>
  <c r="JS31" i="5"/>
  <c r="JC31" i="5"/>
  <c r="JB31" i="5"/>
  <c r="IZ31" i="5"/>
  <c r="IU31" i="5"/>
  <c r="IV31" i="5" s="1"/>
  <c r="IE31" i="5"/>
  <c r="ID31" i="5"/>
  <c r="IB31" i="5"/>
  <c r="HW31" i="5"/>
  <c r="HG31" i="5"/>
  <c r="HF31" i="5"/>
  <c r="HD31" i="5"/>
  <c r="GY31" i="5"/>
  <c r="GI31" i="5"/>
  <c r="FZ31" i="5"/>
  <c r="GH31" i="5" s="1"/>
  <c r="GF31" i="5"/>
  <c r="GA31" i="5"/>
  <c r="FK31" i="5"/>
  <c r="FJ31" i="5"/>
  <c r="FH31" i="5"/>
  <c r="FC31" i="5"/>
  <c r="FD31" i="5" s="1"/>
  <c r="EM31" i="5"/>
  <c r="EL31" i="5"/>
  <c r="EJ31" i="5"/>
  <c r="EE31" i="5"/>
  <c r="DO31" i="5"/>
  <c r="DN31" i="5"/>
  <c r="DL31" i="5"/>
  <c r="CQ31" i="5"/>
  <c r="CP31" i="5"/>
  <c r="CN31" i="5"/>
  <c r="CI31" i="5"/>
  <c r="BS31" i="5"/>
  <c r="BR31" i="5"/>
  <c r="BP31" i="5"/>
  <c r="BK31" i="5"/>
  <c r="BL31" i="5" s="1"/>
  <c r="AU31" i="5"/>
  <c r="AT31" i="5"/>
  <c r="AR31" i="5"/>
  <c r="AM31" i="5"/>
  <c r="W31" i="5"/>
  <c r="N31" i="5"/>
  <c r="V31" i="5" s="1"/>
  <c r="L31" i="5"/>
  <c r="K31" i="5"/>
  <c r="J31" i="5"/>
  <c r="T31" i="5" s="1"/>
  <c r="F31" i="5"/>
  <c r="O31" i="5" s="1"/>
  <c r="KA30" i="5"/>
  <c r="JZ30" i="5"/>
  <c r="JX30" i="5"/>
  <c r="JS30" i="5"/>
  <c r="JC30" i="5"/>
  <c r="JB30" i="5"/>
  <c r="IZ30" i="5"/>
  <c r="IU30" i="5"/>
  <c r="IV30" i="5" s="1"/>
  <c r="IE30" i="5"/>
  <c r="ID30" i="5"/>
  <c r="IB30" i="5"/>
  <c r="HW30" i="5"/>
  <c r="HG30" i="5"/>
  <c r="HF30" i="5"/>
  <c r="HD30" i="5"/>
  <c r="GI30" i="5"/>
  <c r="FZ30" i="5"/>
  <c r="GH30" i="5" s="1"/>
  <c r="GF30" i="5"/>
  <c r="GA30" i="5"/>
  <c r="FK30" i="5"/>
  <c r="FJ30" i="5"/>
  <c r="FH30" i="5"/>
  <c r="FC30" i="5"/>
  <c r="FD30" i="5" s="1"/>
  <c r="EM30" i="5"/>
  <c r="EL30" i="5"/>
  <c r="EJ30" i="5"/>
  <c r="EE30" i="5"/>
  <c r="DO30" i="5"/>
  <c r="DN30" i="5"/>
  <c r="DL30" i="5"/>
  <c r="DG30" i="5"/>
  <c r="CQ30" i="5"/>
  <c r="CP30" i="5"/>
  <c r="CN30" i="5"/>
  <c r="CI30" i="5"/>
  <c r="BS30" i="5"/>
  <c r="BR30" i="5"/>
  <c r="BP30" i="5"/>
  <c r="BK30" i="5"/>
  <c r="BL30" i="5" s="1"/>
  <c r="AU30" i="5"/>
  <c r="AT30" i="5"/>
  <c r="AR30" i="5"/>
  <c r="AM30" i="5"/>
  <c r="W30" i="5"/>
  <c r="N30" i="5"/>
  <c r="V30" i="5" s="1"/>
  <c r="L30" i="5"/>
  <c r="K30" i="5"/>
  <c r="J30" i="5"/>
  <c r="T30" i="5" s="1"/>
  <c r="F30" i="5"/>
  <c r="KA29" i="5"/>
  <c r="JZ29" i="5"/>
  <c r="JX29" i="5"/>
  <c r="JS29" i="5"/>
  <c r="JC29" i="5"/>
  <c r="JB29" i="5"/>
  <c r="IZ29" i="5"/>
  <c r="IU29" i="5"/>
  <c r="IV29" i="5" s="1"/>
  <c r="IE29" i="5"/>
  <c r="ID29" i="5"/>
  <c r="IB29" i="5"/>
  <c r="HW29" i="5"/>
  <c r="HG29" i="5"/>
  <c r="HF29" i="5"/>
  <c r="HD29" i="5"/>
  <c r="GY29" i="5"/>
  <c r="GI29" i="5"/>
  <c r="FZ29" i="5"/>
  <c r="GH29" i="5" s="1"/>
  <c r="GF29" i="5"/>
  <c r="GA29" i="5"/>
  <c r="FK29" i="5"/>
  <c r="FJ29" i="5"/>
  <c r="FH29" i="5"/>
  <c r="FC29" i="5"/>
  <c r="FD29" i="5" s="1"/>
  <c r="EM29" i="5"/>
  <c r="EL29" i="5"/>
  <c r="EJ29" i="5"/>
  <c r="EE29" i="5"/>
  <c r="DO29" i="5"/>
  <c r="DN29" i="5"/>
  <c r="DL29" i="5"/>
  <c r="CQ29" i="5"/>
  <c r="CP29" i="5"/>
  <c r="CN29" i="5"/>
  <c r="CI29" i="5"/>
  <c r="BS29" i="5"/>
  <c r="BR29" i="5"/>
  <c r="BP29" i="5"/>
  <c r="BK29" i="5"/>
  <c r="BL29" i="5" s="1"/>
  <c r="AU29" i="5"/>
  <c r="AT29" i="5"/>
  <c r="AR29" i="5"/>
  <c r="AM29" i="5"/>
  <c r="W29" i="5"/>
  <c r="N29" i="5"/>
  <c r="V29" i="5" s="1"/>
  <c r="L29" i="5"/>
  <c r="K29" i="5"/>
  <c r="J29" i="5"/>
  <c r="T29" i="5" s="1"/>
  <c r="F29" i="5"/>
  <c r="O29" i="5" s="1"/>
  <c r="KA28" i="5"/>
  <c r="JZ28" i="5"/>
  <c r="JX28" i="5"/>
  <c r="JS28" i="5"/>
  <c r="JC28" i="5"/>
  <c r="JB28" i="5"/>
  <c r="IZ28" i="5"/>
  <c r="IU28" i="5"/>
  <c r="IV28" i="5" s="1"/>
  <c r="IE28" i="5"/>
  <c r="ID28" i="5"/>
  <c r="IB28" i="5"/>
  <c r="HW28" i="5"/>
  <c r="HG28" i="5"/>
  <c r="HF28" i="5"/>
  <c r="HD28" i="5"/>
  <c r="GI28" i="5"/>
  <c r="FZ28" i="5"/>
  <c r="GH28" i="5" s="1"/>
  <c r="GF28" i="5"/>
  <c r="GA28" i="5"/>
  <c r="FK28" i="5"/>
  <c r="FJ28" i="5"/>
  <c r="FH28" i="5"/>
  <c r="FC28" i="5"/>
  <c r="FD28" i="5" s="1"/>
  <c r="EM28" i="5"/>
  <c r="EL28" i="5"/>
  <c r="EJ28" i="5"/>
  <c r="EE28" i="5"/>
  <c r="DO28" i="5"/>
  <c r="DN28" i="5"/>
  <c r="DL28" i="5"/>
  <c r="DG28" i="5"/>
  <c r="CQ28" i="5"/>
  <c r="CP28" i="5"/>
  <c r="CN28" i="5"/>
  <c r="CI28" i="5"/>
  <c r="BS28" i="5"/>
  <c r="BR28" i="5"/>
  <c r="BP28" i="5"/>
  <c r="BK28" i="5"/>
  <c r="BL28" i="5" s="1"/>
  <c r="AU28" i="5"/>
  <c r="AT28" i="5"/>
  <c r="AR28" i="5"/>
  <c r="AM28" i="5"/>
  <c r="W28" i="5"/>
  <c r="N28" i="5"/>
  <c r="V28" i="5" s="1"/>
  <c r="L28" i="5"/>
  <c r="K28" i="5"/>
  <c r="J28" i="5"/>
  <c r="T28" i="5" s="1"/>
  <c r="F28" i="5"/>
  <c r="KA27" i="5"/>
  <c r="JZ27" i="5"/>
  <c r="JX27" i="5"/>
  <c r="JS27" i="5"/>
  <c r="JC27" i="5"/>
  <c r="JB27" i="5"/>
  <c r="IZ27" i="5"/>
  <c r="IU27" i="5"/>
  <c r="IV27" i="5" s="1"/>
  <c r="IE27" i="5"/>
  <c r="ID27" i="5"/>
  <c r="IB27" i="5"/>
  <c r="HW27" i="5"/>
  <c r="HG27" i="5"/>
  <c r="HF27" i="5"/>
  <c r="HD27" i="5"/>
  <c r="GY27" i="5"/>
  <c r="GI27" i="5"/>
  <c r="FZ27" i="5"/>
  <c r="GH27" i="5" s="1"/>
  <c r="GF27" i="5"/>
  <c r="GA27" i="5"/>
  <c r="FK27" i="5"/>
  <c r="FJ27" i="5"/>
  <c r="FH27" i="5"/>
  <c r="FC27" i="5"/>
  <c r="FD27" i="5" s="1"/>
  <c r="EM27" i="5"/>
  <c r="EL27" i="5"/>
  <c r="EJ27" i="5"/>
  <c r="EE27" i="5"/>
  <c r="DO27" i="5"/>
  <c r="DN27" i="5"/>
  <c r="DL27" i="5"/>
  <c r="CQ27" i="5"/>
  <c r="CP27" i="5"/>
  <c r="CN27" i="5"/>
  <c r="CI27" i="5"/>
  <c r="BS27" i="5"/>
  <c r="BR27" i="5"/>
  <c r="BP27" i="5"/>
  <c r="BK27" i="5"/>
  <c r="BL27" i="5" s="1"/>
  <c r="AU27" i="5"/>
  <c r="AT27" i="5"/>
  <c r="AR27" i="5"/>
  <c r="AM27" i="5"/>
  <c r="W27" i="5"/>
  <c r="N27" i="5"/>
  <c r="V27" i="5" s="1"/>
  <c r="L27" i="5"/>
  <c r="K27" i="5"/>
  <c r="J27" i="5"/>
  <c r="T27" i="5" s="1"/>
  <c r="F27" i="5"/>
  <c r="O27" i="5" s="1"/>
  <c r="KA26" i="5"/>
  <c r="JZ26" i="5"/>
  <c r="JX26" i="5"/>
  <c r="JS26" i="5"/>
  <c r="JC26" i="5"/>
  <c r="JB26" i="5"/>
  <c r="IZ26" i="5"/>
  <c r="IU26" i="5"/>
  <c r="IV26" i="5" s="1"/>
  <c r="IE26" i="5"/>
  <c r="ID26" i="5"/>
  <c r="IB26" i="5"/>
  <c r="HW26" i="5"/>
  <c r="HG26" i="5"/>
  <c r="HF26" i="5"/>
  <c r="HD26" i="5"/>
  <c r="GI26" i="5"/>
  <c r="FZ26" i="5"/>
  <c r="GH26" i="5" s="1"/>
  <c r="GF26" i="5"/>
  <c r="GA26" i="5"/>
  <c r="FK26" i="5"/>
  <c r="FJ26" i="5"/>
  <c r="FH26" i="5"/>
  <c r="FC26" i="5"/>
  <c r="FD26" i="5" s="1"/>
  <c r="EM26" i="5"/>
  <c r="EL26" i="5"/>
  <c r="EJ26" i="5"/>
  <c r="EE26" i="5"/>
  <c r="DO26" i="5"/>
  <c r="DN26" i="5"/>
  <c r="DL26" i="5"/>
  <c r="DG26" i="5"/>
  <c r="CQ26" i="5"/>
  <c r="CP26" i="5"/>
  <c r="CN26" i="5"/>
  <c r="CI26" i="5"/>
  <c r="BS26" i="5"/>
  <c r="BR26" i="5"/>
  <c r="BP26" i="5"/>
  <c r="BK26" i="5"/>
  <c r="BL26" i="5" s="1"/>
  <c r="AU26" i="5"/>
  <c r="AT26" i="5"/>
  <c r="AR26" i="5"/>
  <c r="AM26" i="5"/>
  <c r="W26" i="5"/>
  <c r="N26" i="5"/>
  <c r="V26" i="5" s="1"/>
  <c r="L26" i="5"/>
  <c r="K26" i="5"/>
  <c r="J26" i="5"/>
  <c r="T26" i="5" s="1"/>
  <c r="F26" i="5"/>
  <c r="KA25" i="5"/>
  <c r="JZ25" i="5"/>
  <c r="JX25" i="5"/>
  <c r="JS25" i="5"/>
  <c r="JC25" i="5"/>
  <c r="JB25" i="5"/>
  <c r="IZ25" i="5"/>
  <c r="IU25" i="5"/>
  <c r="IV25" i="5" s="1"/>
  <c r="IE25" i="5"/>
  <c r="ID25" i="5"/>
  <c r="IB25" i="5"/>
  <c r="HW25" i="5"/>
  <c r="HG25" i="5"/>
  <c r="HF25" i="5"/>
  <c r="HD25" i="5"/>
  <c r="GY25" i="5"/>
  <c r="GI25" i="5"/>
  <c r="FZ25" i="5"/>
  <c r="GH25" i="5" s="1"/>
  <c r="GF25" i="5"/>
  <c r="GA25" i="5"/>
  <c r="FK25" i="5"/>
  <c r="FJ25" i="5"/>
  <c r="FH25" i="5"/>
  <c r="FC25" i="5"/>
  <c r="FD25" i="5" s="1"/>
  <c r="EM25" i="5"/>
  <c r="EL25" i="5"/>
  <c r="EJ25" i="5"/>
  <c r="EE25" i="5"/>
  <c r="DO25" i="5"/>
  <c r="DN25" i="5"/>
  <c r="DL25" i="5"/>
  <c r="CQ25" i="5"/>
  <c r="CP25" i="5"/>
  <c r="CN25" i="5"/>
  <c r="CI25" i="5"/>
  <c r="BS25" i="5"/>
  <c r="BR25" i="5"/>
  <c r="BP25" i="5"/>
  <c r="BK25" i="5"/>
  <c r="BL25" i="5" s="1"/>
  <c r="AU25" i="5"/>
  <c r="AT25" i="5"/>
  <c r="AR25" i="5"/>
  <c r="AM25" i="5"/>
  <c r="W25" i="5"/>
  <c r="N25" i="5"/>
  <c r="V25" i="5" s="1"/>
  <c r="L25" i="5"/>
  <c r="K25" i="5"/>
  <c r="J25" i="5"/>
  <c r="T25" i="5" s="1"/>
  <c r="F25" i="5"/>
  <c r="O25" i="5" s="1"/>
  <c r="KA24" i="5"/>
  <c r="JZ24" i="5"/>
  <c r="JX24" i="5"/>
  <c r="JS24" i="5"/>
  <c r="JC24" i="5"/>
  <c r="JB24" i="5"/>
  <c r="IZ24" i="5"/>
  <c r="IU24" i="5"/>
  <c r="IV24" i="5" s="1"/>
  <c r="IE24" i="5"/>
  <c r="ID24" i="5"/>
  <c r="IB24" i="5"/>
  <c r="HW24" i="5"/>
  <c r="HG24" i="5"/>
  <c r="HF24" i="5"/>
  <c r="HD24" i="5"/>
  <c r="GI24" i="5"/>
  <c r="FZ24" i="5"/>
  <c r="GH24" i="5" s="1"/>
  <c r="GF24" i="5"/>
  <c r="GA24" i="5"/>
  <c r="FK24" i="5"/>
  <c r="FJ24" i="5"/>
  <c r="FH24" i="5"/>
  <c r="FC24" i="5"/>
  <c r="FD24" i="5" s="1"/>
  <c r="EM24" i="5"/>
  <c r="EL24" i="5"/>
  <c r="EJ24" i="5"/>
  <c r="EE24" i="5"/>
  <c r="DO24" i="5"/>
  <c r="DN24" i="5"/>
  <c r="DL24" i="5"/>
  <c r="DG24" i="5"/>
  <c r="CQ24" i="5"/>
  <c r="CP24" i="5"/>
  <c r="CN24" i="5"/>
  <c r="CI24" i="5"/>
  <c r="BS24" i="5"/>
  <c r="BR24" i="5"/>
  <c r="BP24" i="5"/>
  <c r="BK24" i="5"/>
  <c r="BL24" i="5" s="1"/>
  <c r="AU24" i="5"/>
  <c r="AT24" i="5"/>
  <c r="AR24" i="5"/>
  <c r="AM24" i="5"/>
  <c r="W24" i="5"/>
  <c r="N24" i="5"/>
  <c r="V24" i="5" s="1"/>
  <c r="L24" i="5"/>
  <c r="K24" i="5"/>
  <c r="J24" i="5"/>
  <c r="T24" i="5" s="1"/>
  <c r="F24" i="5"/>
  <c r="KA23" i="5"/>
  <c r="JZ23" i="5"/>
  <c r="JX23" i="5"/>
  <c r="JS23" i="5"/>
  <c r="JC23" i="5"/>
  <c r="JB23" i="5"/>
  <c r="IZ23" i="5"/>
  <c r="IU23" i="5"/>
  <c r="IV23" i="5" s="1"/>
  <c r="IE23" i="5"/>
  <c r="ID23" i="5"/>
  <c r="IB23" i="5"/>
  <c r="HW23" i="5"/>
  <c r="HG23" i="5"/>
  <c r="HF23" i="5"/>
  <c r="HD23" i="5"/>
  <c r="GY23" i="5"/>
  <c r="GI23" i="5"/>
  <c r="FZ23" i="5"/>
  <c r="GH23" i="5" s="1"/>
  <c r="GF23" i="5"/>
  <c r="GA23" i="5"/>
  <c r="FK23" i="5"/>
  <c r="FJ23" i="5"/>
  <c r="FH23" i="5"/>
  <c r="FC23" i="5"/>
  <c r="FD23" i="5" s="1"/>
  <c r="EM23" i="5"/>
  <c r="EL23" i="5"/>
  <c r="EJ23" i="5"/>
  <c r="EE23" i="5"/>
  <c r="DO23" i="5"/>
  <c r="DN23" i="5"/>
  <c r="DL23" i="5"/>
  <c r="CQ23" i="5"/>
  <c r="CP23" i="5"/>
  <c r="CN23" i="5"/>
  <c r="CI23" i="5"/>
  <c r="BS23" i="5"/>
  <c r="BR23" i="5"/>
  <c r="BP23" i="5"/>
  <c r="BK23" i="5"/>
  <c r="BL23" i="5" s="1"/>
  <c r="AU23" i="5"/>
  <c r="AT23" i="5"/>
  <c r="AR23" i="5"/>
  <c r="AM23" i="5"/>
  <c r="W23" i="5"/>
  <c r="N23" i="5"/>
  <c r="V23" i="5" s="1"/>
  <c r="L23" i="5"/>
  <c r="K23" i="5"/>
  <c r="J23" i="5"/>
  <c r="T23" i="5" s="1"/>
  <c r="F23" i="5"/>
  <c r="O23" i="5" s="1"/>
  <c r="KA22" i="5"/>
  <c r="JZ22" i="5"/>
  <c r="JX22" i="5"/>
  <c r="JS22" i="5"/>
  <c r="JC22" i="5"/>
  <c r="JB22" i="5"/>
  <c r="IZ22" i="5"/>
  <c r="IU22" i="5"/>
  <c r="IV22" i="5" s="1"/>
  <c r="IE22" i="5"/>
  <c r="ID22" i="5"/>
  <c r="IB22" i="5"/>
  <c r="HW22" i="5"/>
  <c r="HG22" i="5"/>
  <c r="HF22" i="5"/>
  <c r="HD22" i="5"/>
  <c r="GI22" i="5"/>
  <c r="FZ22" i="5"/>
  <c r="GH22" i="5" s="1"/>
  <c r="GF22" i="5"/>
  <c r="GA22" i="5"/>
  <c r="FK22" i="5"/>
  <c r="FJ22" i="5"/>
  <c r="FH22" i="5"/>
  <c r="FC22" i="5"/>
  <c r="FD22" i="5" s="1"/>
  <c r="EM22" i="5"/>
  <c r="EL22" i="5"/>
  <c r="EJ22" i="5"/>
  <c r="EE22" i="5"/>
  <c r="DO22" i="5"/>
  <c r="DN22" i="5"/>
  <c r="DL22" i="5"/>
  <c r="DG22" i="5"/>
  <c r="CQ22" i="5"/>
  <c r="CP22" i="5"/>
  <c r="CN22" i="5"/>
  <c r="CI22" i="5"/>
  <c r="BS22" i="5"/>
  <c r="BR22" i="5"/>
  <c r="BP22" i="5"/>
  <c r="BK22" i="5"/>
  <c r="BL22" i="5" s="1"/>
  <c r="AU22" i="5"/>
  <c r="AT22" i="5"/>
  <c r="AR22" i="5"/>
  <c r="AM22" i="5"/>
  <c r="W22" i="5"/>
  <c r="N22" i="5"/>
  <c r="V22" i="5" s="1"/>
  <c r="L22" i="5"/>
  <c r="K22" i="5"/>
  <c r="J22" i="5"/>
  <c r="T22" i="5" s="1"/>
  <c r="F22" i="5"/>
  <c r="KA21" i="5"/>
  <c r="JZ21" i="5"/>
  <c r="JX21" i="5"/>
  <c r="JS21" i="5"/>
  <c r="JC21" i="5"/>
  <c r="JB21" i="5"/>
  <c r="IZ21" i="5"/>
  <c r="IU21" i="5"/>
  <c r="IV21" i="5" s="1"/>
  <c r="IE21" i="5"/>
  <c r="ID21" i="5"/>
  <c r="IB21" i="5"/>
  <c r="HW21" i="5"/>
  <c r="HG21" i="5"/>
  <c r="HF21" i="5"/>
  <c r="HD21" i="5"/>
  <c r="GY21" i="5"/>
  <c r="GI21" i="5"/>
  <c r="FZ21" i="5"/>
  <c r="GH21" i="5" s="1"/>
  <c r="GF21" i="5"/>
  <c r="GA21" i="5"/>
  <c r="FK21" i="5"/>
  <c r="FJ21" i="5"/>
  <c r="FH21" i="5"/>
  <c r="FC21" i="5"/>
  <c r="FD21" i="5" s="1"/>
  <c r="EM21" i="5"/>
  <c r="EL21" i="5"/>
  <c r="EJ21" i="5"/>
  <c r="EE21" i="5"/>
  <c r="DO21" i="5"/>
  <c r="DN21" i="5"/>
  <c r="DL21" i="5"/>
  <c r="CQ21" i="5"/>
  <c r="CP21" i="5"/>
  <c r="CN21" i="5"/>
  <c r="CI21" i="5"/>
  <c r="BS21" i="5"/>
  <c r="BR21" i="5"/>
  <c r="BP21" i="5"/>
  <c r="BK21" i="5"/>
  <c r="BL21" i="5" s="1"/>
  <c r="AU21" i="5"/>
  <c r="AT21" i="5"/>
  <c r="AR21" i="5"/>
  <c r="AM21" i="5"/>
  <c r="W21" i="5"/>
  <c r="N21" i="5"/>
  <c r="V21" i="5" s="1"/>
  <c r="L21" i="5"/>
  <c r="K21" i="5"/>
  <c r="J21" i="5"/>
  <c r="T21" i="5" s="1"/>
  <c r="F21" i="5"/>
  <c r="O21" i="5" s="1"/>
  <c r="KA20" i="5"/>
  <c r="JZ20" i="5"/>
  <c r="JX20" i="5"/>
  <c r="JS20" i="5"/>
  <c r="JC20" i="5"/>
  <c r="JB20" i="5"/>
  <c r="IZ20" i="5"/>
  <c r="IU20" i="5"/>
  <c r="IV20" i="5" s="1"/>
  <c r="IE20" i="5"/>
  <c r="ID20" i="5"/>
  <c r="IB20" i="5"/>
  <c r="HW20" i="5"/>
  <c r="HG20" i="5"/>
  <c r="HF20" i="5"/>
  <c r="HD20" i="5"/>
  <c r="GI20" i="5"/>
  <c r="FZ20" i="5"/>
  <c r="GH20" i="5" s="1"/>
  <c r="GF20" i="5"/>
  <c r="GA20" i="5"/>
  <c r="FK20" i="5"/>
  <c r="FJ20" i="5"/>
  <c r="FH20" i="5"/>
  <c r="FC20" i="5"/>
  <c r="FD20" i="5" s="1"/>
  <c r="EM20" i="5"/>
  <c r="EL20" i="5"/>
  <c r="EJ20" i="5"/>
  <c r="EE20" i="5"/>
  <c r="DO20" i="5"/>
  <c r="DN20" i="5"/>
  <c r="DL20" i="5"/>
  <c r="DG20" i="5"/>
  <c r="CQ20" i="5"/>
  <c r="CP20" i="5"/>
  <c r="CN20" i="5"/>
  <c r="CI20" i="5"/>
  <c r="BS20" i="5"/>
  <c r="BR20" i="5"/>
  <c r="BP20" i="5"/>
  <c r="BK20" i="5"/>
  <c r="BL20" i="5" s="1"/>
  <c r="AU20" i="5"/>
  <c r="AT20" i="5"/>
  <c r="AR20" i="5"/>
  <c r="AM20" i="5"/>
  <c r="W20" i="5"/>
  <c r="N20" i="5"/>
  <c r="V20" i="5" s="1"/>
  <c r="L20" i="5"/>
  <c r="K20" i="5"/>
  <c r="J20" i="5"/>
  <c r="T20" i="5" s="1"/>
  <c r="F20" i="5"/>
  <c r="KA19" i="5"/>
  <c r="JZ19" i="5"/>
  <c r="JX19" i="5"/>
  <c r="JS19" i="5"/>
  <c r="JC19" i="5"/>
  <c r="JB19" i="5"/>
  <c r="IZ19" i="5"/>
  <c r="IU19" i="5"/>
  <c r="IV19" i="5" s="1"/>
  <c r="IE19" i="5"/>
  <c r="ID19" i="5"/>
  <c r="IB19" i="5"/>
  <c r="HW19" i="5"/>
  <c r="HG19" i="5"/>
  <c r="HF19" i="5"/>
  <c r="HD19" i="5"/>
  <c r="GY19" i="5"/>
  <c r="GI19" i="5"/>
  <c r="FZ19" i="5"/>
  <c r="GH19" i="5" s="1"/>
  <c r="GF19" i="5"/>
  <c r="GA19" i="5"/>
  <c r="FK19" i="5"/>
  <c r="FJ19" i="5"/>
  <c r="FH19" i="5"/>
  <c r="FC19" i="5"/>
  <c r="FD19" i="5" s="1"/>
  <c r="EM19" i="5"/>
  <c r="EL19" i="5"/>
  <c r="EJ19" i="5"/>
  <c r="EE19" i="5"/>
  <c r="DO19" i="5"/>
  <c r="DN19" i="5"/>
  <c r="DL19" i="5"/>
  <c r="CQ19" i="5"/>
  <c r="CP19" i="5"/>
  <c r="CN19" i="5"/>
  <c r="CI19" i="5"/>
  <c r="BS19" i="5"/>
  <c r="BR19" i="5"/>
  <c r="BP19" i="5"/>
  <c r="BK19" i="5"/>
  <c r="BL19" i="5" s="1"/>
  <c r="AU19" i="5"/>
  <c r="AT19" i="5"/>
  <c r="AR19" i="5"/>
  <c r="AM19" i="5"/>
  <c r="W19" i="5"/>
  <c r="N19" i="5"/>
  <c r="V19" i="5" s="1"/>
  <c r="L19" i="5"/>
  <c r="K19" i="5"/>
  <c r="J19" i="5"/>
  <c r="T19" i="5" s="1"/>
  <c r="F19" i="5"/>
  <c r="O19" i="5" s="1"/>
  <c r="KA18" i="5"/>
  <c r="JZ18" i="5"/>
  <c r="JX18" i="5"/>
  <c r="JS18" i="5"/>
  <c r="JC18" i="5"/>
  <c r="JB18" i="5"/>
  <c r="IZ18" i="5"/>
  <c r="IU18" i="5"/>
  <c r="IV18" i="5" s="1"/>
  <c r="IE18" i="5"/>
  <c r="ID18" i="5"/>
  <c r="IB18" i="5"/>
  <c r="HW18" i="5"/>
  <c r="HG18" i="5"/>
  <c r="HF18" i="5"/>
  <c r="HD18" i="5"/>
  <c r="GI18" i="5"/>
  <c r="FZ18" i="5"/>
  <c r="GH18" i="5" s="1"/>
  <c r="GF18" i="5"/>
  <c r="GA18" i="5"/>
  <c r="FK18" i="5"/>
  <c r="FJ18" i="5"/>
  <c r="FH18" i="5"/>
  <c r="FC18" i="5"/>
  <c r="FD18" i="5" s="1"/>
  <c r="EM18" i="5"/>
  <c r="EL18" i="5"/>
  <c r="EJ18" i="5"/>
  <c r="EE18" i="5"/>
  <c r="DO18" i="5"/>
  <c r="DN18" i="5"/>
  <c r="DL18" i="5"/>
  <c r="DG18" i="5"/>
  <c r="CQ18" i="5"/>
  <c r="CP18" i="5"/>
  <c r="CN18" i="5"/>
  <c r="CI18" i="5"/>
  <c r="BS18" i="5"/>
  <c r="BR18" i="5"/>
  <c r="BP18" i="5"/>
  <c r="BK18" i="5"/>
  <c r="BL18" i="5" s="1"/>
  <c r="AU18" i="5"/>
  <c r="AT18" i="5"/>
  <c r="AR18" i="5"/>
  <c r="AM18" i="5"/>
  <c r="W18" i="5"/>
  <c r="N18" i="5"/>
  <c r="V18" i="5" s="1"/>
  <c r="L18" i="5"/>
  <c r="K18" i="5"/>
  <c r="J18" i="5"/>
  <c r="T18" i="5" s="1"/>
  <c r="F18" i="5"/>
  <c r="KA17" i="5"/>
  <c r="JZ17" i="5"/>
  <c r="JX17" i="5"/>
  <c r="JS17" i="5"/>
  <c r="JC17" i="5"/>
  <c r="JB17" i="5"/>
  <c r="IZ17" i="5"/>
  <c r="IU17" i="5"/>
  <c r="IV17" i="5" s="1"/>
  <c r="IE17" i="5"/>
  <c r="ID17" i="5"/>
  <c r="IB17" i="5"/>
  <c r="HW17" i="5"/>
  <c r="HG17" i="5"/>
  <c r="HF17" i="5"/>
  <c r="HD17" i="5"/>
  <c r="GY17" i="5"/>
  <c r="GI17" i="5"/>
  <c r="FZ17" i="5"/>
  <c r="GH17" i="5" s="1"/>
  <c r="GF17" i="5"/>
  <c r="GA17" i="5"/>
  <c r="FK17" i="5"/>
  <c r="FJ17" i="5"/>
  <c r="FH17" i="5"/>
  <c r="FC17" i="5"/>
  <c r="FD17" i="5" s="1"/>
  <c r="EM17" i="5"/>
  <c r="EL17" i="5"/>
  <c r="EJ17" i="5"/>
  <c r="EE17" i="5"/>
  <c r="DO17" i="5"/>
  <c r="DN17" i="5"/>
  <c r="DL17" i="5"/>
  <c r="CQ17" i="5"/>
  <c r="CP17" i="5"/>
  <c r="CN17" i="5"/>
  <c r="CI17" i="5"/>
  <c r="BS17" i="5"/>
  <c r="BR17" i="5"/>
  <c r="BP17" i="5"/>
  <c r="BK17" i="5"/>
  <c r="BL17" i="5" s="1"/>
  <c r="AU17" i="5"/>
  <c r="AT17" i="5"/>
  <c r="AR17" i="5"/>
  <c r="AM17" i="5"/>
  <c r="W17" i="5"/>
  <c r="N17" i="5"/>
  <c r="V17" i="5" s="1"/>
  <c r="L17" i="5"/>
  <c r="K17" i="5"/>
  <c r="J17" i="5"/>
  <c r="T17" i="5" s="1"/>
  <c r="F17" i="5"/>
  <c r="O17" i="5" s="1"/>
  <c r="KA16" i="5"/>
  <c r="JZ16" i="5"/>
  <c r="JX16" i="5"/>
  <c r="JS16" i="5"/>
  <c r="JC16" i="5"/>
  <c r="JB16" i="5"/>
  <c r="IZ16" i="5"/>
  <c r="IU16" i="5"/>
  <c r="IV16" i="5" s="1"/>
  <c r="IE16" i="5"/>
  <c r="ID16" i="5"/>
  <c r="IB16" i="5"/>
  <c r="HW16" i="5"/>
  <c r="HG16" i="5"/>
  <c r="HF16" i="5"/>
  <c r="HD16" i="5"/>
  <c r="GI16" i="5"/>
  <c r="FZ16" i="5"/>
  <c r="GH16" i="5" s="1"/>
  <c r="GF16" i="5"/>
  <c r="GA16" i="5"/>
  <c r="FK16" i="5"/>
  <c r="FJ16" i="5"/>
  <c r="FH16" i="5"/>
  <c r="FC16" i="5"/>
  <c r="FD16" i="5" s="1"/>
  <c r="EM16" i="5"/>
  <c r="EL16" i="5"/>
  <c r="EJ16" i="5"/>
  <c r="EE16" i="5"/>
  <c r="DO16" i="5"/>
  <c r="DN16" i="5"/>
  <c r="DL16" i="5"/>
  <c r="DG16" i="5"/>
  <c r="CQ16" i="5"/>
  <c r="CP16" i="5"/>
  <c r="CN16" i="5"/>
  <c r="CI16" i="5"/>
  <c r="BS16" i="5"/>
  <c r="BR16" i="5"/>
  <c r="BP16" i="5"/>
  <c r="BK16" i="5"/>
  <c r="BL16" i="5" s="1"/>
  <c r="AU16" i="5"/>
  <c r="AT16" i="5"/>
  <c r="AR16" i="5"/>
  <c r="AM16" i="5"/>
  <c r="W16" i="5"/>
  <c r="N16" i="5"/>
  <c r="V16" i="5" s="1"/>
  <c r="L16" i="5"/>
  <c r="K16" i="5"/>
  <c r="J16" i="5"/>
  <c r="T16" i="5" s="1"/>
  <c r="F16" i="5"/>
  <c r="KA15" i="5"/>
  <c r="JZ15" i="5"/>
  <c r="JX15" i="5"/>
  <c r="JS15" i="5"/>
  <c r="JC15" i="5"/>
  <c r="JB15" i="5"/>
  <c r="IZ15" i="5"/>
  <c r="IU15" i="5"/>
  <c r="IV15" i="5" s="1"/>
  <c r="IE15" i="5"/>
  <c r="ID15" i="5"/>
  <c r="IB15" i="5"/>
  <c r="HW15" i="5"/>
  <c r="HG15" i="5"/>
  <c r="HF15" i="5"/>
  <c r="HD15" i="5"/>
  <c r="GY15" i="5"/>
  <c r="GZ15" i="5" s="1"/>
  <c r="GI15" i="5"/>
  <c r="FZ15" i="5"/>
  <c r="GH15" i="5" s="1"/>
  <c r="GF15" i="5"/>
  <c r="GA15" i="5"/>
  <c r="FK15" i="5"/>
  <c r="FJ15" i="5"/>
  <c r="FH15" i="5"/>
  <c r="EM15" i="5"/>
  <c r="EL15" i="5"/>
  <c r="EJ15" i="5"/>
  <c r="EE15" i="5"/>
  <c r="DO15" i="5"/>
  <c r="DN15" i="5"/>
  <c r="DL15" i="5"/>
  <c r="DG15" i="5"/>
  <c r="CQ15" i="5"/>
  <c r="CP15" i="5"/>
  <c r="CN15" i="5"/>
  <c r="CI15" i="5"/>
  <c r="BS15" i="5"/>
  <c r="BR15" i="5"/>
  <c r="BP15" i="5"/>
  <c r="BK15" i="5"/>
  <c r="BL15" i="5" s="1"/>
  <c r="AU15" i="5"/>
  <c r="AT15" i="5"/>
  <c r="AR15" i="5"/>
  <c r="AM15" i="5"/>
  <c r="W15" i="5"/>
  <c r="N15" i="5"/>
  <c r="V15" i="5" s="1"/>
  <c r="L15" i="5"/>
  <c r="K15" i="5"/>
  <c r="J15" i="5"/>
  <c r="T15" i="5" s="1"/>
  <c r="F15" i="5"/>
  <c r="O15" i="5" s="1"/>
  <c r="P15" i="5" s="1"/>
  <c r="KA112" i="4"/>
  <c r="JR112" i="4"/>
  <c r="JZ112" i="4" s="1"/>
  <c r="JP112" i="4"/>
  <c r="JO112" i="4"/>
  <c r="JN112" i="4"/>
  <c r="JX112" i="4" s="1"/>
  <c r="JJ112" i="4"/>
  <c r="JC112" i="4"/>
  <c r="IT112" i="4"/>
  <c r="JB112" i="4" s="1"/>
  <c r="IR112" i="4"/>
  <c r="IQ112" i="4"/>
  <c r="IP112" i="4"/>
  <c r="IZ112" i="4" s="1"/>
  <c r="IL112" i="4"/>
  <c r="IU112" i="4" s="1"/>
  <c r="IV112" i="4" s="1"/>
  <c r="IE112" i="4"/>
  <c r="HV112" i="4"/>
  <c r="ID112" i="4" s="1"/>
  <c r="HT112" i="4"/>
  <c r="HS112" i="4"/>
  <c r="HR112" i="4"/>
  <c r="IB112" i="4" s="1"/>
  <c r="HN112" i="4"/>
  <c r="HG112" i="4"/>
  <c r="GX112" i="4"/>
  <c r="HF112" i="4" s="1"/>
  <c r="GV112" i="4"/>
  <c r="GU112" i="4"/>
  <c r="GT112" i="4"/>
  <c r="HD112" i="4" s="1"/>
  <c r="GP112" i="4"/>
  <c r="GY112" i="4" s="1"/>
  <c r="GZ112" i="4" s="1"/>
  <c r="GI112" i="4"/>
  <c r="FZ112" i="4"/>
  <c r="GH112" i="4" s="1"/>
  <c r="FX112" i="4"/>
  <c r="FW112" i="4"/>
  <c r="FV112" i="4"/>
  <c r="GF112" i="4" s="1"/>
  <c r="FR112" i="4"/>
  <c r="FK112" i="4"/>
  <c r="FB112" i="4"/>
  <c r="FJ112" i="4" s="1"/>
  <c r="EZ112" i="4"/>
  <c r="EY112" i="4"/>
  <c r="EX112" i="4"/>
  <c r="FH112" i="4" s="1"/>
  <c r="ET112" i="4"/>
  <c r="FC112" i="4" s="1"/>
  <c r="FD112" i="4" s="1"/>
  <c r="EM112" i="4"/>
  <c r="ED112" i="4"/>
  <c r="EL112" i="4" s="1"/>
  <c r="EB112" i="4"/>
  <c r="EA112" i="4"/>
  <c r="DZ112" i="4"/>
  <c r="EJ112" i="4" s="1"/>
  <c r="DV112" i="4"/>
  <c r="DO112" i="4"/>
  <c r="DF112" i="4"/>
  <c r="DN112" i="4" s="1"/>
  <c r="DD112" i="4"/>
  <c r="DC112" i="4"/>
  <c r="DB112" i="4"/>
  <c r="DL112" i="4" s="1"/>
  <c r="CX112" i="4"/>
  <c r="DG112" i="4" s="1"/>
  <c r="DH112" i="4" s="1"/>
  <c r="CQ112" i="4"/>
  <c r="CH112" i="4"/>
  <c r="CP112" i="4" s="1"/>
  <c r="CF112" i="4"/>
  <c r="CE112" i="4"/>
  <c r="CD112" i="4"/>
  <c r="CN112" i="4" s="1"/>
  <c r="BZ112" i="4"/>
  <c r="BS112" i="4"/>
  <c r="BJ112" i="4"/>
  <c r="BR112" i="4" s="1"/>
  <c r="BH112" i="4"/>
  <c r="BG112" i="4"/>
  <c r="BF112" i="4"/>
  <c r="BP112" i="4" s="1"/>
  <c r="BB112" i="4"/>
  <c r="BK112" i="4" s="1"/>
  <c r="BL112" i="4" s="1"/>
  <c r="AU112" i="4"/>
  <c r="AL112" i="4"/>
  <c r="AT112" i="4" s="1"/>
  <c r="AJ112" i="4"/>
  <c r="AI112" i="4"/>
  <c r="AQ112" i="4" s="1"/>
  <c r="AH112" i="4"/>
  <c r="AR112" i="4" s="1"/>
  <c r="AD112" i="4"/>
  <c r="W112" i="4"/>
  <c r="N112" i="4"/>
  <c r="V112" i="4" s="1"/>
  <c r="L112" i="4"/>
  <c r="K112" i="4"/>
  <c r="S112" i="4" s="1"/>
  <c r="J112" i="4"/>
  <c r="T112" i="4" s="1"/>
  <c r="F112" i="4"/>
  <c r="O112" i="4" s="1"/>
  <c r="P112" i="4" s="1"/>
  <c r="KA111" i="4"/>
  <c r="JR111" i="4"/>
  <c r="JZ111" i="4" s="1"/>
  <c r="JP111" i="4"/>
  <c r="JO111" i="4"/>
  <c r="JN111" i="4"/>
  <c r="JX111" i="4" s="1"/>
  <c r="JJ111" i="4"/>
  <c r="JC111" i="4"/>
  <c r="IT111" i="4"/>
  <c r="JB111" i="4" s="1"/>
  <c r="IR111" i="4"/>
  <c r="IQ111" i="4"/>
  <c r="IP111" i="4"/>
  <c r="IZ111" i="4" s="1"/>
  <c r="IL111" i="4"/>
  <c r="IU111" i="4" s="1"/>
  <c r="IV111" i="4" s="1"/>
  <c r="IE111" i="4"/>
  <c r="HV111" i="4"/>
  <c r="ID111" i="4" s="1"/>
  <c r="HT111" i="4"/>
  <c r="HS111" i="4"/>
  <c r="HR111" i="4"/>
  <c r="IB111" i="4" s="1"/>
  <c r="HN111" i="4"/>
  <c r="HG111" i="4"/>
  <c r="GX111" i="4"/>
  <c r="HF111" i="4" s="1"/>
  <c r="GV111" i="4"/>
  <c r="GU111" i="4"/>
  <c r="GT111" i="4"/>
  <c r="HD111" i="4" s="1"/>
  <c r="GP111" i="4"/>
  <c r="GY111" i="4" s="1"/>
  <c r="GZ111" i="4" s="1"/>
  <c r="GI111" i="4"/>
  <c r="FZ111" i="4"/>
  <c r="GH111" i="4" s="1"/>
  <c r="FX111" i="4"/>
  <c r="FW111" i="4"/>
  <c r="FV111" i="4"/>
  <c r="GF111" i="4" s="1"/>
  <c r="FR111" i="4"/>
  <c r="FK111" i="4"/>
  <c r="FB111" i="4"/>
  <c r="FJ111" i="4" s="1"/>
  <c r="EZ111" i="4"/>
  <c r="EY111" i="4"/>
  <c r="EX111" i="4"/>
  <c r="FH111" i="4" s="1"/>
  <c r="ET111" i="4"/>
  <c r="FC111" i="4" s="1"/>
  <c r="FD111" i="4" s="1"/>
  <c r="EM111" i="4"/>
  <c r="ED111" i="4"/>
  <c r="EL111" i="4" s="1"/>
  <c r="EB111" i="4"/>
  <c r="EA111" i="4"/>
  <c r="DZ111" i="4"/>
  <c r="EJ111" i="4" s="1"/>
  <c r="DV111" i="4"/>
  <c r="DO111" i="4"/>
  <c r="DF111" i="4"/>
  <c r="DN111" i="4" s="1"/>
  <c r="DD111" i="4"/>
  <c r="DC111" i="4"/>
  <c r="DB111" i="4"/>
  <c r="DL111" i="4" s="1"/>
  <c r="CX111" i="4"/>
  <c r="DG111" i="4" s="1"/>
  <c r="DH111" i="4" s="1"/>
  <c r="CQ111" i="4"/>
  <c r="CH111" i="4"/>
  <c r="CP111" i="4" s="1"/>
  <c r="CF111" i="4"/>
  <c r="CE111" i="4"/>
  <c r="CD111" i="4"/>
  <c r="CN111" i="4" s="1"/>
  <c r="BZ111" i="4"/>
  <c r="BS111" i="4"/>
  <c r="BJ111" i="4"/>
  <c r="BR111" i="4" s="1"/>
  <c r="BH111" i="4"/>
  <c r="BG111" i="4"/>
  <c r="BF111" i="4"/>
  <c r="BP111" i="4" s="1"/>
  <c r="BB111" i="4"/>
  <c r="BK111" i="4" s="1"/>
  <c r="BL111" i="4" s="1"/>
  <c r="AU111" i="4"/>
  <c r="AL111" i="4"/>
  <c r="AT111" i="4" s="1"/>
  <c r="AJ111" i="4"/>
  <c r="AI111" i="4"/>
  <c r="AQ111" i="4" s="1"/>
  <c r="AH111" i="4"/>
  <c r="AR111" i="4" s="1"/>
  <c r="AD111" i="4"/>
  <c r="W111" i="4"/>
  <c r="N111" i="4"/>
  <c r="V111" i="4" s="1"/>
  <c r="L111" i="4"/>
  <c r="K111" i="4"/>
  <c r="S111" i="4" s="1"/>
  <c r="J111" i="4"/>
  <c r="T111" i="4" s="1"/>
  <c r="F111" i="4"/>
  <c r="O111" i="4" s="1"/>
  <c r="P111" i="4" s="1"/>
  <c r="KA110" i="4"/>
  <c r="JR110" i="4"/>
  <c r="JZ110" i="4" s="1"/>
  <c r="JP110" i="4"/>
  <c r="JO110" i="4"/>
  <c r="JN110" i="4"/>
  <c r="JX110" i="4" s="1"/>
  <c r="JJ110" i="4"/>
  <c r="JC110" i="4"/>
  <c r="IT110" i="4"/>
  <c r="JB110" i="4" s="1"/>
  <c r="IR110" i="4"/>
  <c r="IQ110" i="4"/>
  <c r="IP110" i="4"/>
  <c r="IZ110" i="4" s="1"/>
  <c r="IL110" i="4"/>
  <c r="IU110" i="4" s="1"/>
  <c r="IV110" i="4" s="1"/>
  <c r="IE110" i="4"/>
  <c r="HV110" i="4"/>
  <c r="ID110" i="4" s="1"/>
  <c r="HT110" i="4"/>
  <c r="HS110" i="4"/>
  <c r="HR110" i="4"/>
  <c r="IB110" i="4" s="1"/>
  <c r="HN110" i="4"/>
  <c r="HG110" i="4"/>
  <c r="GX110" i="4"/>
  <c r="HF110" i="4" s="1"/>
  <c r="GV110" i="4"/>
  <c r="GU110" i="4"/>
  <c r="GT110" i="4"/>
  <c r="HD110" i="4" s="1"/>
  <c r="GP110" i="4"/>
  <c r="GY110" i="4" s="1"/>
  <c r="GZ110" i="4" s="1"/>
  <c r="GI110" i="4"/>
  <c r="FZ110" i="4"/>
  <c r="GH110" i="4" s="1"/>
  <c r="FX110" i="4"/>
  <c r="FW110" i="4"/>
  <c r="FV110" i="4"/>
  <c r="GF110" i="4" s="1"/>
  <c r="FR110" i="4"/>
  <c r="FK110" i="4"/>
  <c r="FB110" i="4"/>
  <c r="FJ110" i="4" s="1"/>
  <c r="EZ110" i="4"/>
  <c r="EY110" i="4"/>
  <c r="EX110" i="4"/>
  <c r="FH110" i="4" s="1"/>
  <c r="ET110" i="4"/>
  <c r="FC110" i="4" s="1"/>
  <c r="FD110" i="4" s="1"/>
  <c r="EM110" i="4"/>
  <c r="ED110" i="4"/>
  <c r="EL110" i="4" s="1"/>
  <c r="EB110" i="4"/>
  <c r="EA110" i="4"/>
  <c r="DZ110" i="4"/>
  <c r="EJ110" i="4" s="1"/>
  <c r="DV110" i="4"/>
  <c r="DO110" i="4"/>
  <c r="DF110" i="4"/>
  <c r="DN110" i="4" s="1"/>
  <c r="DD110" i="4"/>
  <c r="DC110" i="4"/>
  <c r="DB110" i="4"/>
  <c r="DL110" i="4" s="1"/>
  <c r="CX110" i="4"/>
  <c r="DG110" i="4" s="1"/>
  <c r="DH110" i="4" s="1"/>
  <c r="CQ110" i="4"/>
  <c r="CH110" i="4"/>
  <c r="CP110" i="4" s="1"/>
  <c r="CF110" i="4"/>
  <c r="CE110" i="4"/>
  <c r="CD110" i="4"/>
  <c r="CN110" i="4" s="1"/>
  <c r="BZ110" i="4"/>
  <c r="BS110" i="4"/>
  <c r="BJ110" i="4"/>
  <c r="BR110" i="4" s="1"/>
  <c r="BH110" i="4"/>
  <c r="BG110" i="4"/>
  <c r="BF110" i="4"/>
  <c r="BP110" i="4" s="1"/>
  <c r="BB110" i="4"/>
  <c r="BK110" i="4" s="1"/>
  <c r="BL110" i="4" s="1"/>
  <c r="AU110" i="4"/>
  <c r="AL110" i="4"/>
  <c r="AT110" i="4" s="1"/>
  <c r="AJ110" i="4"/>
  <c r="AI110" i="4"/>
  <c r="AQ110" i="4" s="1"/>
  <c r="AH110" i="4"/>
  <c r="AR110" i="4" s="1"/>
  <c r="AD110" i="4"/>
  <c r="W110" i="4"/>
  <c r="N110" i="4"/>
  <c r="V110" i="4" s="1"/>
  <c r="L110" i="4"/>
  <c r="K110" i="4"/>
  <c r="S110" i="4" s="1"/>
  <c r="J110" i="4"/>
  <c r="T110" i="4" s="1"/>
  <c r="F110" i="4"/>
  <c r="O110" i="4" s="1"/>
  <c r="P110" i="4" s="1"/>
  <c r="KA109" i="4"/>
  <c r="JR109" i="4"/>
  <c r="JZ109" i="4" s="1"/>
  <c r="JP109" i="4"/>
  <c r="JO109" i="4"/>
  <c r="JN109" i="4"/>
  <c r="JX109" i="4" s="1"/>
  <c r="JJ109" i="4"/>
  <c r="JC109" i="4"/>
  <c r="IT109" i="4"/>
  <c r="JB109" i="4" s="1"/>
  <c r="IR109" i="4"/>
  <c r="IQ109" i="4"/>
  <c r="IP109" i="4"/>
  <c r="IZ109" i="4" s="1"/>
  <c r="IL109" i="4"/>
  <c r="IU109" i="4" s="1"/>
  <c r="IV109" i="4" s="1"/>
  <c r="IE109" i="4"/>
  <c r="HV109" i="4"/>
  <c r="ID109" i="4" s="1"/>
  <c r="HT109" i="4"/>
  <c r="HS109" i="4"/>
  <c r="HR109" i="4"/>
  <c r="IB109" i="4" s="1"/>
  <c r="HN109" i="4"/>
  <c r="HG109" i="4"/>
  <c r="GX109" i="4"/>
  <c r="HF109" i="4" s="1"/>
  <c r="GV109" i="4"/>
  <c r="GU109" i="4"/>
  <c r="GT109" i="4"/>
  <c r="HD109" i="4" s="1"/>
  <c r="GP109" i="4"/>
  <c r="GY109" i="4" s="1"/>
  <c r="GZ109" i="4" s="1"/>
  <c r="GI109" i="4"/>
  <c r="FZ109" i="4"/>
  <c r="GH109" i="4" s="1"/>
  <c r="FX109" i="4"/>
  <c r="FW109" i="4"/>
  <c r="FV109" i="4"/>
  <c r="GF109" i="4" s="1"/>
  <c r="FR109" i="4"/>
  <c r="FK109" i="4"/>
  <c r="FB109" i="4"/>
  <c r="FJ109" i="4" s="1"/>
  <c r="EZ109" i="4"/>
  <c r="EY109" i="4"/>
  <c r="EX109" i="4"/>
  <c r="FH109" i="4" s="1"/>
  <c r="ET109" i="4"/>
  <c r="FC109" i="4" s="1"/>
  <c r="FD109" i="4" s="1"/>
  <c r="EM109" i="4"/>
  <c r="ED109" i="4"/>
  <c r="EL109" i="4" s="1"/>
  <c r="EB109" i="4"/>
  <c r="EA109" i="4"/>
  <c r="DZ109" i="4"/>
  <c r="EJ109" i="4" s="1"/>
  <c r="DV109" i="4"/>
  <c r="DO109" i="4"/>
  <c r="DF109" i="4"/>
  <c r="DN109" i="4" s="1"/>
  <c r="DD109" i="4"/>
  <c r="DC109" i="4"/>
  <c r="DB109" i="4"/>
  <c r="DL109" i="4" s="1"/>
  <c r="CX109" i="4"/>
  <c r="DG109" i="4" s="1"/>
  <c r="DH109" i="4" s="1"/>
  <c r="CQ109" i="4"/>
  <c r="CH109" i="4"/>
  <c r="CP109" i="4" s="1"/>
  <c r="CF109" i="4"/>
  <c r="CE109" i="4"/>
  <c r="CD109" i="4"/>
  <c r="CN109" i="4" s="1"/>
  <c r="BZ109" i="4"/>
  <c r="BS109" i="4"/>
  <c r="BJ109" i="4"/>
  <c r="BR109" i="4" s="1"/>
  <c r="BH109" i="4"/>
  <c r="BG109" i="4"/>
  <c r="BF109" i="4"/>
  <c r="BP109" i="4" s="1"/>
  <c r="BB109" i="4"/>
  <c r="BK109" i="4" s="1"/>
  <c r="BL109" i="4" s="1"/>
  <c r="AU109" i="4"/>
  <c r="AL109" i="4"/>
  <c r="AT109" i="4" s="1"/>
  <c r="AJ109" i="4"/>
  <c r="AI109" i="4"/>
  <c r="AQ109" i="4" s="1"/>
  <c r="AH109" i="4"/>
  <c r="AR109" i="4" s="1"/>
  <c r="AD109" i="4"/>
  <c r="W109" i="4"/>
  <c r="N109" i="4"/>
  <c r="V109" i="4" s="1"/>
  <c r="L109" i="4"/>
  <c r="K109" i="4"/>
  <c r="S109" i="4" s="1"/>
  <c r="J109" i="4"/>
  <c r="T109" i="4" s="1"/>
  <c r="F109" i="4"/>
  <c r="O109" i="4" s="1"/>
  <c r="P109" i="4" s="1"/>
  <c r="KA108" i="4"/>
  <c r="JR108" i="4"/>
  <c r="JZ108" i="4" s="1"/>
  <c r="JP108" i="4"/>
  <c r="JO108" i="4"/>
  <c r="JN108" i="4"/>
  <c r="JX108" i="4" s="1"/>
  <c r="JJ108" i="4"/>
  <c r="JC108" i="4"/>
  <c r="IT108" i="4"/>
  <c r="JB108" i="4" s="1"/>
  <c r="IR108" i="4"/>
  <c r="IQ108" i="4"/>
  <c r="IP108" i="4"/>
  <c r="IZ108" i="4" s="1"/>
  <c r="IL108" i="4"/>
  <c r="IU108" i="4" s="1"/>
  <c r="IV108" i="4" s="1"/>
  <c r="IE108" i="4"/>
  <c r="HV108" i="4"/>
  <c r="ID108" i="4" s="1"/>
  <c r="HT108" i="4"/>
  <c r="HS108" i="4"/>
  <c r="HR108" i="4"/>
  <c r="IB108" i="4" s="1"/>
  <c r="HN108" i="4"/>
  <c r="HG108" i="4"/>
  <c r="GX108" i="4"/>
  <c r="HF108" i="4" s="1"/>
  <c r="GV108" i="4"/>
  <c r="GU108" i="4"/>
  <c r="GT108" i="4"/>
  <c r="HD108" i="4" s="1"/>
  <c r="GP108" i="4"/>
  <c r="GY108" i="4" s="1"/>
  <c r="GZ108" i="4" s="1"/>
  <c r="GI108" i="4"/>
  <c r="FZ108" i="4"/>
  <c r="GH108" i="4" s="1"/>
  <c r="FX108" i="4"/>
  <c r="FW108" i="4"/>
  <c r="FV108" i="4"/>
  <c r="GF108" i="4" s="1"/>
  <c r="FR108" i="4"/>
  <c r="FK108" i="4"/>
  <c r="FB108" i="4"/>
  <c r="FJ108" i="4" s="1"/>
  <c r="EZ108" i="4"/>
  <c r="EY108" i="4"/>
  <c r="EX108" i="4"/>
  <c r="FH108" i="4" s="1"/>
  <c r="ET108" i="4"/>
  <c r="FC108" i="4" s="1"/>
  <c r="FD108" i="4" s="1"/>
  <c r="EM108" i="4"/>
  <c r="ED108" i="4"/>
  <c r="EL108" i="4" s="1"/>
  <c r="EB108" i="4"/>
  <c r="EA108" i="4"/>
  <c r="DZ108" i="4"/>
  <c r="EJ108" i="4" s="1"/>
  <c r="DV108" i="4"/>
  <c r="DO108" i="4"/>
  <c r="DF108" i="4"/>
  <c r="DN108" i="4" s="1"/>
  <c r="DD108" i="4"/>
  <c r="DC108" i="4"/>
  <c r="DB108" i="4"/>
  <c r="DL108" i="4" s="1"/>
  <c r="CX108" i="4"/>
  <c r="DG108" i="4" s="1"/>
  <c r="DH108" i="4" s="1"/>
  <c r="CQ108" i="4"/>
  <c r="CH108" i="4"/>
  <c r="CP108" i="4" s="1"/>
  <c r="CF108" i="4"/>
  <c r="CE108" i="4"/>
  <c r="CD108" i="4"/>
  <c r="CN108" i="4" s="1"/>
  <c r="BZ108" i="4"/>
  <c r="BS108" i="4"/>
  <c r="BJ108" i="4"/>
  <c r="BR108" i="4" s="1"/>
  <c r="BH108" i="4"/>
  <c r="BG108" i="4"/>
  <c r="BF108" i="4"/>
  <c r="BP108" i="4" s="1"/>
  <c r="BB108" i="4"/>
  <c r="BK108" i="4" s="1"/>
  <c r="BL108" i="4" s="1"/>
  <c r="AU108" i="4"/>
  <c r="AL108" i="4"/>
  <c r="AT108" i="4" s="1"/>
  <c r="AJ108" i="4"/>
  <c r="AI108" i="4"/>
  <c r="AQ108" i="4" s="1"/>
  <c r="AH108" i="4"/>
  <c r="AR108" i="4" s="1"/>
  <c r="AD108" i="4"/>
  <c r="W108" i="4"/>
  <c r="N108" i="4"/>
  <c r="V108" i="4" s="1"/>
  <c r="L108" i="4"/>
  <c r="K108" i="4"/>
  <c r="S108" i="4" s="1"/>
  <c r="J108" i="4"/>
  <c r="T108" i="4" s="1"/>
  <c r="F108" i="4"/>
  <c r="O108" i="4" s="1"/>
  <c r="P108" i="4" s="1"/>
  <c r="KA107" i="4"/>
  <c r="JR107" i="4"/>
  <c r="JZ107" i="4" s="1"/>
  <c r="JP107" i="4"/>
  <c r="JO107" i="4"/>
  <c r="JN107" i="4"/>
  <c r="JX107" i="4" s="1"/>
  <c r="JJ107" i="4"/>
  <c r="JC107" i="4"/>
  <c r="IT107" i="4"/>
  <c r="JB107" i="4" s="1"/>
  <c r="IR107" i="4"/>
  <c r="IQ107" i="4"/>
  <c r="IP107" i="4"/>
  <c r="IZ107" i="4" s="1"/>
  <c r="IL107" i="4"/>
  <c r="IU107" i="4" s="1"/>
  <c r="IV107" i="4" s="1"/>
  <c r="IE107" i="4"/>
  <c r="HV107" i="4"/>
  <c r="ID107" i="4" s="1"/>
  <c r="HT107" i="4"/>
  <c r="HS107" i="4"/>
  <c r="HR107" i="4"/>
  <c r="IB107" i="4" s="1"/>
  <c r="HN107" i="4"/>
  <c r="HG107" i="4"/>
  <c r="GX107" i="4"/>
  <c r="HF107" i="4" s="1"/>
  <c r="GV107" i="4"/>
  <c r="GU107" i="4"/>
  <c r="GT107" i="4"/>
  <c r="HD107" i="4" s="1"/>
  <c r="GP107" i="4"/>
  <c r="GY107" i="4" s="1"/>
  <c r="GZ107" i="4" s="1"/>
  <c r="GI107" i="4"/>
  <c r="FZ107" i="4"/>
  <c r="GH107" i="4" s="1"/>
  <c r="FX107" i="4"/>
  <c r="FW107" i="4"/>
  <c r="FV107" i="4"/>
  <c r="GF107" i="4" s="1"/>
  <c r="FR107" i="4"/>
  <c r="FK107" i="4"/>
  <c r="FB107" i="4"/>
  <c r="FJ107" i="4" s="1"/>
  <c r="EZ107" i="4"/>
  <c r="EY107" i="4"/>
  <c r="EX107" i="4"/>
  <c r="FH107" i="4" s="1"/>
  <c r="ET107" i="4"/>
  <c r="FC107" i="4" s="1"/>
  <c r="FD107" i="4" s="1"/>
  <c r="EM107" i="4"/>
  <c r="ED107" i="4"/>
  <c r="EL107" i="4" s="1"/>
  <c r="EB107" i="4"/>
  <c r="EA107" i="4"/>
  <c r="DZ107" i="4"/>
  <c r="EJ107" i="4" s="1"/>
  <c r="DV107" i="4"/>
  <c r="DO107" i="4"/>
  <c r="DF107" i="4"/>
  <c r="DN107" i="4" s="1"/>
  <c r="DD107" i="4"/>
  <c r="DC107" i="4"/>
  <c r="DB107" i="4"/>
  <c r="DL107" i="4" s="1"/>
  <c r="CX107" i="4"/>
  <c r="DG107" i="4" s="1"/>
  <c r="DH107" i="4" s="1"/>
  <c r="CQ107" i="4"/>
  <c r="CH107" i="4"/>
  <c r="CP107" i="4" s="1"/>
  <c r="CF107" i="4"/>
  <c r="CE107" i="4"/>
  <c r="CD107" i="4"/>
  <c r="CN107" i="4" s="1"/>
  <c r="BZ107" i="4"/>
  <c r="BS107" i="4"/>
  <c r="BJ107" i="4"/>
  <c r="BR107" i="4" s="1"/>
  <c r="BH107" i="4"/>
  <c r="BG107" i="4"/>
  <c r="BF107" i="4"/>
  <c r="BP107" i="4" s="1"/>
  <c r="BB107" i="4"/>
  <c r="BK107" i="4" s="1"/>
  <c r="BL107" i="4" s="1"/>
  <c r="AU107" i="4"/>
  <c r="AL107" i="4"/>
  <c r="AT107" i="4" s="1"/>
  <c r="AJ107" i="4"/>
  <c r="AI107" i="4"/>
  <c r="AQ107" i="4" s="1"/>
  <c r="AH107" i="4"/>
  <c r="AR107" i="4" s="1"/>
  <c r="AD107" i="4"/>
  <c r="W107" i="4"/>
  <c r="N107" i="4"/>
  <c r="V107" i="4" s="1"/>
  <c r="L107" i="4"/>
  <c r="K107" i="4"/>
  <c r="S107" i="4" s="1"/>
  <c r="J107" i="4"/>
  <c r="T107" i="4" s="1"/>
  <c r="F107" i="4"/>
  <c r="O107" i="4" s="1"/>
  <c r="P107" i="4" s="1"/>
  <c r="KA106" i="4"/>
  <c r="JR106" i="4"/>
  <c r="JZ106" i="4" s="1"/>
  <c r="JP106" i="4"/>
  <c r="JO106" i="4"/>
  <c r="JN106" i="4"/>
  <c r="JX106" i="4" s="1"/>
  <c r="JJ106" i="4"/>
  <c r="JC106" i="4"/>
  <c r="IT106" i="4"/>
  <c r="JB106" i="4" s="1"/>
  <c r="IR106" i="4"/>
  <c r="IQ106" i="4"/>
  <c r="IP106" i="4"/>
  <c r="IZ106" i="4" s="1"/>
  <c r="IL106" i="4"/>
  <c r="IU106" i="4" s="1"/>
  <c r="IV106" i="4" s="1"/>
  <c r="IE106" i="4"/>
  <c r="HV106" i="4"/>
  <c r="ID106" i="4" s="1"/>
  <c r="HT106" i="4"/>
  <c r="HS106" i="4"/>
  <c r="HR106" i="4"/>
  <c r="IB106" i="4" s="1"/>
  <c r="HN106" i="4"/>
  <c r="HG106" i="4"/>
  <c r="GX106" i="4"/>
  <c r="HF106" i="4" s="1"/>
  <c r="GV106" i="4"/>
  <c r="GU106" i="4"/>
  <c r="GT106" i="4"/>
  <c r="HD106" i="4" s="1"/>
  <c r="GP106" i="4"/>
  <c r="GY106" i="4" s="1"/>
  <c r="GZ106" i="4" s="1"/>
  <c r="GI106" i="4"/>
  <c r="FZ106" i="4"/>
  <c r="GH106" i="4" s="1"/>
  <c r="FX106" i="4"/>
  <c r="FW106" i="4"/>
  <c r="FV106" i="4"/>
  <c r="GF106" i="4" s="1"/>
  <c r="FR106" i="4"/>
  <c r="FK106" i="4"/>
  <c r="FB106" i="4"/>
  <c r="FJ106" i="4" s="1"/>
  <c r="EZ106" i="4"/>
  <c r="EY106" i="4"/>
  <c r="EX106" i="4"/>
  <c r="FH106" i="4" s="1"/>
  <c r="ET106" i="4"/>
  <c r="FC106" i="4" s="1"/>
  <c r="FD106" i="4" s="1"/>
  <c r="EM106" i="4"/>
  <c r="ED106" i="4"/>
  <c r="EL106" i="4" s="1"/>
  <c r="EB106" i="4"/>
  <c r="EA106" i="4"/>
  <c r="DZ106" i="4"/>
  <c r="EJ106" i="4" s="1"/>
  <c r="DV106" i="4"/>
  <c r="DO106" i="4"/>
  <c r="DF106" i="4"/>
  <c r="DN106" i="4" s="1"/>
  <c r="DD106" i="4"/>
  <c r="DC106" i="4"/>
  <c r="DB106" i="4"/>
  <c r="DL106" i="4" s="1"/>
  <c r="CX106" i="4"/>
  <c r="DG106" i="4" s="1"/>
  <c r="DH106" i="4" s="1"/>
  <c r="CQ106" i="4"/>
  <c r="CH106" i="4"/>
  <c r="CP106" i="4" s="1"/>
  <c r="CF106" i="4"/>
  <c r="CE106" i="4"/>
  <c r="CD106" i="4"/>
  <c r="CN106" i="4" s="1"/>
  <c r="BZ106" i="4"/>
  <c r="BS106" i="4"/>
  <c r="BJ106" i="4"/>
  <c r="BR106" i="4" s="1"/>
  <c r="BH106" i="4"/>
  <c r="BG106" i="4"/>
  <c r="BF106" i="4"/>
  <c r="BP106" i="4" s="1"/>
  <c r="BB106" i="4"/>
  <c r="BK106" i="4" s="1"/>
  <c r="BL106" i="4" s="1"/>
  <c r="AU106" i="4"/>
  <c r="AL106" i="4"/>
  <c r="AT106" i="4" s="1"/>
  <c r="AJ106" i="4"/>
  <c r="AI106" i="4"/>
  <c r="AQ106" i="4" s="1"/>
  <c r="AH106" i="4"/>
  <c r="AR106" i="4" s="1"/>
  <c r="AD106" i="4"/>
  <c r="W106" i="4"/>
  <c r="N106" i="4"/>
  <c r="V106" i="4" s="1"/>
  <c r="L106" i="4"/>
  <c r="K106" i="4"/>
  <c r="S106" i="4" s="1"/>
  <c r="J106" i="4"/>
  <c r="T106" i="4" s="1"/>
  <c r="F106" i="4"/>
  <c r="O106" i="4" s="1"/>
  <c r="P106" i="4" s="1"/>
  <c r="KA105" i="4"/>
  <c r="JR105" i="4"/>
  <c r="JZ105" i="4" s="1"/>
  <c r="JP105" i="4"/>
  <c r="JO105" i="4"/>
  <c r="JN105" i="4"/>
  <c r="JX105" i="4" s="1"/>
  <c r="JJ105" i="4"/>
  <c r="JC105" i="4"/>
  <c r="IT105" i="4"/>
  <c r="JB105" i="4" s="1"/>
  <c r="IR105" i="4"/>
  <c r="IQ105" i="4"/>
  <c r="IP105" i="4"/>
  <c r="IZ105" i="4" s="1"/>
  <c r="IL105" i="4"/>
  <c r="IU105" i="4" s="1"/>
  <c r="IV105" i="4" s="1"/>
  <c r="IE105" i="4"/>
  <c r="HV105" i="4"/>
  <c r="ID105" i="4" s="1"/>
  <c r="HT105" i="4"/>
  <c r="HS105" i="4"/>
  <c r="HR105" i="4"/>
  <c r="IB105" i="4" s="1"/>
  <c r="HN105" i="4"/>
  <c r="HG105" i="4"/>
  <c r="GX105" i="4"/>
  <c r="HF105" i="4" s="1"/>
  <c r="GV105" i="4"/>
  <c r="GU105" i="4"/>
  <c r="GT105" i="4"/>
  <c r="HD105" i="4" s="1"/>
  <c r="GP105" i="4"/>
  <c r="GY105" i="4" s="1"/>
  <c r="GZ105" i="4" s="1"/>
  <c r="GI105" i="4"/>
  <c r="FZ105" i="4"/>
  <c r="GH105" i="4" s="1"/>
  <c r="FX105" i="4"/>
  <c r="FW105" i="4"/>
  <c r="FV105" i="4"/>
  <c r="GF105" i="4" s="1"/>
  <c r="FR105" i="4"/>
  <c r="FK105" i="4"/>
  <c r="FB105" i="4"/>
  <c r="FJ105" i="4" s="1"/>
  <c r="EZ105" i="4"/>
  <c r="EY105" i="4"/>
  <c r="EX105" i="4"/>
  <c r="FH105" i="4" s="1"/>
  <c r="ET105" i="4"/>
  <c r="FC105" i="4" s="1"/>
  <c r="FD105" i="4" s="1"/>
  <c r="EM105" i="4"/>
  <c r="ED105" i="4"/>
  <c r="EL105" i="4" s="1"/>
  <c r="EB105" i="4"/>
  <c r="EA105" i="4"/>
  <c r="DZ105" i="4"/>
  <c r="EJ105" i="4" s="1"/>
  <c r="DV105" i="4"/>
  <c r="DO105" i="4"/>
  <c r="DF105" i="4"/>
  <c r="DN105" i="4" s="1"/>
  <c r="DD105" i="4"/>
  <c r="DC105" i="4"/>
  <c r="DB105" i="4"/>
  <c r="DL105" i="4" s="1"/>
  <c r="CX105" i="4"/>
  <c r="DG105" i="4" s="1"/>
  <c r="DH105" i="4" s="1"/>
  <c r="CQ105" i="4"/>
  <c r="CH105" i="4"/>
  <c r="CP105" i="4" s="1"/>
  <c r="CF105" i="4"/>
  <c r="CE105" i="4"/>
  <c r="CD105" i="4"/>
  <c r="CN105" i="4" s="1"/>
  <c r="BZ105" i="4"/>
  <c r="BS105" i="4"/>
  <c r="BJ105" i="4"/>
  <c r="BR105" i="4" s="1"/>
  <c r="BH105" i="4"/>
  <c r="BG105" i="4"/>
  <c r="BF105" i="4"/>
  <c r="BP105" i="4" s="1"/>
  <c r="BB105" i="4"/>
  <c r="BK105" i="4" s="1"/>
  <c r="BL105" i="4" s="1"/>
  <c r="AU105" i="4"/>
  <c r="AL105" i="4"/>
  <c r="AT105" i="4" s="1"/>
  <c r="AJ105" i="4"/>
  <c r="AI105" i="4"/>
  <c r="AQ105" i="4" s="1"/>
  <c r="AH105" i="4"/>
  <c r="AR105" i="4" s="1"/>
  <c r="AD105" i="4"/>
  <c r="W105" i="4"/>
  <c r="N105" i="4"/>
  <c r="V105" i="4" s="1"/>
  <c r="L105" i="4"/>
  <c r="K105" i="4"/>
  <c r="S105" i="4" s="1"/>
  <c r="J105" i="4"/>
  <c r="T105" i="4" s="1"/>
  <c r="F105" i="4"/>
  <c r="O105" i="4" s="1"/>
  <c r="P105" i="4" s="1"/>
  <c r="KA104" i="4"/>
  <c r="JR104" i="4"/>
  <c r="JZ104" i="4" s="1"/>
  <c r="JP104" i="4"/>
  <c r="JO104" i="4"/>
  <c r="JN104" i="4"/>
  <c r="JX104" i="4" s="1"/>
  <c r="JJ104" i="4"/>
  <c r="JC104" i="4"/>
  <c r="IT104" i="4"/>
  <c r="JB104" i="4" s="1"/>
  <c r="IR104" i="4"/>
  <c r="IQ104" i="4"/>
  <c r="IP104" i="4"/>
  <c r="IZ104" i="4" s="1"/>
  <c r="IL104" i="4"/>
  <c r="IU104" i="4" s="1"/>
  <c r="IV104" i="4" s="1"/>
  <c r="IE104" i="4"/>
  <c r="HV104" i="4"/>
  <c r="ID104" i="4" s="1"/>
  <c r="HT104" i="4"/>
  <c r="HS104" i="4"/>
  <c r="HR104" i="4"/>
  <c r="IB104" i="4" s="1"/>
  <c r="HN104" i="4"/>
  <c r="HG104" i="4"/>
  <c r="GX104" i="4"/>
  <c r="HF104" i="4" s="1"/>
  <c r="GV104" i="4"/>
  <c r="GU104" i="4"/>
  <c r="GT104" i="4"/>
  <c r="HD104" i="4" s="1"/>
  <c r="GP104" i="4"/>
  <c r="GY104" i="4" s="1"/>
  <c r="GZ104" i="4" s="1"/>
  <c r="GI104" i="4"/>
  <c r="FZ104" i="4"/>
  <c r="GH104" i="4" s="1"/>
  <c r="FX104" i="4"/>
  <c r="FW104" i="4"/>
  <c r="FV104" i="4"/>
  <c r="GF104" i="4" s="1"/>
  <c r="FR104" i="4"/>
  <c r="FK104" i="4"/>
  <c r="FB104" i="4"/>
  <c r="FJ104" i="4" s="1"/>
  <c r="EZ104" i="4"/>
  <c r="EY104" i="4"/>
  <c r="EX104" i="4"/>
  <c r="FH104" i="4" s="1"/>
  <c r="ET104" i="4"/>
  <c r="FC104" i="4" s="1"/>
  <c r="FD104" i="4" s="1"/>
  <c r="EM104" i="4"/>
  <c r="ED104" i="4"/>
  <c r="EL104" i="4" s="1"/>
  <c r="EB104" i="4"/>
  <c r="EA104" i="4"/>
  <c r="DZ104" i="4"/>
  <c r="EJ104" i="4" s="1"/>
  <c r="DV104" i="4"/>
  <c r="DO104" i="4"/>
  <c r="DF104" i="4"/>
  <c r="DN104" i="4" s="1"/>
  <c r="DD104" i="4"/>
  <c r="DC104" i="4"/>
  <c r="DB104" i="4"/>
  <c r="DL104" i="4" s="1"/>
  <c r="CX104" i="4"/>
  <c r="DG104" i="4" s="1"/>
  <c r="DH104" i="4" s="1"/>
  <c r="CQ104" i="4"/>
  <c r="CH104" i="4"/>
  <c r="CP104" i="4" s="1"/>
  <c r="CF104" i="4"/>
  <c r="CE104" i="4"/>
  <c r="CD104" i="4"/>
  <c r="CN104" i="4" s="1"/>
  <c r="BZ104" i="4"/>
  <c r="BS104" i="4"/>
  <c r="BJ104" i="4"/>
  <c r="BR104" i="4" s="1"/>
  <c r="BH104" i="4"/>
  <c r="BG104" i="4"/>
  <c r="BF104" i="4"/>
  <c r="BP104" i="4" s="1"/>
  <c r="BB104" i="4"/>
  <c r="BK104" i="4" s="1"/>
  <c r="BL104" i="4" s="1"/>
  <c r="AU104" i="4"/>
  <c r="AL104" i="4"/>
  <c r="AT104" i="4" s="1"/>
  <c r="AJ104" i="4"/>
  <c r="AI104" i="4"/>
  <c r="AQ104" i="4" s="1"/>
  <c r="AH104" i="4"/>
  <c r="AR104" i="4" s="1"/>
  <c r="AD104" i="4"/>
  <c r="W104" i="4"/>
  <c r="N104" i="4"/>
  <c r="V104" i="4" s="1"/>
  <c r="L104" i="4"/>
  <c r="K104" i="4"/>
  <c r="S104" i="4" s="1"/>
  <c r="J104" i="4"/>
  <c r="T104" i="4" s="1"/>
  <c r="F104" i="4"/>
  <c r="O104" i="4" s="1"/>
  <c r="P104" i="4" s="1"/>
  <c r="KA103" i="4"/>
  <c r="JR103" i="4"/>
  <c r="JZ103" i="4" s="1"/>
  <c r="JP103" i="4"/>
  <c r="JO103" i="4"/>
  <c r="JN103" i="4"/>
  <c r="JX103" i="4" s="1"/>
  <c r="JJ103" i="4"/>
  <c r="JC103" i="4"/>
  <c r="IT103" i="4"/>
  <c r="JB103" i="4" s="1"/>
  <c r="IR103" i="4"/>
  <c r="IQ103" i="4"/>
  <c r="IP103" i="4"/>
  <c r="IZ103" i="4" s="1"/>
  <c r="IL103" i="4"/>
  <c r="IU103" i="4" s="1"/>
  <c r="IV103" i="4" s="1"/>
  <c r="IE103" i="4"/>
  <c r="HV103" i="4"/>
  <c r="ID103" i="4" s="1"/>
  <c r="HT103" i="4"/>
  <c r="HS103" i="4"/>
  <c r="HR103" i="4"/>
  <c r="IB103" i="4" s="1"/>
  <c r="HN103" i="4"/>
  <c r="HG103" i="4"/>
  <c r="GX103" i="4"/>
  <c r="HF103" i="4" s="1"/>
  <c r="GV103" i="4"/>
  <c r="GU103" i="4"/>
  <c r="GT103" i="4"/>
  <c r="HD103" i="4" s="1"/>
  <c r="GP103" i="4"/>
  <c r="GY103" i="4" s="1"/>
  <c r="GZ103" i="4" s="1"/>
  <c r="GI103" i="4"/>
  <c r="FZ103" i="4"/>
  <c r="GH103" i="4" s="1"/>
  <c r="FX103" i="4"/>
  <c r="FW103" i="4"/>
  <c r="FV103" i="4"/>
  <c r="GF103" i="4" s="1"/>
  <c r="FR103" i="4"/>
  <c r="FK103" i="4"/>
  <c r="FB103" i="4"/>
  <c r="FJ103" i="4" s="1"/>
  <c r="EZ103" i="4"/>
  <c r="EY103" i="4"/>
  <c r="EX103" i="4"/>
  <c r="FH103" i="4" s="1"/>
  <c r="ET103" i="4"/>
  <c r="FC103" i="4" s="1"/>
  <c r="FD103" i="4" s="1"/>
  <c r="EM103" i="4"/>
  <c r="ED103" i="4"/>
  <c r="EL103" i="4" s="1"/>
  <c r="EB103" i="4"/>
  <c r="EA103" i="4"/>
  <c r="DZ103" i="4"/>
  <c r="EJ103" i="4" s="1"/>
  <c r="DV103" i="4"/>
  <c r="DO103" i="4"/>
  <c r="DF103" i="4"/>
  <c r="DN103" i="4" s="1"/>
  <c r="DD103" i="4"/>
  <c r="DC103" i="4"/>
  <c r="DB103" i="4"/>
  <c r="DL103" i="4" s="1"/>
  <c r="CX103" i="4"/>
  <c r="DG103" i="4" s="1"/>
  <c r="DH103" i="4" s="1"/>
  <c r="CQ103" i="4"/>
  <c r="CH103" i="4"/>
  <c r="CP103" i="4" s="1"/>
  <c r="CF103" i="4"/>
  <c r="CE103" i="4"/>
  <c r="CD103" i="4"/>
  <c r="CN103" i="4" s="1"/>
  <c r="BZ103" i="4"/>
  <c r="BS103" i="4"/>
  <c r="BJ103" i="4"/>
  <c r="BR103" i="4" s="1"/>
  <c r="BH103" i="4"/>
  <c r="BG103" i="4"/>
  <c r="BF103" i="4"/>
  <c r="BP103" i="4" s="1"/>
  <c r="BB103" i="4"/>
  <c r="BK103" i="4" s="1"/>
  <c r="BL103" i="4" s="1"/>
  <c r="AU103" i="4"/>
  <c r="AL103" i="4"/>
  <c r="AT103" i="4" s="1"/>
  <c r="AJ103" i="4"/>
  <c r="AI103" i="4"/>
  <c r="AQ103" i="4" s="1"/>
  <c r="AH103" i="4"/>
  <c r="AR103" i="4" s="1"/>
  <c r="AD103" i="4"/>
  <c r="W103" i="4"/>
  <c r="N103" i="4"/>
  <c r="V103" i="4" s="1"/>
  <c r="L103" i="4"/>
  <c r="K103" i="4"/>
  <c r="S103" i="4" s="1"/>
  <c r="J103" i="4"/>
  <c r="T103" i="4" s="1"/>
  <c r="F103" i="4"/>
  <c r="O103" i="4" s="1"/>
  <c r="P103" i="4" s="1"/>
  <c r="KA102" i="4"/>
  <c r="JR102" i="4"/>
  <c r="JZ102" i="4" s="1"/>
  <c r="JP102" i="4"/>
  <c r="JO102" i="4"/>
  <c r="JN102" i="4"/>
  <c r="JX102" i="4" s="1"/>
  <c r="JJ102" i="4"/>
  <c r="JC102" i="4"/>
  <c r="IT102" i="4"/>
  <c r="JB102" i="4" s="1"/>
  <c r="IR102" i="4"/>
  <c r="IQ102" i="4"/>
  <c r="IP102" i="4"/>
  <c r="IZ102" i="4" s="1"/>
  <c r="IL102" i="4"/>
  <c r="IU102" i="4" s="1"/>
  <c r="IV102" i="4" s="1"/>
  <c r="IE102" i="4"/>
  <c r="HV102" i="4"/>
  <c r="ID102" i="4" s="1"/>
  <c r="HT102" i="4"/>
  <c r="HS102" i="4"/>
  <c r="HR102" i="4"/>
  <c r="IB102" i="4" s="1"/>
  <c r="HN102" i="4"/>
  <c r="HG102" i="4"/>
  <c r="GX102" i="4"/>
  <c r="HF102" i="4" s="1"/>
  <c r="GV102" i="4"/>
  <c r="GU102" i="4"/>
  <c r="GT102" i="4"/>
  <c r="HD102" i="4" s="1"/>
  <c r="GP102" i="4"/>
  <c r="GY102" i="4" s="1"/>
  <c r="GZ102" i="4" s="1"/>
  <c r="GI102" i="4"/>
  <c r="FZ102" i="4"/>
  <c r="GH102" i="4" s="1"/>
  <c r="FX102" i="4"/>
  <c r="FW102" i="4"/>
  <c r="FV102" i="4"/>
  <c r="GF102" i="4" s="1"/>
  <c r="FR102" i="4"/>
  <c r="FK102" i="4"/>
  <c r="FB102" i="4"/>
  <c r="FJ102" i="4" s="1"/>
  <c r="EZ102" i="4"/>
  <c r="EY102" i="4"/>
  <c r="EX102" i="4"/>
  <c r="FH102" i="4" s="1"/>
  <c r="ET102" i="4"/>
  <c r="FC102" i="4" s="1"/>
  <c r="FD102" i="4" s="1"/>
  <c r="EM102" i="4"/>
  <c r="ED102" i="4"/>
  <c r="EL102" i="4" s="1"/>
  <c r="EB102" i="4"/>
  <c r="EA102" i="4"/>
  <c r="DZ102" i="4"/>
  <c r="EJ102" i="4" s="1"/>
  <c r="DV102" i="4"/>
  <c r="DO102" i="4"/>
  <c r="DF102" i="4"/>
  <c r="DN102" i="4" s="1"/>
  <c r="DD102" i="4"/>
  <c r="DC102" i="4"/>
  <c r="DB102" i="4"/>
  <c r="DL102" i="4" s="1"/>
  <c r="CX102" i="4"/>
  <c r="DG102" i="4" s="1"/>
  <c r="DH102" i="4" s="1"/>
  <c r="CQ102" i="4"/>
  <c r="CH102" i="4"/>
  <c r="CP102" i="4" s="1"/>
  <c r="CF102" i="4"/>
  <c r="CE102" i="4"/>
  <c r="CD102" i="4"/>
  <c r="CN102" i="4" s="1"/>
  <c r="BZ102" i="4"/>
  <c r="BS102" i="4"/>
  <c r="BJ102" i="4"/>
  <c r="BR102" i="4" s="1"/>
  <c r="BH102" i="4"/>
  <c r="BG102" i="4"/>
  <c r="BF102" i="4"/>
  <c r="BP102" i="4" s="1"/>
  <c r="BB102" i="4"/>
  <c r="BK102" i="4" s="1"/>
  <c r="BL102" i="4" s="1"/>
  <c r="AU102" i="4"/>
  <c r="AL102" i="4"/>
  <c r="AT102" i="4" s="1"/>
  <c r="AJ102" i="4"/>
  <c r="AI102" i="4"/>
  <c r="AQ102" i="4" s="1"/>
  <c r="AH102" i="4"/>
  <c r="AR102" i="4" s="1"/>
  <c r="AD102" i="4"/>
  <c r="W102" i="4"/>
  <c r="N102" i="4"/>
  <c r="V102" i="4" s="1"/>
  <c r="L102" i="4"/>
  <c r="K102" i="4"/>
  <c r="S102" i="4" s="1"/>
  <c r="J102" i="4"/>
  <c r="T102" i="4" s="1"/>
  <c r="F102" i="4"/>
  <c r="O102" i="4" s="1"/>
  <c r="P102" i="4" s="1"/>
  <c r="KA101" i="4"/>
  <c r="JR101" i="4"/>
  <c r="JZ101" i="4" s="1"/>
  <c r="JP101" i="4"/>
  <c r="JO101" i="4"/>
  <c r="JN101" i="4"/>
  <c r="JX101" i="4" s="1"/>
  <c r="JJ101" i="4"/>
  <c r="JC101" i="4"/>
  <c r="IT101" i="4"/>
  <c r="JB101" i="4" s="1"/>
  <c r="IR101" i="4"/>
  <c r="IQ101" i="4"/>
  <c r="IP101" i="4"/>
  <c r="IZ101" i="4" s="1"/>
  <c r="IL101" i="4"/>
  <c r="IU101" i="4" s="1"/>
  <c r="IV101" i="4" s="1"/>
  <c r="IE101" i="4"/>
  <c r="HV101" i="4"/>
  <c r="ID101" i="4" s="1"/>
  <c r="HT101" i="4"/>
  <c r="HS101" i="4"/>
  <c r="HR101" i="4"/>
  <c r="IB101" i="4" s="1"/>
  <c r="HN101" i="4"/>
  <c r="HG101" i="4"/>
  <c r="GX101" i="4"/>
  <c r="HF101" i="4" s="1"/>
  <c r="GV101" i="4"/>
  <c r="GU101" i="4"/>
  <c r="GT101" i="4"/>
  <c r="HD101" i="4" s="1"/>
  <c r="GP101" i="4"/>
  <c r="GY101" i="4" s="1"/>
  <c r="GZ101" i="4" s="1"/>
  <c r="GI101" i="4"/>
  <c r="FZ101" i="4"/>
  <c r="GH101" i="4" s="1"/>
  <c r="FX101" i="4"/>
  <c r="FW101" i="4"/>
  <c r="FV101" i="4"/>
  <c r="GF101" i="4" s="1"/>
  <c r="FR101" i="4"/>
  <c r="FK101" i="4"/>
  <c r="FB101" i="4"/>
  <c r="FJ101" i="4" s="1"/>
  <c r="EZ101" i="4"/>
  <c r="EY101" i="4"/>
  <c r="EX101" i="4"/>
  <c r="FH101" i="4" s="1"/>
  <c r="ET101" i="4"/>
  <c r="FC101" i="4" s="1"/>
  <c r="FD101" i="4" s="1"/>
  <c r="EM101" i="4"/>
  <c r="ED101" i="4"/>
  <c r="EL101" i="4" s="1"/>
  <c r="EB101" i="4"/>
  <c r="EA101" i="4"/>
  <c r="DZ101" i="4"/>
  <c r="EJ101" i="4" s="1"/>
  <c r="DV101" i="4"/>
  <c r="DO101" i="4"/>
  <c r="DF101" i="4"/>
  <c r="DN101" i="4" s="1"/>
  <c r="DD101" i="4"/>
  <c r="DC101" i="4"/>
  <c r="DB101" i="4"/>
  <c r="DL101" i="4" s="1"/>
  <c r="CX101" i="4"/>
  <c r="DG101" i="4" s="1"/>
  <c r="DH101" i="4" s="1"/>
  <c r="CQ101" i="4"/>
  <c r="CH101" i="4"/>
  <c r="CP101" i="4" s="1"/>
  <c r="CF101" i="4"/>
  <c r="CE101" i="4"/>
  <c r="CD101" i="4"/>
  <c r="CN101" i="4" s="1"/>
  <c r="BZ101" i="4"/>
  <c r="BS101" i="4"/>
  <c r="BJ101" i="4"/>
  <c r="BR101" i="4" s="1"/>
  <c r="BH101" i="4"/>
  <c r="BG101" i="4"/>
  <c r="BF101" i="4"/>
  <c r="BP101" i="4" s="1"/>
  <c r="BB101" i="4"/>
  <c r="BK101" i="4" s="1"/>
  <c r="BL101" i="4" s="1"/>
  <c r="AU101" i="4"/>
  <c r="AL101" i="4"/>
  <c r="AT101" i="4" s="1"/>
  <c r="AJ101" i="4"/>
  <c r="AI101" i="4"/>
  <c r="AQ101" i="4" s="1"/>
  <c r="AH101" i="4"/>
  <c r="AR101" i="4" s="1"/>
  <c r="AD101" i="4"/>
  <c r="W101" i="4"/>
  <c r="N101" i="4"/>
  <c r="V101" i="4" s="1"/>
  <c r="L101" i="4"/>
  <c r="K101" i="4"/>
  <c r="S101" i="4" s="1"/>
  <c r="J101" i="4"/>
  <c r="T101" i="4" s="1"/>
  <c r="F101" i="4"/>
  <c r="O101" i="4" s="1"/>
  <c r="P101" i="4" s="1"/>
  <c r="KA100" i="4"/>
  <c r="JR100" i="4"/>
  <c r="JZ100" i="4" s="1"/>
  <c r="JP100" i="4"/>
  <c r="JO100" i="4"/>
  <c r="JN100" i="4"/>
  <c r="JX100" i="4" s="1"/>
  <c r="JJ100" i="4"/>
  <c r="JC100" i="4"/>
  <c r="IT100" i="4"/>
  <c r="JB100" i="4" s="1"/>
  <c r="IR100" i="4"/>
  <c r="IQ100" i="4"/>
  <c r="IP100" i="4"/>
  <c r="IZ100" i="4" s="1"/>
  <c r="IL100" i="4"/>
  <c r="IU100" i="4" s="1"/>
  <c r="IV100" i="4" s="1"/>
  <c r="IE100" i="4"/>
  <c r="HV100" i="4"/>
  <c r="ID100" i="4" s="1"/>
  <c r="HT100" i="4"/>
  <c r="HS100" i="4"/>
  <c r="HR100" i="4"/>
  <c r="IB100" i="4" s="1"/>
  <c r="HN100" i="4"/>
  <c r="HG100" i="4"/>
  <c r="GX100" i="4"/>
  <c r="HF100" i="4" s="1"/>
  <c r="GV100" i="4"/>
  <c r="GU100" i="4"/>
  <c r="GT100" i="4"/>
  <c r="HD100" i="4" s="1"/>
  <c r="GP100" i="4"/>
  <c r="GY100" i="4" s="1"/>
  <c r="GZ100" i="4" s="1"/>
  <c r="GI100" i="4"/>
  <c r="FZ100" i="4"/>
  <c r="GH100" i="4" s="1"/>
  <c r="FX100" i="4"/>
  <c r="FW100" i="4"/>
  <c r="FV100" i="4"/>
  <c r="GF100" i="4" s="1"/>
  <c r="FR100" i="4"/>
  <c r="FK100" i="4"/>
  <c r="FB100" i="4"/>
  <c r="FJ100" i="4" s="1"/>
  <c r="EZ100" i="4"/>
  <c r="EY100" i="4"/>
  <c r="EX100" i="4"/>
  <c r="FH100" i="4" s="1"/>
  <c r="ET100" i="4"/>
  <c r="FC100" i="4" s="1"/>
  <c r="FD100" i="4" s="1"/>
  <c r="EM100" i="4"/>
  <c r="ED100" i="4"/>
  <c r="EL100" i="4" s="1"/>
  <c r="EB100" i="4"/>
  <c r="EA100" i="4"/>
  <c r="DZ100" i="4"/>
  <c r="EJ100" i="4" s="1"/>
  <c r="DV100" i="4"/>
  <c r="DO100" i="4"/>
  <c r="DF100" i="4"/>
  <c r="DN100" i="4" s="1"/>
  <c r="DD100" i="4"/>
  <c r="DC100" i="4"/>
  <c r="DB100" i="4"/>
  <c r="DL100" i="4" s="1"/>
  <c r="CX100" i="4"/>
  <c r="DG100" i="4" s="1"/>
  <c r="DH100" i="4" s="1"/>
  <c r="CQ100" i="4"/>
  <c r="CH100" i="4"/>
  <c r="CP100" i="4" s="1"/>
  <c r="CF100" i="4"/>
  <c r="CE100" i="4"/>
  <c r="CD100" i="4"/>
  <c r="CN100" i="4" s="1"/>
  <c r="BZ100" i="4"/>
  <c r="BS100" i="4"/>
  <c r="BJ100" i="4"/>
  <c r="BR100" i="4" s="1"/>
  <c r="BH100" i="4"/>
  <c r="BG100" i="4"/>
  <c r="BF100" i="4"/>
  <c r="BP100" i="4" s="1"/>
  <c r="BB100" i="4"/>
  <c r="BK100" i="4" s="1"/>
  <c r="BL100" i="4" s="1"/>
  <c r="AU100" i="4"/>
  <c r="AL100" i="4"/>
  <c r="AT100" i="4" s="1"/>
  <c r="AJ100" i="4"/>
  <c r="AI100" i="4"/>
  <c r="AQ100" i="4" s="1"/>
  <c r="AH100" i="4"/>
  <c r="AR100" i="4" s="1"/>
  <c r="AD100" i="4"/>
  <c r="W100" i="4"/>
  <c r="N100" i="4"/>
  <c r="V100" i="4" s="1"/>
  <c r="L100" i="4"/>
  <c r="K100" i="4"/>
  <c r="S100" i="4" s="1"/>
  <c r="J100" i="4"/>
  <c r="T100" i="4" s="1"/>
  <c r="F100" i="4"/>
  <c r="O100" i="4" s="1"/>
  <c r="P100" i="4" s="1"/>
  <c r="KA99" i="4"/>
  <c r="JR99" i="4"/>
  <c r="JZ99" i="4" s="1"/>
  <c r="JP99" i="4"/>
  <c r="JO99" i="4"/>
  <c r="JN99" i="4"/>
  <c r="JX99" i="4" s="1"/>
  <c r="JJ99" i="4"/>
  <c r="JC99" i="4"/>
  <c r="IT99" i="4"/>
  <c r="JB99" i="4" s="1"/>
  <c r="IR99" i="4"/>
  <c r="IQ99" i="4"/>
  <c r="IP99" i="4"/>
  <c r="IZ99" i="4" s="1"/>
  <c r="IL99" i="4"/>
  <c r="IU99" i="4" s="1"/>
  <c r="IV99" i="4" s="1"/>
  <c r="IE99" i="4"/>
  <c r="HV99" i="4"/>
  <c r="ID99" i="4" s="1"/>
  <c r="HT99" i="4"/>
  <c r="HS99" i="4"/>
  <c r="HR99" i="4"/>
  <c r="IB99" i="4" s="1"/>
  <c r="HN99" i="4"/>
  <c r="HG99" i="4"/>
  <c r="GX99" i="4"/>
  <c r="HF99" i="4" s="1"/>
  <c r="GV99" i="4"/>
  <c r="GU99" i="4"/>
  <c r="GT99" i="4"/>
  <c r="HD99" i="4" s="1"/>
  <c r="GP99" i="4"/>
  <c r="GY99" i="4" s="1"/>
  <c r="GZ99" i="4" s="1"/>
  <c r="GI99" i="4"/>
  <c r="FZ99" i="4"/>
  <c r="GH99" i="4" s="1"/>
  <c r="FX99" i="4"/>
  <c r="FW99" i="4"/>
  <c r="FV99" i="4"/>
  <c r="GF99" i="4" s="1"/>
  <c r="FR99" i="4"/>
  <c r="FK99" i="4"/>
  <c r="FB99" i="4"/>
  <c r="FJ99" i="4" s="1"/>
  <c r="EZ99" i="4"/>
  <c r="EY99" i="4"/>
  <c r="EX99" i="4"/>
  <c r="FH99" i="4" s="1"/>
  <c r="ET99" i="4"/>
  <c r="FC99" i="4" s="1"/>
  <c r="FD99" i="4" s="1"/>
  <c r="EM99" i="4"/>
  <c r="ED99" i="4"/>
  <c r="EL99" i="4" s="1"/>
  <c r="EB99" i="4"/>
  <c r="EA99" i="4"/>
  <c r="DZ99" i="4"/>
  <c r="EJ99" i="4" s="1"/>
  <c r="DV99" i="4"/>
  <c r="DO99" i="4"/>
  <c r="DF99" i="4"/>
  <c r="DN99" i="4" s="1"/>
  <c r="DD99" i="4"/>
  <c r="DC99" i="4"/>
  <c r="DB99" i="4"/>
  <c r="DL99" i="4" s="1"/>
  <c r="CX99" i="4"/>
  <c r="DG99" i="4" s="1"/>
  <c r="DH99" i="4" s="1"/>
  <c r="CQ99" i="4"/>
  <c r="CH99" i="4"/>
  <c r="CP99" i="4" s="1"/>
  <c r="CF99" i="4"/>
  <c r="CE99" i="4"/>
  <c r="CD99" i="4"/>
  <c r="CN99" i="4" s="1"/>
  <c r="BZ99" i="4"/>
  <c r="BS99" i="4"/>
  <c r="BJ99" i="4"/>
  <c r="BR99" i="4" s="1"/>
  <c r="BH99" i="4"/>
  <c r="BG99" i="4"/>
  <c r="BF99" i="4"/>
  <c r="BP99" i="4" s="1"/>
  <c r="BB99" i="4"/>
  <c r="BK99" i="4" s="1"/>
  <c r="BL99" i="4" s="1"/>
  <c r="AU99" i="4"/>
  <c r="AL99" i="4"/>
  <c r="AT99" i="4" s="1"/>
  <c r="AJ99" i="4"/>
  <c r="AI99" i="4"/>
  <c r="AQ99" i="4" s="1"/>
  <c r="AH99" i="4"/>
  <c r="AR99" i="4" s="1"/>
  <c r="AD99" i="4"/>
  <c r="W99" i="4"/>
  <c r="N99" i="4"/>
  <c r="V99" i="4" s="1"/>
  <c r="L99" i="4"/>
  <c r="K99" i="4"/>
  <c r="S99" i="4" s="1"/>
  <c r="J99" i="4"/>
  <c r="T99" i="4" s="1"/>
  <c r="F99" i="4"/>
  <c r="O99" i="4" s="1"/>
  <c r="P99" i="4" s="1"/>
  <c r="KA98" i="4"/>
  <c r="JR98" i="4"/>
  <c r="JZ98" i="4" s="1"/>
  <c r="JP98" i="4"/>
  <c r="JO98" i="4"/>
  <c r="JN98" i="4"/>
  <c r="JX98" i="4" s="1"/>
  <c r="JJ98" i="4"/>
  <c r="JC98" i="4"/>
  <c r="IT98" i="4"/>
  <c r="JB98" i="4" s="1"/>
  <c r="IR98" i="4"/>
  <c r="IQ98" i="4"/>
  <c r="IP98" i="4"/>
  <c r="IZ98" i="4" s="1"/>
  <c r="IL98" i="4"/>
  <c r="IU98" i="4" s="1"/>
  <c r="IV98" i="4" s="1"/>
  <c r="IE98" i="4"/>
  <c r="HV98" i="4"/>
  <c r="ID98" i="4" s="1"/>
  <c r="HT98" i="4"/>
  <c r="HS98" i="4"/>
  <c r="HR98" i="4"/>
  <c r="IB98" i="4" s="1"/>
  <c r="HN98" i="4"/>
  <c r="HG98" i="4"/>
  <c r="GX98" i="4"/>
  <c r="HF98" i="4" s="1"/>
  <c r="GV98" i="4"/>
  <c r="GU98" i="4"/>
  <c r="GT98" i="4"/>
  <c r="HD98" i="4" s="1"/>
  <c r="GP98" i="4"/>
  <c r="GY98" i="4" s="1"/>
  <c r="GZ98" i="4" s="1"/>
  <c r="GI98" i="4"/>
  <c r="FZ98" i="4"/>
  <c r="GH98" i="4" s="1"/>
  <c r="FX98" i="4"/>
  <c r="FW98" i="4"/>
  <c r="FV98" i="4"/>
  <c r="GF98" i="4" s="1"/>
  <c r="FR98" i="4"/>
  <c r="FK98" i="4"/>
  <c r="FB98" i="4"/>
  <c r="FJ98" i="4" s="1"/>
  <c r="EZ98" i="4"/>
  <c r="EY98" i="4"/>
  <c r="EX98" i="4"/>
  <c r="FH98" i="4" s="1"/>
  <c r="ET98" i="4"/>
  <c r="FC98" i="4" s="1"/>
  <c r="FD98" i="4" s="1"/>
  <c r="EM98" i="4"/>
  <c r="ED98" i="4"/>
  <c r="EL98" i="4" s="1"/>
  <c r="EB98" i="4"/>
  <c r="EA98" i="4"/>
  <c r="DZ98" i="4"/>
  <c r="EJ98" i="4" s="1"/>
  <c r="DV98" i="4"/>
  <c r="DO98" i="4"/>
  <c r="DF98" i="4"/>
  <c r="DN98" i="4" s="1"/>
  <c r="DD98" i="4"/>
  <c r="DC98" i="4"/>
  <c r="DB98" i="4"/>
  <c r="DL98" i="4" s="1"/>
  <c r="CX98" i="4"/>
  <c r="DG98" i="4" s="1"/>
  <c r="DH98" i="4" s="1"/>
  <c r="CQ98" i="4"/>
  <c r="CH98" i="4"/>
  <c r="CP98" i="4" s="1"/>
  <c r="CF98" i="4"/>
  <c r="CE98" i="4"/>
  <c r="CD98" i="4"/>
  <c r="CN98" i="4" s="1"/>
  <c r="BZ98" i="4"/>
  <c r="BS98" i="4"/>
  <c r="BJ98" i="4"/>
  <c r="BR98" i="4" s="1"/>
  <c r="BH98" i="4"/>
  <c r="BG98" i="4"/>
  <c r="BF98" i="4"/>
  <c r="BP98" i="4" s="1"/>
  <c r="BB98" i="4"/>
  <c r="BK98" i="4" s="1"/>
  <c r="BL98" i="4" s="1"/>
  <c r="AU98" i="4"/>
  <c r="AL98" i="4"/>
  <c r="AT98" i="4" s="1"/>
  <c r="AJ98" i="4"/>
  <c r="AI98" i="4"/>
  <c r="AQ98" i="4" s="1"/>
  <c r="AH98" i="4"/>
  <c r="AR98" i="4" s="1"/>
  <c r="AD98" i="4"/>
  <c r="W98" i="4"/>
  <c r="N98" i="4"/>
  <c r="V98" i="4" s="1"/>
  <c r="L98" i="4"/>
  <c r="K98" i="4"/>
  <c r="S98" i="4" s="1"/>
  <c r="J98" i="4"/>
  <c r="T98" i="4" s="1"/>
  <c r="F98" i="4"/>
  <c r="O98" i="4" s="1"/>
  <c r="P98" i="4" s="1"/>
  <c r="KA97" i="4"/>
  <c r="JR97" i="4"/>
  <c r="JZ97" i="4" s="1"/>
  <c r="JP97" i="4"/>
  <c r="JO97" i="4"/>
  <c r="JN97" i="4"/>
  <c r="JX97" i="4" s="1"/>
  <c r="JJ97" i="4"/>
  <c r="JC97" i="4"/>
  <c r="IT97" i="4"/>
  <c r="JB97" i="4" s="1"/>
  <c r="IR97" i="4"/>
  <c r="IQ97" i="4"/>
  <c r="IP97" i="4"/>
  <c r="IZ97" i="4" s="1"/>
  <c r="IL97" i="4"/>
  <c r="IU97" i="4" s="1"/>
  <c r="IV97" i="4" s="1"/>
  <c r="IE97" i="4"/>
  <c r="HV97" i="4"/>
  <c r="ID97" i="4" s="1"/>
  <c r="HT97" i="4"/>
  <c r="HS97" i="4"/>
  <c r="HR97" i="4"/>
  <c r="IB97" i="4" s="1"/>
  <c r="HN97" i="4"/>
  <c r="HG97" i="4"/>
  <c r="GX97" i="4"/>
  <c r="HF97" i="4" s="1"/>
  <c r="GV97" i="4"/>
  <c r="GU97" i="4"/>
  <c r="GT97" i="4"/>
  <c r="HD97" i="4" s="1"/>
  <c r="GP97" i="4"/>
  <c r="GY97" i="4" s="1"/>
  <c r="GZ97" i="4" s="1"/>
  <c r="GI97" i="4"/>
  <c r="FZ97" i="4"/>
  <c r="GH97" i="4" s="1"/>
  <c r="FX97" i="4"/>
  <c r="FW97" i="4"/>
  <c r="FV97" i="4"/>
  <c r="GF97" i="4" s="1"/>
  <c r="FR97" i="4"/>
  <c r="FK97" i="4"/>
  <c r="FB97" i="4"/>
  <c r="FJ97" i="4" s="1"/>
  <c r="EZ97" i="4"/>
  <c r="EY97" i="4"/>
  <c r="EX97" i="4"/>
  <c r="FH97" i="4" s="1"/>
  <c r="ET97" i="4"/>
  <c r="FC97" i="4" s="1"/>
  <c r="FD97" i="4" s="1"/>
  <c r="EM97" i="4"/>
  <c r="ED97" i="4"/>
  <c r="EL97" i="4" s="1"/>
  <c r="EB97" i="4"/>
  <c r="EA97" i="4"/>
  <c r="DZ97" i="4"/>
  <c r="EJ97" i="4" s="1"/>
  <c r="DV97" i="4"/>
  <c r="DO97" i="4"/>
  <c r="DF97" i="4"/>
  <c r="DN97" i="4" s="1"/>
  <c r="DD97" i="4"/>
  <c r="DC97" i="4"/>
  <c r="DB97" i="4"/>
  <c r="DL97" i="4" s="1"/>
  <c r="CX97" i="4"/>
  <c r="DG97" i="4" s="1"/>
  <c r="DH97" i="4" s="1"/>
  <c r="CQ97" i="4"/>
  <c r="CH97" i="4"/>
  <c r="CP97" i="4" s="1"/>
  <c r="CF97" i="4"/>
  <c r="CE97" i="4"/>
  <c r="CD97" i="4"/>
  <c r="CN97" i="4" s="1"/>
  <c r="BZ97" i="4"/>
  <c r="BS97" i="4"/>
  <c r="BJ97" i="4"/>
  <c r="BR97" i="4" s="1"/>
  <c r="BH97" i="4"/>
  <c r="BG97" i="4"/>
  <c r="BF97" i="4"/>
  <c r="BP97" i="4" s="1"/>
  <c r="BB97" i="4"/>
  <c r="BK97" i="4" s="1"/>
  <c r="BL97" i="4" s="1"/>
  <c r="AU97" i="4"/>
  <c r="AL97" i="4"/>
  <c r="AT97" i="4" s="1"/>
  <c r="AJ97" i="4"/>
  <c r="AI97" i="4"/>
  <c r="AQ97" i="4" s="1"/>
  <c r="AH97" i="4"/>
  <c r="AR97" i="4" s="1"/>
  <c r="AD97" i="4"/>
  <c r="W97" i="4"/>
  <c r="N97" i="4"/>
  <c r="V97" i="4" s="1"/>
  <c r="L97" i="4"/>
  <c r="K97" i="4"/>
  <c r="S97" i="4" s="1"/>
  <c r="J97" i="4"/>
  <c r="T97" i="4" s="1"/>
  <c r="F97" i="4"/>
  <c r="O97" i="4" s="1"/>
  <c r="P97" i="4" s="1"/>
  <c r="KA96" i="4"/>
  <c r="JR96" i="4"/>
  <c r="JZ96" i="4" s="1"/>
  <c r="JP96" i="4"/>
  <c r="JO96" i="4"/>
  <c r="JN96" i="4"/>
  <c r="JX96" i="4" s="1"/>
  <c r="JJ96" i="4"/>
  <c r="JC96" i="4"/>
  <c r="IT96" i="4"/>
  <c r="JB96" i="4" s="1"/>
  <c r="IR96" i="4"/>
  <c r="IQ96" i="4"/>
  <c r="IP96" i="4"/>
  <c r="IZ96" i="4" s="1"/>
  <c r="IL96" i="4"/>
  <c r="IU96" i="4" s="1"/>
  <c r="IV96" i="4" s="1"/>
  <c r="IE96" i="4"/>
  <c r="HV96" i="4"/>
  <c r="ID96" i="4" s="1"/>
  <c r="HT96" i="4"/>
  <c r="HS96" i="4"/>
  <c r="HR96" i="4"/>
  <c r="IB96" i="4" s="1"/>
  <c r="HN96" i="4"/>
  <c r="HG96" i="4"/>
  <c r="GX96" i="4"/>
  <c r="HF96" i="4" s="1"/>
  <c r="GV96" i="4"/>
  <c r="GU96" i="4"/>
  <c r="GT96" i="4"/>
  <c r="HD96" i="4" s="1"/>
  <c r="GP96" i="4"/>
  <c r="GY96" i="4" s="1"/>
  <c r="GZ96" i="4" s="1"/>
  <c r="GI96" i="4"/>
  <c r="FZ96" i="4"/>
  <c r="GH96" i="4" s="1"/>
  <c r="FX96" i="4"/>
  <c r="FW96" i="4"/>
  <c r="FV96" i="4"/>
  <c r="GF96" i="4" s="1"/>
  <c r="FR96" i="4"/>
  <c r="FK96" i="4"/>
  <c r="FB96" i="4"/>
  <c r="FJ96" i="4" s="1"/>
  <c r="EZ96" i="4"/>
  <c r="EY96" i="4"/>
  <c r="EX96" i="4"/>
  <c r="FH96" i="4" s="1"/>
  <c r="ET96" i="4"/>
  <c r="FC96" i="4" s="1"/>
  <c r="FD96" i="4" s="1"/>
  <c r="EM96" i="4"/>
  <c r="ED96" i="4"/>
  <c r="EL96" i="4" s="1"/>
  <c r="EB96" i="4"/>
  <c r="EA96" i="4"/>
  <c r="DZ96" i="4"/>
  <c r="EJ96" i="4" s="1"/>
  <c r="DV96" i="4"/>
  <c r="DO96" i="4"/>
  <c r="DF96" i="4"/>
  <c r="DN96" i="4" s="1"/>
  <c r="DD96" i="4"/>
  <c r="DC96" i="4"/>
  <c r="DB96" i="4"/>
  <c r="DL96" i="4" s="1"/>
  <c r="CX96" i="4"/>
  <c r="DG96" i="4" s="1"/>
  <c r="DH96" i="4" s="1"/>
  <c r="CQ96" i="4"/>
  <c r="CH96" i="4"/>
  <c r="CP96" i="4" s="1"/>
  <c r="CF96" i="4"/>
  <c r="CE96" i="4"/>
  <c r="CD96" i="4"/>
  <c r="CN96" i="4" s="1"/>
  <c r="BZ96" i="4"/>
  <c r="BS96" i="4"/>
  <c r="BJ96" i="4"/>
  <c r="BR96" i="4" s="1"/>
  <c r="BH96" i="4"/>
  <c r="BG96" i="4"/>
  <c r="BF96" i="4"/>
  <c r="BP96" i="4" s="1"/>
  <c r="BB96" i="4"/>
  <c r="BK96" i="4" s="1"/>
  <c r="BL96" i="4" s="1"/>
  <c r="AU96" i="4"/>
  <c r="AL96" i="4"/>
  <c r="AT96" i="4" s="1"/>
  <c r="AJ96" i="4"/>
  <c r="AI96" i="4"/>
  <c r="AQ96" i="4" s="1"/>
  <c r="AH96" i="4"/>
  <c r="AR96" i="4" s="1"/>
  <c r="AD96" i="4"/>
  <c r="W96" i="4"/>
  <c r="N96" i="4"/>
  <c r="V96" i="4" s="1"/>
  <c r="L96" i="4"/>
  <c r="K96" i="4"/>
  <c r="S96" i="4" s="1"/>
  <c r="J96" i="4"/>
  <c r="T96" i="4" s="1"/>
  <c r="F96" i="4"/>
  <c r="O96" i="4" s="1"/>
  <c r="P96" i="4" s="1"/>
  <c r="KA95" i="4"/>
  <c r="JR95" i="4"/>
  <c r="JZ95" i="4" s="1"/>
  <c r="JP95" i="4"/>
  <c r="JO95" i="4"/>
  <c r="JN95" i="4"/>
  <c r="JX95" i="4" s="1"/>
  <c r="JJ95" i="4"/>
  <c r="JC95" i="4"/>
  <c r="IT95" i="4"/>
  <c r="JB95" i="4" s="1"/>
  <c r="IR95" i="4"/>
  <c r="IQ95" i="4"/>
  <c r="IP95" i="4"/>
  <c r="IZ95" i="4" s="1"/>
  <c r="IL95" i="4"/>
  <c r="IU95" i="4" s="1"/>
  <c r="IV95" i="4" s="1"/>
  <c r="IE95" i="4"/>
  <c r="HV95" i="4"/>
  <c r="ID95" i="4" s="1"/>
  <c r="HT95" i="4"/>
  <c r="HS95" i="4"/>
  <c r="HR95" i="4"/>
  <c r="IB95" i="4" s="1"/>
  <c r="HN95" i="4"/>
  <c r="HG95" i="4"/>
  <c r="GX95" i="4"/>
  <c r="HF95" i="4" s="1"/>
  <c r="GV95" i="4"/>
  <c r="GU95" i="4"/>
  <c r="GT95" i="4"/>
  <c r="HD95" i="4" s="1"/>
  <c r="GP95" i="4"/>
  <c r="GY95" i="4" s="1"/>
  <c r="GZ95" i="4" s="1"/>
  <c r="GI95" i="4"/>
  <c r="FZ95" i="4"/>
  <c r="GH95" i="4" s="1"/>
  <c r="FX95" i="4"/>
  <c r="FW95" i="4"/>
  <c r="FV95" i="4"/>
  <c r="GF95" i="4" s="1"/>
  <c r="FR95" i="4"/>
  <c r="FK95" i="4"/>
  <c r="FB95" i="4"/>
  <c r="FJ95" i="4" s="1"/>
  <c r="EZ95" i="4"/>
  <c r="EY95" i="4"/>
  <c r="EX95" i="4"/>
  <c r="FH95" i="4" s="1"/>
  <c r="ET95" i="4"/>
  <c r="FC95" i="4" s="1"/>
  <c r="FD95" i="4" s="1"/>
  <c r="EM95" i="4"/>
  <c r="ED95" i="4"/>
  <c r="EL95" i="4" s="1"/>
  <c r="EB95" i="4"/>
  <c r="EA95" i="4"/>
  <c r="DZ95" i="4"/>
  <c r="EJ95" i="4" s="1"/>
  <c r="DV95" i="4"/>
  <c r="DO95" i="4"/>
  <c r="DF95" i="4"/>
  <c r="DN95" i="4" s="1"/>
  <c r="DD95" i="4"/>
  <c r="DC95" i="4"/>
  <c r="DB95" i="4"/>
  <c r="DL95" i="4" s="1"/>
  <c r="CX95" i="4"/>
  <c r="DG95" i="4" s="1"/>
  <c r="DH95" i="4" s="1"/>
  <c r="CQ95" i="4"/>
  <c r="CH95" i="4"/>
  <c r="CP95" i="4" s="1"/>
  <c r="CF95" i="4"/>
  <c r="CE95" i="4"/>
  <c r="CD95" i="4"/>
  <c r="CN95" i="4" s="1"/>
  <c r="BZ95" i="4"/>
  <c r="BS95" i="4"/>
  <c r="BJ95" i="4"/>
  <c r="BR95" i="4" s="1"/>
  <c r="BH95" i="4"/>
  <c r="BG95" i="4"/>
  <c r="BF95" i="4"/>
  <c r="BP95" i="4" s="1"/>
  <c r="BB95" i="4"/>
  <c r="BK95" i="4" s="1"/>
  <c r="BL95" i="4" s="1"/>
  <c r="AU95" i="4"/>
  <c r="AL95" i="4"/>
  <c r="AT95" i="4" s="1"/>
  <c r="AJ95" i="4"/>
  <c r="AI95" i="4"/>
  <c r="AQ95" i="4" s="1"/>
  <c r="AH95" i="4"/>
  <c r="AR95" i="4" s="1"/>
  <c r="AD95" i="4"/>
  <c r="W95" i="4"/>
  <c r="N95" i="4"/>
  <c r="V95" i="4" s="1"/>
  <c r="L95" i="4"/>
  <c r="K95" i="4"/>
  <c r="S95" i="4" s="1"/>
  <c r="J95" i="4"/>
  <c r="T95" i="4" s="1"/>
  <c r="F95" i="4"/>
  <c r="O95" i="4" s="1"/>
  <c r="P95" i="4" s="1"/>
  <c r="KA94" i="4"/>
  <c r="JR94" i="4"/>
  <c r="JZ94" i="4" s="1"/>
  <c r="JP94" i="4"/>
  <c r="JO94" i="4"/>
  <c r="JN94" i="4"/>
  <c r="JX94" i="4" s="1"/>
  <c r="JJ94" i="4"/>
  <c r="JC94" i="4"/>
  <c r="IT94" i="4"/>
  <c r="JB94" i="4" s="1"/>
  <c r="IR94" i="4"/>
  <c r="IQ94" i="4"/>
  <c r="IP94" i="4"/>
  <c r="IZ94" i="4" s="1"/>
  <c r="IL94" i="4"/>
  <c r="IU94" i="4" s="1"/>
  <c r="IV94" i="4" s="1"/>
  <c r="IE94" i="4"/>
  <c r="HV94" i="4"/>
  <c r="ID94" i="4" s="1"/>
  <c r="HT94" i="4"/>
  <c r="HS94" i="4"/>
  <c r="HR94" i="4"/>
  <c r="IB94" i="4" s="1"/>
  <c r="HN94" i="4"/>
  <c r="HG94" i="4"/>
  <c r="GX94" i="4"/>
  <c r="HF94" i="4" s="1"/>
  <c r="GV94" i="4"/>
  <c r="GU94" i="4"/>
  <c r="GT94" i="4"/>
  <c r="HD94" i="4" s="1"/>
  <c r="GP94" i="4"/>
  <c r="GY94" i="4" s="1"/>
  <c r="GZ94" i="4" s="1"/>
  <c r="GI94" i="4"/>
  <c r="FZ94" i="4"/>
  <c r="GH94" i="4" s="1"/>
  <c r="FX94" i="4"/>
  <c r="FW94" i="4"/>
  <c r="FV94" i="4"/>
  <c r="GF94" i="4" s="1"/>
  <c r="FR94" i="4"/>
  <c r="FK94" i="4"/>
  <c r="FB94" i="4"/>
  <c r="FJ94" i="4" s="1"/>
  <c r="EZ94" i="4"/>
  <c r="EY94" i="4"/>
  <c r="EX94" i="4"/>
  <c r="FH94" i="4" s="1"/>
  <c r="ET94" i="4"/>
  <c r="FC94" i="4" s="1"/>
  <c r="FD94" i="4" s="1"/>
  <c r="EM94" i="4"/>
  <c r="ED94" i="4"/>
  <c r="EL94" i="4" s="1"/>
  <c r="EB94" i="4"/>
  <c r="EA94" i="4"/>
  <c r="DZ94" i="4"/>
  <c r="EJ94" i="4" s="1"/>
  <c r="DV94" i="4"/>
  <c r="DO94" i="4"/>
  <c r="DF94" i="4"/>
  <c r="DN94" i="4" s="1"/>
  <c r="DD94" i="4"/>
  <c r="DC94" i="4"/>
  <c r="DB94" i="4"/>
  <c r="DL94" i="4" s="1"/>
  <c r="CX94" i="4"/>
  <c r="DG94" i="4" s="1"/>
  <c r="DH94" i="4" s="1"/>
  <c r="CQ94" i="4"/>
  <c r="CH94" i="4"/>
  <c r="CP94" i="4" s="1"/>
  <c r="CF94" i="4"/>
  <c r="CE94" i="4"/>
  <c r="CD94" i="4"/>
  <c r="CN94" i="4" s="1"/>
  <c r="BZ94" i="4"/>
  <c r="BS94" i="4"/>
  <c r="BJ94" i="4"/>
  <c r="BR94" i="4" s="1"/>
  <c r="BH94" i="4"/>
  <c r="BG94" i="4"/>
  <c r="BF94" i="4"/>
  <c r="BP94" i="4" s="1"/>
  <c r="BB94" i="4"/>
  <c r="BK94" i="4" s="1"/>
  <c r="BL94" i="4" s="1"/>
  <c r="AU94" i="4"/>
  <c r="AL94" i="4"/>
  <c r="AT94" i="4" s="1"/>
  <c r="AJ94" i="4"/>
  <c r="AI94" i="4"/>
  <c r="AQ94" i="4" s="1"/>
  <c r="AH94" i="4"/>
  <c r="AR94" i="4" s="1"/>
  <c r="AD94" i="4"/>
  <c r="W94" i="4"/>
  <c r="N94" i="4"/>
  <c r="V94" i="4" s="1"/>
  <c r="L94" i="4"/>
  <c r="K94" i="4"/>
  <c r="S94" i="4" s="1"/>
  <c r="J94" i="4"/>
  <c r="T94" i="4" s="1"/>
  <c r="F94" i="4"/>
  <c r="O94" i="4" s="1"/>
  <c r="P94" i="4" s="1"/>
  <c r="KA93" i="4"/>
  <c r="JR93" i="4"/>
  <c r="JZ93" i="4" s="1"/>
  <c r="JP93" i="4"/>
  <c r="JO93" i="4"/>
  <c r="JN93" i="4"/>
  <c r="JX93" i="4" s="1"/>
  <c r="JJ93" i="4"/>
  <c r="JC93" i="4"/>
  <c r="IT93" i="4"/>
  <c r="JB93" i="4" s="1"/>
  <c r="IR93" i="4"/>
  <c r="IQ93" i="4"/>
  <c r="IP93" i="4"/>
  <c r="IZ93" i="4" s="1"/>
  <c r="IL93" i="4"/>
  <c r="IU93" i="4" s="1"/>
  <c r="IV93" i="4" s="1"/>
  <c r="IE93" i="4"/>
  <c r="HV93" i="4"/>
  <c r="ID93" i="4" s="1"/>
  <c r="HT93" i="4"/>
  <c r="HS93" i="4"/>
  <c r="HR93" i="4"/>
  <c r="IB93" i="4" s="1"/>
  <c r="HN93" i="4"/>
  <c r="HG93" i="4"/>
  <c r="GX93" i="4"/>
  <c r="HF93" i="4" s="1"/>
  <c r="GV93" i="4"/>
  <c r="GU93" i="4"/>
  <c r="GT93" i="4"/>
  <c r="HD93" i="4" s="1"/>
  <c r="GP93" i="4"/>
  <c r="GY93" i="4" s="1"/>
  <c r="GZ93" i="4" s="1"/>
  <c r="GI93" i="4"/>
  <c r="FZ93" i="4"/>
  <c r="GH93" i="4" s="1"/>
  <c r="FX93" i="4"/>
  <c r="FW93" i="4"/>
  <c r="FV93" i="4"/>
  <c r="GF93" i="4" s="1"/>
  <c r="FR93" i="4"/>
  <c r="FK93" i="4"/>
  <c r="FB93" i="4"/>
  <c r="FJ93" i="4" s="1"/>
  <c r="EZ93" i="4"/>
  <c r="EY93" i="4"/>
  <c r="EX93" i="4"/>
  <c r="FH93" i="4" s="1"/>
  <c r="ET93" i="4"/>
  <c r="FC93" i="4" s="1"/>
  <c r="FD93" i="4" s="1"/>
  <c r="EM93" i="4"/>
  <c r="ED93" i="4"/>
  <c r="EL93" i="4" s="1"/>
  <c r="EB93" i="4"/>
  <c r="EA93" i="4"/>
  <c r="DZ93" i="4"/>
  <c r="EJ93" i="4" s="1"/>
  <c r="DV93" i="4"/>
  <c r="DO93" i="4"/>
  <c r="DF93" i="4"/>
  <c r="DN93" i="4" s="1"/>
  <c r="DD93" i="4"/>
  <c r="DC93" i="4"/>
  <c r="DB93" i="4"/>
  <c r="DL93" i="4" s="1"/>
  <c r="CX93" i="4"/>
  <c r="DG93" i="4" s="1"/>
  <c r="DH93" i="4" s="1"/>
  <c r="CQ93" i="4"/>
  <c r="CH93" i="4"/>
  <c r="CP93" i="4" s="1"/>
  <c r="CF93" i="4"/>
  <c r="CE93" i="4"/>
  <c r="CD93" i="4"/>
  <c r="CN93" i="4" s="1"/>
  <c r="BZ93" i="4"/>
  <c r="BS93" i="4"/>
  <c r="BJ93" i="4"/>
  <c r="BR93" i="4" s="1"/>
  <c r="BH93" i="4"/>
  <c r="BG93" i="4"/>
  <c r="BF93" i="4"/>
  <c r="BP93" i="4" s="1"/>
  <c r="BB93" i="4"/>
  <c r="BK93" i="4" s="1"/>
  <c r="BL93" i="4" s="1"/>
  <c r="AU93" i="4"/>
  <c r="AL93" i="4"/>
  <c r="AT93" i="4" s="1"/>
  <c r="AJ93" i="4"/>
  <c r="AI93" i="4"/>
  <c r="AQ93" i="4" s="1"/>
  <c r="AH93" i="4"/>
  <c r="AR93" i="4" s="1"/>
  <c r="AD93" i="4"/>
  <c r="W93" i="4"/>
  <c r="N93" i="4"/>
  <c r="V93" i="4" s="1"/>
  <c r="L93" i="4"/>
  <c r="K93" i="4"/>
  <c r="S93" i="4" s="1"/>
  <c r="J93" i="4"/>
  <c r="T93" i="4" s="1"/>
  <c r="F93" i="4"/>
  <c r="O93" i="4" s="1"/>
  <c r="P93" i="4" s="1"/>
  <c r="KA92" i="4"/>
  <c r="JR92" i="4"/>
  <c r="JZ92" i="4" s="1"/>
  <c r="JP92" i="4"/>
  <c r="JO92" i="4"/>
  <c r="JN92" i="4"/>
  <c r="JX92" i="4" s="1"/>
  <c r="JJ92" i="4"/>
  <c r="JC92" i="4"/>
  <c r="IT92" i="4"/>
  <c r="JB92" i="4" s="1"/>
  <c r="IR92" i="4"/>
  <c r="IQ92" i="4"/>
  <c r="IP92" i="4"/>
  <c r="IZ92" i="4" s="1"/>
  <c r="IL92" i="4"/>
  <c r="IU92" i="4" s="1"/>
  <c r="IV92" i="4" s="1"/>
  <c r="IE92" i="4"/>
  <c r="HV92" i="4"/>
  <c r="ID92" i="4" s="1"/>
  <c r="HT92" i="4"/>
  <c r="HS92" i="4"/>
  <c r="HR92" i="4"/>
  <c r="IB92" i="4" s="1"/>
  <c r="HN92" i="4"/>
  <c r="HG92" i="4"/>
  <c r="GX92" i="4"/>
  <c r="HF92" i="4" s="1"/>
  <c r="GV92" i="4"/>
  <c r="GU92" i="4"/>
  <c r="GT92" i="4"/>
  <c r="HD92" i="4" s="1"/>
  <c r="GP92" i="4"/>
  <c r="GY92" i="4" s="1"/>
  <c r="GZ92" i="4" s="1"/>
  <c r="GI92" i="4"/>
  <c r="FZ92" i="4"/>
  <c r="GH92" i="4" s="1"/>
  <c r="FX92" i="4"/>
  <c r="FW92" i="4"/>
  <c r="FV92" i="4"/>
  <c r="GF92" i="4" s="1"/>
  <c r="FR92" i="4"/>
  <c r="FK92" i="4"/>
  <c r="FB92" i="4"/>
  <c r="FJ92" i="4" s="1"/>
  <c r="EZ92" i="4"/>
  <c r="EY92" i="4"/>
  <c r="EX92" i="4"/>
  <c r="FH92" i="4" s="1"/>
  <c r="ET92" i="4"/>
  <c r="FC92" i="4" s="1"/>
  <c r="FD92" i="4" s="1"/>
  <c r="EM92" i="4"/>
  <c r="ED92" i="4"/>
  <c r="EL92" i="4" s="1"/>
  <c r="EB92" i="4"/>
  <c r="EA92" i="4"/>
  <c r="DZ92" i="4"/>
  <c r="EJ92" i="4" s="1"/>
  <c r="DV92" i="4"/>
  <c r="DO92" i="4"/>
  <c r="DF92" i="4"/>
  <c r="DN92" i="4" s="1"/>
  <c r="DD92" i="4"/>
  <c r="DC92" i="4"/>
  <c r="DB92" i="4"/>
  <c r="DL92" i="4" s="1"/>
  <c r="CX92" i="4"/>
  <c r="DG92" i="4" s="1"/>
  <c r="DH92" i="4" s="1"/>
  <c r="CQ92" i="4"/>
  <c r="CH92" i="4"/>
  <c r="CP92" i="4" s="1"/>
  <c r="CF92" i="4"/>
  <c r="CE92" i="4"/>
  <c r="CD92" i="4"/>
  <c r="CN92" i="4" s="1"/>
  <c r="BZ92" i="4"/>
  <c r="BS92" i="4"/>
  <c r="BJ92" i="4"/>
  <c r="BR92" i="4" s="1"/>
  <c r="BH92" i="4"/>
  <c r="BG92" i="4"/>
  <c r="BF92" i="4"/>
  <c r="BP92" i="4" s="1"/>
  <c r="BB92" i="4"/>
  <c r="BK92" i="4" s="1"/>
  <c r="BL92" i="4" s="1"/>
  <c r="AU92" i="4"/>
  <c r="AL92" i="4"/>
  <c r="AT92" i="4" s="1"/>
  <c r="AJ92" i="4"/>
  <c r="AI92" i="4"/>
  <c r="AQ92" i="4" s="1"/>
  <c r="AH92" i="4"/>
  <c r="AR92" i="4" s="1"/>
  <c r="AD92" i="4"/>
  <c r="W92" i="4"/>
  <c r="N92" i="4"/>
  <c r="V92" i="4" s="1"/>
  <c r="L92" i="4"/>
  <c r="K92" i="4"/>
  <c r="S92" i="4" s="1"/>
  <c r="J92" i="4"/>
  <c r="T92" i="4" s="1"/>
  <c r="F92" i="4"/>
  <c r="O92" i="4" s="1"/>
  <c r="P92" i="4" s="1"/>
  <c r="KA91" i="4"/>
  <c r="JR91" i="4"/>
  <c r="JZ91" i="4" s="1"/>
  <c r="JP91" i="4"/>
  <c r="JO91" i="4"/>
  <c r="JN91" i="4"/>
  <c r="JX91" i="4" s="1"/>
  <c r="JJ91" i="4"/>
  <c r="JC91" i="4"/>
  <c r="IT91" i="4"/>
  <c r="JB91" i="4" s="1"/>
  <c r="IR91" i="4"/>
  <c r="IQ91" i="4"/>
  <c r="IP91" i="4"/>
  <c r="IZ91" i="4" s="1"/>
  <c r="IL91" i="4"/>
  <c r="IU91" i="4" s="1"/>
  <c r="IV91" i="4" s="1"/>
  <c r="IE91" i="4"/>
  <c r="HV91" i="4"/>
  <c r="ID91" i="4" s="1"/>
  <c r="HT91" i="4"/>
  <c r="HS91" i="4"/>
  <c r="HR91" i="4"/>
  <c r="IB91" i="4" s="1"/>
  <c r="HN91" i="4"/>
  <c r="HG91" i="4"/>
  <c r="GX91" i="4"/>
  <c r="HF91" i="4" s="1"/>
  <c r="GV91" i="4"/>
  <c r="GU91" i="4"/>
  <c r="GT91" i="4"/>
  <c r="HD91" i="4" s="1"/>
  <c r="GP91" i="4"/>
  <c r="GY91" i="4" s="1"/>
  <c r="GZ91" i="4" s="1"/>
  <c r="GI91" i="4"/>
  <c r="FZ91" i="4"/>
  <c r="GH91" i="4" s="1"/>
  <c r="FX91" i="4"/>
  <c r="FW91" i="4"/>
  <c r="FV91" i="4"/>
  <c r="GF91" i="4" s="1"/>
  <c r="FR91" i="4"/>
  <c r="FK91" i="4"/>
  <c r="FB91" i="4"/>
  <c r="FJ91" i="4" s="1"/>
  <c r="EZ91" i="4"/>
  <c r="EY91" i="4"/>
  <c r="EX91" i="4"/>
  <c r="FH91" i="4" s="1"/>
  <c r="ET91" i="4"/>
  <c r="FC91" i="4" s="1"/>
  <c r="FD91" i="4" s="1"/>
  <c r="EM91" i="4"/>
  <c r="ED91" i="4"/>
  <c r="EL91" i="4" s="1"/>
  <c r="EB91" i="4"/>
  <c r="EA91" i="4"/>
  <c r="DZ91" i="4"/>
  <c r="EJ91" i="4" s="1"/>
  <c r="DV91" i="4"/>
  <c r="DO91" i="4"/>
  <c r="DF91" i="4"/>
  <c r="DN91" i="4" s="1"/>
  <c r="DD91" i="4"/>
  <c r="DC91" i="4"/>
  <c r="DB91" i="4"/>
  <c r="DL91" i="4" s="1"/>
  <c r="CX91" i="4"/>
  <c r="DG91" i="4" s="1"/>
  <c r="DH91" i="4" s="1"/>
  <c r="CQ91" i="4"/>
  <c r="CH91" i="4"/>
  <c r="CP91" i="4" s="1"/>
  <c r="CF91" i="4"/>
  <c r="CE91" i="4"/>
  <c r="CD91" i="4"/>
  <c r="CN91" i="4" s="1"/>
  <c r="BZ91" i="4"/>
  <c r="BS91" i="4"/>
  <c r="BJ91" i="4"/>
  <c r="BR91" i="4" s="1"/>
  <c r="BH91" i="4"/>
  <c r="BG91" i="4"/>
  <c r="BF91" i="4"/>
  <c r="BP91" i="4" s="1"/>
  <c r="BB91" i="4"/>
  <c r="BK91" i="4" s="1"/>
  <c r="BL91" i="4" s="1"/>
  <c r="AU91" i="4"/>
  <c r="AL91" i="4"/>
  <c r="AT91" i="4" s="1"/>
  <c r="AJ91" i="4"/>
  <c r="AI91" i="4"/>
  <c r="AQ91" i="4" s="1"/>
  <c r="AH91" i="4"/>
  <c r="AR91" i="4" s="1"/>
  <c r="AD91" i="4"/>
  <c r="W91" i="4"/>
  <c r="N91" i="4"/>
  <c r="V91" i="4" s="1"/>
  <c r="L91" i="4"/>
  <c r="K91" i="4"/>
  <c r="S91" i="4" s="1"/>
  <c r="J91" i="4"/>
  <c r="T91" i="4" s="1"/>
  <c r="F91" i="4"/>
  <c r="O91" i="4" s="1"/>
  <c r="P91" i="4" s="1"/>
  <c r="KA90" i="4"/>
  <c r="JR90" i="4"/>
  <c r="JZ90" i="4" s="1"/>
  <c r="JP90" i="4"/>
  <c r="JO90" i="4"/>
  <c r="JN90" i="4"/>
  <c r="JX90" i="4" s="1"/>
  <c r="JJ90" i="4"/>
  <c r="JC90" i="4"/>
  <c r="IT90" i="4"/>
  <c r="JB90" i="4" s="1"/>
  <c r="IR90" i="4"/>
  <c r="IQ90" i="4"/>
  <c r="IP90" i="4"/>
  <c r="IZ90" i="4" s="1"/>
  <c r="IL90" i="4"/>
  <c r="IU90" i="4" s="1"/>
  <c r="IV90" i="4" s="1"/>
  <c r="IE90" i="4"/>
  <c r="HV90" i="4"/>
  <c r="ID90" i="4" s="1"/>
  <c r="HT90" i="4"/>
  <c r="HS90" i="4"/>
  <c r="HR90" i="4"/>
  <c r="IB90" i="4" s="1"/>
  <c r="HN90" i="4"/>
  <c r="HG90" i="4"/>
  <c r="GX90" i="4"/>
  <c r="HF90" i="4" s="1"/>
  <c r="GV90" i="4"/>
  <c r="GU90" i="4"/>
  <c r="GT90" i="4"/>
  <c r="HD90" i="4" s="1"/>
  <c r="GP90" i="4"/>
  <c r="GY90" i="4" s="1"/>
  <c r="GZ90" i="4" s="1"/>
  <c r="GI90" i="4"/>
  <c r="FZ90" i="4"/>
  <c r="GH90" i="4" s="1"/>
  <c r="FX90" i="4"/>
  <c r="FW90" i="4"/>
  <c r="FV90" i="4"/>
  <c r="GF90" i="4" s="1"/>
  <c r="FR90" i="4"/>
  <c r="FK90" i="4"/>
  <c r="FB90" i="4"/>
  <c r="FJ90" i="4" s="1"/>
  <c r="EZ90" i="4"/>
  <c r="EY90" i="4"/>
  <c r="EX90" i="4"/>
  <c r="FH90" i="4" s="1"/>
  <c r="ET90" i="4"/>
  <c r="FC90" i="4" s="1"/>
  <c r="FD90" i="4" s="1"/>
  <c r="EM90" i="4"/>
  <c r="ED90" i="4"/>
  <c r="EL90" i="4" s="1"/>
  <c r="EB90" i="4"/>
  <c r="EA90" i="4"/>
  <c r="DZ90" i="4"/>
  <c r="EJ90" i="4" s="1"/>
  <c r="DV90" i="4"/>
  <c r="DO90" i="4"/>
  <c r="DF90" i="4"/>
  <c r="DN90" i="4" s="1"/>
  <c r="DD90" i="4"/>
  <c r="DC90" i="4"/>
  <c r="DB90" i="4"/>
  <c r="DL90" i="4" s="1"/>
  <c r="CX90" i="4"/>
  <c r="DG90" i="4" s="1"/>
  <c r="DH90" i="4" s="1"/>
  <c r="CQ90" i="4"/>
  <c r="CH90" i="4"/>
  <c r="CP90" i="4" s="1"/>
  <c r="CF90" i="4"/>
  <c r="CE90" i="4"/>
  <c r="CD90" i="4"/>
  <c r="CN90" i="4" s="1"/>
  <c r="BZ90" i="4"/>
  <c r="BS90" i="4"/>
  <c r="BJ90" i="4"/>
  <c r="BR90" i="4" s="1"/>
  <c r="BH90" i="4"/>
  <c r="BG90" i="4"/>
  <c r="BF90" i="4"/>
  <c r="BP90" i="4" s="1"/>
  <c r="BB90" i="4"/>
  <c r="BK90" i="4" s="1"/>
  <c r="BL90" i="4" s="1"/>
  <c r="AU90" i="4"/>
  <c r="AL90" i="4"/>
  <c r="AT90" i="4" s="1"/>
  <c r="AJ90" i="4"/>
  <c r="AI90" i="4"/>
  <c r="AQ90" i="4" s="1"/>
  <c r="AH90" i="4"/>
  <c r="AR90" i="4" s="1"/>
  <c r="AD90" i="4"/>
  <c r="W90" i="4"/>
  <c r="N90" i="4"/>
  <c r="V90" i="4" s="1"/>
  <c r="L90" i="4"/>
  <c r="K90" i="4"/>
  <c r="S90" i="4" s="1"/>
  <c r="J90" i="4"/>
  <c r="T90" i="4" s="1"/>
  <c r="F90" i="4"/>
  <c r="O90" i="4" s="1"/>
  <c r="P90" i="4" s="1"/>
  <c r="KA89" i="4"/>
  <c r="JR89" i="4"/>
  <c r="JZ89" i="4" s="1"/>
  <c r="JP89" i="4"/>
  <c r="JO89" i="4"/>
  <c r="JN89" i="4"/>
  <c r="JX89" i="4" s="1"/>
  <c r="JJ89" i="4"/>
  <c r="JC89" i="4"/>
  <c r="IT89" i="4"/>
  <c r="JB89" i="4" s="1"/>
  <c r="IR89" i="4"/>
  <c r="IQ89" i="4"/>
  <c r="IP89" i="4"/>
  <c r="IZ89" i="4" s="1"/>
  <c r="IL89" i="4"/>
  <c r="IU89" i="4" s="1"/>
  <c r="IV89" i="4" s="1"/>
  <c r="IE89" i="4"/>
  <c r="HV89" i="4"/>
  <c r="ID89" i="4" s="1"/>
  <c r="HT89" i="4"/>
  <c r="HS89" i="4"/>
  <c r="HR89" i="4"/>
  <c r="IB89" i="4" s="1"/>
  <c r="HN89" i="4"/>
  <c r="HG89" i="4"/>
  <c r="GX89" i="4"/>
  <c r="HF89" i="4" s="1"/>
  <c r="GV89" i="4"/>
  <c r="GU89" i="4"/>
  <c r="GT89" i="4"/>
  <c r="HD89" i="4" s="1"/>
  <c r="GP89" i="4"/>
  <c r="GY89" i="4" s="1"/>
  <c r="GZ89" i="4" s="1"/>
  <c r="GI89" i="4"/>
  <c r="FZ89" i="4"/>
  <c r="GH89" i="4" s="1"/>
  <c r="FX89" i="4"/>
  <c r="FW89" i="4"/>
  <c r="FV89" i="4"/>
  <c r="GF89" i="4" s="1"/>
  <c r="FR89" i="4"/>
  <c r="FK89" i="4"/>
  <c r="FB89" i="4"/>
  <c r="FJ89" i="4" s="1"/>
  <c r="EZ89" i="4"/>
  <c r="EY89" i="4"/>
  <c r="EX89" i="4"/>
  <c r="FH89" i="4" s="1"/>
  <c r="ET89" i="4"/>
  <c r="FC89" i="4" s="1"/>
  <c r="FD89" i="4" s="1"/>
  <c r="EM89" i="4"/>
  <c r="ED89" i="4"/>
  <c r="EL89" i="4" s="1"/>
  <c r="EB89" i="4"/>
  <c r="EA89" i="4"/>
  <c r="DZ89" i="4"/>
  <c r="EJ89" i="4" s="1"/>
  <c r="DV89" i="4"/>
  <c r="DO89" i="4"/>
  <c r="DF89" i="4"/>
  <c r="DN89" i="4" s="1"/>
  <c r="DD89" i="4"/>
  <c r="DC89" i="4"/>
  <c r="DB89" i="4"/>
  <c r="DL89" i="4" s="1"/>
  <c r="CX89" i="4"/>
  <c r="DG89" i="4" s="1"/>
  <c r="DH89" i="4" s="1"/>
  <c r="CQ89" i="4"/>
  <c r="CH89" i="4"/>
  <c r="CP89" i="4" s="1"/>
  <c r="CF89" i="4"/>
  <c r="CE89" i="4"/>
  <c r="CD89" i="4"/>
  <c r="CN89" i="4" s="1"/>
  <c r="BZ89" i="4"/>
  <c r="BS89" i="4"/>
  <c r="BJ89" i="4"/>
  <c r="BR89" i="4" s="1"/>
  <c r="BH89" i="4"/>
  <c r="BG89" i="4"/>
  <c r="BF89" i="4"/>
  <c r="BP89" i="4" s="1"/>
  <c r="BB89" i="4"/>
  <c r="BK89" i="4" s="1"/>
  <c r="BL89" i="4" s="1"/>
  <c r="AU89" i="4"/>
  <c r="AL89" i="4"/>
  <c r="AT89" i="4" s="1"/>
  <c r="AJ89" i="4"/>
  <c r="AI89" i="4"/>
  <c r="AQ89" i="4" s="1"/>
  <c r="AH89" i="4"/>
  <c r="AR89" i="4" s="1"/>
  <c r="AD89" i="4"/>
  <c r="W89" i="4"/>
  <c r="N89" i="4"/>
  <c r="V89" i="4" s="1"/>
  <c r="L89" i="4"/>
  <c r="K89" i="4"/>
  <c r="S89" i="4" s="1"/>
  <c r="J89" i="4"/>
  <c r="T89" i="4" s="1"/>
  <c r="F89" i="4"/>
  <c r="O89" i="4" s="1"/>
  <c r="P89" i="4" s="1"/>
  <c r="KA88" i="4"/>
  <c r="JR88" i="4"/>
  <c r="JZ88" i="4" s="1"/>
  <c r="JP88" i="4"/>
  <c r="JO88" i="4"/>
  <c r="JN88" i="4"/>
  <c r="JX88" i="4" s="1"/>
  <c r="JJ88" i="4"/>
  <c r="JC88" i="4"/>
  <c r="IT88" i="4"/>
  <c r="JB88" i="4" s="1"/>
  <c r="IR88" i="4"/>
  <c r="IQ88" i="4"/>
  <c r="IP88" i="4"/>
  <c r="IZ88" i="4" s="1"/>
  <c r="IL88" i="4"/>
  <c r="IU88" i="4" s="1"/>
  <c r="IV88" i="4" s="1"/>
  <c r="IE88" i="4"/>
  <c r="HV88" i="4"/>
  <c r="ID88" i="4" s="1"/>
  <c r="HT88" i="4"/>
  <c r="HS88" i="4"/>
  <c r="HR88" i="4"/>
  <c r="IB88" i="4" s="1"/>
  <c r="HN88" i="4"/>
  <c r="HG88" i="4"/>
  <c r="GX88" i="4"/>
  <c r="HF88" i="4" s="1"/>
  <c r="GV88" i="4"/>
  <c r="GU88" i="4"/>
  <c r="GT88" i="4"/>
  <c r="HD88" i="4" s="1"/>
  <c r="GP88" i="4"/>
  <c r="GY88" i="4" s="1"/>
  <c r="GZ88" i="4" s="1"/>
  <c r="GI88" i="4"/>
  <c r="FZ88" i="4"/>
  <c r="GH88" i="4" s="1"/>
  <c r="FX88" i="4"/>
  <c r="FW88" i="4"/>
  <c r="FV88" i="4"/>
  <c r="GF88" i="4" s="1"/>
  <c r="FR88" i="4"/>
  <c r="FK88" i="4"/>
  <c r="FB88" i="4"/>
  <c r="FJ88" i="4" s="1"/>
  <c r="EZ88" i="4"/>
  <c r="EY88" i="4"/>
  <c r="EX88" i="4"/>
  <c r="FH88" i="4" s="1"/>
  <c r="ET88" i="4"/>
  <c r="FC88" i="4" s="1"/>
  <c r="FD88" i="4" s="1"/>
  <c r="EM88" i="4"/>
  <c r="ED88" i="4"/>
  <c r="EL88" i="4" s="1"/>
  <c r="EB88" i="4"/>
  <c r="EA88" i="4"/>
  <c r="DZ88" i="4"/>
  <c r="EJ88" i="4" s="1"/>
  <c r="DV88" i="4"/>
  <c r="DO88" i="4"/>
  <c r="DF88" i="4"/>
  <c r="DN88" i="4" s="1"/>
  <c r="DD88" i="4"/>
  <c r="DC88" i="4"/>
  <c r="DB88" i="4"/>
  <c r="DL88" i="4" s="1"/>
  <c r="CX88" i="4"/>
  <c r="DG88" i="4" s="1"/>
  <c r="DH88" i="4" s="1"/>
  <c r="CQ88" i="4"/>
  <c r="CH88" i="4"/>
  <c r="CP88" i="4" s="1"/>
  <c r="CF88" i="4"/>
  <c r="CE88" i="4"/>
  <c r="CD88" i="4"/>
  <c r="CN88" i="4" s="1"/>
  <c r="BZ88" i="4"/>
  <c r="BS88" i="4"/>
  <c r="BJ88" i="4"/>
  <c r="BR88" i="4" s="1"/>
  <c r="BH88" i="4"/>
  <c r="BG88" i="4"/>
  <c r="BF88" i="4"/>
  <c r="BP88" i="4" s="1"/>
  <c r="BB88" i="4"/>
  <c r="BK88" i="4" s="1"/>
  <c r="BL88" i="4" s="1"/>
  <c r="AU88" i="4"/>
  <c r="AL88" i="4"/>
  <c r="AT88" i="4" s="1"/>
  <c r="AJ88" i="4"/>
  <c r="AI88" i="4"/>
  <c r="AQ88" i="4" s="1"/>
  <c r="AH88" i="4"/>
  <c r="AR88" i="4" s="1"/>
  <c r="AD88" i="4"/>
  <c r="W88" i="4"/>
  <c r="N88" i="4"/>
  <c r="V88" i="4" s="1"/>
  <c r="L88" i="4"/>
  <c r="K88" i="4"/>
  <c r="S88" i="4" s="1"/>
  <c r="J88" i="4"/>
  <c r="T88" i="4" s="1"/>
  <c r="F88" i="4"/>
  <c r="O88" i="4" s="1"/>
  <c r="P88" i="4" s="1"/>
  <c r="KA87" i="4"/>
  <c r="JR87" i="4"/>
  <c r="JZ87" i="4" s="1"/>
  <c r="JP87" i="4"/>
  <c r="JO87" i="4"/>
  <c r="JN87" i="4"/>
  <c r="JX87" i="4" s="1"/>
  <c r="JJ87" i="4"/>
  <c r="JC87" i="4"/>
  <c r="IT87" i="4"/>
  <c r="JB87" i="4" s="1"/>
  <c r="IR87" i="4"/>
  <c r="IQ87" i="4"/>
  <c r="IP87" i="4"/>
  <c r="IZ87" i="4" s="1"/>
  <c r="IL87" i="4"/>
  <c r="IU87" i="4" s="1"/>
  <c r="IV87" i="4" s="1"/>
  <c r="IE87" i="4"/>
  <c r="HV87" i="4"/>
  <c r="ID87" i="4" s="1"/>
  <c r="HT87" i="4"/>
  <c r="HS87" i="4"/>
  <c r="HR87" i="4"/>
  <c r="IB87" i="4" s="1"/>
  <c r="HN87" i="4"/>
  <c r="HG87" i="4"/>
  <c r="GX87" i="4"/>
  <c r="HF87" i="4" s="1"/>
  <c r="GV87" i="4"/>
  <c r="GU87" i="4"/>
  <c r="GT87" i="4"/>
  <c r="HD87" i="4" s="1"/>
  <c r="GP87" i="4"/>
  <c r="GY87" i="4" s="1"/>
  <c r="GZ87" i="4" s="1"/>
  <c r="GI87" i="4"/>
  <c r="FZ87" i="4"/>
  <c r="GH87" i="4" s="1"/>
  <c r="FX87" i="4"/>
  <c r="FW87" i="4"/>
  <c r="FV87" i="4"/>
  <c r="GF87" i="4" s="1"/>
  <c r="FR87" i="4"/>
  <c r="FK87" i="4"/>
  <c r="FB87" i="4"/>
  <c r="FJ87" i="4" s="1"/>
  <c r="EZ87" i="4"/>
  <c r="EY87" i="4"/>
  <c r="EX87" i="4"/>
  <c r="FH87" i="4" s="1"/>
  <c r="ET87" i="4"/>
  <c r="FC87" i="4" s="1"/>
  <c r="FD87" i="4" s="1"/>
  <c r="EM87" i="4"/>
  <c r="ED87" i="4"/>
  <c r="EL87" i="4" s="1"/>
  <c r="EB87" i="4"/>
  <c r="EA87" i="4"/>
  <c r="DZ87" i="4"/>
  <c r="EJ87" i="4" s="1"/>
  <c r="DV87" i="4"/>
  <c r="DO87" i="4"/>
  <c r="DF87" i="4"/>
  <c r="DN87" i="4" s="1"/>
  <c r="DD87" i="4"/>
  <c r="DC87" i="4"/>
  <c r="DB87" i="4"/>
  <c r="DL87" i="4" s="1"/>
  <c r="CX87" i="4"/>
  <c r="DG87" i="4" s="1"/>
  <c r="DH87" i="4" s="1"/>
  <c r="CQ87" i="4"/>
  <c r="CH87" i="4"/>
  <c r="CP87" i="4" s="1"/>
  <c r="CF87" i="4"/>
  <c r="CE87" i="4"/>
  <c r="CD87" i="4"/>
  <c r="CN87" i="4" s="1"/>
  <c r="BZ87" i="4"/>
  <c r="BS87" i="4"/>
  <c r="BJ87" i="4"/>
  <c r="BR87" i="4" s="1"/>
  <c r="BH87" i="4"/>
  <c r="BG87" i="4"/>
  <c r="BF87" i="4"/>
  <c r="BP87" i="4" s="1"/>
  <c r="BB87" i="4"/>
  <c r="BK87" i="4" s="1"/>
  <c r="BL87" i="4" s="1"/>
  <c r="AU87" i="4"/>
  <c r="AL87" i="4"/>
  <c r="AT87" i="4" s="1"/>
  <c r="AJ87" i="4"/>
  <c r="AI87" i="4"/>
  <c r="AQ87" i="4" s="1"/>
  <c r="AH87" i="4"/>
  <c r="AR87" i="4" s="1"/>
  <c r="AD87" i="4"/>
  <c r="W87" i="4"/>
  <c r="N87" i="4"/>
  <c r="V87" i="4" s="1"/>
  <c r="L87" i="4"/>
  <c r="K87" i="4"/>
  <c r="S87" i="4" s="1"/>
  <c r="J87" i="4"/>
  <c r="T87" i="4" s="1"/>
  <c r="F87" i="4"/>
  <c r="O87" i="4" s="1"/>
  <c r="P87" i="4" s="1"/>
  <c r="KA86" i="4"/>
  <c r="JR86" i="4"/>
  <c r="JZ86" i="4" s="1"/>
  <c r="JP86" i="4"/>
  <c r="JO86" i="4"/>
  <c r="JN86" i="4"/>
  <c r="JX86" i="4" s="1"/>
  <c r="JJ86" i="4"/>
  <c r="JC86" i="4"/>
  <c r="IT86" i="4"/>
  <c r="JB86" i="4" s="1"/>
  <c r="IR86" i="4"/>
  <c r="IQ86" i="4"/>
  <c r="IP86" i="4"/>
  <c r="IZ86" i="4" s="1"/>
  <c r="IL86" i="4"/>
  <c r="IU86" i="4" s="1"/>
  <c r="IV86" i="4" s="1"/>
  <c r="IE86" i="4"/>
  <c r="HV86" i="4"/>
  <c r="ID86" i="4" s="1"/>
  <c r="HT86" i="4"/>
  <c r="HS86" i="4"/>
  <c r="HR86" i="4"/>
  <c r="IB86" i="4" s="1"/>
  <c r="HN86" i="4"/>
  <c r="HG86" i="4"/>
  <c r="GX86" i="4"/>
  <c r="HF86" i="4" s="1"/>
  <c r="GV86" i="4"/>
  <c r="GU86" i="4"/>
  <c r="GT86" i="4"/>
  <c r="HD86" i="4" s="1"/>
  <c r="GP86" i="4"/>
  <c r="GY86" i="4" s="1"/>
  <c r="GZ86" i="4" s="1"/>
  <c r="GI86" i="4"/>
  <c r="FZ86" i="4"/>
  <c r="GH86" i="4" s="1"/>
  <c r="FX86" i="4"/>
  <c r="FW86" i="4"/>
  <c r="FV86" i="4"/>
  <c r="GF86" i="4" s="1"/>
  <c r="FR86" i="4"/>
  <c r="FK86" i="4"/>
  <c r="FB86" i="4"/>
  <c r="FJ86" i="4" s="1"/>
  <c r="EZ86" i="4"/>
  <c r="EY86" i="4"/>
  <c r="EX86" i="4"/>
  <c r="FH86" i="4" s="1"/>
  <c r="ET86" i="4"/>
  <c r="FC86" i="4" s="1"/>
  <c r="FD86" i="4" s="1"/>
  <c r="EM86" i="4"/>
  <c r="ED86" i="4"/>
  <c r="EL86" i="4" s="1"/>
  <c r="EB86" i="4"/>
  <c r="EA86" i="4"/>
  <c r="DZ86" i="4"/>
  <c r="EJ86" i="4" s="1"/>
  <c r="DV86" i="4"/>
  <c r="DO86" i="4"/>
  <c r="DF86" i="4"/>
  <c r="DN86" i="4" s="1"/>
  <c r="DD86" i="4"/>
  <c r="DC86" i="4"/>
  <c r="DB86" i="4"/>
  <c r="DL86" i="4" s="1"/>
  <c r="CX86" i="4"/>
  <c r="DG86" i="4" s="1"/>
  <c r="DH86" i="4" s="1"/>
  <c r="CQ86" i="4"/>
  <c r="CH86" i="4"/>
  <c r="CP86" i="4" s="1"/>
  <c r="CF86" i="4"/>
  <c r="CE86" i="4"/>
  <c r="CD86" i="4"/>
  <c r="CN86" i="4" s="1"/>
  <c r="BZ86" i="4"/>
  <c r="BS86" i="4"/>
  <c r="BJ86" i="4"/>
  <c r="BR86" i="4" s="1"/>
  <c r="BH86" i="4"/>
  <c r="BG86" i="4"/>
  <c r="BF86" i="4"/>
  <c r="BP86" i="4" s="1"/>
  <c r="BB86" i="4"/>
  <c r="BK86" i="4" s="1"/>
  <c r="BL86" i="4" s="1"/>
  <c r="AU86" i="4"/>
  <c r="AL86" i="4"/>
  <c r="AT86" i="4" s="1"/>
  <c r="AJ86" i="4"/>
  <c r="AI86" i="4"/>
  <c r="AQ86" i="4" s="1"/>
  <c r="AH86" i="4"/>
  <c r="AR86" i="4" s="1"/>
  <c r="AD86" i="4"/>
  <c r="W86" i="4"/>
  <c r="N86" i="4"/>
  <c r="V86" i="4" s="1"/>
  <c r="L86" i="4"/>
  <c r="K86" i="4"/>
  <c r="S86" i="4" s="1"/>
  <c r="J86" i="4"/>
  <c r="T86" i="4" s="1"/>
  <c r="F86" i="4"/>
  <c r="O86" i="4" s="1"/>
  <c r="P86" i="4" s="1"/>
  <c r="KA85" i="4"/>
  <c r="JR85" i="4"/>
  <c r="JZ85" i="4" s="1"/>
  <c r="JP85" i="4"/>
  <c r="JO85" i="4"/>
  <c r="JN85" i="4"/>
  <c r="JX85" i="4" s="1"/>
  <c r="JJ85" i="4"/>
  <c r="JC85" i="4"/>
  <c r="IT85" i="4"/>
  <c r="JB85" i="4" s="1"/>
  <c r="IR85" i="4"/>
  <c r="IQ85" i="4"/>
  <c r="IP85" i="4"/>
  <c r="IZ85" i="4" s="1"/>
  <c r="IL85" i="4"/>
  <c r="IU85" i="4" s="1"/>
  <c r="IV85" i="4" s="1"/>
  <c r="IE85" i="4"/>
  <c r="HV85" i="4"/>
  <c r="ID85" i="4" s="1"/>
  <c r="HT85" i="4"/>
  <c r="HS85" i="4"/>
  <c r="HR85" i="4"/>
  <c r="IB85" i="4" s="1"/>
  <c r="HN85" i="4"/>
  <c r="HG85" i="4"/>
  <c r="GX85" i="4"/>
  <c r="HF85" i="4" s="1"/>
  <c r="GV85" i="4"/>
  <c r="GU85" i="4"/>
  <c r="GT85" i="4"/>
  <c r="HD85" i="4" s="1"/>
  <c r="GP85" i="4"/>
  <c r="GY85" i="4" s="1"/>
  <c r="GZ85" i="4" s="1"/>
  <c r="GI85" i="4"/>
  <c r="FZ85" i="4"/>
  <c r="GH85" i="4" s="1"/>
  <c r="FX85" i="4"/>
  <c r="FW85" i="4"/>
  <c r="FV85" i="4"/>
  <c r="GF85" i="4" s="1"/>
  <c r="FR85" i="4"/>
  <c r="FK85" i="4"/>
  <c r="FB85" i="4"/>
  <c r="FJ85" i="4" s="1"/>
  <c r="EZ85" i="4"/>
  <c r="EY85" i="4"/>
  <c r="EX85" i="4"/>
  <c r="FH85" i="4" s="1"/>
  <c r="ET85" i="4"/>
  <c r="FC85" i="4" s="1"/>
  <c r="FD85" i="4" s="1"/>
  <c r="EM85" i="4"/>
  <c r="ED85" i="4"/>
  <c r="EL85" i="4" s="1"/>
  <c r="EB85" i="4"/>
  <c r="EA85" i="4"/>
  <c r="DZ85" i="4"/>
  <c r="EJ85" i="4" s="1"/>
  <c r="DV85" i="4"/>
  <c r="DO85" i="4"/>
  <c r="DF85" i="4"/>
  <c r="DN85" i="4" s="1"/>
  <c r="DD85" i="4"/>
  <c r="DC85" i="4"/>
  <c r="DB85" i="4"/>
  <c r="DL85" i="4" s="1"/>
  <c r="CX85" i="4"/>
  <c r="DG85" i="4" s="1"/>
  <c r="DH85" i="4" s="1"/>
  <c r="CQ85" i="4"/>
  <c r="CH85" i="4"/>
  <c r="CP85" i="4" s="1"/>
  <c r="CF85" i="4"/>
  <c r="CE85" i="4"/>
  <c r="CD85" i="4"/>
  <c r="CN85" i="4" s="1"/>
  <c r="BZ85" i="4"/>
  <c r="BS85" i="4"/>
  <c r="BJ85" i="4"/>
  <c r="BR85" i="4" s="1"/>
  <c r="BH85" i="4"/>
  <c r="BG85" i="4"/>
  <c r="BF85" i="4"/>
  <c r="BP85" i="4" s="1"/>
  <c r="BB85" i="4"/>
  <c r="BK85" i="4" s="1"/>
  <c r="BL85" i="4" s="1"/>
  <c r="AU85" i="4"/>
  <c r="AL85" i="4"/>
  <c r="AT85" i="4" s="1"/>
  <c r="AJ85" i="4"/>
  <c r="AI85" i="4"/>
  <c r="AQ85" i="4" s="1"/>
  <c r="AH85" i="4"/>
  <c r="AR85" i="4" s="1"/>
  <c r="AD85" i="4"/>
  <c r="W85" i="4"/>
  <c r="N85" i="4"/>
  <c r="V85" i="4" s="1"/>
  <c r="L85" i="4"/>
  <c r="K85" i="4"/>
  <c r="S85" i="4" s="1"/>
  <c r="J85" i="4"/>
  <c r="T85" i="4" s="1"/>
  <c r="F85" i="4"/>
  <c r="O85" i="4" s="1"/>
  <c r="P85" i="4" s="1"/>
  <c r="KA84" i="4"/>
  <c r="JR84" i="4"/>
  <c r="JZ84" i="4" s="1"/>
  <c r="JP84" i="4"/>
  <c r="JO84" i="4"/>
  <c r="JN84" i="4"/>
  <c r="JX84" i="4" s="1"/>
  <c r="JJ84" i="4"/>
  <c r="JC84" i="4"/>
  <c r="IT84" i="4"/>
  <c r="JB84" i="4" s="1"/>
  <c r="IR84" i="4"/>
  <c r="IQ84" i="4"/>
  <c r="IP84" i="4"/>
  <c r="IZ84" i="4" s="1"/>
  <c r="IL84" i="4"/>
  <c r="IU84" i="4" s="1"/>
  <c r="IV84" i="4" s="1"/>
  <c r="IE84" i="4"/>
  <c r="HV84" i="4"/>
  <c r="ID84" i="4" s="1"/>
  <c r="HT84" i="4"/>
  <c r="HS84" i="4"/>
  <c r="HR84" i="4"/>
  <c r="IB84" i="4" s="1"/>
  <c r="HN84" i="4"/>
  <c r="HG84" i="4"/>
  <c r="GX84" i="4"/>
  <c r="HF84" i="4" s="1"/>
  <c r="GV84" i="4"/>
  <c r="GU84" i="4"/>
  <c r="GT84" i="4"/>
  <c r="HD84" i="4" s="1"/>
  <c r="GP84" i="4"/>
  <c r="GY84" i="4" s="1"/>
  <c r="GZ84" i="4" s="1"/>
  <c r="GI84" i="4"/>
  <c r="FZ84" i="4"/>
  <c r="GH84" i="4" s="1"/>
  <c r="FX84" i="4"/>
  <c r="FW84" i="4"/>
  <c r="FV84" i="4"/>
  <c r="GF84" i="4" s="1"/>
  <c r="FR84" i="4"/>
  <c r="FK84" i="4"/>
  <c r="FB84" i="4"/>
  <c r="FJ84" i="4" s="1"/>
  <c r="EZ84" i="4"/>
  <c r="EY84" i="4"/>
  <c r="EX84" i="4"/>
  <c r="FH84" i="4" s="1"/>
  <c r="ET84" i="4"/>
  <c r="FC84" i="4" s="1"/>
  <c r="FD84" i="4" s="1"/>
  <c r="EM84" i="4"/>
  <c r="ED84" i="4"/>
  <c r="EL84" i="4" s="1"/>
  <c r="EB84" i="4"/>
  <c r="EA84" i="4"/>
  <c r="DZ84" i="4"/>
  <c r="EJ84" i="4" s="1"/>
  <c r="DV84" i="4"/>
  <c r="DO84" i="4"/>
  <c r="DF84" i="4"/>
  <c r="DN84" i="4" s="1"/>
  <c r="DD84" i="4"/>
  <c r="DC84" i="4"/>
  <c r="DB84" i="4"/>
  <c r="DL84" i="4" s="1"/>
  <c r="CX84" i="4"/>
  <c r="DG84" i="4" s="1"/>
  <c r="DH84" i="4" s="1"/>
  <c r="CQ84" i="4"/>
  <c r="CH84" i="4"/>
  <c r="CP84" i="4" s="1"/>
  <c r="CF84" i="4"/>
  <c r="CE84" i="4"/>
  <c r="CD84" i="4"/>
  <c r="CN84" i="4" s="1"/>
  <c r="BZ84" i="4"/>
  <c r="BS84" i="4"/>
  <c r="BJ84" i="4"/>
  <c r="BR84" i="4" s="1"/>
  <c r="BH84" i="4"/>
  <c r="BG84" i="4"/>
  <c r="BF84" i="4"/>
  <c r="BP84" i="4" s="1"/>
  <c r="BB84" i="4"/>
  <c r="BK84" i="4" s="1"/>
  <c r="BL84" i="4" s="1"/>
  <c r="AU84" i="4"/>
  <c r="AL84" i="4"/>
  <c r="AT84" i="4" s="1"/>
  <c r="AJ84" i="4"/>
  <c r="AI84" i="4"/>
  <c r="AQ84" i="4" s="1"/>
  <c r="AH84" i="4"/>
  <c r="AR84" i="4" s="1"/>
  <c r="AD84" i="4"/>
  <c r="W84" i="4"/>
  <c r="N84" i="4"/>
  <c r="V84" i="4" s="1"/>
  <c r="L84" i="4"/>
  <c r="K84" i="4"/>
  <c r="S84" i="4" s="1"/>
  <c r="J84" i="4"/>
  <c r="T84" i="4" s="1"/>
  <c r="F84" i="4"/>
  <c r="O84" i="4" s="1"/>
  <c r="P84" i="4" s="1"/>
  <c r="KA83" i="4"/>
  <c r="JR83" i="4"/>
  <c r="JZ83" i="4" s="1"/>
  <c r="JP83" i="4"/>
  <c r="JO83" i="4"/>
  <c r="JN83" i="4"/>
  <c r="JX83" i="4" s="1"/>
  <c r="JJ83" i="4"/>
  <c r="JC83" i="4"/>
  <c r="IT83" i="4"/>
  <c r="JB83" i="4" s="1"/>
  <c r="IR83" i="4"/>
  <c r="IQ83" i="4"/>
  <c r="IP83" i="4"/>
  <c r="IZ83" i="4" s="1"/>
  <c r="IL83" i="4"/>
  <c r="IU83" i="4" s="1"/>
  <c r="IV83" i="4" s="1"/>
  <c r="IE83" i="4"/>
  <c r="HV83" i="4"/>
  <c r="ID83" i="4" s="1"/>
  <c r="HT83" i="4"/>
  <c r="HS83" i="4"/>
  <c r="HR83" i="4"/>
  <c r="IB83" i="4" s="1"/>
  <c r="HN83" i="4"/>
  <c r="HG83" i="4"/>
  <c r="GX83" i="4"/>
  <c r="HF83" i="4" s="1"/>
  <c r="GV83" i="4"/>
  <c r="GU83" i="4"/>
  <c r="GT83" i="4"/>
  <c r="HD83" i="4" s="1"/>
  <c r="GP83" i="4"/>
  <c r="GY83" i="4" s="1"/>
  <c r="GZ83" i="4" s="1"/>
  <c r="GI83" i="4"/>
  <c r="FZ83" i="4"/>
  <c r="GH83" i="4" s="1"/>
  <c r="FX83" i="4"/>
  <c r="FW83" i="4"/>
  <c r="FV83" i="4"/>
  <c r="GF83" i="4" s="1"/>
  <c r="FR83" i="4"/>
  <c r="FK83" i="4"/>
  <c r="FB83" i="4"/>
  <c r="FJ83" i="4" s="1"/>
  <c r="EZ83" i="4"/>
  <c r="EY83" i="4"/>
  <c r="EX83" i="4"/>
  <c r="FH83" i="4" s="1"/>
  <c r="ET83" i="4"/>
  <c r="FC83" i="4" s="1"/>
  <c r="FD83" i="4" s="1"/>
  <c r="EM83" i="4"/>
  <c r="ED83" i="4"/>
  <c r="EL83" i="4" s="1"/>
  <c r="EB83" i="4"/>
  <c r="EA83" i="4"/>
  <c r="DZ83" i="4"/>
  <c r="EJ83" i="4" s="1"/>
  <c r="DV83" i="4"/>
  <c r="DO83" i="4"/>
  <c r="DF83" i="4"/>
  <c r="DN83" i="4" s="1"/>
  <c r="DD83" i="4"/>
  <c r="DC83" i="4"/>
  <c r="DB83" i="4"/>
  <c r="DL83" i="4" s="1"/>
  <c r="CX83" i="4"/>
  <c r="DG83" i="4" s="1"/>
  <c r="DH83" i="4" s="1"/>
  <c r="CQ83" i="4"/>
  <c r="CH83" i="4"/>
  <c r="CP83" i="4" s="1"/>
  <c r="CF83" i="4"/>
  <c r="CE83" i="4"/>
  <c r="CD83" i="4"/>
  <c r="CN83" i="4" s="1"/>
  <c r="BZ83" i="4"/>
  <c r="BS83" i="4"/>
  <c r="BJ83" i="4"/>
  <c r="BR83" i="4" s="1"/>
  <c r="BH83" i="4"/>
  <c r="BG83" i="4"/>
  <c r="BF83" i="4"/>
  <c r="BP83" i="4" s="1"/>
  <c r="BB83" i="4"/>
  <c r="BK83" i="4" s="1"/>
  <c r="BL83" i="4" s="1"/>
  <c r="AU83" i="4"/>
  <c r="AL83" i="4"/>
  <c r="AT83" i="4" s="1"/>
  <c r="AJ83" i="4"/>
  <c r="AI83" i="4"/>
  <c r="AQ83" i="4" s="1"/>
  <c r="AH83" i="4"/>
  <c r="AR83" i="4" s="1"/>
  <c r="AD83" i="4"/>
  <c r="W83" i="4"/>
  <c r="N83" i="4"/>
  <c r="V83" i="4" s="1"/>
  <c r="L83" i="4"/>
  <c r="K83" i="4"/>
  <c r="S83" i="4" s="1"/>
  <c r="J83" i="4"/>
  <c r="T83" i="4" s="1"/>
  <c r="F83" i="4"/>
  <c r="O83" i="4" s="1"/>
  <c r="P83" i="4" s="1"/>
  <c r="KA82" i="4"/>
  <c r="JR82" i="4"/>
  <c r="JZ82" i="4" s="1"/>
  <c r="JP82" i="4"/>
  <c r="JO82" i="4"/>
  <c r="JN82" i="4"/>
  <c r="JX82" i="4" s="1"/>
  <c r="JJ82" i="4"/>
  <c r="JC82" i="4"/>
  <c r="IT82" i="4"/>
  <c r="JB82" i="4" s="1"/>
  <c r="IR82" i="4"/>
  <c r="IQ82" i="4"/>
  <c r="IP82" i="4"/>
  <c r="IZ82" i="4" s="1"/>
  <c r="IL82" i="4"/>
  <c r="IU82" i="4" s="1"/>
  <c r="IV82" i="4" s="1"/>
  <c r="IE82" i="4"/>
  <c r="HV82" i="4"/>
  <c r="ID82" i="4" s="1"/>
  <c r="HT82" i="4"/>
  <c r="HS82" i="4"/>
  <c r="HR82" i="4"/>
  <c r="IB82" i="4" s="1"/>
  <c r="HN82" i="4"/>
  <c r="HG82" i="4"/>
  <c r="GX82" i="4"/>
  <c r="HF82" i="4" s="1"/>
  <c r="GV82" i="4"/>
  <c r="GU82" i="4"/>
  <c r="GT82" i="4"/>
  <c r="HD82" i="4" s="1"/>
  <c r="GP82" i="4"/>
  <c r="GY82" i="4" s="1"/>
  <c r="GZ82" i="4" s="1"/>
  <c r="GI82" i="4"/>
  <c r="FZ82" i="4"/>
  <c r="GH82" i="4" s="1"/>
  <c r="FX82" i="4"/>
  <c r="FW82" i="4"/>
  <c r="FV82" i="4"/>
  <c r="GF82" i="4" s="1"/>
  <c r="FR82" i="4"/>
  <c r="FK82" i="4"/>
  <c r="FB82" i="4"/>
  <c r="FJ82" i="4" s="1"/>
  <c r="EZ82" i="4"/>
  <c r="EY82" i="4"/>
  <c r="EX82" i="4"/>
  <c r="FH82" i="4" s="1"/>
  <c r="ET82" i="4"/>
  <c r="FC82" i="4" s="1"/>
  <c r="FD82" i="4" s="1"/>
  <c r="EM82" i="4"/>
  <c r="ED82" i="4"/>
  <c r="EL82" i="4" s="1"/>
  <c r="EB82" i="4"/>
  <c r="EA82" i="4"/>
  <c r="DZ82" i="4"/>
  <c r="EJ82" i="4" s="1"/>
  <c r="DV82" i="4"/>
  <c r="DO82" i="4"/>
  <c r="DF82" i="4"/>
  <c r="DN82" i="4" s="1"/>
  <c r="DD82" i="4"/>
  <c r="DC82" i="4"/>
  <c r="DB82" i="4"/>
  <c r="DL82" i="4" s="1"/>
  <c r="CX82" i="4"/>
  <c r="DG82" i="4" s="1"/>
  <c r="DH82" i="4" s="1"/>
  <c r="CQ82" i="4"/>
  <c r="CH82" i="4"/>
  <c r="CP82" i="4" s="1"/>
  <c r="CF82" i="4"/>
  <c r="CE82" i="4"/>
  <c r="CD82" i="4"/>
  <c r="CN82" i="4" s="1"/>
  <c r="BZ82" i="4"/>
  <c r="BS82" i="4"/>
  <c r="BJ82" i="4"/>
  <c r="BR82" i="4" s="1"/>
  <c r="BH82" i="4"/>
  <c r="BG82" i="4"/>
  <c r="BF82" i="4"/>
  <c r="BP82" i="4" s="1"/>
  <c r="BB82" i="4"/>
  <c r="BK82" i="4" s="1"/>
  <c r="BL82" i="4" s="1"/>
  <c r="AU82" i="4"/>
  <c r="AL82" i="4"/>
  <c r="AT82" i="4" s="1"/>
  <c r="AJ82" i="4"/>
  <c r="AI82" i="4"/>
  <c r="AQ82" i="4" s="1"/>
  <c r="AH82" i="4"/>
  <c r="AR82" i="4" s="1"/>
  <c r="AD82" i="4"/>
  <c r="W82" i="4"/>
  <c r="N82" i="4"/>
  <c r="V82" i="4" s="1"/>
  <c r="L82" i="4"/>
  <c r="K82" i="4"/>
  <c r="S82" i="4" s="1"/>
  <c r="J82" i="4"/>
  <c r="T82" i="4" s="1"/>
  <c r="F82" i="4"/>
  <c r="O82" i="4" s="1"/>
  <c r="P82" i="4" s="1"/>
  <c r="KA81" i="4"/>
  <c r="JR81" i="4"/>
  <c r="JZ81" i="4" s="1"/>
  <c r="JP81" i="4"/>
  <c r="JO81" i="4"/>
  <c r="JN81" i="4"/>
  <c r="JX81" i="4" s="1"/>
  <c r="JJ81" i="4"/>
  <c r="JC81" i="4"/>
  <c r="IT81" i="4"/>
  <c r="JB81" i="4" s="1"/>
  <c r="IR81" i="4"/>
  <c r="IQ81" i="4"/>
  <c r="IP81" i="4"/>
  <c r="IZ81" i="4" s="1"/>
  <c r="IL81" i="4"/>
  <c r="IU81" i="4" s="1"/>
  <c r="IV81" i="4" s="1"/>
  <c r="IE81" i="4"/>
  <c r="HV81" i="4"/>
  <c r="ID81" i="4" s="1"/>
  <c r="HT81" i="4"/>
  <c r="HS81" i="4"/>
  <c r="HR81" i="4"/>
  <c r="IB81" i="4" s="1"/>
  <c r="HN81" i="4"/>
  <c r="HG81" i="4"/>
  <c r="GX81" i="4"/>
  <c r="HF81" i="4" s="1"/>
  <c r="GV81" i="4"/>
  <c r="GU81" i="4"/>
  <c r="GT81" i="4"/>
  <c r="HD81" i="4" s="1"/>
  <c r="GP81" i="4"/>
  <c r="GY81" i="4" s="1"/>
  <c r="GZ81" i="4" s="1"/>
  <c r="GI81" i="4"/>
  <c r="FZ81" i="4"/>
  <c r="GH81" i="4" s="1"/>
  <c r="FX81" i="4"/>
  <c r="FW81" i="4"/>
  <c r="FV81" i="4"/>
  <c r="GF81" i="4" s="1"/>
  <c r="FR81" i="4"/>
  <c r="FK81" i="4"/>
  <c r="FB81" i="4"/>
  <c r="FJ81" i="4" s="1"/>
  <c r="EZ81" i="4"/>
  <c r="EY81" i="4"/>
  <c r="EX81" i="4"/>
  <c r="FH81" i="4" s="1"/>
  <c r="ET81" i="4"/>
  <c r="FC81" i="4" s="1"/>
  <c r="FD81" i="4" s="1"/>
  <c r="EM81" i="4"/>
  <c r="ED81" i="4"/>
  <c r="EL81" i="4" s="1"/>
  <c r="EB81" i="4"/>
  <c r="EA81" i="4"/>
  <c r="DZ81" i="4"/>
  <c r="EJ81" i="4" s="1"/>
  <c r="DV81" i="4"/>
  <c r="DO81" i="4"/>
  <c r="DF81" i="4"/>
  <c r="DN81" i="4" s="1"/>
  <c r="DD81" i="4"/>
  <c r="DC81" i="4"/>
  <c r="DB81" i="4"/>
  <c r="DL81" i="4" s="1"/>
  <c r="CX81" i="4"/>
  <c r="DG81" i="4" s="1"/>
  <c r="DH81" i="4" s="1"/>
  <c r="CQ81" i="4"/>
  <c r="CH81" i="4"/>
  <c r="CP81" i="4" s="1"/>
  <c r="CF81" i="4"/>
  <c r="CE81" i="4"/>
  <c r="CD81" i="4"/>
  <c r="CN81" i="4" s="1"/>
  <c r="BZ81" i="4"/>
  <c r="BS81" i="4"/>
  <c r="BJ81" i="4"/>
  <c r="BR81" i="4" s="1"/>
  <c r="BH81" i="4"/>
  <c r="BG81" i="4"/>
  <c r="BF81" i="4"/>
  <c r="BP81" i="4" s="1"/>
  <c r="BB81" i="4"/>
  <c r="BK81" i="4" s="1"/>
  <c r="BL81" i="4" s="1"/>
  <c r="AU81" i="4"/>
  <c r="AL81" i="4"/>
  <c r="AT81" i="4" s="1"/>
  <c r="AJ81" i="4"/>
  <c r="AI81" i="4"/>
  <c r="AQ81" i="4" s="1"/>
  <c r="AH81" i="4"/>
  <c r="AR81" i="4" s="1"/>
  <c r="AD81" i="4"/>
  <c r="W81" i="4"/>
  <c r="N81" i="4"/>
  <c r="V81" i="4" s="1"/>
  <c r="L81" i="4"/>
  <c r="K81" i="4"/>
  <c r="S81" i="4" s="1"/>
  <c r="J81" i="4"/>
  <c r="T81" i="4" s="1"/>
  <c r="F81" i="4"/>
  <c r="O81" i="4" s="1"/>
  <c r="P81" i="4" s="1"/>
  <c r="KA80" i="4"/>
  <c r="JR80" i="4"/>
  <c r="JZ80" i="4" s="1"/>
  <c r="JP80" i="4"/>
  <c r="JO80" i="4"/>
  <c r="JN80" i="4"/>
  <c r="JX80" i="4" s="1"/>
  <c r="JJ80" i="4"/>
  <c r="JC80" i="4"/>
  <c r="IT80" i="4"/>
  <c r="JB80" i="4" s="1"/>
  <c r="IR80" i="4"/>
  <c r="IQ80" i="4"/>
  <c r="IP80" i="4"/>
  <c r="IZ80" i="4" s="1"/>
  <c r="IL80" i="4"/>
  <c r="IU80" i="4" s="1"/>
  <c r="IV80" i="4" s="1"/>
  <c r="IE80" i="4"/>
  <c r="HV80" i="4"/>
  <c r="ID80" i="4" s="1"/>
  <c r="HT80" i="4"/>
  <c r="HS80" i="4"/>
  <c r="HR80" i="4"/>
  <c r="IB80" i="4" s="1"/>
  <c r="HN80" i="4"/>
  <c r="HG80" i="4"/>
  <c r="GX80" i="4"/>
  <c r="HF80" i="4" s="1"/>
  <c r="GV80" i="4"/>
  <c r="GU80" i="4"/>
  <c r="GT80" i="4"/>
  <c r="HD80" i="4" s="1"/>
  <c r="GP80" i="4"/>
  <c r="GY80" i="4" s="1"/>
  <c r="GZ80" i="4" s="1"/>
  <c r="GI80" i="4"/>
  <c r="FZ80" i="4"/>
  <c r="GH80" i="4" s="1"/>
  <c r="FX80" i="4"/>
  <c r="FW80" i="4"/>
  <c r="FV80" i="4"/>
  <c r="GF80" i="4" s="1"/>
  <c r="FR80" i="4"/>
  <c r="FK80" i="4"/>
  <c r="FB80" i="4"/>
  <c r="FJ80" i="4" s="1"/>
  <c r="EZ80" i="4"/>
  <c r="EY80" i="4"/>
  <c r="EX80" i="4"/>
  <c r="FH80" i="4" s="1"/>
  <c r="ET80" i="4"/>
  <c r="FC80" i="4" s="1"/>
  <c r="FD80" i="4" s="1"/>
  <c r="EM80" i="4"/>
  <c r="ED80" i="4"/>
  <c r="EL80" i="4" s="1"/>
  <c r="EB80" i="4"/>
  <c r="EA80" i="4"/>
  <c r="DZ80" i="4"/>
  <c r="EJ80" i="4" s="1"/>
  <c r="DV80" i="4"/>
  <c r="DO80" i="4"/>
  <c r="DF80" i="4"/>
  <c r="DN80" i="4" s="1"/>
  <c r="DD80" i="4"/>
  <c r="DC80" i="4"/>
  <c r="DB80" i="4"/>
  <c r="DL80" i="4" s="1"/>
  <c r="CX80" i="4"/>
  <c r="DG80" i="4" s="1"/>
  <c r="DH80" i="4" s="1"/>
  <c r="CQ80" i="4"/>
  <c r="CH80" i="4"/>
  <c r="CP80" i="4" s="1"/>
  <c r="CF80" i="4"/>
  <c r="CE80" i="4"/>
  <c r="CD80" i="4"/>
  <c r="CN80" i="4" s="1"/>
  <c r="BZ80" i="4"/>
  <c r="BS80" i="4"/>
  <c r="BJ80" i="4"/>
  <c r="BR80" i="4" s="1"/>
  <c r="BH80" i="4"/>
  <c r="BG80" i="4"/>
  <c r="BF80" i="4"/>
  <c r="BP80" i="4" s="1"/>
  <c r="BB80" i="4"/>
  <c r="BK80" i="4" s="1"/>
  <c r="BL80" i="4" s="1"/>
  <c r="AU80" i="4"/>
  <c r="AL80" i="4"/>
  <c r="AT80" i="4" s="1"/>
  <c r="AJ80" i="4"/>
  <c r="AI80" i="4"/>
  <c r="AQ80" i="4" s="1"/>
  <c r="AH80" i="4"/>
  <c r="AR80" i="4" s="1"/>
  <c r="AD80" i="4"/>
  <c r="W80" i="4"/>
  <c r="N80" i="4"/>
  <c r="V80" i="4" s="1"/>
  <c r="L80" i="4"/>
  <c r="K80" i="4"/>
  <c r="S80" i="4" s="1"/>
  <c r="J80" i="4"/>
  <c r="T80" i="4" s="1"/>
  <c r="F80" i="4"/>
  <c r="O80" i="4" s="1"/>
  <c r="P80" i="4" s="1"/>
  <c r="KA79" i="4"/>
  <c r="JR79" i="4"/>
  <c r="JZ79" i="4" s="1"/>
  <c r="JP79" i="4"/>
  <c r="JO79" i="4"/>
  <c r="JN79" i="4"/>
  <c r="JX79" i="4" s="1"/>
  <c r="JJ79" i="4"/>
  <c r="JC79" i="4"/>
  <c r="IT79" i="4"/>
  <c r="JB79" i="4" s="1"/>
  <c r="IR79" i="4"/>
  <c r="IQ79" i="4"/>
  <c r="IP79" i="4"/>
  <c r="IZ79" i="4" s="1"/>
  <c r="IL79" i="4"/>
  <c r="IU79" i="4" s="1"/>
  <c r="IV79" i="4" s="1"/>
  <c r="IE79" i="4"/>
  <c r="HV79" i="4"/>
  <c r="ID79" i="4" s="1"/>
  <c r="HT79" i="4"/>
  <c r="HS79" i="4"/>
  <c r="HR79" i="4"/>
  <c r="IB79" i="4" s="1"/>
  <c r="HN79" i="4"/>
  <c r="HG79" i="4"/>
  <c r="GX79" i="4"/>
  <c r="HF79" i="4" s="1"/>
  <c r="GV79" i="4"/>
  <c r="GU79" i="4"/>
  <c r="GT79" i="4"/>
  <c r="HD79" i="4" s="1"/>
  <c r="GP79" i="4"/>
  <c r="GY79" i="4" s="1"/>
  <c r="GZ79" i="4" s="1"/>
  <c r="GI79" i="4"/>
  <c r="FZ79" i="4"/>
  <c r="GH79" i="4" s="1"/>
  <c r="FX79" i="4"/>
  <c r="FW79" i="4"/>
  <c r="FV79" i="4"/>
  <c r="GF79" i="4" s="1"/>
  <c r="FR79" i="4"/>
  <c r="FK79" i="4"/>
  <c r="FB79" i="4"/>
  <c r="FJ79" i="4" s="1"/>
  <c r="EZ79" i="4"/>
  <c r="EY79" i="4"/>
  <c r="EX79" i="4"/>
  <c r="FH79" i="4" s="1"/>
  <c r="ET79" i="4"/>
  <c r="FC79" i="4" s="1"/>
  <c r="FD79" i="4" s="1"/>
  <c r="EM79" i="4"/>
  <c r="ED79" i="4"/>
  <c r="EL79" i="4" s="1"/>
  <c r="EB79" i="4"/>
  <c r="EA79" i="4"/>
  <c r="DZ79" i="4"/>
  <c r="EJ79" i="4" s="1"/>
  <c r="DV79" i="4"/>
  <c r="DO79" i="4"/>
  <c r="DF79" i="4"/>
  <c r="DN79" i="4" s="1"/>
  <c r="DD79" i="4"/>
  <c r="DC79" i="4"/>
  <c r="DB79" i="4"/>
  <c r="DL79" i="4" s="1"/>
  <c r="CX79" i="4"/>
  <c r="DG79" i="4" s="1"/>
  <c r="DH79" i="4" s="1"/>
  <c r="CQ79" i="4"/>
  <c r="CH79" i="4"/>
  <c r="CP79" i="4" s="1"/>
  <c r="CF79" i="4"/>
  <c r="CE79" i="4"/>
  <c r="CD79" i="4"/>
  <c r="CN79" i="4" s="1"/>
  <c r="BZ79" i="4"/>
  <c r="BS79" i="4"/>
  <c r="BJ79" i="4"/>
  <c r="BR79" i="4" s="1"/>
  <c r="BH79" i="4"/>
  <c r="BG79" i="4"/>
  <c r="BF79" i="4"/>
  <c r="BP79" i="4" s="1"/>
  <c r="BB79" i="4"/>
  <c r="BK79" i="4" s="1"/>
  <c r="BL79" i="4" s="1"/>
  <c r="AU79" i="4"/>
  <c r="AL79" i="4"/>
  <c r="AT79" i="4" s="1"/>
  <c r="AJ79" i="4"/>
  <c r="AI79" i="4"/>
  <c r="AQ79" i="4" s="1"/>
  <c r="AH79" i="4"/>
  <c r="AR79" i="4" s="1"/>
  <c r="AD79" i="4"/>
  <c r="W79" i="4"/>
  <c r="N79" i="4"/>
  <c r="V79" i="4" s="1"/>
  <c r="L79" i="4"/>
  <c r="K79" i="4"/>
  <c r="S79" i="4" s="1"/>
  <c r="J79" i="4"/>
  <c r="T79" i="4" s="1"/>
  <c r="F79" i="4"/>
  <c r="O79" i="4" s="1"/>
  <c r="P79" i="4" s="1"/>
  <c r="KA78" i="4"/>
  <c r="JR78" i="4"/>
  <c r="JZ78" i="4" s="1"/>
  <c r="JP78" i="4"/>
  <c r="JO78" i="4"/>
  <c r="JN78" i="4"/>
  <c r="JX78" i="4" s="1"/>
  <c r="JJ78" i="4"/>
  <c r="JC78" i="4"/>
  <c r="IT78" i="4"/>
  <c r="JB78" i="4" s="1"/>
  <c r="IR78" i="4"/>
  <c r="IQ78" i="4"/>
  <c r="IP78" i="4"/>
  <c r="IZ78" i="4" s="1"/>
  <c r="IL78" i="4"/>
  <c r="IU78" i="4" s="1"/>
  <c r="IV78" i="4" s="1"/>
  <c r="IE78" i="4"/>
  <c r="HV78" i="4"/>
  <c r="ID78" i="4" s="1"/>
  <c r="HT78" i="4"/>
  <c r="HS78" i="4"/>
  <c r="HR78" i="4"/>
  <c r="IB78" i="4" s="1"/>
  <c r="HN78" i="4"/>
  <c r="HG78" i="4"/>
  <c r="GX78" i="4"/>
  <c r="HF78" i="4" s="1"/>
  <c r="GV78" i="4"/>
  <c r="GU78" i="4"/>
  <c r="GT78" i="4"/>
  <c r="HD78" i="4" s="1"/>
  <c r="GP78" i="4"/>
  <c r="GY78" i="4" s="1"/>
  <c r="GZ78" i="4" s="1"/>
  <c r="GI78" i="4"/>
  <c r="FZ78" i="4"/>
  <c r="GH78" i="4" s="1"/>
  <c r="FX78" i="4"/>
  <c r="FW78" i="4"/>
  <c r="FV78" i="4"/>
  <c r="GF78" i="4" s="1"/>
  <c r="FR78" i="4"/>
  <c r="FK78" i="4"/>
  <c r="FB78" i="4"/>
  <c r="FJ78" i="4" s="1"/>
  <c r="EZ78" i="4"/>
  <c r="EY78" i="4"/>
  <c r="EX78" i="4"/>
  <c r="FH78" i="4" s="1"/>
  <c r="ET78" i="4"/>
  <c r="FC78" i="4" s="1"/>
  <c r="FD78" i="4" s="1"/>
  <c r="EM78" i="4"/>
  <c r="ED78" i="4"/>
  <c r="EL78" i="4" s="1"/>
  <c r="EB78" i="4"/>
  <c r="EA78" i="4"/>
  <c r="DZ78" i="4"/>
  <c r="EJ78" i="4" s="1"/>
  <c r="DV78" i="4"/>
  <c r="DO78" i="4"/>
  <c r="DF78" i="4"/>
  <c r="DN78" i="4" s="1"/>
  <c r="DD78" i="4"/>
  <c r="DC78" i="4"/>
  <c r="DB78" i="4"/>
  <c r="DL78" i="4" s="1"/>
  <c r="CX78" i="4"/>
  <c r="DG78" i="4" s="1"/>
  <c r="DH78" i="4" s="1"/>
  <c r="CQ78" i="4"/>
  <c r="CH78" i="4"/>
  <c r="CP78" i="4" s="1"/>
  <c r="CF78" i="4"/>
  <c r="CE78" i="4"/>
  <c r="CD78" i="4"/>
  <c r="CN78" i="4" s="1"/>
  <c r="BZ78" i="4"/>
  <c r="BS78" i="4"/>
  <c r="BJ78" i="4"/>
  <c r="BR78" i="4" s="1"/>
  <c r="BH78" i="4"/>
  <c r="BG78" i="4"/>
  <c r="BF78" i="4"/>
  <c r="BP78" i="4" s="1"/>
  <c r="BB78" i="4"/>
  <c r="BK78" i="4" s="1"/>
  <c r="BL78" i="4" s="1"/>
  <c r="AU78" i="4"/>
  <c r="AL78" i="4"/>
  <c r="AT78" i="4" s="1"/>
  <c r="AJ78" i="4"/>
  <c r="AI78" i="4"/>
  <c r="AQ78" i="4" s="1"/>
  <c r="AH78" i="4"/>
  <c r="AR78" i="4" s="1"/>
  <c r="AD78" i="4"/>
  <c r="W78" i="4"/>
  <c r="N78" i="4"/>
  <c r="V78" i="4" s="1"/>
  <c r="L78" i="4"/>
  <c r="K78" i="4"/>
  <c r="S78" i="4" s="1"/>
  <c r="J78" i="4"/>
  <c r="T78" i="4" s="1"/>
  <c r="F78" i="4"/>
  <c r="O78" i="4" s="1"/>
  <c r="P78" i="4" s="1"/>
  <c r="KA77" i="4"/>
  <c r="JR77" i="4"/>
  <c r="JZ77" i="4" s="1"/>
  <c r="JP77" i="4"/>
  <c r="JO77" i="4"/>
  <c r="JN77" i="4"/>
  <c r="JX77" i="4" s="1"/>
  <c r="JJ77" i="4"/>
  <c r="JC77" i="4"/>
  <c r="IT77" i="4"/>
  <c r="JB77" i="4" s="1"/>
  <c r="IR77" i="4"/>
  <c r="IQ77" i="4"/>
  <c r="IP77" i="4"/>
  <c r="IZ77" i="4" s="1"/>
  <c r="IL77" i="4"/>
  <c r="IU77" i="4" s="1"/>
  <c r="IV77" i="4" s="1"/>
  <c r="IE77" i="4"/>
  <c r="HV77" i="4"/>
  <c r="ID77" i="4" s="1"/>
  <c r="HT77" i="4"/>
  <c r="HS77" i="4"/>
  <c r="HR77" i="4"/>
  <c r="IB77" i="4" s="1"/>
  <c r="HN77" i="4"/>
  <c r="HG77" i="4"/>
  <c r="GX77" i="4"/>
  <c r="HF77" i="4" s="1"/>
  <c r="GV77" i="4"/>
  <c r="GU77" i="4"/>
  <c r="GT77" i="4"/>
  <c r="HD77" i="4" s="1"/>
  <c r="GP77" i="4"/>
  <c r="GY77" i="4" s="1"/>
  <c r="GZ77" i="4" s="1"/>
  <c r="GI77" i="4"/>
  <c r="FZ77" i="4"/>
  <c r="GH77" i="4" s="1"/>
  <c r="FX77" i="4"/>
  <c r="FW77" i="4"/>
  <c r="FV77" i="4"/>
  <c r="GF77" i="4" s="1"/>
  <c r="FR77" i="4"/>
  <c r="FK77" i="4"/>
  <c r="FB77" i="4"/>
  <c r="FJ77" i="4" s="1"/>
  <c r="EZ77" i="4"/>
  <c r="EY77" i="4"/>
  <c r="EX77" i="4"/>
  <c r="FH77" i="4" s="1"/>
  <c r="ET77" i="4"/>
  <c r="FC77" i="4" s="1"/>
  <c r="FD77" i="4" s="1"/>
  <c r="EM77" i="4"/>
  <c r="ED77" i="4"/>
  <c r="EL77" i="4" s="1"/>
  <c r="EB77" i="4"/>
  <c r="EA77" i="4"/>
  <c r="DZ77" i="4"/>
  <c r="EJ77" i="4" s="1"/>
  <c r="DV77" i="4"/>
  <c r="DO77" i="4"/>
  <c r="DF77" i="4"/>
  <c r="DN77" i="4" s="1"/>
  <c r="DD77" i="4"/>
  <c r="DC77" i="4"/>
  <c r="DB77" i="4"/>
  <c r="DL77" i="4" s="1"/>
  <c r="CX77" i="4"/>
  <c r="DG77" i="4" s="1"/>
  <c r="DH77" i="4" s="1"/>
  <c r="CQ77" i="4"/>
  <c r="CH77" i="4"/>
  <c r="CP77" i="4" s="1"/>
  <c r="CF77" i="4"/>
  <c r="CE77" i="4"/>
  <c r="CD77" i="4"/>
  <c r="CN77" i="4" s="1"/>
  <c r="BZ77" i="4"/>
  <c r="BS77" i="4"/>
  <c r="BJ77" i="4"/>
  <c r="BR77" i="4" s="1"/>
  <c r="BH77" i="4"/>
  <c r="BG77" i="4"/>
  <c r="BF77" i="4"/>
  <c r="BP77" i="4" s="1"/>
  <c r="BB77" i="4"/>
  <c r="BK77" i="4" s="1"/>
  <c r="BL77" i="4" s="1"/>
  <c r="AU77" i="4"/>
  <c r="AL77" i="4"/>
  <c r="AT77" i="4" s="1"/>
  <c r="AJ77" i="4"/>
  <c r="AI77" i="4"/>
  <c r="AQ77" i="4" s="1"/>
  <c r="AH77" i="4"/>
  <c r="AR77" i="4" s="1"/>
  <c r="AD77" i="4"/>
  <c r="W77" i="4"/>
  <c r="N77" i="4"/>
  <c r="V77" i="4" s="1"/>
  <c r="L77" i="4"/>
  <c r="K77" i="4"/>
  <c r="S77" i="4" s="1"/>
  <c r="J77" i="4"/>
  <c r="T77" i="4" s="1"/>
  <c r="F77" i="4"/>
  <c r="O77" i="4" s="1"/>
  <c r="P77" i="4" s="1"/>
  <c r="KA76" i="4"/>
  <c r="JR76" i="4"/>
  <c r="JZ76" i="4" s="1"/>
  <c r="JP76" i="4"/>
  <c r="JO76" i="4"/>
  <c r="JN76" i="4"/>
  <c r="JX76" i="4" s="1"/>
  <c r="JJ76" i="4"/>
  <c r="JC76" i="4"/>
  <c r="IT76" i="4"/>
  <c r="JB76" i="4" s="1"/>
  <c r="IR76" i="4"/>
  <c r="IQ76" i="4"/>
  <c r="IP76" i="4"/>
  <c r="IZ76" i="4" s="1"/>
  <c r="IL76" i="4"/>
  <c r="IU76" i="4" s="1"/>
  <c r="IV76" i="4" s="1"/>
  <c r="IE76" i="4"/>
  <c r="HV76" i="4"/>
  <c r="ID76" i="4" s="1"/>
  <c r="HT76" i="4"/>
  <c r="HS76" i="4"/>
  <c r="HR76" i="4"/>
  <c r="IB76" i="4" s="1"/>
  <c r="HN76" i="4"/>
  <c r="HG76" i="4"/>
  <c r="GX76" i="4"/>
  <c r="HF76" i="4" s="1"/>
  <c r="GV76" i="4"/>
  <c r="GU76" i="4"/>
  <c r="GT76" i="4"/>
  <c r="HD76" i="4" s="1"/>
  <c r="GP76" i="4"/>
  <c r="GY76" i="4" s="1"/>
  <c r="GZ76" i="4" s="1"/>
  <c r="GI76" i="4"/>
  <c r="FZ76" i="4"/>
  <c r="GH76" i="4" s="1"/>
  <c r="FX76" i="4"/>
  <c r="FW76" i="4"/>
  <c r="FV76" i="4"/>
  <c r="GF76" i="4" s="1"/>
  <c r="FR76" i="4"/>
  <c r="FK76" i="4"/>
  <c r="FB76" i="4"/>
  <c r="FJ76" i="4" s="1"/>
  <c r="EZ76" i="4"/>
  <c r="EY76" i="4"/>
  <c r="EX76" i="4"/>
  <c r="FH76" i="4" s="1"/>
  <c r="ET76" i="4"/>
  <c r="FC76" i="4" s="1"/>
  <c r="FD76" i="4" s="1"/>
  <c r="EM76" i="4"/>
  <c r="ED76" i="4"/>
  <c r="EL76" i="4" s="1"/>
  <c r="EB76" i="4"/>
  <c r="EA76" i="4"/>
  <c r="DZ76" i="4"/>
  <c r="EJ76" i="4" s="1"/>
  <c r="DV76" i="4"/>
  <c r="DO76" i="4"/>
  <c r="DF76" i="4"/>
  <c r="DN76" i="4" s="1"/>
  <c r="DD76" i="4"/>
  <c r="DC76" i="4"/>
  <c r="DB76" i="4"/>
  <c r="DL76" i="4" s="1"/>
  <c r="CX76" i="4"/>
  <c r="DG76" i="4" s="1"/>
  <c r="DH76" i="4" s="1"/>
  <c r="CQ76" i="4"/>
  <c r="CH76" i="4"/>
  <c r="CP76" i="4" s="1"/>
  <c r="CF76" i="4"/>
  <c r="CE76" i="4"/>
  <c r="CD76" i="4"/>
  <c r="CN76" i="4" s="1"/>
  <c r="BZ76" i="4"/>
  <c r="BS76" i="4"/>
  <c r="BJ76" i="4"/>
  <c r="BR76" i="4" s="1"/>
  <c r="BH76" i="4"/>
  <c r="BG76" i="4"/>
  <c r="BF76" i="4"/>
  <c r="BP76" i="4" s="1"/>
  <c r="BB76" i="4"/>
  <c r="BK76" i="4" s="1"/>
  <c r="BL76" i="4" s="1"/>
  <c r="AU76" i="4"/>
  <c r="AL76" i="4"/>
  <c r="AT76" i="4" s="1"/>
  <c r="AJ76" i="4"/>
  <c r="AI76" i="4"/>
  <c r="AQ76" i="4" s="1"/>
  <c r="AH76" i="4"/>
  <c r="AR76" i="4" s="1"/>
  <c r="AD76" i="4"/>
  <c r="W76" i="4"/>
  <c r="N76" i="4"/>
  <c r="V76" i="4" s="1"/>
  <c r="L76" i="4"/>
  <c r="K76" i="4"/>
  <c r="S76" i="4" s="1"/>
  <c r="J76" i="4"/>
  <c r="T76" i="4" s="1"/>
  <c r="F76" i="4"/>
  <c r="O76" i="4" s="1"/>
  <c r="P76" i="4" s="1"/>
  <c r="KA75" i="4"/>
  <c r="JR75" i="4"/>
  <c r="JZ75" i="4" s="1"/>
  <c r="JP75" i="4"/>
  <c r="JO75" i="4"/>
  <c r="JN75" i="4"/>
  <c r="JX75" i="4" s="1"/>
  <c r="JJ75" i="4"/>
  <c r="JC75" i="4"/>
  <c r="IT75" i="4"/>
  <c r="JB75" i="4" s="1"/>
  <c r="IR75" i="4"/>
  <c r="IQ75" i="4"/>
  <c r="IP75" i="4"/>
  <c r="IZ75" i="4" s="1"/>
  <c r="IL75" i="4"/>
  <c r="IU75" i="4" s="1"/>
  <c r="IV75" i="4" s="1"/>
  <c r="IE75" i="4"/>
  <c r="HV75" i="4"/>
  <c r="ID75" i="4" s="1"/>
  <c r="HT75" i="4"/>
  <c r="HS75" i="4"/>
  <c r="HR75" i="4"/>
  <c r="IB75" i="4" s="1"/>
  <c r="HN75" i="4"/>
  <c r="HG75" i="4"/>
  <c r="GX75" i="4"/>
  <c r="HF75" i="4" s="1"/>
  <c r="GV75" i="4"/>
  <c r="GU75" i="4"/>
  <c r="GT75" i="4"/>
  <c r="HD75" i="4" s="1"/>
  <c r="GP75" i="4"/>
  <c r="GY75" i="4" s="1"/>
  <c r="GZ75" i="4" s="1"/>
  <c r="GI75" i="4"/>
  <c r="FZ75" i="4"/>
  <c r="GH75" i="4" s="1"/>
  <c r="FX75" i="4"/>
  <c r="FW75" i="4"/>
  <c r="FV75" i="4"/>
  <c r="GF75" i="4" s="1"/>
  <c r="FR75" i="4"/>
  <c r="FK75" i="4"/>
  <c r="FB75" i="4"/>
  <c r="FJ75" i="4" s="1"/>
  <c r="EZ75" i="4"/>
  <c r="EY75" i="4"/>
  <c r="EX75" i="4"/>
  <c r="FH75" i="4" s="1"/>
  <c r="ET75" i="4"/>
  <c r="FC75" i="4" s="1"/>
  <c r="FD75" i="4" s="1"/>
  <c r="EM75" i="4"/>
  <c r="ED75" i="4"/>
  <c r="EL75" i="4" s="1"/>
  <c r="EB75" i="4"/>
  <c r="EA75" i="4"/>
  <c r="DZ75" i="4"/>
  <c r="EJ75" i="4" s="1"/>
  <c r="DV75" i="4"/>
  <c r="DO75" i="4"/>
  <c r="DF75" i="4"/>
  <c r="DN75" i="4" s="1"/>
  <c r="DD75" i="4"/>
  <c r="DC75" i="4"/>
  <c r="DB75" i="4"/>
  <c r="DL75" i="4" s="1"/>
  <c r="CX75" i="4"/>
  <c r="DG75" i="4" s="1"/>
  <c r="DH75" i="4" s="1"/>
  <c r="CQ75" i="4"/>
  <c r="CH75" i="4"/>
  <c r="CP75" i="4" s="1"/>
  <c r="CF75" i="4"/>
  <c r="CE75" i="4"/>
  <c r="CD75" i="4"/>
  <c r="CN75" i="4" s="1"/>
  <c r="BZ75" i="4"/>
  <c r="BS75" i="4"/>
  <c r="BJ75" i="4"/>
  <c r="BR75" i="4" s="1"/>
  <c r="BH75" i="4"/>
  <c r="BG75" i="4"/>
  <c r="BF75" i="4"/>
  <c r="BP75" i="4" s="1"/>
  <c r="BB75" i="4"/>
  <c r="BK75" i="4" s="1"/>
  <c r="BL75" i="4" s="1"/>
  <c r="AU75" i="4"/>
  <c r="AL75" i="4"/>
  <c r="AT75" i="4" s="1"/>
  <c r="AJ75" i="4"/>
  <c r="AI75" i="4"/>
  <c r="AQ75" i="4" s="1"/>
  <c r="AH75" i="4"/>
  <c r="AR75" i="4" s="1"/>
  <c r="AD75" i="4"/>
  <c r="W75" i="4"/>
  <c r="N75" i="4"/>
  <c r="V75" i="4" s="1"/>
  <c r="L75" i="4"/>
  <c r="K75" i="4"/>
  <c r="S75" i="4" s="1"/>
  <c r="J75" i="4"/>
  <c r="T75" i="4" s="1"/>
  <c r="F75" i="4"/>
  <c r="O75" i="4" s="1"/>
  <c r="P75" i="4" s="1"/>
  <c r="KA74" i="4"/>
  <c r="JR74" i="4"/>
  <c r="JZ74" i="4" s="1"/>
  <c r="JP74" i="4"/>
  <c r="JO74" i="4"/>
  <c r="JN74" i="4"/>
  <c r="JX74" i="4" s="1"/>
  <c r="JJ74" i="4"/>
  <c r="JC74" i="4"/>
  <c r="IT74" i="4"/>
  <c r="JB74" i="4" s="1"/>
  <c r="IR74" i="4"/>
  <c r="IQ74" i="4"/>
  <c r="IP74" i="4"/>
  <c r="IZ74" i="4" s="1"/>
  <c r="IL74" i="4"/>
  <c r="IU74" i="4" s="1"/>
  <c r="IV74" i="4" s="1"/>
  <c r="IE74" i="4"/>
  <c r="HV74" i="4"/>
  <c r="ID74" i="4" s="1"/>
  <c r="HT74" i="4"/>
  <c r="HS74" i="4"/>
  <c r="HR74" i="4"/>
  <c r="IB74" i="4" s="1"/>
  <c r="HN74" i="4"/>
  <c r="HG74" i="4"/>
  <c r="GX74" i="4"/>
  <c r="HF74" i="4" s="1"/>
  <c r="GV74" i="4"/>
  <c r="GU74" i="4"/>
  <c r="GT74" i="4"/>
  <c r="HD74" i="4" s="1"/>
  <c r="GP74" i="4"/>
  <c r="GY74" i="4" s="1"/>
  <c r="GZ74" i="4" s="1"/>
  <c r="GI74" i="4"/>
  <c r="FZ74" i="4"/>
  <c r="GH74" i="4" s="1"/>
  <c r="FX74" i="4"/>
  <c r="FW74" i="4"/>
  <c r="FV74" i="4"/>
  <c r="GF74" i="4" s="1"/>
  <c r="FR74" i="4"/>
  <c r="FK74" i="4"/>
  <c r="FB74" i="4"/>
  <c r="FJ74" i="4" s="1"/>
  <c r="EZ74" i="4"/>
  <c r="EY74" i="4"/>
  <c r="EX74" i="4"/>
  <c r="FH74" i="4" s="1"/>
  <c r="ET74" i="4"/>
  <c r="FC74" i="4" s="1"/>
  <c r="FD74" i="4" s="1"/>
  <c r="EM74" i="4"/>
  <c r="ED74" i="4"/>
  <c r="EL74" i="4" s="1"/>
  <c r="EB74" i="4"/>
  <c r="EA74" i="4"/>
  <c r="DZ74" i="4"/>
  <c r="EJ74" i="4" s="1"/>
  <c r="DV74" i="4"/>
  <c r="DO74" i="4"/>
  <c r="DF74" i="4"/>
  <c r="DN74" i="4" s="1"/>
  <c r="DD74" i="4"/>
  <c r="DC74" i="4"/>
  <c r="DB74" i="4"/>
  <c r="DL74" i="4" s="1"/>
  <c r="CX74" i="4"/>
  <c r="DG74" i="4" s="1"/>
  <c r="DH74" i="4" s="1"/>
  <c r="CQ74" i="4"/>
  <c r="CH74" i="4"/>
  <c r="CP74" i="4" s="1"/>
  <c r="CF74" i="4"/>
  <c r="CE74" i="4"/>
  <c r="CD74" i="4"/>
  <c r="CN74" i="4" s="1"/>
  <c r="BZ74" i="4"/>
  <c r="BS74" i="4"/>
  <c r="BJ74" i="4"/>
  <c r="BR74" i="4" s="1"/>
  <c r="BH74" i="4"/>
  <c r="BG74" i="4"/>
  <c r="BF74" i="4"/>
  <c r="BP74" i="4" s="1"/>
  <c r="BB74" i="4"/>
  <c r="BK74" i="4" s="1"/>
  <c r="BL74" i="4" s="1"/>
  <c r="AU74" i="4"/>
  <c r="AL74" i="4"/>
  <c r="AT74" i="4" s="1"/>
  <c r="AJ74" i="4"/>
  <c r="AI74" i="4"/>
  <c r="AQ74" i="4" s="1"/>
  <c r="AH74" i="4"/>
  <c r="AR74" i="4" s="1"/>
  <c r="AD74" i="4"/>
  <c r="W74" i="4"/>
  <c r="N74" i="4"/>
  <c r="V74" i="4" s="1"/>
  <c r="L74" i="4"/>
  <c r="K74" i="4"/>
  <c r="S74" i="4" s="1"/>
  <c r="J74" i="4"/>
  <c r="T74" i="4" s="1"/>
  <c r="F74" i="4"/>
  <c r="O74" i="4" s="1"/>
  <c r="P74" i="4" s="1"/>
  <c r="KA73" i="4"/>
  <c r="JR73" i="4"/>
  <c r="JZ73" i="4" s="1"/>
  <c r="JP73" i="4"/>
  <c r="JO73" i="4"/>
  <c r="JN73" i="4"/>
  <c r="JX73" i="4" s="1"/>
  <c r="JJ73" i="4"/>
  <c r="JC73" i="4"/>
  <c r="IT73" i="4"/>
  <c r="JB73" i="4" s="1"/>
  <c r="IR73" i="4"/>
  <c r="IQ73" i="4"/>
  <c r="IP73" i="4"/>
  <c r="IZ73" i="4" s="1"/>
  <c r="IL73" i="4"/>
  <c r="IU73" i="4" s="1"/>
  <c r="IV73" i="4" s="1"/>
  <c r="IE73" i="4"/>
  <c r="HV73" i="4"/>
  <c r="ID73" i="4" s="1"/>
  <c r="HT73" i="4"/>
  <c r="HS73" i="4"/>
  <c r="HR73" i="4"/>
  <c r="IB73" i="4" s="1"/>
  <c r="HN73" i="4"/>
  <c r="HG73" i="4"/>
  <c r="GX73" i="4"/>
  <c r="HF73" i="4" s="1"/>
  <c r="GV73" i="4"/>
  <c r="GU73" i="4"/>
  <c r="GT73" i="4"/>
  <c r="HD73" i="4" s="1"/>
  <c r="GP73" i="4"/>
  <c r="GY73" i="4" s="1"/>
  <c r="GZ73" i="4" s="1"/>
  <c r="GI73" i="4"/>
  <c r="FZ73" i="4"/>
  <c r="GH73" i="4" s="1"/>
  <c r="FX73" i="4"/>
  <c r="FW73" i="4"/>
  <c r="FV73" i="4"/>
  <c r="GF73" i="4" s="1"/>
  <c r="FR73" i="4"/>
  <c r="FK73" i="4"/>
  <c r="FB73" i="4"/>
  <c r="FJ73" i="4" s="1"/>
  <c r="EZ73" i="4"/>
  <c r="EY73" i="4"/>
  <c r="EX73" i="4"/>
  <c r="FH73" i="4" s="1"/>
  <c r="ET73" i="4"/>
  <c r="FC73" i="4" s="1"/>
  <c r="FD73" i="4" s="1"/>
  <c r="EM73" i="4"/>
  <c r="ED73" i="4"/>
  <c r="EL73" i="4" s="1"/>
  <c r="EB73" i="4"/>
  <c r="EA73" i="4"/>
  <c r="DZ73" i="4"/>
  <c r="EJ73" i="4" s="1"/>
  <c r="DV73" i="4"/>
  <c r="DO73" i="4"/>
  <c r="DF73" i="4"/>
  <c r="DN73" i="4" s="1"/>
  <c r="DD73" i="4"/>
  <c r="DC73" i="4"/>
  <c r="DB73" i="4"/>
  <c r="DL73" i="4" s="1"/>
  <c r="CX73" i="4"/>
  <c r="DG73" i="4" s="1"/>
  <c r="DH73" i="4" s="1"/>
  <c r="CQ73" i="4"/>
  <c r="CH73" i="4"/>
  <c r="CP73" i="4" s="1"/>
  <c r="CF73" i="4"/>
  <c r="CE73" i="4"/>
  <c r="CD73" i="4"/>
  <c r="CN73" i="4" s="1"/>
  <c r="BZ73" i="4"/>
  <c r="BS73" i="4"/>
  <c r="BJ73" i="4"/>
  <c r="BR73" i="4" s="1"/>
  <c r="BH73" i="4"/>
  <c r="BG73" i="4"/>
  <c r="BF73" i="4"/>
  <c r="BP73" i="4" s="1"/>
  <c r="BB73" i="4"/>
  <c r="BK73" i="4" s="1"/>
  <c r="BL73" i="4" s="1"/>
  <c r="AU73" i="4"/>
  <c r="AL73" i="4"/>
  <c r="AT73" i="4" s="1"/>
  <c r="AJ73" i="4"/>
  <c r="AI73" i="4"/>
  <c r="AQ73" i="4" s="1"/>
  <c r="AH73" i="4"/>
  <c r="AR73" i="4" s="1"/>
  <c r="AD73" i="4"/>
  <c r="W73" i="4"/>
  <c r="N73" i="4"/>
  <c r="V73" i="4" s="1"/>
  <c r="L73" i="4"/>
  <c r="K73" i="4"/>
  <c r="S73" i="4" s="1"/>
  <c r="J73" i="4"/>
  <c r="T73" i="4" s="1"/>
  <c r="F73" i="4"/>
  <c r="O73" i="4" s="1"/>
  <c r="P73" i="4" s="1"/>
  <c r="KA72" i="4"/>
  <c r="JR72" i="4"/>
  <c r="JZ72" i="4" s="1"/>
  <c r="JP72" i="4"/>
  <c r="JO72" i="4"/>
  <c r="JN72" i="4"/>
  <c r="JX72" i="4" s="1"/>
  <c r="JJ72" i="4"/>
  <c r="JC72" i="4"/>
  <c r="IT72" i="4"/>
  <c r="JB72" i="4" s="1"/>
  <c r="IR72" i="4"/>
  <c r="IQ72" i="4"/>
  <c r="IP72" i="4"/>
  <c r="IZ72" i="4" s="1"/>
  <c r="IL72" i="4"/>
  <c r="IU72" i="4" s="1"/>
  <c r="IV72" i="4" s="1"/>
  <c r="IE72" i="4"/>
  <c r="HV72" i="4"/>
  <c r="ID72" i="4" s="1"/>
  <c r="HT72" i="4"/>
  <c r="HS72" i="4"/>
  <c r="HR72" i="4"/>
  <c r="IB72" i="4" s="1"/>
  <c r="HN72" i="4"/>
  <c r="HG72" i="4"/>
  <c r="GX72" i="4"/>
  <c r="HF72" i="4" s="1"/>
  <c r="GV72" i="4"/>
  <c r="GU72" i="4"/>
  <c r="GT72" i="4"/>
  <c r="HD72" i="4" s="1"/>
  <c r="GP72" i="4"/>
  <c r="GY72" i="4" s="1"/>
  <c r="GZ72" i="4" s="1"/>
  <c r="GI72" i="4"/>
  <c r="FZ72" i="4"/>
  <c r="GH72" i="4" s="1"/>
  <c r="FX72" i="4"/>
  <c r="FW72" i="4"/>
  <c r="FV72" i="4"/>
  <c r="GF72" i="4" s="1"/>
  <c r="FR72" i="4"/>
  <c r="FK72" i="4"/>
  <c r="FB72" i="4"/>
  <c r="FJ72" i="4" s="1"/>
  <c r="EZ72" i="4"/>
  <c r="EY72" i="4"/>
  <c r="EX72" i="4"/>
  <c r="FH72" i="4" s="1"/>
  <c r="ET72" i="4"/>
  <c r="FC72" i="4" s="1"/>
  <c r="FD72" i="4" s="1"/>
  <c r="EM72" i="4"/>
  <c r="ED72" i="4"/>
  <c r="EL72" i="4" s="1"/>
  <c r="EB72" i="4"/>
  <c r="EA72" i="4"/>
  <c r="DZ72" i="4"/>
  <c r="EJ72" i="4" s="1"/>
  <c r="DV72" i="4"/>
  <c r="DO72" i="4"/>
  <c r="DF72" i="4"/>
  <c r="DN72" i="4" s="1"/>
  <c r="DD72" i="4"/>
  <c r="DC72" i="4"/>
  <c r="DB72" i="4"/>
  <c r="DL72" i="4" s="1"/>
  <c r="CX72" i="4"/>
  <c r="DG72" i="4" s="1"/>
  <c r="DH72" i="4" s="1"/>
  <c r="CQ72" i="4"/>
  <c r="CH72" i="4"/>
  <c r="CP72" i="4" s="1"/>
  <c r="CF72" i="4"/>
  <c r="CE72" i="4"/>
  <c r="CD72" i="4"/>
  <c r="CN72" i="4" s="1"/>
  <c r="BZ72" i="4"/>
  <c r="BS72" i="4"/>
  <c r="BJ72" i="4"/>
  <c r="BR72" i="4" s="1"/>
  <c r="BH72" i="4"/>
  <c r="BG72" i="4"/>
  <c r="BF72" i="4"/>
  <c r="BP72" i="4" s="1"/>
  <c r="BB72" i="4"/>
  <c r="BK72" i="4" s="1"/>
  <c r="BL72" i="4" s="1"/>
  <c r="AU72" i="4"/>
  <c r="AL72" i="4"/>
  <c r="AT72" i="4" s="1"/>
  <c r="AJ72" i="4"/>
  <c r="AI72" i="4"/>
  <c r="AQ72" i="4" s="1"/>
  <c r="AH72" i="4"/>
  <c r="AR72" i="4" s="1"/>
  <c r="AD72" i="4"/>
  <c r="W72" i="4"/>
  <c r="N72" i="4"/>
  <c r="V72" i="4" s="1"/>
  <c r="L72" i="4"/>
  <c r="K72" i="4"/>
  <c r="S72" i="4" s="1"/>
  <c r="J72" i="4"/>
  <c r="T72" i="4" s="1"/>
  <c r="F72" i="4"/>
  <c r="O72" i="4" s="1"/>
  <c r="P72" i="4" s="1"/>
  <c r="KA71" i="4"/>
  <c r="JR71" i="4"/>
  <c r="JZ71" i="4" s="1"/>
  <c r="JP71" i="4"/>
  <c r="JO71" i="4"/>
  <c r="JN71" i="4"/>
  <c r="JX71" i="4" s="1"/>
  <c r="JJ71" i="4"/>
  <c r="JC71" i="4"/>
  <c r="IT71" i="4"/>
  <c r="JB71" i="4" s="1"/>
  <c r="IR71" i="4"/>
  <c r="IQ71" i="4"/>
  <c r="IP71" i="4"/>
  <c r="IZ71" i="4" s="1"/>
  <c r="IL71" i="4"/>
  <c r="IU71" i="4" s="1"/>
  <c r="IV71" i="4" s="1"/>
  <c r="IE71" i="4"/>
  <c r="HV71" i="4"/>
  <c r="ID71" i="4" s="1"/>
  <c r="HT71" i="4"/>
  <c r="HS71" i="4"/>
  <c r="HR71" i="4"/>
  <c r="IB71" i="4" s="1"/>
  <c r="HN71" i="4"/>
  <c r="HG71" i="4"/>
  <c r="GX71" i="4"/>
  <c r="HF71" i="4" s="1"/>
  <c r="GV71" i="4"/>
  <c r="GU71" i="4"/>
  <c r="GT71" i="4"/>
  <c r="HD71" i="4" s="1"/>
  <c r="GP71" i="4"/>
  <c r="GY71" i="4" s="1"/>
  <c r="GZ71" i="4" s="1"/>
  <c r="GI71" i="4"/>
  <c r="FZ71" i="4"/>
  <c r="GH71" i="4" s="1"/>
  <c r="FX71" i="4"/>
  <c r="FW71" i="4"/>
  <c r="FV71" i="4"/>
  <c r="GF71" i="4" s="1"/>
  <c r="FR71" i="4"/>
  <c r="FK71" i="4"/>
  <c r="FB71" i="4"/>
  <c r="FJ71" i="4" s="1"/>
  <c r="EZ71" i="4"/>
  <c r="EY71" i="4"/>
  <c r="EX71" i="4"/>
  <c r="FH71" i="4" s="1"/>
  <c r="ET71" i="4"/>
  <c r="FC71" i="4" s="1"/>
  <c r="FD71" i="4" s="1"/>
  <c r="EM71" i="4"/>
  <c r="ED71" i="4"/>
  <c r="EL71" i="4" s="1"/>
  <c r="EB71" i="4"/>
  <c r="EA71" i="4"/>
  <c r="DZ71" i="4"/>
  <c r="EJ71" i="4" s="1"/>
  <c r="DV71" i="4"/>
  <c r="DO71" i="4"/>
  <c r="DF71" i="4"/>
  <c r="DN71" i="4" s="1"/>
  <c r="DD71" i="4"/>
  <c r="DC71" i="4"/>
  <c r="DB71" i="4"/>
  <c r="DL71" i="4" s="1"/>
  <c r="CX71" i="4"/>
  <c r="DG71" i="4" s="1"/>
  <c r="DH71" i="4" s="1"/>
  <c r="CQ71" i="4"/>
  <c r="CH71" i="4"/>
  <c r="CP71" i="4" s="1"/>
  <c r="CF71" i="4"/>
  <c r="CE71" i="4"/>
  <c r="CD71" i="4"/>
  <c r="CN71" i="4" s="1"/>
  <c r="BZ71" i="4"/>
  <c r="BS71" i="4"/>
  <c r="BJ71" i="4"/>
  <c r="BR71" i="4" s="1"/>
  <c r="BH71" i="4"/>
  <c r="BG71" i="4"/>
  <c r="BF71" i="4"/>
  <c r="BP71" i="4" s="1"/>
  <c r="BB71" i="4"/>
  <c r="BK71" i="4" s="1"/>
  <c r="BL71" i="4" s="1"/>
  <c r="AU71" i="4"/>
  <c r="AL71" i="4"/>
  <c r="AT71" i="4" s="1"/>
  <c r="AJ71" i="4"/>
  <c r="AI71" i="4"/>
  <c r="AQ71" i="4" s="1"/>
  <c r="AH71" i="4"/>
  <c r="AR71" i="4" s="1"/>
  <c r="AD71" i="4"/>
  <c r="W71" i="4"/>
  <c r="N71" i="4"/>
  <c r="V71" i="4" s="1"/>
  <c r="L71" i="4"/>
  <c r="K71" i="4"/>
  <c r="S71" i="4" s="1"/>
  <c r="J71" i="4"/>
  <c r="T71" i="4" s="1"/>
  <c r="F71" i="4"/>
  <c r="O71" i="4" s="1"/>
  <c r="P71" i="4" s="1"/>
  <c r="KA70" i="4"/>
  <c r="JR70" i="4"/>
  <c r="JZ70" i="4" s="1"/>
  <c r="JP70" i="4"/>
  <c r="JO70" i="4"/>
  <c r="JN70" i="4"/>
  <c r="JX70" i="4" s="1"/>
  <c r="JJ70" i="4"/>
  <c r="JC70" i="4"/>
  <c r="IT70" i="4"/>
  <c r="JB70" i="4" s="1"/>
  <c r="IR70" i="4"/>
  <c r="IQ70" i="4"/>
  <c r="IP70" i="4"/>
  <c r="IZ70" i="4" s="1"/>
  <c r="IL70" i="4"/>
  <c r="IU70" i="4" s="1"/>
  <c r="IV70" i="4" s="1"/>
  <c r="IE70" i="4"/>
  <c r="HV70" i="4"/>
  <c r="ID70" i="4" s="1"/>
  <c r="HT70" i="4"/>
  <c r="HS70" i="4"/>
  <c r="HR70" i="4"/>
  <c r="IB70" i="4" s="1"/>
  <c r="HN70" i="4"/>
  <c r="HG70" i="4"/>
  <c r="GX70" i="4"/>
  <c r="HF70" i="4" s="1"/>
  <c r="GV70" i="4"/>
  <c r="GU70" i="4"/>
  <c r="GT70" i="4"/>
  <c r="HD70" i="4" s="1"/>
  <c r="GP70" i="4"/>
  <c r="GY70" i="4" s="1"/>
  <c r="GZ70" i="4" s="1"/>
  <c r="GI70" i="4"/>
  <c r="FZ70" i="4"/>
  <c r="GH70" i="4" s="1"/>
  <c r="FX70" i="4"/>
  <c r="FW70" i="4"/>
  <c r="FV70" i="4"/>
  <c r="GF70" i="4" s="1"/>
  <c r="FR70" i="4"/>
  <c r="FK70" i="4"/>
  <c r="FB70" i="4"/>
  <c r="FJ70" i="4" s="1"/>
  <c r="EZ70" i="4"/>
  <c r="EY70" i="4"/>
  <c r="EX70" i="4"/>
  <c r="FH70" i="4" s="1"/>
  <c r="ET70" i="4"/>
  <c r="FC70" i="4" s="1"/>
  <c r="FD70" i="4" s="1"/>
  <c r="EM70" i="4"/>
  <c r="ED70" i="4"/>
  <c r="EL70" i="4" s="1"/>
  <c r="EB70" i="4"/>
  <c r="EA70" i="4"/>
  <c r="DZ70" i="4"/>
  <c r="EJ70" i="4" s="1"/>
  <c r="DV70" i="4"/>
  <c r="DO70" i="4"/>
  <c r="DF70" i="4"/>
  <c r="DN70" i="4" s="1"/>
  <c r="DD70" i="4"/>
  <c r="DC70" i="4"/>
  <c r="DB70" i="4"/>
  <c r="DL70" i="4" s="1"/>
  <c r="CX70" i="4"/>
  <c r="DG70" i="4" s="1"/>
  <c r="DH70" i="4" s="1"/>
  <c r="CQ70" i="4"/>
  <c r="CH70" i="4"/>
  <c r="CP70" i="4" s="1"/>
  <c r="CF70" i="4"/>
  <c r="CE70" i="4"/>
  <c r="CD70" i="4"/>
  <c r="CN70" i="4" s="1"/>
  <c r="BZ70" i="4"/>
  <c r="BS70" i="4"/>
  <c r="BJ70" i="4"/>
  <c r="BR70" i="4" s="1"/>
  <c r="BH70" i="4"/>
  <c r="BG70" i="4"/>
  <c r="BF70" i="4"/>
  <c r="BP70" i="4" s="1"/>
  <c r="BB70" i="4"/>
  <c r="BK70" i="4" s="1"/>
  <c r="BL70" i="4" s="1"/>
  <c r="AU70" i="4"/>
  <c r="AL70" i="4"/>
  <c r="AT70" i="4" s="1"/>
  <c r="AJ70" i="4"/>
  <c r="AI70" i="4"/>
  <c r="AQ70" i="4" s="1"/>
  <c r="AH70" i="4"/>
  <c r="AR70" i="4" s="1"/>
  <c r="AD70" i="4"/>
  <c r="W70" i="4"/>
  <c r="N70" i="4"/>
  <c r="V70" i="4" s="1"/>
  <c r="L70" i="4"/>
  <c r="K70" i="4"/>
  <c r="S70" i="4" s="1"/>
  <c r="J70" i="4"/>
  <c r="T70" i="4" s="1"/>
  <c r="F70" i="4"/>
  <c r="O70" i="4" s="1"/>
  <c r="P70" i="4" s="1"/>
  <c r="KA69" i="4"/>
  <c r="JR69" i="4"/>
  <c r="JZ69" i="4" s="1"/>
  <c r="JP69" i="4"/>
  <c r="JO69" i="4"/>
  <c r="JN69" i="4"/>
  <c r="JX69" i="4" s="1"/>
  <c r="JJ69" i="4"/>
  <c r="JC69" i="4"/>
  <c r="IT69" i="4"/>
  <c r="JB69" i="4" s="1"/>
  <c r="IR69" i="4"/>
  <c r="IQ69" i="4"/>
  <c r="IP69" i="4"/>
  <c r="IZ69" i="4" s="1"/>
  <c r="IL69" i="4"/>
  <c r="IU69" i="4" s="1"/>
  <c r="IV69" i="4" s="1"/>
  <c r="IE69" i="4"/>
  <c r="HV69" i="4"/>
  <c r="ID69" i="4" s="1"/>
  <c r="HT69" i="4"/>
  <c r="HS69" i="4"/>
  <c r="HR69" i="4"/>
  <c r="IB69" i="4" s="1"/>
  <c r="HN69" i="4"/>
  <c r="HG69" i="4"/>
  <c r="GX69" i="4"/>
  <c r="HF69" i="4" s="1"/>
  <c r="GV69" i="4"/>
  <c r="GU69" i="4"/>
  <c r="GT69" i="4"/>
  <c r="HD69" i="4" s="1"/>
  <c r="GP69" i="4"/>
  <c r="GY69" i="4" s="1"/>
  <c r="GZ69" i="4" s="1"/>
  <c r="GI69" i="4"/>
  <c r="FZ69" i="4"/>
  <c r="GH69" i="4" s="1"/>
  <c r="FX69" i="4"/>
  <c r="FW69" i="4"/>
  <c r="FV69" i="4"/>
  <c r="GF69" i="4" s="1"/>
  <c r="FR69" i="4"/>
  <c r="FK69" i="4"/>
  <c r="FB69" i="4"/>
  <c r="FJ69" i="4" s="1"/>
  <c r="EZ69" i="4"/>
  <c r="EY69" i="4"/>
  <c r="EX69" i="4"/>
  <c r="FH69" i="4" s="1"/>
  <c r="ET69" i="4"/>
  <c r="FC69" i="4" s="1"/>
  <c r="FD69" i="4" s="1"/>
  <c r="EM69" i="4"/>
  <c r="ED69" i="4"/>
  <c r="EL69" i="4" s="1"/>
  <c r="EB69" i="4"/>
  <c r="EA69" i="4"/>
  <c r="DZ69" i="4"/>
  <c r="EJ69" i="4" s="1"/>
  <c r="DV69" i="4"/>
  <c r="DO69" i="4"/>
  <c r="DF69" i="4"/>
  <c r="DN69" i="4" s="1"/>
  <c r="DD69" i="4"/>
  <c r="DC69" i="4"/>
  <c r="DB69" i="4"/>
  <c r="DL69" i="4" s="1"/>
  <c r="CX69" i="4"/>
  <c r="DG69" i="4" s="1"/>
  <c r="DH69" i="4" s="1"/>
  <c r="CQ69" i="4"/>
  <c r="CH69" i="4"/>
  <c r="CP69" i="4" s="1"/>
  <c r="CF69" i="4"/>
  <c r="CE69" i="4"/>
  <c r="CD69" i="4"/>
  <c r="CN69" i="4" s="1"/>
  <c r="BZ69" i="4"/>
  <c r="BS69" i="4"/>
  <c r="BJ69" i="4"/>
  <c r="BR69" i="4" s="1"/>
  <c r="BH69" i="4"/>
  <c r="BG69" i="4"/>
  <c r="BF69" i="4"/>
  <c r="BP69" i="4" s="1"/>
  <c r="BB69" i="4"/>
  <c r="BK69" i="4" s="1"/>
  <c r="BL69" i="4" s="1"/>
  <c r="AU69" i="4"/>
  <c r="AL69" i="4"/>
  <c r="AT69" i="4" s="1"/>
  <c r="AJ69" i="4"/>
  <c r="AI69" i="4"/>
  <c r="AQ69" i="4" s="1"/>
  <c r="AH69" i="4"/>
  <c r="AR69" i="4" s="1"/>
  <c r="AD69" i="4"/>
  <c r="W69" i="4"/>
  <c r="N69" i="4"/>
  <c r="V69" i="4" s="1"/>
  <c r="L69" i="4"/>
  <c r="K69" i="4"/>
  <c r="S69" i="4" s="1"/>
  <c r="J69" i="4"/>
  <c r="T69" i="4" s="1"/>
  <c r="F69" i="4"/>
  <c r="O69" i="4" s="1"/>
  <c r="P69" i="4" s="1"/>
  <c r="KA68" i="4"/>
  <c r="JR68" i="4"/>
  <c r="JZ68" i="4" s="1"/>
  <c r="JP68" i="4"/>
  <c r="JO68" i="4"/>
  <c r="JN68" i="4"/>
  <c r="JX68" i="4" s="1"/>
  <c r="JJ68" i="4"/>
  <c r="JC68" i="4"/>
  <c r="IT68" i="4"/>
  <c r="JB68" i="4" s="1"/>
  <c r="IR68" i="4"/>
  <c r="IQ68" i="4"/>
  <c r="IP68" i="4"/>
  <c r="IZ68" i="4" s="1"/>
  <c r="IL68" i="4"/>
  <c r="IU68" i="4" s="1"/>
  <c r="IV68" i="4" s="1"/>
  <c r="IE68" i="4"/>
  <c r="HV68" i="4"/>
  <c r="ID68" i="4" s="1"/>
  <c r="HT68" i="4"/>
  <c r="HS68" i="4"/>
  <c r="HR68" i="4"/>
  <c r="IB68" i="4" s="1"/>
  <c r="HN68" i="4"/>
  <c r="HG68" i="4"/>
  <c r="GX68" i="4"/>
  <c r="HF68" i="4" s="1"/>
  <c r="GV68" i="4"/>
  <c r="GU68" i="4"/>
  <c r="GT68" i="4"/>
  <c r="HD68" i="4" s="1"/>
  <c r="GP68" i="4"/>
  <c r="GY68" i="4" s="1"/>
  <c r="GZ68" i="4" s="1"/>
  <c r="GI68" i="4"/>
  <c r="FZ68" i="4"/>
  <c r="GH68" i="4" s="1"/>
  <c r="FX68" i="4"/>
  <c r="FW68" i="4"/>
  <c r="FV68" i="4"/>
  <c r="GF68" i="4" s="1"/>
  <c r="FR68" i="4"/>
  <c r="FK68" i="4"/>
  <c r="FB68" i="4"/>
  <c r="FJ68" i="4" s="1"/>
  <c r="EZ68" i="4"/>
  <c r="EY68" i="4"/>
  <c r="EX68" i="4"/>
  <c r="FH68" i="4" s="1"/>
  <c r="ET68" i="4"/>
  <c r="FC68" i="4" s="1"/>
  <c r="FD68" i="4" s="1"/>
  <c r="EM68" i="4"/>
  <c r="ED68" i="4"/>
  <c r="EL68" i="4" s="1"/>
  <c r="EB68" i="4"/>
  <c r="EA68" i="4"/>
  <c r="DZ68" i="4"/>
  <c r="EJ68" i="4" s="1"/>
  <c r="DV68" i="4"/>
  <c r="DO68" i="4"/>
  <c r="DF68" i="4"/>
  <c r="DN68" i="4" s="1"/>
  <c r="DD68" i="4"/>
  <c r="DC68" i="4"/>
  <c r="DB68" i="4"/>
  <c r="DL68" i="4" s="1"/>
  <c r="CX68" i="4"/>
  <c r="DG68" i="4" s="1"/>
  <c r="DH68" i="4" s="1"/>
  <c r="CQ68" i="4"/>
  <c r="CH68" i="4"/>
  <c r="CP68" i="4" s="1"/>
  <c r="CF68" i="4"/>
  <c r="CE68" i="4"/>
  <c r="CD68" i="4"/>
  <c r="CN68" i="4" s="1"/>
  <c r="BZ68" i="4"/>
  <c r="BS68" i="4"/>
  <c r="BJ68" i="4"/>
  <c r="BR68" i="4" s="1"/>
  <c r="BH68" i="4"/>
  <c r="BG68" i="4"/>
  <c r="BF68" i="4"/>
  <c r="BP68" i="4" s="1"/>
  <c r="BB68" i="4"/>
  <c r="BK68" i="4" s="1"/>
  <c r="BL68" i="4" s="1"/>
  <c r="AU68" i="4"/>
  <c r="AL68" i="4"/>
  <c r="AT68" i="4" s="1"/>
  <c r="AJ68" i="4"/>
  <c r="AI68" i="4"/>
  <c r="AQ68" i="4" s="1"/>
  <c r="AH68" i="4"/>
  <c r="AR68" i="4" s="1"/>
  <c r="AD68" i="4"/>
  <c r="W68" i="4"/>
  <c r="N68" i="4"/>
  <c r="V68" i="4" s="1"/>
  <c r="L68" i="4"/>
  <c r="K68" i="4"/>
  <c r="S68" i="4" s="1"/>
  <c r="J68" i="4"/>
  <c r="T68" i="4" s="1"/>
  <c r="F68" i="4"/>
  <c r="O68" i="4" s="1"/>
  <c r="P68" i="4" s="1"/>
  <c r="KA67" i="4"/>
  <c r="JR67" i="4"/>
  <c r="JZ67" i="4" s="1"/>
  <c r="JP67" i="4"/>
  <c r="JO67" i="4"/>
  <c r="JN67" i="4"/>
  <c r="JX67" i="4" s="1"/>
  <c r="JJ67" i="4"/>
  <c r="JC67" i="4"/>
  <c r="IT67" i="4"/>
  <c r="JB67" i="4" s="1"/>
  <c r="IR67" i="4"/>
  <c r="IQ67" i="4"/>
  <c r="IP67" i="4"/>
  <c r="IZ67" i="4" s="1"/>
  <c r="IL67" i="4"/>
  <c r="IU67" i="4" s="1"/>
  <c r="IV67" i="4" s="1"/>
  <c r="IE67" i="4"/>
  <c r="HV67" i="4"/>
  <c r="ID67" i="4" s="1"/>
  <c r="HT67" i="4"/>
  <c r="HS67" i="4"/>
  <c r="HR67" i="4"/>
  <c r="IB67" i="4" s="1"/>
  <c r="HN67" i="4"/>
  <c r="HG67" i="4"/>
  <c r="GX67" i="4"/>
  <c r="HF67" i="4" s="1"/>
  <c r="GV67" i="4"/>
  <c r="GU67" i="4"/>
  <c r="GT67" i="4"/>
  <c r="HD67" i="4" s="1"/>
  <c r="GP67" i="4"/>
  <c r="GY67" i="4" s="1"/>
  <c r="GZ67" i="4" s="1"/>
  <c r="GI67" i="4"/>
  <c r="FZ67" i="4"/>
  <c r="GH67" i="4" s="1"/>
  <c r="FX67" i="4"/>
  <c r="FW67" i="4"/>
  <c r="FV67" i="4"/>
  <c r="GF67" i="4" s="1"/>
  <c r="FR67" i="4"/>
  <c r="FK67" i="4"/>
  <c r="FB67" i="4"/>
  <c r="FJ67" i="4" s="1"/>
  <c r="EZ67" i="4"/>
  <c r="EY67" i="4"/>
  <c r="EX67" i="4"/>
  <c r="FH67" i="4" s="1"/>
  <c r="ET67" i="4"/>
  <c r="FC67" i="4" s="1"/>
  <c r="FD67" i="4" s="1"/>
  <c r="EM67" i="4"/>
  <c r="ED67" i="4"/>
  <c r="EL67" i="4" s="1"/>
  <c r="EB67" i="4"/>
  <c r="EA67" i="4"/>
  <c r="DZ67" i="4"/>
  <c r="EJ67" i="4" s="1"/>
  <c r="DV67" i="4"/>
  <c r="DO67" i="4"/>
  <c r="DF67" i="4"/>
  <c r="DN67" i="4" s="1"/>
  <c r="DD67" i="4"/>
  <c r="DC67" i="4"/>
  <c r="DB67" i="4"/>
  <c r="DL67" i="4" s="1"/>
  <c r="CX67" i="4"/>
  <c r="DG67" i="4" s="1"/>
  <c r="DH67" i="4" s="1"/>
  <c r="CQ67" i="4"/>
  <c r="CH67" i="4"/>
  <c r="CP67" i="4" s="1"/>
  <c r="CF67" i="4"/>
  <c r="CE67" i="4"/>
  <c r="CD67" i="4"/>
  <c r="CN67" i="4" s="1"/>
  <c r="BZ67" i="4"/>
  <c r="BS67" i="4"/>
  <c r="BJ67" i="4"/>
  <c r="BR67" i="4" s="1"/>
  <c r="BH67" i="4"/>
  <c r="BG67" i="4"/>
  <c r="BF67" i="4"/>
  <c r="BP67" i="4" s="1"/>
  <c r="BB67" i="4"/>
  <c r="BK67" i="4" s="1"/>
  <c r="BL67" i="4" s="1"/>
  <c r="AU67" i="4"/>
  <c r="AL67" i="4"/>
  <c r="AT67" i="4" s="1"/>
  <c r="AJ67" i="4"/>
  <c r="AI67" i="4"/>
  <c r="AQ67" i="4" s="1"/>
  <c r="AH67" i="4"/>
  <c r="AR67" i="4" s="1"/>
  <c r="AD67" i="4"/>
  <c r="W67" i="4"/>
  <c r="N67" i="4"/>
  <c r="V67" i="4" s="1"/>
  <c r="L67" i="4"/>
  <c r="K67" i="4"/>
  <c r="S67" i="4" s="1"/>
  <c r="J67" i="4"/>
  <c r="T67" i="4" s="1"/>
  <c r="F67" i="4"/>
  <c r="O67" i="4" s="1"/>
  <c r="P67" i="4" s="1"/>
  <c r="KA66" i="4"/>
  <c r="JR66" i="4"/>
  <c r="JZ66" i="4" s="1"/>
  <c r="JP66" i="4"/>
  <c r="JO66" i="4"/>
  <c r="JN66" i="4"/>
  <c r="JX66" i="4" s="1"/>
  <c r="JJ66" i="4"/>
  <c r="JC66" i="4"/>
  <c r="IT66" i="4"/>
  <c r="JB66" i="4" s="1"/>
  <c r="IR66" i="4"/>
  <c r="IQ66" i="4"/>
  <c r="IP66" i="4"/>
  <c r="IZ66" i="4" s="1"/>
  <c r="IL66" i="4"/>
  <c r="IU66" i="4" s="1"/>
  <c r="IV66" i="4" s="1"/>
  <c r="IE66" i="4"/>
  <c r="HV66" i="4"/>
  <c r="ID66" i="4" s="1"/>
  <c r="HT66" i="4"/>
  <c r="HS66" i="4"/>
  <c r="HR66" i="4"/>
  <c r="IB66" i="4" s="1"/>
  <c r="HN66" i="4"/>
  <c r="HG66" i="4"/>
  <c r="GX66" i="4"/>
  <c r="HF66" i="4" s="1"/>
  <c r="GV66" i="4"/>
  <c r="GU66" i="4"/>
  <c r="GT66" i="4"/>
  <c r="HD66" i="4" s="1"/>
  <c r="GP66" i="4"/>
  <c r="GY66" i="4" s="1"/>
  <c r="GZ66" i="4" s="1"/>
  <c r="GI66" i="4"/>
  <c r="FZ66" i="4"/>
  <c r="GH66" i="4" s="1"/>
  <c r="FX66" i="4"/>
  <c r="FW66" i="4"/>
  <c r="FV66" i="4"/>
  <c r="GF66" i="4" s="1"/>
  <c r="FR66" i="4"/>
  <c r="FK66" i="4"/>
  <c r="FB66" i="4"/>
  <c r="FJ66" i="4" s="1"/>
  <c r="EZ66" i="4"/>
  <c r="EY66" i="4"/>
  <c r="EX66" i="4"/>
  <c r="FH66" i="4" s="1"/>
  <c r="ET66" i="4"/>
  <c r="FC66" i="4" s="1"/>
  <c r="FD66" i="4" s="1"/>
  <c r="EM66" i="4"/>
  <c r="ED66" i="4"/>
  <c r="EL66" i="4" s="1"/>
  <c r="EB66" i="4"/>
  <c r="EA66" i="4"/>
  <c r="DZ66" i="4"/>
  <c r="EJ66" i="4" s="1"/>
  <c r="DV66" i="4"/>
  <c r="DO66" i="4"/>
  <c r="DF66" i="4"/>
  <c r="DN66" i="4" s="1"/>
  <c r="DD66" i="4"/>
  <c r="DC66" i="4"/>
  <c r="DB66" i="4"/>
  <c r="DL66" i="4" s="1"/>
  <c r="CX66" i="4"/>
  <c r="DG66" i="4" s="1"/>
  <c r="DH66" i="4" s="1"/>
  <c r="CQ66" i="4"/>
  <c r="CH66" i="4"/>
  <c r="CP66" i="4" s="1"/>
  <c r="CF66" i="4"/>
  <c r="CE66" i="4"/>
  <c r="CD66" i="4"/>
  <c r="CN66" i="4" s="1"/>
  <c r="BZ66" i="4"/>
  <c r="BS66" i="4"/>
  <c r="BJ66" i="4"/>
  <c r="BR66" i="4" s="1"/>
  <c r="BH66" i="4"/>
  <c r="BG66" i="4"/>
  <c r="BF66" i="4"/>
  <c r="BP66" i="4" s="1"/>
  <c r="BB66" i="4"/>
  <c r="BK66" i="4" s="1"/>
  <c r="BL66" i="4" s="1"/>
  <c r="AU66" i="4"/>
  <c r="AL66" i="4"/>
  <c r="AT66" i="4" s="1"/>
  <c r="AJ66" i="4"/>
  <c r="AI66" i="4"/>
  <c r="AQ66" i="4" s="1"/>
  <c r="AH66" i="4"/>
  <c r="AR66" i="4" s="1"/>
  <c r="AD66" i="4"/>
  <c r="W66" i="4"/>
  <c r="N66" i="4"/>
  <c r="V66" i="4" s="1"/>
  <c r="L66" i="4"/>
  <c r="K66" i="4"/>
  <c r="S66" i="4" s="1"/>
  <c r="J66" i="4"/>
  <c r="T66" i="4" s="1"/>
  <c r="F66" i="4"/>
  <c r="O66" i="4" s="1"/>
  <c r="P66" i="4" s="1"/>
  <c r="KA65" i="4"/>
  <c r="JR65" i="4"/>
  <c r="JZ65" i="4" s="1"/>
  <c r="JP65" i="4"/>
  <c r="JO65" i="4"/>
  <c r="JN65" i="4"/>
  <c r="JX65" i="4" s="1"/>
  <c r="JJ65" i="4"/>
  <c r="JC65" i="4"/>
  <c r="IT65" i="4"/>
  <c r="JB65" i="4" s="1"/>
  <c r="IR65" i="4"/>
  <c r="IQ65" i="4"/>
  <c r="IP65" i="4"/>
  <c r="IZ65" i="4" s="1"/>
  <c r="IL65" i="4"/>
  <c r="IU65" i="4" s="1"/>
  <c r="IV65" i="4" s="1"/>
  <c r="IE65" i="4"/>
  <c r="HV65" i="4"/>
  <c r="ID65" i="4" s="1"/>
  <c r="HT65" i="4"/>
  <c r="HS65" i="4"/>
  <c r="HR65" i="4"/>
  <c r="IB65" i="4" s="1"/>
  <c r="HN65" i="4"/>
  <c r="HG65" i="4"/>
  <c r="GX65" i="4"/>
  <c r="HF65" i="4" s="1"/>
  <c r="GV65" i="4"/>
  <c r="GU65" i="4"/>
  <c r="GT65" i="4"/>
  <c r="HD65" i="4" s="1"/>
  <c r="GP65" i="4"/>
  <c r="GY65" i="4" s="1"/>
  <c r="GZ65" i="4" s="1"/>
  <c r="GI65" i="4"/>
  <c r="FZ65" i="4"/>
  <c r="GH65" i="4" s="1"/>
  <c r="FX65" i="4"/>
  <c r="FW65" i="4"/>
  <c r="FV65" i="4"/>
  <c r="GF65" i="4" s="1"/>
  <c r="FR65" i="4"/>
  <c r="FK65" i="4"/>
  <c r="FB65" i="4"/>
  <c r="FJ65" i="4" s="1"/>
  <c r="EZ65" i="4"/>
  <c r="EY65" i="4"/>
  <c r="EX65" i="4"/>
  <c r="FH65" i="4" s="1"/>
  <c r="ET65" i="4"/>
  <c r="FC65" i="4" s="1"/>
  <c r="FD65" i="4" s="1"/>
  <c r="EM65" i="4"/>
  <c r="ED65" i="4"/>
  <c r="EL65" i="4" s="1"/>
  <c r="EB65" i="4"/>
  <c r="EA65" i="4"/>
  <c r="DZ65" i="4"/>
  <c r="EJ65" i="4" s="1"/>
  <c r="DV65" i="4"/>
  <c r="DO65" i="4"/>
  <c r="DF65" i="4"/>
  <c r="DN65" i="4" s="1"/>
  <c r="DD65" i="4"/>
  <c r="DC65" i="4"/>
  <c r="DB65" i="4"/>
  <c r="DL65" i="4" s="1"/>
  <c r="CX65" i="4"/>
  <c r="DG65" i="4" s="1"/>
  <c r="DH65" i="4" s="1"/>
  <c r="CQ65" i="4"/>
  <c r="CH65" i="4"/>
  <c r="CP65" i="4" s="1"/>
  <c r="CF65" i="4"/>
  <c r="CE65" i="4"/>
  <c r="CD65" i="4"/>
  <c r="CN65" i="4" s="1"/>
  <c r="BZ65" i="4"/>
  <c r="BS65" i="4"/>
  <c r="BJ65" i="4"/>
  <c r="BR65" i="4" s="1"/>
  <c r="BH65" i="4"/>
  <c r="BG65" i="4"/>
  <c r="BF65" i="4"/>
  <c r="BP65" i="4" s="1"/>
  <c r="BB65" i="4"/>
  <c r="BK65" i="4" s="1"/>
  <c r="BL65" i="4" s="1"/>
  <c r="AU65" i="4"/>
  <c r="AL65" i="4"/>
  <c r="AT65" i="4" s="1"/>
  <c r="AJ65" i="4"/>
  <c r="AI65" i="4"/>
  <c r="AQ65" i="4" s="1"/>
  <c r="AH65" i="4"/>
  <c r="AR65" i="4" s="1"/>
  <c r="AD65" i="4"/>
  <c r="W65" i="4"/>
  <c r="N65" i="4"/>
  <c r="V65" i="4" s="1"/>
  <c r="L65" i="4"/>
  <c r="K65" i="4"/>
  <c r="S65" i="4" s="1"/>
  <c r="J65" i="4"/>
  <c r="T65" i="4" s="1"/>
  <c r="F65" i="4"/>
  <c r="O65" i="4" s="1"/>
  <c r="P65" i="4" s="1"/>
  <c r="KA64" i="4"/>
  <c r="JR64" i="4"/>
  <c r="JZ64" i="4" s="1"/>
  <c r="JP64" i="4"/>
  <c r="JO64" i="4"/>
  <c r="JN64" i="4"/>
  <c r="JX64" i="4" s="1"/>
  <c r="JJ64" i="4"/>
  <c r="JC64" i="4"/>
  <c r="IT64" i="4"/>
  <c r="JB64" i="4" s="1"/>
  <c r="IR64" i="4"/>
  <c r="IQ64" i="4"/>
  <c r="IP64" i="4"/>
  <c r="IZ64" i="4" s="1"/>
  <c r="IL64" i="4"/>
  <c r="IU64" i="4" s="1"/>
  <c r="IV64" i="4" s="1"/>
  <c r="IE64" i="4"/>
  <c r="HV64" i="4"/>
  <c r="ID64" i="4" s="1"/>
  <c r="HT64" i="4"/>
  <c r="HS64" i="4"/>
  <c r="HR64" i="4"/>
  <c r="IB64" i="4" s="1"/>
  <c r="HN64" i="4"/>
  <c r="HG64" i="4"/>
  <c r="GX64" i="4"/>
  <c r="HF64" i="4" s="1"/>
  <c r="GV64" i="4"/>
  <c r="GU64" i="4"/>
  <c r="GT64" i="4"/>
  <c r="HD64" i="4" s="1"/>
  <c r="GP64" i="4"/>
  <c r="GY64" i="4" s="1"/>
  <c r="GZ64" i="4" s="1"/>
  <c r="GI64" i="4"/>
  <c r="FZ64" i="4"/>
  <c r="GH64" i="4" s="1"/>
  <c r="FX64" i="4"/>
  <c r="FW64" i="4"/>
  <c r="FV64" i="4"/>
  <c r="GF64" i="4" s="1"/>
  <c r="FR64" i="4"/>
  <c r="FK64" i="4"/>
  <c r="FB64" i="4"/>
  <c r="FJ64" i="4" s="1"/>
  <c r="EZ64" i="4"/>
  <c r="EY64" i="4"/>
  <c r="EX64" i="4"/>
  <c r="FH64" i="4" s="1"/>
  <c r="ET64" i="4"/>
  <c r="FC64" i="4" s="1"/>
  <c r="FD64" i="4" s="1"/>
  <c r="EM64" i="4"/>
  <c r="ED64" i="4"/>
  <c r="EL64" i="4" s="1"/>
  <c r="EB64" i="4"/>
  <c r="EA64" i="4"/>
  <c r="DZ64" i="4"/>
  <c r="EJ64" i="4" s="1"/>
  <c r="DV64" i="4"/>
  <c r="DO64" i="4"/>
  <c r="DF64" i="4"/>
  <c r="DN64" i="4" s="1"/>
  <c r="DD64" i="4"/>
  <c r="DC64" i="4"/>
  <c r="DB64" i="4"/>
  <c r="DL64" i="4" s="1"/>
  <c r="CX64" i="4"/>
  <c r="DG64" i="4" s="1"/>
  <c r="DH64" i="4" s="1"/>
  <c r="CQ64" i="4"/>
  <c r="CH64" i="4"/>
  <c r="CP64" i="4" s="1"/>
  <c r="CF64" i="4"/>
  <c r="CE64" i="4"/>
  <c r="CD64" i="4"/>
  <c r="CN64" i="4" s="1"/>
  <c r="BZ64" i="4"/>
  <c r="BS64" i="4"/>
  <c r="BJ64" i="4"/>
  <c r="BR64" i="4" s="1"/>
  <c r="BH64" i="4"/>
  <c r="BG64" i="4"/>
  <c r="BF64" i="4"/>
  <c r="BP64" i="4" s="1"/>
  <c r="BB64" i="4"/>
  <c r="BK64" i="4" s="1"/>
  <c r="BL64" i="4" s="1"/>
  <c r="AU64" i="4"/>
  <c r="AL64" i="4"/>
  <c r="AT64" i="4" s="1"/>
  <c r="AJ64" i="4"/>
  <c r="AI64" i="4"/>
  <c r="AQ64" i="4" s="1"/>
  <c r="AH64" i="4"/>
  <c r="AR64" i="4" s="1"/>
  <c r="AD64" i="4"/>
  <c r="W64" i="4"/>
  <c r="N64" i="4"/>
  <c r="V64" i="4" s="1"/>
  <c r="L64" i="4"/>
  <c r="K64" i="4"/>
  <c r="S64" i="4" s="1"/>
  <c r="J64" i="4"/>
  <c r="T64" i="4" s="1"/>
  <c r="F64" i="4"/>
  <c r="O64" i="4" s="1"/>
  <c r="P64" i="4" s="1"/>
  <c r="KA63" i="4"/>
  <c r="JR63" i="4"/>
  <c r="JZ63" i="4" s="1"/>
  <c r="JP63" i="4"/>
  <c r="JO63" i="4"/>
  <c r="JN63" i="4"/>
  <c r="JX63" i="4" s="1"/>
  <c r="JJ63" i="4"/>
  <c r="JC63" i="4"/>
  <c r="IT63" i="4"/>
  <c r="JB63" i="4" s="1"/>
  <c r="IR63" i="4"/>
  <c r="IQ63" i="4"/>
  <c r="IP63" i="4"/>
  <c r="IZ63" i="4" s="1"/>
  <c r="IL63" i="4"/>
  <c r="IU63" i="4" s="1"/>
  <c r="IV63" i="4" s="1"/>
  <c r="IE63" i="4"/>
  <c r="HV63" i="4"/>
  <c r="ID63" i="4" s="1"/>
  <c r="HT63" i="4"/>
  <c r="HS63" i="4"/>
  <c r="HR63" i="4"/>
  <c r="IB63" i="4" s="1"/>
  <c r="HN63" i="4"/>
  <c r="HG63" i="4"/>
  <c r="GX63" i="4"/>
  <c r="HF63" i="4" s="1"/>
  <c r="GV63" i="4"/>
  <c r="GU63" i="4"/>
  <c r="GT63" i="4"/>
  <c r="HD63" i="4" s="1"/>
  <c r="GP63" i="4"/>
  <c r="GY63" i="4" s="1"/>
  <c r="GZ63" i="4" s="1"/>
  <c r="GI63" i="4"/>
  <c r="FZ63" i="4"/>
  <c r="GH63" i="4" s="1"/>
  <c r="FX63" i="4"/>
  <c r="FW63" i="4"/>
  <c r="FV63" i="4"/>
  <c r="GF63" i="4" s="1"/>
  <c r="FR63" i="4"/>
  <c r="FK63" i="4"/>
  <c r="FB63" i="4"/>
  <c r="FJ63" i="4" s="1"/>
  <c r="EZ63" i="4"/>
  <c r="EY63" i="4"/>
  <c r="EX63" i="4"/>
  <c r="FH63" i="4" s="1"/>
  <c r="ET63" i="4"/>
  <c r="FC63" i="4" s="1"/>
  <c r="FD63" i="4" s="1"/>
  <c r="EM63" i="4"/>
  <c r="ED63" i="4"/>
  <c r="EL63" i="4" s="1"/>
  <c r="EB63" i="4"/>
  <c r="EA63" i="4"/>
  <c r="DZ63" i="4"/>
  <c r="EJ63" i="4" s="1"/>
  <c r="DV63" i="4"/>
  <c r="DO63" i="4"/>
  <c r="DF63" i="4"/>
  <c r="DN63" i="4" s="1"/>
  <c r="DD63" i="4"/>
  <c r="DC63" i="4"/>
  <c r="DB63" i="4"/>
  <c r="DL63" i="4" s="1"/>
  <c r="CX63" i="4"/>
  <c r="DG63" i="4" s="1"/>
  <c r="DH63" i="4" s="1"/>
  <c r="CQ63" i="4"/>
  <c r="CH63" i="4"/>
  <c r="CP63" i="4" s="1"/>
  <c r="CF63" i="4"/>
  <c r="CE63" i="4"/>
  <c r="CD63" i="4"/>
  <c r="CN63" i="4" s="1"/>
  <c r="BZ63" i="4"/>
  <c r="BS63" i="4"/>
  <c r="BJ63" i="4"/>
  <c r="BR63" i="4" s="1"/>
  <c r="BH63" i="4"/>
  <c r="BG63" i="4"/>
  <c r="BF63" i="4"/>
  <c r="BP63" i="4" s="1"/>
  <c r="BB63" i="4"/>
  <c r="BK63" i="4" s="1"/>
  <c r="BL63" i="4" s="1"/>
  <c r="AU63" i="4"/>
  <c r="AL63" i="4"/>
  <c r="AT63" i="4" s="1"/>
  <c r="AJ63" i="4"/>
  <c r="AI63" i="4"/>
  <c r="AQ63" i="4" s="1"/>
  <c r="AH63" i="4"/>
  <c r="AR63" i="4" s="1"/>
  <c r="AD63" i="4"/>
  <c r="W63" i="4"/>
  <c r="N63" i="4"/>
  <c r="V63" i="4" s="1"/>
  <c r="L63" i="4"/>
  <c r="K63" i="4"/>
  <c r="S63" i="4" s="1"/>
  <c r="J63" i="4"/>
  <c r="T63" i="4" s="1"/>
  <c r="F63" i="4"/>
  <c r="O63" i="4" s="1"/>
  <c r="P63" i="4" s="1"/>
  <c r="KA62" i="4"/>
  <c r="JR62" i="4"/>
  <c r="JZ62" i="4" s="1"/>
  <c r="JP62" i="4"/>
  <c r="JO62" i="4"/>
  <c r="JN62" i="4"/>
  <c r="JX62" i="4" s="1"/>
  <c r="JJ62" i="4"/>
  <c r="JC62" i="4"/>
  <c r="IT62" i="4"/>
  <c r="JB62" i="4" s="1"/>
  <c r="IR62" i="4"/>
  <c r="IQ62" i="4"/>
  <c r="IP62" i="4"/>
  <c r="IZ62" i="4" s="1"/>
  <c r="IL62" i="4"/>
  <c r="IU62" i="4" s="1"/>
  <c r="IV62" i="4" s="1"/>
  <c r="IE62" i="4"/>
  <c r="HV62" i="4"/>
  <c r="ID62" i="4" s="1"/>
  <c r="HT62" i="4"/>
  <c r="HS62" i="4"/>
  <c r="HR62" i="4"/>
  <c r="IB62" i="4" s="1"/>
  <c r="HN62" i="4"/>
  <c r="HG62" i="4"/>
  <c r="GX62" i="4"/>
  <c r="HF62" i="4" s="1"/>
  <c r="GV62" i="4"/>
  <c r="GU62" i="4"/>
  <c r="GT62" i="4"/>
  <c r="HD62" i="4" s="1"/>
  <c r="GP62" i="4"/>
  <c r="GY62" i="4" s="1"/>
  <c r="GZ62" i="4" s="1"/>
  <c r="GI62" i="4"/>
  <c r="FZ62" i="4"/>
  <c r="GH62" i="4" s="1"/>
  <c r="FX62" i="4"/>
  <c r="FW62" i="4"/>
  <c r="FV62" i="4"/>
  <c r="GF62" i="4" s="1"/>
  <c r="FR62" i="4"/>
  <c r="FK62" i="4"/>
  <c r="FB62" i="4"/>
  <c r="FJ62" i="4" s="1"/>
  <c r="EZ62" i="4"/>
  <c r="EY62" i="4"/>
  <c r="EX62" i="4"/>
  <c r="FH62" i="4" s="1"/>
  <c r="ET62" i="4"/>
  <c r="FC62" i="4" s="1"/>
  <c r="FD62" i="4" s="1"/>
  <c r="EM62" i="4"/>
  <c r="ED62" i="4"/>
  <c r="EL62" i="4" s="1"/>
  <c r="EB62" i="4"/>
  <c r="EA62" i="4"/>
  <c r="DZ62" i="4"/>
  <c r="EJ62" i="4" s="1"/>
  <c r="DV62" i="4"/>
  <c r="DO62" i="4"/>
  <c r="DF62" i="4"/>
  <c r="DN62" i="4" s="1"/>
  <c r="DD62" i="4"/>
  <c r="DC62" i="4"/>
  <c r="DB62" i="4"/>
  <c r="DL62" i="4" s="1"/>
  <c r="CX62" i="4"/>
  <c r="DG62" i="4" s="1"/>
  <c r="DH62" i="4" s="1"/>
  <c r="CQ62" i="4"/>
  <c r="CH62" i="4"/>
  <c r="CP62" i="4" s="1"/>
  <c r="CF62" i="4"/>
  <c r="CE62" i="4"/>
  <c r="CD62" i="4"/>
  <c r="CN62" i="4" s="1"/>
  <c r="BZ62" i="4"/>
  <c r="BS62" i="4"/>
  <c r="BJ62" i="4"/>
  <c r="BR62" i="4" s="1"/>
  <c r="BH62" i="4"/>
  <c r="BG62" i="4"/>
  <c r="BF62" i="4"/>
  <c r="BP62" i="4" s="1"/>
  <c r="BB62" i="4"/>
  <c r="BK62" i="4" s="1"/>
  <c r="BL62" i="4" s="1"/>
  <c r="AU62" i="4"/>
  <c r="AL62" i="4"/>
  <c r="AT62" i="4" s="1"/>
  <c r="AJ62" i="4"/>
  <c r="AI62" i="4"/>
  <c r="AQ62" i="4" s="1"/>
  <c r="AH62" i="4"/>
  <c r="AR62" i="4" s="1"/>
  <c r="AD62" i="4"/>
  <c r="W62" i="4"/>
  <c r="N62" i="4"/>
  <c r="V62" i="4" s="1"/>
  <c r="L62" i="4"/>
  <c r="K62" i="4"/>
  <c r="S62" i="4" s="1"/>
  <c r="J62" i="4"/>
  <c r="T62" i="4" s="1"/>
  <c r="F62" i="4"/>
  <c r="O62" i="4" s="1"/>
  <c r="P62" i="4" s="1"/>
  <c r="KA61" i="4"/>
  <c r="JR61" i="4"/>
  <c r="JZ61" i="4" s="1"/>
  <c r="JP61" i="4"/>
  <c r="JO61" i="4"/>
  <c r="JN61" i="4"/>
  <c r="JX61" i="4" s="1"/>
  <c r="JJ61" i="4"/>
  <c r="JC61" i="4"/>
  <c r="IT61" i="4"/>
  <c r="JB61" i="4" s="1"/>
  <c r="IR61" i="4"/>
  <c r="IQ61" i="4"/>
  <c r="IP61" i="4"/>
  <c r="IZ61" i="4" s="1"/>
  <c r="IL61" i="4"/>
  <c r="IU61" i="4" s="1"/>
  <c r="IV61" i="4" s="1"/>
  <c r="IE61" i="4"/>
  <c r="HV61" i="4"/>
  <c r="ID61" i="4" s="1"/>
  <c r="HT61" i="4"/>
  <c r="HS61" i="4"/>
  <c r="HR61" i="4"/>
  <c r="IB61" i="4" s="1"/>
  <c r="HN61" i="4"/>
  <c r="HG61" i="4"/>
  <c r="GX61" i="4"/>
  <c r="HF61" i="4" s="1"/>
  <c r="GV61" i="4"/>
  <c r="GU61" i="4"/>
  <c r="GT61" i="4"/>
  <c r="HD61" i="4" s="1"/>
  <c r="GP61" i="4"/>
  <c r="GY61" i="4" s="1"/>
  <c r="GZ61" i="4" s="1"/>
  <c r="GI61" i="4"/>
  <c r="FZ61" i="4"/>
  <c r="GH61" i="4" s="1"/>
  <c r="FX61" i="4"/>
  <c r="FW61" i="4"/>
  <c r="FV61" i="4"/>
  <c r="GF61" i="4" s="1"/>
  <c r="FR61" i="4"/>
  <c r="FK61" i="4"/>
  <c r="FB61" i="4"/>
  <c r="FJ61" i="4" s="1"/>
  <c r="EZ61" i="4"/>
  <c r="EY61" i="4"/>
  <c r="EX61" i="4"/>
  <c r="FH61" i="4" s="1"/>
  <c r="ET61" i="4"/>
  <c r="FC61" i="4" s="1"/>
  <c r="FD61" i="4" s="1"/>
  <c r="EM61" i="4"/>
  <c r="ED61" i="4"/>
  <c r="EL61" i="4" s="1"/>
  <c r="EB61" i="4"/>
  <c r="EA61" i="4"/>
  <c r="DZ61" i="4"/>
  <c r="EJ61" i="4" s="1"/>
  <c r="DV61" i="4"/>
  <c r="DO61" i="4"/>
  <c r="DF61" i="4"/>
  <c r="DN61" i="4" s="1"/>
  <c r="DD61" i="4"/>
  <c r="DC61" i="4"/>
  <c r="DB61" i="4"/>
  <c r="DL61" i="4" s="1"/>
  <c r="CX61" i="4"/>
  <c r="DG61" i="4" s="1"/>
  <c r="DH61" i="4" s="1"/>
  <c r="CQ61" i="4"/>
  <c r="CH61" i="4"/>
  <c r="CP61" i="4" s="1"/>
  <c r="CF61" i="4"/>
  <c r="CE61" i="4"/>
  <c r="CD61" i="4"/>
  <c r="CN61" i="4" s="1"/>
  <c r="BZ61" i="4"/>
  <c r="BS61" i="4"/>
  <c r="BJ61" i="4"/>
  <c r="BR61" i="4" s="1"/>
  <c r="BH61" i="4"/>
  <c r="BG61" i="4"/>
  <c r="BF61" i="4"/>
  <c r="BP61" i="4" s="1"/>
  <c r="BB61" i="4"/>
  <c r="BK61" i="4" s="1"/>
  <c r="BL61" i="4" s="1"/>
  <c r="AU61" i="4"/>
  <c r="AL61" i="4"/>
  <c r="AT61" i="4" s="1"/>
  <c r="AJ61" i="4"/>
  <c r="AI61" i="4"/>
  <c r="AQ61" i="4" s="1"/>
  <c r="AH61" i="4"/>
  <c r="AR61" i="4" s="1"/>
  <c r="AD61" i="4"/>
  <c r="W61" i="4"/>
  <c r="N61" i="4"/>
  <c r="V61" i="4" s="1"/>
  <c r="L61" i="4"/>
  <c r="K61" i="4"/>
  <c r="S61" i="4" s="1"/>
  <c r="J61" i="4"/>
  <c r="T61" i="4" s="1"/>
  <c r="F61" i="4"/>
  <c r="O61" i="4" s="1"/>
  <c r="P61" i="4" s="1"/>
  <c r="KA60" i="4"/>
  <c r="JR60" i="4"/>
  <c r="JZ60" i="4" s="1"/>
  <c r="JP60" i="4"/>
  <c r="JO60" i="4"/>
  <c r="JN60" i="4"/>
  <c r="JX60" i="4" s="1"/>
  <c r="JJ60" i="4"/>
  <c r="JC60" i="4"/>
  <c r="IT60" i="4"/>
  <c r="JB60" i="4" s="1"/>
  <c r="IR60" i="4"/>
  <c r="IQ60" i="4"/>
  <c r="IP60" i="4"/>
  <c r="IZ60" i="4" s="1"/>
  <c r="IL60" i="4"/>
  <c r="IU60" i="4" s="1"/>
  <c r="IV60" i="4" s="1"/>
  <c r="IE60" i="4"/>
  <c r="HV60" i="4"/>
  <c r="ID60" i="4" s="1"/>
  <c r="HT60" i="4"/>
  <c r="HS60" i="4"/>
  <c r="HR60" i="4"/>
  <c r="IB60" i="4" s="1"/>
  <c r="HN60" i="4"/>
  <c r="HG60" i="4"/>
  <c r="GX60" i="4"/>
  <c r="HF60" i="4" s="1"/>
  <c r="GV60" i="4"/>
  <c r="GU60" i="4"/>
  <c r="GT60" i="4"/>
  <c r="HD60" i="4" s="1"/>
  <c r="GP60" i="4"/>
  <c r="GY60" i="4" s="1"/>
  <c r="GZ60" i="4" s="1"/>
  <c r="GI60" i="4"/>
  <c r="FZ60" i="4"/>
  <c r="GH60" i="4" s="1"/>
  <c r="FX60" i="4"/>
  <c r="FW60" i="4"/>
  <c r="FV60" i="4"/>
  <c r="GF60" i="4" s="1"/>
  <c r="FR60" i="4"/>
  <c r="FK60" i="4"/>
  <c r="FB60" i="4"/>
  <c r="FJ60" i="4" s="1"/>
  <c r="EZ60" i="4"/>
  <c r="EY60" i="4"/>
  <c r="EX60" i="4"/>
  <c r="FH60" i="4" s="1"/>
  <c r="ET60" i="4"/>
  <c r="FC60" i="4" s="1"/>
  <c r="FD60" i="4" s="1"/>
  <c r="EM60" i="4"/>
  <c r="ED60" i="4"/>
  <c r="EL60" i="4" s="1"/>
  <c r="EB60" i="4"/>
  <c r="EA60" i="4"/>
  <c r="DZ60" i="4"/>
  <c r="EJ60" i="4" s="1"/>
  <c r="DV60" i="4"/>
  <c r="DO60" i="4"/>
  <c r="DF60" i="4"/>
  <c r="DN60" i="4" s="1"/>
  <c r="DD60" i="4"/>
  <c r="DC60" i="4"/>
  <c r="DB60" i="4"/>
  <c r="DL60" i="4" s="1"/>
  <c r="CX60" i="4"/>
  <c r="DG60" i="4" s="1"/>
  <c r="DH60" i="4" s="1"/>
  <c r="CQ60" i="4"/>
  <c r="CH60" i="4"/>
  <c r="CP60" i="4" s="1"/>
  <c r="CF60" i="4"/>
  <c r="CE60" i="4"/>
  <c r="CD60" i="4"/>
  <c r="CN60" i="4" s="1"/>
  <c r="BZ60" i="4"/>
  <c r="BS60" i="4"/>
  <c r="BJ60" i="4"/>
  <c r="BR60" i="4" s="1"/>
  <c r="BH60" i="4"/>
  <c r="BG60" i="4"/>
  <c r="BF60" i="4"/>
  <c r="BP60" i="4" s="1"/>
  <c r="BB60" i="4"/>
  <c r="BK60" i="4" s="1"/>
  <c r="BL60" i="4" s="1"/>
  <c r="AU60" i="4"/>
  <c r="AL60" i="4"/>
  <c r="AT60" i="4" s="1"/>
  <c r="AJ60" i="4"/>
  <c r="AI60" i="4"/>
  <c r="AQ60" i="4" s="1"/>
  <c r="AH60" i="4"/>
  <c r="AR60" i="4" s="1"/>
  <c r="AD60" i="4"/>
  <c r="W60" i="4"/>
  <c r="N60" i="4"/>
  <c r="V60" i="4" s="1"/>
  <c r="L60" i="4"/>
  <c r="K60" i="4"/>
  <c r="S60" i="4" s="1"/>
  <c r="J60" i="4"/>
  <c r="T60" i="4" s="1"/>
  <c r="F60" i="4"/>
  <c r="O60" i="4" s="1"/>
  <c r="P60" i="4" s="1"/>
  <c r="KA59" i="4"/>
  <c r="JR59" i="4"/>
  <c r="JZ59" i="4" s="1"/>
  <c r="JP59" i="4"/>
  <c r="JO59" i="4"/>
  <c r="JN59" i="4"/>
  <c r="JX59" i="4" s="1"/>
  <c r="JJ59" i="4"/>
  <c r="JC59" i="4"/>
  <c r="IT59" i="4"/>
  <c r="JB59" i="4" s="1"/>
  <c r="IR59" i="4"/>
  <c r="IQ59" i="4"/>
  <c r="IP59" i="4"/>
  <c r="IZ59" i="4" s="1"/>
  <c r="IL59" i="4"/>
  <c r="IU59" i="4" s="1"/>
  <c r="IV59" i="4" s="1"/>
  <c r="IE59" i="4"/>
  <c r="HV59" i="4"/>
  <c r="ID59" i="4" s="1"/>
  <c r="HT59" i="4"/>
  <c r="HS59" i="4"/>
  <c r="HR59" i="4"/>
  <c r="IB59" i="4" s="1"/>
  <c r="HN59" i="4"/>
  <c r="HG59" i="4"/>
  <c r="GX59" i="4"/>
  <c r="HF59" i="4" s="1"/>
  <c r="GV59" i="4"/>
  <c r="GU59" i="4"/>
  <c r="GT59" i="4"/>
  <c r="HD59" i="4" s="1"/>
  <c r="GP59" i="4"/>
  <c r="GY59" i="4" s="1"/>
  <c r="GZ59" i="4" s="1"/>
  <c r="GI59" i="4"/>
  <c r="FZ59" i="4"/>
  <c r="GH59" i="4" s="1"/>
  <c r="FX59" i="4"/>
  <c r="FW59" i="4"/>
  <c r="FV59" i="4"/>
  <c r="GF59" i="4" s="1"/>
  <c r="FR59" i="4"/>
  <c r="FK59" i="4"/>
  <c r="FB59" i="4"/>
  <c r="FJ59" i="4" s="1"/>
  <c r="EZ59" i="4"/>
  <c r="EY59" i="4"/>
  <c r="EX59" i="4"/>
  <c r="FH59" i="4" s="1"/>
  <c r="ET59" i="4"/>
  <c r="FC59" i="4" s="1"/>
  <c r="FD59" i="4" s="1"/>
  <c r="EM59" i="4"/>
  <c r="ED59" i="4"/>
  <c r="EL59" i="4" s="1"/>
  <c r="EB59" i="4"/>
  <c r="EA59" i="4"/>
  <c r="DZ59" i="4"/>
  <c r="EJ59" i="4" s="1"/>
  <c r="DV59" i="4"/>
  <c r="DO59" i="4"/>
  <c r="DF59" i="4"/>
  <c r="DN59" i="4" s="1"/>
  <c r="DD59" i="4"/>
  <c r="DC59" i="4"/>
  <c r="DB59" i="4"/>
  <c r="DL59" i="4" s="1"/>
  <c r="CX59" i="4"/>
  <c r="DG59" i="4" s="1"/>
  <c r="DH59" i="4" s="1"/>
  <c r="CQ59" i="4"/>
  <c r="CH59" i="4"/>
  <c r="CP59" i="4" s="1"/>
  <c r="CF59" i="4"/>
  <c r="CE59" i="4"/>
  <c r="CD59" i="4"/>
  <c r="CN59" i="4" s="1"/>
  <c r="BZ59" i="4"/>
  <c r="BS59" i="4"/>
  <c r="BJ59" i="4"/>
  <c r="BR59" i="4" s="1"/>
  <c r="BH59" i="4"/>
  <c r="BG59" i="4"/>
  <c r="BF59" i="4"/>
  <c r="BP59" i="4" s="1"/>
  <c r="BB59" i="4"/>
  <c r="BK59" i="4" s="1"/>
  <c r="BL59" i="4" s="1"/>
  <c r="AU59" i="4"/>
  <c r="AL59" i="4"/>
  <c r="AT59" i="4" s="1"/>
  <c r="AJ59" i="4"/>
  <c r="AI59" i="4"/>
  <c r="AQ59" i="4" s="1"/>
  <c r="AH59" i="4"/>
  <c r="AR59" i="4" s="1"/>
  <c r="AD59" i="4"/>
  <c r="W59" i="4"/>
  <c r="N59" i="4"/>
  <c r="V59" i="4" s="1"/>
  <c r="L59" i="4"/>
  <c r="K59" i="4"/>
  <c r="S59" i="4" s="1"/>
  <c r="J59" i="4"/>
  <c r="T59" i="4" s="1"/>
  <c r="F59" i="4"/>
  <c r="O59" i="4" s="1"/>
  <c r="P59" i="4" s="1"/>
  <c r="KA58" i="4"/>
  <c r="JR58" i="4"/>
  <c r="JZ58" i="4" s="1"/>
  <c r="JP58" i="4"/>
  <c r="JO58" i="4"/>
  <c r="JN58" i="4"/>
  <c r="JX58" i="4" s="1"/>
  <c r="JJ58" i="4"/>
  <c r="JC58" i="4"/>
  <c r="IT58" i="4"/>
  <c r="JB58" i="4" s="1"/>
  <c r="IR58" i="4"/>
  <c r="IQ58" i="4"/>
  <c r="IP58" i="4"/>
  <c r="IZ58" i="4" s="1"/>
  <c r="IL58" i="4"/>
  <c r="IU58" i="4" s="1"/>
  <c r="IV58" i="4" s="1"/>
  <c r="IE58" i="4"/>
  <c r="HV58" i="4"/>
  <c r="ID58" i="4" s="1"/>
  <c r="HT58" i="4"/>
  <c r="HS58" i="4"/>
  <c r="HR58" i="4"/>
  <c r="IB58" i="4" s="1"/>
  <c r="HN58" i="4"/>
  <c r="HG58" i="4"/>
  <c r="GX58" i="4"/>
  <c r="HF58" i="4" s="1"/>
  <c r="GV58" i="4"/>
  <c r="GU58" i="4"/>
  <c r="GT58" i="4"/>
  <c r="HD58" i="4" s="1"/>
  <c r="GP58" i="4"/>
  <c r="GY58" i="4" s="1"/>
  <c r="GZ58" i="4" s="1"/>
  <c r="GI58" i="4"/>
  <c r="FZ58" i="4"/>
  <c r="GH58" i="4" s="1"/>
  <c r="FX58" i="4"/>
  <c r="FW58" i="4"/>
  <c r="FV58" i="4"/>
  <c r="GF58" i="4" s="1"/>
  <c r="FR58" i="4"/>
  <c r="FK58" i="4"/>
  <c r="FB58" i="4"/>
  <c r="FJ58" i="4" s="1"/>
  <c r="EZ58" i="4"/>
  <c r="EY58" i="4"/>
  <c r="EX58" i="4"/>
  <c r="FH58" i="4" s="1"/>
  <c r="ET58" i="4"/>
  <c r="FC58" i="4" s="1"/>
  <c r="FD58" i="4" s="1"/>
  <c r="EM58" i="4"/>
  <c r="ED58" i="4"/>
  <c r="EL58" i="4" s="1"/>
  <c r="EB58" i="4"/>
  <c r="EA58" i="4"/>
  <c r="DZ58" i="4"/>
  <c r="EJ58" i="4" s="1"/>
  <c r="DV58" i="4"/>
  <c r="DO58" i="4"/>
  <c r="DF58" i="4"/>
  <c r="DN58" i="4" s="1"/>
  <c r="DD58" i="4"/>
  <c r="DC58" i="4"/>
  <c r="DB58" i="4"/>
  <c r="DL58" i="4" s="1"/>
  <c r="CX58" i="4"/>
  <c r="DG58" i="4" s="1"/>
  <c r="DH58" i="4" s="1"/>
  <c r="CQ58" i="4"/>
  <c r="CH58" i="4"/>
  <c r="CP58" i="4" s="1"/>
  <c r="CF58" i="4"/>
  <c r="CE58" i="4"/>
  <c r="CD58" i="4"/>
  <c r="CN58" i="4" s="1"/>
  <c r="BZ58" i="4"/>
  <c r="BS58" i="4"/>
  <c r="BJ58" i="4"/>
  <c r="BR58" i="4" s="1"/>
  <c r="BH58" i="4"/>
  <c r="BG58" i="4"/>
  <c r="BF58" i="4"/>
  <c r="BP58" i="4" s="1"/>
  <c r="BB58" i="4"/>
  <c r="BK58" i="4" s="1"/>
  <c r="BL58" i="4" s="1"/>
  <c r="AU58" i="4"/>
  <c r="AL58" i="4"/>
  <c r="AT58" i="4" s="1"/>
  <c r="AJ58" i="4"/>
  <c r="AI58" i="4"/>
  <c r="AQ58" i="4" s="1"/>
  <c r="AH58" i="4"/>
  <c r="AR58" i="4" s="1"/>
  <c r="AD58" i="4"/>
  <c r="W58" i="4"/>
  <c r="N58" i="4"/>
  <c r="V58" i="4" s="1"/>
  <c r="L58" i="4"/>
  <c r="K58" i="4"/>
  <c r="S58" i="4" s="1"/>
  <c r="J58" i="4"/>
  <c r="T58" i="4" s="1"/>
  <c r="F58" i="4"/>
  <c r="O58" i="4" s="1"/>
  <c r="P58" i="4" s="1"/>
  <c r="KA57" i="4"/>
  <c r="JR57" i="4"/>
  <c r="JZ57" i="4" s="1"/>
  <c r="JP57" i="4"/>
  <c r="JO57" i="4"/>
  <c r="JN57" i="4"/>
  <c r="JX57" i="4" s="1"/>
  <c r="JJ57" i="4"/>
  <c r="JC57" i="4"/>
  <c r="IT57" i="4"/>
  <c r="JB57" i="4" s="1"/>
  <c r="IR57" i="4"/>
  <c r="IQ57" i="4"/>
  <c r="IP57" i="4"/>
  <c r="IZ57" i="4" s="1"/>
  <c r="IL57" i="4"/>
  <c r="IU57" i="4" s="1"/>
  <c r="IV57" i="4" s="1"/>
  <c r="IE57" i="4"/>
  <c r="HV57" i="4"/>
  <c r="ID57" i="4" s="1"/>
  <c r="HT57" i="4"/>
  <c r="HS57" i="4"/>
  <c r="HR57" i="4"/>
  <c r="IB57" i="4" s="1"/>
  <c r="HN57" i="4"/>
  <c r="HG57" i="4"/>
  <c r="GX57" i="4"/>
  <c r="HF57" i="4" s="1"/>
  <c r="GV57" i="4"/>
  <c r="GU57" i="4"/>
  <c r="GT57" i="4"/>
  <c r="HD57" i="4" s="1"/>
  <c r="GP57" i="4"/>
  <c r="GY57" i="4" s="1"/>
  <c r="GZ57" i="4" s="1"/>
  <c r="GI57" i="4"/>
  <c r="FZ57" i="4"/>
  <c r="GH57" i="4" s="1"/>
  <c r="FX57" i="4"/>
  <c r="FW57" i="4"/>
  <c r="FV57" i="4"/>
  <c r="GF57" i="4" s="1"/>
  <c r="FR57" i="4"/>
  <c r="FK57" i="4"/>
  <c r="FB57" i="4"/>
  <c r="FJ57" i="4" s="1"/>
  <c r="EZ57" i="4"/>
  <c r="EY57" i="4"/>
  <c r="EX57" i="4"/>
  <c r="FH57" i="4" s="1"/>
  <c r="ET57" i="4"/>
  <c r="FC57" i="4" s="1"/>
  <c r="FD57" i="4" s="1"/>
  <c r="EM57" i="4"/>
  <c r="ED57" i="4"/>
  <c r="EL57" i="4" s="1"/>
  <c r="EB57" i="4"/>
  <c r="EA57" i="4"/>
  <c r="DZ57" i="4"/>
  <c r="EJ57" i="4" s="1"/>
  <c r="DV57" i="4"/>
  <c r="DO57" i="4"/>
  <c r="DF57" i="4"/>
  <c r="DN57" i="4" s="1"/>
  <c r="DD57" i="4"/>
  <c r="DC57" i="4"/>
  <c r="DB57" i="4"/>
  <c r="DL57" i="4" s="1"/>
  <c r="CX57" i="4"/>
  <c r="DG57" i="4" s="1"/>
  <c r="DH57" i="4" s="1"/>
  <c r="CQ57" i="4"/>
  <c r="CH57" i="4"/>
  <c r="CP57" i="4" s="1"/>
  <c r="CF57" i="4"/>
  <c r="CE57" i="4"/>
  <c r="CD57" i="4"/>
  <c r="CN57" i="4" s="1"/>
  <c r="BZ57" i="4"/>
  <c r="BS57" i="4"/>
  <c r="BJ57" i="4"/>
  <c r="BR57" i="4" s="1"/>
  <c r="BH57" i="4"/>
  <c r="BG57" i="4"/>
  <c r="BF57" i="4"/>
  <c r="BP57" i="4" s="1"/>
  <c r="BB57" i="4"/>
  <c r="BK57" i="4" s="1"/>
  <c r="BL57" i="4" s="1"/>
  <c r="AU57" i="4"/>
  <c r="AL57" i="4"/>
  <c r="AT57" i="4" s="1"/>
  <c r="AJ57" i="4"/>
  <c r="AI57" i="4"/>
  <c r="AQ57" i="4" s="1"/>
  <c r="AH57" i="4"/>
  <c r="AR57" i="4" s="1"/>
  <c r="AD57" i="4"/>
  <c r="W57" i="4"/>
  <c r="N57" i="4"/>
  <c r="V57" i="4" s="1"/>
  <c r="L57" i="4"/>
  <c r="K57" i="4"/>
  <c r="S57" i="4" s="1"/>
  <c r="J57" i="4"/>
  <c r="T57" i="4" s="1"/>
  <c r="F57" i="4"/>
  <c r="O57" i="4" s="1"/>
  <c r="P57" i="4" s="1"/>
  <c r="KA56" i="4"/>
  <c r="JR56" i="4"/>
  <c r="JZ56" i="4" s="1"/>
  <c r="JP56" i="4"/>
  <c r="JO56" i="4"/>
  <c r="JN56" i="4"/>
  <c r="JX56" i="4" s="1"/>
  <c r="JJ56" i="4"/>
  <c r="JC56" i="4"/>
  <c r="IT56" i="4"/>
  <c r="JB56" i="4" s="1"/>
  <c r="IR56" i="4"/>
  <c r="IQ56" i="4"/>
  <c r="IP56" i="4"/>
  <c r="IZ56" i="4" s="1"/>
  <c r="IL56" i="4"/>
  <c r="IU56" i="4" s="1"/>
  <c r="IV56" i="4" s="1"/>
  <c r="IE56" i="4"/>
  <c r="HV56" i="4"/>
  <c r="ID56" i="4" s="1"/>
  <c r="HT56" i="4"/>
  <c r="HS56" i="4"/>
  <c r="HR56" i="4"/>
  <c r="IB56" i="4" s="1"/>
  <c r="HN56" i="4"/>
  <c r="HG56" i="4"/>
  <c r="GX56" i="4"/>
  <c r="HF56" i="4" s="1"/>
  <c r="GV56" i="4"/>
  <c r="GU56" i="4"/>
  <c r="GT56" i="4"/>
  <c r="HD56" i="4" s="1"/>
  <c r="GP56" i="4"/>
  <c r="GY56" i="4" s="1"/>
  <c r="GZ56" i="4" s="1"/>
  <c r="GI56" i="4"/>
  <c r="FZ56" i="4"/>
  <c r="GH56" i="4" s="1"/>
  <c r="FX56" i="4"/>
  <c r="FW56" i="4"/>
  <c r="FV56" i="4"/>
  <c r="GF56" i="4" s="1"/>
  <c r="FR56" i="4"/>
  <c r="FK56" i="4"/>
  <c r="FB56" i="4"/>
  <c r="FJ56" i="4" s="1"/>
  <c r="EZ56" i="4"/>
  <c r="EY56" i="4"/>
  <c r="EX56" i="4"/>
  <c r="FH56" i="4" s="1"/>
  <c r="ET56" i="4"/>
  <c r="FC56" i="4" s="1"/>
  <c r="FD56" i="4" s="1"/>
  <c r="EM56" i="4"/>
  <c r="ED56" i="4"/>
  <c r="EL56" i="4" s="1"/>
  <c r="EB56" i="4"/>
  <c r="EA56" i="4"/>
  <c r="DZ56" i="4"/>
  <c r="EJ56" i="4" s="1"/>
  <c r="DV56" i="4"/>
  <c r="DO56" i="4"/>
  <c r="DF56" i="4"/>
  <c r="DN56" i="4" s="1"/>
  <c r="DD56" i="4"/>
  <c r="DC56" i="4"/>
  <c r="DB56" i="4"/>
  <c r="DL56" i="4" s="1"/>
  <c r="CX56" i="4"/>
  <c r="DG56" i="4" s="1"/>
  <c r="DH56" i="4" s="1"/>
  <c r="CQ56" i="4"/>
  <c r="CH56" i="4"/>
  <c r="CP56" i="4" s="1"/>
  <c r="CF56" i="4"/>
  <c r="CE56" i="4"/>
  <c r="CD56" i="4"/>
  <c r="CN56" i="4" s="1"/>
  <c r="BZ56" i="4"/>
  <c r="BS56" i="4"/>
  <c r="BJ56" i="4"/>
  <c r="BR56" i="4" s="1"/>
  <c r="BH56" i="4"/>
  <c r="BG56" i="4"/>
  <c r="BF56" i="4"/>
  <c r="BP56" i="4" s="1"/>
  <c r="BB56" i="4"/>
  <c r="BK56" i="4" s="1"/>
  <c r="BL56" i="4" s="1"/>
  <c r="AU56" i="4"/>
  <c r="AL56" i="4"/>
  <c r="AT56" i="4" s="1"/>
  <c r="AJ56" i="4"/>
  <c r="AI56" i="4"/>
  <c r="AQ56" i="4" s="1"/>
  <c r="AH56" i="4"/>
  <c r="AR56" i="4" s="1"/>
  <c r="AD56" i="4"/>
  <c r="W56" i="4"/>
  <c r="N56" i="4"/>
  <c r="V56" i="4" s="1"/>
  <c r="L56" i="4"/>
  <c r="K56" i="4"/>
  <c r="S56" i="4" s="1"/>
  <c r="J56" i="4"/>
  <c r="T56" i="4" s="1"/>
  <c r="F56" i="4"/>
  <c r="O56" i="4" s="1"/>
  <c r="P56" i="4" s="1"/>
  <c r="KA55" i="4"/>
  <c r="JR55" i="4"/>
  <c r="JZ55" i="4" s="1"/>
  <c r="JP55" i="4"/>
  <c r="JO55" i="4"/>
  <c r="JN55" i="4"/>
  <c r="JX55" i="4" s="1"/>
  <c r="JJ55" i="4"/>
  <c r="JC55" i="4"/>
  <c r="IT55" i="4"/>
  <c r="JB55" i="4" s="1"/>
  <c r="IR55" i="4"/>
  <c r="IQ55" i="4"/>
  <c r="IP55" i="4"/>
  <c r="IZ55" i="4" s="1"/>
  <c r="IL55" i="4"/>
  <c r="IU55" i="4" s="1"/>
  <c r="IV55" i="4" s="1"/>
  <c r="IE55" i="4"/>
  <c r="HV55" i="4"/>
  <c r="ID55" i="4" s="1"/>
  <c r="HT55" i="4"/>
  <c r="HS55" i="4"/>
  <c r="HR55" i="4"/>
  <c r="IB55" i="4" s="1"/>
  <c r="HN55" i="4"/>
  <c r="HG55" i="4"/>
  <c r="GX55" i="4"/>
  <c r="HF55" i="4" s="1"/>
  <c r="GV55" i="4"/>
  <c r="GU55" i="4"/>
  <c r="GT55" i="4"/>
  <c r="HD55" i="4" s="1"/>
  <c r="GP55" i="4"/>
  <c r="GY55" i="4" s="1"/>
  <c r="GZ55" i="4" s="1"/>
  <c r="GI55" i="4"/>
  <c r="FZ55" i="4"/>
  <c r="GH55" i="4" s="1"/>
  <c r="FX55" i="4"/>
  <c r="FW55" i="4"/>
  <c r="FV55" i="4"/>
  <c r="GF55" i="4" s="1"/>
  <c r="FR55" i="4"/>
  <c r="FK55" i="4"/>
  <c r="FB55" i="4"/>
  <c r="FJ55" i="4" s="1"/>
  <c r="EZ55" i="4"/>
  <c r="EY55" i="4"/>
  <c r="EX55" i="4"/>
  <c r="FH55" i="4" s="1"/>
  <c r="ET55" i="4"/>
  <c r="FC55" i="4" s="1"/>
  <c r="FD55" i="4" s="1"/>
  <c r="EM55" i="4"/>
  <c r="ED55" i="4"/>
  <c r="EL55" i="4" s="1"/>
  <c r="EB55" i="4"/>
  <c r="EA55" i="4"/>
  <c r="DZ55" i="4"/>
  <c r="EJ55" i="4" s="1"/>
  <c r="DV55" i="4"/>
  <c r="DO55" i="4"/>
  <c r="DF55" i="4"/>
  <c r="DN55" i="4" s="1"/>
  <c r="DD55" i="4"/>
  <c r="DC55" i="4"/>
  <c r="DB55" i="4"/>
  <c r="DL55" i="4" s="1"/>
  <c r="CX55" i="4"/>
  <c r="DG55" i="4" s="1"/>
  <c r="DH55" i="4" s="1"/>
  <c r="CQ55" i="4"/>
  <c r="CH55" i="4"/>
  <c r="CP55" i="4" s="1"/>
  <c r="CF55" i="4"/>
  <c r="CE55" i="4"/>
  <c r="CD55" i="4"/>
  <c r="CN55" i="4" s="1"/>
  <c r="BZ55" i="4"/>
  <c r="BS55" i="4"/>
  <c r="BJ55" i="4"/>
  <c r="BR55" i="4" s="1"/>
  <c r="BH55" i="4"/>
  <c r="BG55" i="4"/>
  <c r="BF55" i="4"/>
  <c r="BP55" i="4" s="1"/>
  <c r="BB55" i="4"/>
  <c r="BK55" i="4" s="1"/>
  <c r="BL55" i="4" s="1"/>
  <c r="AU55" i="4"/>
  <c r="AL55" i="4"/>
  <c r="AT55" i="4" s="1"/>
  <c r="AJ55" i="4"/>
  <c r="AI55" i="4"/>
  <c r="AQ55" i="4" s="1"/>
  <c r="AH55" i="4"/>
  <c r="AR55" i="4" s="1"/>
  <c r="AD55" i="4"/>
  <c r="W55" i="4"/>
  <c r="N55" i="4"/>
  <c r="V55" i="4" s="1"/>
  <c r="L55" i="4"/>
  <c r="K55" i="4"/>
  <c r="S55" i="4" s="1"/>
  <c r="J55" i="4"/>
  <c r="T55" i="4" s="1"/>
  <c r="F55" i="4"/>
  <c r="O55" i="4" s="1"/>
  <c r="P55" i="4" s="1"/>
  <c r="KA54" i="4"/>
  <c r="JR54" i="4"/>
  <c r="JZ54" i="4" s="1"/>
  <c r="JP54" i="4"/>
  <c r="JO54" i="4"/>
  <c r="JN54" i="4"/>
  <c r="JX54" i="4" s="1"/>
  <c r="JJ54" i="4"/>
  <c r="JC54" i="4"/>
  <c r="IT54" i="4"/>
  <c r="JB54" i="4" s="1"/>
  <c r="IR54" i="4"/>
  <c r="IQ54" i="4"/>
  <c r="IP54" i="4"/>
  <c r="IZ54" i="4" s="1"/>
  <c r="IL54" i="4"/>
  <c r="IU54" i="4" s="1"/>
  <c r="IV54" i="4" s="1"/>
  <c r="IE54" i="4"/>
  <c r="HV54" i="4"/>
  <c r="ID54" i="4" s="1"/>
  <c r="HT54" i="4"/>
  <c r="HS54" i="4"/>
  <c r="HR54" i="4"/>
  <c r="IB54" i="4" s="1"/>
  <c r="HN54" i="4"/>
  <c r="HG54" i="4"/>
  <c r="GX54" i="4"/>
  <c r="HF54" i="4" s="1"/>
  <c r="GV54" i="4"/>
  <c r="GU54" i="4"/>
  <c r="GT54" i="4"/>
  <c r="HD54" i="4" s="1"/>
  <c r="GP54" i="4"/>
  <c r="GY54" i="4" s="1"/>
  <c r="GZ54" i="4" s="1"/>
  <c r="GI54" i="4"/>
  <c r="FZ54" i="4"/>
  <c r="GH54" i="4" s="1"/>
  <c r="FX54" i="4"/>
  <c r="FW54" i="4"/>
  <c r="FV54" i="4"/>
  <c r="GF54" i="4" s="1"/>
  <c r="FR54" i="4"/>
  <c r="FK54" i="4"/>
  <c r="FB54" i="4"/>
  <c r="FJ54" i="4" s="1"/>
  <c r="EZ54" i="4"/>
  <c r="EY54" i="4"/>
  <c r="EX54" i="4"/>
  <c r="FH54" i="4" s="1"/>
  <c r="ET54" i="4"/>
  <c r="FC54" i="4" s="1"/>
  <c r="FD54" i="4" s="1"/>
  <c r="EM54" i="4"/>
  <c r="ED54" i="4"/>
  <c r="EL54" i="4" s="1"/>
  <c r="EB54" i="4"/>
  <c r="EA54" i="4"/>
  <c r="DZ54" i="4"/>
  <c r="EJ54" i="4" s="1"/>
  <c r="DV54" i="4"/>
  <c r="DO54" i="4"/>
  <c r="DF54" i="4"/>
  <c r="DN54" i="4" s="1"/>
  <c r="DD54" i="4"/>
  <c r="DC54" i="4"/>
  <c r="DB54" i="4"/>
  <c r="DL54" i="4" s="1"/>
  <c r="CX54" i="4"/>
  <c r="DG54" i="4" s="1"/>
  <c r="DH54" i="4" s="1"/>
  <c r="CQ54" i="4"/>
  <c r="CH54" i="4"/>
  <c r="CP54" i="4" s="1"/>
  <c r="CF54" i="4"/>
  <c r="CE54" i="4"/>
  <c r="CD54" i="4"/>
  <c r="CN54" i="4" s="1"/>
  <c r="BZ54" i="4"/>
  <c r="BS54" i="4"/>
  <c r="BJ54" i="4"/>
  <c r="BR54" i="4" s="1"/>
  <c r="BH54" i="4"/>
  <c r="BG54" i="4"/>
  <c r="BF54" i="4"/>
  <c r="BP54" i="4" s="1"/>
  <c r="BB54" i="4"/>
  <c r="BK54" i="4" s="1"/>
  <c r="BL54" i="4" s="1"/>
  <c r="AU54" i="4"/>
  <c r="AL54" i="4"/>
  <c r="AT54" i="4" s="1"/>
  <c r="AJ54" i="4"/>
  <c r="AI54" i="4"/>
  <c r="AQ54" i="4" s="1"/>
  <c r="AH54" i="4"/>
  <c r="AR54" i="4" s="1"/>
  <c r="AD54" i="4"/>
  <c r="W54" i="4"/>
  <c r="N54" i="4"/>
  <c r="V54" i="4" s="1"/>
  <c r="L54" i="4"/>
  <c r="K54" i="4"/>
  <c r="S54" i="4" s="1"/>
  <c r="J54" i="4"/>
  <c r="T54" i="4" s="1"/>
  <c r="F54" i="4"/>
  <c r="O54" i="4" s="1"/>
  <c r="P54" i="4" s="1"/>
  <c r="KA53" i="4"/>
  <c r="JR53" i="4"/>
  <c r="JZ53" i="4" s="1"/>
  <c r="JP53" i="4"/>
  <c r="JO53" i="4"/>
  <c r="JN53" i="4"/>
  <c r="JX53" i="4" s="1"/>
  <c r="JJ53" i="4"/>
  <c r="JC53" i="4"/>
  <c r="IT53" i="4"/>
  <c r="JB53" i="4" s="1"/>
  <c r="IR53" i="4"/>
  <c r="IQ53" i="4"/>
  <c r="IP53" i="4"/>
  <c r="IZ53" i="4" s="1"/>
  <c r="IL53" i="4"/>
  <c r="IU53" i="4" s="1"/>
  <c r="IV53" i="4" s="1"/>
  <c r="IE53" i="4"/>
  <c r="HV53" i="4"/>
  <c r="ID53" i="4" s="1"/>
  <c r="HT53" i="4"/>
  <c r="HS53" i="4"/>
  <c r="HR53" i="4"/>
  <c r="IB53" i="4" s="1"/>
  <c r="HN53" i="4"/>
  <c r="HG53" i="4"/>
  <c r="GX53" i="4"/>
  <c r="HF53" i="4" s="1"/>
  <c r="GV53" i="4"/>
  <c r="GU53" i="4"/>
  <c r="GT53" i="4"/>
  <c r="HD53" i="4" s="1"/>
  <c r="GP53" i="4"/>
  <c r="GY53" i="4" s="1"/>
  <c r="GZ53" i="4" s="1"/>
  <c r="GI53" i="4"/>
  <c r="FZ53" i="4"/>
  <c r="GH53" i="4" s="1"/>
  <c r="FX53" i="4"/>
  <c r="FW53" i="4"/>
  <c r="FV53" i="4"/>
  <c r="GF53" i="4" s="1"/>
  <c r="FR53" i="4"/>
  <c r="FK53" i="4"/>
  <c r="FB53" i="4"/>
  <c r="FJ53" i="4" s="1"/>
  <c r="EZ53" i="4"/>
  <c r="EY53" i="4"/>
  <c r="EX53" i="4"/>
  <c r="FH53" i="4" s="1"/>
  <c r="ET53" i="4"/>
  <c r="FC53" i="4" s="1"/>
  <c r="FD53" i="4" s="1"/>
  <c r="EM53" i="4"/>
  <c r="ED53" i="4"/>
  <c r="EL53" i="4" s="1"/>
  <c r="EB53" i="4"/>
  <c r="EA53" i="4"/>
  <c r="DZ53" i="4"/>
  <c r="EJ53" i="4" s="1"/>
  <c r="DV53" i="4"/>
  <c r="DO53" i="4"/>
  <c r="DF53" i="4"/>
  <c r="DN53" i="4" s="1"/>
  <c r="DD53" i="4"/>
  <c r="DC53" i="4"/>
  <c r="DB53" i="4"/>
  <c r="DL53" i="4" s="1"/>
  <c r="CX53" i="4"/>
  <c r="DG53" i="4" s="1"/>
  <c r="DH53" i="4" s="1"/>
  <c r="CQ53" i="4"/>
  <c r="CH53" i="4"/>
  <c r="CP53" i="4" s="1"/>
  <c r="CF53" i="4"/>
  <c r="CE53" i="4"/>
  <c r="CD53" i="4"/>
  <c r="CN53" i="4" s="1"/>
  <c r="BZ53" i="4"/>
  <c r="BS53" i="4"/>
  <c r="BJ53" i="4"/>
  <c r="BR53" i="4" s="1"/>
  <c r="BH53" i="4"/>
  <c r="BG53" i="4"/>
  <c r="BF53" i="4"/>
  <c r="BP53" i="4" s="1"/>
  <c r="BB53" i="4"/>
  <c r="BK53" i="4" s="1"/>
  <c r="BL53" i="4" s="1"/>
  <c r="AU53" i="4"/>
  <c r="AL53" i="4"/>
  <c r="AT53" i="4" s="1"/>
  <c r="AJ53" i="4"/>
  <c r="AI53" i="4"/>
  <c r="AQ53" i="4" s="1"/>
  <c r="AH53" i="4"/>
  <c r="AR53" i="4" s="1"/>
  <c r="AD53" i="4"/>
  <c r="W53" i="4"/>
  <c r="N53" i="4"/>
  <c r="V53" i="4" s="1"/>
  <c r="L53" i="4"/>
  <c r="K53" i="4"/>
  <c r="S53" i="4" s="1"/>
  <c r="J53" i="4"/>
  <c r="T53" i="4" s="1"/>
  <c r="F53" i="4"/>
  <c r="O53" i="4" s="1"/>
  <c r="P53" i="4" s="1"/>
  <c r="KA52" i="4"/>
  <c r="JR52" i="4"/>
  <c r="JZ52" i="4" s="1"/>
  <c r="JP52" i="4"/>
  <c r="JO52" i="4"/>
  <c r="JN52" i="4"/>
  <c r="JX52" i="4" s="1"/>
  <c r="JJ52" i="4"/>
  <c r="JC52" i="4"/>
  <c r="IT52" i="4"/>
  <c r="JB52" i="4" s="1"/>
  <c r="IR52" i="4"/>
  <c r="IQ52" i="4"/>
  <c r="IP52" i="4"/>
  <c r="IZ52" i="4" s="1"/>
  <c r="IL52" i="4"/>
  <c r="IU52" i="4" s="1"/>
  <c r="IV52" i="4" s="1"/>
  <c r="IE52" i="4"/>
  <c r="HV52" i="4"/>
  <c r="ID52" i="4" s="1"/>
  <c r="HT52" i="4"/>
  <c r="HS52" i="4"/>
  <c r="HR52" i="4"/>
  <c r="IB52" i="4" s="1"/>
  <c r="HN52" i="4"/>
  <c r="HG52" i="4"/>
  <c r="GX52" i="4"/>
  <c r="HF52" i="4" s="1"/>
  <c r="GV52" i="4"/>
  <c r="GU52" i="4"/>
  <c r="GT52" i="4"/>
  <c r="HD52" i="4" s="1"/>
  <c r="GP52" i="4"/>
  <c r="GY52" i="4" s="1"/>
  <c r="GZ52" i="4" s="1"/>
  <c r="GI52" i="4"/>
  <c r="FZ52" i="4"/>
  <c r="GH52" i="4" s="1"/>
  <c r="FX52" i="4"/>
  <c r="FW52" i="4"/>
  <c r="FV52" i="4"/>
  <c r="GF52" i="4" s="1"/>
  <c r="FR52" i="4"/>
  <c r="FK52" i="4"/>
  <c r="FB52" i="4"/>
  <c r="FJ52" i="4" s="1"/>
  <c r="EZ52" i="4"/>
  <c r="EY52" i="4"/>
  <c r="EX52" i="4"/>
  <c r="FH52" i="4" s="1"/>
  <c r="ET52" i="4"/>
  <c r="FC52" i="4" s="1"/>
  <c r="FD52" i="4" s="1"/>
  <c r="EM52" i="4"/>
  <c r="ED52" i="4"/>
  <c r="EL52" i="4" s="1"/>
  <c r="EB52" i="4"/>
  <c r="EA52" i="4"/>
  <c r="DZ52" i="4"/>
  <c r="EJ52" i="4" s="1"/>
  <c r="DV52" i="4"/>
  <c r="DO52" i="4"/>
  <c r="DF52" i="4"/>
  <c r="DN52" i="4" s="1"/>
  <c r="DD52" i="4"/>
  <c r="DC52" i="4"/>
  <c r="DB52" i="4"/>
  <c r="DL52" i="4" s="1"/>
  <c r="CX52" i="4"/>
  <c r="DG52" i="4" s="1"/>
  <c r="DH52" i="4" s="1"/>
  <c r="CQ52" i="4"/>
  <c r="CH52" i="4"/>
  <c r="CP52" i="4" s="1"/>
  <c r="CF52" i="4"/>
  <c r="CE52" i="4"/>
  <c r="CD52" i="4"/>
  <c r="CN52" i="4" s="1"/>
  <c r="BZ52" i="4"/>
  <c r="BS52" i="4"/>
  <c r="BJ52" i="4"/>
  <c r="BR52" i="4" s="1"/>
  <c r="BH52" i="4"/>
  <c r="BG52" i="4"/>
  <c r="BF52" i="4"/>
  <c r="BP52" i="4" s="1"/>
  <c r="BB52" i="4"/>
  <c r="BK52" i="4" s="1"/>
  <c r="BL52" i="4" s="1"/>
  <c r="AU52" i="4"/>
  <c r="AL52" i="4"/>
  <c r="AT52" i="4" s="1"/>
  <c r="AJ52" i="4"/>
  <c r="AI52" i="4"/>
  <c r="AQ52" i="4" s="1"/>
  <c r="AH52" i="4"/>
  <c r="AR52" i="4" s="1"/>
  <c r="AD52" i="4"/>
  <c r="W52" i="4"/>
  <c r="N52" i="4"/>
  <c r="V52" i="4" s="1"/>
  <c r="L52" i="4"/>
  <c r="K52" i="4"/>
  <c r="S52" i="4" s="1"/>
  <c r="J52" i="4"/>
  <c r="T52" i="4" s="1"/>
  <c r="F52" i="4"/>
  <c r="O52" i="4" s="1"/>
  <c r="P52" i="4" s="1"/>
  <c r="KA51" i="4"/>
  <c r="JR51" i="4"/>
  <c r="JZ51" i="4" s="1"/>
  <c r="JP51" i="4"/>
  <c r="JO51" i="4"/>
  <c r="JN51" i="4"/>
  <c r="JX51" i="4" s="1"/>
  <c r="JJ51" i="4"/>
  <c r="JC51" i="4"/>
  <c r="IT51" i="4"/>
  <c r="JB51" i="4" s="1"/>
  <c r="IR51" i="4"/>
  <c r="IQ51" i="4"/>
  <c r="IP51" i="4"/>
  <c r="IZ51" i="4" s="1"/>
  <c r="IL51" i="4"/>
  <c r="IU51" i="4" s="1"/>
  <c r="IV51" i="4" s="1"/>
  <c r="IE51" i="4"/>
  <c r="HV51" i="4"/>
  <c r="ID51" i="4" s="1"/>
  <c r="HT51" i="4"/>
  <c r="HS51" i="4"/>
  <c r="HR51" i="4"/>
  <c r="IB51" i="4" s="1"/>
  <c r="HN51" i="4"/>
  <c r="HG51" i="4"/>
  <c r="GX51" i="4"/>
  <c r="HF51" i="4" s="1"/>
  <c r="GV51" i="4"/>
  <c r="GU51" i="4"/>
  <c r="GT51" i="4"/>
  <c r="HD51" i="4" s="1"/>
  <c r="GP51" i="4"/>
  <c r="GY51" i="4" s="1"/>
  <c r="GZ51" i="4" s="1"/>
  <c r="GI51" i="4"/>
  <c r="FZ51" i="4"/>
  <c r="GH51" i="4" s="1"/>
  <c r="FX51" i="4"/>
  <c r="FW51" i="4"/>
  <c r="FV51" i="4"/>
  <c r="GF51" i="4" s="1"/>
  <c r="FR51" i="4"/>
  <c r="FK51" i="4"/>
  <c r="FB51" i="4"/>
  <c r="FJ51" i="4" s="1"/>
  <c r="EZ51" i="4"/>
  <c r="EY51" i="4"/>
  <c r="EX51" i="4"/>
  <c r="FH51" i="4" s="1"/>
  <c r="ET51" i="4"/>
  <c r="FC51" i="4" s="1"/>
  <c r="FD51" i="4" s="1"/>
  <c r="EM51" i="4"/>
  <c r="ED51" i="4"/>
  <c r="EL51" i="4" s="1"/>
  <c r="EB51" i="4"/>
  <c r="EA51" i="4"/>
  <c r="DZ51" i="4"/>
  <c r="EJ51" i="4" s="1"/>
  <c r="DV51" i="4"/>
  <c r="DO51" i="4"/>
  <c r="DF51" i="4"/>
  <c r="DN51" i="4" s="1"/>
  <c r="DD51" i="4"/>
  <c r="DC51" i="4"/>
  <c r="DB51" i="4"/>
  <c r="DL51" i="4" s="1"/>
  <c r="CX51" i="4"/>
  <c r="DG51" i="4" s="1"/>
  <c r="DH51" i="4" s="1"/>
  <c r="CQ51" i="4"/>
  <c r="CH51" i="4"/>
  <c r="CP51" i="4" s="1"/>
  <c r="CF51" i="4"/>
  <c r="CE51" i="4"/>
  <c r="CD51" i="4"/>
  <c r="CN51" i="4" s="1"/>
  <c r="BZ51" i="4"/>
  <c r="BS51" i="4"/>
  <c r="BJ51" i="4"/>
  <c r="BR51" i="4" s="1"/>
  <c r="BH51" i="4"/>
  <c r="BG51" i="4"/>
  <c r="BF51" i="4"/>
  <c r="BP51" i="4" s="1"/>
  <c r="BB51" i="4"/>
  <c r="BK51" i="4" s="1"/>
  <c r="BL51" i="4" s="1"/>
  <c r="AU51" i="4"/>
  <c r="AL51" i="4"/>
  <c r="AT51" i="4" s="1"/>
  <c r="AJ51" i="4"/>
  <c r="AI51" i="4"/>
  <c r="AQ51" i="4" s="1"/>
  <c r="AH51" i="4"/>
  <c r="AR51" i="4" s="1"/>
  <c r="AD51" i="4"/>
  <c r="W51" i="4"/>
  <c r="N51" i="4"/>
  <c r="V51" i="4" s="1"/>
  <c r="L51" i="4"/>
  <c r="K51" i="4"/>
  <c r="S51" i="4" s="1"/>
  <c r="J51" i="4"/>
  <c r="T51" i="4" s="1"/>
  <c r="F51" i="4"/>
  <c r="O51" i="4" s="1"/>
  <c r="P51" i="4" s="1"/>
  <c r="KA50" i="4"/>
  <c r="JR50" i="4"/>
  <c r="JZ50" i="4" s="1"/>
  <c r="JP50" i="4"/>
  <c r="JO50" i="4"/>
  <c r="JN50" i="4"/>
  <c r="JX50" i="4" s="1"/>
  <c r="JJ50" i="4"/>
  <c r="JC50" i="4"/>
  <c r="IT50" i="4"/>
  <c r="JB50" i="4" s="1"/>
  <c r="IR50" i="4"/>
  <c r="IQ50" i="4"/>
  <c r="IP50" i="4"/>
  <c r="IZ50" i="4" s="1"/>
  <c r="IL50" i="4"/>
  <c r="IU50" i="4" s="1"/>
  <c r="IV50" i="4" s="1"/>
  <c r="IE50" i="4"/>
  <c r="HV50" i="4"/>
  <c r="ID50" i="4" s="1"/>
  <c r="HT50" i="4"/>
  <c r="HS50" i="4"/>
  <c r="HR50" i="4"/>
  <c r="IB50" i="4" s="1"/>
  <c r="HN50" i="4"/>
  <c r="HG50" i="4"/>
  <c r="GX50" i="4"/>
  <c r="HF50" i="4" s="1"/>
  <c r="GV50" i="4"/>
  <c r="GU50" i="4"/>
  <c r="GT50" i="4"/>
  <c r="HD50" i="4" s="1"/>
  <c r="GP50" i="4"/>
  <c r="GY50" i="4" s="1"/>
  <c r="GZ50" i="4" s="1"/>
  <c r="GI50" i="4"/>
  <c r="FZ50" i="4"/>
  <c r="GH50" i="4" s="1"/>
  <c r="FX50" i="4"/>
  <c r="FW50" i="4"/>
  <c r="FV50" i="4"/>
  <c r="GF50" i="4" s="1"/>
  <c r="FR50" i="4"/>
  <c r="FK50" i="4"/>
  <c r="FB50" i="4"/>
  <c r="FJ50" i="4" s="1"/>
  <c r="EZ50" i="4"/>
  <c r="EY50" i="4"/>
  <c r="EX50" i="4"/>
  <c r="FH50" i="4" s="1"/>
  <c r="ET50" i="4"/>
  <c r="FC50" i="4" s="1"/>
  <c r="FD50" i="4" s="1"/>
  <c r="EM50" i="4"/>
  <c r="ED50" i="4"/>
  <c r="EL50" i="4" s="1"/>
  <c r="EB50" i="4"/>
  <c r="EA50" i="4"/>
  <c r="DZ50" i="4"/>
  <c r="EJ50" i="4" s="1"/>
  <c r="DV50" i="4"/>
  <c r="DO50" i="4"/>
  <c r="DF50" i="4"/>
  <c r="DN50" i="4" s="1"/>
  <c r="DD50" i="4"/>
  <c r="DC50" i="4"/>
  <c r="DB50" i="4"/>
  <c r="DL50" i="4" s="1"/>
  <c r="CX50" i="4"/>
  <c r="DG50" i="4" s="1"/>
  <c r="DH50" i="4" s="1"/>
  <c r="CQ50" i="4"/>
  <c r="CH50" i="4"/>
  <c r="CP50" i="4" s="1"/>
  <c r="CF50" i="4"/>
  <c r="CE50" i="4"/>
  <c r="CD50" i="4"/>
  <c r="CN50" i="4" s="1"/>
  <c r="BZ50" i="4"/>
  <c r="BS50" i="4"/>
  <c r="BJ50" i="4"/>
  <c r="BR50" i="4" s="1"/>
  <c r="BH50" i="4"/>
  <c r="BG50" i="4"/>
  <c r="BF50" i="4"/>
  <c r="BP50" i="4" s="1"/>
  <c r="BB50" i="4"/>
  <c r="BK50" i="4" s="1"/>
  <c r="BL50" i="4" s="1"/>
  <c r="AU50" i="4"/>
  <c r="AL50" i="4"/>
  <c r="AT50" i="4" s="1"/>
  <c r="AJ50" i="4"/>
  <c r="AI50" i="4"/>
  <c r="AQ50" i="4" s="1"/>
  <c r="AH50" i="4"/>
  <c r="AR50" i="4" s="1"/>
  <c r="AD50" i="4"/>
  <c r="W50" i="4"/>
  <c r="N50" i="4"/>
  <c r="V50" i="4" s="1"/>
  <c r="L50" i="4"/>
  <c r="K50" i="4"/>
  <c r="S50" i="4" s="1"/>
  <c r="J50" i="4"/>
  <c r="T50" i="4" s="1"/>
  <c r="F50" i="4"/>
  <c r="O50" i="4" s="1"/>
  <c r="P50" i="4" s="1"/>
  <c r="KA49" i="4"/>
  <c r="JR49" i="4"/>
  <c r="JZ49" i="4" s="1"/>
  <c r="JP49" i="4"/>
  <c r="JO49" i="4"/>
  <c r="JN49" i="4"/>
  <c r="JX49" i="4" s="1"/>
  <c r="JJ49" i="4"/>
  <c r="JC49" i="4"/>
  <c r="IT49" i="4"/>
  <c r="JB49" i="4" s="1"/>
  <c r="IR49" i="4"/>
  <c r="IQ49" i="4"/>
  <c r="IP49" i="4"/>
  <c r="IZ49" i="4" s="1"/>
  <c r="IL49" i="4"/>
  <c r="IU49" i="4" s="1"/>
  <c r="IV49" i="4" s="1"/>
  <c r="IE49" i="4"/>
  <c r="HV49" i="4"/>
  <c r="ID49" i="4" s="1"/>
  <c r="HT49" i="4"/>
  <c r="HS49" i="4"/>
  <c r="HR49" i="4"/>
  <c r="IB49" i="4" s="1"/>
  <c r="HN49" i="4"/>
  <c r="HG49" i="4"/>
  <c r="GX49" i="4"/>
  <c r="HF49" i="4" s="1"/>
  <c r="GV49" i="4"/>
  <c r="GU49" i="4"/>
  <c r="GT49" i="4"/>
  <c r="HD49" i="4" s="1"/>
  <c r="GP49" i="4"/>
  <c r="GY49" i="4" s="1"/>
  <c r="GZ49" i="4" s="1"/>
  <c r="GI49" i="4"/>
  <c r="FZ49" i="4"/>
  <c r="GH49" i="4" s="1"/>
  <c r="FX49" i="4"/>
  <c r="FW49" i="4"/>
  <c r="FV49" i="4"/>
  <c r="GF49" i="4" s="1"/>
  <c r="FR49" i="4"/>
  <c r="FK49" i="4"/>
  <c r="FB49" i="4"/>
  <c r="FJ49" i="4" s="1"/>
  <c r="EZ49" i="4"/>
  <c r="EY49" i="4"/>
  <c r="EX49" i="4"/>
  <c r="FH49" i="4" s="1"/>
  <c r="ET49" i="4"/>
  <c r="FC49" i="4" s="1"/>
  <c r="FD49" i="4" s="1"/>
  <c r="EM49" i="4"/>
  <c r="ED49" i="4"/>
  <c r="EL49" i="4" s="1"/>
  <c r="EB49" i="4"/>
  <c r="EA49" i="4"/>
  <c r="DZ49" i="4"/>
  <c r="EJ49" i="4" s="1"/>
  <c r="DV49" i="4"/>
  <c r="DO49" i="4"/>
  <c r="DF49" i="4"/>
  <c r="DN49" i="4" s="1"/>
  <c r="DD49" i="4"/>
  <c r="DC49" i="4"/>
  <c r="DB49" i="4"/>
  <c r="DL49" i="4" s="1"/>
  <c r="CX49" i="4"/>
  <c r="DG49" i="4" s="1"/>
  <c r="DH49" i="4" s="1"/>
  <c r="CQ49" i="4"/>
  <c r="CH49" i="4"/>
  <c r="CP49" i="4" s="1"/>
  <c r="CF49" i="4"/>
  <c r="CE49" i="4"/>
  <c r="CD49" i="4"/>
  <c r="CN49" i="4" s="1"/>
  <c r="BZ49" i="4"/>
  <c r="BS49" i="4"/>
  <c r="BJ49" i="4"/>
  <c r="BR49" i="4" s="1"/>
  <c r="BH49" i="4"/>
  <c r="BG49" i="4"/>
  <c r="BF49" i="4"/>
  <c r="BP49" i="4" s="1"/>
  <c r="BB49" i="4"/>
  <c r="BK49" i="4" s="1"/>
  <c r="BL49" i="4" s="1"/>
  <c r="AU49" i="4"/>
  <c r="AL49" i="4"/>
  <c r="AT49" i="4" s="1"/>
  <c r="AJ49" i="4"/>
  <c r="AI49" i="4"/>
  <c r="AQ49" i="4" s="1"/>
  <c r="AH49" i="4"/>
  <c r="AR49" i="4" s="1"/>
  <c r="AD49" i="4"/>
  <c r="W49" i="4"/>
  <c r="N49" i="4"/>
  <c r="V49" i="4" s="1"/>
  <c r="L49" i="4"/>
  <c r="K49" i="4"/>
  <c r="S49" i="4" s="1"/>
  <c r="J49" i="4"/>
  <c r="T49" i="4" s="1"/>
  <c r="F49" i="4"/>
  <c r="O49" i="4" s="1"/>
  <c r="P49" i="4" s="1"/>
  <c r="KA48" i="4"/>
  <c r="JR48" i="4"/>
  <c r="JZ48" i="4" s="1"/>
  <c r="JP48" i="4"/>
  <c r="JO48" i="4"/>
  <c r="JN48" i="4"/>
  <c r="JX48" i="4" s="1"/>
  <c r="JJ48" i="4"/>
  <c r="JC48" i="4"/>
  <c r="IT48" i="4"/>
  <c r="JB48" i="4" s="1"/>
  <c r="IR48" i="4"/>
  <c r="IQ48" i="4"/>
  <c r="IP48" i="4"/>
  <c r="IZ48" i="4" s="1"/>
  <c r="IL48" i="4"/>
  <c r="IU48" i="4" s="1"/>
  <c r="IV48" i="4" s="1"/>
  <c r="IE48" i="4"/>
  <c r="HV48" i="4"/>
  <c r="ID48" i="4" s="1"/>
  <c r="HT48" i="4"/>
  <c r="HS48" i="4"/>
  <c r="HR48" i="4"/>
  <c r="IB48" i="4" s="1"/>
  <c r="HN48" i="4"/>
  <c r="HG48" i="4"/>
  <c r="GX48" i="4"/>
  <c r="HF48" i="4" s="1"/>
  <c r="GV48" i="4"/>
  <c r="GU48" i="4"/>
  <c r="GT48" i="4"/>
  <c r="HD48" i="4" s="1"/>
  <c r="GP48" i="4"/>
  <c r="GY48" i="4" s="1"/>
  <c r="GZ48" i="4" s="1"/>
  <c r="GI48" i="4"/>
  <c r="FZ48" i="4"/>
  <c r="GH48" i="4" s="1"/>
  <c r="FX48" i="4"/>
  <c r="FW48" i="4"/>
  <c r="FV48" i="4"/>
  <c r="GF48" i="4" s="1"/>
  <c r="FR48" i="4"/>
  <c r="FK48" i="4"/>
  <c r="FB48" i="4"/>
  <c r="FJ48" i="4" s="1"/>
  <c r="EZ48" i="4"/>
  <c r="EY48" i="4"/>
  <c r="EX48" i="4"/>
  <c r="FH48" i="4" s="1"/>
  <c r="ET48" i="4"/>
  <c r="FC48" i="4" s="1"/>
  <c r="FD48" i="4" s="1"/>
  <c r="EM48" i="4"/>
  <c r="ED48" i="4"/>
  <c r="EL48" i="4" s="1"/>
  <c r="EB48" i="4"/>
  <c r="EA48" i="4"/>
  <c r="DZ48" i="4"/>
  <c r="EJ48" i="4" s="1"/>
  <c r="DV48" i="4"/>
  <c r="DO48" i="4"/>
  <c r="DF48" i="4"/>
  <c r="DN48" i="4" s="1"/>
  <c r="DD48" i="4"/>
  <c r="DC48" i="4"/>
  <c r="DB48" i="4"/>
  <c r="DL48" i="4" s="1"/>
  <c r="CX48" i="4"/>
  <c r="DG48" i="4" s="1"/>
  <c r="DH48" i="4" s="1"/>
  <c r="CQ48" i="4"/>
  <c r="CH48" i="4"/>
  <c r="CP48" i="4" s="1"/>
  <c r="CF48" i="4"/>
  <c r="CE48" i="4"/>
  <c r="CD48" i="4"/>
  <c r="CN48" i="4" s="1"/>
  <c r="BZ48" i="4"/>
  <c r="BS48" i="4"/>
  <c r="BJ48" i="4"/>
  <c r="BR48" i="4" s="1"/>
  <c r="BH48" i="4"/>
  <c r="BG48" i="4"/>
  <c r="BF48" i="4"/>
  <c r="BP48" i="4" s="1"/>
  <c r="BB48" i="4"/>
  <c r="BK48" i="4" s="1"/>
  <c r="BL48" i="4" s="1"/>
  <c r="AU48" i="4"/>
  <c r="AL48" i="4"/>
  <c r="AT48" i="4" s="1"/>
  <c r="AJ48" i="4"/>
  <c r="AI48" i="4"/>
  <c r="AQ48" i="4" s="1"/>
  <c r="AH48" i="4"/>
  <c r="AR48" i="4" s="1"/>
  <c r="AD48" i="4"/>
  <c r="W48" i="4"/>
  <c r="N48" i="4"/>
  <c r="V48" i="4" s="1"/>
  <c r="L48" i="4"/>
  <c r="K48" i="4"/>
  <c r="S48" i="4" s="1"/>
  <c r="J48" i="4"/>
  <c r="T48" i="4" s="1"/>
  <c r="F48" i="4"/>
  <c r="O48" i="4" s="1"/>
  <c r="P48" i="4" s="1"/>
  <c r="KA47" i="4"/>
  <c r="JR47" i="4"/>
  <c r="JZ47" i="4" s="1"/>
  <c r="JP47" i="4"/>
  <c r="JO47" i="4"/>
  <c r="JN47" i="4"/>
  <c r="JX47" i="4" s="1"/>
  <c r="JJ47" i="4"/>
  <c r="JC47" i="4"/>
  <c r="IT47" i="4"/>
  <c r="JB47" i="4" s="1"/>
  <c r="IR47" i="4"/>
  <c r="IQ47" i="4"/>
  <c r="IP47" i="4"/>
  <c r="IZ47" i="4" s="1"/>
  <c r="IL47" i="4"/>
  <c r="IU47" i="4" s="1"/>
  <c r="IV47" i="4" s="1"/>
  <c r="IE47" i="4"/>
  <c r="HV47" i="4"/>
  <c r="ID47" i="4" s="1"/>
  <c r="HT47" i="4"/>
  <c r="HS47" i="4"/>
  <c r="HR47" i="4"/>
  <c r="IB47" i="4" s="1"/>
  <c r="HN47" i="4"/>
  <c r="HG47" i="4"/>
  <c r="GX47" i="4"/>
  <c r="HF47" i="4" s="1"/>
  <c r="GV47" i="4"/>
  <c r="GU47" i="4"/>
  <c r="GT47" i="4"/>
  <c r="HD47" i="4" s="1"/>
  <c r="GP47" i="4"/>
  <c r="GY47" i="4" s="1"/>
  <c r="GZ47" i="4" s="1"/>
  <c r="GI47" i="4"/>
  <c r="FZ47" i="4"/>
  <c r="GH47" i="4" s="1"/>
  <c r="FX47" i="4"/>
  <c r="FW47" i="4"/>
  <c r="FV47" i="4"/>
  <c r="GF47" i="4" s="1"/>
  <c r="FR47" i="4"/>
  <c r="FK47" i="4"/>
  <c r="FB47" i="4"/>
  <c r="FJ47" i="4" s="1"/>
  <c r="EZ47" i="4"/>
  <c r="EY47" i="4"/>
  <c r="EX47" i="4"/>
  <c r="FH47" i="4" s="1"/>
  <c r="ET47" i="4"/>
  <c r="FC47" i="4" s="1"/>
  <c r="FD47" i="4" s="1"/>
  <c r="EM47" i="4"/>
  <c r="ED47" i="4"/>
  <c r="EL47" i="4" s="1"/>
  <c r="EB47" i="4"/>
  <c r="EA47" i="4"/>
  <c r="DZ47" i="4"/>
  <c r="EJ47" i="4" s="1"/>
  <c r="DV47" i="4"/>
  <c r="DO47" i="4"/>
  <c r="DF47" i="4"/>
  <c r="DN47" i="4" s="1"/>
  <c r="DD47" i="4"/>
  <c r="DC47" i="4"/>
  <c r="DB47" i="4"/>
  <c r="DL47" i="4" s="1"/>
  <c r="CX47" i="4"/>
  <c r="DG47" i="4" s="1"/>
  <c r="DH47" i="4" s="1"/>
  <c r="CQ47" i="4"/>
  <c r="CH47" i="4"/>
  <c r="CP47" i="4" s="1"/>
  <c r="CF47" i="4"/>
  <c r="CE47" i="4"/>
  <c r="CD47" i="4"/>
  <c r="CN47" i="4" s="1"/>
  <c r="BZ47" i="4"/>
  <c r="BS47" i="4"/>
  <c r="BJ47" i="4"/>
  <c r="BR47" i="4" s="1"/>
  <c r="BH47" i="4"/>
  <c r="BG47" i="4"/>
  <c r="BF47" i="4"/>
  <c r="BP47" i="4" s="1"/>
  <c r="BB47" i="4"/>
  <c r="BK47" i="4" s="1"/>
  <c r="BL47" i="4" s="1"/>
  <c r="AU47" i="4"/>
  <c r="AL47" i="4"/>
  <c r="AT47" i="4" s="1"/>
  <c r="AJ47" i="4"/>
  <c r="AI47" i="4"/>
  <c r="AQ47" i="4" s="1"/>
  <c r="AH47" i="4"/>
  <c r="AR47" i="4" s="1"/>
  <c r="AD47" i="4"/>
  <c r="W47" i="4"/>
  <c r="N47" i="4"/>
  <c r="V47" i="4" s="1"/>
  <c r="L47" i="4"/>
  <c r="K47" i="4"/>
  <c r="S47" i="4" s="1"/>
  <c r="J47" i="4"/>
  <c r="T47" i="4" s="1"/>
  <c r="F47" i="4"/>
  <c r="O47" i="4" s="1"/>
  <c r="P47" i="4" s="1"/>
  <c r="KA46" i="4"/>
  <c r="JR46" i="4"/>
  <c r="JZ46" i="4" s="1"/>
  <c r="JP46" i="4"/>
  <c r="JO46" i="4"/>
  <c r="JN46" i="4"/>
  <c r="JX46" i="4" s="1"/>
  <c r="JJ46" i="4"/>
  <c r="JC46" i="4"/>
  <c r="IT46" i="4"/>
  <c r="JB46" i="4" s="1"/>
  <c r="IR46" i="4"/>
  <c r="IQ46" i="4"/>
  <c r="IP46" i="4"/>
  <c r="IZ46" i="4" s="1"/>
  <c r="IL46" i="4"/>
  <c r="IU46" i="4" s="1"/>
  <c r="IV46" i="4" s="1"/>
  <c r="IE46" i="4"/>
  <c r="HV46" i="4"/>
  <c r="ID46" i="4" s="1"/>
  <c r="HT46" i="4"/>
  <c r="HS46" i="4"/>
  <c r="HR46" i="4"/>
  <c r="IB46" i="4" s="1"/>
  <c r="HN46" i="4"/>
  <c r="HG46" i="4"/>
  <c r="GX46" i="4"/>
  <c r="HF46" i="4" s="1"/>
  <c r="GV46" i="4"/>
  <c r="GU46" i="4"/>
  <c r="GT46" i="4"/>
  <c r="HD46" i="4" s="1"/>
  <c r="GP46" i="4"/>
  <c r="GY46" i="4" s="1"/>
  <c r="GZ46" i="4" s="1"/>
  <c r="GI46" i="4"/>
  <c r="FZ46" i="4"/>
  <c r="GH46" i="4" s="1"/>
  <c r="FX46" i="4"/>
  <c r="FW46" i="4"/>
  <c r="FV46" i="4"/>
  <c r="GF46" i="4" s="1"/>
  <c r="FR46" i="4"/>
  <c r="FK46" i="4"/>
  <c r="FB46" i="4"/>
  <c r="FJ46" i="4" s="1"/>
  <c r="EZ46" i="4"/>
  <c r="EY46" i="4"/>
  <c r="EX46" i="4"/>
  <c r="FH46" i="4" s="1"/>
  <c r="ET46" i="4"/>
  <c r="FC46" i="4" s="1"/>
  <c r="FD46" i="4" s="1"/>
  <c r="EM46" i="4"/>
  <c r="ED46" i="4"/>
  <c r="EL46" i="4" s="1"/>
  <c r="EB46" i="4"/>
  <c r="EA46" i="4"/>
  <c r="DZ46" i="4"/>
  <c r="EJ46" i="4" s="1"/>
  <c r="DV46" i="4"/>
  <c r="DO46" i="4"/>
  <c r="DF46" i="4"/>
  <c r="DN46" i="4" s="1"/>
  <c r="DD46" i="4"/>
  <c r="DC46" i="4"/>
  <c r="DB46" i="4"/>
  <c r="DL46" i="4" s="1"/>
  <c r="CX46" i="4"/>
  <c r="DG46" i="4" s="1"/>
  <c r="DH46" i="4" s="1"/>
  <c r="CQ46" i="4"/>
  <c r="CH46" i="4"/>
  <c r="CP46" i="4" s="1"/>
  <c r="CF46" i="4"/>
  <c r="CE46" i="4"/>
  <c r="CD46" i="4"/>
  <c r="CN46" i="4" s="1"/>
  <c r="BZ46" i="4"/>
  <c r="BS46" i="4"/>
  <c r="BJ46" i="4"/>
  <c r="BR46" i="4" s="1"/>
  <c r="BH46" i="4"/>
  <c r="BG46" i="4"/>
  <c r="BF46" i="4"/>
  <c r="BP46" i="4" s="1"/>
  <c r="BB46" i="4"/>
  <c r="BK46" i="4" s="1"/>
  <c r="BL46" i="4" s="1"/>
  <c r="AU46" i="4"/>
  <c r="AL46" i="4"/>
  <c r="AT46" i="4" s="1"/>
  <c r="AJ46" i="4"/>
  <c r="AI46" i="4"/>
  <c r="AQ46" i="4" s="1"/>
  <c r="AH46" i="4"/>
  <c r="AR46" i="4" s="1"/>
  <c r="AD46" i="4"/>
  <c r="W46" i="4"/>
  <c r="N46" i="4"/>
  <c r="V46" i="4" s="1"/>
  <c r="L46" i="4"/>
  <c r="K46" i="4"/>
  <c r="S46" i="4" s="1"/>
  <c r="J46" i="4"/>
  <c r="T46" i="4" s="1"/>
  <c r="F46" i="4"/>
  <c r="O46" i="4" s="1"/>
  <c r="P46" i="4" s="1"/>
  <c r="KA45" i="4"/>
  <c r="JR45" i="4"/>
  <c r="JZ45" i="4" s="1"/>
  <c r="JP45" i="4"/>
  <c r="JO45" i="4"/>
  <c r="JN45" i="4"/>
  <c r="JX45" i="4" s="1"/>
  <c r="JJ45" i="4"/>
  <c r="JC45" i="4"/>
  <c r="IT45" i="4"/>
  <c r="JB45" i="4" s="1"/>
  <c r="IR45" i="4"/>
  <c r="IQ45" i="4"/>
  <c r="IP45" i="4"/>
  <c r="IZ45" i="4" s="1"/>
  <c r="IL45" i="4"/>
  <c r="IU45" i="4" s="1"/>
  <c r="IV45" i="4" s="1"/>
  <c r="IE45" i="4"/>
  <c r="HV45" i="4"/>
  <c r="ID45" i="4" s="1"/>
  <c r="HT45" i="4"/>
  <c r="HS45" i="4"/>
  <c r="HR45" i="4"/>
  <c r="IB45" i="4" s="1"/>
  <c r="HN45" i="4"/>
  <c r="HG45" i="4"/>
  <c r="GX45" i="4"/>
  <c r="HF45" i="4" s="1"/>
  <c r="GV45" i="4"/>
  <c r="GU45" i="4"/>
  <c r="GT45" i="4"/>
  <c r="HD45" i="4" s="1"/>
  <c r="GP45" i="4"/>
  <c r="GY45" i="4" s="1"/>
  <c r="GZ45" i="4" s="1"/>
  <c r="GI45" i="4"/>
  <c r="FZ45" i="4"/>
  <c r="GH45" i="4" s="1"/>
  <c r="FX45" i="4"/>
  <c r="FW45" i="4"/>
  <c r="FV45" i="4"/>
  <c r="GF45" i="4" s="1"/>
  <c r="FR45" i="4"/>
  <c r="FK45" i="4"/>
  <c r="FB45" i="4"/>
  <c r="FJ45" i="4" s="1"/>
  <c r="EZ45" i="4"/>
  <c r="EY45" i="4"/>
  <c r="EX45" i="4"/>
  <c r="FH45" i="4" s="1"/>
  <c r="ET45" i="4"/>
  <c r="FC45" i="4" s="1"/>
  <c r="FD45" i="4" s="1"/>
  <c r="EM45" i="4"/>
  <c r="ED45" i="4"/>
  <c r="EL45" i="4" s="1"/>
  <c r="EB45" i="4"/>
  <c r="EA45" i="4"/>
  <c r="DZ45" i="4"/>
  <c r="EJ45" i="4" s="1"/>
  <c r="DV45" i="4"/>
  <c r="DO45" i="4"/>
  <c r="DF45" i="4"/>
  <c r="DN45" i="4" s="1"/>
  <c r="DD45" i="4"/>
  <c r="DC45" i="4"/>
  <c r="DB45" i="4"/>
  <c r="DL45" i="4" s="1"/>
  <c r="CX45" i="4"/>
  <c r="DG45" i="4" s="1"/>
  <c r="DH45" i="4" s="1"/>
  <c r="CQ45" i="4"/>
  <c r="CH45" i="4"/>
  <c r="CP45" i="4" s="1"/>
  <c r="CF45" i="4"/>
  <c r="CE45" i="4"/>
  <c r="CD45" i="4"/>
  <c r="CN45" i="4" s="1"/>
  <c r="BZ45" i="4"/>
  <c r="BS45" i="4"/>
  <c r="BJ45" i="4"/>
  <c r="BR45" i="4" s="1"/>
  <c r="BH45" i="4"/>
  <c r="BG45" i="4"/>
  <c r="BF45" i="4"/>
  <c r="BP45" i="4" s="1"/>
  <c r="BB45" i="4"/>
  <c r="BK45" i="4" s="1"/>
  <c r="BL45" i="4" s="1"/>
  <c r="AU45" i="4"/>
  <c r="AL45" i="4"/>
  <c r="AT45" i="4" s="1"/>
  <c r="AJ45" i="4"/>
  <c r="AI45" i="4"/>
  <c r="AQ45" i="4" s="1"/>
  <c r="AH45" i="4"/>
  <c r="AR45" i="4" s="1"/>
  <c r="AD45" i="4"/>
  <c r="W45" i="4"/>
  <c r="N45" i="4"/>
  <c r="V45" i="4" s="1"/>
  <c r="L45" i="4"/>
  <c r="K45" i="4"/>
  <c r="S45" i="4" s="1"/>
  <c r="J45" i="4"/>
  <c r="T45" i="4" s="1"/>
  <c r="F45" i="4"/>
  <c r="O45" i="4" s="1"/>
  <c r="P45" i="4" s="1"/>
  <c r="KA44" i="4"/>
  <c r="JR44" i="4"/>
  <c r="JZ44" i="4" s="1"/>
  <c r="JP44" i="4"/>
  <c r="JO44" i="4"/>
  <c r="JN44" i="4"/>
  <c r="JX44" i="4" s="1"/>
  <c r="JJ44" i="4"/>
  <c r="JC44" i="4"/>
  <c r="IT44" i="4"/>
  <c r="JB44" i="4" s="1"/>
  <c r="IR44" i="4"/>
  <c r="IQ44" i="4"/>
  <c r="IP44" i="4"/>
  <c r="IZ44" i="4" s="1"/>
  <c r="IL44" i="4"/>
  <c r="IU44" i="4" s="1"/>
  <c r="IV44" i="4" s="1"/>
  <c r="IE44" i="4"/>
  <c r="HV44" i="4"/>
  <c r="ID44" i="4" s="1"/>
  <c r="HT44" i="4"/>
  <c r="HS44" i="4"/>
  <c r="HR44" i="4"/>
  <c r="IB44" i="4" s="1"/>
  <c r="HN44" i="4"/>
  <c r="HG44" i="4"/>
  <c r="GX44" i="4"/>
  <c r="HF44" i="4" s="1"/>
  <c r="GV44" i="4"/>
  <c r="GU44" i="4"/>
  <c r="GT44" i="4"/>
  <c r="HD44" i="4" s="1"/>
  <c r="GP44" i="4"/>
  <c r="GY44" i="4" s="1"/>
  <c r="GZ44" i="4" s="1"/>
  <c r="GI44" i="4"/>
  <c r="FZ44" i="4"/>
  <c r="GH44" i="4" s="1"/>
  <c r="FX44" i="4"/>
  <c r="FW44" i="4"/>
  <c r="FV44" i="4"/>
  <c r="GF44" i="4" s="1"/>
  <c r="FR44" i="4"/>
  <c r="FK44" i="4"/>
  <c r="FB44" i="4"/>
  <c r="FJ44" i="4" s="1"/>
  <c r="EZ44" i="4"/>
  <c r="EY44" i="4"/>
  <c r="EX44" i="4"/>
  <c r="FH44" i="4" s="1"/>
  <c r="ET44" i="4"/>
  <c r="FC44" i="4" s="1"/>
  <c r="FD44" i="4" s="1"/>
  <c r="EM44" i="4"/>
  <c r="ED44" i="4"/>
  <c r="EL44" i="4" s="1"/>
  <c r="EB44" i="4"/>
  <c r="EA44" i="4"/>
  <c r="DZ44" i="4"/>
  <c r="EJ44" i="4" s="1"/>
  <c r="DV44" i="4"/>
  <c r="DO44" i="4"/>
  <c r="DF44" i="4"/>
  <c r="DN44" i="4" s="1"/>
  <c r="DD44" i="4"/>
  <c r="DC44" i="4"/>
  <c r="DB44" i="4"/>
  <c r="DL44" i="4" s="1"/>
  <c r="CX44" i="4"/>
  <c r="DG44" i="4" s="1"/>
  <c r="DH44" i="4" s="1"/>
  <c r="CQ44" i="4"/>
  <c r="CH44" i="4"/>
  <c r="CP44" i="4" s="1"/>
  <c r="CF44" i="4"/>
  <c r="CE44" i="4"/>
  <c r="CD44" i="4"/>
  <c r="CN44" i="4" s="1"/>
  <c r="BZ44" i="4"/>
  <c r="BS44" i="4"/>
  <c r="BJ44" i="4"/>
  <c r="BR44" i="4" s="1"/>
  <c r="BH44" i="4"/>
  <c r="BG44" i="4"/>
  <c r="BF44" i="4"/>
  <c r="BP44" i="4" s="1"/>
  <c r="BB44" i="4"/>
  <c r="BK44" i="4" s="1"/>
  <c r="BL44" i="4" s="1"/>
  <c r="AU44" i="4"/>
  <c r="AL44" i="4"/>
  <c r="AT44" i="4" s="1"/>
  <c r="AJ44" i="4"/>
  <c r="AI44" i="4"/>
  <c r="AQ44" i="4" s="1"/>
  <c r="AH44" i="4"/>
  <c r="AR44" i="4" s="1"/>
  <c r="AD44" i="4"/>
  <c r="W44" i="4"/>
  <c r="N44" i="4"/>
  <c r="V44" i="4" s="1"/>
  <c r="L44" i="4"/>
  <c r="K44" i="4"/>
  <c r="S44" i="4" s="1"/>
  <c r="J44" i="4"/>
  <c r="T44" i="4" s="1"/>
  <c r="F44" i="4"/>
  <c r="O44" i="4" s="1"/>
  <c r="P44" i="4" s="1"/>
  <c r="KA43" i="4"/>
  <c r="JR43" i="4"/>
  <c r="JZ43" i="4" s="1"/>
  <c r="JP43" i="4"/>
  <c r="JO43" i="4"/>
  <c r="JN43" i="4"/>
  <c r="JX43" i="4" s="1"/>
  <c r="JJ43" i="4"/>
  <c r="JC43" i="4"/>
  <c r="IT43" i="4"/>
  <c r="JB43" i="4" s="1"/>
  <c r="IR43" i="4"/>
  <c r="IQ43" i="4"/>
  <c r="IP43" i="4"/>
  <c r="IZ43" i="4" s="1"/>
  <c r="IL43" i="4"/>
  <c r="IU43" i="4" s="1"/>
  <c r="IV43" i="4" s="1"/>
  <c r="IE43" i="4"/>
  <c r="HV43" i="4"/>
  <c r="ID43" i="4" s="1"/>
  <c r="HT43" i="4"/>
  <c r="HS43" i="4"/>
  <c r="HR43" i="4"/>
  <c r="IB43" i="4" s="1"/>
  <c r="HN43" i="4"/>
  <c r="HG43" i="4"/>
  <c r="GX43" i="4"/>
  <c r="HF43" i="4" s="1"/>
  <c r="GV43" i="4"/>
  <c r="GU43" i="4"/>
  <c r="GT43" i="4"/>
  <c r="HD43" i="4" s="1"/>
  <c r="GP43" i="4"/>
  <c r="GY43" i="4" s="1"/>
  <c r="GZ43" i="4" s="1"/>
  <c r="GI43" i="4"/>
  <c r="FZ43" i="4"/>
  <c r="GH43" i="4" s="1"/>
  <c r="FX43" i="4"/>
  <c r="FW43" i="4"/>
  <c r="FV43" i="4"/>
  <c r="GF43" i="4" s="1"/>
  <c r="FR43" i="4"/>
  <c r="FK43" i="4"/>
  <c r="FB43" i="4"/>
  <c r="FJ43" i="4" s="1"/>
  <c r="EZ43" i="4"/>
  <c r="EY43" i="4"/>
  <c r="EX43" i="4"/>
  <c r="FH43" i="4" s="1"/>
  <c r="ET43" i="4"/>
  <c r="FC43" i="4" s="1"/>
  <c r="FD43" i="4" s="1"/>
  <c r="EM43" i="4"/>
  <c r="ED43" i="4"/>
  <c r="EL43" i="4" s="1"/>
  <c r="EB43" i="4"/>
  <c r="EA43" i="4"/>
  <c r="DZ43" i="4"/>
  <c r="EJ43" i="4" s="1"/>
  <c r="DV43" i="4"/>
  <c r="DO43" i="4"/>
  <c r="DF43" i="4"/>
  <c r="DN43" i="4" s="1"/>
  <c r="DD43" i="4"/>
  <c r="DC43" i="4"/>
  <c r="DB43" i="4"/>
  <c r="DL43" i="4" s="1"/>
  <c r="CX43" i="4"/>
  <c r="DG43" i="4" s="1"/>
  <c r="DH43" i="4" s="1"/>
  <c r="CQ43" i="4"/>
  <c r="CH43" i="4"/>
  <c r="CP43" i="4" s="1"/>
  <c r="CF43" i="4"/>
  <c r="CE43" i="4"/>
  <c r="CD43" i="4"/>
  <c r="CN43" i="4" s="1"/>
  <c r="BZ43" i="4"/>
  <c r="BS43" i="4"/>
  <c r="BJ43" i="4"/>
  <c r="BR43" i="4" s="1"/>
  <c r="BH43" i="4"/>
  <c r="BG43" i="4"/>
  <c r="BF43" i="4"/>
  <c r="BP43" i="4" s="1"/>
  <c r="BB43" i="4"/>
  <c r="BK43" i="4" s="1"/>
  <c r="BL43" i="4" s="1"/>
  <c r="AU43" i="4"/>
  <c r="AL43" i="4"/>
  <c r="AT43" i="4" s="1"/>
  <c r="AJ43" i="4"/>
  <c r="AI43" i="4"/>
  <c r="AQ43" i="4" s="1"/>
  <c r="AH43" i="4"/>
  <c r="AR43" i="4" s="1"/>
  <c r="AD43" i="4"/>
  <c r="W43" i="4"/>
  <c r="N43" i="4"/>
  <c r="V43" i="4" s="1"/>
  <c r="L43" i="4"/>
  <c r="K43" i="4"/>
  <c r="S43" i="4" s="1"/>
  <c r="J43" i="4"/>
  <c r="T43" i="4" s="1"/>
  <c r="F43" i="4"/>
  <c r="O43" i="4" s="1"/>
  <c r="P43" i="4" s="1"/>
  <c r="KA42" i="4"/>
  <c r="JR42" i="4"/>
  <c r="JZ42" i="4" s="1"/>
  <c r="JP42" i="4"/>
  <c r="JO42" i="4"/>
  <c r="JN42" i="4"/>
  <c r="JX42" i="4" s="1"/>
  <c r="JJ42" i="4"/>
  <c r="JC42" i="4"/>
  <c r="IT42" i="4"/>
  <c r="JB42" i="4" s="1"/>
  <c r="IR42" i="4"/>
  <c r="IQ42" i="4"/>
  <c r="IP42" i="4"/>
  <c r="IZ42" i="4" s="1"/>
  <c r="IL42" i="4"/>
  <c r="IU42" i="4" s="1"/>
  <c r="IV42" i="4" s="1"/>
  <c r="IE42" i="4"/>
  <c r="HV42" i="4"/>
  <c r="ID42" i="4" s="1"/>
  <c r="HT42" i="4"/>
  <c r="HS42" i="4"/>
  <c r="HR42" i="4"/>
  <c r="IB42" i="4" s="1"/>
  <c r="HN42" i="4"/>
  <c r="HG42" i="4"/>
  <c r="GX42" i="4"/>
  <c r="HF42" i="4" s="1"/>
  <c r="GV42" i="4"/>
  <c r="GU42" i="4"/>
  <c r="GT42" i="4"/>
  <c r="HD42" i="4" s="1"/>
  <c r="GP42" i="4"/>
  <c r="GY42" i="4" s="1"/>
  <c r="GZ42" i="4" s="1"/>
  <c r="GI42" i="4"/>
  <c r="FZ42" i="4"/>
  <c r="GH42" i="4" s="1"/>
  <c r="FX42" i="4"/>
  <c r="FW42" i="4"/>
  <c r="FV42" i="4"/>
  <c r="GF42" i="4" s="1"/>
  <c r="FR42" i="4"/>
  <c r="FK42" i="4"/>
  <c r="FB42" i="4"/>
  <c r="FJ42" i="4" s="1"/>
  <c r="EZ42" i="4"/>
  <c r="EY42" i="4"/>
  <c r="EX42" i="4"/>
  <c r="FH42" i="4" s="1"/>
  <c r="ET42" i="4"/>
  <c r="FC42" i="4" s="1"/>
  <c r="FD42" i="4" s="1"/>
  <c r="EM42" i="4"/>
  <c r="ED42" i="4"/>
  <c r="EL42" i="4" s="1"/>
  <c r="EB42" i="4"/>
  <c r="EA42" i="4"/>
  <c r="DZ42" i="4"/>
  <c r="EJ42" i="4" s="1"/>
  <c r="DV42" i="4"/>
  <c r="DO42" i="4"/>
  <c r="DF42" i="4"/>
  <c r="DN42" i="4" s="1"/>
  <c r="DD42" i="4"/>
  <c r="DC42" i="4"/>
  <c r="DB42" i="4"/>
  <c r="DL42" i="4" s="1"/>
  <c r="CX42" i="4"/>
  <c r="DG42" i="4" s="1"/>
  <c r="DH42" i="4" s="1"/>
  <c r="CQ42" i="4"/>
  <c r="CH42" i="4"/>
  <c r="CP42" i="4" s="1"/>
  <c r="CF42" i="4"/>
  <c r="CE42" i="4"/>
  <c r="CD42" i="4"/>
  <c r="CN42" i="4" s="1"/>
  <c r="BZ42" i="4"/>
  <c r="BS42" i="4"/>
  <c r="BJ42" i="4"/>
  <c r="BR42" i="4" s="1"/>
  <c r="BH42" i="4"/>
  <c r="BG42" i="4"/>
  <c r="BF42" i="4"/>
  <c r="BP42" i="4" s="1"/>
  <c r="BB42" i="4"/>
  <c r="BK42" i="4" s="1"/>
  <c r="BL42" i="4" s="1"/>
  <c r="AU42" i="4"/>
  <c r="AL42" i="4"/>
  <c r="AT42" i="4" s="1"/>
  <c r="AJ42" i="4"/>
  <c r="AI42" i="4"/>
  <c r="AQ42" i="4" s="1"/>
  <c r="AH42" i="4"/>
  <c r="AR42" i="4" s="1"/>
  <c r="AD42" i="4"/>
  <c r="W42" i="4"/>
  <c r="N42" i="4"/>
  <c r="V42" i="4" s="1"/>
  <c r="L42" i="4"/>
  <c r="K42" i="4"/>
  <c r="S42" i="4" s="1"/>
  <c r="J42" i="4"/>
  <c r="T42" i="4" s="1"/>
  <c r="F42" i="4"/>
  <c r="O42" i="4" s="1"/>
  <c r="P42" i="4" s="1"/>
  <c r="KA41" i="4"/>
  <c r="JR41" i="4"/>
  <c r="JZ41" i="4" s="1"/>
  <c r="JP41" i="4"/>
  <c r="JO41" i="4"/>
  <c r="JN41" i="4"/>
  <c r="JX41" i="4" s="1"/>
  <c r="JJ41" i="4"/>
  <c r="JC41" i="4"/>
  <c r="IT41" i="4"/>
  <c r="JB41" i="4" s="1"/>
  <c r="IR41" i="4"/>
  <c r="IQ41" i="4"/>
  <c r="IP41" i="4"/>
  <c r="IZ41" i="4" s="1"/>
  <c r="IL41" i="4"/>
  <c r="IU41" i="4" s="1"/>
  <c r="IV41" i="4" s="1"/>
  <c r="IE41" i="4"/>
  <c r="HV41" i="4"/>
  <c r="ID41" i="4" s="1"/>
  <c r="HT41" i="4"/>
  <c r="HS41" i="4"/>
  <c r="HR41" i="4"/>
  <c r="IB41" i="4" s="1"/>
  <c r="HN41" i="4"/>
  <c r="HG41" i="4"/>
  <c r="GX41" i="4"/>
  <c r="HF41" i="4" s="1"/>
  <c r="GV41" i="4"/>
  <c r="GU41" i="4"/>
  <c r="GT41" i="4"/>
  <c r="HD41" i="4" s="1"/>
  <c r="GP41" i="4"/>
  <c r="GY41" i="4" s="1"/>
  <c r="GZ41" i="4" s="1"/>
  <c r="GI41" i="4"/>
  <c r="FZ41" i="4"/>
  <c r="GH41" i="4" s="1"/>
  <c r="FX41" i="4"/>
  <c r="FW41" i="4"/>
  <c r="FV41" i="4"/>
  <c r="GF41" i="4" s="1"/>
  <c r="FR41" i="4"/>
  <c r="FK41" i="4"/>
  <c r="FB41" i="4"/>
  <c r="FJ41" i="4" s="1"/>
  <c r="EZ41" i="4"/>
  <c r="EY41" i="4"/>
  <c r="EX41" i="4"/>
  <c r="FH41" i="4" s="1"/>
  <c r="ET41" i="4"/>
  <c r="FC41" i="4" s="1"/>
  <c r="FD41" i="4" s="1"/>
  <c r="EM41" i="4"/>
  <c r="ED41" i="4"/>
  <c r="EL41" i="4" s="1"/>
  <c r="EB41" i="4"/>
  <c r="EA41" i="4"/>
  <c r="DZ41" i="4"/>
  <c r="EJ41" i="4" s="1"/>
  <c r="DV41" i="4"/>
  <c r="DO41" i="4"/>
  <c r="DF41" i="4"/>
  <c r="DN41" i="4" s="1"/>
  <c r="DD41" i="4"/>
  <c r="DC41" i="4"/>
  <c r="DB41" i="4"/>
  <c r="DL41" i="4" s="1"/>
  <c r="CX41" i="4"/>
  <c r="DG41" i="4" s="1"/>
  <c r="DH41" i="4" s="1"/>
  <c r="CQ41" i="4"/>
  <c r="CH41" i="4"/>
  <c r="CP41" i="4" s="1"/>
  <c r="CF41" i="4"/>
  <c r="CE41" i="4"/>
  <c r="CD41" i="4"/>
  <c r="CN41" i="4" s="1"/>
  <c r="BZ41" i="4"/>
  <c r="BS41" i="4"/>
  <c r="BJ41" i="4"/>
  <c r="BR41" i="4" s="1"/>
  <c r="BH41" i="4"/>
  <c r="BG41" i="4"/>
  <c r="BF41" i="4"/>
  <c r="BP41" i="4" s="1"/>
  <c r="BB41" i="4"/>
  <c r="BK41" i="4" s="1"/>
  <c r="BL41" i="4" s="1"/>
  <c r="AU41" i="4"/>
  <c r="AL41" i="4"/>
  <c r="AT41" i="4" s="1"/>
  <c r="AJ41" i="4"/>
  <c r="AI41" i="4"/>
  <c r="AQ41" i="4" s="1"/>
  <c r="AH41" i="4"/>
  <c r="AR41" i="4" s="1"/>
  <c r="AD41" i="4"/>
  <c r="W41" i="4"/>
  <c r="N41" i="4"/>
  <c r="V41" i="4" s="1"/>
  <c r="L41" i="4"/>
  <c r="K41" i="4"/>
  <c r="S41" i="4" s="1"/>
  <c r="J41" i="4"/>
  <c r="T41" i="4" s="1"/>
  <c r="F41" i="4"/>
  <c r="O41" i="4" s="1"/>
  <c r="P41" i="4" s="1"/>
  <c r="KA40" i="4"/>
  <c r="JR40" i="4"/>
  <c r="JZ40" i="4" s="1"/>
  <c r="JP40" i="4"/>
  <c r="JO40" i="4"/>
  <c r="JN40" i="4"/>
  <c r="JX40" i="4" s="1"/>
  <c r="JJ40" i="4"/>
  <c r="JC40" i="4"/>
  <c r="IT40" i="4"/>
  <c r="JB40" i="4" s="1"/>
  <c r="IR40" i="4"/>
  <c r="IQ40" i="4"/>
  <c r="IP40" i="4"/>
  <c r="IZ40" i="4" s="1"/>
  <c r="IL40" i="4"/>
  <c r="IU40" i="4" s="1"/>
  <c r="IV40" i="4" s="1"/>
  <c r="IE40" i="4"/>
  <c r="HV40" i="4"/>
  <c r="ID40" i="4" s="1"/>
  <c r="HT40" i="4"/>
  <c r="HS40" i="4"/>
  <c r="HR40" i="4"/>
  <c r="IB40" i="4" s="1"/>
  <c r="HN40" i="4"/>
  <c r="HG40" i="4"/>
  <c r="GX40" i="4"/>
  <c r="HF40" i="4" s="1"/>
  <c r="GV40" i="4"/>
  <c r="GU40" i="4"/>
  <c r="GT40" i="4"/>
  <c r="HD40" i="4" s="1"/>
  <c r="GP40" i="4"/>
  <c r="GY40" i="4" s="1"/>
  <c r="GZ40" i="4" s="1"/>
  <c r="GI40" i="4"/>
  <c r="FZ40" i="4"/>
  <c r="GH40" i="4" s="1"/>
  <c r="FX40" i="4"/>
  <c r="FW40" i="4"/>
  <c r="FV40" i="4"/>
  <c r="GF40" i="4" s="1"/>
  <c r="FR40" i="4"/>
  <c r="FK40" i="4"/>
  <c r="FB40" i="4"/>
  <c r="FJ40" i="4" s="1"/>
  <c r="EZ40" i="4"/>
  <c r="EY40" i="4"/>
  <c r="EX40" i="4"/>
  <c r="FH40" i="4" s="1"/>
  <c r="ET40" i="4"/>
  <c r="FC40" i="4" s="1"/>
  <c r="FD40" i="4" s="1"/>
  <c r="EM40" i="4"/>
  <c r="ED40" i="4"/>
  <c r="EL40" i="4" s="1"/>
  <c r="EB40" i="4"/>
  <c r="EA40" i="4"/>
  <c r="DZ40" i="4"/>
  <c r="EJ40" i="4" s="1"/>
  <c r="DV40" i="4"/>
  <c r="DO40" i="4"/>
  <c r="DF40" i="4"/>
  <c r="DN40" i="4" s="1"/>
  <c r="DD40" i="4"/>
  <c r="DC40" i="4"/>
  <c r="DB40" i="4"/>
  <c r="DL40" i="4" s="1"/>
  <c r="CX40" i="4"/>
  <c r="DG40" i="4" s="1"/>
  <c r="DH40" i="4" s="1"/>
  <c r="CQ40" i="4"/>
  <c r="CH40" i="4"/>
  <c r="CP40" i="4" s="1"/>
  <c r="CF40" i="4"/>
  <c r="CE40" i="4"/>
  <c r="CD40" i="4"/>
  <c r="CN40" i="4" s="1"/>
  <c r="BZ40" i="4"/>
  <c r="BS40" i="4"/>
  <c r="BJ40" i="4"/>
  <c r="BR40" i="4" s="1"/>
  <c r="BH40" i="4"/>
  <c r="BG40" i="4"/>
  <c r="BF40" i="4"/>
  <c r="BP40" i="4" s="1"/>
  <c r="BB40" i="4"/>
  <c r="BK40" i="4" s="1"/>
  <c r="BL40" i="4" s="1"/>
  <c r="AU40" i="4"/>
  <c r="AL40" i="4"/>
  <c r="AT40" i="4" s="1"/>
  <c r="AJ40" i="4"/>
  <c r="AI40" i="4"/>
  <c r="AQ40" i="4" s="1"/>
  <c r="AH40" i="4"/>
  <c r="AR40" i="4" s="1"/>
  <c r="AD40" i="4"/>
  <c r="W40" i="4"/>
  <c r="N40" i="4"/>
  <c r="V40" i="4" s="1"/>
  <c r="L40" i="4"/>
  <c r="K40" i="4"/>
  <c r="S40" i="4" s="1"/>
  <c r="J40" i="4"/>
  <c r="T40" i="4" s="1"/>
  <c r="F40" i="4"/>
  <c r="O40" i="4" s="1"/>
  <c r="P40" i="4" s="1"/>
  <c r="KA39" i="4"/>
  <c r="JR39" i="4"/>
  <c r="JZ39" i="4" s="1"/>
  <c r="JP39" i="4"/>
  <c r="JO39" i="4"/>
  <c r="JN39" i="4"/>
  <c r="JX39" i="4" s="1"/>
  <c r="JJ39" i="4"/>
  <c r="JC39" i="4"/>
  <c r="IT39" i="4"/>
  <c r="JB39" i="4" s="1"/>
  <c r="IR39" i="4"/>
  <c r="IQ39" i="4"/>
  <c r="IP39" i="4"/>
  <c r="IZ39" i="4" s="1"/>
  <c r="IL39" i="4"/>
  <c r="IU39" i="4" s="1"/>
  <c r="IV39" i="4" s="1"/>
  <c r="IE39" i="4"/>
  <c r="HV39" i="4"/>
  <c r="ID39" i="4" s="1"/>
  <c r="HT39" i="4"/>
  <c r="HS39" i="4"/>
  <c r="HR39" i="4"/>
  <c r="IB39" i="4" s="1"/>
  <c r="HN39" i="4"/>
  <c r="HG39" i="4"/>
  <c r="GX39" i="4"/>
  <c r="HF39" i="4" s="1"/>
  <c r="GV39" i="4"/>
  <c r="GU39" i="4"/>
  <c r="GT39" i="4"/>
  <c r="HD39" i="4" s="1"/>
  <c r="GP39" i="4"/>
  <c r="GY39" i="4" s="1"/>
  <c r="GZ39" i="4" s="1"/>
  <c r="GI39" i="4"/>
  <c r="FZ39" i="4"/>
  <c r="GH39" i="4" s="1"/>
  <c r="FX39" i="4"/>
  <c r="FW39" i="4"/>
  <c r="FV39" i="4"/>
  <c r="GF39" i="4" s="1"/>
  <c r="FR39" i="4"/>
  <c r="FK39" i="4"/>
  <c r="FB39" i="4"/>
  <c r="FJ39" i="4" s="1"/>
  <c r="EZ39" i="4"/>
  <c r="EY39" i="4"/>
  <c r="EX39" i="4"/>
  <c r="FH39" i="4" s="1"/>
  <c r="ET39" i="4"/>
  <c r="FC39" i="4" s="1"/>
  <c r="FD39" i="4" s="1"/>
  <c r="EM39" i="4"/>
  <c r="ED39" i="4"/>
  <c r="EL39" i="4" s="1"/>
  <c r="EB39" i="4"/>
  <c r="EA39" i="4"/>
  <c r="DZ39" i="4"/>
  <c r="EJ39" i="4" s="1"/>
  <c r="DV39" i="4"/>
  <c r="DO39" i="4"/>
  <c r="DF39" i="4"/>
  <c r="DN39" i="4" s="1"/>
  <c r="DD39" i="4"/>
  <c r="DC39" i="4"/>
  <c r="DB39" i="4"/>
  <c r="DL39" i="4" s="1"/>
  <c r="CX39" i="4"/>
  <c r="DG39" i="4" s="1"/>
  <c r="DH39" i="4" s="1"/>
  <c r="CQ39" i="4"/>
  <c r="CH39" i="4"/>
  <c r="CP39" i="4" s="1"/>
  <c r="CF39" i="4"/>
  <c r="CE39" i="4"/>
  <c r="CD39" i="4"/>
  <c r="CN39" i="4" s="1"/>
  <c r="BZ39" i="4"/>
  <c r="BS39" i="4"/>
  <c r="BJ39" i="4"/>
  <c r="BR39" i="4" s="1"/>
  <c r="BH39" i="4"/>
  <c r="BG39" i="4"/>
  <c r="BF39" i="4"/>
  <c r="BP39" i="4" s="1"/>
  <c r="BB39" i="4"/>
  <c r="BK39" i="4" s="1"/>
  <c r="BL39" i="4" s="1"/>
  <c r="AU39" i="4"/>
  <c r="AL39" i="4"/>
  <c r="AT39" i="4" s="1"/>
  <c r="AJ39" i="4"/>
  <c r="AI39" i="4"/>
  <c r="AQ39" i="4" s="1"/>
  <c r="AH39" i="4"/>
  <c r="AR39" i="4" s="1"/>
  <c r="AD39" i="4"/>
  <c r="W39" i="4"/>
  <c r="N39" i="4"/>
  <c r="V39" i="4" s="1"/>
  <c r="L39" i="4"/>
  <c r="K39" i="4"/>
  <c r="S39" i="4" s="1"/>
  <c r="J39" i="4"/>
  <c r="T39" i="4" s="1"/>
  <c r="F39" i="4"/>
  <c r="O39" i="4" s="1"/>
  <c r="P39" i="4" s="1"/>
  <c r="KA38" i="4"/>
  <c r="JR38" i="4"/>
  <c r="JZ38" i="4" s="1"/>
  <c r="JP38" i="4"/>
  <c r="JO38" i="4"/>
  <c r="JN38" i="4"/>
  <c r="JX38" i="4" s="1"/>
  <c r="JJ38" i="4"/>
  <c r="JC38" i="4"/>
  <c r="IT38" i="4"/>
  <c r="JB38" i="4" s="1"/>
  <c r="IR38" i="4"/>
  <c r="IQ38" i="4"/>
  <c r="IP38" i="4"/>
  <c r="IZ38" i="4" s="1"/>
  <c r="IL38" i="4"/>
  <c r="IU38" i="4" s="1"/>
  <c r="IV38" i="4" s="1"/>
  <c r="IE38" i="4"/>
  <c r="HV38" i="4"/>
  <c r="ID38" i="4" s="1"/>
  <c r="HT38" i="4"/>
  <c r="HS38" i="4"/>
  <c r="HR38" i="4"/>
  <c r="IB38" i="4" s="1"/>
  <c r="HN38" i="4"/>
  <c r="HG38" i="4"/>
  <c r="GX38" i="4"/>
  <c r="HF38" i="4" s="1"/>
  <c r="GV38" i="4"/>
  <c r="GU38" i="4"/>
  <c r="GT38" i="4"/>
  <c r="HD38" i="4" s="1"/>
  <c r="GP38" i="4"/>
  <c r="GY38" i="4" s="1"/>
  <c r="GZ38" i="4" s="1"/>
  <c r="GI38" i="4"/>
  <c r="FZ38" i="4"/>
  <c r="GH38" i="4" s="1"/>
  <c r="FX38" i="4"/>
  <c r="FW38" i="4"/>
  <c r="FV38" i="4"/>
  <c r="GF38" i="4" s="1"/>
  <c r="FR38" i="4"/>
  <c r="FK38" i="4"/>
  <c r="FB38" i="4"/>
  <c r="FJ38" i="4" s="1"/>
  <c r="EZ38" i="4"/>
  <c r="EY38" i="4"/>
  <c r="EX38" i="4"/>
  <c r="FH38" i="4" s="1"/>
  <c r="ET38" i="4"/>
  <c r="FC38" i="4" s="1"/>
  <c r="FD38" i="4" s="1"/>
  <c r="EM38" i="4"/>
  <c r="ED38" i="4"/>
  <c r="EL38" i="4" s="1"/>
  <c r="EB38" i="4"/>
  <c r="EA38" i="4"/>
  <c r="DZ38" i="4"/>
  <c r="EJ38" i="4" s="1"/>
  <c r="DV38" i="4"/>
  <c r="DO38" i="4"/>
  <c r="DF38" i="4"/>
  <c r="DN38" i="4" s="1"/>
  <c r="DD38" i="4"/>
  <c r="DC38" i="4"/>
  <c r="DB38" i="4"/>
  <c r="DL38" i="4" s="1"/>
  <c r="CX38" i="4"/>
  <c r="DG38" i="4" s="1"/>
  <c r="DH38" i="4" s="1"/>
  <c r="CQ38" i="4"/>
  <c r="CH38" i="4"/>
  <c r="CP38" i="4" s="1"/>
  <c r="CF38" i="4"/>
  <c r="CE38" i="4"/>
  <c r="CD38" i="4"/>
  <c r="CN38" i="4" s="1"/>
  <c r="BZ38" i="4"/>
  <c r="BS38" i="4"/>
  <c r="BJ38" i="4"/>
  <c r="BR38" i="4" s="1"/>
  <c r="BH38" i="4"/>
  <c r="BG38" i="4"/>
  <c r="BF38" i="4"/>
  <c r="BP38" i="4" s="1"/>
  <c r="BB38" i="4"/>
  <c r="BK38" i="4" s="1"/>
  <c r="BL38" i="4" s="1"/>
  <c r="AU38" i="4"/>
  <c r="AL38" i="4"/>
  <c r="AT38" i="4" s="1"/>
  <c r="AJ38" i="4"/>
  <c r="AI38" i="4"/>
  <c r="AQ38" i="4" s="1"/>
  <c r="AH38" i="4"/>
  <c r="AR38" i="4" s="1"/>
  <c r="AD38" i="4"/>
  <c r="W38" i="4"/>
  <c r="N38" i="4"/>
  <c r="V38" i="4" s="1"/>
  <c r="L38" i="4"/>
  <c r="K38" i="4"/>
  <c r="S38" i="4" s="1"/>
  <c r="J38" i="4"/>
  <c r="T38" i="4" s="1"/>
  <c r="F38" i="4"/>
  <c r="O38" i="4" s="1"/>
  <c r="P38" i="4" s="1"/>
  <c r="KA37" i="4"/>
  <c r="JR37" i="4"/>
  <c r="JZ37" i="4" s="1"/>
  <c r="JP37" i="4"/>
  <c r="JO37" i="4"/>
  <c r="JN37" i="4"/>
  <c r="JX37" i="4" s="1"/>
  <c r="JJ37" i="4"/>
  <c r="JC37" i="4"/>
  <c r="IT37" i="4"/>
  <c r="JB37" i="4" s="1"/>
  <c r="IR37" i="4"/>
  <c r="IQ37" i="4"/>
  <c r="IP37" i="4"/>
  <c r="IZ37" i="4" s="1"/>
  <c r="IL37" i="4"/>
  <c r="IU37" i="4" s="1"/>
  <c r="IV37" i="4" s="1"/>
  <c r="IE37" i="4"/>
  <c r="HV37" i="4"/>
  <c r="ID37" i="4" s="1"/>
  <c r="HT37" i="4"/>
  <c r="HS37" i="4"/>
  <c r="HR37" i="4"/>
  <c r="IB37" i="4" s="1"/>
  <c r="HN37" i="4"/>
  <c r="HG37" i="4"/>
  <c r="GX37" i="4"/>
  <c r="HF37" i="4" s="1"/>
  <c r="GV37" i="4"/>
  <c r="GU37" i="4"/>
  <c r="GT37" i="4"/>
  <c r="HD37" i="4" s="1"/>
  <c r="GP37" i="4"/>
  <c r="GY37" i="4" s="1"/>
  <c r="GZ37" i="4" s="1"/>
  <c r="GI37" i="4"/>
  <c r="FZ37" i="4"/>
  <c r="GH37" i="4" s="1"/>
  <c r="FX37" i="4"/>
  <c r="FW37" i="4"/>
  <c r="FV37" i="4"/>
  <c r="GF37" i="4" s="1"/>
  <c r="FR37" i="4"/>
  <c r="FK37" i="4"/>
  <c r="FB37" i="4"/>
  <c r="FJ37" i="4" s="1"/>
  <c r="EZ37" i="4"/>
  <c r="EY37" i="4"/>
  <c r="EX37" i="4"/>
  <c r="FH37" i="4" s="1"/>
  <c r="ET37" i="4"/>
  <c r="FC37" i="4" s="1"/>
  <c r="FD37" i="4" s="1"/>
  <c r="EM37" i="4"/>
  <c r="ED37" i="4"/>
  <c r="EL37" i="4" s="1"/>
  <c r="EB37" i="4"/>
  <c r="EA37" i="4"/>
  <c r="DZ37" i="4"/>
  <c r="EJ37" i="4" s="1"/>
  <c r="DV37" i="4"/>
  <c r="DO37" i="4"/>
  <c r="DF37" i="4"/>
  <c r="DN37" i="4" s="1"/>
  <c r="DD37" i="4"/>
  <c r="DC37" i="4"/>
  <c r="DB37" i="4"/>
  <c r="DL37" i="4" s="1"/>
  <c r="CX37" i="4"/>
  <c r="DG37" i="4" s="1"/>
  <c r="DH37" i="4" s="1"/>
  <c r="CQ37" i="4"/>
  <c r="CH37" i="4"/>
  <c r="CP37" i="4" s="1"/>
  <c r="CF37" i="4"/>
  <c r="CE37" i="4"/>
  <c r="CD37" i="4"/>
  <c r="CN37" i="4" s="1"/>
  <c r="BZ37" i="4"/>
  <c r="BS37" i="4"/>
  <c r="BJ37" i="4"/>
  <c r="BR37" i="4" s="1"/>
  <c r="BH37" i="4"/>
  <c r="BG37" i="4"/>
  <c r="BF37" i="4"/>
  <c r="BP37" i="4" s="1"/>
  <c r="BB37" i="4"/>
  <c r="BK37" i="4" s="1"/>
  <c r="BL37" i="4" s="1"/>
  <c r="AU37" i="4"/>
  <c r="AL37" i="4"/>
  <c r="AT37" i="4" s="1"/>
  <c r="AJ37" i="4"/>
  <c r="AI37" i="4"/>
  <c r="AQ37" i="4" s="1"/>
  <c r="AH37" i="4"/>
  <c r="AR37" i="4" s="1"/>
  <c r="AD37" i="4"/>
  <c r="W37" i="4"/>
  <c r="N37" i="4"/>
  <c r="V37" i="4" s="1"/>
  <c r="L37" i="4"/>
  <c r="K37" i="4"/>
  <c r="S37" i="4" s="1"/>
  <c r="J37" i="4"/>
  <c r="T37" i="4" s="1"/>
  <c r="F37" i="4"/>
  <c r="O37" i="4" s="1"/>
  <c r="P37" i="4" s="1"/>
  <c r="KA36" i="4"/>
  <c r="JR36" i="4"/>
  <c r="JZ36" i="4" s="1"/>
  <c r="JP36" i="4"/>
  <c r="JO36" i="4"/>
  <c r="JN36" i="4"/>
  <c r="JX36" i="4" s="1"/>
  <c r="JJ36" i="4"/>
  <c r="JC36" i="4"/>
  <c r="IT36" i="4"/>
  <c r="JB36" i="4" s="1"/>
  <c r="IR36" i="4"/>
  <c r="IQ36" i="4"/>
  <c r="IP36" i="4"/>
  <c r="IZ36" i="4" s="1"/>
  <c r="IL36" i="4"/>
  <c r="IU36" i="4" s="1"/>
  <c r="IV36" i="4" s="1"/>
  <c r="IE36" i="4"/>
  <c r="HV36" i="4"/>
  <c r="ID36" i="4" s="1"/>
  <c r="HT36" i="4"/>
  <c r="HS36" i="4"/>
  <c r="HR36" i="4"/>
  <c r="IB36" i="4" s="1"/>
  <c r="HN36" i="4"/>
  <c r="HG36" i="4"/>
  <c r="GX36" i="4"/>
  <c r="HF36" i="4" s="1"/>
  <c r="GV36" i="4"/>
  <c r="GU36" i="4"/>
  <c r="GT36" i="4"/>
  <c r="HD36" i="4" s="1"/>
  <c r="GP36" i="4"/>
  <c r="GY36" i="4" s="1"/>
  <c r="GZ36" i="4" s="1"/>
  <c r="GI36" i="4"/>
  <c r="FZ36" i="4"/>
  <c r="GH36" i="4" s="1"/>
  <c r="FX36" i="4"/>
  <c r="FW36" i="4"/>
  <c r="FV36" i="4"/>
  <c r="GF36" i="4" s="1"/>
  <c r="FR36" i="4"/>
  <c r="FK36" i="4"/>
  <c r="FB36" i="4"/>
  <c r="FJ36" i="4" s="1"/>
  <c r="EZ36" i="4"/>
  <c r="EY36" i="4"/>
  <c r="EX36" i="4"/>
  <c r="FH36" i="4" s="1"/>
  <c r="ET36" i="4"/>
  <c r="FC36" i="4" s="1"/>
  <c r="FD36" i="4" s="1"/>
  <c r="EM36" i="4"/>
  <c r="ED36" i="4"/>
  <c r="EL36" i="4" s="1"/>
  <c r="EB36" i="4"/>
  <c r="EA36" i="4"/>
  <c r="DZ36" i="4"/>
  <c r="EJ36" i="4" s="1"/>
  <c r="DV36" i="4"/>
  <c r="DO36" i="4"/>
  <c r="DF36" i="4"/>
  <c r="DN36" i="4" s="1"/>
  <c r="DD36" i="4"/>
  <c r="DC36" i="4"/>
  <c r="DB36" i="4"/>
  <c r="DL36" i="4" s="1"/>
  <c r="CX36" i="4"/>
  <c r="DG36" i="4" s="1"/>
  <c r="DH36" i="4" s="1"/>
  <c r="CQ36" i="4"/>
  <c r="CH36" i="4"/>
  <c r="CP36" i="4" s="1"/>
  <c r="CF36" i="4"/>
  <c r="CE36" i="4"/>
  <c r="CD36" i="4"/>
  <c r="CN36" i="4" s="1"/>
  <c r="BZ36" i="4"/>
  <c r="BS36" i="4"/>
  <c r="BJ36" i="4"/>
  <c r="BR36" i="4" s="1"/>
  <c r="BH36" i="4"/>
  <c r="BG36" i="4"/>
  <c r="BF36" i="4"/>
  <c r="BP36" i="4" s="1"/>
  <c r="BB36" i="4"/>
  <c r="BK36" i="4" s="1"/>
  <c r="BL36" i="4" s="1"/>
  <c r="AU36" i="4"/>
  <c r="AL36" i="4"/>
  <c r="AT36" i="4" s="1"/>
  <c r="AJ36" i="4"/>
  <c r="AI36" i="4"/>
  <c r="AQ36" i="4" s="1"/>
  <c r="AH36" i="4"/>
  <c r="AR36" i="4" s="1"/>
  <c r="AD36" i="4"/>
  <c r="W36" i="4"/>
  <c r="N36" i="4"/>
  <c r="V36" i="4" s="1"/>
  <c r="L36" i="4"/>
  <c r="K36" i="4"/>
  <c r="S36" i="4" s="1"/>
  <c r="J36" i="4"/>
  <c r="T36" i="4" s="1"/>
  <c r="F36" i="4"/>
  <c r="O36" i="4" s="1"/>
  <c r="P36" i="4" s="1"/>
  <c r="KA35" i="4"/>
  <c r="JR35" i="4"/>
  <c r="JZ35" i="4" s="1"/>
  <c r="JP35" i="4"/>
  <c r="JO35" i="4"/>
  <c r="JN35" i="4"/>
  <c r="JX35" i="4" s="1"/>
  <c r="JJ35" i="4"/>
  <c r="JC35" i="4"/>
  <c r="IT35" i="4"/>
  <c r="JB35" i="4" s="1"/>
  <c r="IR35" i="4"/>
  <c r="IQ35" i="4"/>
  <c r="IP35" i="4"/>
  <c r="IZ35" i="4" s="1"/>
  <c r="IL35" i="4"/>
  <c r="IU35" i="4" s="1"/>
  <c r="IV35" i="4" s="1"/>
  <c r="IE35" i="4"/>
  <c r="HV35" i="4"/>
  <c r="ID35" i="4" s="1"/>
  <c r="HT35" i="4"/>
  <c r="HS35" i="4"/>
  <c r="HR35" i="4"/>
  <c r="IB35" i="4" s="1"/>
  <c r="HN35" i="4"/>
  <c r="HG35" i="4"/>
  <c r="GX35" i="4"/>
  <c r="HF35" i="4" s="1"/>
  <c r="GV35" i="4"/>
  <c r="GU35" i="4"/>
  <c r="GT35" i="4"/>
  <c r="HD35" i="4" s="1"/>
  <c r="GP35" i="4"/>
  <c r="GY35" i="4" s="1"/>
  <c r="GZ35" i="4" s="1"/>
  <c r="GI35" i="4"/>
  <c r="FZ35" i="4"/>
  <c r="GH35" i="4" s="1"/>
  <c r="FX35" i="4"/>
  <c r="FW35" i="4"/>
  <c r="FV35" i="4"/>
  <c r="GF35" i="4" s="1"/>
  <c r="FR35" i="4"/>
  <c r="FK35" i="4"/>
  <c r="FB35" i="4"/>
  <c r="FJ35" i="4" s="1"/>
  <c r="EZ35" i="4"/>
  <c r="EY35" i="4"/>
  <c r="EX35" i="4"/>
  <c r="FH35" i="4" s="1"/>
  <c r="ET35" i="4"/>
  <c r="FC35" i="4" s="1"/>
  <c r="FD35" i="4" s="1"/>
  <c r="EM35" i="4"/>
  <c r="ED35" i="4"/>
  <c r="EL35" i="4" s="1"/>
  <c r="EB35" i="4"/>
  <c r="EA35" i="4"/>
  <c r="DZ35" i="4"/>
  <c r="EJ35" i="4" s="1"/>
  <c r="DV35" i="4"/>
  <c r="DO35" i="4"/>
  <c r="DF35" i="4"/>
  <c r="DN35" i="4" s="1"/>
  <c r="DD35" i="4"/>
  <c r="DC35" i="4"/>
  <c r="DB35" i="4"/>
  <c r="DL35" i="4" s="1"/>
  <c r="CX35" i="4"/>
  <c r="DG35" i="4" s="1"/>
  <c r="DH35" i="4" s="1"/>
  <c r="CQ35" i="4"/>
  <c r="CH35" i="4"/>
  <c r="CP35" i="4" s="1"/>
  <c r="CF35" i="4"/>
  <c r="CE35" i="4"/>
  <c r="CD35" i="4"/>
  <c r="CN35" i="4" s="1"/>
  <c r="BZ35" i="4"/>
  <c r="BS35" i="4"/>
  <c r="BJ35" i="4"/>
  <c r="BR35" i="4" s="1"/>
  <c r="BH35" i="4"/>
  <c r="BG35" i="4"/>
  <c r="BF35" i="4"/>
  <c r="BP35" i="4" s="1"/>
  <c r="BB35" i="4"/>
  <c r="BK35" i="4" s="1"/>
  <c r="BL35" i="4" s="1"/>
  <c r="AU35" i="4"/>
  <c r="AL35" i="4"/>
  <c r="AT35" i="4" s="1"/>
  <c r="AJ35" i="4"/>
  <c r="AI35" i="4"/>
  <c r="AQ35" i="4" s="1"/>
  <c r="AH35" i="4"/>
  <c r="AR35" i="4" s="1"/>
  <c r="AD35" i="4"/>
  <c r="W35" i="4"/>
  <c r="N35" i="4"/>
  <c r="V35" i="4" s="1"/>
  <c r="L35" i="4"/>
  <c r="K35" i="4"/>
  <c r="S35" i="4" s="1"/>
  <c r="J35" i="4"/>
  <c r="T35" i="4" s="1"/>
  <c r="F35" i="4"/>
  <c r="O35" i="4" s="1"/>
  <c r="P35" i="4" s="1"/>
  <c r="KA34" i="4"/>
  <c r="JR34" i="4"/>
  <c r="JZ34" i="4" s="1"/>
  <c r="JP34" i="4"/>
  <c r="JO34" i="4"/>
  <c r="JN34" i="4"/>
  <c r="JX34" i="4" s="1"/>
  <c r="JJ34" i="4"/>
  <c r="JC34" i="4"/>
  <c r="IT34" i="4"/>
  <c r="JB34" i="4" s="1"/>
  <c r="IR34" i="4"/>
  <c r="IQ34" i="4"/>
  <c r="IP34" i="4"/>
  <c r="IZ34" i="4" s="1"/>
  <c r="IL34" i="4"/>
  <c r="IU34" i="4" s="1"/>
  <c r="IV34" i="4" s="1"/>
  <c r="IE34" i="4"/>
  <c r="HV34" i="4"/>
  <c r="ID34" i="4" s="1"/>
  <c r="HT34" i="4"/>
  <c r="HS34" i="4"/>
  <c r="HR34" i="4"/>
  <c r="IB34" i="4" s="1"/>
  <c r="HN34" i="4"/>
  <c r="HG34" i="4"/>
  <c r="GX34" i="4"/>
  <c r="HF34" i="4" s="1"/>
  <c r="GV34" i="4"/>
  <c r="GU34" i="4"/>
  <c r="GT34" i="4"/>
  <c r="HD34" i="4" s="1"/>
  <c r="GP34" i="4"/>
  <c r="GY34" i="4" s="1"/>
  <c r="GZ34" i="4" s="1"/>
  <c r="GI34" i="4"/>
  <c r="FZ34" i="4"/>
  <c r="GH34" i="4" s="1"/>
  <c r="FX34" i="4"/>
  <c r="FW34" i="4"/>
  <c r="FV34" i="4"/>
  <c r="GF34" i="4" s="1"/>
  <c r="FR34" i="4"/>
  <c r="FK34" i="4"/>
  <c r="FB34" i="4"/>
  <c r="FJ34" i="4" s="1"/>
  <c r="EZ34" i="4"/>
  <c r="EY34" i="4"/>
  <c r="EX34" i="4"/>
  <c r="FH34" i="4" s="1"/>
  <c r="ET34" i="4"/>
  <c r="FC34" i="4" s="1"/>
  <c r="FD34" i="4" s="1"/>
  <c r="EM34" i="4"/>
  <c r="ED34" i="4"/>
  <c r="EL34" i="4" s="1"/>
  <c r="EB34" i="4"/>
  <c r="EA34" i="4"/>
  <c r="DZ34" i="4"/>
  <c r="EJ34" i="4" s="1"/>
  <c r="DV34" i="4"/>
  <c r="DO34" i="4"/>
  <c r="DF34" i="4"/>
  <c r="DN34" i="4" s="1"/>
  <c r="DD34" i="4"/>
  <c r="DC34" i="4"/>
  <c r="DB34" i="4"/>
  <c r="DL34" i="4" s="1"/>
  <c r="CX34" i="4"/>
  <c r="DG34" i="4" s="1"/>
  <c r="DH34" i="4" s="1"/>
  <c r="CQ34" i="4"/>
  <c r="CH34" i="4"/>
  <c r="CP34" i="4" s="1"/>
  <c r="CF34" i="4"/>
  <c r="CE34" i="4"/>
  <c r="CD34" i="4"/>
  <c r="CN34" i="4" s="1"/>
  <c r="BZ34" i="4"/>
  <c r="BS34" i="4"/>
  <c r="BJ34" i="4"/>
  <c r="BR34" i="4" s="1"/>
  <c r="BH34" i="4"/>
  <c r="BG34" i="4"/>
  <c r="BF34" i="4"/>
  <c r="BP34" i="4" s="1"/>
  <c r="BB34" i="4"/>
  <c r="BK34" i="4" s="1"/>
  <c r="BL34" i="4" s="1"/>
  <c r="AU34" i="4"/>
  <c r="AL34" i="4"/>
  <c r="AT34" i="4" s="1"/>
  <c r="AJ34" i="4"/>
  <c r="AI34" i="4"/>
  <c r="AQ34" i="4" s="1"/>
  <c r="AH34" i="4"/>
  <c r="AR34" i="4" s="1"/>
  <c r="AD34" i="4"/>
  <c r="W34" i="4"/>
  <c r="N34" i="4"/>
  <c r="V34" i="4" s="1"/>
  <c r="L34" i="4"/>
  <c r="K34" i="4"/>
  <c r="S34" i="4" s="1"/>
  <c r="J34" i="4"/>
  <c r="T34" i="4" s="1"/>
  <c r="F34" i="4"/>
  <c r="O34" i="4" s="1"/>
  <c r="P34" i="4" s="1"/>
  <c r="KA33" i="4"/>
  <c r="JR33" i="4"/>
  <c r="JZ33" i="4" s="1"/>
  <c r="JP33" i="4"/>
  <c r="JO33" i="4"/>
  <c r="JN33" i="4"/>
  <c r="JX33" i="4" s="1"/>
  <c r="JJ33" i="4"/>
  <c r="JC33" i="4"/>
  <c r="IT33" i="4"/>
  <c r="JB33" i="4" s="1"/>
  <c r="IR33" i="4"/>
  <c r="IQ33" i="4"/>
  <c r="IP33" i="4"/>
  <c r="IZ33" i="4" s="1"/>
  <c r="IL33" i="4"/>
  <c r="IU33" i="4" s="1"/>
  <c r="IV33" i="4" s="1"/>
  <c r="IE33" i="4"/>
  <c r="HV33" i="4"/>
  <c r="ID33" i="4" s="1"/>
  <c r="HT33" i="4"/>
  <c r="HS33" i="4"/>
  <c r="HR33" i="4"/>
  <c r="IB33" i="4" s="1"/>
  <c r="HN33" i="4"/>
  <c r="HG33" i="4"/>
  <c r="GX33" i="4"/>
  <c r="HF33" i="4" s="1"/>
  <c r="GV33" i="4"/>
  <c r="GU33" i="4"/>
  <c r="GT33" i="4"/>
  <c r="HD33" i="4" s="1"/>
  <c r="GP33" i="4"/>
  <c r="GY33" i="4" s="1"/>
  <c r="GZ33" i="4" s="1"/>
  <c r="GI33" i="4"/>
  <c r="FZ33" i="4"/>
  <c r="GH33" i="4" s="1"/>
  <c r="FX33" i="4"/>
  <c r="FW33" i="4"/>
  <c r="FV33" i="4"/>
  <c r="GF33" i="4" s="1"/>
  <c r="FR33" i="4"/>
  <c r="FK33" i="4"/>
  <c r="FB33" i="4"/>
  <c r="FJ33" i="4" s="1"/>
  <c r="EZ33" i="4"/>
  <c r="EY33" i="4"/>
  <c r="EX33" i="4"/>
  <c r="FH33" i="4" s="1"/>
  <c r="ET33" i="4"/>
  <c r="FC33" i="4" s="1"/>
  <c r="FD33" i="4" s="1"/>
  <c r="EM33" i="4"/>
  <c r="ED33" i="4"/>
  <c r="EL33" i="4" s="1"/>
  <c r="EB33" i="4"/>
  <c r="EA33" i="4"/>
  <c r="DZ33" i="4"/>
  <c r="EJ33" i="4" s="1"/>
  <c r="DV33" i="4"/>
  <c r="DO33" i="4"/>
  <c r="DF33" i="4"/>
  <c r="DN33" i="4" s="1"/>
  <c r="DD33" i="4"/>
  <c r="DC33" i="4"/>
  <c r="DB33" i="4"/>
  <c r="DL33" i="4" s="1"/>
  <c r="CX33" i="4"/>
  <c r="DG33" i="4" s="1"/>
  <c r="DH33" i="4" s="1"/>
  <c r="CQ33" i="4"/>
  <c r="CH33" i="4"/>
  <c r="CP33" i="4" s="1"/>
  <c r="CF33" i="4"/>
  <c r="CE33" i="4"/>
  <c r="CD33" i="4"/>
  <c r="CN33" i="4" s="1"/>
  <c r="BZ33" i="4"/>
  <c r="BS33" i="4"/>
  <c r="BJ33" i="4"/>
  <c r="BR33" i="4" s="1"/>
  <c r="BH33" i="4"/>
  <c r="BG33" i="4"/>
  <c r="BF33" i="4"/>
  <c r="BP33" i="4" s="1"/>
  <c r="BB33" i="4"/>
  <c r="BK33" i="4" s="1"/>
  <c r="BL33" i="4" s="1"/>
  <c r="AU33" i="4"/>
  <c r="AL33" i="4"/>
  <c r="AT33" i="4" s="1"/>
  <c r="AJ33" i="4"/>
  <c r="AI33" i="4"/>
  <c r="AQ33" i="4" s="1"/>
  <c r="AH33" i="4"/>
  <c r="AR33" i="4" s="1"/>
  <c r="AD33" i="4"/>
  <c r="W33" i="4"/>
  <c r="N33" i="4"/>
  <c r="V33" i="4" s="1"/>
  <c r="L33" i="4"/>
  <c r="K33" i="4"/>
  <c r="S33" i="4" s="1"/>
  <c r="J33" i="4"/>
  <c r="T33" i="4" s="1"/>
  <c r="F33" i="4"/>
  <c r="O33" i="4" s="1"/>
  <c r="P33" i="4" s="1"/>
  <c r="KA32" i="4"/>
  <c r="JR32" i="4"/>
  <c r="JZ32" i="4" s="1"/>
  <c r="JP32" i="4"/>
  <c r="JO32" i="4"/>
  <c r="JN32" i="4"/>
  <c r="JX32" i="4" s="1"/>
  <c r="JJ32" i="4"/>
  <c r="JC32" i="4"/>
  <c r="IT32" i="4"/>
  <c r="JB32" i="4" s="1"/>
  <c r="IR32" i="4"/>
  <c r="IQ32" i="4"/>
  <c r="IP32" i="4"/>
  <c r="IZ32" i="4" s="1"/>
  <c r="IL32" i="4"/>
  <c r="IU32" i="4" s="1"/>
  <c r="IV32" i="4" s="1"/>
  <c r="IE32" i="4"/>
  <c r="HV32" i="4"/>
  <c r="ID32" i="4" s="1"/>
  <c r="HT32" i="4"/>
  <c r="HS32" i="4"/>
  <c r="HR32" i="4"/>
  <c r="IB32" i="4" s="1"/>
  <c r="HN32" i="4"/>
  <c r="HG32" i="4"/>
  <c r="GX32" i="4"/>
  <c r="HF32" i="4" s="1"/>
  <c r="GV32" i="4"/>
  <c r="GU32" i="4"/>
  <c r="GT32" i="4"/>
  <c r="HD32" i="4" s="1"/>
  <c r="GP32" i="4"/>
  <c r="GY32" i="4" s="1"/>
  <c r="GZ32" i="4" s="1"/>
  <c r="GI32" i="4"/>
  <c r="FZ32" i="4"/>
  <c r="GH32" i="4" s="1"/>
  <c r="FX32" i="4"/>
  <c r="FW32" i="4"/>
  <c r="FV32" i="4"/>
  <c r="GF32" i="4" s="1"/>
  <c r="FR32" i="4"/>
  <c r="FK32" i="4"/>
  <c r="FB32" i="4"/>
  <c r="FJ32" i="4" s="1"/>
  <c r="EZ32" i="4"/>
  <c r="EY32" i="4"/>
  <c r="EX32" i="4"/>
  <c r="FH32" i="4" s="1"/>
  <c r="ET32" i="4"/>
  <c r="FC32" i="4" s="1"/>
  <c r="FD32" i="4" s="1"/>
  <c r="EM32" i="4"/>
  <c r="ED32" i="4"/>
  <c r="EL32" i="4" s="1"/>
  <c r="EB32" i="4"/>
  <c r="EA32" i="4"/>
  <c r="DZ32" i="4"/>
  <c r="EJ32" i="4" s="1"/>
  <c r="DV32" i="4"/>
  <c r="DO32" i="4"/>
  <c r="DF32" i="4"/>
  <c r="DN32" i="4" s="1"/>
  <c r="DD32" i="4"/>
  <c r="DC32" i="4"/>
  <c r="DB32" i="4"/>
  <c r="DL32" i="4" s="1"/>
  <c r="CX32" i="4"/>
  <c r="DG32" i="4" s="1"/>
  <c r="DH32" i="4" s="1"/>
  <c r="CQ32" i="4"/>
  <c r="CH32" i="4"/>
  <c r="CP32" i="4" s="1"/>
  <c r="CF32" i="4"/>
  <c r="CE32" i="4"/>
  <c r="CD32" i="4"/>
  <c r="CN32" i="4" s="1"/>
  <c r="BZ32" i="4"/>
  <c r="BS32" i="4"/>
  <c r="BJ32" i="4"/>
  <c r="BR32" i="4" s="1"/>
  <c r="BH32" i="4"/>
  <c r="BG32" i="4"/>
  <c r="BF32" i="4"/>
  <c r="BP32" i="4" s="1"/>
  <c r="BB32" i="4"/>
  <c r="BK32" i="4" s="1"/>
  <c r="BL32" i="4" s="1"/>
  <c r="AU32" i="4"/>
  <c r="AL32" i="4"/>
  <c r="AT32" i="4" s="1"/>
  <c r="AJ32" i="4"/>
  <c r="AI32" i="4"/>
  <c r="AQ32" i="4" s="1"/>
  <c r="AH32" i="4"/>
  <c r="AR32" i="4" s="1"/>
  <c r="AD32" i="4"/>
  <c r="W32" i="4"/>
  <c r="N32" i="4"/>
  <c r="V32" i="4" s="1"/>
  <c r="L32" i="4"/>
  <c r="K32" i="4"/>
  <c r="S32" i="4" s="1"/>
  <c r="J32" i="4"/>
  <c r="T32" i="4" s="1"/>
  <c r="F32" i="4"/>
  <c r="O32" i="4" s="1"/>
  <c r="P32" i="4" s="1"/>
  <c r="KA31" i="4"/>
  <c r="JR31" i="4"/>
  <c r="JZ31" i="4" s="1"/>
  <c r="JP31" i="4"/>
  <c r="JO31" i="4"/>
  <c r="JN31" i="4"/>
  <c r="JX31" i="4" s="1"/>
  <c r="JJ31" i="4"/>
  <c r="JC31" i="4"/>
  <c r="IT31" i="4"/>
  <c r="JB31" i="4" s="1"/>
  <c r="IR31" i="4"/>
  <c r="IQ31" i="4"/>
  <c r="IP31" i="4"/>
  <c r="IZ31" i="4" s="1"/>
  <c r="IL31" i="4"/>
  <c r="IU31" i="4" s="1"/>
  <c r="IV31" i="4" s="1"/>
  <c r="IE31" i="4"/>
  <c r="HV31" i="4"/>
  <c r="ID31" i="4" s="1"/>
  <c r="HT31" i="4"/>
  <c r="HS31" i="4"/>
  <c r="HR31" i="4"/>
  <c r="IB31" i="4" s="1"/>
  <c r="HN31" i="4"/>
  <c r="HG31" i="4"/>
  <c r="GX31" i="4"/>
  <c r="HF31" i="4" s="1"/>
  <c r="GV31" i="4"/>
  <c r="GU31" i="4"/>
  <c r="GT31" i="4"/>
  <c r="HD31" i="4" s="1"/>
  <c r="GP31" i="4"/>
  <c r="GY31" i="4" s="1"/>
  <c r="GZ31" i="4" s="1"/>
  <c r="GI31" i="4"/>
  <c r="FZ31" i="4"/>
  <c r="GH31" i="4" s="1"/>
  <c r="FX31" i="4"/>
  <c r="FW31" i="4"/>
  <c r="FV31" i="4"/>
  <c r="GF31" i="4" s="1"/>
  <c r="FR31" i="4"/>
  <c r="FK31" i="4"/>
  <c r="FB31" i="4"/>
  <c r="FJ31" i="4" s="1"/>
  <c r="EZ31" i="4"/>
  <c r="EY31" i="4"/>
  <c r="EX31" i="4"/>
  <c r="FH31" i="4" s="1"/>
  <c r="ET31" i="4"/>
  <c r="FC31" i="4" s="1"/>
  <c r="FD31" i="4" s="1"/>
  <c r="EM31" i="4"/>
  <c r="ED31" i="4"/>
  <c r="EL31" i="4" s="1"/>
  <c r="EB31" i="4"/>
  <c r="EA31" i="4"/>
  <c r="DZ31" i="4"/>
  <c r="EJ31" i="4" s="1"/>
  <c r="DV31" i="4"/>
  <c r="DO31" i="4"/>
  <c r="DF31" i="4"/>
  <c r="DN31" i="4" s="1"/>
  <c r="DD31" i="4"/>
  <c r="DC31" i="4"/>
  <c r="DB31" i="4"/>
  <c r="DL31" i="4" s="1"/>
  <c r="CX31" i="4"/>
  <c r="DG31" i="4" s="1"/>
  <c r="DH31" i="4" s="1"/>
  <c r="CQ31" i="4"/>
  <c r="CH31" i="4"/>
  <c r="CP31" i="4" s="1"/>
  <c r="CF31" i="4"/>
  <c r="CE31" i="4"/>
  <c r="CD31" i="4"/>
  <c r="CN31" i="4" s="1"/>
  <c r="BZ31" i="4"/>
  <c r="BS31" i="4"/>
  <c r="BJ31" i="4"/>
  <c r="BR31" i="4" s="1"/>
  <c r="BH31" i="4"/>
  <c r="BG31" i="4"/>
  <c r="BF31" i="4"/>
  <c r="BP31" i="4" s="1"/>
  <c r="BB31" i="4"/>
  <c r="BK31" i="4" s="1"/>
  <c r="BL31" i="4" s="1"/>
  <c r="AU31" i="4"/>
  <c r="AL31" i="4"/>
  <c r="AT31" i="4" s="1"/>
  <c r="AJ31" i="4"/>
  <c r="AI31" i="4"/>
  <c r="AQ31" i="4" s="1"/>
  <c r="AH31" i="4"/>
  <c r="AR31" i="4" s="1"/>
  <c r="AD31" i="4"/>
  <c r="W31" i="4"/>
  <c r="N31" i="4"/>
  <c r="V31" i="4" s="1"/>
  <c r="L31" i="4"/>
  <c r="K31" i="4"/>
  <c r="S31" i="4" s="1"/>
  <c r="J31" i="4"/>
  <c r="T31" i="4" s="1"/>
  <c r="F31" i="4"/>
  <c r="O31" i="4" s="1"/>
  <c r="P31" i="4" s="1"/>
  <c r="KA30" i="4"/>
  <c r="JR30" i="4"/>
  <c r="JZ30" i="4" s="1"/>
  <c r="JP30" i="4"/>
  <c r="JO30" i="4"/>
  <c r="JN30" i="4"/>
  <c r="JX30" i="4" s="1"/>
  <c r="JJ30" i="4"/>
  <c r="JC30" i="4"/>
  <c r="IT30" i="4"/>
  <c r="JB30" i="4" s="1"/>
  <c r="IR30" i="4"/>
  <c r="IQ30" i="4"/>
  <c r="IP30" i="4"/>
  <c r="IZ30" i="4" s="1"/>
  <c r="IL30" i="4"/>
  <c r="IU30" i="4" s="1"/>
  <c r="IV30" i="4" s="1"/>
  <c r="IE30" i="4"/>
  <c r="HV30" i="4"/>
  <c r="ID30" i="4" s="1"/>
  <c r="HT30" i="4"/>
  <c r="HS30" i="4"/>
  <c r="HR30" i="4"/>
  <c r="IB30" i="4" s="1"/>
  <c r="HN30" i="4"/>
  <c r="HG30" i="4"/>
  <c r="GX30" i="4"/>
  <c r="HF30" i="4" s="1"/>
  <c r="GV30" i="4"/>
  <c r="GU30" i="4"/>
  <c r="GT30" i="4"/>
  <c r="HD30" i="4" s="1"/>
  <c r="GP30" i="4"/>
  <c r="GY30" i="4" s="1"/>
  <c r="GZ30" i="4" s="1"/>
  <c r="GI30" i="4"/>
  <c r="FZ30" i="4"/>
  <c r="GH30" i="4" s="1"/>
  <c r="FX30" i="4"/>
  <c r="FW30" i="4"/>
  <c r="FV30" i="4"/>
  <c r="GF30" i="4" s="1"/>
  <c r="FR30" i="4"/>
  <c r="FK30" i="4"/>
  <c r="FB30" i="4"/>
  <c r="FJ30" i="4" s="1"/>
  <c r="EZ30" i="4"/>
  <c r="EY30" i="4"/>
  <c r="EX30" i="4"/>
  <c r="FH30" i="4" s="1"/>
  <c r="ET30" i="4"/>
  <c r="FC30" i="4" s="1"/>
  <c r="FD30" i="4" s="1"/>
  <c r="EM30" i="4"/>
  <c r="ED30" i="4"/>
  <c r="EL30" i="4" s="1"/>
  <c r="EB30" i="4"/>
  <c r="EA30" i="4"/>
  <c r="DZ30" i="4"/>
  <c r="EJ30" i="4" s="1"/>
  <c r="DV30" i="4"/>
  <c r="DO30" i="4"/>
  <c r="DF30" i="4"/>
  <c r="DN30" i="4" s="1"/>
  <c r="DD30" i="4"/>
  <c r="DC30" i="4"/>
  <c r="DB30" i="4"/>
  <c r="DL30" i="4" s="1"/>
  <c r="CX30" i="4"/>
  <c r="DG30" i="4" s="1"/>
  <c r="DH30" i="4" s="1"/>
  <c r="CQ30" i="4"/>
  <c r="CH30" i="4"/>
  <c r="CP30" i="4" s="1"/>
  <c r="CF30" i="4"/>
  <c r="CE30" i="4"/>
  <c r="CD30" i="4"/>
  <c r="CN30" i="4" s="1"/>
  <c r="BZ30" i="4"/>
  <c r="BS30" i="4"/>
  <c r="BJ30" i="4"/>
  <c r="BR30" i="4" s="1"/>
  <c r="BH30" i="4"/>
  <c r="BG30" i="4"/>
  <c r="BF30" i="4"/>
  <c r="BP30" i="4" s="1"/>
  <c r="BB30" i="4"/>
  <c r="BK30" i="4" s="1"/>
  <c r="BL30" i="4" s="1"/>
  <c r="AU30" i="4"/>
  <c r="AL30" i="4"/>
  <c r="AT30" i="4" s="1"/>
  <c r="AJ30" i="4"/>
  <c r="AI30" i="4"/>
  <c r="AQ30" i="4" s="1"/>
  <c r="AH30" i="4"/>
  <c r="AR30" i="4" s="1"/>
  <c r="AD30" i="4"/>
  <c r="W30" i="4"/>
  <c r="N30" i="4"/>
  <c r="V30" i="4" s="1"/>
  <c r="L30" i="4"/>
  <c r="K30" i="4"/>
  <c r="S30" i="4" s="1"/>
  <c r="J30" i="4"/>
  <c r="T30" i="4" s="1"/>
  <c r="F30" i="4"/>
  <c r="O30" i="4" s="1"/>
  <c r="P30" i="4" s="1"/>
  <c r="KA29" i="4"/>
  <c r="JR29" i="4"/>
  <c r="JZ29" i="4" s="1"/>
  <c r="JP29" i="4"/>
  <c r="JO29" i="4"/>
  <c r="JN29" i="4"/>
  <c r="JX29" i="4" s="1"/>
  <c r="JJ29" i="4"/>
  <c r="JC29" i="4"/>
  <c r="IT29" i="4"/>
  <c r="JB29" i="4" s="1"/>
  <c r="IR29" i="4"/>
  <c r="IQ29" i="4"/>
  <c r="IP29" i="4"/>
  <c r="IZ29" i="4" s="1"/>
  <c r="IL29" i="4"/>
  <c r="IU29" i="4" s="1"/>
  <c r="IV29" i="4" s="1"/>
  <c r="IE29" i="4"/>
  <c r="HV29" i="4"/>
  <c r="ID29" i="4" s="1"/>
  <c r="HT29" i="4"/>
  <c r="HS29" i="4"/>
  <c r="HR29" i="4"/>
  <c r="IB29" i="4" s="1"/>
  <c r="HN29" i="4"/>
  <c r="HG29" i="4"/>
  <c r="GX29" i="4"/>
  <c r="HF29" i="4" s="1"/>
  <c r="GV29" i="4"/>
  <c r="GU29" i="4"/>
  <c r="GT29" i="4"/>
  <c r="HD29" i="4" s="1"/>
  <c r="GP29" i="4"/>
  <c r="GY29" i="4" s="1"/>
  <c r="GZ29" i="4" s="1"/>
  <c r="GI29" i="4"/>
  <c r="FZ29" i="4"/>
  <c r="GH29" i="4" s="1"/>
  <c r="FX29" i="4"/>
  <c r="FW29" i="4"/>
  <c r="FV29" i="4"/>
  <c r="GF29" i="4" s="1"/>
  <c r="FR29" i="4"/>
  <c r="FK29" i="4"/>
  <c r="FB29" i="4"/>
  <c r="FJ29" i="4" s="1"/>
  <c r="EZ29" i="4"/>
  <c r="EY29" i="4"/>
  <c r="EX29" i="4"/>
  <c r="FH29" i="4" s="1"/>
  <c r="ET29" i="4"/>
  <c r="FC29" i="4" s="1"/>
  <c r="FD29" i="4" s="1"/>
  <c r="EM29" i="4"/>
  <c r="ED29" i="4"/>
  <c r="EL29" i="4" s="1"/>
  <c r="EB29" i="4"/>
  <c r="EA29" i="4"/>
  <c r="DZ29" i="4"/>
  <c r="EJ29" i="4" s="1"/>
  <c r="DV29" i="4"/>
  <c r="DO29" i="4"/>
  <c r="DF29" i="4"/>
  <c r="DN29" i="4" s="1"/>
  <c r="DD29" i="4"/>
  <c r="DC29" i="4"/>
  <c r="DB29" i="4"/>
  <c r="DL29" i="4" s="1"/>
  <c r="CX29" i="4"/>
  <c r="DG29" i="4" s="1"/>
  <c r="DH29" i="4" s="1"/>
  <c r="CQ29" i="4"/>
  <c r="CH29" i="4"/>
  <c r="CP29" i="4" s="1"/>
  <c r="CF29" i="4"/>
  <c r="CE29" i="4"/>
  <c r="CD29" i="4"/>
  <c r="CN29" i="4" s="1"/>
  <c r="BZ29" i="4"/>
  <c r="BS29" i="4"/>
  <c r="BJ29" i="4"/>
  <c r="BR29" i="4" s="1"/>
  <c r="BH29" i="4"/>
  <c r="BG29" i="4"/>
  <c r="BF29" i="4"/>
  <c r="BP29" i="4" s="1"/>
  <c r="BB29" i="4"/>
  <c r="BK29" i="4" s="1"/>
  <c r="BL29" i="4" s="1"/>
  <c r="AU29" i="4"/>
  <c r="AL29" i="4"/>
  <c r="AT29" i="4" s="1"/>
  <c r="AJ29" i="4"/>
  <c r="AI29" i="4"/>
  <c r="AQ29" i="4" s="1"/>
  <c r="AH29" i="4"/>
  <c r="AR29" i="4" s="1"/>
  <c r="AD29" i="4"/>
  <c r="W29" i="4"/>
  <c r="N29" i="4"/>
  <c r="V29" i="4" s="1"/>
  <c r="L29" i="4"/>
  <c r="K29" i="4"/>
  <c r="S29" i="4" s="1"/>
  <c r="J29" i="4"/>
  <c r="T29" i="4" s="1"/>
  <c r="F29" i="4"/>
  <c r="O29" i="4" s="1"/>
  <c r="P29" i="4" s="1"/>
  <c r="KA28" i="4"/>
  <c r="JR28" i="4"/>
  <c r="JZ28" i="4" s="1"/>
  <c r="JP28" i="4"/>
  <c r="JO28" i="4"/>
  <c r="JN28" i="4"/>
  <c r="JX28" i="4" s="1"/>
  <c r="JJ28" i="4"/>
  <c r="JC28" i="4"/>
  <c r="IT28" i="4"/>
  <c r="JB28" i="4" s="1"/>
  <c r="IR28" i="4"/>
  <c r="IQ28" i="4"/>
  <c r="IP28" i="4"/>
  <c r="IZ28" i="4" s="1"/>
  <c r="IL28" i="4"/>
  <c r="IU28" i="4" s="1"/>
  <c r="IV28" i="4" s="1"/>
  <c r="IE28" i="4"/>
  <c r="HV28" i="4"/>
  <c r="ID28" i="4" s="1"/>
  <c r="HT28" i="4"/>
  <c r="HS28" i="4"/>
  <c r="HR28" i="4"/>
  <c r="IB28" i="4" s="1"/>
  <c r="HN28" i="4"/>
  <c r="HG28" i="4"/>
  <c r="GX28" i="4"/>
  <c r="HF28" i="4" s="1"/>
  <c r="GV28" i="4"/>
  <c r="GU28" i="4"/>
  <c r="GT28" i="4"/>
  <c r="HD28" i="4" s="1"/>
  <c r="GP28" i="4"/>
  <c r="GY28" i="4" s="1"/>
  <c r="GZ28" i="4" s="1"/>
  <c r="GI28" i="4"/>
  <c r="FZ28" i="4"/>
  <c r="GH28" i="4" s="1"/>
  <c r="FX28" i="4"/>
  <c r="FW28" i="4"/>
  <c r="FV28" i="4"/>
  <c r="GF28" i="4" s="1"/>
  <c r="FR28" i="4"/>
  <c r="FK28" i="4"/>
  <c r="FB28" i="4"/>
  <c r="FJ28" i="4" s="1"/>
  <c r="EZ28" i="4"/>
  <c r="EY28" i="4"/>
  <c r="EX28" i="4"/>
  <c r="FH28" i="4" s="1"/>
  <c r="ET28" i="4"/>
  <c r="FC28" i="4" s="1"/>
  <c r="FD28" i="4" s="1"/>
  <c r="EM28" i="4"/>
  <c r="ED28" i="4"/>
  <c r="EL28" i="4" s="1"/>
  <c r="EB28" i="4"/>
  <c r="EA28" i="4"/>
  <c r="DZ28" i="4"/>
  <c r="EJ28" i="4" s="1"/>
  <c r="DV28" i="4"/>
  <c r="DO28" i="4"/>
  <c r="DF28" i="4"/>
  <c r="DN28" i="4" s="1"/>
  <c r="DD28" i="4"/>
  <c r="DC28" i="4"/>
  <c r="DB28" i="4"/>
  <c r="DL28" i="4" s="1"/>
  <c r="CX28" i="4"/>
  <c r="DG28" i="4" s="1"/>
  <c r="DH28" i="4" s="1"/>
  <c r="CQ28" i="4"/>
  <c r="CH28" i="4"/>
  <c r="CP28" i="4" s="1"/>
  <c r="CF28" i="4"/>
  <c r="CE28" i="4"/>
  <c r="CD28" i="4"/>
  <c r="CN28" i="4" s="1"/>
  <c r="BZ28" i="4"/>
  <c r="BS28" i="4"/>
  <c r="BJ28" i="4"/>
  <c r="BR28" i="4" s="1"/>
  <c r="BH28" i="4"/>
  <c r="BG28" i="4"/>
  <c r="BF28" i="4"/>
  <c r="BP28" i="4" s="1"/>
  <c r="BB28" i="4"/>
  <c r="BK28" i="4" s="1"/>
  <c r="BL28" i="4" s="1"/>
  <c r="AU28" i="4"/>
  <c r="AL28" i="4"/>
  <c r="AT28" i="4" s="1"/>
  <c r="AJ28" i="4"/>
  <c r="AI28" i="4"/>
  <c r="AQ28" i="4" s="1"/>
  <c r="AH28" i="4"/>
  <c r="AR28" i="4" s="1"/>
  <c r="AD28" i="4"/>
  <c r="W28" i="4"/>
  <c r="N28" i="4"/>
  <c r="V28" i="4" s="1"/>
  <c r="L28" i="4"/>
  <c r="K28" i="4"/>
  <c r="S28" i="4" s="1"/>
  <c r="J28" i="4"/>
  <c r="T28" i="4" s="1"/>
  <c r="F28" i="4"/>
  <c r="O28" i="4" s="1"/>
  <c r="P28" i="4" s="1"/>
  <c r="KA27" i="4"/>
  <c r="JR27" i="4"/>
  <c r="JZ27" i="4" s="1"/>
  <c r="JP27" i="4"/>
  <c r="JO27" i="4"/>
  <c r="JN27" i="4"/>
  <c r="JX27" i="4" s="1"/>
  <c r="JJ27" i="4"/>
  <c r="JC27" i="4"/>
  <c r="IT27" i="4"/>
  <c r="JB27" i="4" s="1"/>
  <c r="IR27" i="4"/>
  <c r="IQ27" i="4"/>
  <c r="IP27" i="4"/>
  <c r="IZ27" i="4" s="1"/>
  <c r="IL27" i="4"/>
  <c r="IU27" i="4" s="1"/>
  <c r="IV27" i="4" s="1"/>
  <c r="IE27" i="4"/>
  <c r="HV27" i="4"/>
  <c r="ID27" i="4" s="1"/>
  <c r="HT27" i="4"/>
  <c r="HS27" i="4"/>
  <c r="HR27" i="4"/>
  <c r="IB27" i="4" s="1"/>
  <c r="HN27" i="4"/>
  <c r="HG27" i="4"/>
  <c r="GX27" i="4"/>
  <c r="HF27" i="4" s="1"/>
  <c r="GV27" i="4"/>
  <c r="GU27" i="4"/>
  <c r="GT27" i="4"/>
  <c r="HD27" i="4" s="1"/>
  <c r="GP27" i="4"/>
  <c r="GY27" i="4" s="1"/>
  <c r="GZ27" i="4" s="1"/>
  <c r="GI27" i="4"/>
  <c r="FZ27" i="4"/>
  <c r="GH27" i="4" s="1"/>
  <c r="FX27" i="4"/>
  <c r="FW27" i="4"/>
  <c r="FV27" i="4"/>
  <c r="GF27" i="4" s="1"/>
  <c r="FR27" i="4"/>
  <c r="FK27" i="4"/>
  <c r="FB27" i="4"/>
  <c r="FJ27" i="4" s="1"/>
  <c r="EZ27" i="4"/>
  <c r="EY27" i="4"/>
  <c r="EX27" i="4"/>
  <c r="FH27" i="4" s="1"/>
  <c r="ET27" i="4"/>
  <c r="FC27" i="4" s="1"/>
  <c r="FD27" i="4" s="1"/>
  <c r="EM27" i="4"/>
  <c r="ED27" i="4"/>
  <c r="EL27" i="4" s="1"/>
  <c r="EB27" i="4"/>
  <c r="EA27" i="4"/>
  <c r="DZ27" i="4"/>
  <c r="EJ27" i="4" s="1"/>
  <c r="DV27" i="4"/>
  <c r="DO27" i="4"/>
  <c r="DF27" i="4"/>
  <c r="DN27" i="4" s="1"/>
  <c r="DD27" i="4"/>
  <c r="DC27" i="4"/>
  <c r="DB27" i="4"/>
  <c r="DL27" i="4" s="1"/>
  <c r="CX27" i="4"/>
  <c r="DG27" i="4" s="1"/>
  <c r="DH27" i="4" s="1"/>
  <c r="CQ27" i="4"/>
  <c r="CH27" i="4"/>
  <c r="CP27" i="4" s="1"/>
  <c r="CF27" i="4"/>
  <c r="CE27" i="4"/>
  <c r="CD27" i="4"/>
  <c r="CN27" i="4" s="1"/>
  <c r="BZ27" i="4"/>
  <c r="BS27" i="4"/>
  <c r="BJ27" i="4"/>
  <c r="BR27" i="4" s="1"/>
  <c r="BH27" i="4"/>
  <c r="BG27" i="4"/>
  <c r="BF27" i="4"/>
  <c r="BP27" i="4" s="1"/>
  <c r="BB27" i="4"/>
  <c r="BK27" i="4" s="1"/>
  <c r="BL27" i="4" s="1"/>
  <c r="AU27" i="4"/>
  <c r="AL27" i="4"/>
  <c r="AT27" i="4" s="1"/>
  <c r="AJ27" i="4"/>
  <c r="AI27" i="4"/>
  <c r="AQ27" i="4" s="1"/>
  <c r="AH27" i="4"/>
  <c r="AR27" i="4" s="1"/>
  <c r="AD27" i="4"/>
  <c r="W27" i="4"/>
  <c r="N27" i="4"/>
  <c r="V27" i="4" s="1"/>
  <c r="L27" i="4"/>
  <c r="K27" i="4"/>
  <c r="S27" i="4" s="1"/>
  <c r="J27" i="4"/>
  <c r="T27" i="4" s="1"/>
  <c r="F27" i="4"/>
  <c r="O27" i="4" s="1"/>
  <c r="P27" i="4" s="1"/>
  <c r="KA26" i="4"/>
  <c r="JR26" i="4"/>
  <c r="JZ26" i="4" s="1"/>
  <c r="JP26" i="4"/>
  <c r="JO26" i="4"/>
  <c r="JN26" i="4"/>
  <c r="JX26" i="4" s="1"/>
  <c r="JJ26" i="4"/>
  <c r="JC26" i="4"/>
  <c r="IT26" i="4"/>
  <c r="JB26" i="4" s="1"/>
  <c r="IR26" i="4"/>
  <c r="IQ26" i="4"/>
  <c r="IP26" i="4"/>
  <c r="IZ26" i="4" s="1"/>
  <c r="IL26" i="4"/>
  <c r="IU26" i="4" s="1"/>
  <c r="IV26" i="4" s="1"/>
  <c r="IE26" i="4"/>
  <c r="HV26" i="4"/>
  <c r="ID26" i="4" s="1"/>
  <c r="HT26" i="4"/>
  <c r="HS26" i="4"/>
  <c r="HR26" i="4"/>
  <c r="IB26" i="4" s="1"/>
  <c r="HN26" i="4"/>
  <c r="HG26" i="4"/>
  <c r="GX26" i="4"/>
  <c r="HF26" i="4" s="1"/>
  <c r="GV26" i="4"/>
  <c r="GU26" i="4"/>
  <c r="GT26" i="4"/>
  <c r="HD26" i="4" s="1"/>
  <c r="GP26" i="4"/>
  <c r="GY26" i="4" s="1"/>
  <c r="GZ26" i="4" s="1"/>
  <c r="GI26" i="4"/>
  <c r="FZ26" i="4"/>
  <c r="GH26" i="4" s="1"/>
  <c r="FX26" i="4"/>
  <c r="FW26" i="4"/>
  <c r="FV26" i="4"/>
  <c r="GF26" i="4" s="1"/>
  <c r="FR26" i="4"/>
  <c r="FK26" i="4"/>
  <c r="FB26" i="4"/>
  <c r="FJ26" i="4" s="1"/>
  <c r="EZ26" i="4"/>
  <c r="EY26" i="4"/>
  <c r="EX26" i="4"/>
  <c r="FH26" i="4" s="1"/>
  <c r="ET26" i="4"/>
  <c r="FC26" i="4" s="1"/>
  <c r="FD26" i="4" s="1"/>
  <c r="EM26" i="4"/>
  <c r="ED26" i="4"/>
  <c r="EL26" i="4" s="1"/>
  <c r="EB26" i="4"/>
  <c r="EA26" i="4"/>
  <c r="DZ26" i="4"/>
  <c r="EJ26" i="4" s="1"/>
  <c r="DV26" i="4"/>
  <c r="DO26" i="4"/>
  <c r="DF26" i="4"/>
  <c r="DN26" i="4" s="1"/>
  <c r="DD26" i="4"/>
  <c r="DC26" i="4"/>
  <c r="DB26" i="4"/>
  <c r="DL26" i="4" s="1"/>
  <c r="CX26" i="4"/>
  <c r="DG26" i="4" s="1"/>
  <c r="DH26" i="4" s="1"/>
  <c r="CQ26" i="4"/>
  <c r="CH26" i="4"/>
  <c r="CP26" i="4" s="1"/>
  <c r="CF26" i="4"/>
  <c r="CE26" i="4"/>
  <c r="CD26" i="4"/>
  <c r="CN26" i="4" s="1"/>
  <c r="BZ26" i="4"/>
  <c r="BS26" i="4"/>
  <c r="BJ26" i="4"/>
  <c r="BR26" i="4" s="1"/>
  <c r="BH26" i="4"/>
  <c r="BG26" i="4"/>
  <c r="BF26" i="4"/>
  <c r="BP26" i="4" s="1"/>
  <c r="BB26" i="4"/>
  <c r="BK26" i="4" s="1"/>
  <c r="BL26" i="4" s="1"/>
  <c r="AU26" i="4"/>
  <c r="AL26" i="4"/>
  <c r="AT26" i="4" s="1"/>
  <c r="AJ26" i="4"/>
  <c r="AI26" i="4"/>
  <c r="AQ26" i="4" s="1"/>
  <c r="AH26" i="4"/>
  <c r="AR26" i="4" s="1"/>
  <c r="AD26" i="4"/>
  <c r="W26" i="4"/>
  <c r="N26" i="4"/>
  <c r="V26" i="4" s="1"/>
  <c r="L26" i="4"/>
  <c r="K26" i="4"/>
  <c r="S26" i="4" s="1"/>
  <c r="J26" i="4"/>
  <c r="T26" i="4" s="1"/>
  <c r="F26" i="4"/>
  <c r="O26" i="4" s="1"/>
  <c r="P26" i="4" s="1"/>
  <c r="KA25" i="4"/>
  <c r="JR25" i="4"/>
  <c r="JZ25" i="4" s="1"/>
  <c r="JP25" i="4"/>
  <c r="JO25" i="4"/>
  <c r="JN25" i="4"/>
  <c r="JX25" i="4" s="1"/>
  <c r="JJ25" i="4"/>
  <c r="JC25" i="4"/>
  <c r="IT25" i="4"/>
  <c r="JB25" i="4" s="1"/>
  <c r="IR25" i="4"/>
  <c r="IQ25" i="4"/>
  <c r="IP25" i="4"/>
  <c r="IZ25" i="4" s="1"/>
  <c r="IL25" i="4"/>
  <c r="IU25" i="4" s="1"/>
  <c r="IV25" i="4" s="1"/>
  <c r="IE25" i="4"/>
  <c r="HV25" i="4"/>
  <c r="ID25" i="4" s="1"/>
  <c r="HT25" i="4"/>
  <c r="HS25" i="4"/>
  <c r="HR25" i="4"/>
  <c r="IB25" i="4" s="1"/>
  <c r="HN25" i="4"/>
  <c r="HG25" i="4"/>
  <c r="GX25" i="4"/>
  <c r="HF25" i="4" s="1"/>
  <c r="GV25" i="4"/>
  <c r="GU25" i="4"/>
  <c r="GT25" i="4"/>
  <c r="HD25" i="4" s="1"/>
  <c r="GP25" i="4"/>
  <c r="GY25" i="4" s="1"/>
  <c r="GZ25" i="4" s="1"/>
  <c r="GI25" i="4"/>
  <c r="FZ25" i="4"/>
  <c r="GH25" i="4" s="1"/>
  <c r="FX25" i="4"/>
  <c r="FW25" i="4"/>
  <c r="FV25" i="4"/>
  <c r="GF25" i="4" s="1"/>
  <c r="FR25" i="4"/>
  <c r="FK25" i="4"/>
  <c r="FB25" i="4"/>
  <c r="FJ25" i="4" s="1"/>
  <c r="EZ25" i="4"/>
  <c r="EY25" i="4"/>
  <c r="EX25" i="4"/>
  <c r="FH25" i="4" s="1"/>
  <c r="ET25" i="4"/>
  <c r="FC25" i="4" s="1"/>
  <c r="FD25" i="4" s="1"/>
  <c r="EM25" i="4"/>
  <c r="ED25" i="4"/>
  <c r="EL25" i="4" s="1"/>
  <c r="EB25" i="4"/>
  <c r="EA25" i="4"/>
  <c r="DZ25" i="4"/>
  <c r="EJ25" i="4" s="1"/>
  <c r="DV25" i="4"/>
  <c r="DO25" i="4"/>
  <c r="DF25" i="4"/>
  <c r="DN25" i="4" s="1"/>
  <c r="DD25" i="4"/>
  <c r="DC25" i="4"/>
  <c r="DB25" i="4"/>
  <c r="DL25" i="4" s="1"/>
  <c r="CX25" i="4"/>
  <c r="DG25" i="4" s="1"/>
  <c r="DH25" i="4" s="1"/>
  <c r="CQ25" i="4"/>
  <c r="CH25" i="4"/>
  <c r="CP25" i="4" s="1"/>
  <c r="CF25" i="4"/>
  <c r="CE25" i="4"/>
  <c r="CD25" i="4"/>
  <c r="CN25" i="4" s="1"/>
  <c r="BZ25" i="4"/>
  <c r="BS25" i="4"/>
  <c r="BJ25" i="4"/>
  <c r="BR25" i="4" s="1"/>
  <c r="BH25" i="4"/>
  <c r="BG25" i="4"/>
  <c r="BF25" i="4"/>
  <c r="BP25" i="4" s="1"/>
  <c r="BB25" i="4"/>
  <c r="BK25" i="4" s="1"/>
  <c r="BL25" i="4" s="1"/>
  <c r="AU25" i="4"/>
  <c r="AL25" i="4"/>
  <c r="AT25" i="4" s="1"/>
  <c r="AJ25" i="4"/>
  <c r="AI25" i="4"/>
  <c r="AQ25" i="4" s="1"/>
  <c r="AH25" i="4"/>
  <c r="AR25" i="4" s="1"/>
  <c r="AD25" i="4"/>
  <c r="W25" i="4"/>
  <c r="N25" i="4"/>
  <c r="V25" i="4" s="1"/>
  <c r="L25" i="4"/>
  <c r="K25" i="4"/>
  <c r="S25" i="4" s="1"/>
  <c r="J25" i="4"/>
  <c r="T25" i="4" s="1"/>
  <c r="F25" i="4"/>
  <c r="O25" i="4" s="1"/>
  <c r="P25" i="4" s="1"/>
  <c r="KA24" i="4"/>
  <c r="JR24" i="4"/>
  <c r="JZ24" i="4" s="1"/>
  <c r="JP24" i="4"/>
  <c r="JO24" i="4"/>
  <c r="JN24" i="4"/>
  <c r="JX24" i="4" s="1"/>
  <c r="JJ24" i="4"/>
  <c r="JC24" i="4"/>
  <c r="IT24" i="4"/>
  <c r="JB24" i="4" s="1"/>
  <c r="IR24" i="4"/>
  <c r="IQ24" i="4"/>
  <c r="IP24" i="4"/>
  <c r="IZ24" i="4" s="1"/>
  <c r="IL24" i="4"/>
  <c r="IU24" i="4" s="1"/>
  <c r="IV24" i="4" s="1"/>
  <c r="IE24" i="4"/>
  <c r="HV24" i="4"/>
  <c r="ID24" i="4" s="1"/>
  <c r="HT24" i="4"/>
  <c r="HS24" i="4"/>
  <c r="HR24" i="4"/>
  <c r="IB24" i="4" s="1"/>
  <c r="HN24" i="4"/>
  <c r="HG24" i="4"/>
  <c r="GX24" i="4"/>
  <c r="HF24" i="4" s="1"/>
  <c r="GV24" i="4"/>
  <c r="GU24" i="4"/>
  <c r="GT24" i="4"/>
  <c r="HD24" i="4" s="1"/>
  <c r="GP24" i="4"/>
  <c r="GY24" i="4" s="1"/>
  <c r="GZ24" i="4" s="1"/>
  <c r="GI24" i="4"/>
  <c r="FZ24" i="4"/>
  <c r="GH24" i="4" s="1"/>
  <c r="FX24" i="4"/>
  <c r="FW24" i="4"/>
  <c r="FV24" i="4"/>
  <c r="GF24" i="4" s="1"/>
  <c r="FR24" i="4"/>
  <c r="FK24" i="4"/>
  <c r="FB24" i="4"/>
  <c r="FJ24" i="4" s="1"/>
  <c r="EZ24" i="4"/>
  <c r="EY24" i="4"/>
  <c r="EX24" i="4"/>
  <c r="FH24" i="4" s="1"/>
  <c r="ET24" i="4"/>
  <c r="FC24" i="4" s="1"/>
  <c r="FD24" i="4" s="1"/>
  <c r="EM24" i="4"/>
  <c r="ED24" i="4"/>
  <c r="EL24" i="4" s="1"/>
  <c r="EB24" i="4"/>
  <c r="EA24" i="4"/>
  <c r="DZ24" i="4"/>
  <c r="EJ24" i="4" s="1"/>
  <c r="DV24" i="4"/>
  <c r="DO24" i="4"/>
  <c r="DF24" i="4"/>
  <c r="DN24" i="4" s="1"/>
  <c r="DD24" i="4"/>
  <c r="DC24" i="4"/>
  <c r="DB24" i="4"/>
  <c r="DL24" i="4" s="1"/>
  <c r="CX24" i="4"/>
  <c r="DG24" i="4" s="1"/>
  <c r="DH24" i="4" s="1"/>
  <c r="CQ24" i="4"/>
  <c r="CH24" i="4"/>
  <c r="CP24" i="4" s="1"/>
  <c r="CF24" i="4"/>
  <c r="CE24" i="4"/>
  <c r="CD24" i="4"/>
  <c r="CN24" i="4" s="1"/>
  <c r="BZ24" i="4"/>
  <c r="BS24" i="4"/>
  <c r="BJ24" i="4"/>
  <c r="BR24" i="4" s="1"/>
  <c r="BH24" i="4"/>
  <c r="BG24" i="4"/>
  <c r="BF24" i="4"/>
  <c r="BP24" i="4" s="1"/>
  <c r="BB24" i="4"/>
  <c r="BK24" i="4" s="1"/>
  <c r="BL24" i="4" s="1"/>
  <c r="AU24" i="4"/>
  <c r="AL24" i="4"/>
  <c r="AT24" i="4" s="1"/>
  <c r="AJ24" i="4"/>
  <c r="AI24" i="4"/>
  <c r="AQ24" i="4" s="1"/>
  <c r="AH24" i="4"/>
  <c r="AR24" i="4" s="1"/>
  <c r="AD24" i="4"/>
  <c r="W24" i="4"/>
  <c r="N24" i="4"/>
  <c r="V24" i="4" s="1"/>
  <c r="L24" i="4"/>
  <c r="K24" i="4"/>
  <c r="S24" i="4" s="1"/>
  <c r="J24" i="4"/>
  <c r="T24" i="4" s="1"/>
  <c r="F24" i="4"/>
  <c r="O24" i="4" s="1"/>
  <c r="P24" i="4" s="1"/>
  <c r="KA23" i="4"/>
  <c r="JR23" i="4"/>
  <c r="JZ23" i="4" s="1"/>
  <c r="JP23" i="4"/>
  <c r="JO23" i="4"/>
  <c r="JN23" i="4"/>
  <c r="JX23" i="4" s="1"/>
  <c r="JJ23" i="4"/>
  <c r="JC23" i="4"/>
  <c r="IT23" i="4"/>
  <c r="JB23" i="4" s="1"/>
  <c r="IR23" i="4"/>
  <c r="IQ23" i="4"/>
  <c r="IP23" i="4"/>
  <c r="IZ23" i="4" s="1"/>
  <c r="IL23" i="4"/>
  <c r="IU23" i="4" s="1"/>
  <c r="IV23" i="4" s="1"/>
  <c r="IE23" i="4"/>
  <c r="HV23" i="4"/>
  <c r="ID23" i="4" s="1"/>
  <c r="HT23" i="4"/>
  <c r="HS23" i="4"/>
  <c r="HR23" i="4"/>
  <c r="IB23" i="4" s="1"/>
  <c r="HN23" i="4"/>
  <c r="HG23" i="4"/>
  <c r="GX23" i="4"/>
  <c r="HF23" i="4" s="1"/>
  <c r="GV23" i="4"/>
  <c r="GU23" i="4"/>
  <c r="GT23" i="4"/>
  <c r="HD23" i="4" s="1"/>
  <c r="GP23" i="4"/>
  <c r="GY23" i="4" s="1"/>
  <c r="GZ23" i="4" s="1"/>
  <c r="GI23" i="4"/>
  <c r="FZ23" i="4"/>
  <c r="GH23" i="4" s="1"/>
  <c r="FX23" i="4"/>
  <c r="FW23" i="4"/>
  <c r="FV23" i="4"/>
  <c r="GF23" i="4" s="1"/>
  <c r="FR23" i="4"/>
  <c r="FK23" i="4"/>
  <c r="FB23" i="4"/>
  <c r="FJ23" i="4" s="1"/>
  <c r="EZ23" i="4"/>
  <c r="EY23" i="4"/>
  <c r="EX23" i="4"/>
  <c r="FH23" i="4" s="1"/>
  <c r="ET23" i="4"/>
  <c r="FC23" i="4" s="1"/>
  <c r="FD23" i="4" s="1"/>
  <c r="EM23" i="4"/>
  <c r="ED23" i="4"/>
  <c r="EL23" i="4" s="1"/>
  <c r="EB23" i="4"/>
  <c r="EA23" i="4"/>
  <c r="DZ23" i="4"/>
  <c r="EJ23" i="4" s="1"/>
  <c r="DV23" i="4"/>
  <c r="DO23" i="4"/>
  <c r="DF23" i="4"/>
  <c r="DN23" i="4" s="1"/>
  <c r="DD23" i="4"/>
  <c r="DC23" i="4"/>
  <c r="DB23" i="4"/>
  <c r="DL23" i="4" s="1"/>
  <c r="CX23" i="4"/>
  <c r="DG23" i="4" s="1"/>
  <c r="DH23" i="4" s="1"/>
  <c r="CQ23" i="4"/>
  <c r="CH23" i="4"/>
  <c r="CP23" i="4" s="1"/>
  <c r="CF23" i="4"/>
  <c r="CE23" i="4"/>
  <c r="CD23" i="4"/>
  <c r="CN23" i="4" s="1"/>
  <c r="BZ23" i="4"/>
  <c r="BS23" i="4"/>
  <c r="BJ23" i="4"/>
  <c r="BR23" i="4" s="1"/>
  <c r="BH23" i="4"/>
  <c r="BG23" i="4"/>
  <c r="BF23" i="4"/>
  <c r="BP23" i="4" s="1"/>
  <c r="BB23" i="4"/>
  <c r="BK23" i="4" s="1"/>
  <c r="BL23" i="4" s="1"/>
  <c r="AU23" i="4"/>
  <c r="AL23" i="4"/>
  <c r="AT23" i="4" s="1"/>
  <c r="AJ23" i="4"/>
  <c r="AI23" i="4"/>
  <c r="AQ23" i="4" s="1"/>
  <c r="AH23" i="4"/>
  <c r="AR23" i="4" s="1"/>
  <c r="AD23" i="4"/>
  <c r="V23" i="4"/>
  <c r="T23" i="4"/>
  <c r="O23" i="4"/>
  <c r="P23" i="4" s="1"/>
  <c r="KA22" i="4"/>
  <c r="JR22" i="4"/>
  <c r="JZ22" i="4" s="1"/>
  <c r="JP22" i="4"/>
  <c r="JO22" i="4"/>
  <c r="JN22" i="4"/>
  <c r="JX22" i="4" s="1"/>
  <c r="JJ22" i="4"/>
  <c r="JC22" i="4"/>
  <c r="IT22" i="4"/>
  <c r="JB22" i="4" s="1"/>
  <c r="IR22" i="4"/>
  <c r="IQ22" i="4"/>
  <c r="IP22" i="4"/>
  <c r="IZ22" i="4" s="1"/>
  <c r="IL22" i="4"/>
  <c r="IU22" i="4" s="1"/>
  <c r="IV22" i="4" s="1"/>
  <c r="IE22" i="4"/>
  <c r="HV22" i="4"/>
  <c r="ID22" i="4" s="1"/>
  <c r="HT22" i="4"/>
  <c r="HS22" i="4"/>
  <c r="HR22" i="4"/>
  <c r="IB22" i="4" s="1"/>
  <c r="HN22" i="4"/>
  <c r="HG22" i="4"/>
  <c r="GX22" i="4"/>
  <c r="HF22" i="4" s="1"/>
  <c r="GV22" i="4"/>
  <c r="GU22" i="4"/>
  <c r="GT22" i="4"/>
  <c r="HD22" i="4" s="1"/>
  <c r="GP22" i="4"/>
  <c r="GY22" i="4" s="1"/>
  <c r="GZ22" i="4" s="1"/>
  <c r="GI22" i="4"/>
  <c r="FZ22" i="4"/>
  <c r="GH22" i="4" s="1"/>
  <c r="FX22" i="4"/>
  <c r="FW22" i="4"/>
  <c r="FV22" i="4"/>
  <c r="GF22" i="4" s="1"/>
  <c r="FR22" i="4"/>
  <c r="FK22" i="4"/>
  <c r="FB22" i="4"/>
  <c r="FJ22" i="4" s="1"/>
  <c r="EZ22" i="4"/>
  <c r="EY22" i="4"/>
  <c r="EX22" i="4"/>
  <c r="FH22" i="4" s="1"/>
  <c r="ET22" i="4"/>
  <c r="FC22" i="4" s="1"/>
  <c r="FD22" i="4" s="1"/>
  <c r="EM22" i="4"/>
  <c r="ED22" i="4"/>
  <c r="EL22" i="4" s="1"/>
  <c r="EB22" i="4"/>
  <c r="EA22" i="4"/>
  <c r="DZ22" i="4"/>
  <c r="EJ22" i="4" s="1"/>
  <c r="DV22" i="4"/>
  <c r="DO22" i="4"/>
  <c r="DF22" i="4"/>
  <c r="DN22" i="4" s="1"/>
  <c r="DD22" i="4"/>
  <c r="DC22" i="4"/>
  <c r="DB22" i="4"/>
  <c r="DL22" i="4" s="1"/>
  <c r="CX22" i="4"/>
  <c r="DG22" i="4" s="1"/>
  <c r="DH22" i="4" s="1"/>
  <c r="CQ22" i="4"/>
  <c r="CH22" i="4"/>
  <c r="CP22" i="4" s="1"/>
  <c r="CF22" i="4"/>
  <c r="CE22" i="4"/>
  <c r="CD22" i="4"/>
  <c r="CN22" i="4" s="1"/>
  <c r="BZ22" i="4"/>
  <c r="BS22" i="4"/>
  <c r="BJ22" i="4"/>
  <c r="BR22" i="4" s="1"/>
  <c r="BH22" i="4"/>
  <c r="BG22" i="4"/>
  <c r="BF22" i="4"/>
  <c r="BP22" i="4" s="1"/>
  <c r="BB22" i="4"/>
  <c r="BK22" i="4" s="1"/>
  <c r="BL22" i="4" s="1"/>
  <c r="AU22" i="4"/>
  <c r="AL22" i="4"/>
  <c r="AT22" i="4" s="1"/>
  <c r="AJ22" i="4"/>
  <c r="AI22" i="4"/>
  <c r="AQ22" i="4" s="1"/>
  <c r="AH22" i="4"/>
  <c r="AR22" i="4" s="1"/>
  <c r="AD22" i="4"/>
  <c r="V22" i="4"/>
  <c r="T22" i="4"/>
  <c r="O22" i="4"/>
  <c r="P22" i="4" s="1"/>
  <c r="KA21" i="4"/>
  <c r="JR21" i="4"/>
  <c r="JZ21" i="4" s="1"/>
  <c r="JP21" i="4"/>
  <c r="JO21" i="4"/>
  <c r="JN21" i="4"/>
  <c r="JX21" i="4" s="1"/>
  <c r="JJ21" i="4"/>
  <c r="JC21" i="4"/>
  <c r="IT21" i="4"/>
  <c r="JB21" i="4" s="1"/>
  <c r="IR21" i="4"/>
  <c r="IQ21" i="4"/>
  <c r="IP21" i="4"/>
  <c r="IZ21" i="4" s="1"/>
  <c r="IL21" i="4"/>
  <c r="IU21" i="4" s="1"/>
  <c r="IV21" i="4" s="1"/>
  <c r="IE21" i="4"/>
  <c r="HV21" i="4"/>
  <c r="ID21" i="4" s="1"/>
  <c r="HT21" i="4"/>
  <c r="HS21" i="4"/>
  <c r="HR21" i="4"/>
  <c r="IB21" i="4" s="1"/>
  <c r="HN21" i="4"/>
  <c r="HG21" i="4"/>
  <c r="GX21" i="4"/>
  <c r="HF21" i="4" s="1"/>
  <c r="GV21" i="4"/>
  <c r="GU21" i="4"/>
  <c r="GT21" i="4"/>
  <c r="HD21" i="4" s="1"/>
  <c r="GP21" i="4"/>
  <c r="GY21" i="4" s="1"/>
  <c r="GZ21" i="4" s="1"/>
  <c r="GI21" i="4"/>
  <c r="FZ21" i="4"/>
  <c r="GH21" i="4" s="1"/>
  <c r="FX21" i="4"/>
  <c r="FW21" i="4"/>
  <c r="FV21" i="4"/>
  <c r="GF21" i="4" s="1"/>
  <c r="FR21" i="4"/>
  <c r="FK21" i="4"/>
  <c r="FB21" i="4"/>
  <c r="FJ21" i="4" s="1"/>
  <c r="EZ21" i="4"/>
  <c r="EY21" i="4"/>
  <c r="EX21" i="4"/>
  <c r="FH21" i="4" s="1"/>
  <c r="ET21" i="4"/>
  <c r="FC21" i="4" s="1"/>
  <c r="FD21" i="4" s="1"/>
  <c r="EM21" i="4"/>
  <c r="ED21" i="4"/>
  <c r="EL21" i="4" s="1"/>
  <c r="EB21" i="4"/>
  <c r="EA21" i="4"/>
  <c r="DZ21" i="4"/>
  <c r="EJ21" i="4" s="1"/>
  <c r="DV21" i="4"/>
  <c r="DO21" i="4"/>
  <c r="DF21" i="4"/>
  <c r="DN21" i="4" s="1"/>
  <c r="DD21" i="4"/>
  <c r="DC21" i="4"/>
  <c r="DB21" i="4"/>
  <c r="DL21" i="4" s="1"/>
  <c r="CX21" i="4"/>
  <c r="DG21" i="4" s="1"/>
  <c r="DH21" i="4" s="1"/>
  <c r="CQ21" i="4"/>
  <c r="CH21" i="4"/>
  <c r="CP21" i="4" s="1"/>
  <c r="CF21" i="4"/>
  <c r="CE21" i="4"/>
  <c r="CD21" i="4"/>
  <c r="CN21" i="4" s="1"/>
  <c r="BZ21" i="4"/>
  <c r="BS21" i="4"/>
  <c r="BJ21" i="4"/>
  <c r="BR21" i="4" s="1"/>
  <c r="BH21" i="4"/>
  <c r="BG21" i="4"/>
  <c r="BF21" i="4"/>
  <c r="BP21" i="4" s="1"/>
  <c r="BB21" i="4"/>
  <c r="BK21" i="4" s="1"/>
  <c r="BL21" i="4" s="1"/>
  <c r="AU21" i="4"/>
  <c r="AL21" i="4"/>
  <c r="AT21" i="4" s="1"/>
  <c r="AJ21" i="4"/>
  <c r="AI21" i="4"/>
  <c r="AQ21" i="4" s="1"/>
  <c r="AH21" i="4"/>
  <c r="AR21" i="4" s="1"/>
  <c r="AD21" i="4"/>
  <c r="V21" i="4"/>
  <c r="T21" i="4"/>
  <c r="O21" i="4"/>
  <c r="P21" i="4" s="1"/>
  <c r="KA20" i="4"/>
  <c r="JR20" i="4"/>
  <c r="JZ20" i="4" s="1"/>
  <c r="JP20" i="4"/>
  <c r="JO20" i="4"/>
  <c r="JN20" i="4"/>
  <c r="JX20" i="4" s="1"/>
  <c r="JJ20" i="4"/>
  <c r="JC20" i="4"/>
  <c r="IT20" i="4"/>
  <c r="JB20" i="4" s="1"/>
  <c r="IR20" i="4"/>
  <c r="IQ20" i="4"/>
  <c r="IP20" i="4"/>
  <c r="IZ20" i="4" s="1"/>
  <c r="IL20" i="4"/>
  <c r="IU20" i="4" s="1"/>
  <c r="IV20" i="4" s="1"/>
  <c r="IE20" i="4"/>
  <c r="HV20" i="4"/>
  <c r="ID20" i="4" s="1"/>
  <c r="HT20" i="4"/>
  <c r="HS20" i="4"/>
  <c r="HR20" i="4"/>
  <c r="IB20" i="4" s="1"/>
  <c r="HN20" i="4"/>
  <c r="HG20" i="4"/>
  <c r="GX20" i="4"/>
  <c r="HF20" i="4" s="1"/>
  <c r="GV20" i="4"/>
  <c r="GU20" i="4"/>
  <c r="GT20" i="4"/>
  <c r="HD20" i="4" s="1"/>
  <c r="GP20" i="4"/>
  <c r="GY20" i="4" s="1"/>
  <c r="GZ20" i="4" s="1"/>
  <c r="GI20" i="4"/>
  <c r="FZ20" i="4"/>
  <c r="GH20" i="4" s="1"/>
  <c r="FX20" i="4"/>
  <c r="FW20" i="4"/>
  <c r="FV20" i="4"/>
  <c r="GF20" i="4" s="1"/>
  <c r="FR20" i="4"/>
  <c r="FK20" i="4"/>
  <c r="FB20" i="4"/>
  <c r="FJ20" i="4" s="1"/>
  <c r="EZ20" i="4"/>
  <c r="EY20" i="4"/>
  <c r="EX20" i="4"/>
  <c r="FH20" i="4" s="1"/>
  <c r="ET20" i="4"/>
  <c r="FC20" i="4" s="1"/>
  <c r="FD20" i="4" s="1"/>
  <c r="EM20" i="4"/>
  <c r="ED20" i="4"/>
  <c r="EL20" i="4" s="1"/>
  <c r="EB20" i="4"/>
  <c r="EA20" i="4"/>
  <c r="DZ20" i="4"/>
  <c r="EJ20" i="4" s="1"/>
  <c r="DV20" i="4"/>
  <c r="DO20" i="4"/>
  <c r="DF20" i="4"/>
  <c r="DN20" i="4" s="1"/>
  <c r="DD20" i="4"/>
  <c r="DC20" i="4"/>
  <c r="DB20" i="4"/>
  <c r="DL20" i="4" s="1"/>
  <c r="CX20" i="4"/>
  <c r="DG20" i="4" s="1"/>
  <c r="DH20" i="4" s="1"/>
  <c r="CQ20" i="4"/>
  <c r="CH20" i="4"/>
  <c r="CP20" i="4" s="1"/>
  <c r="CF20" i="4"/>
  <c r="CE20" i="4"/>
  <c r="CD20" i="4"/>
  <c r="CN20" i="4" s="1"/>
  <c r="BZ20" i="4"/>
  <c r="BS20" i="4"/>
  <c r="BJ20" i="4"/>
  <c r="BR20" i="4" s="1"/>
  <c r="BH20" i="4"/>
  <c r="BG20" i="4"/>
  <c r="BF20" i="4"/>
  <c r="BP20" i="4" s="1"/>
  <c r="BB20" i="4"/>
  <c r="BK20" i="4" s="1"/>
  <c r="BL20" i="4" s="1"/>
  <c r="AU20" i="4"/>
  <c r="AL20" i="4"/>
  <c r="AT20" i="4" s="1"/>
  <c r="AJ20" i="4"/>
  <c r="AI20" i="4"/>
  <c r="AQ20" i="4" s="1"/>
  <c r="AH20" i="4"/>
  <c r="AR20" i="4" s="1"/>
  <c r="AD20" i="4"/>
  <c r="V20" i="4"/>
  <c r="T20" i="4"/>
  <c r="O20" i="4"/>
  <c r="P20" i="4" s="1"/>
  <c r="KA19" i="4"/>
  <c r="JR19" i="4"/>
  <c r="JZ19" i="4" s="1"/>
  <c r="JP19" i="4"/>
  <c r="JO19" i="4"/>
  <c r="JN19" i="4"/>
  <c r="JX19" i="4" s="1"/>
  <c r="JJ19" i="4"/>
  <c r="JC19" i="4"/>
  <c r="IT19" i="4"/>
  <c r="JB19" i="4" s="1"/>
  <c r="IR19" i="4"/>
  <c r="IQ19" i="4"/>
  <c r="IP19" i="4"/>
  <c r="IZ19" i="4" s="1"/>
  <c r="IL19" i="4"/>
  <c r="IU19" i="4" s="1"/>
  <c r="IV19" i="4" s="1"/>
  <c r="IE19" i="4"/>
  <c r="HV19" i="4"/>
  <c r="ID19" i="4" s="1"/>
  <c r="HT19" i="4"/>
  <c r="HS19" i="4"/>
  <c r="HR19" i="4"/>
  <c r="IB19" i="4" s="1"/>
  <c r="HN19" i="4"/>
  <c r="HG19" i="4"/>
  <c r="GX19" i="4"/>
  <c r="HF19" i="4" s="1"/>
  <c r="GV19" i="4"/>
  <c r="GU19" i="4"/>
  <c r="GT19" i="4"/>
  <c r="HD19" i="4" s="1"/>
  <c r="GP19" i="4"/>
  <c r="GY19" i="4" s="1"/>
  <c r="GZ19" i="4" s="1"/>
  <c r="GI19" i="4"/>
  <c r="FZ19" i="4"/>
  <c r="GH19" i="4" s="1"/>
  <c r="FX19" i="4"/>
  <c r="FW19" i="4"/>
  <c r="FV19" i="4"/>
  <c r="GF19" i="4" s="1"/>
  <c r="FR19" i="4"/>
  <c r="FK19" i="4"/>
  <c r="FB19" i="4"/>
  <c r="FJ19" i="4" s="1"/>
  <c r="EZ19" i="4"/>
  <c r="EY19" i="4"/>
  <c r="EX19" i="4"/>
  <c r="FH19" i="4" s="1"/>
  <c r="ET19" i="4"/>
  <c r="FC19" i="4" s="1"/>
  <c r="FD19" i="4" s="1"/>
  <c r="EM19" i="4"/>
  <c r="ED19" i="4"/>
  <c r="EL19" i="4" s="1"/>
  <c r="EB19" i="4"/>
  <c r="EA19" i="4"/>
  <c r="DZ19" i="4"/>
  <c r="EJ19" i="4" s="1"/>
  <c r="DV19" i="4"/>
  <c r="DO19" i="4"/>
  <c r="DF19" i="4"/>
  <c r="DN19" i="4" s="1"/>
  <c r="DD19" i="4"/>
  <c r="DC19" i="4"/>
  <c r="DB19" i="4"/>
  <c r="DL19" i="4" s="1"/>
  <c r="CX19" i="4"/>
  <c r="DG19" i="4" s="1"/>
  <c r="DH19" i="4" s="1"/>
  <c r="CQ19" i="4"/>
  <c r="CH19" i="4"/>
  <c r="CP19" i="4" s="1"/>
  <c r="CF19" i="4"/>
  <c r="CE19" i="4"/>
  <c r="CD19" i="4"/>
  <c r="CN19" i="4" s="1"/>
  <c r="BZ19" i="4"/>
  <c r="BS19" i="4"/>
  <c r="BJ19" i="4"/>
  <c r="BR19" i="4" s="1"/>
  <c r="BH19" i="4"/>
  <c r="BG19" i="4"/>
  <c r="BF19" i="4"/>
  <c r="BP19" i="4" s="1"/>
  <c r="BB19" i="4"/>
  <c r="BK19" i="4" s="1"/>
  <c r="BL19" i="4" s="1"/>
  <c r="AU19" i="4"/>
  <c r="AL19" i="4"/>
  <c r="AT19" i="4" s="1"/>
  <c r="AJ19" i="4"/>
  <c r="AI19" i="4"/>
  <c r="AQ19" i="4" s="1"/>
  <c r="AH19" i="4"/>
  <c r="AR19" i="4" s="1"/>
  <c r="AD19" i="4"/>
  <c r="V19" i="4"/>
  <c r="T19" i="4"/>
  <c r="O19" i="4"/>
  <c r="P19" i="4" s="1"/>
  <c r="KA18" i="4"/>
  <c r="JR18" i="4"/>
  <c r="JZ18" i="4" s="1"/>
  <c r="JP18" i="4"/>
  <c r="JO18" i="4"/>
  <c r="JN18" i="4"/>
  <c r="JX18" i="4" s="1"/>
  <c r="JJ18" i="4"/>
  <c r="JC18" i="4"/>
  <c r="IT18" i="4"/>
  <c r="JB18" i="4" s="1"/>
  <c r="IR18" i="4"/>
  <c r="IQ18" i="4"/>
  <c r="IP18" i="4"/>
  <c r="IZ18" i="4" s="1"/>
  <c r="IL18" i="4"/>
  <c r="IU18" i="4" s="1"/>
  <c r="IV18" i="4" s="1"/>
  <c r="IE18" i="4"/>
  <c r="HV18" i="4"/>
  <c r="ID18" i="4" s="1"/>
  <c r="HT18" i="4"/>
  <c r="HS18" i="4"/>
  <c r="HR18" i="4"/>
  <c r="IB18" i="4" s="1"/>
  <c r="HN18" i="4"/>
  <c r="HG18" i="4"/>
  <c r="GX18" i="4"/>
  <c r="HF18" i="4" s="1"/>
  <c r="GV18" i="4"/>
  <c r="GU18" i="4"/>
  <c r="GT18" i="4"/>
  <c r="HD18" i="4" s="1"/>
  <c r="GP18" i="4"/>
  <c r="GY18" i="4" s="1"/>
  <c r="GZ18" i="4" s="1"/>
  <c r="GI18" i="4"/>
  <c r="FZ18" i="4"/>
  <c r="GH18" i="4" s="1"/>
  <c r="FX18" i="4"/>
  <c r="FW18" i="4"/>
  <c r="FV18" i="4"/>
  <c r="GF18" i="4" s="1"/>
  <c r="FR18" i="4"/>
  <c r="FK18" i="4"/>
  <c r="FB18" i="4"/>
  <c r="FJ18" i="4" s="1"/>
  <c r="EZ18" i="4"/>
  <c r="EY18" i="4"/>
  <c r="EX18" i="4"/>
  <c r="FH18" i="4" s="1"/>
  <c r="ET18" i="4"/>
  <c r="FC18" i="4" s="1"/>
  <c r="FD18" i="4" s="1"/>
  <c r="EM18" i="4"/>
  <c r="ED18" i="4"/>
  <c r="EL18" i="4" s="1"/>
  <c r="EB18" i="4"/>
  <c r="EA18" i="4"/>
  <c r="DZ18" i="4"/>
  <c r="EJ18" i="4" s="1"/>
  <c r="DV18" i="4"/>
  <c r="DO18" i="4"/>
  <c r="DF18" i="4"/>
  <c r="DN18" i="4" s="1"/>
  <c r="DD18" i="4"/>
  <c r="DC18" i="4"/>
  <c r="DB18" i="4"/>
  <c r="DL18" i="4" s="1"/>
  <c r="CX18" i="4"/>
  <c r="DG18" i="4" s="1"/>
  <c r="DH18" i="4" s="1"/>
  <c r="CQ18" i="4"/>
  <c r="CH18" i="4"/>
  <c r="CP18" i="4" s="1"/>
  <c r="CF18" i="4"/>
  <c r="CE18" i="4"/>
  <c r="CD18" i="4"/>
  <c r="CN18" i="4" s="1"/>
  <c r="BZ18" i="4"/>
  <c r="BS18" i="4"/>
  <c r="BJ18" i="4"/>
  <c r="BR18" i="4" s="1"/>
  <c r="BH18" i="4"/>
  <c r="BG18" i="4"/>
  <c r="BF18" i="4"/>
  <c r="BP18" i="4" s="1"/>
  <c r="BB18" i="4"/>
  <c r="BK18" i="4" s="1"/>
  <c r="BL18" i="4" s="1"/>
  <c r="AU18" i="4"/>
  <c r="AL18" i="4"/>
  <c r="AT18" i="4" s="1"/>
  <c r="AJ18" i="4"/>
  <c r="AI18" i="4"/>
  <c r="AQ18" i="4" s="1"/>
  <c r="AH18" i="4"/>
  <c r="AR18" i="4" s="1"/>
  <c r="AD18" i="4"/>
  <c r="V18" i="4"/>
  <c r="T18" i="4"/>
  <c r="O18" i="4"/>
  <c r="P18" i="4" s="1"/>
  <c r="KA17" i="4"/>
  <c r="JR17" i="4"/>
  <c r="JZ17" i="4" s="1"/>
  <c r="JP17" i="4"/>
  <c r="JO17" i="4"/>
  <c r="JN17" i="4"/>
  <c r="JX17" i="4" s="1"/>
  <c r="JJ17" i="4"/>
  <c r="JC17" i="4"/>
  <c r="IT17" i="4"/>
  <c r="JB17" i="4" s="1"/>
  <c r="IR17" i="4"/>
  <c r="IQ17" i="4"/>
  <c r="IP17" i="4"/>
  <c r="IZ17" i="4" s="1"/>
  <c r="IL17" i="4"/>
  <c r="IU17" i="4" s="1"/>
  <c r="IV17" i="4" s="1"/>
  <c r="IE17" i="4"/>
  <c r="HV17" i="4"/>
  <c r="ID17" i="4" s="1"/>
  <c r="HT17" i="4"/>
  <c r="HS17" i="4"/>
  <c r="HR17" i="4"/>
  <c r="IB17" i="4" s="1"/>
  <c r="HN17" i="4"/>
  <c r="HG17" i="4"/>
  <c r="GX17" i="4"/>
  <c r="HF17" i="4" s="1"/>
  <c r="GV17" i="4"/>
  <c r="GU17" i="4"/>
  <c r="GT17" i="4"/>
  <c r="HD17" i="4" s="1"/>
  <c r="GP17" i="4"/>
  <c r="GY17" i="4" s="1"/>
  <c r="GZ17" i="4" s="1"/>
  <c r="GI17" i="4"/>
  <c r="FZ17" i="4"/>
  <c r="GH17" i="4" s="1"/>
  <c r="FX17" i="4"/>
  <c r="FW17" i="4"/>
  <c r="FV17" i="4"/>
  <c r="GF17" i="4" s="1"/>
  <c r="FR17" i="4"/>
  <c r="FK17" i="4"/>
  <c r="FB17" i="4"/>
  <c r="FJ17" i="4" s="1"/>
  <c r="EZ17" i="4"/>
  <c r="EY17" i="4"/>
  <c r="EX17" i="4"/>
  <c r="FH17" i="4" s="1"/>
  <c r="ET17" i="4"/>
  <c r="FC17" i="4" s="1"/>
  <c r="FD17" i="4" s="1"/>
  <c r="EM17" i="4"/>
  <c r="ED17" i="4"/>
  <c r="EL17" i="4" s="1"/>
  <c r="EB17" i="4"/>
  <c r="EA17" i="4"/>
  <c r="DZ17" i="4"/>
  <c r="EJ17" i="4" s="1"/>
  <c r="DV17" i="4"/>
  <c r="DO17" i="4"/>
  <c r="DF17" i="4"/>
  <c r="DN17" i="4" s="1"/>
  <c r="DD17" i="4"/>
  <c r="DC17" i="4"/>
  <c r="DB17" i="4"/>
  <c r="DL17" i="4" s="1"/>
  <c r="CX17" i="4"/>
  <c r="DG17" i="4" s="1"/>
  <c r="DH17" i="4" s="1"/>
  <c r="CQ17" i="4"/>
  <c r="CH17" i="4"/>
  <c r="CP17" i="4" s="1"/>
  <c r="CF17" i="4"/>
  <c r="CE17" i="4"/>
  <c r="CD17" i="4"/>
  <c r="CN17" i="4" s="1"/>
  <c r="BZ17" i="4"/>
  <c r="BS17" i="4"/>
  <c r="BJ17" i="4"/>
  <c r="BR17" i="4" s="1"/>
  <c r="BH17" i="4"/>
  <c r="BG17" i="4"/>
  <c r="BF17" i="4"/>
  <c r="BP17" i="4" s="1"/>
  <c r="BB17" i="4"/>
  <c r="BK17" i="4" s="1"/>
  <c r="BL17" i="4" s="1"/>
  <c r="AU17" i="4"/>
  <c r="AL17" i="4"/>
  <c r="AT17" i="4" s="1"/>
  <c r="AJ17" i="4"/>
  <c r="AI17" i="4"/>
  <c r="AQ17" i="4" s="1"/>
  <c r="AH17" i="4"/>
  <c r="AR17" i="4" s="1"/>
  <c r="AD17" i="4"/>
  <c r="V17" i="4"/>
  <c r="T17" i="4"/>
  <c r="O17" i="4"/>
  <c r="P17" i="4" s="1"/>
  <c r="KA16" i="4"/>
  <c r="JR16" i="4"/>
  <c r="JZ16" i="4" s="1"/>
  <c r="JP16" i="4"/>
  <c r="JO16" i="4"/>
  <c r="JN16" i="4"/>
  <c r="JX16" i="4" s="1"/>
  <c r="JJ16" i="4"/>
  <c r="JC16" i="4"/>
  <c r="IT16" i="4"/>
  <c r="JB16" i="4" s="1"/>
  <c r="IR16" i="4"/>
  <c r="IQ16" i="4"/>
  <c r="IP16" i="4"/>
  <c r="IZ16" i="4" s="1"/>
  <c r="IL16" i="4"/>
  <c r="IU16" i="4" s="1"/>
  <c r="IV16" i="4" s="1"/>
  <c r="IE16" i="4"/>
  <c r="HV16" i="4"/>
  <c r="ID16" i="4" s="1"/>
  <c r="HT16" i="4"/>
  <c r="HS16" i="4"/>
  <c r="HR16" i="4"/>
  <c r="IB16" i="4" s="1"/>
  <c r="HN16" i="4"/>
  <c r="HG16" i="4"/>
  <c r="GX16" i="4"/>
  <c r="HF16" i="4" s="1"/>
  <c r="GV16" i="4"/>
  <c r="GU16" i="4"/>
  <c r="GT16" i="4"/>
  <c r="HD16" i="4" s="1"/>
  <c r="GP16" i="4"/>
  <c r="GY16" i="4" s="1"/>
  <c r="GZ16" i="4" s="1"/>
  <c r="GI16" i="4"/>
  <c r="FZ16" i="4"/>
  <c r="GH16" i="4" s="1"/>
  <c r="FX16" i="4"/>
  <c r="FW16" i="4"/>
  <c r="FV16" i="4"/>
  <c r="GF16" i="4" s="1"/>
  <c r="FR16" i="4"/>
  <c r="FK16" i="4"/>
  <c r="FB16" i="4"/>
  <c r="FJ16" i="4" s="1"/>
  <c r="EZ16" i="4"/>
  <c r="EY16" i="4"/>
  <c r="EX16" i="4"/>
  <c r="FH16" i="4" s="1"/>
  <c r="ET16" i="4"/>
  <c r="FC16" i="4" s="1"/>
  <c r="FD16" i="4" s="1"/>
  <c r="EM16" i="4"/>
  <c r="ED16" i="4"/>
  <c r="EL16" i="4" s="1"/>
  <c r="EB16" i="4"/>
  <c r="EA16" i="4"/>
  <c r="DZ16" i="4"/>
  <c r="EJ16" i="4" s="1"/>
  <c r="DV16" i="4"/>
  <c r="DO16" i="4"/>
  <c r="DF16" i="4"/>
  <c r="DN16" i="4" s="1"/>
  <c r="DD16" i="4"/>
  <c r="DC16" i="4"/>
  <c r="DB16" i="4"/>
  <c r="DL16" i="4" s="1"/>
  <c r="CX16" i="4"/>
  <c r="DG16" i="4" s="1"/>
  <c r="DH16" i="4" s="1"/>
  <c r="CQ16" i="4"/>
  <c r="CH16" i="4"/>
  <c r="CP16" i="4" s="1"/>
  <c r="CF16" i="4"/>
  <c r="CE16" i="4"/>
  <c r="CD16" i="4"/>
  <c r="CN16" i="4" s="1"/>
  <c r="BZ16" i="4"/>
  <c r="BS16" i="4"/>
  <c r="BJ16" i="4"/>
  <c r="BR16" i="4" s="1"/>
  <c r="BH16" i="4"/>
  <c r="BG16" i="4"/>
  <c r="BF16" i="4"/>
  <c r="BP16" i="4" s="1"/>
  <c r="BB16" i="4"/>
  <c r="BK16" i="4" s="1"/>
  <c r="BL16" i="4" s="1"/>
  <c r="AU16" i="4"/>
  <c r="AL16" i="4"/>
  <c r="AT16" i="4" s="1"/>
  <c r="AJ16" i="4"/>
  <c r="AI16" i="4"/>
  <c r="AQ16" i="4" s="1"/>
  <c r="AH16" i="4"/>
  <c r="AR16" i="4" s="1"/>
  <c r="AD16" i="4"/>
  <c r="V16" i="4"/>
  <c r="T16" i="4"/>
  <c r="O16" i="4"/>
  <c r="P16" i="4" s="1"/>
  <c r="KA15" i="4"/>
  <c r="JR15" i="4"/>
  <c r="JZ15" i="4" s="1"/>
  <c r="JP15" i="4"/>
  <c r="JO15" i="4"/>
  <c r="JN15" i="4"/>
  <c r="JX15" i="4" s="1"/>
  <c r="JJ15" i="4"/>
  <c r="JC15" i="4"/>
  <c r="IT15" i="4"/>
  <c r="JB15" i="4" s="1"/>
  <c r="IR15" i="4"/>
  <c r="IQ15" i="4"/>
  <c r="IP15" i="4"/>
  <c r="IZ15" i="4" s="1"/>
  <c r="IL15" i="4"/>
  <c r="IU15" i="4" s="1"/>
  <c r="IV15" i="4" s="1"/>
  <c r="IE15" i="4"/>
  <c r="HV15" i="4"/>
  <c r="ID15" i="4" s="1"/>
  <c r="HT15" i="4"/>
  <c r="HS15" i="4"/>
  <c r="HR15" i="4"/>
  <c r="IB15" i="4" s="1"/>
  <c r="HN15" i="4"/>
  <c r="HG15" i="4"/>
  <c r="GX15" i="4"/>
  <c r="HF15" i="4" s="1"/>
  <c r="GV15" i="4"/>
  <c r="GU15" i="4"/>
  <c r="GT15" i="4"/>
  <c r="HD15" i="4" s="1"/>
  <c r="GP15" i="4"/>
  <c r="GY15" i="4" s="1"/>
  <c r="GZ15" i="4" s="1"/>
  <c r="GI15" i="4"/>
  <c r="FZ15" i="4"/>
  <c r="GH15" i="4" s="1"/>
  <c r="FX15" i="4"/>
  <c r="FW15" i="4"/>
  <c r="FV15" i="4"/>
  <c r="GF15" i="4" s="1"/>
  <c r="FR15" i="4"/>
  <c r="FK15" i="4"/>
  <c r="FB15" i="4"/>
  <c r="FJ15" i="4" s="1"/>
  <c r="EZ15" i="4"/>
  <c r="EY15" i="4"/>
  <c r="EX15" i="4"/>
  <c r="FH15" i="4" s="1"/>
  <c r="ET15" i="4"/>
  <c r="FC15" i="4" s="1"/>
  <c r="FD15" i="4" s="1"/>
  <c r="EM15" i="4"/>
  <c r="ED15" i="4"/>
  <c r="EL15" i="4" s="1"/>
  <c r="EB15" i="4"/>
  <c r="EA15" i="4"/>
  <c r="DZ15" i="4"/>
  <c r="EJ15" i="4" s="1"/>
  <c r="DV15" i="4"/>
  <c r="DO15" i="4"/>
  <c r="DF15" i="4"/>
  <c r="DN15" i="4" s="1"/>
  <c r="DD15" i="4"/>
  <c r="DC15" i="4"/>
  <c r="DB15" i="4"/>
  <c r="DL15" i="4" s="1"/>
  <c r="CX15" i="4"/>
  <c r="DG15" i="4" s="1"/>
  <c r="DH15" i="4" s="1"/>
  <c r="CQ15" i="4"/>
  <c r="CH15" i="4"/>
  <c r="CP15" i="4" s="1"/>
  <c r="CF15" i="4"/>
  <c r="CE15" i="4"/>
  <c r="CD15" i="4"/>
  <c r="CN15" i="4" s="1"/>
  <c r="BZ15" i="4"/>
  <c r="BS15" i="4"/>
  <c r="BJ15" i="4"/>
  <c r="BR15" i="4" s="1"/>
  <c r="BH15" i="4"/>
  <c r="BG15" i="4"/>
  <c r="BF15" i="4"/>
  <c r="BP15" i="4" s="1"/>
  <c r="BB15" i="4"/>
  <c r="BK15" i="4" s="1"/>
  <c r="BL15" i="4" s="1"/>
  <c r="AU15" i="4"/>
  <c r="AL15" i="4"/>
  <c r="AT15" i="4" s="1"/>
  <c r="AJ15" i="4"/>
  <c r="AI15" i="4"/>
  <c r="AQ15" i="4" s="1"/>
  <c r="AH15" i="4"/>
  <c r="AR15" i="4" s="1"/>
  <c r="AD15" i="4"/>
  <c r="V15" i="4"/>
  <c r="T15" i="4"/>
  <c r="O15" i="4"/>
  <c r="P15" i="4" s="1"/>
  <c r="JF15" i="2"/>
  <c r="JF16" i="2" s="1"/>
  <c r="JF17" i="2" s="1"/>
  <c r="JF18" i="2" s="1"/>
  <c r="JF19" i="2" s="1"/>
  <c r="JF20" i="2" s="1"/>
  <c r="JF21" i="2" s="1"/>
  <c r="JF22" i="2" s="1"/>
  <c r="JF23" i="2" s="1"/>
  <c r="JF24" i="2" s="1"/>
  <c r="JF25" i="2" s="1"/>
  <c r="JF26" i="2" s="1"/>
  <c r="JF27" i="2" s="1"/>
  <c r="JF28" i="2" s="1"/>
  <c r="JF29" i="2" s="1"/>
  <c r="JF30" i="2" s="1"/>
  <c r="JF31" i="2" s="1"/>
  <c r="JF32" i="2" s="1"/>
  <c r="JF33" i="2" s="1"/>
  <c r="JF34" i="2" s="1"/>
  <c r="JF35" i="2" s="1"/>
  <c r="JF36" i="2" s="1"/>
  <c r="JF37" i="2" s="1"/>
  <c r="JF38" i="2" s="1"/>
  <c r="JF39" i="2" s="1"/>
  <c r="JF40" i="2" s="1"/>
  <c r="JF41" i="2" s="1"/>
  <c r="JF42" i="2" s="1"/>
  <c r="JF43" i="2" s="1"/>
  <c r="JF44" i="2" s="1"/>
  <c r="JF45" i="2" s="1"/>
  <c r="JF46" i="2" s="1"/>
  <c r="JF47" i="2" s="1"/>
  <c r="JF48" i="2" s="1"/>
  <c r="JF49" i="2" s="1"/>
  <c r="JF50" i="2" s="1"/>
  <c r="JF51" i="2" s="1"/>
  <c r="JF52" i="2" s="1"/>
  <c r="JF53" i="2" s="1"/>
  <c r="JF54" i="2" s="1"/>
  <c r="JF55" i="2" s="1"/>
  <c r="JF56" i="2" s="1"/>
  <c r="JF57" i="2" s="1"/>
  <c r="JF58" i="2" s="1"/>
  <c r="JF59" i="2" s="1"/>
  <c r="JF60" i="2" s="1"/>
  <c r="JF61" i="2" s="1"/>
  <c r="JF62" i="2" s="1"/>
  <c r="JF63" i="2" s="1"/>
  <c r="JF64" i="2" s="1"/>
  <c r="JF65" i="2" s="1"/>
  <c r="JF66" i="2" s="1"/>
  <c r="JF67" i="2" s="1"/>
  <c r="JF68" i="2" s="1"/>
  <c r="JF69" i="2" s="1"/>
  <c r="JF70" i="2" s="1"/>
  <c r="JF71" i="2" s="1"/>
  <c r="JF72" i="2" s="1"/>
  <c r="JF73" i="2" s="1"/>
  <c r="JF74" i="2" s="1"/>
  <c r="JF75" i="2" s="1"/>
  <c r="JF76" i="2" s="1"/>
  <c r="JF77" i="2" s="1"/>
  <c r="JF78" i="2" s="1"/>
  <c r="JF79" i="2" s="1"/>
  <c r="JF80" i="2" s="1"/>
  <c r="JF81" i="2" s="1"/>
  <c r="JF82" i="2" s="1"/>
  <c r="JF83" i="2" s="1"/>
  <c r="JF84" i="2" s="1"/>
  <c r="JF85" i="2" s="1"/>
  <c r="JF86" i="2" s="1"/>
  <c r="JF87" i="2" s="1"/>
  <c r="JF88" i="2" s="1"/>
  <c r="JF89" i="2" s="1"/>
  <c r="JF90" i="2" s="1"/>
  <c r="JF91" i="2" s="1"/>
  <c r="JF92" i="2" s="1"/>
  <c r="JF93" i="2" s="1"/>
  <c r="JF94" i="2" s="1"/>
  <c r="JF95" i="2" s="1"/>
  <c r="JF96" i="2" s="1"/>
  <c r="JF97" i="2" s="1"/>
  <c r="JF98" i="2" s="1"/>
  <c r="JF99" i="2" s="1"/>
  <c r="JF100" i="2" s="1"/>
  <c r="JF101" i="2" s="1"/>
  <c r="JF102" i="2" s="1"/>
  <c r="JF103" i="2" s="1"/>
  <c r="JF104" i="2" s="1"/>
  <c r="JF105" i="2" s="1"/>
  <c r="JF106" i="2" s="1"/>
  <c r="JF107" i="2" s="1"/>
  <c r="JF108" i="2" s="1"/>
  <c r="JF109" i="2" s="1"/>
  <c r="JF110" i="2" s="1"/>
  <c r="JF111" i="2" s="1"/>
  <c r="JF112" i="2" s="1"/>
  <c r="JF113" i="2" s="1"/>
  <c r="IH15" i="2"/>
  <c r="IH16" i="2" s="1"/>
  <c r="IH17" i="2" s="1"/>
  <c r="IH18" i="2" s="1"/>
  <c r="IH19" i="2" s="1"/>
  <c r="IH20" i="2" s="1"/>
  <c r="IH21" i="2" s="1"/>
  <c r="IH22" i="2" s="1"/>
  <c r="IH23" i="2" s="1"/>
  <c r="IH24" i="2" s="1"/>
  <c r="IH25" i="2" s="1"/>
  <c r="IH26" i="2" s="1"/>
  <c r="IH27" i="2" s="1"/>
  <c r="IH28" i="2" s="1"/>
  <c r="IH29" i="2" s="1"/>
  <c r="IH30" i="2" s="1"/>
  <c r="IH31" i="2" s="1"/>
  <c r="IH32" i="2" s="1"/>
  <c r="IH33" i="2" s="1"/>
  <c r="IH34" i="2" s="1"/>
  <c r="IH35" i="2" s="1"/>
  <c r="IH36" i="2" s="1"/>
  <c r="IH37" i="2" s="1"/>
  <c r="IH38" i="2" s="1"/>
  <c r="IH39" i="2" s="1"/>
  <c r="IH40" i="2" s="1"/>
  <c r="IH41" i="2" s="1"/>
  <c r="IH42" i="2" s="1"/>
  <c r="IH43" i="2" s="1"/>
  <c r="IH44" i="2" s="1"/>
  <c r="IH45" i="2" s="1"/>
  <c r="IH46" i="2" s="1"/>
  <c r="IH47" i="2" s="1"/>
  <c r="IH48" i="2" s="1"/>
  <c r="IH49" i="2" s="1"/>
  <c r="IH50" i="2" s="1"/>
  <c r="IH51" i="2" s="1"/>
  <c r="IH52" i="2" s="1"/>
  <c r="IH53" i="2" s="1"/>
  <c r="IH54" i="2" s="1"/>
  <c r="IH55" i="2" s="1"/>
  <c r="IH56" i="2" s="1"/>
  <c r="IH57" i="2" s="1"/>
  <c r="IH58" i="2" s="1"/>
  <c r="IH59" i="2" s="1"/>
  <c r="IH60" i="2" s="1"/>
  <c r="IH61" i="2" s="1"/>
  <c r="IH62" i="2" s="1"/>
  <c r="IH63" i="2" s="1"/>
  <c r="IH64" i="2" s="1"/>
  <c r="IH65" i="2" s="1"/>
  <c r="IH66" i="2" s="1"/>
  <c r="IH67" i="2" s="1"/>
  <c r="IH68" i="2" s="1"/>
  <c r="IH69" i="2" s="1"/>
  <c r="IH70" i="2" s="1"/>
  <c r="IH71" i="2" s="1"/>
  <c r="IH72" i="2" s="1"/>
  <c r="IH73" i="2" s="1"/>
  <c r="IH74" i="2" s="1"/>
  <c r="IH75" i="2" s="1"/>
  <c r="IH76" i="2" s="1"/>
  <c r="IH77" i="2" s="1"/>
  <c r="IH78" i="2" s="1"/>
  <c r="IH79" i="2" s="1"/>
  <c r="IH80" i="2" s="1"/>
  <c r="IH81" i="2" s="1"/>
  <c r="IH82" i="2" s="1"/>
  <c r="IH83" i="2" s="1"/>
  <c r="IH84" i="2" s="1"/>
  <c r="IH85" i="2" s="1"/>
  <c r="IH86" i="2" s="1"/>
  <c r="IH87" i="2" s="1"/>
  <c r="IH88" i="2" s="1"/>
  <c r="IH89" i="2" s="1"/>
  <c r="IH90" i="2" s="1"/>
  <c r="IH91" i="2" s="1"/>
  <c r="IH92" i="2" s="1"/>
  <c r="IH93" i="2" s="1"/>
  <c r="IH94" i="2" s="1"/>
  <c r="IH95" i="2" s="1"/>
  <c r="IH96" i="2" s="1"/>
  <c r="IH97" i="2" s="1"/>
  <c r="IH98" i="2" s="1"/>
  <c r="IH99" i="2" s="1"/>
  <c r="IH100" i="2" s="1"/>
  <c r="IH101" i="2" s="1"/>
  <c r="IH102" i="2" s="1"/>
  <c r="IH103" i="2" s="1"/>
  <c r="IH104" i="2" s="1"/>
  <c r="IH105" i="2" s="1"/>
  <c r="IH106" i="2" s="1"/>
  <c r="IH107" i="2" s="1"/>
  <c r="IH108" i="2" s="1"/>
  <c r="IH109" i="2" s="1"/>
  <c r="IH110" i="2" s="1"/>
  <c r="IH111" i="2" s="1"/>
  <c r="IH112" i="2" s="1"/>
  <c r="IH113" i="2" s="1"/>
  <c r="HJ15" i="2"/>
  <c r="HJ16" i="2" s="1"/>
  <c r="HJ17" i="2" s="1"/>
  <c r="HJ18" i="2" s="1"/>
  <c r="HJ19" i="2" s="1"/>
  <c r="HJ20" i="2" s="1"/>
  <c r="HJ21" i="2" s="1"/>
  <c r="HJ22" i="2" s="1"/>
  <c r="HJ23" i="2" s="1"/>
  <c r="HJ24" i="2" s="1"/>
  <c r="HJ25" i="2" s="1"/>
  <c r="HJ26" i="2" s="1"/>
  <c r="HJ27" i="2" s="1"/>
  <c r="HJ28" i="2" s="1"/>
  <c r="HJ29" i="2" s="1"/>
  <c r="HJ30" i="2" s="1"/>
  <c r="HJ31" i="2" s="1"/>
  <c r="HJ32" i="2" s="1"/>
  <c r="HJ33" i="2" s="1"/>
  <c r="HJ34" i="2" s="1"/>
  <c r="HJ35" i="2" s="1"/>
  <c r="HJ36" i="2" s="1"/>
  <c r="HJ37" i="2" s="1"/>
  <c r="HJ38" i="2" s="1"/>
  <c r="HJ39" i="2" s="1"/>
  <c r="HJ40" i="2" s="1"/>
  <c r="HJ41" i="2" s="1"/>
  <c r="HJ42" i="2" s="1"/>
  <c r="HJ43" i="2" s="1"/>
  <c r="HJ44" i="2" s="1"/>
  <c r="HJ45" i="2" s="1"/>
  <c r="HJ46" i="2" s="1"/>
  <c r="HJ47" i="2" s="1"/>
  <c r="HJ48" i="2" s="1"/>
  <c r="HJ49" i="2" s="1"/>
  <c r="HJ50" i="2" s="1"/>
  <c r="HJ51" i="2" s="1"/>
  <c r="HJ52" i="2" s="1"/>
  <c r="HJ53" i="2" s="1"/>
  <c r="HJ54" i="2" s="1"/>
  <c r="HJ55" i="2" s="1"/>
  <c r="HJ56" i="2" s="1"/>
  <c r="HJ57" i="2" s="1"/>
  <c r="HJ58" i="2" s="1"/>
  <c r="HJ59" i="2" s="1"/>
  <c r="HJ60" i="2" s="1"/>
  <c r="HJ61" i="2" s="1"/>
  <c r="HJ62" i="2" s="1"/>
  <c r="HJ63" i="2" s="1"/>
  <c r="HJ64" i="2" s="1"/>
  <c r="HJ65" i="2" s="1"/>
  <c r="HJ66" i="2" s="1"/>
  <c r="HJ67" i="2" s="1"/>
  <c r="HJ68" i="2" s="1"/>
  <c r="HJ69" i="2" s="1"/>
  <c r="HJ70" i="2" s="1"/>
  <c r="HJ71" i="2" s="1"/>
  <c r="HJ72" i="2" s="1"/>
  <c r="HJ73" i="2" s="1"/>
  <c r="HJ74" i="2" s="1"/>
  <c r="HJ75" i="2" s="1"/>
  <c r="HJ76" i="2" s="1"/>
  <c r="HJ77" i="2" s="1"/>
  <c r="HJ78" i="2" s="1"/>
  <c r="HJ79" i="2" s="1"/>
  <c r="HJ80" i="2" s="1"/>
  <c r="HJ81" i="2" s="1"/>
  <c r="HJ82" i="2" s="1"/>
  <c r="HJ83" i="2" s="1"/>
  <c r="HJ84" i="2" s="1"/>
  <c r="HJ85" i="2" s="1"/>
  <c r="HJ86" i="2" s="1"/>
  <c r="HJ87" i="2" s="1"/>
  <c r="HJ88" i="2" s="1"/>
  <c r="HJ89" i="2" s="1"/>
  <c r="HJ90" i="2" s="1"/>
  <c r="HJ91" i="2" s="1"/>
  <c r="HJ92" i="2" s="1"/>
  <c r="HJ93" i="2" s="1"/>
  <c r="HJ94" i="2" s="1"/>
  <c r="HJ95" i="2" s="1"/>
  <c r="HJ96" i="2" s="1"/>
  <c r="HJ97" i="2" s="1"/>
  <c r="HJ98" i="2" s="1"/>
  <c r="HJ99" i="2" s="1"/>
  <c r="HJ100" i="2" s="1"/>
  <c r="HJ101" i="2" s="1"/>
  <c r="HJ102" i="2" s="1"/>
  <c r="HJ103" i="2" s="1"/>
  <c r="HJ104" i="2" s="1"/>
  <c r="HJ105" i="2" s="1"/>
  <c r="HJ106" i="2" s="1"/>
  <c r="HJ107" i="2" s="1"/>
  <c r="HJ108" i="2" s="1"/>
  <c r="HJ109" i="2" s="1"/>
  <c r="HJ110" i="2" s="1"/>
  <c r="HJ111" i="2" s="1"/>
  <c r="HJ112" i="2" s="1"/>
  <c r="HJ113" i="2" s="1"/>
  <c r="GL15" i="2"/>
  <c r="GL16" i="2" s="1"/>
  <c r="GL17" i="2" s="1"/>
  <c r="GL18" i="2" s="1"/>
  <c r="GL19" i="2" s="1"/>
  <c r="GL20" i="2" s="1"/>
  <c r="GL21" i="2" s="1"/>
  <c r="GL22" i="2" s="1"/>
  <c r="GL23" i="2" s="1"/>
  <c r="GL24" i="2" s="1"/>
  <c r="GL25" i="2" s="1"/>
  <c r="GL26" i="2" s="1"/>
  <c r="GL27" i="2" s="1"/>
  <c r="GL28" i="2" s="1"/>
  <c r="GL29" i="2" s="1"/>
  <c r="GL30" i="2" s="1"/>
  <c r="GL31" i="2" s="1"/>
  <c r="GL32" i="2" s="1"/>
  <c r="GL33" i="2" s="1"/>
  <c r="GL34" i="2" s="1"/>
  <c r="GL35" i="2" s="1"/>
  <c r="GL36" i="2" s="1"/>
  <c r="GL37" i="2" s="1"/>
  <c r="GL38" i="2" s="1"/>
  <c r="GL39" i="2" s="1"/>
  <c r="GL40" i="2" s="1"/>
  <c r="GL41" i="2" s="1"/>
  <c r="GL42" i="2" s="1"/>
  <c r="GL43" i="2" s="1"/>
  <c r="GL44" i="2" s="1"/>
  <c r="GL45" i="2" s="1"/>
  <c r="GL46" i="2" s="1"/>
  <c r="GL47" i="2" s="1"/>
  <c r="GL48" i="2" s="1"/>
  <c r="GL49" i="2" s="1"/>
  <c r="GL50" i="2" s="1"/>
  <c r="GL51" i="2" s="1"/>
  <c r="GL52" i="2" s="1"/>
  <c r="GL53" i="2" s="1"/>
  <c r="GL54" i="2" s="1"/>
  <c r="GL55" i="2" s="1"/>
  <c r="GL56" i="2" s="1"/>
  <c r="GL57" i="2" s="1"/>
  <c r="GL58" i="2" s="1"/>
  <c r="GL59" i="2" s="1"/>
  <c r="GL60" i="2" s="1"/>
  <c r="GL61" i="2" s="1"/>
  <c r="GL62" i="2" s="1"/>
  <c r="GL63" i="2" s="1"/>
  <c r="GL64" i="2" s="1"/>
  <c r="GL65" i="2" s="1"/>
  <c r="GL66" i="2" s="1"/>
  <c r="GL67" i="2" s="1"/>
  <c r="GL68" i="2" s="1"/>
  <c r="GL69" i="2" s="1"/>
  <c r="GL70" i="2" s="1"/>
  <c r="GL71" i="2" s="1"/>
  <c r="GL72" i="2" s="1"/>
  <c r="GL73" i="2" s="1"/>
  <c r="GL74" i="2" s="1"/>
  <c r="GL75" i="2" s="1"/>
  <c r="GL76" i="2" s="1"/>
  <c r="GL77" i="2" s="1"/>
  <c r="GL78" i="2" s="1"/>
  <c r="GL79" i="2" s="1"/>
  <c r="GL80" i="2" s="1"/>
  <c r="GL81" i="2" s="1"/>
  <c r="GL82" i="2" s="1"/>
  <c r="GL83" i="2" s="1"/>
  <c r="GL84" i="2" s="1"/>
  <c r="GL85" i="2" s="1"/>
  <c r="GL86" i="2" s="1"/>
  <c r="GL87" i="2" s="1"/>
  <c r="GL88" i="2" s="1"/>
  <c r="GL89" i="2" s="1"/>
  <c r="GL90" i="2" s="1"/>
  <c r="GL91" i="2" s="1"/>
  <c r="GL92" i="2" s="1"/>
  <c r="GL93" i="2" s="1"/>
  <c r="GL94" i="2" s="1"/>
  <c r="GL95" i="2" s="1"/>
  <c r="GL96" i="2" s="1"/>
  <c r="GL97" i="2" s="1"/>
  <c r="GL98" i="2" s="1"/>
  <c r="GL99" i="2" s="1"/>
  <c r="GL100" i="2" s="1"/>
  <c r="GL101" i="2" s="1"/>
  <c r="GL102" i="2" s="1"/>
  <c r="GL103" i="2" s="1"/>
  <c r="GL104" i="2" s="1"/>
  <c r="GL105" i="2" s="1"/>
  <c r="GL106" i="2" s="1"/>
  <c r="GL107" i="2" s="1"/>
  <c r="GL108" i="2" s="1"/>
  <c r="GL109" i="2" s="1"/>
  <c r="GL110" i="2" s="1"/>
  <c r="GL111" i="2" s="1"/>
  <c r="GL112" i="2" s="1"/>
  <c r="GL113" i="2" s="1"/>
  <c r="FN15" i="2"/>
  <c r="FN16" i="2" s="1"/>
  <c r="FN17" i="2" s="1"/>
  <c r="FN18" i="2" s="1"/>
  <c r="FN19" i="2" s="1"/>
  <c r="FN20" i="2" s="1"/>
  <c r="FN21" i="2" s="1"/>
  <c r="FN22" i="2" s="1"/>
  <c r="FN23" i="2" s="1"/>
  <c r="FN24" i="2" s="1"/>
  <c r="FN25" i="2" s="1"/>
  <c r="FN26" i="2" s="1"/>
  <c r="FN27" i="2" s="1"/>
  <c r="FN28" i="2" s="1"/>
  <c r="FN29" i="2" s="1"/>
  <c r="FN30" i="2" s="1"/>
  <c r="FN31" i="2" s="1"/>
  <c r="FN32" i="2" s="1"/>
  <c r="FN33" i="2" s="1"/>
  <c r="FN34" i="2" s="1"/>
  <c r="FN35" i="2" s="1"/>
  <c r="FN36" i="2" s="1"/>
  <c r="FN37" i="2" s="1"/>
  <c r="FN38" i="2" s="1"/>
  <c r="FN39" i="2" s="1"/>
  <c r="FN40" i="2" s="1"/>
  <c r="FN41" i="2" s="1"/>
  <c r="FN42" i="2" s="1"/>
  <c r="FN43" i="2" s="1"/>
  <c r="FN44" i="2" s="1"/>
  <c r="FN45" i="2" s="1"/>
  <c r="FN46" i="2" s="1"/>
  <c r="FN47" i="2" s="1"/>
  <c r="FN48" i="2" s="1"/>
  <c r="FN49" i="2" s="1"/>
  <c r="FN50" i="2" s="1"/>
  <c r="FN51" i="2" s="1"/>
  <c r="FN52" i="2" s="1"/>
  <c r="FN53" i="2" s="1"/>
  <c r="FN54" i="2" s="1"/>
  <c r="FN55" i="2" s="1"/>
  <c r="FN56" i="2" s="1"/>
  <c r="FN57" i="2" s="1"/>
  <c r="FN58" i="2" s="1"/>
  <c r="FN59" i="2" s="1"/>
  <c r="FN60" i="2" s="1"/>
  <c r="FN61" i="2" s="1"/>
  <c r="FN62" i="2" s="1"/>
  <c r="FN63" i="2" s="1"/>
  <c r="FN64" i="2" s="1"/>
  <c r="FN65" i="2" s="1"/>
  <c r="FN66" i="2" s="1"/>
  <c r="FN67" i="2" s="1"/>
  <c r="FN68" i="2" s="1"/>
  <c r="FN69" i="2" s="1"/>
  <c r="FN70" i="2" s="1"/>
  <c r="FN71" i="2" s="1"/>
  <c r="FN72" i="2" s="1"/>
  <c r="FN73" i="2" s="1"/>
  <c r="FN74" i="2" s="1"/>
  <c r="FN75" i="2" s="1"/>
  <c r="FN76" i="2" s="1"/>
  <c r="FN77" i="2" s="1"/>
  <c r="FN78" i="2" s="1"/>
  <c r="FN79" i="2" s="1"/>
  <c r="FN80" i="2" s="1"/>
  <c r="FN81" i="2" s="1"/>
  <c r="FN82" i="2" s="1"/>
  <c r="FN83" i="2" s="1"/>
  <c r="FN84" i="2" s="1"/>
  <c r="FN85" i="2" s="1"/>
  <c r="FN86" i="2" s="1"/>
  <c r="FN87" i="2" s="1"/>
  <c r="FN88" i="2" s="1"/>
  <c r="FN89" i="2" s="1"/>
  <c r="FN90" i="2" s="1"/>
  <c r="FN91" i="2" s="1"/>
  <c r="FN92" i="2" s="1"/>
  <c r="FN93" i="2" s="1"/>
  <c r="FN94" i="2" s="1"/>
  <c r="FN95" i="2" s="1"/>
  <c r="FN96" i="2" s="1"/>
  <c r="FN97" i="2" s="1"/>
  <c r="FN98" i="2" s="1"/>
  <c r="FN99" i="2" s="1"/>
  <c r="FN100" i="2" s="1"/>
  <c r="FN101" i="2" s="1"/>
  <c r="FN102" i="2" s="1"/>
  <c r="FN103" i="2" s="1"/>
  <c r="FN104" i="2" s="1"/>
  <c r="FN105" i="2" s="1"/>
  <c r="FN106" i="2" s="1"/>
  <c r="FN107" i="2" s="1"/>
  <c r="FN108" i="2" s="1"/>
  <c r="FN109" i="2" s="1"/>
  <c r="FN110" i="2" s="1"/>
  <c r="FN111" i="2" s="1"/>
  <c r="FN112" i="2" s="1"/>
  <c r="FN113" i="2" s="1"/>
  <c r="EP15" i="2"/>
  <c r="EP16" i="2" s="1"/>
  <c r="EP17" i="2" s="1"/>
  <c r="EP18" i="2" s="1"/>
  <c r="EP19" i="2" s="1"/>
  <c r="EP20" i="2" s="1"/>
  <c r="EP21" i="2" s="1"/>
  <c r="EP22" i="2" s="1"/>
  <c r="EP23" i="2" s="1"/>
  <c r="EP24" i="2" s="1"/>
  <c r="EP25" i="2" s="1"/>
  <c r="EP26" i="2" s="1"/>
  <c r="EP27" i="2" s="1"/>
  <c r="EP28" i="2" s="1"/>
  <c r="EP29" i="2" s="1"/>
  <c r="EP30" i="2" s="1"/>
  <c r="EP31" i="2" s="1"/>
  <c r="EP32" i="2" s="1"/>
  <c r="EP33" i="2" s="1"/>
  <c r="EP34" i="2" s="1"/>
  <c r="EP35" i="2" s="1"/>
  <c r="EP36" i="2" s="1"/>
  <c r="EP37" i="2" s="1"/>
  <c r="EP38" i="2" s="1"/>
  <c r="EP39" i="2" s="1"/>
  <c r="EP40" i="2" s="1"/>
  <c r="EP41" i="2" s="1"/>
  <c r="EP42" i="2" s="1"/>
  <c r="EP43" i="2" s="1"/>
  <c r="EP44" i="2" s="1"/>
  <c r="EP45" i="2" s="1"/>
  <c r="EP46" i="2" s="1"/>
  <c r="EP47" i="2" s="1"/>
  <c r="EP48" i="2" s="1"/>
  <c r="EP49" i="2" s="1"/>
  <c r="EP50" i="2" s="1"/>
  <c r="EP51" i="2" s="1"/>
  <c r="EP52" i="2" s="1"/>
  <c r="EP53" i="2" s="1"/>
  <c r="EP54" i="2" s="1"/>
  <c r="EP55" i="2" s="1"/>
  <c r="EP56" i="2" s="1"/>
  <c r="EP57" i="2" s="1"/>
  <c r="EP58" i="2" s="1"/>
  <c r="EP59" i="2" s="1"/>
  <c r="EP60" i="2" s="1"/>
  <c r="EP61" i="2" s="1"/>
  <c r="EP62" i="2" s="1"/>
  <c r="EP63" i="2" s="1"/>
  <c r="EP64" i="2" s="1"/>
  <c r="EP65" i="2" s="1"/>
  <c r="EP66" i="2" s="1"/>
  <c r="EP67" i="2" s="1"/>
  <c r="EP68" i="2" s="1"/>
  <c r="EP69" i="2" s="1"/>
  <c r="EP70" i="2" s="1"/>
  <c r="EP71" i="2" s="1"/>
  <c r="EP72" i="2" s="1"/>
  <c r="EP73" i="2" s="1"/>
  <c r="EP74" i="2" s="1"/>
  <c r="EP75" i="2" s="1"/>
  <c r="EP76" i="2" s="1"/>
  <c r="EP77" i="2" s="1"/>
  <c r="EP78" i="2" s="1"/>
  <c r="EP79" i="2" s="1"/>
  <c r="EP80" i="2" s="1"/>
  <c r="EP81" i="2" s="1"/>
  <c r="EP82" i="2" s="1"/>
  <c r="EP83" i="2" s="1"/>
  <c r="EP84" i="2" s="1"/>
  <c r="EP85" i="2" s="1"/>
  <c r="EP86" i="2" s="1"/>
  <c r="EP87" i="2" s="1"/>
  <c r="EP88" i="2" s="1"/>
  <c r="EP89" i="2" s="1"/>
  <c r="EP90" i="2" s="1"/>
  <c r="EP91" i="2" s="1"/>
  <c r="EP92" i="2" s="1"/>
  <c r="EP93" i="2" s="1"/>
  <c r="EP94" i="2" s="1"/>
  <c r="EP95" i="2" s="1"/>
  <c r="EP96" i="2" s="1"/>
  <c r="EP97" i="2" s="1"/>
  <c r="EP98" i="2" s="1"/>
  <c r="EP99" i="2" s="1"/>
  <c r="EP100" i="2" s="1"/>
  <c r="EP101" i="2" s="1"/>
  <c r="EP102" i="2" s="1"/>
  <c r="EP103" i="2" s="1"/>
  <c r="EP104" i="2" s="1"/>
  <c r="EP105" i="2" s="1"/>
  <c r="EP106" i="2" s="1"/>
  <c r="EP107" i="2" s="1"/>
  <c r="EP108" i="2" s="1"/>
  <c r="EP109" i="2" s="1"/>
  <c r="EP110" i="2" s="1"/>
  <c r="EP111" i="2" s="1"/>
  <c r="EP112" i="2" s="1"/>
  <c r="EP113" i="2" s="1"/>
  <c r="DR15" i="2"/>
  <c r="DR16" i="2" s="1"/>
  <c r="DR17" i="2" s="1"/>
  <c r="DR18" i="2" s="1"/>
  <c r="DR19" i="2" s="1"/>
  <c r="DR20" i="2" s="1"/>
  <c r="DR21" i="2" s="1"/>
  <c r="DR22" i="2" s="1"/>
  <c r="DR23" i="2" s="1"/>
  <c r="DR24" i="2" s="1"/>
  <c r="DR25" i="2" s="1"/>
  <c r="DR26" i="2" s="1"/>
  <c r="DR27" i="2" s="1"/>
  <c r="DR28" i="2" s="1"/>
  <c r="DR29" i="2" s="1"/>
  <c r="DR30" i="2" s="1"/>
  <c r="DR31" i="2" s="1"/>
  <c r="DR32" i="2" s="1"/>
  <c r="DR33" i="2" s="1"/>
  <c r="DR34" i="2" s="1"/>
  <c r="DR35" i="2" s="1"/>
  <c r="DR36" i="2" s="1"/>
  <c r="DR37" i="2" s="1"/>
  <c r="DR38" i="2" s="1"/>
  <c r="DR39" i="2" s="1"/>
  <c r="DR40" i="2" s="1"/>
  <c r="DR41" i="2" s="1"/>
  <c r="DR42" i="2" s="1"/>
  <c r="DR43" i="2" s="1"/>
  <c r="DR44" i="2" s="1"/>
  <c r="DR45" i="2" s="1"/>
  <c r="DR46" i="2" s="1"/>
  <c r="DR47" i="2" s="1"/>
  <c r="DR48" i="2" s="1"/>
  <c r="DR49" i="2" s="1"/>
  <c r="DR50" i="2" s="1"/>
  <c r="DR51" i="2" s="1"/>
  <c r="DR52" i="2" s="1"/>
  <c r="DR53" i="2" s="1"/>
  <c r="DR54" i="2" s="1"/>
  <c r="DR55" i="2" s="1"/>
  <c r="DR56" i="2" s="1"/>
  <c r="DR57" i="2" s="1"/>
  <c r="DR58" i="2" s="1"/>
  <c r="DR59" i="2" s="1"/>
  <c r="DR60" i="2" s="1"/>
  <c r="DR61" i="2" s="1"/>
  <c r="DR62" i="2" s="1"/>
  <c r="DR63" i="2" s="1"/>
  <c r="DR64" i="2" s="1"/>
  <c r="DR65" i="2" s="1"/>
  <c r="DR66" i="2" s="1"/>
  <c r="DR67" i="2" s="1"/>
  <c r="DR68" i="2" s="1"/>
  <c r="DR69" i="2" s="1"/>
  <c r="DR70" i="2" s="1"/>
  <c r="DR71" i="2" s="1"/>
  <c r="DR72" i="2" s="1"/>
  <c r="DR73" i="2" s="1"/>
  <c r="DR74" i="2" s="1"/>
  <c r="DR75" i="2" s="1"/>
  <c r="DR76" i="2" s="1"/>
  <c r="DR77" i="2" s="1"/>
  <c r="DR78" i="2" s="1"/>
  <c r="DR79" i="2" s="1"/>
  <c r="DR80" i="2" s="1"/>
  <c r="DR81" i="2" s="1"/>
  <c r="DR82" i="2" s="1"/>
  <c r="DR83" i="2" s="1"/>
  <c r="DR84" i="2" s="1"/>
  <c r="DR85" i="2" s="1"/>
  <c r="DR86" i="2" s="1"/>
  <c r="DR87" i="2" s="1"/>
  <c r="DR88" i="2" s="1"/>
  <c r="DR89" i="2" s="1"/>
  <c r="DR90" i="2" s="1"/>
  <c r="DR91" i="2" s="1"/>
  <c r="DR92" i="2" s="1"/>
  <c r="DR93" i="2" s="1"/>
  <c r="DR94" i="2" s="1"/>
  <c r="DR95" i="2" s="1"/>
  <c r="DR96" i="2" s="1"/>
  <c r="DR97" i="2" s="1"/>
  <c r="DR98" i="2" s="1"/>
  <c r="DR99" i="2" s="1"/>
  <c r="DR100" i="2" s="1"/>
  <c r="DR101" i="2" s="1"/>
  <c r="DR102" i="2" s="1"/>
  <c r="DR103" i="2" s="1"/>
  <c r="DR104" i="2" s="1"/>
  <c r="DR105" i="2" s="1"/>
  <c r="DR106" i="2" s="1"/>
  <c r="DR107" i="2" s="1"/>
  <c r="DR108" i="2" s="1"/>
  <c r="DR109" i="2" s="1"/>
  <c r="DR110" i="2" s="1"/>
  <c r="DR111" i="2" s="1"/>
  <c r="DR112" i="2" s="1"/>
  <c r="DR113" i="2" s="1"/>
  <c r="CT15" i="2"/>
  <c r="CT16" i="2" s="1"/>
  <c r="CT17" i="2" s="1"/>
  <c r="CT18" i="2" s="1"/>
  <c r="CT19" i="2" s="1"/>
  <c r="CT20" i="2" s="1"/>
  <c r="CT21" i="2" s="1"/>
  <c r="CT22" i="2" s="1"/>
  <c r="CT23" i="2" s="1"/>
  <c r="CT24" i="2" s="1"/>
  <c r="CT25" i="2" s="1"/>
  <c r="CT26" i="2" s="1"/>
  <c r="CT27" i="2" s="1"/>
  <c r="CT28" i="2" s="1"/>
  <c r="CT29" i="2" s="1"/>
  <c r="CT30" i="2" s="1"/>
  <c r="CT31" i="2" s="1"/>
  <c r="CT32" i="2" s="1"/>
  <c r="CT33" i="2" s="1"/>
  <c r="CT34" i="2" s="1"/>
  <c r="CT35" i="2" s="1"/>
  <c r="CT36" i="2" s="1"/>
  <c r="CT37" i="2" s="1"/>
  <c r="CT38" i="2" s="1"/>
  <c r="CT39" i="2" s="1"/>
  <c r="CT40" i="2" s="1"/>
  <c r="CT41" i="2" s="1"/>
  <c r="CT42" i="2" s="1"/>
  <c r="CT43" i="2" s="1"/>
  <c r="CT44" i="2" s="1"/>
  <c r="CT45" i="2" s="1"/>
  <c r="CT46" i="2" s="1"/>
  <c r="CT47" i="2" s="1"/>
  <c r="CT48" i="2" s="1"/>
  <c r="CT49" i="2" s="1"/>
  <c r="CT50" i="2" s="1"/>
  <c r="CT51" i="2" s="1"/>
  <c r="CT52" i="2" s="1"/>
  <c r="CT53" i="2" s="1"/>
  <c r="CT54" i="2" s="1"/>
  <c r="CT55" i="2" s="1"/>
  <c r="CT56" i="2" s="1"/>
  <c r="CT57" i="2" s="1"/>
  <c r="CT58" i="2" s="1"/>
  <c r="CT59" i="2" s="1"/>
  <c r="CT60" i="2" s="1"/>
  <c r="CT61" i="2" s="1"/>
  <c r="CT62" i="2" s="1"/>
  <c r="CT63" i="2" s="1"/>
  <c r="CT64" i="2" s="1"/>
  <c r="CT65" i="2" s="1"/>
  <c r="CT66" i="2" s="1"/>
  <c r="CT67" i="2" s="1"/>
  <c r="CT68" i="2" s="1"/>
  <c r="CT69" i="2" s="1"/>
  <c r="CT70" i="2" s="1"/>
  <c r="CT71" i="2" s="1"/>
  <c r="CT72" i="2" s="1"/>
  <c r="CT73" i="2" s="1"/>
  <c r="CT74" i="2" s="1"/>
  <c r="CT75" i="2" s="1"/>
  <c r="CT76" i="2" s="1"/>
  <c r="CT77" i="2" s="1"/>
  <c r="CT78" i="2" s="1"/>
  <c r="CT79" i="2" s="1"/>
  <c r="CT80" i="2" s="1"/>
  <c r="CT81" i="2" s="1"/>
  <c r="CT82" i="2" s="1"/>
  <c r="CT83" i="2" s="1"/>
  <c r="CT84" i="2" s="1"/>
  <c r="CT85" i="2" s="1"/>
  <c r="CT86" i="2" s="1"/>
  <c r="CT87" i="2" s="1"/>
  <c r="CT88" i="2" s="1"/>
  <c r="CT89" i="2" s="1"/>
  <c r="CT90" i="2" s="1"/>
  <c r="CT91" i="2" s="1"/>
  <c r="CT92" i="2" s="1"/>
  <c r="CT93" i="2" s="1"/>
  <c r="CT94" i="2" s="1"/>
  <c r="CT95" i="2" s="1"/>
  <c r="CT96" i="2" s="1"/>
  <c r="CT97" i="2" s="1"/>
  <c r="CT98" i="2" s="1"/>
  <c r="CT99" i="2" s="1"/>
  <c r="CT100" i="2" s="1"/>
  <c r="CT101" i="2" s="1"/>
  <c r="CT102" i="2" s="1"/>
  <c r="CT103" i="2" s="1"/>
  <c r="CT104" i="2" s="1"/>
  <c r="CT105" i="2" s="1"/>
  <c r="CT106" i="2" s="1"/>
  <c r="CT107" i="2" s="1"/>
  <c r="CT108" i="2" s="1"/>
  <c r="CT109" i="2" s="1"/>
  <c r="CT110" i="2" s="1"/>
  <c r="CT111" i="2" s="1"/>
  <c r="CT112" i="2" s="1"/>
  <c r="CT113" i="2" s="1"/>
  <c r="BV15" i="2"/>
  <c r="BV16" i="2" s="1"/>
  <c r="BV17" i="2" s="1"/>
  <c r="BV18" i="2" s="1"/>
  <c r="BV19" i="2" s="1"/>
  <c r="BV20" i="2" s="1"/>
  <c r="BV21" i="2" s="1"/>
  <c r="BV22" i="2" s="1"/>
  <c r="BV23" i="2" s="1"/>
  <c r="BV24" i="2" s="1"/>
  <c r="BV25" i="2" s="1"/>
  <c r="BV26" i="2" s="1"/>
  <c r="BV27" i="2" s="1"/>
  <c r="BV28" i="2" s="1"/>
  <c r="BV29" i="2" s="1"/>
  <c r="BV30" i="2" s="1"/>
  <c r="BV31" i="2" s="1"/>
  <c r="BV32" i="2" s="1"/>
  <c r="BV33" i="2" s="1"/>
  <c r="BV34" i="2" s="1"/>
  <c r="BV35" i="2" s="1"/>
  <c r="BV36" i="2" s="1"/>
  <c r="BV37" i="2" s="1"/>
  <c r="BV38" i="2" s="1"/>
  <c r="BV39" i="2" s="1"/>
  <c r="BV40" i="2" s="1"/>
  <c r="BV41" i="2" s="1"/>
  <c r="BV42" i="2" s="1"/>
  <c r="BV43" i="2" s="1"/>
  <c r="BV44" i="2" s="1"/>
  <c r="BV45" i="2" s="1"/>
  <c r="BV46" i="2" s="1"/>
  <c r="BV47" i="2" s="1"/>
  <c r="BV48" i="2" s="1"/>
  <c r="BV49" i="2" s="1"/>
  <c r="BV50" i="2" s="1"/>
  <c r="BV51" i="2" s="1"/>
  <c r="BV52" i="2" s="1"/>
  <c r="BV53" i="2" s="1"/>
  <c r="BV54" i="2" s="1"/>
  <c r="BV55" i="2" s="1"/>
  <c r="BV56" i="2" s="1"/>
  <c r="BV57" i="2" s="1"/>
  <c r="BV58" i="2" s="1"/>
  <c r="BV59" i="2" s="1"/>
  <c r="BV60" i="2" s="1"/>
  <c r="BV61" i="2" s="1"/>
  <c r="BV62" i="2" s="1"/>
  <c r="BV63" i="2" s="1"/>
  <c r="BV64" i="2" s="1"/>
  <c r="BV65" i="2" s="1"/>
  <c r="BV66" i="2" s="1"/>
  <c r="BV67" i="2" s="1"/>
  <c r="BV68" i="2" s="1"/>
  <c r="BV69" i="2" s="1"/>
  <c r="BV70" i="2" s="1"/>
  <c r="BV71" i="2" s="1"/>
  <c r="BV72" i="2" s="1"/>
  <c r="BV73" i="2" s="1"/>
  <c r="BV74" i="2" s="1"/>
  <c r="BV75" i="2" s="1"/>
  <c r="BV76" i="2" s="1"/>
  <c r="BV77" i="2" s="1"/>
  <c r="BV78" i="2" s="1"/>
  <c r="BV79" i="2" s="1"/>
  <c r="BV80" i="2" s="1"/>
  <c r="BV81" i="2" s="1"/>
  <c r="BV82" i="2" s="1"/>
  <c r="BV83" i="2" s="1"/>
  <c r="BV84" i="2" s="1"/>
  <c r="BV85" i="2" s="1"/>
  <c r="BV86" i="2" s="1"/>
  <c r="BV87" i="2" s="1"/>
  <c r="BV88" i="2" s="1"/>
  <c r="BV89" i="2" s="1"/>
  <c r="BV90" i="2" s="1"/>
  <c r="BV91" i="2" s="1"/>
  <c r="BV92" i="2" s="1"/>
  <c r="BV93" i="2" s="1"/>
  <c r="BV94" i="2" s="1"/>
  <c r="BV95" i="2" s="1"/>
  <c r="BV96" i="2" s="1"/>
  <c r="BV97" i="2" s="1"/>
  <c r="BV98" i="2" s="1"/>
  <c r="BV99" i="2" s="1"/>
  <c r="BV100" i="2" s="1"/>
  <c r="BV101" i="2" s="1"/>
  <c r="BV102" i="2" s="1"/>
  <c r="BV103" i="2" s="1"/>
  <c r="BV104" i="2" s="1"/>
  <c r="BV105" i="2" s="1"/>
  <c r="BV106" i="2" s="1"/>
  <c r="BV107" i="2" s="1"/>
  <c r="BV108" i="2" s="1"/>
  <c r="BV109" i="2" s="1"/>
  <c r="BV110" i="2" s="1"/>
  <c r="BV111" i="2" s="1"/>
  <c r="BV112" i="2" s="1"/>
  <c r="BV113" i="2" s="1"/>
  <c r="AX15" i="2"/>
  <c r="AX16" i="2" s="1"/>
  <c r="AX17" i="2" s="1"/>
  <c r="AX18" i="2" s="1"/>
  <c r="AX19" i="2" s="1"/>
  <c r="AX20" i="2" s="1"/>
  <c r="AX21" i="2" s="1"/>
  <c r="AX22" i="2" s="1"/>
  <c r="AX23" i="2" s="1"/>
  <c r="AX24" i="2" s="1"/>
  <c r="AX25" i="2" s="1"/>
  <c r="AX26" i="2" s="1"/>
  <c r="AX27" i="2" s="1"/>
  <c r="AX28" i="2" s="1"/>
  <c r="AX29" i="2" s="1"/>
  <c r="AX30" i="2" s="1"/>
  <c r="AX31" i="2" s="1"/>
  <c r="AX32" i="2" s="1"/>
  <c r="AX33" i="2" s="1"/>
  <c r="AX34" i="2" s="1"/>
  <c r="AX35" i="2" s="1"/>
  <c r="AX36" i="2" s="1"/>
  <c r="AX37" i="2" s="1"/>
  <c r="AX38" i="2" s="1"/>
  <c r="AX39" i="2" s="1"/>
  <c r="AX40" i="2" s="1"/>
  <c r="AX41" i="2" s="1"/>
  <c r="AX42" i="2" s="1"/>
  <c r="AX43" i="2" s="1"/>
  <c r="AX44" i="2" s="1"/>
  <c r="AX45" i="2" s="1"/>
  <c r="AX46" i="2" s="1"/>
  <c r="AX47" i="2" s="1"/>
  <c r="AX48" i="2" s="1"/>
  <c r="AX49" i="2" s="1"/>
  <c r="AX50" i="2" s="1"/>
  <c r="AX51" i="2" s="1"/>
  <c r="AX52" i="2" s="1"/>
  <c r="AX53" i="2" s="1"/>
  <c r="AX54" i="2" s="1"/>
  <c r="AX55" i="2" s="1"/>
  <c r="AX56" i="2" s="1"/>
  <c r="AX57" i="2" s="1"/>
  <c r="AX58" i="2" s="1"/>
  <c r="AX59" i="2" s="1"/>
  <c r="AX60" i="2" s="1"/>
  <c r="AX61" i="2" s="1"/>
  <c r="AX62" i="2" s="1"/>
  <c r="AX63" i="2" s="1"/>
  <c r="AX64" i="2" s="1"/>
  <c r="AX65" i="2" s="1"/>
  <c r="AX66" i="2" s="1"/>
  <c r="AX67" i="2" s="1"/>
  <c r="AX68" i="2" s="1"/>
  <c r="AX69" i="2" s="1"/>
  <c r="AX70" i="2" s="1"/>
  <c r="AX71" i="2" s="1"/>
  <c r="AX72" i="2" s="1"/>
  <c r="AX73" i="2" s="1"/>
  <c r="AX74" i="2" s="1"/>
  <c r="AX75" i="2" s="1"/>
  <c r="AX76" i="2" s="1"/>
  <c r="AX77" i="2" s="1"/>
  <c r="AX78" i="2" s="1"/>
  <c r="AX79" i="2" s="1"/>
  <c r="AX80" i="2" s="1"/>
  <c r="AX81" i="2" s="1"/>
  <c r="AX82" i="2" s="1"/>
  <c r="AX83" i="2" s="1"/>
  <c r="AX84" i="2" s="1"/>
  <c r="AX85" i="2" s="1"/>
  <c r="AX86" i="2" s="1"/>
  <c r="AX87" i="2" s="1"/>
  <c r="AX88" i="2" s="1"/>
  <c r="AX89" i="2" s="1"/>
  <c r="AX90" i="2" s="1"/>
  <c r="AX91" i="2" s="1"/>
  <c r="AX92" i="2" s="1"/>
  <c r="AX93" i="2" s="1"/>
  <c r="AX94" i="2" s="1"/>
  <c r="AX95" i="2" s="1"/>
  <c r="AX96" i="2" s="1"/>
  <c r="AX97" i="2" s="1"/>
  <c r="AX98" i="2" s="1"/>
  <c r="AX99" i="2" s="1"/>
  <c r="AX100" i="2" s="1"/>
  <c r="AX101" i="2" s="1"/>
  <c r="AX102" i="2" s="1"/>
  <c r="AX103" i="2" s="1"/>
  <c r="AX104" i="2" s="1"/>
  <c r="AX105" i="2" s="1"/>
  <c r="AX106" i="2" s="1"/>
  <c r="AX107" i="2" s="1"/>
  <c r="AX108" i="2" s="1"/>
  <c r="AX109" i="2" s="1"/>
  <c r="AX110" i="2" s="1"/>
  <c r="AX111" i="2" s="1"/>
  <c r="AX112" i="2" s="1"/>
  <c r="AX113" i="2" s="1"/>
  <c r="Z15" i="2"/>
  <c r="Z16" i="2" s="1"/>
  <c r="Z17" i="2" s="1"/>
  <c r="Z18" i="2" s="1"/>
  <c r="Z19" i="2" s="1"/>
  <c r="Z20" i="2" s="1"/>
  <c r="Z21" i="2" s="1"/>
  <c r="Z22" i="2" s="1"/>
  <c r="Z23" i="2" s="1"/>
  <c r="Z24" i="2" s="1"/>
  <c r="Z25" i="2" s="1"/>
  <c r="Z26" i="2" s="1"/>
  <c r="Z27" i="2" s="1"/>
  <c r="Z28" i="2" s="1"/>
  <c r="Z29" i="2" s="1"/>
  <c r="Z30" i="2" s="1"/>
  <c r="Z31" i="2" s="1"/>
  <c r="Z32" i="2" s="1"/>
  <c r="Z33" i="2" s="1"/>
  <c r="Z34" i="2" s="1"/>
  <c r="Z35" i="2" s="1"/>
  <c r="Z36" i="2" s="1"/>
  <c r="Z37" i="2" s="1"/>
  <c r="Z38" i="2" s="1"/>
  <c r="Z39" i="2" s="1"/>
  <c r="Z40" i="2" s="1"/>
  <c r="Z41" i="2" s="1"/>
  <c r="Z42" i="2" s="1"/>
  <c r="Z43" i="2" s="1"/>
  <c r="Z44" i="2" s="1"/>
  <c r="Z45" i="2" s="1"/>
  <c r="Z46" i="2" s="1"/>
  <c r="Z47" i="2" s="1"/>
  <c r="Z48" i="2" s="1"/>
  <c r="Z49" i="2" s="1"/>
  <c r="Z50" i="2" s="1"/>
  <c r="Z51" i="2" s="1"/>
  <c r="Z52" i="2" s="1"/>
  <c r="Z53" i="2" s="1"/>
  <c r="Z54" i="2" s="1"/>
  <c r="Z55" i="2" s="1"/>
  <c r="Z56" i="2" s="1"/>
  <c r="Z57" i="2" s="1"/>
  <c r="Z58" i="2" s="1"/>
  <c r="Z59" i="2" s="1"/>
  <c r="Z60" i="2" s="1"/>
  <c r="Z61" i="2" s="1"/>
  <c r="Z62" i="2" s="1"/>
  <c r="Z63" i="2" s="1"/>
  <c r="Z64" i="2" s="1"/>
  <c r="Z65" i="2" s="1"/>
  <c r="Z66" i="2" s="1"/>
  <c r="Z67" i="2" s="1"/>
  <c r="Z68" i="2" s="1"/>
  <c r="Z69" i="2" s="1"/>
  <c r="Z70" i="2" s="1"/>
  <c r="Z71" i="2" s="1"/>
  <c r="Z72" i="2" s="1"/>
  <c r="Z73" i="2" s="1"/>
  <c r="Z74" i="2" s="1"/>
  <c r="Z75" i="2" s="1"/>
  <c r="Z76" i="2" s="1"/>
  <c r="Z77" i="2" s="1"/>
  <c r="Z78" i="2" s="1"/>
  <c r="Z79" i="2" s="1"/>
  <c r="Z80" i="2" s="1"/>
  <c r="Z81" i="2" s="1"/>
  <c r="Z82" i="2" s="1"/>
  <c r="Z83" i="2" s="1"/>
  <c r="Z84" i="2" s="1"/>
  <c r="Z85" i="2" s="1"/>
  <c r="Z86" i="2" s="1"/>
  <c r="Z87" i="2" s="1"/>
  <c r="Z88" i="2" s="1"/>
  <c r="Z89" i="2" s="1"/>
  <c r="Z90" i="2" s="1"/>
  <c r="Z91" i="2" s="1"/>
  <c r="Z92" i="2" s="1"/>
  <c r="Z93" i="2" s="1"/>
  <c r="Z94" i="2" s="1"/>
  <c r="Z95" i="2" s="1"/>
  <c r="Z96" i="2" s="1"/>
  <c r="Z97" i="2" s="1"/>
  <c r="Z98" i="2" s="1"/>
  <c r="Z99" i="2" s="1"/>
  <c r="Z100" i="2" s="1"/>
  <c r="Z101" i="2" s="1"/>
  <c r="Z102" i="2" s="1"/>
  <c r="Z103" i="2" s="1"/>
  <c r="Z104" i="2" s="1"/>
  <c r="Z105" i="2" s="1"/>
  <c r="Z106" i="2" s="1"/>
  <c r="Z107" i="2" s="1"/>
  <c r="Z108" i="2" s="1"/>
  <c r="Z109" i="2" s="1"/>
  <c r="Z110" i="2" s="1"/>
  <c r="Z111" i="2" s="1"/>
  <c r="Z112" i="2" s="1"/>
  <c r="Z113" i="2" s="1"/>
  <c r="A15" i="2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KB113" i="2"/>
  <c r="JS113" i="2"/>
  <c r="KA113" i="2" s="1"/>
  <c r="JQ113" i="2"/>
  <c r="JP113" i="2"/>
  <c r="JO113" i="2"/>
  <c r="JY113" i="2" s="1"/>
  <c r="JK113" i="2"/>
  <c r="IU113" i="2"/>
  <c r="JC113" i="2" s="1"/>
  <c r="IS113" i="2"/>
  <c r="IR113" i="2"/>
  <c r="IQ113" i="2"/>
  <c r="JA113" i="2" s="1"/>
  <c r="IF113" i="2"/>
  <c r="HW113" i="2"/>
  <c r="IE113" i="2" s="1"/>
  <c r="HU113" i="2"/>
  <c r="HT113" i="2"/>
  <c r="HS113" i="2"/>
  <c r="IC113" i="2" s="1"/>
  <c r="HO113" i="2"/>
  <c r="HX113" i="2" s="1"/>
  <c r="HY113" i="2" s="1"/>
  <c r="HH113" i="2"/>
  <c r="GY113" i="2"/>
  <c r="HG113" i="2" s="1"/>
  <c r="GW113" i="2"/>
  <c r="GV113" i="2"/>
  <c r="GU113" i="2"/>
  <c r="HE113" i="2" s="1"/>
  <c r="GQ113" i="2"/>
  <c r="GZ113" i="2" s="1"/>
  <c r="GJ113" i="2"/>
  <c r="GA113" i="2"/>
  <c r="GI113" i="2" s="1"/>
  <c r="FY113" i="2"/>
  <c r="FX113" i="2"/>
  <c r="FW113" i="2"/>
  <c r="GG113" i="2" s="1"/>
  <c r="FS113" i="2"/>
  <c r="FL113" i="2"/>
  <c r="FC113" i="2"/>
  <c r="FK113" i="2" s="1"/>
  <c r="FA113" i="2"/>
  <c r="EZ113" i="2"/>
  <c r="EY113" i="2"/>
  <c r="FI113" i="2" s="1"/>
  <c r="EU113" i="2"/>
  <c r="EN113" i="2"/>
  <c r="EE113" i="2"/>
  <c r="EM113" i="2" s="1"/>
  <c r="EC113" i="2"/>
  <c r="EB113" i="2"/>
  <c r="EA113" i="2"/>
  <c r="EK113" i="2" s="1"/>
  <c r="DW113" i="2"/>
  <c r="EF113" i="2" s="1"/>
  <c r="EG113" i="2" s="1"/>
  <c r="DP113" i="2"/>
  <c r="DG113" i="2"/>
  <c r="DO113" i="2" s="1"/>
  <c r="DE113" i="2"/>
  <c r="DD113" i="2"/>
  <c r="DC113" i="2"/>
  <c r="DM113" i="2" s="1"/>
  <c r="CY113" i="2"/>
  <c r="DH113" i="2" s="1"/>
  <c r="CR113" i="2"/>
  <c r="CI113" i="2"/>
  <c r="CQ113" i="2" s="1"/>
  <c r="CG113" i="2"/>
  <c r="CF113" i="2"/>
  <c r="CE113" i="2"/>
  <c r="CO113" i="2" s="1"/>
  <c r="CA113" i="2"/>
  <c r="BT113" i="2"/>
  <c r="BK113" i="2"/>
  <c r="BS113" i="2" s="1"/>
  <c r="BI113" i="2"/>
  <c r="BH113" i="2"/>
  <c r="BG113" i="2"/>
  <c r="BQ113" i="2" s="1"/>
  <c r="BC113" i="2"/>
  <c r="AV113" i="2"/>
  <c r="AM113" i="2"/>
  <c r="AU113" i="2" s="1"/>
  <c r="AK113" i="2"/>
  <c r="AJ113" i="2"/>
  <c r="AI113" i="2"/>
  <c r="AS113" i="2" s="1"/>
  <c r="AE113" i="2"/>
  <c r="AN113" i="2" s="1"/>
  <c r="AO113" i="2" s="1"/>
  <c r="W113" i="2"/>
  <c r="T113" i="2"/>
  <c r="O113" i="2"/>
  <c r="P113" i="2" s="1"/>
  <c r="KB112" i="2"/>
  <c r="JS112" i="2"/>
  <c r="KA112" i="2" s="1"/>
  <c r="JQ112" i="2"/>
  <c r="JP112" i="2"/>
  <c r="JO112" i="2"/>
  <c r="JY112" i="2" s="1"/>
  <c r="JK112" i="2"/>
  <c r="JT112" i="2" s="1"/>
  <c r="JU112" i="2" s="1"/>
  <c r="IU112" i="2"/>
  <c r="JC112" i="2" s="1"/>
  <c r="IS112" i="2"/>
  <c r="IR112" i="2"/>
  <c r="IQ112" i="2"/>
  <c r="JA112" i="2" s="1"/>
  <c r="IF112" i="2"/>
  <c r="HW112" i="2"/>
  <c r="IE112" i="2" s="1"/>
  <c r="HU112" i="2"/>
  <c r="HT112" i="2"/>
  <c r="HS112" i="2"/>
  <c r="IC112" i="2" s="1"/>
  <c r="HO112" i="2"/>
  <c r="HH112" i="2"/>
  <c r="GY112" i="2"/>
  <c r="HG112" i="2" s="1"/>
  <c r="GW112" i="2"/>
  <c r="GV112" i="2"/>
  <c r="GU112" i="2"/>
  <c r="HE112" i="2" s="1"/>
  <c r="GQ112" i="2"/>
  <c r="GZ112" i="2" s="1"/>
  <c r="GJ112" i="2"/>
  <c r="GA112" i="2"/>
  <c r="GI112" i="2" s="1"/>
  <c r="FY112" i="2"/>
  <c r="FX112" i="2"/>
  <c r="FW112" i="2"/>
  <c r="GG112" i="2" s="1"/>
  <c r="FS112" i="2"/>
  <c r="GB112" i="2" s="1"/>
  <c r="GC112" i="2" s="1"/>
  <c r="FL112" i="2"/>
  <c r="FC112" i="2"/>
  <c r="FK112" i="2" s="1"/>
  <c r="FA112" i="2"/>
  <c r="EZ112" i="2"/>
  <c r="EY112" i="2"/>
  <c r="FI112" i="2" s="1"/>
  <c r="EU112" i="2"/>
  <c r="EN112" i="2"/>
  <c r="EE112" i="2"/>
  <c r="EM112" i="2" s="1"/>
  <c r="EC112" i="2"/>
  <c r="EB112" i="2"/>
  <c r="EA112" i="2"/>
  <c r="EK112" i="2" s="1"/>
  <c r="DW112" i="2"/>
  <c r="DP112" i="2"/>
  <c r="DG112" i="2"/>
  <c r="DO112" i="2" s="1"/>
  <c r="DE112" i="2"/>
  <c r="DD112" i="2"/>
  <c r="DC112" i="2"/>
  <c r="DM112" i="2" s="1"/>
  <c r="CY112" i="2"/>
  <c r="DH112" i="2" s="1"/>
  <c r="CR112" i="2"/>
  <c r="CI112" i="2"/>
  <c r="CQ112" i="2" s="1"/>
  <c r="CG112" i="2"/>
  <c r="CF112" i="2"/>
  <c r="CE112" i="2"/>
  <c r="CO112" i="2" s="1"/>
  <c r="CA112" i="2"/>
  <c r="CJ112" i="2" s="1"/>
  <c r="CK112" i="2" s="1"/>
  <c r="BT112" i="2"/>
  <c r="BK112" i="2"/>
  <c r="BS112" i="2" s="1"/>
  <c r="BI112" i="2"/>
  <c r="BH112" i="2"/>
  <c r="BG112" i="2"/>
  <c r="BQ112" i="2" s="1"/>
  <c r="BC112" i="2"/>
  <c r="AV112" i="2"/>
  <c r="AM112" i="2"/>
  <c r="AU112" i="2" s="1"/>
  <c r="AK112" i="2"/>
  <c r="AJ112" i="2"/>
  <c r="AI112" i="2"/>
  <c r="AS112" i="2" s="1"/>
  <c r="AE112" i="2"/>
  <c r="W112" i="2"/>
  <c r="T112" i="2"/>
  <c r="O112" i="2"/>
  <c r="P112" i="2" s="1"/>
  <c r="KB111" i="2"/>
  <c r="JS111" i="2"/>
  <c r="KA111" i="2" s="1"/>
  <c r="JQ111" i="2"/>
  <c r="JP111" i="2"/>
  <c r="JO111" i="2"/>
  <c r="JY111" i="2" s="1"/>
  <c r="JK111" i="2"/>
  <c r="IU111" i="2"/>
  <c r="JC111" i="2" s="1"/>
  <c r="IS111" i="2"/>
  <c r="IR111" i="2"/>
  <c r="IQ111" i="2"/>
  <c r="JA111" i="2" s="1"/>
  <c r="IV111" i="2"/>
  <c r="IF111" i="2"/>
  <c r="HW111" i="2"/>
  <c r="IE111" i="2" s="1"/>
  <c r="HU111" i="2"/>
  <c r="HT111" i="2"/>
  <c r="HS111" i="2"/>
  <c r="IC111" i="2" s="1"/>
  <c r="HO111" i="2"/>
  <c r="HX111" i="2" s="1"/>
  <c r="HY111" i="2" s="1"/>
  <c r="HH111" i="2"/>
  <c r="GY111" i="2"/>
  <c r="HG111" i="2" s="1"/>
  <c r="GW111" i="2"/>
  <c r="GV111" i="2"/>
  <c r="GU111" i="2"/>
  <c r="HE111" i="2" s="1"/>
  <c r="GQ111" i="2"/>
  <c r="GJ111" i="2"/>
  <c r="GA111" i="2"/>
  <c r="GI111" i="2" s="1"/>
  <c r="FY111" i="2"/>
  <c r="FX111" i="2"/>
  <c r="FW111" i="2"/>
  <c r="GG111" i="2" s="1"/>
  <c r="FS111" i="2"/>
  <c r="FL111" i="2"/>
  <c r="FC111" i="2"/>
  <c r="FK111" i="2" s="1"/>
  <c r="FA111" i="2"/>
  <c r="EZ111" i="2"/>
  <c r="EY111" i="2"/>
  <c r="FI111" i="2" s="1"/>
  <c r="EU111" i="2"/>
  <c r="FD111" i="2" s="1"/>
  <c r="EN111" i="2"/>
  <c r="EE111" i="2"/>
  <c r="EM111" i="2" s="1"/>
  <c r="EC111" i="2"/>
  <c r="EB111" i="2"/>
  <c r="EA111" i="2"/>
  <c r="EK111" i="2" s="1"/>
  <c r="DW111" i="2"/>
  <c r="EF111" i="2" s="1"/>
  <c r="EG111" i="2" s="1"/>
  <c r="DP111" i="2"/>
  <c r="DG111" i="2"/>
  <c r="DO111" i="2" s="1"/>
  <c r="DE111" i="2"/>
  <c r="DD111" i="2"/>
  <c r="DC111" i="2"/>
  <c r="DM111" i="2" s="1"/>
  <c r="CY111" i="2"/>
  <c r="CR111" i="2"/>
  <c r="CI111" i="2"/>
  <c r="CQ111" i="2" s="1"/>
  <c r="CG111" i="2"/>
  <c r="CF111" i="2"/>
  <c r="CE111" i="2"/>
  <c r="CO111" i="2" s="1"/>
  <c r="CA111" i="2"/>
  <c r="BT111" i="2"/>
  <c r="BK111" i="2"/>
  <c r="BS111" i="2" s="1"/>
  <c r="BI111" i="2"/>
  <c r="BH111" i="2"/>
  <c r="BG111" i="2"/>
  <c r="BQ111" i="2" s="1"/>
  <c r="BC111" i="2"/>
  <c r="BL111" i="2" s="1"/>
  <c r="AV111" i="2"/>
  <c r="AM111" i="2"/>
  <c r="AU111" i="2" s="1"/>
  <c r="AK111" i="2"/>
  <c r="AJ111" i="2"/>
  <c r="AI111" i="2"/>
  <c r="AS111" i="2" s="1"/>
  <c r="AE111" i="2"/>
  <c r="AN111" i="2" s="1"/>
  <c r="AO111" i="2" s="1"/>
  <c r="W111" i="2"/>
  <c r="T111" i="2"/>
  <c r="O111" i="2"/>
  <c r="P111" i="2" s="1"/>
  <c r="KB110" i="2"/>
  <c r="JS110" i="2"/>
  <c r="KA110" i="2" s="1"/>
  <c r="JQ110" i="2"/>
  <c r="JP110" i="2"/>
  <c r="JO110" i="2"/>
  <c r="JY110" i="2" s="1"/>
  <c r="JK110" i="2"/>
  <c r="JT110" i="2" s="1"/>
  <c r="JU110" i="2" s="1"/>
  <c r="IU110" i="2"/>
  <c r="JC110" i="2" s="1"/>
  <c r="IS110" i="2"/>
  <c r="IR110" i="2"/>
  <c r="IQ110" i="2"/>
  <c r="JA110" i="2" s="1"/>
  <c r="IV110" i="2"/>
  <c r="IF110" i="2"/>
  <c r="HW110" i="2"/>
  <c r="IE110" i="2" s="1"/>
  <c r="HU110" i="2"/>
  <c r="HT110" i="2"/>
  <c r="HS110" i="2"/>
  <c r="IC110" i="2" s="1"/>
  <c r="HO110" i="2"/>
  <c r="HH110" i="2"/>
  <c r="GY110" i="2"/>
  <c r="HG110" i="2" s="1"/>
  <c r="GW110" i="2"/>
  <c r="GV110" i="2"/>
  <c r="GU110" i="2"/>
  <c r="HE110" i="2" s="1"/>
  <c r="GQ110" i="2"/>
  <c r="GJ110" i="2"/>
  <c r="GA110" i="2"/>
  <c r="GI110" i="2" s="1"/>
  <c r="FY110" i="2"/>
  <c r="FX110" i="2"/>
  <c r="FW110" i="2"/>
  <c r="GG110" i="2" s="1"/>
  <c r="FS110" i="2"/>
  <c r="GB110" i="2" s="1"/>
  <c r="GC110" i="2" s="1"/>
  <c r="FL110" i="2"/>
  <c r="FC110" i="2"/>
  <c r="FK110" i="2" s="1"/>
  <c r="FA110" i="2"/>
  <c r="EZ110" i="2"/>
  <c r="EY110" i="2"/>
  <c r="FI110" i="2" s="1"/>
  <c r="EU110" i="2"/>
  <c r="FD110" i="2" s="1"/>
  <c r="EN110" i="2"/>
  <c r="EE110" i="2"/>
  <c r="EM110" i="2" s="1"/>
  <c r="EC110" i="2"/>
  <c r="EB110" i="2"/>
  <c r="EA110" i="2"/>
  <c r="EK110" i="2" s="1"/>
  <c r="DW110" i="2"/>
  <c r="DP110" i="2"/>
  <c r="DG110" i="2"/>
  <c r="DO110" i="2" s="1"/>
  <c r="DE110" i="2"/>
  <c r="DD110" i="2"/>
  <c r="DC110" i="2"/>
  <c r="DM110" i="2" s="1"/>
  <c r="CY110" i="2"/>
  <c r="CR110" i="2"/>
  <c r="CI110" i="2"/>
  <c r="CQ110" i="2" s="1"/>
  <c r="CG110" i="2"/>
  <c r="CF110" i="2"/>
  <c r="CE110" i="2"/>
  <c r="CO110" i="2" s="1"/>
  <c r="CA110" i="2"/>
  <c r="CJ110" i="2" s="1"/>
  <c r="CK110" i="2" s="1"/>
  <c r="BT110" i="2"/>
  <c r="BK110" i="2"/>
  <c r="BS110" i="2" s="1"/>
  <c r="BI110" i="2"/>
  <c r="BH110" i="2"/>
  <c r="BG110" i="2"/>
  <c r="BQ110" i="2" s="1"/>
  <c r="BC110" i="2"/>
  <c r="BL110" i="2" s="1"/>
  <c r="AV110" i="2"/>
  <c r="AM110" i="2"/>
  <c r="AU110" i="2" s="1"/>
  <c r="AK110" i="2"/>
  <c r="AJ110" i="2"/>
  <c r="AI110" i="2"/>
  <c r="AS110" i="2" s="1"/>
  <c r="AE110" i="2"/>
  <c r="W110" i="2"/>
  <c r="T110" i="2"/>
  <c r="O110" i="2"/>
  <c r="P110" i="2" s="1"/>
  <c r="KB109" i="2"/>
  <c r="JS109" i="2"/>
  <c r="KA109" i="2" s="1"/>
  <c r="JQ109" i="2"/>
  <c r="JP109" i="2"/>
  <c r="JO109" i="2"/>
  <c r="JY109" i="2" s="1"/>
  <c r="JK109" i="2"/>
  <c r="IU109" i="2"/>
  <c r="JC109" i="2" s="1"/>
  <c r="IS109" i="2"/>
  <c r="IR109" i="2"/>
  <c r="IQ109" i="2"/>
  <c r="JA109" i="2" s="1"/>
  <c r="IF109" i="2"/>
  <c r="HW109" i="2"/>
  <c r="IE109" i="2" s="1"/>
  <c r="HU109" i="2"/>
  <c r="HT109" i="2"/>
  <c r="HS109" i="2"/>
  <c r="IC109" i="2" s="1"/>
  <c r="HO109" i="2"/>
  <c r="HX109" i="2" s="1"/>
  <c r="HY109" i="2" s="1"/>
  <c r="HH109" i="2"/>
  <c r="GY109" i="2"/>
  <c r="HG109" i="2" s="1"/>
  <c r="GW109" i="2"/>
  <c r="GV109" i="2"/>
  <c r="GU109" i="2"/>
  <c r="HE109" i="2" s="1"/>
  <c r="GQ109" i="2"/>
  <c r="GZ109" i="2" s="1"/>
  <c r="GJ109" i="2"/>
  <c r="GA109" i="2"/>
  <c r="GI109" i="2" s="1"/>
  <c r="FY109" i="2"/>
  <c r="FX109" i="2"/>
  <c r="FW109" i="2"/>
  <c r="GG109" i="2" s="1"/>
  <c r="FS109" i="2"/>
  <c r="FL109" i="2"/>
  <c r="FC109" i="2"/>
  <c r="FK109" i="2" s="1"/>
  <c r="FA109" i="2"/>
  <c r="EZ109" i="2"/>
  <c r="EY109" i="2"/>
  <c r="FI109" i="2" s="1"/>
  <c r="EU109" i="2"/>
  <c r="EN109" i="2"/>
  <c r="EE109" i="2"/>
  <c r="EM109" i="2" s="1"/>
  <c r="EC109" i="2"/>
  <c r="EB109" i="2"/>
  <c r="EA109" i="2"/>
  <c r="EK109" i="2" s="1"/>
  <c r="DW109" i="2"/>
  <c r="EF109" i="2" s="1"/>
  <c r="EG109" i="2" s="1"/>
  <c r="DP109" i="2"/>
  <c r="DG109" i="2"/>
  <c r="DO109" i="2" s="1"/>
  <c r="DE109" i="2"/>
  <c r="DD109" i="2"/>
  <c r="DC109" i="2"/>
  <c r="DM109" i="2" s="1"/>
  <c r="CY109" i="2"/>
  <c r="DH109" i="2" s="1"/>
  <c r="CR109" i="2"/>
  <c r="CI109" i="2"/>
  <c r="CQ109" i="2" s="1"/>
  <c r="CG109" i="2"/>
  <c r="CF109" i="2"/>
  <c r="CE109" i="2"/>
  <c r="CO109" i="2" s="1"/>
  <c r="CA109" i="2"/>
  <c r="BT109" i="2"/>
  <c r="BK109" i="2"/>
  <c r="BS109" i="2" s="1"/>
  <c r="BI109" i="2"/>
  <c r="BH109" i="2"/>
  <c r="BG109" i="2"/>
  <c r="BQ109" i="2" s="1"/>
  <c r="BC109" i="2"/>
  <c r="AV109" i="2"/>
  <c r="AM109" i="2"/>
  <c r="AU109" i="2" s="1"/>
  <c r="AK109" i="2"/>
  <c r="AJ109" i="2"/>
  <c r="AI109" i="2"/>
  <c r="AS109" i="2" s="1"/>
  <c r="AE109" i="2"/>
  <c r="AN109" i="2" s="1"/>
  <c r="AO109" i="2" s="1"/>
  <c r="W109" i="2"/>
  <c r="T109" i="2"/>
  <c r="O109" i="2"/>
  <c r="P109" i="2" s="1"/>
  <c r="KB108" i="2"/>
  <c r="JS108" i="2"/>
  <c r="KA108" i="2" s="1"/>
  <c r="JQ108" i="2"/>
  <c r="JP108" i="2"/>
  <c r="JO108" i="2"/>
  <c r="JY108" i="2" s="1"/>
  <c r="JK108" i="2"/>
  <c r="JT108" i="2" s="1"/>
  <c r="JU108" i="2" s="1"/>
  <c r="IU108" i="2"/>
  <c r="JC108" i="2" s="1"/>
  <c r="IS108" i="2"/>
  <c r="IR108" i="2"/>
  <c r="IQ108" i="2"/>
  <c r="JA108" i="2" s="1"/>
  <c r="IF108" i="2"/>
  <c r="HW108" i="2"/>
  <c r="IE108" i="2" s="1"/>
  <c r="HU108" i="2"/>
  <c r="HT108" i="2"/>
  <c r="HS108" i="2"/>
  <c r="IC108" i="2" s="1"/>
  <c r="HO108" i="2"/>
  <c r="HH108" i="2"/>
  <c r="GY108" i="2"/>
  <c r="HG108" i="2" s="1"/>
  <c r="GW108" i="2"/>
  <c r="GV108" i="2"/>
  <c r="GU108" i="2"/>
  <c r="HE108" i="2" s="1"/>
  <c r="GQ108" i="2"/>
  <c r="GZ108" i="2" s="1"/>
  <c r="GJ108" i="2"/>
  <c r="GA108" i="2"/>
  <c r="GI108" i="2" s="1"/>
  <c r="FY108" i="2"/>
  <c r="FX108" i="2"/>
  <c r="FW108" i="2"/>
  <c r="GG108" i="2" s="1"/>
  <c r="FS108" i="2"/>
  <c r="GB108" i="2" s="1"/>
  <c r="GC108" i="2" s="1"/>
  <c r="FL108" i="2"/>
  <c r="FC108" i="2"/>
  <c r="FK108" i="2" s="1"/>
  <c r="FA108" i="2"/>
  <c r="EZ108" i="2"/>
  <c r="EY108" i="2"/>
  <c r="FI108" i="2" s="1"/>
  <c r="EU108" i="2"/>
  <c r="EN108" i="2"/>
  <c r="EE108" i="2"/>
  <c r="EM108" i="2" s="1"/>
  <c r="EC108" i="2"/>
  <c r="EB108" i="2"/>
  <c r="EA108" i="2"/>
  <c r="EK108" i="2" s="1"/>
  <c r="DW108" i="2"/>
  <c r="DP108" i="2"/>
  <c r="DG108" i="2"/>
  <c r="DO108" i="2" s="1"/>
  <c r="DE108" i="2"/>
  <c r="DD108" i="2"/>
  <c r="DC108" i="2"/>
  <c r="DM108" i="2" s="1"/>
  <c r="CY108" i="2"/>
  <c r="DH108" i="2" s="1"/>
  <c r="CR108" i="2"/>
  <c r="CI108" i="2"/>
  <c r="CQ108" i="2" s="1"/>
  <c r="CG108" i="2"/>
  <c r="CF108" i="2"/>
  <c r="CE108" i="2"/>
  <c r="CO108" i="2" s="1"/>
  <c r="CA108" i="2"/>
  <c r="CJ108" i="2" s="1"/>
  <c r="CK108" i="2" s="1"/>
  <c r="BT108" i="2"/>
  <c r="BK108" i="2"/>
  <c r="BS108" i="2" s="1"/>
  <c r="BI108" i="2"/>
  <c r="BH108" i="2"/>
  <c r="BG108" i="2"/>
  <c r="BQ108" i="2" s="1"/>
  <c r="BC108" i="2"/>
  <c r="AV108" i="2"/>
  <c r="AM108" i="2"/>
  <c r="AU108" i="2" s="1"/>
  <c r="AK108" i="2"/>
  <c r="AJ108" i="2"/>
  <c r="AI108" i="2"/>
  <c r="AS108" i="2" s="1"/>
  <c r="AE108" i="2"/>
  <c r="W108" i="2"/>
  <c r="T108" i="2"/>
  <c r="O108" i="2"/>
  <c r="P108" i="2" s="1"/>
  <c r="KB107" i="2"/>
  <c r="JS107" i="2"/>
  <c r="KA107" i="2" s="1"/>
  <c r="JQ107" i="2"/>
  <c r="JP107" i="2"/>
  <c r="JO107" i="2"/>
  <c r="JY107" i="2" s="1"/>
  <c r="JK107" i="2"/>
  <c r="IU107" i="2"/>
  <c r="JC107" i="2" s="1"/>
  <c r="IS107" i="2"/>
  <c r="IR107" i="2"/>
  <c r="IQ107" i="2"/>
  <c r="JA107" i="2" s="1"/>
  <c r="IV107" i="2"/>
  <c r="IF107" i="2"/>
  <c r="HW107" i="2"/>
  <c r="IE107" i="2" s="1"/>
  <c r="HU107" i="2"/>
  <c r="HT107" i="2"/>
  <c r="HS107" i="2"/>
  <c r="IC107" i="2" s="1"/>
  <c r="HO107" i="2"/>
  <c r="HX107" i="2" s="1"/>
  <c r="HY107" i="2" s="1"/>
  <c r="HH107" i="2"/>
  <c r="GY107" i="2"/>
  <c r="HG107" i="2" s="1"/>
  <c r="GW107" i="2"/>
  <c r="GV107" i="2"/>
  <c r="GU107" i="2"/>
  <c r="HE107" i="2" s="1"/>
  <c r="GQ107" i="2"/>
  <c r="GJ107" i="2"/>
  <c r="GA107" i="2"/>
  <c r="GI107" i="2" s="1"/>
  <c r="FY107" i="2"/>
  <c r="FX107" i="2"/>
  <c r="FW107" i="2"/>
  <c r="GG107" i="2" s="1"/>
  <c r="FS107" i="2"/>
  <c r="FL107" i="2"/>
  <c r="FC107" i="2"/>
  <c r="FK107" i="2" s="1"/>
  <c r="FA107" i="2"/>
  <c r="EZ107" i="2"/>
  <c r="EY107" i="2"/>
  <c r="FI107" i="2" s="1"/>
  <c r="EU107" i="2"/>
  <c r="FD107" i="2" s="1"/>
  <c r="EN107" i="2"/>
  <c r="EE107" i="2"/>
  <c r="EM107" i="2" s="1"/>
  <c r="EC107" i="2"/>
  <c r="EB107" i="2"/>
  <c r="EA107" i="2"/>
  <c r="EK107" i="2" s="1"/>
  <c r="DW107" i="2"/>
  <c r="EF107" i="2" s="1"/>
  <c r="EG107" i="2" s="1"/>
  <c r="DP107" i="2"/>
  <c r="DG107" i="2"/>
  <c r="DO107" i="2" s="1"/>
  <c r="DE107" i="2"/>
  <c r="DD107" i="2"/>
  <c r="DC107" i="2"/>
  <c r="DM107" i="2" s="1"/>
  <c r="CY107" i="2"/>
  <c r="CR107" i="2"/>
  <c r="CI107" i="2"/>
  <c r="CQ107" i="2" s="1"/>
  <c r="CG107" i="2"/>
  <c r="CF107" i="2"/>
  <c r="CE107" i="2"/>
  <c r="CO107" i="2" s="1"/>
  <c r="CA107" i="2"/>
  <c r="BT107" i="2"/>
  <c r="BK107" i="2"/>
  <c r="BS107" i="2" s="1"/>
  <c r="BI107" i="2"/>
  <c r="BH107" i="2"/>
  <c r="BG107" i="2"/>
  <c r="BQ107" i="2" s="1"/>
  <c r="BC107" i="2"/>
  <c r="BL107" i="2" s="1"/>
  <c r="AV107" i="2"/>
  <c r="AM107" i="2"/>
  <c r="AU107" i="2" s="1"/>
  <c r="AK107" i="2"/>
  <c r="AJ107" i="2"/>
  <c r="AI107" i="2"/>
  <c r="AS107" i="2" s="1"/>
  <c r="AE107" i="2"/>
  <c r="AN107" i="2" s="1"/>
  <c r="AO107" i="2" s="1"/>
  <c r="W107" i="2"/>
  <c r="T107" i="2"/>
  <c r="O107" i="2"/>
  <c r="P107" i="2" s="1"/>
  <c r="KB106" i="2"/>
  <c r="JS106" i="2"/>
  <c r="KA106" i="2" s="1"/>
  <c r="JQ106" i="2"/>
  <c r="JP106" i="2"/>
  <c r="JO106" i="2"/>
  <c r="JY106" i="2" s="1"/>
  <c r="JK106" i="2"/>
  <c r="JT106" i="2" s="1"/>
  <c r="JU106" i="2" s="1"/>
  <c r="IU106" i="2"/>
  <c r="JC106" i="2" s="1"/>
  <c r="IS106" i="2"/>
  <c r="IR106" i="2"/>
  <c r="IQ106" i="2"/>
  <c r="JA106" i="2" s="1"/>
  <c r="IV106" i="2"/>
  <c r="IF106" i="2"/>
  <c r="HW106" i="2"/>
  <c r="IE106" i="2" s="1"/>
  <c r="HU106" i="2"/>
  <c r="HT106" i="2"/>
  <c r="HS106" i="2"/>
  <c r="IC106" i="2" s="1"/>
  <c r="HO106" i="2"/>
  <c r="HH106" i="2"/>
  <c r="GY106" i="2"/>
  <c r="HG106" i="2" s="1"/>
  <c r="GW106" i="2"/>
  <c r="GV106" i="2"/>
  <c r="GU106" i="2"/>
  <c r="HE106" i="2" s="1"/>
  <c r="GQ106" i="2"/>
  <c r="GJ106" i="2"/>
  <c r="GA106" i="2"/>
  <c r="GI106" i="2" s="1"/>
  <c r="FY106" i="2"/>
  <c r="FX106" i="2"/>
  <c r="FW106" i="2"/>
  <c r="GG106" i="2" s="1"/>
  <c r="FS106" i="2"/>
  <c r="GB106" i="2" s="1"/>
  <c r="GC106" i="2" s="1"/>
  <c r="FL106" i="2"/>
  <c r="FC106" i="2"/>
  <c r="FK106" i="2" s="1"/>
  <c r="FA106" i="2"/>
  <c r="EZ106" i="2"/>
  <c r="EY106" i="2"/>
  <c r="FI106" i="2" s="1"/>
  <c r="EU106" i="2"/>
  <c r="FD106" i="2" s="1"/>
  <c r="EN106" i="2"/>
  <c r="EE106" i="2"/>
  <c r="EM106" i="2" s="1"/>
  <c r="EC106" i="2"/>
  <c r="EB106" i="2"/>
  <c r="EA106" i="2"/>
  <c r="EK106" i="2" s="1"/>
  <c r="DW106" i="2"/>
  <c r="DP106" i="2"/>
  <c r="DG106" i="2"/>
  <c r="DO106" i="2" s="1"/>
  <c r="DE106" i="2"/>
  <c r="DD106" i="2"/>
  <c r="DC106" i="2"/>
  <c r="DM106" i="2" s="1"/>
  <c r="CY106" i="2"/>
  <c r="CR106" i="2"/>
  <c r="CI106" i="2"/>
  <c r="CQ106" i="2" s="1"/>
  <c r="CG106" i="2"/>
  <c r="CF106" i="2"/>
  <c r="CE106" i="2"/>
  <c r="CO106" i="2" s="1"/>
  <c r="CA106" i="2"/>
  <c r="CJ106" i="2" s="1"/>
  <c r="CK106" i="2" s="1"/>
  <c r="BT106" i="2"/>
  <c r="BK106" i="2"/>
  <c r="BS106" i="2" s="1"/>
  <c r="BI106" i="2"/>
  <c r="BH106" i="2"/>
  <c r="BG106" i="2"/>
  <c r="BQ106" i="2" s="1"/>
  <c r="BC106" i="2"/>
  <c r="BL106" i="2" s="1"/>
  <c r="AV106" i="2"/>
  <c r="AM106" i="2"/>
  <c r="AU106" i="2" s="1"/>
  <c r="AK106" i="2"/>
  <c r="AJ106" i="2"/>
  <c r="AI106" i="2"/>
  <c r="AS106" i="2" s="1"/>
  <c r="AE106" i="2"/>
  <c r="W106" i="2"/>
  <c r="T106" i="2"/>
  <c r="O106" i="2"/>
  <c r="P106" i="2" s="1"/>
  <c r="KB105" i="2"/>
  <c r="JS105" i="2"/>
  <c r="KA105" i="2" s="1"/>
  <c r="JQ105" i="2"/>
  <c r="JP105" i="2"/>
  <c r="JO105" i="2"/>
  <c r="JY105" i="2" s="1"/>
  <c r="JK105" i="2"/>
  <c r="IU105" i="2"/>
  <c r="JC105" i="2" s="1"/>
  <c r="IS105" i="2"/>
  <c r="IR105" i="2"/>
  <c r="IQ105" i="2"/>
  <c r="JA105" i="2" s="1"/>
  <c r="IF105" i="2"/>
  <c r="HW105" i="2"/>
  <c r="IE105" i="2" s="1"/>
  <c r="HU105" i="2"/>
  <c r="HT105" i="2"/>
  <c r="HS105" i="2"/>
  <c r="IC105" i="2" s="1"/>
  <c r="HO105" i="2"/>
  <c r="HX105" i="2" s="1"/>
  <c r="HY105" i="2" s="1"/>
  <c r="HH105" i="2"/>
  <c r="GY105" i="2"/>
  <c r="HG105" i="2" s="1"/>
  <c r="GW105" i="2"/>
  <c r="GV105" i="2"/>
  <c r="GU105" i="2"/>
  <c r="HE105" i="2" s="1"/>
  <c r="GQ105" i="2"/>
  <c r="GZ105" i="2" s="1"/>
  <c r="GJ105" i="2"/>
  <c r="GA105" i="2"/>
  <c r="GI105" i="2" s="1"/>
  <c r="FY105" i="2"/>
  <c r="FX105" i="2"/>
  <c r="FW105" i="2"/>
  <c r="GG105" i="2" s="1"/>
  <c r="FS105" i="2"/>
  <c r="FL105" i="2"/>
  <c r="FC105" i="2"/>
  <c r="FK105" i="2" s="1"/>
  <c r="FA105" i="2"/>
  <c r="EZ105" i="2"/>
  <c r="EY105" i="2"/>
  <c r="FI105" i="2" s="1"/>
  <c r="EU105" i="2"/>
  <c r="EN105" i="2"/>
  <c r="EE105" i="2"/>
  <c r="EM105" i="2" s="1"/>
  <c r="EC105" i="2"/>
  <c r="EB105" i="2"/>
  <c r="EA105" i="2"/>
  <c r="EK105" i="2" s="1"/>
  <c r="DW105" i="2"/>
  <c r="EF105" i="2" s="1"/>
  <c r="EG105" i="2" s="1"/>
  <c r="DP105" i="2"/>
  <c r="DG105" i="2"/>
  <c r="DO105" i="2" s="1"/>
  <c r="DE105" i="2"/>
  <c r="DD105" i="2"/>
  <c r="DC105" i="2"/>
  <c r="DM105" i="2" s="1"/>
  <c r="CY105" i="2"/>
  <c r="DH105" i="2" s="1"/>
  <c r="DI105" i="2" s="1"/>
  <c r="CR105" i="2"/>
  <c r="CI105" i="2"/>
  <c r="CQ105" i="2" s="1"/>
  <c r="CG105" i="2"/>
  <c r="CF105" i="2"/>
  <c r="CE105" i="2"/>
  <c r="CO105" i="2" s="1"/>
  <c r="CA105" i="2"/>
  <c r="BT105" i="2"/>
  <c r="BK105" i="2"/>
  <c r="BS105" i="2" s="1"/>
  <c r="BI105" i="2"/>
  <c r="BH105" i="2"/>
  <c r="BG105" i="2"/>
  <c r="BQ105" i="2" s="1"/>
  <c r="BC105" i="2"/>
  <c r="AV105" i="2"/>
  <c r="AM105" i="2"/>
  <c r="AU105" i="2" s="1"/>
  <c r="AK105" i="2"/>
  <c r="AJ105" i="2"/>
  <c r="AI105" i="2"/>
  <c r="AS105" i="2" s="1"/>
  <c r="AE105" i="2"/>
  <c r="AN105" i="2" s="1"/>
  <c r="AO105" i="2" s="1"/>
  <c r="W105" i="2"/>
  <c r="T105" i="2"/>
  <c r="O105" i="2"/>
  <c r="P105" i="2" s="1"/>
  <c r="KB104" i="2"/>
  <c r="JS104" i="2"/>
  <c r="KA104" i="2" s="1"/>
  <c r="JQ104" i="2"/>
  <c r="JP104" i="2"/>
  <c r="JO104" i="2"/>
  <c r="JY104" i="2" s="1"/>
  <c r="JK104" i="2"/>
  <c r="JT104" i="2" s="1"/>
  <c r="JU104" i="2" s="1"/>
  <c r="IU104" i="2"/>
  <c r="JC104" i="2" s="1"/>
  <c r="IS104" i="2"/>
  <c r="IR104" i="2"/>
  <c r="IQ104" i="2"/>
  <c r="JA104" i="2" s="1"/>
  <c r="IV104" i="2"/>
  <c r="IW104" i="2" s="1"/>
  <c r="IF104" i="2"/>
  <c r="HW104" i="2"/>
  <c r="IE104" i="2" s="1"/>
  <c r="HU104" i="2"/>
  <c r="HT104" i="2"/>
  <c r="HS104" i="2"/>
  <c r="IC104" i="2" s="1"/>
  <c r="HO104" i="2"/>
  <c r="HH104" i="2"/>
  <c r="GY104" i="2"/>
  <c r="HG104" i="2" s="1"/>
  <c r="GW104" i="2"/>
  <c r="GV104" i="2"/>
  <c r="GU104" i="2"/>
  <c r="HE104" i="2" s="1"/>
  <c r="GQ104" i="2"/>
  <c r="GJ104" i="2"/>
  <c r="GA104" i="2"/>
  <c r="GI104" i="2" s="1"/>
  <c r="FY104" i="2"/>
  <c r="FX104" i="2"/>
  <c r="FW104" i="2"/>
  <c r="GG104" i="2" s="1"/>
  <c r="FS104" i="2"/>
  <c r="GB104" i="2" s="1"/>
  <c r="GC104" i="2" s="1"/>
  <c r="FL104" i="2"/>
  <c r="FC104" i="2"/>
  <c r="FK104" i="2" s="1"/>
  <c r="FA104" i="2"/>
  <c r="EZ104" i="2"/>
  <c r="EY104" i="2"/>
  <c r="FI104" i="2" s="1"/>
  <c r="EU104" i="2"/>
  <c r="FD104" i="2" s="1"/>
  <c r="FE104" i="2" s="1"/>
  <c r="EN104" i="2"/>
  <c r="EE104" i="2"/>
  <c r="EM104" i="2" s="1"/>
  <c r="EC104" i="2"/>
  <c r="EB104" i="2"/>
  <c r="EA104" i="2"/>
  <c r="EK104" i="2" s="1"/>
  <c r="DW104" i="2"/>
  <c r="DP104" i="2"/>
  <c r="DG104" i="2"/>
  <c r="DO104" i="2" s="1"/>
  <c r="DE104" i="2"/>
  <c r="DD104" i="2"/>
  <c r="DC104" i="2"/>
  <c r="DM104" i="2" s="1"/>
  <c r="CY104" i="2"/>
  <c r="DH104" i="2" s="1"/>
  <c r="CR104" i="2"/>
  <c r="CI104" i="2"/>
  <c r="CQ104" i="2" s="1"/>
  <c r="CG104" i="2"/>
  <c r="CF104" i="2"/>
  <c r="CE104" i="2"/>
  <c r="CO104" i="2" s="1"/>
  <c r="CA104" i="2"/>
  <c r="CJ104" i="2" s="1"/>
  <c r="CK104" i="2" s="1"/>
  <c r="BT104" i="2"/>
  <c r="BK104" i="2"/>
  <c r="BS104" i="2" s="1"/>
  <c r="BI104" i="2"/>
  <c r="BH104" i="2"/>
  <c r="BG104" i="2"/>
  <c r="BQ104" i="2" s="1"/>
  <c r="BC104" i="2"/>
  <c r="BL104" i="2" s="1"/>
  <c r="BM104" i="2" s="1"/>
  <c r="AV104" i="2"/>
  <c r="AM104" i="2"/>
  <c r="AU104" i="2" s="1"/>
  <c r="AK104" i="2"/>
  <c r="AJ104" i="2"/>
  <c r="AI104" i="2"/>
  <c r="AS104" i="2" s="1"/>
  <c r="AE104" i="2"/>
  <c r="W104" i="2"/>
  <c r="T104" i="2"/>
  <c r="O104" i="2"/>
  <c r="P104" i="2" s="1"/>
  <c r="KB103" i="2"/>
  <c r="JS103" i="2"/>
  <c r="KA103" i="2" s="1"/>
  <c r="JQ103" i="2"/>
  <c r="JP103" i="2"/>
  <c r="JO103" i="2"/>
  <c r="JY103" i="2" s="1"/>
  <c r="JK103" i="2"/>
  <c r="IU103" i="2"/>
  <c r="JC103" i="2" s="1"/>
  <c r="IS103" i="2"/>
  <c r="IR103" i="2"/>
  <c r="IQ103" i="2"/>
  <c r="JA103" i="2" s="1"/>
  <c r="IV103" i="2"/>
  <c r="IF103" i="2"/>
  <c r="HW103" i="2"/>
  <c r="IE103" i="2" s="1"/>
  <c r="HU103" i="2"/>
  <c r="HT103" i="2"/>
  <c r="HS103" i="2"/>
  <c r="IC103" i="2" s="1"/>
  <c r="HO103" i="2"/>
  <c r="HX103" i="2" s="1"/>
  <c r="HY103" i="2" s="1"/>
  <c r="HH103" i="2"/>
  <c r="GY103" i="2"/>
  <c r="HG103" i="2" s="1"/>
  <c r="GW103" i="2"/>
  <c r="GV103" i="2"/>
  <c r="GU103" i="2"/>
  <c r="HE103" i="2" s="1"/>
  <c r="GQ103" i="2"/>
  <c r="GZ103" i="2" s="1"/>
  <c r="HA103" i="2" s="1"/>
  <c r="GJ103" i="2"/>
  <c r="GA103" i="2"/>
  <c r="GI103" i="2" s="1"/>
  <c r="FY103" i="2"/>
  <c r="FX103" i="2"/>
  <c r="FW103" i="2"/>
  <c r="GG103" i="2" s="1"/>
  <c r="FS103" i="2"/>
  <c r="FL103" i="2"/>
  <c r="FC103" i="2"/>
  <c r="FK103" i="2" s="1"/>
  <c r="FA103" i="2"/>
  <c r="EZ103" i="2"/>
  <c r="EY103" i="2"/>
  <c r="FI103" i="2" s="1"/>
  <c r="EU103" i="2"/>
  <c r="EN103" i="2"/>
  <c r="EE103" i="2"/>
  <c r="EM103" i="2" s="1"/>
  <c r="EC103" i="2"/>
  <c r="EB103" i="2"/>
  <c r="EA103" i="2"/>
  <c r="EK103" i="2" s="1"/>
  <c r="DW103" i="2"/>
  <c r="EF103" i="2" s="1"/>
  <c r="EG103" i="2" s="1"/>
  <c r="DP103" i="2"/>
  <c r="DG103" i="2"/>
  <c r="DO103" i="2" s="1"/>
  <c r="DE103" i="2"/>
  <c r="DD103" i="2"/>
  <c r="DC103" i="2"/>
  <c r="DM103" i="2" s="1"/>
  <c r="CY103" i="2"/>
  <c r="DH103" i="2" s="1"/>
  <c r="DI103" i="2" s="1"/>
  <c r="CR103" i="2"/>
  <c r="CI103" i="2"/>
  <c r="CQ103" i="2" s="1"/>
  <c r="CG103" i="2"/>
  <c r="CF103" i="2"/>
  <c r="CE103" i="2"/>
  <c r="CO103" i="2" s="1"/>
  <c r="CA103" i="2"/>
  <c r="BT103" i="2"/>
  <c r="BK103" i="2"/>
  <c r="BS103" i="2" s="1"/>
  <c r="BI103" i="2"/>
  <c r="BH103" i="2"/>
  <c r="BG103" i="2"/>
  <c r="BQ103" i="2" s="1"/>
  <c r="BC103" i="2"/>
  <c r="BL103" i="2" s="1"/>
  <c r="AV103" i="2"/>
  <c r="AM103" i="2"/>
  <c r="AU103" i="2" s="1"/>
  <c r="AK103" i="2"/>
  <c r="AJ103" i="2"/>
  <c r="AI103" i="2"/>
  <c r="AS103" i="2" s="1"/>
  <c r="AE103" i="2"/>
  <c r="AN103" i="2" s="1"/>
  <c r="AO103" i="2" s="1"/>
  <c r="W103" i="2"/>
  <c r="T103" i="2"/>
  <c r="O103" i="2"/>
  <c r="P103" i="2" s="1"/>
  <c r="KB102" i="2"/>
  <c r="JS102" i="2"/>
  <c r="KA102" i="2" s="1"/>
  <c r="JQ102" i="2"/>
  <c r="JP102" i="2"/>
  <c r="JO102" i="2"/>
  <c r="JY102" i="2" s="1"/>
  <c r="JK102" i="2"/>
  <c r="JT102" i="2" s="1"/>
  <c r="JU102" i="2" s="1"/>
  <c r="IU102" i="2"/>
  <c r="JC102" i="2" s="1"/>
  <c r="IS102" i="2"/>
  <c r="IR102" i="2"/>
  <c r="IQ102" i="2"/>
  <c r="JA102" i="2" s="1"/>
  <c r="IV102" i="2"/>
  <c r="IW102" i="2" s="1"/>
  <c r="IF102" i="2"/>
  <c r="HW102" i="2"/>
  <c r="IE102" i="2" s="1"/>
  <c r="HU102" i="2"/>
  <c r="HT102" i="2"/>
  <c r="HS102" i="2"/>
  <c r="IC102" i="2" s="1"/>
  <c r="HO102" i="2"/>
  <c r="HH102" i="2"/>
  <c r="GY102" i="2"/>
  <c r="HG102" i="2" s="1"/>
  <c r="GW102" i="2"/>
  <c r="GV102" i="2"/>
  <c r="GU102" i="2"/>
  <c r="HE102" i="2" s="1"/>
  <c r="GQ102" i="2"/>
  <c r="GZ102" i="2" s="1"/>
  <c r="GJ102" i="2"/>
  <c r="GA102" i="2"/>
  <c r="GI102" i="2" s="1"/>
  <c r="FY102" i="2"/>
  <c r="FX102" i="2"/>
  <c r="FW102" i="2"/>
  <c r="GG102" i="2" s="1"/>
  <c r="FS102" i="2"/>
  <c r="GB102" i="2" s="1"/>
  <c r="GC102" i="2" s="1"/>
  <c r="FL102" i="2"/>
  <c r="FC102" i="2"/>
  <c r="FK102" i="2" s="1"/>
  <c r="FA102" i="2"/>
  <c r="EZ102" i="2"/>
  <c r="EY102" i="2"/>
  <c r="FI102" i="2" s="1"/>
  <c r="EU102" i="2"/>
  <c r="FD102" i="2" s="1"/>
  <c r="FE102" i="2" s="1"/>
  <c r="EN102" i="2"/>
  <c r="EE102" i="2"/>
  <c r="EM102" i="2" s="1"/>
  <c r="EC102" i="2"/>
  <c r="EB102" i="2"/>
  <c r="EA102" i="2"/>
  <c r="EK102" i="2" s="1"/>
  <c r="DW102" i="2"/>
  <c r="DP102" i="2"/>
  <c r="DG102" i="2"/>
  <c r="DO102" i="2" s="1"/>
  <c r="DE102" i="2"/>
  <c r="DD102" i="2"/>
  <c r="DC102" i="2"/>
  <c r="DM102" i="2" s="1"/>
  <c r="CY102" i="2"/>
  <c r="DH102" i="2" s="1"/>
  <c r="CR102" i="2"/>
  <c r="CI102" i="2"/>
  <c r="CQ102" i="2" s="1"/>
  <c r="CG102" i="2"/>
  <c r="CF102" i="2"/>
  <c r="CE102" i="2"/>
  <c r="CO102" i="2" s="1"/>
  <c r="CA102" i="2"/>
  <c r="CJ102" i="2" s="1"/>
  <c r="CK102" i="2" s="1"/>
  <c r="BT102" i="2"/>
  <c r="BK102" i="2"/>
  <c r="BS102" i="2" s="1"/>
  <c r="BI102" i="2"/>
  <c r="BH102" i="2"/>
  <c r="BG102" i="2"/>
  <c r="BQ102" i="2" s="1"/>
  <c r="BC102" i="2"/>
  <c r="BL102" i="2" s="1"/>
  <c r="BM102" i="2" s="1"/>
  <c r="AV102" i="2"/>
  <c r="AM102" i="2"/>
  <c r="AU102" i="2" s="1"/>
  <c r="AK102" i="2"/>
  <c r="AJ102" i="2"/>
  <c r="AI102" i="2"/>
  <c r="AS102" i="2" s="1"/>
  <c r="AE102" i="2"/>
  <c r="W102" i="2"/>
  <c r="T102" i="2"/>
  <c r="O102" i="2"/>
  <c r="P102" i="2" s="1"/>
  <c r="KB101" i="2"/>
  <c r="JS101" i="2"/>
  <c r="KA101" i="2" s="1"/>
  <c r="JQ101" i="2"/>
  <c r="JP101" i="2"/>
  <c r="JO101" i="2"/>
  <c r="JY101" i="2" s="1"/>
  <c r="JK101" i="2"/>
  <c r="IU101" i="2"/>
  <c r="JC101" i="2" s="1"/>
  <c r="IS101" i="2"/>
  <c r="IR101" i="2"/>
  <c r="IQ101" i="2"/>
  <c r="JA101" i="2" s="1"/>
  <c r="IV101" i="2"/>
  <c r="IF101" i="2"/>
  <c r="HW101" i="2"/>
  <c r="IE101" i="2" s="1"/>
  <c r="HU101" i="2"/>
  <c r="HT101" i="2"/>
  <c r="HS101" i="2"/>
  <c r="IC101" i="2" s="1"/>
  <c r="HO101" i="2"/>
  <c r="HX101" i="2" s="1"/>
  <c r="HY101" i="2" s="1"/>
  <c r="HH101" i="2"/>
  <c r="GY101" i="2"/>
  <c r="HG101" i="2" s="1"/>
  <c r="GW101" i="2"/>
  <c r="GV101" i="2"/>
  <c r="GU101" i="2"/>
  <c r="HE101" i="2" s="1"/>
  <c r="GQ101" i="2"/>
  <c r="GZ101" i="2" s="1"/>
  <c r="HA101" i="2" s="1"/>
  <c r="GJ101" i="2"/>
  <c r="GA101" i="2"/>
  <c r="GI101" i="2" s="1"/>
  <c r="FY101" i="2"/>
  <c r="FX101" i="2"/>
  <c r="FW101" i="2"/>
  <c r="GG101" i="2" s="1"/>
  <c r="FS101" i="2"/>
  <c r="FL101" i="2"/>
  <c r="FC101" i="2"/>
  <c r="FK101" i="2" s="1"/>
  <c r="FA101" i="2"/>
  <c r="EZ101" i="2"/>
  <c r="EY101" i="2"/>
  <c r="FI101" i="2" s="1"/>
  <c r="EU101" i="2"/>
  <c r="FD101" i="2" s="1"/>
  <c r="EN101" i="2"/>
  <c r="EE101" i="2"/>
  <c r="EM101" i="2" s="1"/>
  <c r="EC101" i="2"/>
  <c r="EB101" i="2"/>
  <c r="EA101" i="2"/>
  <c r="EK101" i="2" s="1"/>
  <c r="DW101" i="2"/>
  <c r="EF101" i="2" s="1"/>
  <c r="EG101" i="2" s="1"/>
  <c r="DP101" i="2"/>
  <c r="DG101" i="2"/>
  <c r="DO101" i="2" s="1"/>
  <c r="DE101" i="2"/>
  <c r="DD101" i="2"/>
  <c r="DC101" i="2"/>
  <c r="DM101" i="2" s="1"/>
  <c r="CY101" i="2"/>
  <c r="DH101" i="2" s="1"/>
  <c r="DI101" i="2" s="1"/>
  <c r="CR101" i="2"/>
  <c r="CI101" i="2"/>
  <c r="CQ101" i="2" s="1"/>
  <c r="CG101" i="2"/>
  <c r="CF101" i="2"/>
  <c r="CE101" i="2"/>
  <c r="CO101" i="2" s="1"/>
  <c r="CA101" i="2"/>
  <c r="BT101" i="2"/>
  <c r="BK101" i="2"/>
  <c r="BS101" i="2" s="1"/>
  <c r="BI101" i="2"/>
  <c r="BH101" i="2"/>
  <c r="BG101" i="2"/>
  <c r="BQ101" i="2" s="1"/>
  <c r="BC101" i="2"/>
  <c r="BL101" i="2" s="1"/>
  <c r="AV101" i="2"/>
  <c r="AM101" i="2"/>
  <c r="AU101" i="2" s="1"/>
  <c r="AK101" i="2"/>
  <c r="AJ101" i="2"/>
  <c r="AI101" i="2"/>
  <c r="AS101" i="2" s="1"/>
  <c r="AE101" i="2"/>
  <c r="AN101" i="2" s="1"/>
  <c r="AO101" i="2" s="1"/>
  <c r="W101" i="2"/>
  <c r="T101" i="2"/>
  <c r="O101" i="2"/>
  <c r="P101" i="2" s="1"/>
  <c r="KB100" i="2"/>
  <c r="JS100" i="2"/>
  <c r="KA100" i="2" s="1"/>
  <c r="JQ100" i="2"/>
  <c r="JP100" i="2"/>
  <c r="JO100" i="2"/>
  <c r="JY100" i="2" s="1"/>
  <c r="JK100" i="2"/>
  <c r="JT100" i="2" s="1"/>
  <c r="JU100" i="2" s="1"/>
  <c r="IU100" i="2"/>
  <c r="JC100" i="2" s="1"/>
  <c r="IS100" i="2"/>
  <c r="IR100" i="2"/>
  <c r="IQ100" i="2"/>
  <c r="JA100" i="2" s="1"/>
  <c r="IV100" i="2"/>
  <c r="IW100" i="2" s="1"/>
  <c r="IF100" i="2"/>
  <c r="HW100" i="2"/>
  <c r="IE100" i="2" s="1"/>
  <c r="HU100" i="2"/>
  <c r="HT100" i="2"/>
  <c r="HS100" i="2"/>
  <c r="IC100" i="2" s="1"/>
  <c r="HO100" i="2"/>
  <c r="HH100" i="2"/>
  <c r="GY100" i="2"/>
  <c r="HG100" i="2" s="1"/>
  <c r="GW100" i="2"/>
  <c r="GV100" i="2"/>
  <c r="GU100" i="2"/>
  <c r="HE100" i="2" s="1"/>
  <c r="GQ100" i="2"/>
  <c r="GZ100" i="2" s="1"/>
  <c r="GJ100" i="2"/>
  <c r="GA100" i="2"/>
  <c r="GI100" i="2" s="1"/>
  <c r="FY100" i="2"/>
  <c r="FX100" i="2"/>
  <c r="FW100" i="2"/>
  <c r="GG100" i="2" s="1"/>
  <c r="FS100" i="2"/>
  <c r="GB100" i="2" s="1"/>
  <c r="GC100" i="2" s="1"/>
  <c r="FL100" i="2"/>
  <c r="FC100" i="2"/>
  <c r="FK100" i="2" s="1"/>
  <c r="FA100" i="2"/>
  <c r="EZ100" i="2"/>
  <c r="EY100" i="2"/>
  <c r="FI100" i="2" s="1"/>
  <c r="EU100" i="2"/>
  <c r="FD100" i="2" s="1"/>
  <c r="FE100" i="2" s="1"/>
  <c r="EN100" i="2"/>
  <c r="EE100" i="2"/>
  <c r="EM100" i="2" s="1"/>
  <c r="EC100" i="2"/>
  <c r="EB100" i="2"/>
  <c r="EA100" i="2"/>
  <c r="EK100" i="2" s="1"/>
  <c r="DW100" i="2"/>
  <c r="DP100" i="2"/>
  <c r="DG100" i="2"/>
  <c r="DO100" i="2" s="1"/>
  <c r="DE100" i="2"/>
  <c r="DD100" i="2"/>
  <c r="DC100" i="2"/>
  <c r="DM100" i="2" s="1"/>
  <c r="CY100" i="2"/>
  <c r="CR100" i="2"/>
  <c r="CI100" i="2"/>
  <c r="CQ100" i="2" s="1"/>
  <c r="CG100" i="2"/>
  <c r="CF100" i="2"/>
  <c r="CE100" i="2"/>
  <c r="CO100" i="2" s="1"/>
  <c r="CA100" i="2"/>
  <c r="CJ100" i="2" s="1"/>
  <c r="CK100" i="2" s="1"/>
  <c r="BT100" i="2"/>
  <c r="BK100" i="2"/>
  <c r="BS100" i="2" s="1"/>
  <c r="BI100" i="2"/>
  <c r="BH100" i="2"/>
  <c r="BG100" i="2"/>
  <c r="BQ100" i="2" s="1"/>
  <c r="BC100" i="2"/>
  <c r="BL100" i="2" s="1"/>
  <c r="BM100" i="2" s="1"/>
  <c r="AV100" i="2"/>
  <c r="AM100" i="2"/>
  <c r="AU100" i="2" s="1"/>
  <c r="AK100" i="2"/>
  <c r="AJ100" i="2"/>
  <c r="AI100" i="2"/>
  <c r="AS100" i="2" s="1"/>
  <c r="AE100" i="2"/>
  <c r="W100" i="2"/>
  <c r="T100" i="2"/>
  <c r="O100" i="2"/>
  <c r="P100" i="2" s="1"/>
  <c r="KB99" i="2"/>
  <c r="JS99" i="2"/>
  <c r="KA99" i="2" s="1"/>
  <c r="JQ99" i="2"/>
  <c r="JP99" i="2"/>
  <c r="JO99" i="2"/>
  <c r="JY99" i="2" s="1"/>
  <c r="JK99" i="2"/>
  <c r="IU99" i="2"/>
  <c r="JC99" i="2" s="1"/>
  <c r="IS99" i="2"/>
  <c r="IR99" i="2"/>
  <c r="IQ99" i="2"/>
  <c r="JA99" i="2" s="1"/>
  <c r="IF99" i="2"/>
  <c r="HW99" i="2"/>
  <c r="IE99" i="2" s="1"/>
  <c r="HU99" i="2"/>
  <c r="HT99" i="2"/>
  <c r="HS99" i="2"/>
  <c r="IC99" i="2" s="1"/>
  <c r="HO99" i="2"/>
  <c r="HX99" i="2" s="1"/>
  <c r="HY99" i="2" s="1"/>
  <c r="HH99" i="2"/>
  <c r="GY99" i="2"/>
  <c r="HG99" i="2" s="1"/>
  <c r="GW99" i="2"/>
  <c r="GV99" i="2"/>
  <c r="GU99" i="2"/>
  <c r="HE99" i="2" s="1"/>
  <c r="GQ99" i="2"/>
  <c r="GZ99" i="2" s="1"/>
  <c r="HA99" i="2" s="1"/>
  <c r="GJ99" i="2"/>
  <c r="GA99" i="2"/>
  <c r="GI99" i="2" s="1"/>
  <c r="FY99" i="2"/>
  <c r="FX99" i="2"/>
  <c r="FW99" i="2"/>
  <c r="GG99" i="2" s="1"/>
  <c r="FS99" i="2"/>
  <c r="FL99" i="2"/>
  <c r="FC99" i="2"/>
  <c r="FK99" i="2" s="1"/>
  <c r="FA99" i="2"/>
  <c r="EZ99" i="2"/>
  <c r="EY99" i="2"/>
  <c r="FI99" i="2" s="1"/>
  <c r="EU99" i="2"/>
  <c r="FD99" i="2" s="1"/>
  <c r="EN99" i="2"/>
  <c r="EE99" i="2"/>
  <c r="EM99" i="2" s="1"/>
  <c r="EC99" i="2"/>
  <c r="EB99" i="2"/>
  <c r="EA99" i="2"/>
  <c r="EK99" i="2" s="1"/>
  <c r="DW99" i="2"/>
  <c r="EF99" i="2" s="1"/>
  <c r="EG99" i="2" s="1"/>
  <c r="DP99" i="2"/>
  <c r="DG99" i="2"/>
  <c r="DO99" i="2" s="1"/>
  <c r="DE99" i="2"/>
  <c r="DD99" i="2"/>
  <c r="DC99" i="2"/>
  <c r="DM99" i="2" s="1"/>
  <c r="CY99" i="2"/>
  <c r="DH99" i="2" s="1"/>
  <c r="DI99" i="2" s="1"/>
  <c r="CR99" i="2"/>
  <c r="CI99" i="2"/>
  <c r="CQ99" i="2" s="1"/>
  <c r="CG99" i="2"/>
  <c r="CF99" i="2"/>
  <c r="CE99" i="2"/>
  <c r="CO99" i="2" s="1"/>
  <c r="CA99" i="2"/>
  <c r="BT99" i="2"/>
  <c r="BK99" i="2"/>
  <c r="BS99" i="2" s="1"/>
  <c r="BI99" i="2"/>
  <c r="BH99" i="2"/>
  <c r="BG99" i="2"/>
  <c r="BQ99" i="2" s="1"/>
  <c r="BC99" i="2"/>
  <c r="AV99" i="2"/>
  <c r="AM99" i="2"/>
  <c r="AU99" i="2" s="1"/>
  <c r="AK99" i="2"/>
  <c r="AJ99" i="2"/>
  <c r="AI99" i="2"/>
  <c r="AS99" i="2" s="1"/>
  <c r="AE99" i="2"/>
  <c r="AN99" i="2" s="1"/>
  <c r="AO99" i="2" s="1"/>
  <c r="W99" i="2"/>
  <c r="T99" i="2"/>
  <c r="O99" i="2"/>
  <c r="P99" i="2" s="1"/>
  <c r="KB98" i="2"/>
  <c r="JS98" i="2"/>
  <c r="KA98" i="2" s="1"/>
  <c r="JQ98" i="2"/>
  <c r="JP98" i="2"/>
  <c r="JO98" i="2"/>
  <c r="JY98" i="2" s="1"/>
  <c r="JK98" i="2"/>
  <c r="JT98" i="2" s="1"/>
  <c r="JU98" i="2" s="1"/>
  <c r="IU98" i="2"/>
  <c r="JC98" i="2" s="1"/>
  <c r="IS98" i="2"/>
  <c r="IR98" i="2"/>
  <c r="IQ98" i="2"/>
  <c r="JA98" i="2" s="1"/>
  <c r="IV98" i="2"/>
  <c r="IW98" i="2" s="1"/>
  <c r="IF98" i="2"/>
  <c r="HW98" i="2"/>
  <c r="IE98" i="2" s="1"/>
  <c r="HU98" i="2"/>
  <c r="HT98" i="2"/>
  <c r="HS98" i="2"/>
  <c r="IC98" i="2" s="1"/>
  <c r="HO98" i="2"/>
  <c r="HH98" i="2"/>
  <c r="GY98" i="2"/>
  <c r="HG98" i="2" s="1"/>
  <c r="GW98" i="2"/>
  <c r="GV98" i="2"/>
  <c r="GU98" i="2"/>
  <c r="HE98" i="2" s="1"/>
  <c r="GQ98" i="2"/>
  <c r="GZ98" i="2" s="1"/>
  <c r="GJ98" i="2"/>
  <c r="GA98" i="2"/>
  <c r="GI98" i="2" s="1"/>
  <c r="FY98" i="2"/>
  <c r="FX98" i="2"/>
  <c r="FW98" i="2"/>
  <c r="GG98" i="2" s="1"/>
  <c r="FS98" i="2"/>
  <c r="GB98" i="2" s="1"/>
  <c r="GC98" i="2" s="1"/>
  <c r="FL98" i="2"/>
  <c r="FC98" i="2"/>
  <c r="FK98" i="2" s="1"/>
  <c r="FA98" i="2"/>
  <c r="EZ98" i="2"/>
  <c r="EY98" i="2"/>
  <c r="FI98" i="2" s="1"/>
  <c r="EU98" i="2"/>
  <c r="FD98" i="2" s="1"/>
  <c r="FE98" i="2" s="1"/>
  <c r="EN98" i="2"/>
  <c r="EE98" i="2"/>
  <c r="EM98" i="2" s="1"/>
  <c r="EC98" i="2"/>
  <c r="EB98" i="2"/>
  <c r="EA98" i="2"/>
  <c r="EK98" i="2" s="1"/>
  <c r="DW98" i="2"/>
  <c r="DP98" i="2"/>
  <c r="DG98" i="2"/>
  <c r="DO98" i="2" s="1"/>
  <c r="DE98" i="2"/>
  <c r="DD98" i="2"/>
  <c r="DC98" i="2"/>
  <c r="DM98" i="2" s="1"/>
  <c r="CY98" i="2"/>
  <c r="DH98" i="2" s="1"/>
  <c r="CR98" i="2"/>
  <c r="CI98" i="2"/>
  <c r="CQ98" i="2" s="1"/>
  <c r="CG98" i="2"/>
  <c r="CF98" i="2"/>
  <c r="CE98" i="2"/>
  <c r="CO98" i="2" s="1"/>
  <c r="CA98" i="2"/>
  <c r="CJ98" i="2" s="1"/>
  <c r="CK98" i="2" s="1"/>
  <c r="BT98" i="2"/>
  <c r="BK98" i="2"/>
  <c r="BS98" i="2" s="1"/>
  <c r="BI98" i="2"/>
  <c r="BH98" i="2"/>
  <c r="BG98" i="2"/>
  <c r="BQ98" i="2" s="1"/>
  <c r="BC98" i="2"/>
  <c r="BL98" i="2" s="1"/>
  <c r="BM98" i="2" s="1"/>
  <c r="AV98" i="2"/>
  <c r="AM98" i="2"/>
  <c r="AU98" i="2" s="1"/>
  <c r="AK98" i="2"/>
  <c r="AJ98" i="2"/>
  <c r="AI98" i="2"/>
  <c r="AS98" i="2" s="1"/>
  <c r="AE98" i="2"/>
  <c r="W98" i="2"/>
  <c r="T98" i="2"/>
  <c r="O98" i="2"/>
  <c r="P98" i="2" s="1"/>
  <c r="KB97" i="2"/>
  <c r="JS97" i="2"/>
  <c r="KA97" i="2" s="1"/>
  <c r="JQ97" i="2"/>
  <c r="JP97" i="2"/>
  <c r="JO97" i="2"/>
  <c r="JY97" i="2" s="1"/>
  <c r="JK97" i="2"/>
  <c r="IU97" i="2"/>
  <c r="JC97" i="2" s="1"/>
  <c r="IS97" i="2"/>
  <c r="IR97" i="2"/>
  <c r="IQ97" i="2"/>
  <c r="JA97" i="2" s="1"/>
  <c r="IV97" i="2"/>
  <c r="IF97" i="2"/>
  <c r="HW97" i="2"/>
  <c r="IE97" i="2" s="1"/>
  <c r="HU97" i="2"/>
  <c r="HT97" i="2"/>
  <c r="HS97" i="2"/>
  <c r="IC97" i="2" s="1"/>
  <c r="HO97" i="2"/>
  <c r="HX97" i="2" s="1"/>
  <c r="HY97" i="2" s="1"/>
  <c r="HH97" i="2"/>
  <c r="GY97" i="2"/>
  <c r="HG97" i="2" s="1"/>
  <c r="GW97" i="2"/>
  <c r="GV97" i="2"/>
  <c r="GU97" i="2"/>
  <c r="HE97" i="2" s="1"/>
  <c r="GQ97" i="2"/>
  <c r="GZ97" i="2" s="1"/>
  <c r="HA97" i="2" s="1"/>
  <c r="GJ97" i="2"/>
  <c r="GA97" i="2"/>
  <c r="GI97" i="2" s="1"/>
  <c r="FY97" i="2"/>
  <c r="FX97" i="2"/>
  <c r="FW97" i="2"/>
  <c r="GG97" i="2" s="1"/>
  <c r="FS97" i="2"/>
  <c r="FL97" i="2"/>
  <c r="FC97" i="2"/>
  <c r="FK97" i="2" s="1"/>
  <c r="FA97" i="2"/>
  <c r="EZ97" i="2"/>
  <c r="EY97" i="2"/>
  <c r="FI97" i="2" s="1"/>
  <c r="EU97" i="2"/>
  <c r="FD97" i="2" s="1"/>
  <c r="EN97" i="2"/>
  <c r="EE97" i="2"/>
  <c r="EM97" i="2" s="1"/>
  <c r="EC97" i="2"/>
  <c r="EB97" i="2"/>
  <c r="EA97" i="2"/>
  <c r="EK97" i="2" s="1"/>
  <c r="DW97" i="2"/>
  <c r="EF97" i="2" s="1"/>
  <c r="EG97" i="2" s="1"/>
  <c r="DP97" i="2"/>
  <c r="DG97" i="2"/>
  <c r="DO97" i="2" s="1"/>
  <c r="DE97" i="2"/>
  <c r="DD97" i="2"/>
  <c r="DC97" i="2"/>
  <c r="DM97" i="2" s="1"/>
  <c r="CY97" i="2"/>
  <c r="DH97" i="2" s="1"/>
  <c r="DI97" i="2" s="1"/>
  <c r="CR97" i="2"/>
  <c r="CI97" i="2"/>
  <c r="CQ97" i="2" s="1"/>
  <c r="CG97" i="2"/>
  <c r="CF97" i="2"/>
  <c r="CE97" i="2"/>
  <c r="CO97" i="2" s="1"/>
  <c r="CA97" i="2"/>
  <c r="BT97" i="2"/>
  <c r="BK97" i="2"/>
  <c r="BS97" i="2" s="1"/>
  <c r="BI97" i="2"/>
  <c r="BH97" i="2"/>
  <c r="BG97" i="2"/>
  <c r="BQ97" i="2" s="1"/>
  <c r="BC97" i="2"/>
  <c r="BL97" i="2" s="1"/>
  <c r="AV97" i="2"/>
  <c r="AM97" i="2"/>
  <c r="AU97" i="2" s="1"/>
  <c r="AK97" i="2"/>
  <c r="AJ97" i="2"/>
  <c r="AI97" i="2"/>
  <c r="AS97" i="2" s="1"/>
  <c r="AE97" i="2"/>
  <c r="AN97" i="2" s="1"/>
  <c r="AO97" i="2" s="1"/>
  <c r="W97" i="2"/>
  <c r="T97" i="2"/>
  <c r="O97" i="2"/>
  <c r="P97" i="2" s="1"/>
  <c r="KB96" i="2"/>
  <c r="JS96" i="2"/>
  <c r="KA96" i="2" s="1"/>
  <c r="JQ96" i="2"/>
  <c r="JP96" i="2"/>
  <c r="JO96" i="2"/>
  <c r="JY96" i="2" s="1"/>
  <c r="JK96" i="2"/>
  <c r="JT96" i="2" s="1"/>
  <c r="JU96" i="2" s="1"/>
  <c r="IU96" i="2"/>
  <c r="JC96" i="2" s="1"/>
  <c r="IS96" i="2"/>
  <c r="IR96" i="2"/>
  <c r="IQ96" i="2"/>
  <c r="JA96" i="2" s="1"/>
  <c r="IV96" i="2"/>
  <c r="IW96" i="2" s="1"/>
  <c r="IF96" i="2"/>
  <c r="HW96" i="2"/>
  <c r="IE96" i="2" s="1"/>
  <c r="HU96" i="2"/>
  <c r="HT96" i="2"/>
  <c r="HS96" i="2"/>
  <c r="IC96" i="2" s="1"/>
  <c r="HO96" i="2"/>
  <c r="HH96" i="2"/>
  <c r="GY96" i="2"/>
  <c r="HG96" i="2" s="1"/>
  <c r="GW96" i="2"/>
  <c r="GV96" i="2"/>
  <c r="GU96" i="2"/>
  <c r="HE96" i="2" s="1"/>
  <c r="GQ96" i="2"/>
  <c r="GJ96" i="2"/>
  <c r="GA96" i="2"/>
  <c r="GI96" i="2" s="1"/>
  <c r="FY96" i="2"/>
  <c r="FX96" i="2"/>
  <c r="FW96" i="2"/>
  <c r="GG96" i="2" s="1"/>
  <c r="FS96" i="2"/>
  <c r="GB96" i="2" s="1"/>
  <c r="GC96" i="2" s="1"/>
  <c r="FL96" i="2"/>
  <c r="FC96" i="2"/>
  <c r="FK96" i="2" s="1"/>
  <c r="FA96" i="2"/>
  <c r="EZ96" i="2"/>
  <c r="EY96" i="2"/>
  <c r="FI96" i="2" s="1"/>
  <c r="EU96" i="2"/>
  <c r="FD96" i="2" s="1"/>
  <c r="FE96" i="2" s="1"/>
  <c r="EN96" i="2"/>
  <c r="EE96" i="2"/>
  <c r="EM96" i="2" s="1"/>
  <c r="EC96" i="2"/>
  <c r="EB96" i="2"/>
  <c r="EA96" i="2"/>
  <c r="EK96" i="2" s="1"/>
  <c r="DW96" i="2"/>
  <c r="DP96" i="2"/>
  <c r="DG96" i="2"/>
  <c r="DO96" i="2" s="1"/>
  <c r="DE96" i="2"/>
  <c r="DD96" i="2"/>
  <c r="DC96" i="2"/>
  <c r="DM96" i="2" s="1"/>
  <c r="CY96" i="2"/>
  <c r="DH96" i="2" s="1"/>
  <c r="CR96" i="2"/>
  <c r="CI96" i="2"/>
  <c r="CQ96" i="2" s="1"/>
  <c r="CG96" i="2"/>
  <c r="CF96" i="2"/>
  <c r="CE96" i="2"/>
  <c r="CO96" i="2" s="1"/>
  <c r="CA96" i="2"/>
  <c r="CJ96" i="2" s="1"/>
  <c r="CK96" i="2" s="1"/>
  <c r="BT96" i="2"/>
  <c r="BK96" i="2"/>
  <c r="BS96" i="2" s="1"/>
  <c r="BI96" i="2"/>
  <c r="BH96" i="2"/>
  <c r="BG96" i="2"/>
  <c r="BQ96" i="2" s="1"/>
  <c r="BC96" i="2"/>
  <c r="BL96" i="2" s="1"/>
  <c r="BM96" i="2" s="1"/>
  <c r="AV96" i="2"/>
  <c r="AM96" i="2"/>
  <c r="AU96" i="2" s="1"/>
  <c r="AK96" i="2"/>
  <c r="AJ96" i="2"/>
  <c r="AI96" i="2"/>
  <c r="AS96" i="2" s="1"/>
  <c r="AE96" i="2"/>
  <c r="W96" i="2"/>
  <c r="T96" i="2"/>
  <c r="O96" i="2"/>
  <c r="P96" i="2" s="1"/>
  <c r="KB95" i="2"/>
  <c r="JS95" i="2"/>
  <c r="KA95" i="2" s="1"/>
  <c r="JQ95" i="2"/>
  <c r="JP95" i="2"/>
  <c r="JO95" i="2"/>
  <c r="JY95" i="2" s="1"/>
  <c r="JK95" i="2"/>
  <c r="IU95" i="2"/>
  <c r="JC95" i="2" s="1"/>
  <c r="IS95" i="2"/>
  <c r="IR95" i="2"/>
  <c r="IQ95" i="2"/>
  <c r="JA95" i="2" s="1"/>
  <c r="IV95" i="2"/>
  <c r="IF95" i="2"/>
  <c r="HW95" i="2"/>
  <c r="IE95" i="2" s="1"/>
  <c r="HU95" i="2"/>
  <c r="HT95" i="2"/>
  <c r="HS95" i="2"/>
  <c r="IC95" i="2" s="1"/>
  <c r="HO95" i="2"/>
  <c r="HX95" i="2" s="1"/>
  <c r="HY95" i="2" s="1"/>
  <c r="HH95" i="2"/>
  <c r="GY95" i="2"/>
  <c r="HG95" i="2" s="1"/>
  <c r="GW95" i="2"/>
  <c r="GV95" i="2"/>
  <c r="GU95" i="2"/>
  <c r="HE95" i="2" s="1"/>
  <c r="GQ95" i="2"/>
  <c r="GZ95" i="2" s="1"/>
  <c r="HA95" i="2" s="1"/>
  <c r="GJ95" i="2"/>
  <c r="GA95" i="2"/>
  <c r="GI95" i="2" s="1"/>
  <c r="FY95" i="2"/>
  <c r="FX95" i="2"/>
  <c r="FW95" i="2"/>
  <c r="GG95" i="2" s="1"/>
  <c r="FS95" i="2"/>
  <c r="FL95" i="2"/>
  <c r="FC95" i="2"/>
  <c r="FK95" i="2" s="1"/>
  <c r="FA95" i="2"/>
  <c r="EZ95" i="2"/>
  <c r="EY95" i="2"/>
  <c r="FI95" i="2" s="1"/>
  <c r="EU95" i="2"/>
  <c r="EN95" i="2"/>
  <c r="EE95" i="2"/>
  <c r="EM95" i="2" s="1"/>
  <c r="EC95" i="2"/>
  <c r="EB95" i="2"/>
  <c r="EA95" i="2"/>
  <c r="EK95" i="2" s="1"/>
  <c r="DW95" i="2"/>
  <c r="EF95" i="2" s="1"/>
  <c r="EG95" i="2" s="1"/>
  <c r="DP95" i="2"/>
  <c r="DG95" i="2"/>
  <c r="DO95" i="2" s="1"/>
  <c r="DE95" i="2"/>
  <c r="DD95" i="2"/>
  <c r="DC95" i="2"/>
  <c r="DM95" i="2" s="1"/>
  <c r="CY95" i="2"/>
  <c r="DH95" i="2" s="1"/>
  <c r="DI95" i="2" s="1"/>
  <c r="CR95" i="2"/>
  <c r="CI95" i="2"/>
  <c r="CQ95" i="2" s="1"/>
  <c r="CG95" i="2"/>
  <c r="CF95" i="2"/>
  <c r="CE95" i="2"/>
  <c r="CO95" i="2" s="1"/>
  <c r="CA95" i="2"/>
  <c r="BT95" i="2"/>
  <c r="BK95" i="2"/>
  <c r="BS95" i="2" s="1"/>
  <c r="BI95" i="2"/>
  <c r="BH95" i="2"/>
  <c r="BG95" i="2"/>
  <c r="BQ95" i="2" s="1"/>
  <c r="BC95" i="2"/>
  <c r="BL95" i="2" s="1"/>
  <c r="AV95" i="2"/>
  <c r="AM95" i="2"/>
  <c r="AU95" i="2" s="1"/>
  <c r="AK95" i="2"/>
  <c r="AJ95" i="2"/>
  <c r="AI95" i="2"/>
  <c r="AS95" i="2" s="1"/>
  <c r="AE95" i="2"/>
  <c r="AN95" i="2" s="1"/>
  <c r="AO95" i="2" s="1"/>
  <c r="W95" i="2"/>
  <c r="T95" i="2"/>
  <c r="O95" i="2"/>
  <c r="P95" i="2" s="1"/>
  <c r="KB94" i="2"/>
  <c r="JS94" i="2"/>
  <c r="KA94" i="2" s="1"/>
  <c r="JQ94" i="2"/>
  <c r="JP94" i="2"/>
  <c r="JO94" i="2"/>
  <c r="JY94" i="2" s="1"/>
  <c r="JK94" i="2"/>
  <c r="JT94" i="2" s="1"/>
  <c r="JU94" i="2" s="1"/>
  <c r="IU94" i="2"/>
  <c r="JC94" i="2" s="1"/>
  <c r="IS94" i="2"/>
  <c r="IR94" i="2"/>
  <c r="IQ94" i="2"/>
  <c r="JA94" i="2" s="1"/>
  <c r="IV94" i="2"/>
  <c r="IW94" i="2" s="1"/>
  <c r="IF94" i="2"/>
  <c r="HW94" i="2"/>
  <c r="IE94" i="2" s="1"/>
  <c r="HU94" i="2"/>
  <c r="HT94" i="2"/>
  <c r="HS94" i="2"/>
  <c r="IC94" i="2" s="1"/>
  <c r="HO94" i="2"/>
  <c r="HH94" i="2"/>
  <c r="GY94" i="2"/>
  <c r="HG94" i="2" s="1"/>
  <c r="GW94" i="2"/>
  <c r="GV94" i="2"/>
  <c r="GU94" i="2"/>
  <c r="HE94" i="2" s="1"/>
  <c r="GQ94" i="2"/>
  <c r="GZ94" i="2" s="1"/>
  <c r="GJ94" i="2"/>
  <c r="GA94" i="2"/>
  <c r="GI94" i="2" s="1"/>
  <c r="FY94" i="2"/>
  <c r="FX94" i="2"/>
  <c r="FW94" i="2"/>
  <c r="GG94" i="2" s="1"/>
  <c r="FS94" i="2"/>
  <c r="GB94" i="2" s="1"/>
  <c r="GC94" i="2" s="1"/>
  <c r="FL94" i="2"/>
  <c r="FC94" i="2"/>
  <c r="FK94" i="2" s="1"/>
  <c r="FA94" i="2"/>
  <c r="EZ94" i="2"/>
  <c r="EY94" i="2"/>
  <c r="FI94" i="2" s="1"/>
  <c r="EU94" i="2"/>
  <c r="FD94" i="2" s="1"/>
  <c r="FE94" i="2" s="1"/>
  <c r="EN94" i="2"/>
  <c r="EE94" i="2"/>
  <c r="EM94" i="2" s="1"/>
  <c r="EC94" i="2"/>
  <c r="EB94" i="2"/>
  <c r="EA94" i="2"/>
  <c r="EK94" i="2" s="1"/>
  <c r="DW94" i="2"/>
  <c r="DP94" i="2"/>
  <c r="DG94" i="2"/>
  <c r="DO94" i="2" s="1"/>
  <c r="DE94" i="2"/>
  <c r="DD94" i="2"/>
  <c r="DC94" i="2"/>
  <c r="DM94" i="2" s="1"/>
  <c r="CY94" i="2"/>
  <c r="DH94" i="2" s="1"/>
  <c r="CR94" i="2"/>
  <c r="CI94" i="2"/>
  <c r="CQ94" i="2" s="1"/>
  <c r="CG94" i="2"/>
  <c r="CF94" i="2"/>
  <c r="CE94" i="2"/>
  <c r="CO94" i="2" s="1"/>
  <c r="CA94" i="2"/>
  <c r="CJ94" i="2" s="1"/>
  <c r="CK94" i="2" s="1"/>
  <c r="BT94" i="2"/>
  <c r="BK94" i="2"/>
  <c r="BS94" i="2" s="1"/>
  <c r="BI94" i="2"/>
  <c r="BH94" i="2"/>
  <c r="BG94" i="2"/>
  <c r="BQ94" i="2" s="1"/>
  <c r="BC94" i="2"/>
  <c r="BL94" i="2" s="1"/>
  <c r="BM94" i="2" s="1"/>
  <c r="AV94" i="2"/>
  <c r="AM94" i="2"/>
  <c r="AU94" i="2" s="1"/>
  <c r="AK94" i="2"/>
  <c r="AJ94" i="2"/>
  <c r="AI94" i="2"/>
  <c r="AS94" i="2" s="1"/>
  <c r="AE94" i="2"/>
  <c r="W94" i="2"/>
  <c r="T94" i="2"/>
  <c r="O94" i="2"/>
  <c r="P94" i="2" s="1"/>
  <c r="KB93" i="2"/>
  <c r="JS93" i="2"/>
  <c r="KA93" i="2" s="1"/>
  <c r="JQ93" i="2"/>
  <c r="JP93" i="2"/>
  <c r="JO93" i="2"/>
  <c r="JY93" i="2" s="1"/>
  <c r="JK93" i="2"/>
  <c r="IU93" i="2"/>
  <c r="JC93" i="2" s="1"/>
  <c r="IS93" i="2"/>
  <c r="IR93" i="2"/>
  <c r="IQ93" i="2"/>
  <c r="JA93" i="2" s="1"/>
  <c r="IV93" i="2"/>
  <c r="IF93" i="2"/>
  <c r="HW93" i="2"/>
  <c r="IE93" i="2" s="1"/>
  <c r="HU93" i="2"/>
  <c r="HT93" i="2"/>
  <c r="HS93" i="2"/>
  <c r="IC93" i="2" s="1"/>
  <c r="HO93" i="2"/>
  <c r="HX93" i="2" s="1"/>
  <c r="HY93" i="2" s="1"/>
  <c r="HH93" i="2"/>
  <c r="GY93" i="2"/>
  <c r="HG93" i="2" s="1"/>
  <c r="GW93" i="2"/>
  <c r="GV93" i="2"/>
  <c r="GU93" i="2"/>
  <c r="HE93" i="2" s="1"/>
  <c r="GQ93" i="2"/>
  <c r="GZ93" i="2" s="1"/>
  <c r="HA93" i="2" s="1"/>
  <c r="GJ93" i="2"/>
  <c r="GA93" i="2"/>
  <c r="GI93" i="2" s="1"/>
  <c r="FY93" i="2"/>
  <c r="FX93" i="2"/>
  <c r="FW93" i="2"/>
  <c r="GG93" i="2" s="1"/>
  <c r="FS93" i="2"/>
  <c r="FL93" i="2"/>
  <c r="FC93" i="2"/>
  <c r="FK93" i="2" s="1"/>
  <c r="FA93" i="2"/>
  <c r="EZ93" i="2"/>
  <c r="EY93" i="2"/>
  <c r="FI93" i="2" s="1"/>
  <c r="EU93" i="2"/>
  <c r="FD93" i="2" s="1"/>
  <c r="EN93" i="2"/>
  <c r="EE93" i="2"/>
  <c r="EM93" i="2" s="1"/>
  <c r="EC93" i="2"/>
  <c r="EB93" i="2"/>
  <c r="EA93" i="2"/>
  <c r="EK93" i="2" s="1"/>
  <c r="DW93" i="2"/>
  <c r="EF93" i="2" s="1"/>
  <c r="EG93" i="2" s="1"/>
  <c r="DP93" i="2"/>
  <c r="DG93" i="2"/>
  <c r="DO93" i="2" s="1"/>
  <c r="DE93" i="2"/>
  <c r="DD93" i="2"/>
  <c r="DC93" i="2"/>
  <c r="DM93" i="2" s="1"/>
  <c r="CY93" i="2"/>
  <c r="DH93" i="2" s="1"/>
  <c r="DI93" i="2" s="1"/>
  <c r="CR93" i="2"/>
  <c r="CI93" i="2"/>
  <c r="CQ93" i="2" s="1"/>
  <c r="CG93" i="2"/>
  <c r="CF93" i="2"/>
  <c r="CE93" i="2"/>
  <c r="CO93" i="2" s="1"/>
  <c r="CA93" i="2"/>
  <c r="BT93" i="2"/>
  <c r="BK93" i="2"/>
  <c r="BS93" i="2" s="1"/>
  <c r="BI93" i="2"/>
  <c r="BH93" i="2"/>
  <c r="BG93" i="2"/>
  <c r="BQ93" i="2" s="1"/>
  <c r="BC93" i="2"/>
  <c r="BL93" i="2" s="1"/>
  <c r="AV93" i="2"/>
  <c r="AM93" i="2"/>
  <c r="AU93" i="2" s="1"/>
  <c r="AK93" i="2"/>
  <c r="AJ93" i="2"/>
  <c r="AI93" i="2"/>
  <c r="AS93" i="2" s="1"/>
  <c r="AE93" i="2"/>
  <c r="AN93" i="2" s="1"/>
  <c r="AO93" i="2" s="1"/>
  <c r="W93" i="2"/>
  <c r="T93" i="2"/>
  <c r="O93" i="2"/>
  <c r="P93" i="2" s="1"/>
  <c r="KB92" i="2"/>
  <c r="JS92" i="2"/>
  <c r="KA92" i="2" s="1"/>
  <c r="JQ92" i="2"/>
  <c r="JP92" i="2"/>
  <c r="JO92" i="2"/>
  <c r="JY92" i="2" s="1"/>
  <c r="JK92" i="2"/>
  <c r="JT92" i="2" s="1"/>
  <c r="JU92" i="2" s="1"/>
  <c r="IU92" i="2"/>
  <c r="JC92" i="2" s="1"/>
  <c r="IS92" i="2"/>
  <c r="IR92" i="2"/>
  <c r="IQ92" i="2"/>
  <c r="JA92" i="2" s="1"/>
  <c r="IV92" i="2"/>
  <c r="IW92" i="2" s="1"/>
  <c r="IF92" i="2"/>
  <c r="HW92" i="2"/>
  <c r="IE92" i="2" s="1"/>
  <c r="HU92" i="2"/>
  <c r="HT92" i="2"/>
  <c r="HS92" i="2"/>
  <c r="IC92" i="2" s="1"/>
  <c r="HO92" i="2"/>
  <c r="HH92" i="2"/>
  <c r="GY92" i="2"/>
  <c r="HG92" i="2" s="1"/>
  <c r="GW92" i="2"/>
  <c r="GV92" i="2"/>
  <c r="GU92" i="2"/>
  <c r="HE92" i="2" s="1"/>
  <c r="GQ92" i="2"/>
  <c r="GZ92" i="2" s="1"/>
  <c r="GJ92" i="2"/>
  <c r="GA92" i="2"/>
  <c r="GI92" i="2" s="1"/>
  <c r="FY92" i="2"/>
  <c r="FX92" i="2"/>
  <c r="FW92" i="2"/>
  <c r="GG92" i="2" s="1"/>
  <c r="FS92" i="2"/>
  <c r="GB92" i="2" s="1"/>
  <c r="GC92" i="2" s="1"/>
  <c r="FL92" i="2"/>
  <c r="FC92" i="2"/>
  <c r="FK92" i="2" s="1"/>
  <c r="FA92" i="2"/>
  <c r="EZ92" i="2"/>
  <c r="EY92" i="2"/>
  <c r="FI92" i="2" s="1"/>
  <c r="EU92" i="2"/>
  <c r="FD92" i="2" s="1"/>
  <c r="FE92" i="2" s="1"/>
  <c r="EN92" i="2"/>
  <c r="EE92" i="2"/>
  <c r="EM92" i="2" s="1"/>
  <c r="EC92" i="2"/>
  <c r="EB92" i="2"/>
  <c r="EA92" i="2"/>
  <c r="EK92" i="2" s="1"/>
  <c r="DW92" i="2"/>
  <c r="DP92" i="2"/>
  <c r="DG92" i="2"/>
  <c r="DO92" i="2" s="1"/>
  <c r="DE92" i="2"/>
  <c r="DD92" i="2"/>
  <c r="DC92" i="2"/>
  <c r="DM92" i="2" s="1"/>
  <c r="CY92" i="2"/>
  <c r="CR92" i="2"/>
  <c r="CI92" i="2"/>
  <c r="CQ92" i="2" s="1"/>
  <c r="CG92" i="2"/>
  <c r="CF92" i="2"/>
  <c r="CE92" i="2"/>
  <c r="CO92" i="2" s="1"/>
  <c r="CA92" i="2"/>
  <c r="CJ92" i="2" s="1"/>
  <c r="CK92" i="2" s="1"/>
  <c r="BT92" i="2"/>
  <c r="BK92" i="2"/>
  <c r="BS92" i="2" s="1"/>
  <c r="BI92" i="2"/>
  <c r="BH92" i="2"/>
  <c r="BG92" i="2"/>
  <c r="BQ92" i="2" s="1"/>
  <c r="BC92" i="2"/>
  <c r="BL92" i="2" s="1"/>
  <c r="BM92" i="2" s="1"/>
  <c r="AV92" i="2"/>
  <c r="AM92" i="2"/>
  <c r="AU92" i="2" s="1"/>
  <c r="AK92" i="2"/>
  <c r="AJ92" i="2"/>
  <c r="AI92" i="2"/>
  <c r="AS92" i="2" s="1"/>
  <c r="AE92" i="2"/>
  <c r="W92" i="2"/>
  <c r="T92" i="2"/>
  <c r="O92" i="2"/>
  <c r="P92" i="2" s="1"/>
  <c r="KB91" i="2"/>
  <c r="JS91" i="2"/>
  <c r="KA91" i="2" s="1"/>
  <c r="JQ91" i="2"/>
  <c r="JP91" i="2"/>
  <c r="JO91" i="2"/>
  <c r="JY91" i="2" s="1"/>
  <c r="JK91" i="2"/>
  <c r="IU91" i="2"/>
  <c r="JC91" i="2" s="1"/>
  <c r="IS91" i="2"/>
  <c r="IR91" i="2"/>
  <c r="IQ91" i="2"/>
  <c r="JA91" i="2" s="1"/>
  <c r="IV91" i="2"/>
  <c r="IF91" i="2"/>
  <c r="HW91" i="2"/>
  <c r="IE91" i="2" s="1"/>
  <c r="HU91" i="2"/>
  <c r="HT91" i="2"/>
  <c r="HS91" i="2"/>
  <c r="IC91" i="2" s="1"/>
  <c r="HO91" i="2"/>
  <c r="HX91" i="2" s="1"/>
  <c r="HY91" i="2" s="1"/>
  <c r="HH91" i="2"/>
  <c r="GY91" i="2"/>
  <c r="HG91" i="2" s="1"/>
  <c r="GW91" i="2"/>
  <c r="GV91" i="2"/>
  <c r="GU91" i="2"/>
  <c r="HE91" i="2" s="1"/>
  <c r="GQ91" i="2"/>
  <c r="GZ91" i="2" s="1"/>
  <c r="HA91" i="2" s="1"/>
  <c r="GJ91" i="2"/>
  <c r="GA91" i="2"/>
  <c r="GI91" i="2" s="1"/>
  <c r="FY91" i="2"/>
  <c r="FX91" i="2"/>
  <c r="FW91" i="2"/>
  <c r="GG91" i="2" s="1"/>
  <c r="FS91" i="2"/>
  <c r="FL91" i="2"/>
  <c r="FC91" i="2"/>
  <c r="FK91" i="2" s="1"/>
  <c r="FA91" i="2"/>
  <c r="EZ91" i="2"/>
  <c r="EY91" i="2"/>
  <c r="FI91" i="2" s="1"/>
  <c r="EU91" i="2"/>
  <c r="EN91" i="2"/>
  <c r="EE91" i="2"/>
  <c r="EM91" i="2" s="1"/>
  <c r="EC91" i="2"/>
  <c r="EB91" i="2"/>
  <c r="EA91" i="2"/>
  <c r="EK91" i="2" s="1"/>
  <c r="DW91" i="2"/>
  <c r="EF91" i="2" s="1"/>
  <c r="EG91" i="2" s="1"/>
  <c r="DP91" i="2"/>
  <c r="DG91" i="2"/>
  <c r="DO91" i="2" s="1"/>
  <c r="DE91" i="2"/>
  <c r="DD91" i="2"/>
  <c r="DC91" i="2"/>
  <c r="DM91" i="2" s="1"/>
  <c r="CY91" i="2"/>
  <c r="DH91" i="2" s="1"/>
  <c r="DI91" i="2" s="1"/>
  <c r="CR91" i="2"/>
  <c r="CI91" i="2"/>
  <c r="CQ91" i="2" s="1"/>
  <c r="CG91" i="2"/>
  <c r="CF91" i="2"/>
  <c r="CE91" i="2"/>
  <c r="CO91" i="2" s="1"/>
  <c r="CA91" i="2"/>
  <c r="BT91" i="2"/>
  <c r="BK91" i="2"/>
  <c r="BS91" i="2" s="1"/>
  <c r="BI91" i="2"/>
  <c r="BH91" i="2"/>
  <c r="BG91" i="2"/>
  <c r="BQ91" i="2" s="1"/>
  <c r="BC91" i="2"/>
  <c r="AV91" i="2"/>
  <c r="AM91" i="2"/>
  <c r="AU91" i="2" s="1"/>
  <c r="AK91" i="2"/>
  <c r="AJ91" i="2"/>
  <c r="AI91" i="2"/>
  <c r="AS91" i="2" s="1"/>
  <c r="AE91" i="2"/>
  <c r="AN91" i="2" s="1"/>
  <c r="AO91" i="2" s="1"/>
  <c r="W91" i="2"/>
  <c r="T91" i="2"/>
  <c r="O91" i="2"/>
  <c r="P91" i="2" s="1"/>
  <c r="KB90" i="2"/>
  <c r="JS90" i="2"/>
  <c r="KA90" i="2" s="1"/>
  <c r="JQ90" i="2"/>
  <c r="JP90" i="2"/>
  <c r="JO90" i="2"/>
  <c r="JY90" i="2" s="1"/>
  <c r="JK90" i="2"/>
  <c r="JT90" i="2" s="1"/>
  <c r="JU90" i="2" s="1"/>
  <c r="IU90" i="2"/>
  <c r="JC90" i="2" s="1"/>
  <c r="IS90" i="2"/>
  <c r="IR90" i="2"/>
  <c r="IQ90" i="2"/>
  <c r="JA90" i="2" s="1"/>
  <c r="IV90" i="2"/>
  <c r="IW90" i="2" s="1"/>
  <c r="IF90" i="2"/>
  <c r="HW90" i="2"/>
  <c r="IE90" i="2" s="1"/>
  <c r="HU90" i="2"/>
  <c r="HT90" i="2"/>
  <c r="HS90" i="2"/>
  <c r="IC90" i="2" s="1"/>
  <c r="HO90" i="2"/>
  <c r="HH90" i="2"/>
  <c r="GY90" i="2"/>
  <c r="HG90" i="2" s="1"/>
  <c r="GW90" i="2"/>
  <c r="GV90" i="2"/>
  <c r="GU90" i="2"/>
  <c r="HE90" i="2" s="1"/>
  <c r="GQ90" i="2"/>
  <c r="GZ90" i="2" s="1"/>
  <c r="GJ90" i="2"/>
  <c r="GA90" i="2"/>
  <c r="GI90" i="2" s="1"/>
  <c r="FY90" i="2"/>
  <c r="FX90" i="2"/>
  <c r="FW90" i="2"/>
  <c r="GG90" i="2" s="1"/>
  <c r="FS90" i="2"/>
  <c r="GB90" i="2" s="1"/>
  <c r="GC90" i="2" s="1"/>
  <c r="FL90" i="2"/>
  <c r="FC90" i="2"/>
  <c r="FK90" i="2" s="1"/>
  <c r="FA90" i="2"/>
  <c r="EZ90" i="2"/>
  <c r="EY90" i="2"/>
  <c r="FI90" i="2" s="1"/>
  <c r="EU90" i="2"/>
  <c r="FD90" i="2" s="1"/>
  <c r="FE90" i="2" s="1"/>
  <c r="EN90" i="2"/>
  <c r="EE90" i="2"/>
  <c r="EM90" i="2" s="1"/>
  <c r="EC90" i="2"/>
  <c r="EB90" i="2"/>
  <c r="EA90" i="2"/>
  <c r="EK90" i="2" s="1"/>
  <c r="DW90" i="2"/>
  <c r="DP90" i="2"/>
  <c r="DG90" i="2"/>
  <c r="DO90" i="2" s="1"/>
  <c r="DE90" i="2"/>
  <c r="DD90" i="2"/>
  <c r="DC90" i="2"/>
  <c r="DM90" i="2" s="1"/>
  <c r="CY90" i="2"/>
  <c r="DH90" i="2" s="1"/>
  <c r="CR90" i="2"/>
  <c r="CI90" i="2"/>
  <c r="CQ90" i="2" s="1"/>
  <c r="CG90" i="2"/>
  <c r="CF90" i="2"/>
  <c r="CE90" i="2"/>
  <c r="CO90" i="2" s="1"/>
  <c r="CA90" i="2"/>
  <c r="CJ90" i="2" s="1"/>
  <c r="CK90" i="2" s="1"/>
  <c r="BT90" i="2"/>
  <c r="BK90" i="2"/>
  <c r="BS90" i="2" s="1"/>
  <c r="BI90" i="2"/>
  <c r="BH90" i="2"/>
  <c r="BG90" i="2"/>
  <c r="BQ90" i="2" s="1"/>
  <c r="BC90" i="2"/>
  <c r="BL90" i="2" s="1"/>
  <c r="BM90" i="2" s="1"/>
  <c r="AV90" i="2"/>
  <c r="AM90" i="2"/>
  <c r="AU90" i="2" s="1"/>
  <c r="AK90" i="2"/>
  <c r="AJ90" i="2"/>
  <c r="AI90" i="2"/>
  <c r="AS90" i="2" s="1"/>
  <c r="AE90" i="2"/>
  <c r="W90" i="2"/>
  <c r="T90" i="2"/>
  <c r="O90" i="2"/>
  <c r="P90" i="2" s="1"/>
  <c r="KB89" i="2"/>
  <c r="JS89" i="2"/>
  <c r="KA89" i="2" s="1"/>
  <c r="JQ89" i="2"/>
  <c r="JP89" i="2"/>
  <c r="JO89" i="2"/>
  <c r="JY89" i="2" s="1"/>
  <c r="JK89" i="2"/>
  <c r="IU89" i="2"/>
  <c r="JC89" i="2" s="1"/>
  <c r="IS89" i="2"/>
  <c r="IR89" i="2"/>
  <c r="IQ89" i="2"/>
  <c r="JA89" i="2" s="1"/>
  <c r="IF89" i="2"/>
  <c r="HW89" i="2"/>
  <c r="IE89" i="2" s="1"/>
  <c r="HU89" i="2"/>
  <c r="HT89" i="2"/>
  <c r="HS89" i="2"/>
  <c r="IC89" i="2" s="1"/>
  <c r="HO89" i="2"/>
  <c r="HX89" i="2" s="1"/>
  <c r="HY89" i="2" s="1"/>
  <c r="HH89" i="2"/>
  <c r="GY89" i="2"/>
  <c r="HG89" i="2" s="1"/>
  <c r="GW89" i="2"/>
  <c r="GV89" i="2"/>
  <c r="GU89" i="2"/>
  <c r="HE89" i="2" s="1"/>
  <c r="GQ89" i="2"/>
  <c r="GZ89" i="2" s="1"/>
  <c r="HA89" i="2" s="1"/>
  <c r="GJ89" i="2"/>
  <c r="GA89" i="2"/>
  <c r="GI89" i="2" s="1"/>
  <c r="FY89" i="2"/>
  <c r="FX89" i="2"/>
  <c r="FW89" i="2"/>
  <c r="GG89" i="2" s="1"/>
  <c r="FS89" i="2"/>
  <c r="FL89" i="2"/>
  <c r="FC89" i="2"/>
  <c r="FK89" i="2" s="1"/>
  <c r="FA89" i="2"/>
  <c r="EZ89" i="2"/>
  <c r="EY89" i="2"/>
  <c r="FI89" i="2" s="1"/>
  <c r="EU89" i="2"/>
  <c r="FD89" i="2" s="1"/>
  <c r="EN89" i="2"/>
  <c r="EE89" i="2"/>
  <c r="EM89" i="2" s="1"/>
  <c r="EC89" i="2"/>
  <c r="EB89" i="2"/>
  <c r="EA89" i="2"/>
  <c r="EK89" i="2" s="1"/>
  <c r="DW89" i="2"/>
  <c r="EF89" i="2" s="1"/>
  <c r="EG89" i="2" s="1"/>
  <c r="DP89" i="2"/>
  <c r="DG89" i="2"/>
  <c r="DO89" i="2" s="1"/>
  <c r="DE89" i="2"/>
  <c r="DD89" i="2"/>
  <c r="DC89" i="2"/>
  <c r="DM89" i="2" s="1"/>
  <c r="CY89" i="2"/>
  <c r="DH89" i="2" s="1"/>
  <c r="DI89" i="2" s="1"/>
  <c r="CR89" i="2"/>
  <c r="CI89" i="2"/>
  <c r="CQ89" i="2" s="1"/>
  <c r="CG89" i="2"/>
  <c r="CF89" i="2"/>
  <c r="CE89" i="2"/>
  <c r="CO89" i="2" s="1"/>
  <c r="CA89" i="2"/>
  <c r="BT89" i="2"/>
  <c r="BK89" i="2"/>
  <c r="BS89" i="2" s="1"/>
  <c r="BI89" i="2"/>
  <c r="BH89" i="2"/>
  <c r="BG89" i="2"/>
  <c r="BQ89" i="2" s="1"/>
  <c r="BC89" i="2"/>
  <c r="AV89" i="2"/>
  <c r="AM89" i="2"/>
  <c r="AU89" i="2" s="1"/>
  <c r="AK89" i="2"/>
  <c r="AJ89" i="2"/>
  <c r="AI89" i="2"/>
  <c r="AS89" i="2" s="1"/>
  <c r="AE89" i="2"/>
  <c r="AN89" i="2" s="1"/>
  <c r="AO89" i="2" s="1"/>
  <c r="W89" i="2"/>
  <c r="T89" i="2"/>
  <c r="O89" i="2"/>
  <c r="P89" i="2" s="1"/>
  <c r="KB88" i="2"/>
  <c r="JS88" i="2"/>
  <c r="KA88" i="2" s="1"/>
  <c r="JQ88" i="2"/>
  <c r="JP88" i="2"/>
  <c r="JO88" i="2"/>
  <c r="JY88" i="2" s="1"/>
  <c r="JK88" i="2"/>
  <c r="JT88" i="2" s="1"/>
  <c r="JU88" i="2" s="1"/>
  <c r="IU88" i="2"/>
  <c r="JC88" i="2" s="1"/>
  <c r="IS88" i="2"/>
  <c r="IR88" i="2"/>
  <c r="IQ88" i="2"/>
  <c r="JA88" i="2" s="1"/>
  <c r="IV88" i="2"/>
  <c r="IW88" i="2" s="1"/>
  <c r="IF88" i="2"/>
  <c r="HW88" i="2"/>
  <c r="IE88" i="2" s="1"/>
  <c r="HU88" i="2"/>
  <c r="HT88" i="2"/>
  <c r="HS88" i="2"/>
  <c r="IC88" i="2" s="1"/>
  <c r="HO88" i="2"/>
  <c r="HH88" i="2"/>
  <c r="GY88" i="2"/>
  <c r="HG88" i="2" s="1"/>
  <c r="GW88" i="2"/>
  <c r="GV88" i="2"/>
  <c r="GU88" i="2"/>
  <c r="HE88" i="2" s="1"/>
  <c r="GQ88" i="2"/>
  <c r="GJ88" i="2"/>
  <c r="GA88" i="2"/>
  <c r="GI88" i="2" s="1"/>
  <c r="FY88" i="2"/>
  <c r="FX88" i="2"/>
  <c r="FW88" i="2"/>
  <c r="GG88" i="2" s="1"/>
  <c r="FS88" i="2"/>
  <c r="GB88" i="2" s="1"/>
  <c r="GC88" i="2" s="1"/>
  <c r="FL88" i="2"/>
  <c r="FC88" i="2"/>
  <c r="FK88" i="2" s="1"/>
  <c r="FA88" i="2"/>
  <c r="EZ88" i="2"/>
  <c r="EY88" i="2"/>
  <c r="FI88" i="2" s="1"/>
  <c r="EU88" i="2"/>
  <c r="FD88" i="2" s="1"/>
  <c r="FE88" i="2" s="1"/>
  <c r="EN88" i="2"/>
  <c r="EE88" i="2"/>
  <c r="EM88" i="2" s="1"/>
  <c r="EC88" i="2"/>
  <c r="EB88" i="2"/>
  <c r="EA88" i="2"/>
  <c r="EK88" i="2" s="1"/>
  <c r="DW88" i="2"/>
  <c r="DP88" i="2"/>
  <c r="DG88" i="2"/>
  <c r="DO88" i="2" s="1"/>
  <c r="DE88" i="2"/>
  <c r="DD88" i="2"/>
  <c r="DC88" i="2"/>
  <c r="DM88" i="2" s="1"/>
  <c r="CY88" i="2"/>
  <c r="CR88" i="2"/>
  <c r="CI88" i="2"/>
  <c r="CQ88" i="2" s="1"/>
  <c r="CG88" i="2"/>
  <c r="CF88" i="2"/>
  <c r="CE88" i="2"/>
  <c r="CO88" i="2" s="1"/>
  <c r="CA88" i="2"/>
  <c r="CJ88" i="2" s="1"/>
  <c r="CK88" i="2" s="1"/>
  <c r="BT88" i="2"/>
  <c r="BK88" i="2"/>
  <c r="BS88" i="2" s="1"/>
  <c r="BI88" i="2"/>
  <c r="BH88" i="2"/>
  <c r="BG88" i="2"/>
  <c r="BQ88" i="2" s="1"/>
  <c r="BC88" i="2"/>
  <c r="BL88" i="2" s="1"/>
  <c r="BM88" i="2" s="1"/>
  <c r="AV88" i="2"/>
  <c r="AM88" i="2"/>
  <c r="AU88" i="2" s="1"/>
  <c r="AK88" i="2"/>
  <c r="AJ88" i="2"/>
  <c r="AI88" i="2"/>
  <c r="AS88" i="2" s="1"/>
  <c r="AE88" i="2"/>
  <c r="W88" i="2"/>
  <c r="T88" i="2"/>
  <c r="O88" i="2"/>
  <c r="P88" i="2" s="1"/>
  <c r="KB87" i="2"/>
  <c r="JS87" i="2"/>
  <c r="KA87" i="2" s="1"/>
  <c r="JQ87" i="2"/>
  <c r="JP87" i="2"/>
  <c r="JO87" i="2"/>
  <c r="JY87" i="2" s="1"/>
  <c r="JK87" i="2"/>
  <c r="IU87" i="2"/>
  <c r="JC87" i="2" s="1"/>
  <c r="IS87" i="2"/>
  <c r="IR87" i="2"/>
  <c r="IQ87" i="2"/>
  <c r="JA87" i="2" s="1"/>
  <c r="IF87" i="2"/>
  <c r="HW87" i="2"/>
  <c r="IE87" i="2" s="1"/>
  <c r="HU87" i="2"/>
  <c r="HT87" i="2"/>
  <c r="HS87" i="2"/>
  <c r="IC87" i="2" s="1"/>
  <c r="HO87" i="2"/>
  <c r="HX87" i="2" s="1"/>
  <c r="HY87" i="2" s="1"/>
  <c r="HH87" i="2"/>
  <c r="GY87" i="2"/>
  <c r="HG87" i="2" s="1"/>
  <c r="GW87" i="2"/>
  <c r="GV87" i="2"/>
  <c r="GU87" i="2"/>
  <c r="HE87" i="2" s="1"/>
  <c r="GQ87" i="2"/>
  <c r="GZ87" i="2" s="1"/>
  <c r="HA87" i="2" s="1"/>
  <c r="GJ87" i="2"/>
  <c r="GA87" i="2"/>
  <c r="GI87" i="2" s="1"/>
  <c r="FY87" i="2"/>
  <c r="FX87" i="2"/>
  <c r="FW87" i="2"/>
  <c r="GG87" i="2" s="1"/>
  <c r="FS87" i="2"/>
  <c r="FL87" i="2"/>
  <c r="FC87" i="2"/>
  <c r="FK87" i="2" s="1"/>
  <c r="FA87" i="2"/>
  <c r="EZ87" i="2"/>
  <c r="EY87" i="2"/>
  <c r="FI87" i="2" s="1"/>
  <c r="EU87" i="2"/>
  <c r="EN87" i="2"/>
  <c r="EE87" i="2"/>
  <c r="EM87" i="2" s="1"/>
  <c r="EC87" i="2"/>
  <c r="EB87" i="2"/>
  <c r="EA87" i="2"/>
  <c r="EK87" i="2" s="1"/>
  <c r="DW87" i="2"/>
  <c r="EF87" i="2" s="1"/>
  <c r="EG87" i="2" s="1"/>
  <c r="DP87" i="2"/>
  <c r="DG87" i="2"/>
  <c r="DO87" i="2" s="1"/>
  <c r="DE87" i="2"/>
  <c r="DD87" i="2"/>
  <c r="DC87" i="2"/>
  <c r="DM87" i="2" s="1"/>
  <c r="CY87" i="2"/>
  <c r="DH87" i="2" s="1"/>
  <c r="DI87" i="2" s="1"/>
  <c r="CR87" i="2"/>
  <c r="CI87" i="2"/>
  <c r="CQ87" i="2" s="1"/>
  <c r="CG87" i="2"/>
  <c r="CF87" i="2"/>
  <c r="CE87" i="2"/>
  <c r="CO87" i="2" s="1"/>
  <c r="CA87" i="2"/>
  <c r="BT87" i="2"/>
  <c r="BK87" i="2"/>
  <c r="BS87" i="2" s="1"/>
  <c r="BI87" i="2"/>
  <c r="BH87" i="2"/>
  <c r="BG87" i="2"/>
  <c r="BQ87" i="2" s="1"/>
  <c r="BC87" i="2"/>
  <c r="AV87" i="2"/>
  <c r="AM87" i="2"/>
  <c r="AU87" i="2" s="1"/>
  <c r="AK87" i="2"/>
  <c r="AJ87" i="2"/>
  <c r="AI87" i="2"/>
  <c r="AS87" i="2" s="1"/>
  <c r="AE87" i="2"/>
  <c r="AN87" i="2" s="1"/>
  <c r="AO87" i="2" s="1"/>
  <c r="W87" i="2"/>
  <c r="T87" i="2"/>
  <c r="O87" i="2"/>
  <c r="P87" i="2" s="1"/>
  <c r="KB86" i="2"/>
  <c r="JS86" i="2"/>
  <c r="KA86" i="2" s="1"/>
  <c r="JQ86" i="2"/>
  <c r="JP86" i="2"/>
  <c r="JO86" i="2"/>
  <c r="JY86" i="2" s="1"/>
  <c r="JK86" i="2"/>
  <c r="JT86" i="2" s="1"/>
  <c r="JU86" i="2" s="1"/>
  <c r="IU86" i="2"/>
  <c r="JC86" i="2" s="1"/>
  <c r="IS86" i="2"/>
  <c r="IR86" i="2"/>
  <c r="IQ86" i="2"/>
  <c r="JA86" i="2" s="1"/>
  <c r="IV86" i="2"/>
  <c r="IW86" i="2" s="1"/>
  <c r="IF86" i="2"/>
  <c r="HW86" i="2"/>
  <c r="IE86" i="2" s="1"/>
  <c r="HU86" i="2"/>
  <c r="HT86" i="2"/>
  <c r="HS86" i="2"/>
  <c r="IC86" i="2" s="1"/>
  <c r="HO86" i="2"/>
  <c r="HH86" i="2"/>
  <c r="GY86" i="2"/>
  <c r="HG86" i="2" s="1"/>
  <c r="GW86" i="2"/>
  <c r="GV86" i="2"/>
  <c r="GU86" i="2"/>
  <c r="HE86" i="2" s="1"/>
  <c r="GQ86" i="2"/>
  <c r="GZ86" i="2" s="1"/>
  <c r="GJ86" i="2"/>
  <c r="GA86" i="2"/>
  <c r="GI86" i="2" s="1"/>
  <c r="FY86" i="2"/>
  <c r="FX86" i="2"/>
  <c r="FW86" i="2"/>
  <c r="GG86" i="2" s="1"/>
  <c r="FS86" i="2"/>
  <c r="GB86" i="2" s="1"/>
  <c r="GC86" i="2" s="1"/>
  <c r="FL86" i="2"/>
  <c r="FC86" i="2"/>
  <c r="FK86" i="2" s="1"/>
  <c r="FA86" i="2"/>
  <c r="EZ86" i="2"/>
  <c r="EY86" i="2"/>
  <c r="FI86" i="2" s="1"/>
  <c r="EU86" i="2"/>
  <c r="FD86" i="2" s="1"/>
  <c r="FE86" i="2" s="1"/>
  <c r="EN86" i="2"/>
  <c r="EE86" i="2"/>
  <c r="EM86" i="2" s="1"/>
  <c r="EC86" i="2"/>
  <c r="EB86" i="2"/>
  <c r="EA86" i="2"/>
  <c r="EK86" i="2" s="1"/>
  <c r="DW86" i="2"/>
  <c r="DP86" i="2"/>
  <c r="DG86" i="2"/>
  <c r="DO86" i="2" s="1"/>
  <c r="DE86" i="2"/>
  <c r="DD86" i="2"/>
  <c r="DC86" i="2"/>
  <c r="DM86" i="2" s="1"/>
  <c r="CY86" i="2"/>
  <c r="DH86" i="2" s="1"/>
  <c r="CR86" i="2"/>
  <c r="CI86" i="2"/>
  <c r="CQ86" i="2" s="1"/>
  <c r="CG86" i="2"/>
  <c r="CF86" i="2"/>
  <c r="CE86" i="2"/>
  <c r="CO86" i="2" s="1"/>
  <c r="CA86" i="2"/>
  <c r="CJ86" i="2" s="1"/>
  <c r="CK86" i="2" s="1"/>
  <c r="BT86" i="2"/>
  <c r="BK86" i="2"/>
  <c r="BS86" i="2" s="1"/>
  <c r="BI86" i="2"/>
  <c r="BH86" i="2"/>
  <c r="BG86" i="2"/>
  <c r="BQ86" i="2" s="1"/>
  <c r="BC86" i="2"/>
  <c r="BL86" i="2" s="1"/>
  <c r="BM86" i="2" s="1"/>
  <c r="AV86" i="2"/>
  <c r="AM86" i="2"/>
  <c r="AU86" i="2" s="1"/>
  <c r="AK86" i="2"/>
  <c r="AJ86" i="2"/>
  <c r="AI86" i="2"/>
  <c r="AS86" i="2" s="1"/>
  <c r="AE86" i="2"/>
  <c r="W86" i="2"/>
  <c r="T86" i="2"/>
  <c r="O86" i="2"/>
  <c r="P86" i="2" s="1"/>
  <c r="KB85" i="2"/>
  <c r="JS85" i="2"/>
  <c r="KA85" i="2" s="1"/>
  <c r="JQ85" i="2"/>
  <c r="JP85" i="2"/>
  <c r="JO85" i="2"/>
  <c r="JY85" i="2" s="1"/>
  <c r="JK85" i="2"/>
  <c r="IU85" i="2"/>
  <c r="JC85" i="2" s="1"/>
  <c r="IS85" i="2"/>
  <c r="IR85" i="2"/>
  <c r="IQ85" i="2"/>
  <c r="JA85" i="2" s="1"/>
  <c r="IV85" i="2"/>
  <c r="IF85" i="2"/>
  <c r="HW85" i="2"/>
  <c r="IE85" i="2" s="1"/>
  <c r="HU85" i="2"/>
  <c r="HT85" i="2"/>
  <c r="HS85" i="2"/>
  <c r="IC85" i="2" s="1"/>
  <c r="HO85" i="2"/>
  <c r="HX85" i="2" s="1"/>
  <c r="HY85" i="2" s="1"/>
  <c r="HH85" i="2"/>
  <c r="GY85" i="2"/>
  <c r="HG85" i="2" s="1"/>
  <c r="GW85" i="2"/>
  <c r="GV85" i="2"/>
  <c r="GU85" i="2"/>
  <c r="HE85" i="2" s="1"/>
  <c r="GQ85" i="2"/>
  <c r="GZ85" i="2" s="1"/>
  <c r="HA85" i="2" s="1"/>
  <c r="GJ85" i="2"/>
  <c r="GA85" i="2"/>
  <c r="GI85" i="2" s="1"/>
  <c r="FY85" i="2"/>
  <c r="FX85" i="2"/>
  <c r="FW85" i="2"/>
  <c r="GG85" i="2" s="1"/>
  <c r="FS85" i="2"/>
  <c r="FL85" i="2"/>
  <c r="FC85" i="2"/>
  <c r="FK85" i="2" s="1"/>
  <c r="FA85" i="2"/>
  <c r="EZ85" i="2"/>
  <c r="EY85" i="2"/>
  <c r="FI85" i="2" s="1"/>
  <c r="EU85" i="2"/>
  <c r="FD85" i="2" s="1"/>
  <c r="EN85" i="2"/>
  <c r="EE85" i="2"/>
  <c r="EM85" i="2" s="1"/>
  <c r="EC85" i="2"/>
  <c r="EB85" i="2"/>
  <c r="EA85" i="2"/>
  <c r="EK85" i="2" s="1"/>
  <c r="DW85" i="2"/>
  <c r="EF85" i="2" s="1"/>
  <c r="EG85" i="2" s="1"/>
  <c r="DP85" i="2"/>
  <c r="DG85" i="2"/>
  <c r="DO85" i="2" s="1"/>
  <c r="DE85" i="2"/>
  <c r="DD85" i="2"/>
  <c r="DC85" i="2"/>
  <c r="DM85" i="2" s="1"/>
  <c r="CY85" i="2"/>
  <c r="DH85" i="2" s="1"/>
  <c r="DI85" i="2" s="1"/>
  <c r="CR85" i="2"/>
  <c r="CI85" i="2"/>
  <c r="CQ85" i="2" s="1"/>
  <c r="CG85" i="2"/>
  <c r="CF85" i="2"/>
  <c r="CE85" i="2"/>
  <c r="CO85" i="2" s="1"/>
  <c r="CA85" i="2"/>
  <c r="BT85" i="2"/>
  <c r="BK85" i="2"/>
  <c r="BS85" i="2" s="1"/>
  <c r="BI85" i="2"/>
  <c r="BH85" i="2"/>
  <c r="BG85" i="2"/>
  <c r="BQ85" i="2" s="1"/>
  <c r="BC85" i="2"/>
  <c r="BL85" i="2" s="1"/>
  <c r="AV85" i="2"/>
  <c r="AM85" i="2"/>
  <c r="AU85" i="2" s="1"/>
  <c r="AK85" i="2"/>
  <c r="AJ85" i="2"/>
  <c r="AI85" i="2"/>
  <c r="AS85" i="2" s="1"/>
  <c r="AE85" i="2"/>
  <c r="AN85" i="2" s="1"/>
  <c r="AO85" i="2" s="1"/>
  <c r="W85" i="2"/>
  <c r="T85" i="2"/>
  <c r="O85" i="2"/>
  <c r="P85" i="2" s="1"/>
  <c r="KB84" i="2"/>
  <c r="JS84" i="2"/>
  <c r="KA84" i="2" s="1"/>
  <c r="JQ84" i="2"/>
  <c r="JP84" i="2"/>
  <c r="JO84" i="2"/>
  <c r="JY84" i="2" s="1"/>
  <c r="JK84" i="2"/>
  <c r="JT84" i="2" s="1"/>
  <c r="JU84" i="2" s="1"/>
  <c r="IU84" i="2"/>
  <c r="JC84" i="2" s="1"/>
  <c r="IS84" i="2"/>
  <c r="IR84" i="2"/>
  <c r="IQ84" i="2"/>
  <c r="JA84" i="2" s="1"/>
  <c r="IV84" i="2"/>
  <c r="IW84" i="2" s="1"/>
  <c r="IF84" i="2"/>
  <c r="HW84" i="2"/>
  <c r="IE84" i="2" s="1"/>
  <c r="HU84" i="2"/>
  <c r="HT84" i="2"/>
  <c r="HS84" i="2"/>
  <c r="IC84" i="2" s="1"/>
  <c r="HO84" i="2"/>
  <c r="HH84" i="2"/>
  <c r="GY84" i="2"/>
  <c r="HG84" i="2" s="1"/>
  <c r="GW84" i="2"/>
  <c r="GV84" i="2"/>
  <c r="GU84" i="2"/>
  <c r="HE84" i="2" s="1"/>
  <c r="GQ84" i="2"/>
  <c r="GJ84" i="2"/>
  <c r="GA84" i="2"/>
  <c r="GI84" i="2" s="1"/>
  <c r="FY84" i="2"/>
  <c r="FX84" i="2"/>
  <c r="FW84" i="2"/>
  <c r="GG84" i="2" s="1"/>
  <c r="FS84" i="2"/>
  <c r="GB84" i="2" s="1"/>
  <c r="GC84" i="2" s="1"/>
  <c r="FL84" i="2"/>
  <c r="FC84" i="2"/>
  <c r="FK84" i="2" s="1"/>
  <c r="FA84" i="2"/>
  <c r="EZ84" i="2"/>
  <c r="EY84" i="2"/>
  <c r="FI84" i="2" s="1"/>
  <c r="EU84" i="2"/>
  <c r="FD84" i="2" s="1"/>
  <c r="FE84" i="2" s="1"/>
  <c r="EN84" i="2"/>
  <c r="EE84" i="2"/>
  <c r="EM84" i="2" s="1"/>
  <c r="EC84" i="2"/>
  <c r="EB84" i="2"/>
  <c r="EA84" i="2"/>
  <c r="EK84" i="2" s="1"/>
  <c r="DW84" i="2"/>
  <c r="DP84" i="2"/>
  <c r="DG84" i="2"/>
  <c r="DO84" i="2" s="1"/>
  <c r="DE84" i="2"/>
  <c r="DD84" i="2"/>
  <c r="DC84" i="2"/>
  <c r="DM84" i="2" s="1"/>
  <c r="CY84" i="2"/>
  <c r="CR84" i="2"/>
  <c r="CI84" i="2"/>
  <c r="CQ84" i="2" s="1"/>
  <c r="CG84" i="2"/>
  <c r="CF84" i="2"/>
  <c r="CE84" i="2"/>
  <c r="CO84" i="2" s="1"/>
  <c r="CA84" i="2"/>
  <c r="CJ84" i="2" s="1"/>
  <c r="CK84" i="2" s="1"/>
  <c r="BT84" i="2"/>
  <c r="BK84" i="2"/>
  <c r="BS84" i="2" s="1"/>
  <c r="BI84" i="2"/>
  <c r="BH84" i="2"/>
  <c r="BG84" i="2"/>
  <c r="BQ84" i="2" s="1"/>
  <c r="BC84" i="2"/>
  <c r="BL84" i="2" s="1"/>
  <c r="BM84" i="2" s="1"/>
  <c r="AV84" i="2"/>
  <c r="AM84" i="2"/>
  <c r="AU84" i="2" s="1"/>
  <c r="AK84" i="2"/>
  <c r="AJ84" i="2"/>
  <c r="AI84" i="2"/>
  <c r="AS84" i="2" s="1"/>
  <c r="AE84" i="2"/>
  <c r="W84" i="2"/>
  <c r="T84" i="2"/>
  <c r="O84" i="2"/>
  <c r="P84" i="2" s="1"/>
  <c r="KB83" i="2"/>
  <c r="JS83" i="2"/>
  <c r="KA83" i="2" s="1"/>
  <c r="JQ83" i="2"/>
  <c r="JP83" i="2"/>
  <c r="JO83" i="2"/>
  <c r="JY83" i="2" s="1"/>
  <c r="JK83" i="2"/>
  <c r="IU83" i="2"/>
  <c r="JC83" i="2" s="1"/>
  <c r="IS83" i="2"/>
  <c r="IR83" i="2"/>
  <c r="IQ83" i="2"/>
  <c r="JA83" i="2" s="1"/>
  <c r="IF83" i="2"/>
  <c r="HW83" i="2"/>
  <c r="IE83" i="2" s="1"/>
  <c r="HU83" i="2"/>
  <c r="HT83" i="2"/>
  <c r="HS83" i="2"/>
  <c r="IC83" i="2" s="1"/>
  <c r="HO83" i="2"/>
  <c r="HX83" i="2" s="1"/>
  <c r="HY83" i="2" s="1"/>
  <c r="HH83" i="2"/>
  <c r="GY83" i="2"/>
  <c r="HG83" i="2" s="1"/>
  <c r="GW83" i="2"/>
  <c r="GV83" i="2"/>
  <c r="GU83" i="2"/>
  <c r="HE83" i="2" s="1"/>
  <c r="GQ83" i="2"/>
  <c r="GZ83" i="2" s="1"/>
  <c r="HA83" i="2" s="1"/>
  <c r="GJ83" i="2"/>
  <c r="GA83" i="2"/>
  <c r="GI83" i="2" s="1"/>
  <c r="FY83" i="2"/>
  <c r="FX83" i="2"/>
  <c r="FW83" i="2"/>
  <c r="GG83" i="2" s="1"/>
  <c r="FS83" i="2"/>
  <c r="FL83" i="2"/>
  <c r="FC83" i="2"/>
  <c r="FK83" i="2" s="1"/>
  <c r="FA83" i="2"/>
  <c r="EZ83" i="2"/>
  <c r="EY83" i="2"/>
  <c r="FI83" i="2" s="1"/>
  <c r="EU83" i="2"/>
  <c r="EN83" i="2"/>
  <c r="EE83" i="2"/>
  <c r="EM83" i="2" s="1"/>
  <c r="EC83" i="2"/>
  <c r="EB83" i="2"/>
  <c r="EA83" i="2"/>
  <c r="EK83" i="2" s="1"/>
  <c r="DW83" i="2"/>
  <c r="EF83" i="2" s="1"/>
  <c r="EG83" i="2" s="1"/>
  <c r="DP83" i="2"/>
  <c r="DG83" i="2"/>
  <c r="DO83" i="2" s="1"/>
  <c r="DE83" i="2"/>
  <c r="DD83" i="2"/>
  <c r="DC83" i="2"/>
  <c r="DM83" i="2" s="1"/>
  <c r="CY83" i="2"/>
  <c r="DH83" i="2" s="1"/>
  <c r="DI83" i="2" s="1"/>
  <c r="CR83" i="2"/>
  <c r="CI83" i="2"/>
  <c r="CQ83" i="2" s="1"/>
  <c r="CG83" i="2"/>
  <c r="CF83" i="2"/>
  <c r="CE83" i="2"/>
  <c r="CO83" i="2" s="1"/>
  <c r="CA83" i="2"/>
  <c r="BT83" i="2"/>
  <c r="BK83" i="2"/>
  <c r="BS83" i="2" s="1"/>
  <c r="BI83" i="2"/>
  <c r="BH83" i="2"/>
  <c r="BG83" i="2"/>
  <c r="BQ83" i="2" s="1"/>
  <c r="BC83" i="2"/>
  <c r="AV83" i="2"/>
  <c r="AM83" i="2"/>
  <c r="AU83" i="2" s="1"/>
  <c r="AK83" i="2"/>
  <c r="AJ83" i="2"/>
  <c r="AI83" i="2"/>
  <c r="AS83" i="2" s="1"/>
  <c r="AE83" i="2"/>
  <c r="AN83" i="2" s="1"/>
  <c r="AO83" i="2" s="1"/>
  <c r="W83" i="2"/>
  <c r="T83" i="2"/>
  <c r="O83" i="2"/>
  <c r="P83" i="2" s="1"/>
  <c r="KB82" i="2"/>
  <c r="JS82" i="2"/>
  <c r="KA82" i="2" s="1"/>
  <c r="JQ82" i="2"/>
  <c r="JP82" i="2"/>
  <c r="JO82" i="2"/>
  <c r="JY82" i="2" s="1"/>
  <c r="JK82" i="2"/>
  <c r="JT82" i="2" s="1"/>
  <c r="JU82" i="2" s="1"/>
  <c r="IU82" i="2"/>
  <c r="JC82" i="2" s="1"/>
  <c r="IS82" i="2"/>
  <c r="IR82" i="2"/>
  <c r="IQ82" i="2"/>
  <c r="JA82" i="2" s="1"/>
  <c r="IV82" i="2"/>
  <c r="IW82" i="2" s="1"/>
  <c r="IF82" i="2"/>
  <c r="HW82" i="2"/>
  <c r="IE82" i="2" s="1"/>
  <c r="HU82" i="2"/>
  <c r="HT82" i="2"/>
  <c r="HS82" i="2"/>
  <c r="IC82" i="2" s="1"/>
  <c r="HO82" i="2"/>
  <c r="HH82" i="2"/>
  <c r="GY82" i="2"/>
  <c r="HG82" i="2" s="1"/>
  <c r="GW82" i="2"/>
  <c r="GV82" i="2"/>
  <c r="GU82" i="2"/>
  <c r="HE82" i="2" s="1"/>
  <c r="GQ82" i="2"/>
  <c r="GZ82" i="2" s="1"/>
  <c r="GJ82" i="2"/>
  <c r="GA82" i="2"/>
  <c r="GI82" i="2" s="1"/>
  <c r="FY82" i="2"/>
  <c r="FX82" i="2"/>
  <c r="FW82" i="2"/>
  <c r="GG82" i="2" s="1"/>
  <c r="FS82" i="2"/>
  <c r="GB82" i="2" s="1"/>
  <c r="GC82" i="2" s="1"/>
  <c r="FL82" i="2"/>
  <c r="FC82" i="2"/>
  <c r="FK82" i="2" s="1"/>
  <c r="FA82" i="2"/>
  <c r="EZ82" i="2"/>
  <c r="EY82" i="2"/>
  <c r="FI82" i="2" s="1"/>
  <c r="EU82" i="2"/>
  <c r="FD82" i="2" s="1"/>
  <c r="FE82" i="2" s="1"/>
  <c r="EN82" i="2"/>
  <c r="EE82" i="2"/>
  <c r="EM82" i="2" s="1"/>
  <c r="EC82" i="2"/>
  <c r="EB82" i="2"/>
  <c r="EA82" i="2"/>
  <c r="EK82" i="2" s="1"/>
  <c r="DW82" i="2"/>
  <c r="DP82" i="2"/>
  <c r="DG82" i="2"/>
  <c r="DO82" i="2" s="1"/>
  <c r="DE82" i="2"/>
  <c r="DD82" i="2"/>
  <c r="DC82" i="2"/>
  <c r="DM82" i="2" s="1"/>
  <c r="CY82" i="2"/>
  <c r="DH82" i="2" s="1"/>
  <c r="CR82" i="2"/>
  <c r="CI82" i="2"/>
  <c r="CQ82" i="2" s="1"/>
  <c r="CG82" i="2"/>
  <c r="CF82" i="2"/>
  <c r="CE82" i="2"/>
  <c r="CO82" i="2" s="1"/>
  <c r="CA82" i="2"/>
  <c r="CJ82" i="2" s="1"/>
  <c r="CK82" i="2" s="1"/>
  <c r="BT82" i="2"/>
  <c r="BK82" i="2"/>
  <c r="BS82" i="2" s="1"/>
  <c r="BI82" i="2"/>
  <c r="BH82" i="2"/>
  <c r="BG82" i="2"/>
  <c r="BQ82" i="2" s="1"/>
  <c r="BC82" i="2"/>
  <c r="BL82" i="2" s="1"/>
  <c r="BM82" i="2" s="1"/>
  <c r="AV82" i="2"/>
  <c r="AM82" i="2"/>
  <c r="AU82" i="2" s="1"/>
  <c r="AK82" i="2"/>
  <c r="AJ82" i="2"/>
  <c r="AI82" i="2"/>
  <c r="AS82" i="2" s="1"/>
  <c r="AE82" i="2"/>
  <c r="W82" i="2"/>
  <c r="T82" i="2"/>
  <c r="O82" i="2"/>
  <c r="P82" i="2" s="1"/>
  <c r="KB81" i="2"/>
  <c r="JS81" i="2"/>
  <c r="KA81" i="2" s="1"/>
  <c r="JQ81" i="2"/>
  <c r="JP81" i="2"/>
  <c r="JO81" i="2"/>
  <c r="JY81" i="2" s="1"/>
  <c r="JK81" i="2"/>
  <c r="IU81" i="2"/>
  <c r="JC81" i="2" s="1"/>
  <c r="IS81" i="2"/>
  <c r="IR81" i="2"/>
  <c r="IQ81" i="2"/>
  <c r="JA81" i="2" s="1"/>
  <c r="IV81" i="2"/>
  <c r="IF81" i="2"/>
  <c r="HW81" i="2"/>
  <c r="IE81" i="2" s="1"/>
  <c r="HU81" i="2"/>
  <c r="HT81" i="2"/>
  <c r="HS81" i="2"/>
  <c r="IC81" i="2" s="1"/>
  <c r="HO81" i="2"/>
  <c r="HX81" i="2" s="1"/>
  <c r="HY81" i="2" s="1"/>
  <c r="HH81" i="2"/>
  <c r="GY81" i="2"/>
  <c r="HG81" i="2" s="1"/>
  <c r="GW81" i="2"/>
  <c r="GV81" i="2"/>
  <c r="GU81" i="2"/>
  <c r="HE81" i="2" s="1"/>
  <c r="GQ81" i="2"/>
  <c r="GZ81" i="2" s="1"/>
  <c r="HA81" i="2" s="1"/>
  <c r="GJ81" i="2"/>
  <c r="GA81" i="2"/>
  <c r="GI81" i="2" s="1"/>
  <c r="FY81" i="2"/>
  <c r="FX81" i="2"/>
  <c r="FW81" i="2"/>
  <c r="GG81" i="2" s="1"/>
  <c r="FS81" i="2"/>
  <c r="FL81" i="2"/>
  <c r="FC81" i="2"/>
  <c r="FK81" i="2" s="1"/>
  <c r="FA81" i="2"/>
  <c r="EZ81" i="2"/>
  <c r="EY81" i="2"/>
  <c r="FI81" i="2" s="1"/>
  <c r="EU81" i="2"/>
  <c r="FD81" i="2" s="1"/>
  <c r="EN81" i="2"/>
  <c r="EE81" i="2"/>
  <c r="EM81" i="2" s="1"/>
  <c r="EC81" i="2"/>
  <c r="EB81" i="2"/>
  <c r="EA81" i="2"/>
  <c r="EK81" i="2" s="1"/>
  <c r="DW81" i="2"/>
  <c r="EF81" i="2" s="1"/>
  <c r="EG81" i="2" s="1"/>
  <c r="DP81" i="2"/>
  <c r="DG81" i="2"/>
  <c r="DO81" i="2" s="1"/>
  <c r="DE81" i="2"/>
  <c r="DD81" i="2"/>
  <c r="DC81" i="2"/>
  <c r="DM81" i="2" s="1"/>
  <c r="CY81" i="2"/>
  <c r="DH81" i="2" s="1"/>
  <c r="DI81" i="2" s="1"/>
  <c r="CR81" i="2"/>
  <c r="CI81" i="2"/>
  <c r="CQ81" i="2" s="1"/>
  <c r="CG81" i="2"/>
  <c r="CF81" i="2"/>
  <c r="CE81" i="2"/>
  <c r="CO81" i="2" s="1"/>
  <c r="CA81" i="2"/>
  <c r="BT81" i="2"/>
  <c r="BK81" i="2"/>
  <c r="BS81" i="2" s="1"/>
  <c r="BI81" i="2"/>
  <c r="BH81" i="2"/>
  <c r="BG81" i="2"/>
  <c r="BQ81" i="2" s="1"/>
  <c r="BC81" i="2"/>
  <c r="BL81" i="2" s="1"/>
  <c r="AV81" i="2"/>
  <c r="AM81" i="2"/>
  <c r="AU81" i="2" s="1"/>
  <c r="AK81" i="2"/>
  <c r="AJ81" i="2"/>
  <c r="AI81" i="2"/>
  <c r="AS81" i="2" s="1"/>
  <c r="AE81" i="2"/>
  <c r="AN81" i="2" s="1"/>
  <c r="AO81" i="2" s="1"/>
  <c r="W81" i="2"/>
  <c r="T81" i="2"/>
  <c r="O81" i="2"/>
  <c r="P81" i="2" s="1"/>
  <c r="KB80" i="2"/>
  <c r="JS80" i="2"/>
  <c r="KA80" i="2" s="1"/>
  <c r="JQ80" i="2"/>
  <c r="JP80" i="2"/>
  <c r="JO80" i="2"/>
  <c r="JY80" i="2" s="1"/>
  <c r="JK80" i="2"/>
  <c r="JT80" i="2" s="1"/>
  <c r="JU80" i="2" s="1"/>
  <c r="IU80" i="2"/>
  <c r="JC80" i="2" s="1"/>
  <c r="IS80" i="2"/>
  <c r="IR80" i="2"/>
  <c r="IQ80" i="2"/>
  <c r="JA80" i="2" s="1"/>
  <c r="IV80" i="2"/>
  <c r="IW80" i="2" s="1"/>
  <c r="IF80" i="2"/>
  <c r="HW80" i="2"/>
  <c r="IE80" i="2" s="1"/>
  <c r="HU80" i="2"/>
  <c r="HT80" i="2"/>
  <c r="HS80" i="2"/>
  <c r="IC80" i="2" s="1"/>
  <c r="HO80" i="2"/>
  <c r="HH80" i="2"/>
  <c r="GY80" i="2"/>
  <c r="HG80" i="2" s="1"/>
  <c r="GW80" i="2"/>
  <c r="GV80" i="2"/>
  <c r="GU80" i="2"/>
  <c r="HE80" i="2" s="1"/>
  <c r="GQ80" i="2"/>
  <c r="GJ80" i="2"/>
  <c r="GA80" i="2"/>
  <c r="GI80" i="2" s="1"/>
  <c r="FY80" i="2"/>
  <c r="FX80" i="2"/>
  <c r="FW80" i="2"/>
  <c r="GG80" i="2" s="1"/>
  <c r="FS80" i="2"/>
  <c r="GB80" i="2" s="1"/>
  <c r="GC80" i="2" s="1"/>
  <c r="FL80" i="2"/>
  <c r="FC80" i="2"/>
  <c r="FK80" i="2" s="1"/>
  <c r="FA80" i="2"/>
  <c r="EZ80" i="2"/>
  <c r="EY80" i="2"/>
  <c r="FI80" i="2" s="1"/>
  <c r="EU80" i="2"/>
  <c r="FD80" i="2" s="1"/>
  <c r="FE80" i="2" s="1"/>
  <c r="EN80" i="2"/>
  <c r="EE80" i="2"/>
  <c r="EM80" i="2" s="1"/>
  <c r="EC80" i="2"/>
  <c r="EB80" i="2"/>
  <c r="EA80" i="2"/>
  <c r="EK80" i="2" s="1"/>
  <c r="DW80" i="2"/>
  <c r="DP80" i="2"/>
  <c r="DG80" i="2"/>
  <c r="DO80" i="2" s="1"/>
  <c r="DE80" i="2"/>
  <c r="DD80" i="2"/>
  <c r="DC80" i="2"/>
  <c r="DM80" i="2" s="1"/>
  <c r="CY80" i="2"/>
  <c r="CR80" i="2"/>
  <c r="CI80" i="2"/>
  <c r="CQ80" i="2" s="1"/>
  <c r="CG80" i="2"/>
  <c r="CF80" i="2"/>
  <c r="CE80" i="2"/>
  <c r="CO80" i="2" s="1"/>
  <c r="CA80" i="2"/>
  <c r="CJ80" i="2" s="1"/>
  <c r="CK80" i="2" s="1"/>
  <c r="BT80" i="2"/>
  <c r="BK80" i="2"/>
  <c r="BS80" i="2" s="1"/>
  <c r="BI80" i="2"/>
  <c r="BH80" i="2"/>
  <c r="BG80" i="2"/>
  <c r="BQ80" i="2" s="1"/>
  <c r="BC80" i="2"/>
  <c r="BL80" i="2" s="1"/>
  <c r="BM80" i="2" s="1"/>
  <c r="AV80" i="2"/>
  <c r="AM80" i="2"/>
  <c r="AU80" i="2" s="1"/>
  <c r="AK80" i="2"/>
  <c r="AJ80" i="2"/>
  <c r="AI80" i="2"/>
  <c r="AS80" i="2" s="1"/>
  <c r="AE80" i="2"/>
  <c r="W80" i="2"/>
  <c r="T80" i="2"/>
  <c r="O80" i="2"/>
  <c r="P80" i="2" s="1"/>
  <c r="KB79" i="2"/>
  <c r="JS79" i="2"/>
  <c r="KA79" i="2" s="1"/>
  <c r="JQ79" i="2"/>
  <c r="JP79" i="2"/>
  <c r="JO79" i="2"/>
  <c r="JY79" i="2" s="1"/>
  <c r="JK79" i="2"/>
  <c r="IU79" i="2"/>
  <c r="JC79" i="2" s="1"/>
  <c r="IS79" i="2"/>
  <c r="IR79" i="2"/>
  <c r="IQ79" i="2"/>
  <c r="JA79" i="2" s="1"/>
  <c r="IF79" i="2"/>
  <c r="HW79" i="2"/>
  <c r="IE79" i="2" s="1"/>
  <c r="HU79" i="2"/>
  <c r="HT79" i="2"/>
  <c r="HS79" i="2"/>
  <c r="IC79" i="2" s="1"/>
  <c r="HO79" i="2"/>
  <c r="HX79" i="2" s="1"/>
  <c r="HY79" i="2" s="1"/>
  <c r="HH79" i="2"/>
  <c r="GY79" i="2"/>
  <c r="HG79" i="2" s="1"/>
  <c r="GW79" i="2"/>
  <c r="GV79" i="2"/>
  <c r="GU79" i="2"/>
  <c r="HE79" i="2" s="1"/>
  <c r="GQ79" i="2"/>
  <c r="GZ79" i="2" s="1"/>
  <c r="HA79" i="2" s="1"/>
  <c r="GJ79" i="2"/>
  <c r="GA79" i="2"/>
  <c r="GI79" i="2" s="1"/>
  <c r="FY79" i="2"/>
  <c r="FX79" i="2"/>
  <c r="FW79" i="2"/>
  <c r="GG79" i="2" s="1"/>
  <c r="FS79" i="2"/>
  <c r="FL79" i="2"/>
  <c r="FC79" i="2"/>
  <c r="FK79" i="2" s="1"/>
  <c r="FA79" i="2"/>
  <c r="EZ79" i="2"/>
  <c r="EY79" i="2"/>
  <c r="FI79" i="2" s="1"/>
  <c r="EU79" i="2"/>
  <c r="EN79" i="2"/>
  <c r="EE79" i="2"/>
  <c r="EM79" i="2" s="1"/>
  <c r="EC79" i="2"/>
  <c r="EB79" i="2"/>
  <c r="EA79" i="2"/>
  <c r="EK79" i="2" s="1"/>
  <c r="DW79" i="2"/>
  <c r="EF79" i="2" s="1"/>
  <c r="EG79" i="2" s="1"/>
  <c r="DP79" i="2"/>
  <c r="DG79" i="2"/>
  <c r="DO79" i="2" s="1"/>
  <c r="DE79" i="2"/>
  <c r="DD79" i="2"/>
  <c r="DC79" i="2"/>
  <c r="DM79" i="2" s="1"/>
  <c r="CY79" i="2"/>
  <c r="DH79" i="2" s="1"/>
  <c r="DI79" i="2" s="1"/>
  <c r="CR79" i="2"/>
  <c r="CI79" i="2"/>
  <c r="CQ79" i="2" s="1"/>
  <c r="CG79" i="2"/>
  <c r="CF79" i="2"/>
  <c r="CE79" i="2"/>
  <c r="CO79" i="2" s="1"/>
  <c r="CA79" i="2"/>
  <c r="BT79" i="2"/>
  <c r="BK79" i="2"/>
  <c r="BS79" i="2" s="1"/>
  <c r="BI79" i="2"/>
  <c r="BH79" i="2"/>
  <c r="BG79" i="2"/>
  <c r="BQ79" i="2" s="1"/>
  <c r="BC79" i="2"/>
  <c r="AV79" i="2"/>
  <c r="AM79" i="2"/>
  <c r="AU79" i="2" s="1"/>
  <c r="AK79" i="2"/>
  <c r="AJ79" i="2"/>
  <c r="AI79" i="2"/>
  <c r="AS79" i="2" s="1"/>
  <c r="AE79" i="2"/>
  <c r="AN79" i="2" s="1"/>
  <c r="AO79" i="2" s="1"/>
  <c r="W79" i="2"/>
  <c r="T79" i="2"/>
  <c r="O79" i="2"/>
  <c r="P79" i="2" s="1"/>
  <c r="KB78" i="2"/>
  <c r="JS78" i="2"/>
  <c r="KA78" i="2" s="1"/>
  <c r="JQ78" i="2"/>
  <c r="JP78" i="2"/>
  <c r="JO78" i="2"/>
  <c r="JY78" i="2" s="1"/>
  <c r="JK78" i="2"/>
  <c r="JT78" i="2" s="1"/>
  <c r="JU78" i="2" s="1"/>
  <c r="IU78" i="2"/>
  <c r="JC78" i="2" s="1"/>
  <c r="IS78" i="2"/>
  <c r="IR78" i="2"/>
  <c r="IQ78" i="2"/>
  <c r="JA78" i="2" s="1"/>
  <c r="IV78" i="2"/>
  <c r="IW78" i="2" s="1"/>
  <c r="IF78" i="2"/>
  <c r="HW78" i="2"/>
  <c r="IE78" i="2" s="1"/>
  <c r="HU78" i="2"/>
  <c r="HT78" i="2"/>
  <c r="HS78" i="2"/>
  <c r="IC78" i="2" s="1"/>
  <c r="HO78" i="2"/>
  <c r="HH78" i="2"/>
  <c r="GY78" i="2"/>
  <c r="HG78" i="2" s="1"/>
  <c r="GW78" i="2"/>
  <c r="GV78" i="2"/>
  <c r="GU78" i="2"/>
  <c r="HE78" i="2" s="1"/>
  <c r="GQ78" i="2"/>
  <c r="GZ78" i="2" s="1"/>
  <c r="GJ78" i="2"/>
  <c r="GA78" i="2"/>
  <c r="GI78" i="2" s="1"/>
  <c r="FY78" i="2"/>
  <c r="FX78" i="2"/>
  <c r="FW78" i="2"/>
  <c r="GG78" i="2" s="1"/>
  <c r="FS78" i="2"/>
  <c r="GB78" i="2" s="1"/>
  <c r="GC78" i="2" s="1"/>
  <c r="FL78" i="2"/>
  <c r="FC78" i="2"/>
  <c r="FK78" i="2" s="1"/>
  <c r="FA78" i="2"/>
  <c r="EZ78" i="2"/>
  <c r="EY78" i="2"/>
  <c r="FI78" i="2" s="1"/>
  <c r="EU78" i="2"/>
  <c r="FD78" i="2" s="1"/>
  <c r="FE78" i="2" s="1"/>
  <c r="EN78" i="2"/>
  <c r="EE78" i="2"/>
  <c r="EM78" i="2" s="1"/>
  <c r="EC78" i="2"/>
  <c r="EB78" i="2"/>
  <c r="EA78" i="2"/>
  <c r="EK78" i="2" s="1"/>
  <c r="DW78" i="2"/>
  <c r="DP78" i="2"/>
  <c r="DG78" i="2"/>
  <c r="DO78" i="2" s="1"/>
  <c r="DE78" i="2"/>
  <c r="DD78" i="2"/>
  <c r="DC78" i="2"/>
  <c r="DM78" i="2" s="1"/>
  <c r="CY78" i="2"/>
  <c r="DH78" i="2" s="1"/>
  <c r="CR78" i="2"/>
  <c r="CI78" i="2"/>
  <c r="CQ78" i="2" s="1"/>
  <c r="CG78" i="2"/>
  <c r="CF78" i="2"/>
  <c r="CE78" i="2"/>
  <c r="CO78" i="2" s="1"/>
  <c r="CA78" i="2"/>
  <c r="CJ78" i="2" s="1"/>
  <c r="CK78" i="2" s="1"/>
  <c r="BT78" i="2"/>
  <c r="BK78" i="2"/>
  <c r="BS78" i="2" s="1"/>
  <c r="BI78" i="2"/>
  <c r="BH78" i="2"/>
  <c r="BG78" i="2"/>
  <c r="BQ78" i="2" s="1"/>
  <c r="BC78" i="2"/>
  <c r="BL78" i="2" s="1"/>
  <c r="BM78" i="2" s="1"/>
  <c r="AV78" i="2"/>
  <c r="AM78" i="2"/>
  <c r="AU78" i="2" s="1"/>
  <c r="AK78" i="2"/>
  <c r="AJ78" i="2"/>
  <c r="AI78" i="2"/>
  <c r="AS78" i="2" s="1"/>
  <c r="AE78" i="2"/>
  <c r="W78" i="2"/>
  <c r="T78" i="2"/>
  <c r="O78" i="2"/>
  <c r="P78" i="2" s="1"/>
  <c r="KB77" i="2"/>
  <c r="JS77" i="2"/>
  <c r="KA77" i="2" s="1"/>
  <c r="JQ77" i="2"/>
  <c r="JP77" i="2"/>
  <c r="JO77" i="2"/>
  <c r="JY77" i="2" s="1"/>
  <c r="JK77" i="2"/>
  <c r="IU77" i="2"/>
  <c r="JC77" i="2" s="1"/>
  <c r="IS77" i="2"/>
  <c r="IR77" i="2"/>
  <c r="IQ77" i="2"/>
  <c r="JA77" i="2" s="1"/>
  <c r="IV77" i="2"/>
  <c r="IF77" i="2"/>
  <c r="HW77" i="2"/>
  <c r="IE77" i="2" s="1"/>
  <c r="HU77" i="2"/>
  <c r="HT77" i="2"/>
  <c r="HS77" i="2"/>
  <c r="IC77" i="2" s="1"/>
  <c r="HO77" i="2"/>
  <c r="HX77" i="2" s="1"/>
  <c r="HY77" i="2" s="1"/>
  <c r="HH77" i="2"/>
  <c r="GY77" i="2"/>
  <c r="HG77" i="2" s="1"/>
  <c r="GW77" i="2"/>
  <c r="GV77" i="2"/>
  <c r="GU77" i="2"/>
  <c r="HE77" i="2" s="1"/>
  <c r="GQ77" i="2"/>
  <c r="GZ77" i="2" s="1"/>
  <c r="HA77" i="2" s="1"/>
  <c r="GJ77" i="2"/>
  <c r="GA77" i="2"/>
  <c r="GI77" i="2" s="1"/>
  <c r="FY77" i="2"/>
  <c r="FX77" i="2"/>
  <c r="FW77" i="2"/>
  <c r="GG77" i="2" s="1"/>
  <c r="FS77" i="2"/>
  <c r="FL77" i="2"/>
  <c r="FC77" i="2"/>
  <c r="FK77" i="2" s="1"/>
  <c r="FA77" i="2"/>
  <c r="EZ77" i="2"/>
  <c r="EY77" i="2"/>
  <c r="FI77" i="2" s="1"/>
  <c r="EU77" i="2"/>
  <c r="FD77" i="2" s="1"/>
  <c r="EN77" i="2"/>
  <c r="EE77" i="2"/>
  <c r="EM77" i="2" s="1"/>
  <c r="EC77" i="2"/>
  <c r="EB77" i="2"/>
  <c r="EA77" i="2"/>
  <c r="EK77" i="2" s="1"/>
  <c r="DW77" i="2"/>
  <c r="EF77" i="2" s="1"/>
  <c r="EG77" i="2" s="1"/>
  <c r="DP77" i="2"/>
  <c r="DG77" i="2"/>
  <c r="DO77" i="2" s="1"/>
  <c r="DE77" i="2"/>
  <c r="DD77" i="2"/>
  <c r="DC77" i="2"/>
  <c r="DM77" i="2" s="1"/>
  <c r="CY77" i="2"/>
  <c r="DH77" i="2" s="1"/>
  <c r="DI77" i="2" s="1"/>
  <c r="CR77" i="2"/>
  <c r="CI77" i="2"/>
  <c r="CQ77" i="2" s="1"/>
  <c r="CG77" i="2"/>
  <c r="CF77" i="2"/>
  <c r="CE77" i="2"/>
  <c r="CO77" i="2" s="1"/>
  <c r="CA77" i="2"/>
  <c r="BT77" i="2"/>
  <c r="BK77" i="2"/>
  <c r="BS77" i="2" s="1"/>
  <c r="BI77" i="2"/>
  <c r="BH77" i="2"/>
  <c r="BG77" i="2"/>
  <c r="BQ77" i="2" s="1"/>
  <c r="BC77" i="2"/>
  <c r="BL77" i="2" s="1"/>
  <c r="AV77" i="2"/>
  <c r="AM77" i="2"/>
  <c r="AU77" i="2" s="1"/>
  <c r="AK77" i="2"/>
  <c r="AJ77" i="2"/>
  <c r="AI77" i="2"/>
  <c r="AS77" i="2" s="1"/>
  <c r="AE77" i="2"/>
  <c r="AN77" i="2" s="1"/>
  <c r="AO77" i="2" s="1"/>
  <c r="W77" i="2"/>
  <c r="T77" i="2"/>
  <c r="O77" i="2"/>
  <c r="P77" i="2" s="1"/>
  <c r="KB76" i="2"/>
  <c r="JS76" i="2"/>
  <c r="KA76" i="2" s="1"/>
  <c r="JQ76" i="2"/>
  <c r="JP76" i="2"/>
  <c r="JO76" i="2"/>
  <c r="JY76" i="2" s="1"/>
  <c r="JK76" i="2"/>
  <c r="JT76" i="2" s="1"/>
  <c r="JU76" i="2" s="1"/>
  <c r="IU76" i="2"/>
  <c r="JC76" i="2" s="1"/>
  <c r="IS76" i="2"/>
  <c r="IR76" i="2"/>
  <c r="IQ76" i="2"/>
  <c r="JA76" i="2" s="1"/>
  <c r="IV76" i="2"/>
  <c r="IW76" i="2" s="1"/>
  <c r="IF76" i="2"/>
  <c r="HW76" i="2"/>
  <c r="IE76" i="2" s="1"/>
  <c r="HU76" i="2"/>
  <c r="HT76" i="2"/>
  <c r="HS76" i="2"/>
  <c r="IC76" i="2" s="1"/>
  <c r="HO76" i="2"/>
  <c r="HH76" i="2"/>
  <c r="GY76" i="2"/>
  <c r="HG76" i="2" s="1"/>
  <c r="GW76" i="2"/>
  <c r="GV76" i="2"/>
  <c r="GU76" i="2"/>
  <c r="HE76" i="2" s="1"/>
  <c r="GQ76" i="2"/>
  <c r="GJ76" i="2"/>
  <c r="GA76" i="2"/>
  <c r="GI76" i="2" s="1"/>
  <c r="FY76" i="2"/>
  <c r="FX76" i="2"/>
  <c r="FW76" i="2"/>
  <c r="GG76" i="2" s="1"/>
  <c r="FS76" i="2"/>
  <c r="GB76" i="2" s="1"/>
  <c r="GC76" i="2" s="1"/>
  <c r="FL76" i="2"/>
  <c r="FC76" i="2"/>
  <c r="FK76" i="2" s="1"/>
  <c r="FA76" i="2"/>
  <c r="EZ76" i="2"/>
  <c r="EY76" i="2"/>
  <c r="FI76" i="2" s="1"/>
  <c r="EU76" i="2"/>
  <c r="FD76" i="2" s="1"/>
  <c r="FE76" i="2" s="1"/>
  <c r="EN76" i="2"/>
  <c r="EE76" i="2"/>
  <c r="EM76" i="2" s="1"/>
  <c r="EC76" i="2"/>
  <c r="EB76" i="2"/>
  <c r="EA76" i="2"/>
  <c r="EK76" i="2" s="1"/>
  <c r="DW76" i="2"/>
  <c r="DP76" i="2"/>
  <c r="DG76" i="2"/>
  <c r="DO76" i="2" s="1"/>
  <c r="DE76" i="2"/>
  <c r="DD76" i="2"/>
  <c r="DC76" i="2"/>
  <c r="DM76" i="2" s="1"/>
  <c r="CY76" i="2"/>
  <c r="CR76" i="2"/>
  <c r="CI76" i="2"/>
  <c r="CQ76" i="2" s="1"/>
  <c r="CG76" i="2"/>
  <c r="CF76" i="2"/>
  <c r="CE76" i="2"/>
  <c r="CO76" i="2" s="1"/>
  <c r="CA76" i="2"/>
  <c r="CJ76" i="2" s="1"/>
  <c r="CK76" i="2" s="1"/>
  <c r="BT76" i="2"/>
  <c r="BK76" i="2"/>
  <c r="BS76" i="2" s="1"/>
  <c r="BI76" i="2"/>
  <c r="BH76" i="2"/>
  <c r="BG76" i="2"/>
  <c r="BQ76" i="2" s="1"/>
  <c r="BC76" i="2"/>
  <c r="BL76" i="2" s="1"/>
  <c r="BM76" i="2" s="1"/>
  <c r="AV76" i="2"/>
  <c r="AM76" i="2"/>
  <c r="AU76" i="2" s="1"/>
  <c r="AK76" i="2"/>
  <c r="AJ76" i="2"/>
  <c r="AI76" i="2"/>
  <c r="AS76" i="2" s="1"/>
  <c r="AE76" i="2"/>
  <c r="W76" i="2"/>
  <c r="T76" i="2"/>
  <c r="O76" i="2"/>
  <c r="P76" i="2" s="1"/>
  <c r="KB75" i="2"/>
  <c r="JS75" i="2"/>
  <c r="KA75" i="2" s="1"/>
  <c r="JQ75" i="2"/>
  <c r="JP75" i="2"/>
  <c r="JO75" i="2"/>
  <c r="JY75" i="2" s="1"/>
  <c r="JK75" i="2"/>
  <c r="IU75" i="2"/>
  <c r="JC75" i="2" s="1"/>
  <c r="IS75" i="2"/>
  <c r="IR75" i="2"/>
  <c r="IQ75" i="2"/>
  <c r="JA75" i="2" s="1"/>
  <c r="IF75" i="2"/>
  <c r="HW75" i="2"/>
  <c r="IE75" i="2" s="1"/>
  <c r="HU75" i="2"/>
  <c r="HT75" i="2"/>
  <c r="HS75" i="2"/>
  <c r="IC75" i="2" s="1"/>
  <c r="HO75" i="2"/>
  <c r="HX75" i="2" s="1"/>
  <c r="HY75" i="2" s="1"/>
  <c r="HH75" i="2"/>
  <c r="GY75" i="2"/>
  <c r="HG75" i="2" s="1"/>
  <c r="GW75" i="2"/>
  <c r="GV75" i="2"/>
  <c r="GU75" i="2"/>
  <c r="HE75" i="2" s="1"/>
  <c r="GQ75" i="2"/>
  <c r="GZ75" i="2" s="1"/>
  <c r="HA75" i="2" s="1"/>
  <c r="GJ75" i="2"/>
  <c r="GA75" i="2"/>
  <c r="GI75" i="2" s="1"/>
  <c r="FY75" i="2"/>
  <c r="FX75" i="2"/>
  <c r="FW75" i="2"/>
  <c r="GG75" i="2" s="1"/>
  <c r="FS75" i="2"/>
  <c r="FL75" i="2"/>
  <c r="FC75" i="2"/>
  <c r="FK75" i="2" s="1"/>
  <c r="FA75" i="2"/>
  <c r="EZ75" i="2"/>
  <c r="EY75" i="2"/>
  <c r="FI75" i="2" s="1"/>
  <c r="EU75" i="2"/>
  <c r="EN75" i="2"/>
  <c r="EE75" i="2"/>
  <c r="EM75" i="2" s="1"/>
  <c r="EC75" i="2"/>
  <c r="EB75" i="2"/>
  <c r="EA75" i="2"/>
  <c r="EK75" i="2" s="1"/>
  <c r="DW75" i="2"/>
  <c r="EF75" i="2" s="1"/>
  <c r="EG75" i="2" s="1"/>
  <c r="DP75" i="2"/>
  <c r="DG75" i="2"/>
  <c r="DO75" i="2" s="1"/>
  <c r="DE75" i="2"/>
  <c r="DD75" i="2"/>
  <c r="DC75" i="2"/>
  <c r="DM75" i="2" s="1"/>
  <c r="CY75" i="2"/>
  <c r="DH75" i="2" s="1"/>
  <c r="DI75" i="2" s="1"/>
  <c r="CR75" i="2"/>
  <c r="CI75" i="2"/>
  <c r="CQ75" i="2" s="1"/>
  <c r="CG75" i="2"/>
  <c r="CF75" i="2"/>
  <c r="CE75" i="2"/>
  <c r="CO75" i="2" s="1"/>
  <c r="CA75" i="2"/>
  <c r="BT75" i="2"/>
  <c r="BK75" i="2"/>
  <c r="BS75" i="2" s="1"/>
  <c r="BI75" i="2"/>
  <c r="BH75" i="2"/>
  <c r="BG75" i="2"/>
  <c r="BQ75" i="2" s="1"/>
  <c r="BC75" i="2"/>
  <c r="AV75" i="2"/>
  <c r="AM75" i="2"/>
  <c r="AU75" i="2" s="1"/>
  <c r="AK75" i="2"/>
  <c r="AJ75" i="2"/>
  <c r="AI75" i="2"/>
  <c r="AS75" i="2" s="1"/>
  <c r="AE75" i="2"/>
  <c r="AN75" i="2" s="1"/>
  <c r="AO75" i="2" s="1"/>
  <c r="W75" i="2"/>
  <c r="T75" i="2"/>
  <c r="O75" i="2"/>
  <c r="P75" i="2" s="1"/>
  <c r="KB74" i="2"/>
  <c r="JS74" i="2"/>
  <c r="KA74" i="2" s="1"/>
  <c r="JQ74" i="2"/>
  <c r="JP74" i="2"/>
  <c r="JO74" i="2"/>
  <c r="JY74" i="2" s="1"/>
  <c r="JK74" i="2"/>
  <c r="JT74" i="2" s="1"/>
  <c r="JU74" i="2" s="1"/>
  <c r="IU74" i="2"/>
  <c r="JC74" i="2" s="1"/>
  <c r="IS74" i="2"/>
  <c r="IR74" i="2"/>
  <c r="IQ74" i="2"/>
  <c r="JA74" i="2" s="1"/>
  <c r="IV74" i="2"/>
  <c r="IW74" i="2" s="1"/>
  <c r="IF74" i="2"/>
  <c r="HW74" i="2"/>
  <c r="IE74" i="2" s="1"/>
  <c r="HU74" i="2"/>
  <c r="HT74" i="2"/>
  <c r="HS74" i="2"/>
  <c r="IC74" i="2" s="1"/>
  <c r="HO74" i="2"/>
  <c r="HH74" i="2"/>
  <c r="GY74" i="2"/>
  <c r="HG74" i="2" s="1"/>
  <c r="GW74" i="2"/>
  <c r="GV74" i="2"/>
  <c r="GU74" i="2"/>
  <c r="HE74" i="2" s="1"/>
  <c r="GQ74" i="2"/>
  <c r="GZ74" i="2" s="1"/>
  <c r="GJ74" i="2"/>
  <c r="GA74" i="2"/>
  <c r="GI74" i="2" s="1"/>
  <c r="FY74" i="2"/>
  <c r="FX74" i="2"/>
  <c r="FW74" i="2"/>
  <c r="GG74" i="2" s="1"/>
  <c r="FS74" i="2"/>
  <c r="GB74" i="2" s="1"/>
  <c r="GC74" i="2" s="1"/>
  <c r="FL74" i="2"/>
  <c r="FC74" i="2"/>
  <c r="FK74" i="2" s="1"/>
  <c r="FA74" i="2"/>
  <c r="EZ74" i="2"/>
  <c r="EY74" i="2"/>
  <c r="FI74" i="2" s="1"/>
  <c r="EU74" i="2"/>
  <c r="FD74" i="2" s="1"/>
  <c r="FE74" i="2" s="1"/>
  <c r="EN74" i="2"/>
  <c r="EE74" i="2"/>
  <c r="EM74" i="2" s="1"/>
  <c r="EC74" i="2"/>
  <c r="EB74" i="2"/>
  <c r="EA74" i="2"/>
  <c r="EK74" i="2" s="1"/>
  <c r="DW74" i="2"/>
  <c r="DP74" i="2"/>
  <c r="DG74" i="2"/>
  <c r="DO74" i="2" s="1"/>
  <c r="DE74" i="2"/>
  <c r="DD74" i="2"/>
  <c r="DC74" i="2"/>
  <c r="DM74" i="2" s="1"/>
  <c r="CY74" i="2"/>
  <c r="DH74" i="2" s="1"/>
  <c r="CR74" i="2"/>
  <c r="CI74" i="2"/>
  <c r="CQ74" i="2" s="1"/>
  <c r="CG74" i="2"/>
  <c r="CF74" i="2"/>
  <c r="CE74" i="2"/>
  <c r="CO74" i="2" s="1"/>
  <c r="CA74" i="2"/>
  <c r="CJ74" i="2" s="1"/>
  <c r="CK74" i="2" s="1"/>
  <c r="BT74" i="2"/>
  <c r="BK74" i="2"/>
  <c r="BS74" i="2" s="1"/>
  <c r="BI74" i="2"/>
  <c r="BH74" i="2"/>
  <c r="BG74" i="2"/>
  <c r="BQ74" i="2" s="1"/>
  <c r="BC74" i="2"/>
  <c r="BL74" i="2" s="1"/>
  <c r="BM74" i="2" s="1"/>
  <c r="AV74" i="2"/>
  <c r="AM74" i="2"/>
  <c r="AU74" i="2" s="1"/>
  <c r="AK74" i="2"/>
  <c r="AJ74" i="2"/>
  <c r="AI74" i="2"/>
  <c r="AS74" i="2" s="1"/>
  <c r="AE74" i="2"/>
  <c r="W74" i="2"/>
  <c r="T74" i="2"/>
  <c r="O74" i="2"/>
  <c r="P74" i="2" s="1"/>
  <c r="KB73" i="2"/>
  <c r="JS73" i="2"/>
  <c r="KA73" i="2" s="1"/>
  <c r="JQ73" i="2"/>
  <c r="JP73" i="2"/>
  <c r="JO73" i="2"/>
  <c r="JY73" i="2" s="1"/>
  <c r="JK73" i="2"/>
  <c r="IU73" i="2"/>
  <c r="JC73" i="2" s="1"/>
  <c r="IS73" i="2"/>
  <c r="IR73" i="2"/>
  <c r="IQ73" i="2"/>
  <c r="JA73" i="2" s="1"/>
  <c r="IV73" i="2"/>
  <c r="IF73" i="2"/>
  <c r="HW73" i="2"/>
  <c r="IE73" i="2" s="1"/>
  <c r="HU73" i="2"/>
  <c r="HT73" i="2"/>
  <c r="HS73" i="2"/>
  <c r="IC73" i="2" s="1"/>
  <c r="HO73" i="2"/>
  <c r="HX73" i="2" s="1"/>
  <c r="HY73" i="2" s="1"/>
  <c r="HH73" i="2"/>
  <c r="GY73" i="2"/>
  <c r="HG73" i="2" s="1"/>
  <c r="GW73" i="2"/>
  <c r="GV73" i="2"/>
  <c r="GU73" i="2"/>
  <c r="HE73" i="2" s="1"/>
  <c r="GQ73" i="2"/>
  <c r="GZ73" i="2" s="1"/>
  <c r="HA73" i="2" s="1"/>
  <c r="GJ73" i="2"/>
  <c r="GA73" i="2"/>
  <c r="GI73" i="2" s="1"/>
  <c r="FY73" i="2"/>
  <c r="FX73" i="2"/>
  <c r="FW73" i="2"/>
  <c r="GG73" i="2" s="1"/>
  <c r="FS73" i="2"/>
  <c r="FL73" i="2"/>
  <c r="FC73" i="2"/>
  <c r="FK73" i="2" s="1"/>
  <c r="FA73" i="2"/>
  <c r="EZ73" i="2"/>
  <c r="EY73" i="2"/>
  <c r="FI73" i="2" s="1"/>
  <c r="EU73" i="2"/>
  <c r="FD73" i="2" s="1"/>
  <c r="EN73" i="2"/>
  <c r="EE73" i="2"/>
  <c r="EM73" i="2" s="1"/>
  <c r="EC73" i="2"/>
  <c r="EB73" i="2"/>
  <c r="EA73" i="2"/>
  <c r="EK73" i="2" s="1"/>
  <c r="DW73" i="2"/>
  <c r="EF73" i="2" s="1"/>
  <c r="EG73" i="2" s="1"/>
  <c r="DP73" i="2"/>
  <c r="DG73" i="2"/>
  <c r="DO73" i="2" s="1"/>
  <c r="DE73" i="2"/>
  <c r="DD73" i="2"/>
  <c r="DC73" i="2"/>
  <c r="DM73" i="2" s="1"/>
  <c r="CY73" i="2"/>
  <c r="DH73" i="2" s="1"/>
  <c r="DI73" i="2" s="1"/>
  <c r="CR73" i="2"/>
  <c r="CI73" i="2"/>
  <c r="CQ73" i="2" s="1"/>
  <c r="CG73" i="2"/>
  <c r="CF73" i="2"/>
  <c r="CE73" i="2"/>
  <c r="CO73" i="2" s="1"/>
  <c r="CA73" i="2"/>
  <c r="BT73" i="2"/>
  <c r="BK73" i="2"/>
  <c r="BS73" i="2" s="1"/>
  <c r="BI73" i="2"/>
  <c r="BH73" i="2"/>
  <c r="BG73" i="2"/>
  <c r="BQ73" i="2" s="1"/>
  <c r="BC73" i="2"/>
  <c r="BL73" i="2" s="1"/>
  <c r="AV73" i="2"/>
  <c r="AM73" i="2"/>
  <c r="AU73" i="2" s="1"/>
  <c r="AK73" i="2"/>
  <c r="AJ73" i="2"/>
  <c r="AI73" i="2"/>
  <c r="AS73" i="2" s="1"/>
  <c r="AE73" i="2"/>
  <c r="AN73" i="2" s="1"/>
  <c r="AO73" i="2" s="1"/>
  <c r="W73" i="2"/>
  <c r="T73" i="2"/>
  <c r="O73" i="2"/>
  <c r="P73" i="2" s="1"/>
  <c r="KB72" i="2"/>
  <c r="JS72" i="2"/>
  <c r="KA72" i="2" s="1"/>
  <c r="JQ72" i="2"/>
  <c r="JP72" i="2"/>
  <c r="JO72" i="2"/>
  <c r="JY72" i="2" s="1"/>
  <c r="JK72" i="2"/>
  <c r="JT72" i="2" s="1"/>
  <c r="JU72" i="2" s="1"/>
  <c r="IU72" i="2"/>
  <c r="JC72" i="2" s="1"/>
  <c r="IS72" i="2"/>
  <c r="IR72" i="2"/>
  <c r="IQ72" i="2"/>
  <c r="JA72" i="2" s="1"/>
  <c r="IV72" i="2"/>
  <c r="IW72" i="2" s="1"/>
  <c r="IF72" i="2"/>
  <c r="HW72" i="2"/>
  <c r="IE72" i="2" s="1"/>
  <c r="HU72" i="2"/>
  <c r="HT72" i="2"/>
  <c r="HS72" i="2"/>
  <c r="IC72" i="2" s="1"/>
  <c r="HO72" i="2"/>
  <c r="HH72" i="2"/>
  <c r="GY72" i="2"/>
  <c r="HG72" i="2" s="1"/>
  <c r="GW72" i="2"/>
  <c r="GV72" i="2"/>
  <c r="GU72" i="2"/>
  <c r="HE72" i="2" s="1"/>
  <c r="GQ72" i="2"/>
  <c r="GJ72" i="2"/>
  <c r="GA72" i="2"/>
  <c r="GI72" i="2" s="1"/>
  <c r="FY72" i="2"/>
  <c r="FX72" i="2"/>
  <c r="FW72" i="2"/>
  <c r="GG72" i="2" s="1"/>
  <c r="FS72" i="2"/>
  <c r="GB72" i="2" s="1"/>
  <c r="GC72" i="2" s="1"/>
  <c r="FL72" i="2"/>
  <c r="FC72" i="2"/>
  <c r="FK72" i="2" s="1"/>
  <c r="FA72" i="2"/>
  <c r="EZ72" i="2"/>
  <c r="EY72" i="2"/>
  <c r="FI72" i="2" s="1"/>
  <c r="EU72" i="2"/>
  <c r="FD72" i="2" s="1"/>
  <c r="FE72" i="2" s="1"/>
  <c r="EN72" i="2"/>
  <c r="EE72" i="2"/>
  <c r="EM72" i="2" s="1"/>
  <c r="EC72" i="2"/>
  <c r="EB72" i="2"/>
  <c r="EA72" i="2"/>
  <c r="EK72" i="2" s="1"/>
  <c r="DW72" i="2"/>
  <c r="DP72" i="2"/>
  <c r="DG72" i="2"/>
  <c r="DO72" i="2" s="1"/>
  <c r="DE72" i="2"/>
  <c r="DD72" i="2"/>
  <c r="DC72" i="2"/>
  <c r="DM72" i="2" s="1"/>
  <c r="CY72" i="2"/>
  <c r="CR72" i="2"/>
  <c r="CI72" i="2"/>
  <c r="CQ72" i="2" s="1"/>
  <c r="CG72" i="2"/>
  <c r="CF72" i="2"/>
  <c r="CE72" i="2"/>
  <c r="CO72" i="2" s="1"/>
  <c r="CA72" i="2"/>
  <c r="CJ72" i="2" s="1"/>
  <c r="CK72" i="2" s="1"/>
  <c r="BT72" i="2"/>
  <c r="BK72" i="2"/>
  <c r="BS72" i="2" s="1"/>
  <c r="BI72" i="2"/>
  <c r="BH72" i="2"/>
  <c r="BG72" i="2"/>
  <c r="BQ72" i="2" s="1"/>
  <c r="BC72" i="2"/>
  <c r="BL72" i="2" s="1"/>
  <c r="BM72" i="2" s="1"/>
  <c r="AV72" i="2"/>
  <c r="AM72" i="2"/>
  <c r="AU72" i="2" s="1"/>
  <c r="AK72" i="2"/>
  <c r="AJ72" i="2"/>
  <c r="AI72" i="2"/>
  <c r="AS72" i="2" s="1"/>
  <c r="AE72" i="2"/>
  <c r="W72" i="2"/>
  <c r="T72" i="2"/>
  <c r="O72" i="2"/>
  <c r="P72" i="2" s="1"/>
  <c r="KB71" i="2"/>
  <c r="JS71" i="2"/>
  <c r="KA71" i="2" s="1"/>
  <c r="JQ71" i="2"/>
  <c r="JP71" i="2"/>
  <c r="JO71" i="2"/>
  <c r="JY71" i="2" s="1"/>
  <c r="JK71" i="2"/>
  <c r="IU71" i="2"/>
  <c r="JC71" i="2" s="1"/>
  <c r="IS71" i="2"/>
  <c r="IR71" i="2"/>
  <c r="IQ71" i="2"/>
  <c r="JA71" i="2" s="1"/>
  <c r="IF71" i="2"/>
  <c r="HW71" i="2"/>
  <c r="IE71" i="2" s="1"/>
  <c r="HU71" i="2"/>
  <c r="HT71" i="2"/>
  <c r="HS71" i="2"/>
  <c r="IC71" i="2" s="1"/>
  <c r="HO71" i="2"/>
  <c r="HX71" i="2" s="1"/>
  <c r="HY71" i="2" s="1"/>
  <c r="HH71" i="2"/>
  <c r="GY71" i="2"/>
  <c r="HG71" i="2" s="1"/>
  <c r="GW71" i="2"/>
  <c r="GV71" i="2"/>
  <c r="GU71" i="2"/>
  <c r="HE71" i="2" s="1"/>
  <c r="GQ71" i="2"/>
  <c r="GZ71" i="2" s="1"/>
  <c r="HA71" i="2" s="1"/>
  <c r="GJ71" i="2"/>
  <c r="GA71" i="2"/>
  <c r="GI71" i="2" s="1"/>
  <c r="FY71" i="2"/>
  <c r="FX71" i="2"/>
  <c r="FW71" i="2"/>
  <c r="GG71" i="2" s="1"/>
  <c r="FS71" i="2"/>
  <c r="FL71" i="2"/>
  <c r="FC71" i="2"/>
  <c r="FK71" i="2" s="1"/>
  <c r="FA71" i="2"/>
  <c r="EZ71" i="2"/>
  <c r="EY71" i="2"/>
  <c r="FI71" i="2" s="1"/>
  <c r="EU71" i="2"/>
  <c r="EN71" i="2"/>
  <c r="EE71" i="2"/>
  <c r="EM71" i="2" s="1"/>
  <c r="EC71" i="2"/>
  <c r="EB71" i="2"/>
  <c r="EA71" i="2"/>
  <c r="EK71" i="2" s="1"/>
  <c r="DW71" i="2"/>
  <c r="EF71" i="2" s="1"/>
  <c r="EG71" i="2" s="1"/>
  <c r="DP71" i="2"/>
  <c r="DG71" i="2"/>
  <c r="DO71" i="2" s="1"/>
  <c r="DE71" i="2"/>
  <c r="DD71" i="2"/>
  <c r="DC71" i="2"/>
  <c r="DM71" i="2" s="1"/>
  <c r="CY71" i="2"/>
  <c r="DH71" i="2" s="1"/>
  <c r="DI71" i="2" s="1"/>
  <c r="CR71" i="2"/>
  <c r="CI71" i="2"/>
  <c r="CQ71" i="2" s="1"/>
  <c r="CG71" i="2"/>
  <c r="CF71" i="2"/>
  <c r="CE71" i="2"/>
  <c r="CO71" i="2" s="1"/>
  <c r="CA71" i="2"/>
  <c r="BT71" i="2"/>
  <c r="BK71" i="2"/>
  <c r="BS71" i="2" s="1"/>
  <c r="BI71" i="2"/>
  <c r="BH71" i="2"/>
  <c r="BG71" i="2"/>
  <c r="BQ71" i="2" s="1"/>
  <c r="BC71" i="2"/>
  <c r="AV71" i="2"/>
  <c r="AM71" i="2"/>
  <c r="AU71" i="2" s="1"/>
  <c r="AK71" i="2"/>
  <c r="AJ71" i="2"/>
  <c r="AI71" i="2"/>
  <c r="AS71" i="2" s="1"/>
  <c r="AE71" i="2"/>
  <c r="AN71" i="2" s="1"/>
  <c r="AO71" i="2" s="1"/>
  <c r="W71" i="2"/>
  <c r="T71" i="2"/>
  <c r="O71" i="2"/>
  <c r="P71" i="2" s="1"/>
  <c r="KB70" i="2"/>
  <c r="JS70" i="2"/>
  <c r="KA70" i="2" s="1"/>
  <c r="JQ70" i="2"/>
  <c r="JP70" i="2"/>
  <c r="JO70" i="2"/>
  <c r="JY70" i="2" s="1"/>
  <c r="JK70" i="2"/>
  <c r="JT70" i="2" s="1"/>
  <c r="JU70" i="2" s="1"/>
  <c r="IU70" i="2"/>
  <c r="JC70" i="2" s="1"/>
  <c r="IS70" i="2"/>
  <c r="IR70" i="2"/>
  <c r="IQ70" i="2"/>
  <c r="JA70" i="2" s="1"/>
  <c r="IV70" i="2"/>
  <c r="IW70" i="2" s="1"/>
  <c r="IF70" i="2"/>
  <c r="HW70" i="2"/>
  <c r="IE70" i="2" s="1"/>
  <c r="HU70" i="2"/>
  <c r="HT70" i="2"/>
  <c r="HS70" i="2"/>
  <c r="IC70" i="2" s="1"/>
  <c r="HO70" i="2"/>
  <c r="HH70" i="2"/>
  <c r="GY70" i="2"/>
  <c r="HG70" i="2" s="1"/>
  <c r="GW70" i="2"/>
  <c r="GV70" i="2"/>
  <c r="GU70" i="2"/>
  <c r="HE70" i="2" s="1"/>
  <c r="GQ70" i="2"/>
  <c r="GZ70" i="2" s="1"/>
  <c r="GJ70" i="2"/>
  <c r="GA70" i="2"/>
  <c r="GI70" i="2" s="1"/>
  <c r="FY70" i="2"/>
  <c r="FX70" i="2"/>
  <c r="FW70" i="2"/>
  <c r="GG70" i="2" s="1"/>
  <c r="FS70" i="2"/>
  <c r="GB70" i="2" s="1"/>
  <c r="GC70" i="2" s="1"/>
  <c r="FL70" i="2"/>
  <c r="FC70" i="2"/>
  <c r="FK70" i="2" s="1"/>
  <c r="FA70" i="2"/>
  <c r="EZ70" i="2"/>
  <c r="EY70" i="2"/>
  <c r="FI70" i="2" s="1"/>
  <c r="EU70" i="2"/>
  <c r="FD70" i="2" s="1"/>
  <c r="FE70" i="2" s="1"/>
  <c r="EN70" i="2"/>
  <c r="EE70" i="2"/>
  <c r="EM70" i="2" s="1"/>
  <c r="EC70" i="2"/>
  <c r="EB70" i="2"/>
  <c r="EA70" i="2"/>
  <c r="EK70" i="2" s="1"/>
  <c r="DW70" i="2"/>
  <c r="DP70" i="2"/>
  <c r="DG70" i="2"/>
  <c r="DO70" i="2" s="1"/>
  <c r="DE70" i="2"/>
  <c r="DD70" i="2"/>
  <c r="DC70" i="2"/>
  <c r="DM70" i="2" s="1"/>
  <c r="CY70" i="2"/>
  <c r="DH70" i="2" s="1"/>
  <c r="CR70" i="2"/>
  <c r="CI70" i="2"/>
  <c r="CQ70" i="2" s="1"/>
  <c r="CG70" i="2"/>
  <c r="CF70" i="2"/>
  <c r="CE70" i="2"/>
  <c r="CO70" i="2" s="1"/>
  <c r="CA70" i="2"/>
  <c r="CJ70" i="2" s="1"/>
  <c r="CK70" i="2" s="1"/>
  <c r="BT70" i="2"/>
  <c r="BK70" i="2"/>
  <c r="BS70" i="2" s="1"/>
  <c r="BI70" i="2"/>
  <c r="BH70" i="2"/>
  <c r="BG70" i="2"/>
  <c r="BQ70" i="2" s="1"/>
  <c r="BC70" i="2"/>
  <c r="BL70" i="2" s="1"/>
  <c r="BM70" i="2" s="1"/>
  <c r="AV70" i="2"/>
  <c r="AM70" i="2"/>
  <c r="AU70" i="2" s="1"/>
  <c r="AK70" i="2"/>
  <c r="AJ70" i="2"/>
  <c r="AI70" i="2"/>
  <c r="AS70" i="2" s="1"/>
  <c r="AE70" i="2"/>
  <c r="W70" i="2"/>
  <c r="T70" i="2"/>
  <c r="O70" i="2"/>
  <c r="P70" i="2" s="1"/>
  <c r="KB69" i="2"/>
  <c r="JS69" i="2"/>
  <c r="KA69" i="2" s="1"/>
  <c r="JQ69" i="2"/>
  <c r="JP69" i="2"/>
  <c r="JO69" i="2"/>
  <c r="JY69" i="2" s="1"/>
  <c r="JK69" i="2"/>
  <c r="IU69" i="2"/>
  <c r="JC69" i="2" s="1"/>
  <c r="IS69" i="2"/>
  <c r="IR69" i="2"/>
  <c r="IQ69" i="2"/>
  <c r="JA69" i="2" s="1"/>
  <c r="IV69" i="2"/>
  <c r="IF69" i="2"/>
  <c r="HW69" i="2"/>
  <c r="IE69" i="2" s="1"/>
  <c r="HU69" i="2"/>
  <c r="HT69" i="2"/>
  <c r="HS69" i="2"/>
  <c r="IC69" i="2" s="1"/>
  <c r="HO69" i="2"/>
  <c r="HX69" i="2" s="1"/>
  <c r="HY69" i="2" s="1"/>
  <c r="HH69" i="2"/>
  <c r="GY69" i="2"/>
  <c r="HG69" i="2" s="1"/>
  <c r="GW69" i="2"/>
  <c r="GV69" i="2"/>
  <c r="GU69" i="2"/>
  <c r="HE69" i="2" s="1"/>
  <c r="GQ69" i="2"/>
  <c r="GZ69" i="2" s="1"/>
  <c r="HA69" i="2" s="1"/>
  <c r="GJ69" i="2"/>
  <c r="GA69" i="2"/>
  <c r="GI69" i="2" s="1"/>
  <c r="FY69" i="2"/>
  <c r="FX69" i="2"/>
  <c r="FW69" i="2"/>
  <c r="GG69" i="2" s="1"/>
  <c r="FS69" i="2"/>
  <c r="FL69" i="2"/>
  <c r="FC69" i="2"/>
  <c r="FK69" i="2" s="1"/>
  <c r="FA69" i="2"/>
  <c r="EZ69" i="2"/>
  <c r="EY69" i="2"/>
  <c r="FI69" i="2" s="1"/>
  <c r="EU69" i="2"/>
  <c r="FD69" i="2" s="1"/>
  <c r="EN69" i="2"/>
  <c r="EE69" i="2"/>
  <c r="EM69" i="2" s="1"/>
  <c r="EC69" i="2"/>
  <c r="EB69" i="2"/>
  <c r="EA69" i="2"/>
  <c r="EK69" i="2" s="1"/>
  <c r="DW69" i="2"/>
  <c r="EF69" i="2" s="1"/>
  <c r="EG69" i="2" s="1"/>
  <c r="DP69" i="2"/>
  <c r="DG69" i="2"/>
  <c r="DO69" i="2" s="1"/>
  <c r="DE69" i="2"/>
  <c r="DD69" i="2"/>
  <c r="DC69" i="2"/>
  <c r="DM69" i="2" s="1"/>
  <c r="CY69" i="2"/>
  <c r="DH69" i="2" s="1"/>
  <c r="DI69" i="2" s="1"/>
  <c r="CR69" i="2"/>
  <c r="CI69" i="2"/>
  <c r="CQ69" i="2" s="1"/>
  <c r="CG69" i="2"/>
  <c r="CF69" i="2"/>
  <c r="CE69" i="2"/>
  <c r="CO69" i="2" s="1"/>
  <c r="CA69" i="2"/>
  <c r="BT69" i="2"/>
  <c r="BK69" i="2"/>
  <c r="BS69" i="2" s="1"/>
  <c r="BI69" i="2"/>
  <c r="BH69" i="2"/>
  <c r="BG69" i="2"/>
  <c r="BQ69" i="2" s="1"/>
  <c r="BC69" i="2"/>
  <c r="BL69" i="2" s="1"/>
  <c r="AV69" i="2"/>
  <c r="AM69" i="2"/>
  <c r="AU69" i="2" s="1"/>
  <c r="AK69" i="2"/>
  <c r="AJ69" i="2"/>
  <c r="AI69" i="2"/>
  <c r="AS69" i="2" s="1"/>
  <c r="AE69" i="2"/>
  <c r="AN69" i="2" s="1"/>
  <c r="AO69" i="2" s="1"/>
  <c r="W69" i="2"/>
  <c r="T69" i="2"/>
  <c r="O69" i="2"/>
  <c r="P69" i="2" s="1"/>
  <c r="KB68" i="2"/>
  <c r="JS68" i="2"/>
  <c r="KA68" i="2" s="1"/>
  <c r="JQ68" i="2"/>
  <c r="JP68" i="2"/>
  <c r="JO68" i="2"/>
  <c r="JY68" i="2" s="1"/>
  <c r="JK68" i="2"/>
  <c r="JT68" i="2" s="1"/>
  <c r="JU68" i="2" s="1"/>
  <c r="IU68" i="2"/>
  <c r="JC68" i="2" s="1"/>
  <c r="IS68" i="2"/>
  <c r="IR68" i="2"/>
  <c r="IQ68" i="2"/>
  <c r="JA68" i="2" s="1"/>
  <c r="IV68" i="2"/>
  <c r="IW68" i="2" s="1"/>
  <c r="IF68" i="2"/>
  <c r="HW68" i="2"/>
  <c r="IE68" i="2" s="1"/>
  <c r="HU68" i="2"/>
  <c r="HT68" i="2"/>
  <c r="HS68" i="2"/>
  <c r="IC68" i="2" s="1"/>
  <c r="HO68" i="2"/>
  <c r="HH68" i="2"/>
  <c r="GY68" i="2"/>
  <c r="HG68" i="2" s="1"/>
  <c r="GW68" i="2"/>
  <c r="GV68" i="2"/>
  <c r="GU68" i="2"/>
  <c r="HE68" i="2" s="1"/>
  <c r="GQ68" i="2"/>
  <c r="GJ68" i="2"/>
  <c r="GA68" i="2"/>
  <c r="GI68" i="2" s="1"/>
  <c r="FY68" i="2"/>
  <c r="FX68" i="2"/>
  <c r="FW68" i="2"/>
  <c r="GG68" i="2" s="1"/>
  <c r="FS68" i="2"/>
  <c r="GB68" i="2" s="1"/>
  <c r="GC68" i="2" s="1"/>
  <c r="FL68" i="2"/>
  <c r="FC68" i="2"/>
  <c r="FK68" i="2" s="1"/>
  <c r="FA68" i="2"/>
  <c r="EZ68" i="2"/>
  <c r="EY68" i="2"/>
  <c r="FI68" i="2" s="1"/>
  <c r="EU68" i="2"/>
  <c r="FD68" i="2" s="1"/>
  <c r="FE68" i="2" s="1"/>
  <c r="EN68" i="2"/>
  <c r="EE68" i="2"/>
  <c r="EM68" i="2" s="1"/>
  <c r="EC68" i="2"/>
  <c r="EB68" i="2"/>
  <c r="EA68" i="2"/>
  <c r="EK68" i="2" s="1"/>
  <c r="DW68" i="2"/>
  <c r="DP68" i="2"/>
  <c r="DG68" i="2"/>
  <c r="DO68" i="2" s="1"/>
  <c r="DE68" i="2"/>
  <c r="DD68" i="2"/>
  <c r="DC68" i="2"/>
  <c r="DM68" i="2" s="1"/>
  <c r="CY68" i="2"/>
  <c r="CR68" i="2"/>
  <c r="CI68" i="2"/>
  <c r="CQ68" i="2" s="1"/>
  <c r="CG68" i="2"/>
  <c r="CF68" i="2"/>
  <c r="CE68" i="2"/>
  <c r="CO68" i="2" s="1"/>
  <c r="CA68" i="2"/>
  <c r="CJ68" i="2" s="1"/>
  <c r="CK68" i="2" s="1"/>
  <c r="BT68" i="2"/>
  <c r="BK68" i="2"/>
  <c r="BS68" i="2" s="1"/>
  <c r="BI68" i="2"/>
  <c r="BH68" i="2"/>
  <c r="BG68" i="2"/>
  <c r="BQ68" i="2" s="1"/>
  <c r="BC68" i="2"/>
  <c r="BL68" i="2" s="1"/>
  <c r="BM68" i="2" s="1"/>
  <c r="AV68" i="2"/>
  <c r="AM68" i="2"/>
  <c r="AU68" i="2" s="1"/>
  <c r="AK68" i="2"/>
  <c r="AJ68" i="2"/>
  <c r="AI68" i="2"/>
  <c r="AS68" i="2" s="1"/>
  <c r="AE68" i="2"/>
  <c r="W68" i="2"/>
  <c r="T68" i="2"/>
  <c r="O68" i="2"/>
  <c r="P68" i="2" s="1"/>
  <c r="KB67" i="2"/>
  <c r="JS67" i="2"/>
  <c r="KA67" i="2" s="1"/>
  <c r="JQ67" i="2"/>
  <c r="JP67" i="2"/>
  <c r="JO67" i="2"/>
  <c r="JY67" i="2" s="1"/>
  <c r="JK67" i="2"/>
  <c r="IU67" i="2"/>
  <c r="JC67" i="2" s="1"/>
  <c r="IS67" i="2"/>
  <c r="IR67" i="2"/>
  <c r="IQ67" i="2"/>
  <c r="JA67" i="2" s="1"/>
  <c r="IF67" i="2"/>
  <c r="HW67" i="2"/>
  <c r="IE67" i="2" s="1"/>
  <c r="HU67" i="2"/>
  <c r="HT67" i="2"/>
  <c r="HS67" i="2"/>
  <c r="IC67" i="2" s="1"/>
  <c r="HO67" i="2"/>
  <c r="HX67" i="2" s="1"/>
  <c r="HY67" i="2" s="1"/>
  <c r="HH67" i="2"/>
  <c r="GY67" i="2"/>
  <c r="HG67" i="2" s="1"/>
  <c r="GW67" i="2"/>
  <c r="GV67" i="2"/>
  <c r="GU67" i="2"/>
  <c r="HE67" i="2" s="1"/>
  <c r="GQ67" i="2"/>
  <c r="GZ67" i="2" s="1"/>
  <c r="HA67" i="2" s="1"/>
  <c r="GJ67" i="2"/>
  <c r="GA67" i="2"/>
  <c r="GI67" i="2" s="1"/>
  <c r="FY67" i="2"/>
  <c r="FX67" i="2"/>
  <c r="FW67" i="2"/>
  <c r="GG67" i="2" s="1"/>
  <c r="FS67" i="2"/>
  <c r="FL67" i="2"/>
  <c r="FC67" i="2"/>
  <c r="FK67" i="2" s="1"/>
  <c r="FA67" i="2"/>
  <c r="EZ67" i="2"/>
  <c r="EY67" i="2"/>
  <c r="FI67" i="2" s="1"/>
  <c r="EU67" i="2"/>
  <c r="EN67" i="2"/>
  <c r="EE67" i="2"/>
  <c r="EM67" i="2" s="1"/>
  <c r="EC67" i="2"/>
  <c r="EB67" i="2"/>
  <c r="EA67" i="2"/>
  <c r="EK67" i="2" s="1"/>
  <c r="DW67" i="2"/>
  <c r="EF67" i="2" s="1"/>
  <c r="EG67" i="2" s="1"/>
  <c r="DP67" i="2"/>
  <c r="DG67" i="2"/>
  <c r="DO67" i="2" s="1"/>
  <c r="DE67" i="2"/>
  <c r="DD67" i="2"/>
  <c r="DC67" i="2"/>
  <c r="DM67" i="2" s="1"/>
  <c r="CY67" i="2"/>
  <c r="DH67" i="2" s="1"/>
  <c r="DI67" i="2" s="1"/>
  <c r="CR67" i="2"/>
  <c r="CI67" i="2"/>
  <c r="CQ67" i="2" s="1"/>
  <c r="CG67" i="2"/>
  <c r="CF67" i="2"/>
  <c r="CE67" i="2"/>
  <c r="CO67" i="2" s="1"/>
  <c r="CA67" i="2"/>
  <c r="BT67" i="2"/>
  <c r="BK67" i="2"/>
  <c r="BS67" i="2" s="1"/>
  <c r="BI67" i="2"/>
  <c r="BH67" i="2"/>
  <c r="BG67" i="2"/>
  <c r="BQ67" i="2" s="1"/>
  <c r="BC67" i="2"/>
  <c r="AV67" i="2"/>
  <c r="AM67" i="2"/>
  <c r="AU67" i="2" s="1"/>
  <c r="AK67" i="2"/>
  <c r="AJ67" i="2"/>
  <c r="AI67" i="2"/>
  <c r="AS67" i="2" s="1"/>
  <c r="AE67" i="2"/>
  <c r="AN67" i="2" s="1"/>
  <c r="AO67" i="2" s="1"/>
  <c r="W67" i="2"/>
  <c r="T67" i="2"/>
  <c r="O67" i="2"/>
  <c r="P67" i="2" s="1"/>
  <c r="KB66" i="2"/>
  <c r="JS66" i="2"/>
  <c r="KA66" i="2" s="1"/>
  <c r="JQ66" i="2"/>
  <c r="JP66" i="2"/>
  <c r="JO66" i="2"/>
  <c r="JY66" i="2" s="1"/>
  <c r="JK66" i="2"/>
  <c r="JT66" i="2" s="1"/>
  <c r="JU66" i="2" s="1"/>
  <c r="IU66" i="2"/>
  <c r="JC66" i="2" s="1"/>
  <c r="IS66" i="2"/>
  <c r="IR66" i="2"/>
  <c r="IQ66" i="2"/>
  <c r="JA66" i="2" s="1"/>
  <c r="IV66" i="2"/>
  <c r="IW66" i="2" s="1"/>
  <c r="IF66" i="2"/>
  <c r="HW66" i="2"/>
  <c r="IE66" i="2" s="1"/>
  <c r="HU66" i="2"/>
  <c r="HT66" i="2"/>
  <c r="HS66" i="2"/>
  <c r="IC66" i="2" s="1"/>
  <c r="HO66" i="2"/>
  <c r="HH66" i="2"/>
  <c r="GY66" i="2"/>
  <c r="HG66" i="2" s="1"/>
  <c r="GW66" i="2"/>
  <c r="GV66" i="2"/>
  <c r="GU66" i="2"/>
  <c r="HE66" i="2" s="1"/>
  <c r="GQ66" i="2"/>
  <c r="GZ66" i="2" s="1"/>
  <c r="GJ66" i="2"/>
  <c r="GA66" i="2"/>
  <c r="GI66" i="2" s="1"/>
  <c r="FY66" i="2"/>
  <c r="FX66" i="2"/>
  <c r="FW66" i="2"/>
  <c r="GG66" i="2" s="1"/>
  <c r="FS66" i="2"/>
  <c r="GB66" i="2" s="1"/>
  <c r="GC66" i="2" s="1"/>
  <c r="FL66" i="2"/>
  <c r="FC66" i="2"/>
  <c r="FK66" i="2" s="1"/>
  <c r="FA66" i="2"/>
  <c r="EZ66" i="2"/>
  <c r="EY66" i="2"/>
  <c r="FI66" i="2" s="1"/>
  <c r="EU66" i="2"/>
  <c r="FD66" i="2" s="1"/>
  <c r="FE66" i="2" s="1"/>
  <c r="EN66" i="2"/>
  <c r="EE66" i="2"/>
  <c r="EM66" i="2" s="1"/>
  <c r="EC66" i="2"/>
  <c r="EB66" i="2"/>
  <c r="EA66" i="2"/>
  <c r="EK66" i="2" s="1"/>
  <c r="DW66" i="2"/>
  <c r="DP66" i="2"/>
  <c r="DG66" i="2"/>
  <c r="DO66" i="2" s="1"/>
  <c r="DE66" i="2"/>
  <c r="DD66" i="2"/>
  <c r="DC66" i="2"/>
  <c r="DM66" i="2" s="1"/>
  <c r="CY66" i="2"/>
  <c r="DH66" i="2" s="1"/>
  <c r="CR66" i="2"/>
  <c r="CI66" i="2"/>
  <c r="CQ66" i="2" s="1"/>
  <c r="CG66" i="2"/>
  <c r="CF66" i="2"/>
  <c r="CE66" i="2"/>
  <c r="CO66" i="2" s="1"/>
  <c r="CA66" i="2"/>
  <c r="CJ66" i="2" s="1"/>
  <c r="CK66" i="2" s="1"/>
  <c r="BT66" i="2"/>
  <c r="BK66" i="2"/>
  <c r="BS66" i="2" s="1"/>
  <c r="BI66" i="2"/>
  <c r="BH66" i="2"/>
  <c r="BG66" i="2"/>
  <c r="BQ66" i="2" s="1"/>
  <c r="BC66" i="2"/>
  <c r="BL66" i="2" s="1"/>
  <c r="BM66" i="2" s="1"/>
  <c r="AV66" i="2"/>
  <c r="AM66" i="2"/>
  <c r="AU66" i="2" s="1"/>
  <c r="AK66" i="2"/>
  <c r="AJ66" i="2"/>
  <c r="AI66" i="2"/>
  <c r="AS66" i="2" s="1"/>
  <c r="AE66" i="2"/>
  <c r="W66" i="2"/>
  <c r="T66" i="2"/>
  <c r="O66" i="2"/>
  <c r="P66" i="2" s="1"/>
  <c r="KB65" i="2"/>
  <c r="JS65" i="2"/>
  <c r="KA65" i="2" s="1"/>
  <c r="JQ65" i="2"/>
  <c r="JP65" i="2"/>
  <c r="JO65" i="2"/>
  <c r="JY65" i="2" s="1"/>
  <c r="JK65" i="2"/>
  <c r="IU65" i="2"/>
  <c r="JC65" i="2" s="1"/>
  <c r="IS65" i="2"/>
  <c r="IR65" i="2"/>
  <c r="IQ65" i="2"/>
  <c r="JA65" i="2" s="1"/>
  <c r="IV65" i="2"/>
  <c r="IF65" i="2"/>
  <c r="HW65" i="2"/>
  <c r="IE65" i="2" s="1"/>
  <c r="HU65" i="2"/>
  <c r="HT65" i="2"/>
  <c r="HS65" i="2"/>
  <c r="IC65" i="2" s="1"/>
  <c r="HO65" i="2"/>
  <c r="HX65" i="2" s="1"/>
  <c r="HY65" i="2" s="1"/>
  <c r="HH65" i="2"/>
  <c r="GY65" i="2"/>
  <c r="HG65" i="2" s="1"/>
  <c r="GW65" i="2"/>
  <c r="GV65" i="2"/>
  <c r="GU65" i="2"/>
  <c r="HE65" i="2" s="1"/>
  <c r="GQ65" i="2"/>
  <c r="GZ65" i="2" s="1"/>
  <c r="HA65" i="2" s="1"/>
  <c r="GJ65" i="2"/>
  <c r="GA65" i="2"/>
  <c r="GI65" i="2" s="1"/>
  <c r="FY65" i="2"/>
  <c r="FX65" i="2"/>
  <c r="FW65" i="2"/>
  <c r="GG65" i="2" s="1"/>
  <c r="FS65" i="2"/>
  <c r="FL65" i="2"/>
  <c r="FC65" i="2"/>
  <c r="FK65" i="2" s="1"/>
  <c r="FA65" i="2"/>
  <c r="EZ65" i="2"/>
  <c r="EY65" i="2"/>
  <c r="FI65" i="2" s="1"/>
  <c r="EU65" i="2"/>
  <c r="FD65" i="2" s="1"/>
  <c r="EN65" i="2"/>
  <c r="EE65" i="2"/>
  <c r="EM65" i="2" s="1"/>
  <c r="EC65" i="2"/>
  <c r="EB65" i="2"/>
  <c r="EA65" i="2"/>
  <c r="EK65" i="2" s="1"/>
  <c r="DW65" i="2"/>
  <c r="EF65" i="2" s="1"/>
  <c r="EG65" i="2" s="1"/>
  <c r="DP65" i="2"/>
  <c r="DG65" i="2"/>
  <c r="DO65" i="2" s="1"/>
  <c r="DE65" i="2"/>
  <c r="DD65" i="2"/>
  <c r="DC65" i="2"/>
  <c r="DM65" i="2" s="1"/>
  <c r="CY65" i="2"/>
  <c r="DH65" i="2" s="1"/>
  <c r="DI65" i="2" s="1"/>
  <c r="CR65" i="2"/>
  <c r="CI65" i="2"/>
  <c r="CQ65" i="2" s="1"/>
  <c r="CG65" i="2"/>
  <c r="CF65" i="2"/>
  <c r="CE65" i="2"/>
  <c r="CO65" i="2" s="1"/>
  <c r="CA65" i="2"/>
  <c r="BT65" i="2"/>
  <c r="BK65" i="2"/>
  <c r="BS65" i="2" s="1"/>
  <c r="BI65" i="2"/>
  <c r="BH65" i="2"/>
  <c r="BG65" i="2"/>
  <c r="BQ65" i="2" s="1"/>
  <c r="BC65" i="2"/>
  <c r="BL65" i="2" s="1"/>
  <c r="AV65" i="2"/>
  <c r="AM65" i="2"/>
  <c r="AU65" i="2" s="1"/>
  <c r="AK65" i="2"/>
  <c r="AJ65" i="2"/>
  <c r="AI65" i="2"/>
  <c r="AS65" i="2" s="1"/>
  <c r="AE65" i="2"/>
  <c r="AN65" i="2" s="1"/>
  <c r="AO65" i="2" s="1"/>
  <c r="W65" i="2"/>
  <c r="T65" i="2"/>
  <c r="O65" i="2"/>
  <c r="P65" i="2" s="1"/>
  <c r="KB64" i="2"/>
  <c r="JS64" i="2"/>
  <c r="KA64" i="2" s="1"/>
  <c r="JQ64" i="2"/>
  <c r="JP64" i="2"/>
  <c r="JO64" i="2"/>
  <c r="JY64" i="2" s="1"/>
  <c r="JK64" i="2"/>
  <c r="JT64" i="2" s="1"/>
  <c r="JU64" i="2" s="1"/>
  <c r="IU64" i="2"/>
  <c r="JC64" i="2" s="1"/>
  <c r="IS64" i="2"/>
  <c r="IR64" i="2"/>
  <c r="IQ64" i="2"/>
  <c r="JA64" i="2" s="1"/>
  <c r="IV64" i="2"/>
  <c r="IW64" i="2" s="1"/>
  <c r="IF64" i="2"/>
  <c r="HW64" i="2"/>
  <c r="IE64" i="2" s="1"/>
  <c r="HU64" i="2"/>
  <c r="HT64" i="2"/>
  <c r="HS64" i="2"/>
  <c r="IC64" i="2" s="1"/>
  <c r="HO64" i="2"/>
  <c r="HH64" i="2"/>
  <c r="GY64" i="2"/>
  <c r="HG64" i="2" s="1"/>
  <c r="GW64" i="2"/>
  <c r="GV64" i="2"/>
  <c r="GU64" i="2"/>
  <c r="HE64" i="2" s="1"/>
  <c r="GQ64" i="2"/>
  <c r="GJ64" i="2"/>
  <c r="GA64" i="2"/>
  <c r="GI64" i="2" s="1"/>
  <c r="FY64" i="2"/>
  <c r="FX64" i="2"/>
  <c r="FW64" i="2"/>
  <c r="GG64" i="2" s="1"/>
  <c r="FS64" i="2"/>
  <c r="GB64" i="2" s="1"/>
  <c r="GC64" i="2" s="1"/>
  <c r="FL64" i="2"/>
  <c r="FC64" i="2"/>
  <c r="FK64" i="2" s="1"/>
  <c r="FA64" i="2"/>
  <c r="EZ64" i="2"/>
  <c r="EY64" i="2"/>
  <c r="FI64" i="2" s="1"/>
  <c r="EU64" i="2"/>
  <c r="FD64" i="2" s="1"/>
  <c r="FE64" i="2" s="1"/>
  <c r="EN64" i="2"/>
  <c r="EE64" i="2"/>
  <c r="EM64" i="2" s="1"/>
  <c r="EC64" i="2"/>
  <c r="EB64" i="2"/>
  <c r="EA64" i="2"/>
  <c r="EK64" i="2" s="1"/>
  <c r="DW64" i="2"/>
  <c r="DP64" i="2"/>
  <c r="DG64" i="2"/>
  <c r="DO64" i="2" s="1"/>
  <c r="DE64" i="2"/>
  <c r="DD64" i="2"/>
  <c r="DC64" i="2"/>
  <c r="DM64" i="2" s="1"/>
  <c r="CY64" i="2"/>
  <c r="CR64" i="2"/>
  <c r="CI64" i="2"/>
  <c r="CQ64" i="2" s="1"/>
  <c r="CG64" i="2"/>
  <c r="CF64" i="2"/>
  <c r="CE64" i="2"/>
  <c r="CO64" i="2" s="1"/>
  <c r="CA64" i="2"/>
  <c r="CJ64" i="2" s="1"/>
  <c r="CK64" i="2" s="1"/>
  <c r="BT64" i="2"/>
  <c r="BK64" i="2"/>
  <c r="BS64" i="2" s="1"/>
  <c r="BI64" i="2"/>
  <c r="BH64" i="2"/>
  <c r="BG64" i="2"/>
  <c r="BQ64" i="2" s="1"/>
  <c r="BC64" i="2"/>
  <c r="BL64" i="2" s="1"/>
  <c r="BM64" i="2" s="1"/>
  <c r="AV64" i="2"/>
  <c r="AM64" i="2"/>
  <c r="AU64" i="2" s="1"/>
  <c r="AK64" i="2"/>
  <c r="AJ64" i="2"/>
  <c r="AI64" i="2"/>
  <c r="AS64" i="2" s="1"/>
  <c r="AE64" i="2"/>
  <c r="W64" i="2"/>
  <c r="T64" i="2"/>
  <c r="O64" i="2"/>
  <c r="P64" i="2" s="1"/>
  <c r="KB63" i="2"/>
  <c r="JS63" i="2"/>
  <c r="KA63" i="2" s="1"/>
  <c r="JQ63" i="2"/>
  <c r="JP63" i="2"/>
  <c r="JO63" i="2"/>
  <c r="JY63" i="2" s="1"/>
  <c r="JK63" i="2"/>
  <c r="IU63" i="2"/>
  <c r="JC63" i="2" s="1"/>
  <c r="IS63" i="2"/>
  <c r="IR63" i="2"/>
  <c r="IQ63" i="2"/>
  <c r="JA63" i="2" s="1"/>
  <c r="IF63" i="2"/>
  <c r="HW63" i="2"/>
  <c r="IE63" i="2" s="1"/>
  <c r="HU63" i="2"/>
  <c r="HT63" i="2"/>
  <c r="HS63" i="2"/>
  <c r="IC63" i="2" s="1"/>
  <c r="HO63" i="2"/>
  <c r="HX63" i="2" s="1"/>
  <c r="HY63" i="2" s="1"/>
  <c r="HH63" i="2"/>
  <c r="GY63" i="2"/>
  <c r="HG63" i="2" s="1"/>
  <c r="GW63" i="2"/>
  <c r="GV63" i="2"/>
  <c r="GU63" i="2"/>
  <c r="HE63" i="2" s="1"/>
  <c r="GQ63" i="2"/>
  <c r="GZ63" i="2" s="1"/>
  <c r="HA63" i="2" s="1"/>
  <c r="GJ63" i="2"/>
  <c r="GA63" i="2"/>
  <c r="GI63" i="2" s="1"/>
  <c r="FY63" i="2"/>
  <c r="FX63" i="2"/>
  <c r="FW63" i="2"/>
  <c r="GG63" i="2" s="1"/>
  <c r="FS63" i="2"/>
  <c r="FL63" i="2"/>
  <c r="FC63" i="2"/>
  <c r="FK63" i="2" s="1"/>
  <c r="FA63" i="2"/>
  <c r="EZ63" i="2"/>
  <c r="EY63" i="2"/>
  <c r="FI63" i="2" s="1"/>
  <c r="EU63" i="2"/>
  <c r="EN63" i="2"/>
  <c r="EE63" i="2"/>
  <c r="EM63" i="2" s="1"/>
  <c r="EC63" i="2"/>
  <c r="EB63" i="2"/>
  <c r="EA63" i="2"/>
  <c r="EK63" i="2" s="1"/>
  <c r="DW63" i="2"/>
  <c r="EF63" i="2" s="1"/>
  <c r="EG63" i="2" s="1"/>
  <c r="DP63" i="2"/>
  <c r="DG63" i="2"/>
  <c r="DO63" i="2" s="1"/>
  <c r="DE63" i="2"/>
  <c r="DD63" i="2"/>
  <c r="DC63" i="2"/>
  <c r="DM63" i="2" s="1"/>
  <c r="CY63" i="2"/>
  <c r="DH63" i="2" s="1"/>
  <c r="DI63" i="2" s="1"/>
  <c r="CR63" i="2"/>
  <c r="CI63" i="2"/>
  <c r="CQ63" i="2" s="1"/>
  <c r="CG63" i="2"/>
  <c r="CF63" i="2"/>
  <c r="CE63" i="2"/>
  <c r="CO63" i="2" s="1"/>
  <c r="CA63" i="2"/>
  <c r="BT63" i="2"/>
  <c r="BK63" i="2"/>
  <c r="BS63" i="2" s="1"/>
  <c r="BI63" i="2"/>
  <c r="BH63" i="2"/>
  <c r="BG63" i="2"/>
  <c r="BQ63" i="2" s="1"/>
  <c r="BC63" i="2"/>
  <c r="AV63" i="2"/>
  <c r="AM63" i="2"/>
  <c r="AU63" i="2" s="1"/>
  <c r="AK63" i="2"/>
  <c r="AJ63" i="2"/>
  <c r="AI63" i="2"/>
  <c r="AS63" i="2" s="1"/>
  <c r="AE63" i="2"/>
  <c r="AN63" i="2" s="1"/>
  <c r="AO63" i="2" s="1"/>
  <c r="W63" i="2"/>
  <c r="T63" i="2"/>
  <c r="O63" i="2"/>
  <c r="P63" i="2" s="1"/>
  <c r="KB62" i="2"/>
  <c r="JS62" i="2"/>
  <c r="KA62" i="2" s="1"/>
  <c r="JQ62" i="2"/>
  <c r="JP62" i="2"/>
  <c r="JO62" i="2"/>
  <c r="JY62" i="2" s="1"/>
  <c r="JK62" i="2"/>
  <c r="JT62" i="2" s="1"/>
  <c r="JU62" i="2" s="1"/>
  <c r="IU62" i="2"/>
  <c r="JC62" i="2" s="1"/>
  <c r="IS62" i="2"/>
  <c r="IR62" i="2"/>
  <c r="IQ62" i="2"/>
  <c r="JA62" i="2" s="1"/>
  <c r="IV62" i="2"/>
  <c r="IW62" i="2" s="1"/>
  <c r="IF62" i="2"/>
  <c r="HW62" i="2"/>
  <c r="IE62" i="2" s="1"/>
  <c r="HU62" i="2"/>
  <c r="HT62" i="2"/>
  <c r="HS62" i="2"/>
  <c r="IC62" i="2" s="1"/>
  <c r="HO62" i="2"/>
  <c r="HH62" i="2"/>
  <c r="GY62" i="2"/>
  <c r="HG62" i="2" s="1"/>
  <c r="GW62" i="2"/>
  <c r="GV62" i="2"/>
  <c r="GU62" i="2"/>
  <c r="HE62" i="2" s="1"/>
  <c r="GQ62" i="2"/>
  <c r="GZ62" i="2" s="1"/>
  <c r="GJ62" i="2"/>
  <c r="GA62" i="2"/>
  <c r="GI62" i="2" s="1"/>
  <c r="FY62" i="2"/>
  <c r="FX62" i="2"/>
  <c r="FW62" i="2"/>
  <c r="GG62" i="2" s="1"/>
  <c r="FS62" i="2"/>
  <c r="GB62" i="2" s="1"/>
  <c r="GC62" i="2" s="1"/>
  <c r="FL62" i="2"/>
  <c r="FC62" i="2"/>
  <c r="FK62" i="2" s="1"/>
  <c r="FA62" i="2"/>
  <c r="EZ62" i="2"/>
  <c r="EY62" i="2"/>
  <c r="FI62" i="2" s="1"/>
  <c r="EU62" i="2"/>
  <c r="FD62" i="2" s="1"/>
  <c r="FE62" i="2" s="1"/>
  <c r="EN62" i="2"/>
  <c r="EE62" i="2"/>
  <c r="EM62" i="2" s="1"/>
  <c r="EC62" i="2"/>
  <c r="EB62" i="2"/>
  <c r="EA62" i="2"/>
  <c r="EK62" i="2" s="1"/>
  <c r="DW62" i="2"/>
  <c r="DP62" i="2"/>
  <c r="DG62" i="2"/>
  <c r="DO62" i="2" s="1"/>
  <c r="DE62" i="2"/>
  <c r="DD62" i="2"/>
  <c r="DC62" i="2"/>
  <c r="DM62" i="2" s="1"/>
  <c r="CY62" i="2"/>
  <c r="DH62" i="2" s="1"/>
  <c r="CR62" i="2"/>
  <c r="CI62" i="2"/>
  <c r="CQ62" i="2" s="1"/>
  <c r="CG62" i="2"/>
  <c r="CF62" i="2"/>
  <c r="CE62" i="2"/>
  <c r="CO62" i="2" s="1"/>
  <c r="CA62" i="2"/>
  <c r="CJ62" i="2" s="1"/>
  <c r="CK62" i="2" s="1"/>
  <c r="BT62" i="2"/>
  <c r="BK62" i="2"/>
  <c r="BS62" i="2" s="1"/>
  <c r="BI62" i="2"/>
  <c r="BH62" i="2"/>
  <c r="BG62" i="2"/>
  <c r="BQ62" i="2" s="1"/>
  <c r="BC62" i="2"/>
  <c r="BL62" i="2" s="1"/>
  <c r="BM62" i="2" s="1"/>
  <c r="AV62" i="2"/>
  <c r="AM62" i="2"/>
  <c r="AU62" i="2" s="1"/>
  <c r="AK62" i="2"/>
  <c r="AJ62" i="2"/>
  <c r="AI62" i="2"/>
  <c r="AS62" i="2" s="1"/>
  <c r="AE62" i="2"/>
  <c r="W62" i="2"/>
  <c r="T62" i="2"/>
  <c r="O62" i="2"/>
  <c r="P62" i="2" s="1"/>
  <c r="KB61" i="2"/>
  <c r="JS61" i="2"/>
  <c r="KA61" i="2" s="1"/>
  <c r="JQ61" i="2"/>
  <c r="JP61" i="2"/>
  <c r="JO61" i="2"/>
  <c r="JY61" i="2" s="1"/>
  <c r="JK61" i="2"/>
  <c r="IU61" i="2"/>
  <c r="JC61" i="2" s="1"/>
  <c r="IS61" i="2"/>
  <c r="IR61" i="2"/>
  <c r="IQ61" i="2"/>
  <c r="JA61" i="2" s="1"/>
  <c r="IV61" i="2"/>
  <c r="IF61" i="2"/>
  <c r="HW61" i="2"/>
  <c r="IE61" i="2" s="1"/>
  <c r="HU61" i="2"/>
  <c r="HT61" i="2"/>
  <c r="HS61" i="2"/>
  <c r="IC61" i="2" s="1"/>
  <c r="HO61" i="2"/>
  <c r="HX61" i="2" s="1"/>
  <c r="HY61" i="2" s="1"/>
  <c r="HH61" i="2"/>
  <c r="GY61" i="2"/>
  <c r="HG61" i="2" s="1"/>
  <c r="GW61" i="2"/>
  <c r="GV61" i="2"/>
  <c r="GU61" i="2"/>
  <c r="HE61" i="2" s="1"/>
  <c r="GQ61" i="2"/>
  <c r="GZ61" i="2" s="1"/>
  <c r="HA61" i="2" s="1"/>
  <c r="GJ61" i="2"/>
  <c r="GA61" i="2"/>
  <c r="GI61" i="2" s="1"/>
  <c r="FY61" i="2"/>
  <c r="FX61" i="2"/>
  <c r="FW61" i="2"/>
  <c r="GG61" i="2" s="1"/>
  <c r="FS61" i="2"/>
  <c r="FL61" i="2"/>
  <c r="FC61" i="2"/>
  <c r="FK61" i="2" s="1"/>
  <c r="FA61" i="2"/>
  <c r="EZ61" i="2"/>
  <c r="EY61" i="2"/>
  <c r="FI61" i="2" s="1"/>
  <c r="EU61" i="2"/>
  <c r="FD61" i="2" s="1"/>
  <c r="EN61" i="2"/>
  <c r="EE61" i="2"/>
  <c r="EM61" i="2" s="1"/>
  <c r="EC61" i="2"/>
  <c r="EB61" i="2"/>
  <c r="EA61" i="2"/>
  <c r="EK61" i="2" s="1"/>
  <c r="DW61" i="2"/>
  <c r="EF61" i="2" s="1"/>
  <c r="EG61" i="2" s="1"/>
  <c r="DP61" i="2"/>
  <c r="DG61" i="2"/>
  <c r="DO61" i="2" s="1"/>
  <c r="DE61" i="2"/>
  <c r="DD61" i="2"/>
  <c r="DC61" i="2"/>
  <c r="DM61" i="2" s="1"/>
  <c r="CY61" i="2"/>
  <c r="DH61" i="2" s="1"/>
  <c r="DI61" i="2" s="1"/>
  <c r="CR61" i="2"/>
  <c r="CI61" i="2"/>
  <c r="CQ61" i="2" s="1"/>
  <c r="CG61" i="2"/>
  <c r="CF61" i="2"/>
  <c r="CE61" i="2"/>
  <c r="CO61" i="2" s="1"/>
  <c r="CA61" i="2"/>
  <c r="BT61" i="2"/>
  <c r="BK61" i="2"/>
  <c r="BS61" i="2" s="1"/>
  <c r="BI61" i="2"/>
  <c r="BH61" i="2"/>
  <c r="BG61" i="2"/>
  <c r="BQ61" i="2" s="1"/>
  <c r="BC61" i="2"/>
  <c r="BL61" i="2" s="1"/>
  <c r="AV61" i="2"/>
  <c r="AM61" i="2"/>
  <c r="AU61" i="2" s="1"/>
  <c r="AK61" i="2"/>
  <c r="AJ61" i="2"/>
  <c r="AI61" i="2"/>
  <c r="AS61" i="2" s="1"/>
  <c r="AE61" i="2"/>
  <c r="AN61" i="2" s="1"/>
  <c r="AO61" i="2" s="1"/>
  <c r="W61" i="2"/>
  <c r="T61" i="2"/>
  <c r="O61" i="2"/>
  <c r="P61" i="2" s="1"/>
  <c r="KB60" i="2"/>
  <c r="JS60" i="2"/>
  <c r="KA60" i="2" s="1"/>
  <c r="JQ60" i="2"/>
  <c r="JP60" i="2"/>
  <c r="JO60" i="2"/>
  <c r="JY60" i="2" s="1"/>
  <c r="JK60" i="2"/>
  <c r="JT60" i="2" s="1"/>
  <c r="JU60" i="2" s="1"/>
  <c r="IU60" i="2"/>
  <c r="JC60" i="2" s="1"/>
  <c r="IS60" i="2"/>
  <c r="IR60" i="2"/>
  <c r="IQ60" i="2"/>
  <c r="JA60" i="2" s="1"/>
  <c r="IV60" i="2"/>
  <c r="IW60" i="2" s="1"/>
  <c r="IF60" i="2"/>
  <c r="HW60" i="2"/>
  <c r="IE60" i="2" s="1"/>
  <c r="HU60" i="2"/>
  <c r="HT60" i="2"/>
  <c r="HS60" i="2"/>
  <c r="IC60" i="2" s="1"/>
  <c r="HO60" i="2"/>
  <c r="HH60" i="2"/>
  <c r="GY60" i="2"/>
  <c r="HG60" i="2" s="1"/>
  <c r="GW60" i="2"/>
  <c r="GV60" i="2"/>
  <c r="GU60" i="2"/>
  <c r="HE60" i="2" s="1"/>
  <c r="GQ60" i="2"/>
  <c r="GJ60" i="2"/>
  <c r="GA60" i="2"/>
  <c r="GI60" i="2" s="1"/>
  <c r="FY60" i="2"/>
  <c r="FX60" i="2"/>
  <c r="FW60" i="2"/>
  <c r="GG60" i="2" s="1"/>
  <c r="FS60" i="2"/>
  <c r="GB60" i="2" s="1"/>
  <c r="GC60" i="2" s="1"/>
  <c r="FL60" i="2"/>
  <c r="FC60" i="2"/>
  <c r="FK60" i="2" s="1"/>
  <c r="FA60" i="2"/>
  <c r="EZ60" i="2"/>
  <c r="EY60" i="2"/>
  <c r="FI60" i="2" s="1"/>
  <c r="EU60" i="2"/>
  <c r="FD60" i="2" s="1"/>
  <c r="FE60" i="2" s="1"/>
  <c r="EN60" i="2"/>
  <c r="EE60" i="2"/>
  <c r="EM60" i="2" s="1"/>
  <c r="EC60" i="2"/>
  <c r="EB60" i="2"/>
  <c r="EA60" i="2"/>
  <c r="EK60" i="2" s="1"/>
  <c r="DW60" i="2"/>
  <c r="DP60" i="2"/>
  <c r="DG60" i="2"/>
  <c r="DO60" i="2" s="1"/>
  <c r="DE60" i="2"/>
  <c r="DD60" i="2"/>
  <c r="DC60" i="2"/>
  <c r="DM60" i="2" s="1"/>
  <c r="CY60" i="2"/>
  <c r="CR60" i="2"/>
  <c r="CI60" i="2"/>
  <c r="CQ60" i="2" s="1"/>
  <c r="CG60" i="2"/>
  <c r="CF60" i="2"/>
  <c r="CE60" i="2"/>
  <c r="CO60" i="2" s="1"/>
  <c r="CA60" i="2"/>
  <c r="CJ60" i="2" s="1"/>
  <c r="CK60" i="2" s="1"/>
  <c r="BT60" i="2"/>
  <c r="BK60" i="2"/>
  <c r="BS60" i="2" s="1"/>
  <c r="BI60" i="2"/>
  <c r="BH60" i="2"/>
  <c r="BG60" i="2"/>
  <c r="BQ60" i="2" s="1"/>
  <c r="BC60" i="2"/>
  <c r="BL60" i="2" s="1"/>
  <c r="BM60" i="2" s="1"/>
  <c r="AV60" i="2"/>
  <c r="AM60" i="2"/>
  <c r="AU60" i="2" s="1"/>
  <c r="AK60" i="2"/>
  <c r="AJ60" i="2"/>
  <c r="AI60" i="2"/>
  <c r="AS60" i="2" s="1"/>
  <c r="AE60" i="2"/>
  <c r="W60" i="2"/>
  <c r="T60" i="2"/>
  <c r="O60" i="2"/>
  <c r="P60" i="2" s="1"/>
  <c r="KB59" i="2"/>
  <c r="JS59" i="2"/>
  <c r="KA59" i="2" s="1"/>
  <c r="JQ59" i="2"/>
  <c r="JP59" i="2"/>
  <c r="JO59" i="2"/>
  <c r="JY59" i="2" s="1"/>
  <c r="JK59" i="2"/>
  <c r="IU59" i="2"/>
  <c r="JC59" i="2" s="1"/>
  <c r="IS59" i="2"/>
  <c r="IR59" i="2"/>
  <c r="IQ59" i="2"/>
  <c r="JA59" i="2" s="1"/>
  <c r="IF59" i="2"/>
  <c r="HW59" i="2"/>
  <c r="IE59" i="2" s="1"/>
  <c r="HU59" i="2"/>
  <c r="HT59" i="2"/>
  <c r="HS59" i="2"/>
  <c r="IC59" i="2" s="1"/>
  <c r="HO59" i="2"/>
  <c r="HX59" i="2" s="1"/>
  <c r="HY59" i="2" s="1"/>
  <c r="HH59" i="2"/>
  <c r="GY59" i="2"/>
  <c r="HG59" i="2" s="1"/>
  <c r="GW59" i="2"/>
  <c r="GV59" i="2"/>
  <c r="GU59" i="2"/>
  <c r="HE59" i="2" s="1"/>
  <c r="GQ59" i="2"/>
  <c r="GZ59" i="2" s="1"/>
  <c r="HA59" i="2" s="1"/>
  <c r="GJ59" i="2"/>
  <c r="GA59" i="2"/>
  <c r="GI59" i="2" s="1"/>
  <c r="FY59" i="2"/>
  <c r="FX59" i="2"/>
  <c r="FW59" i="2"/>
  <c r="GG59" i="2" s="1"/>
  <c r="FS59" i="2"/>
  <c r="FL59" i="2"/>
  <c r="FC59" i="2"/>
  <c r="FK59" i="2" s="1"/>
  <c r="FA59" i="2"/>
  <c r="EZ59" i="2"/>
  <c r="EY59" i="2"/>
  <c r="FI59" i="2" s="1"/>
  <c r="EU59" i="2"/>
  <c r="EN59" i="2"/>
  <c r="EE59" i="2"/>
  <c r="EM59" i="2" s="1"/>
  <c r="EC59" i="2"/>
  <c r="EB59" i="2"/>
  <c r="EA59" i="2"/>
  <c r="EK59" i="2" s="1"/>
  <c r="DW59" i="2"/>
  <c r="EF59" i="2" s="1"/>
  <c r="EG59" i="2" s="1"/>
  <c r="DP59" i="2"/>
  <c r="DG59" i="2"/>
  <c r="DO59" i="2" s="1"/>
  <c r="DE59" i="2"/>
  <c r="DD59" i="2"/>
  <c r="DC59" i="2"/>
  <c r="DM59" i="2" s="1"/>
  <c r="CY59" i="2"/>
  <c r="DH59" i="2" s="1"/>
  <c r="DI59" i="2" s="1"/>
  <c r="CR59" i="2"/>
  <c r="CI59" i="2"/>
  <c r="CQ59" i="2" s="1"/>
  <c r="CG59" i="2"/>
  <c r="CF59" i="2"/>
  <c r="CE59" i="2"/>
  <c r="CO59" i="2" s="1"/>
  <c r="CA59" i="2"/>
  <c r="BT59" i="2"/>
  <c r="BK59" i="2"/>
  <c r="BS59" i="2" s="1"/>
  <c r="BI59" i="2"/>
  <c r="BH59" i="2"/>
  <c r="BG59" i="2"/>
  <c r="BQ59" i="2" s="1"/>
  <c r="BC59" i="2"/>
  <c r="AV59" i="2"/>
  <c r="AM59" i="2"/>
  <c r="AU59" i="2" s="1"/>
  <c r="AK59" i="2"/>
  <c r="AJ59" i="2"/>
  <c r="AI59" i="2"/>
  <c r="AS59" i="2" s="1"/>
  <c r="AE59" i="2"/>
  <c r="AN59" i="2" s="1"/>
  <c r="AO59" i="2" s="1"/>
  <c r="W59" i="2"/>
  <c r="T59" i="2"/>
  <c r="O59" i="2"/>
  <c r="P59" i="2" s="1"/>
  <c r="KB58" i="2"/>
  <c r="JS58" i="2"/>
  <c r="KA58" i="2" s="1"/>
  <c r="JQ58" i="2"/>
  <c r="JP58" i="2"/>
  <c r="JO58" i="2"/>
  <c r="JY58" i="2" s="1"/>
  <c r="JK58" i="2"/>
  <c r="JT58" i="2" s="1"/>
  <c r="JU58" i="2" s="1"/>
  <c r="IU58" i="2"/>
  <c r="JC58" i="2" s="1"/>
  <c r="IS58" i="2"/>
  <c r="IR58" i="2"/>
  <c r="IQ58" i="2"/>
  <c r="JA58" i="2" s="1"/>
  <c r="IV58" i="2"/>
  <c r="IW58" i="2" s="1"/>
  <c r="IF58" i="2"/>
  <c r="HW58" i="2"/>
  <c r="IE58" i="2" s="1"/>
  <c r="HU58" i="2"/>
  <c r="HT58" i="2"/>
  <c r="HS58" i="2"/>
  <c r="IC58" i="2" s="1"/>
  <c r="HO58" i="2"/>
  <c r="HH58" i="2"/>
  <c r="GY58" i="2"/>
  <c r="HG58" i="2" s="1"/>
  <c r="GW58" i="2"/>
  <c r="GV58" i="2"/>
  <c r="GU58" i="2"/>
  <c r="HE58" i="2" s="1"/>
  <c r="GQ58" i="2"/>
  <c r="GZ58" i="2" s="1"/>
  <c r="GJ58" i="2"/>
  <c r="GA58" i="2"/>
  <c r="GI58" i="2" s="1"/>
  <c r="FY58" i="2"/>
  <c r="FX58" i="2"/>
  <c r="FW58" i="2"/>
  <c r="GG58" i="2" s="1"/>
  <c r="FS58" i="2"/>
  <c r="GB58" i="2" s="1"/>
  <c r="GC58" i="2" s="1"/>
  <c r="FL58" i="2"/>
  <c r="FC58" i="2"/>
  <c r="FK58" i="2" s="1"/>
  <c r="FA58" i="2"/>
  <c r="EZ58" i="2"/>
  <c r="EY58" i="2"/>
  <c r="FI58" i="2" s="1"/>
  <c r="EU58" i="2"/>
  <c r="FD58" i="2" s="1"/>
  <c r="FE58" i="2" s="1"/>
  <c r="EN58" i="2"/>
  <c r="EE58" i="2"/>
  <c r="EM58" i="2" s="1"/>
  <c r="EC58" i="2"/>
  <c r="EB58" i="2"/>
  <c r="EA58" i="2"/>
  <c r="EK58" i="2" s="1"/>
  <c r="DW58" i="2"/>
  <c r="DP58" i="2"/>
  <c r="DG58" i="2"/>
  <c r="DO58" i="2" s="1"/>
  <c r="DE58" i="2"/>
  <c r="DD58" i="2"/>
  <c r="DC58" i="2"/>
  <c r="DM58" i="2" s="1"/>
  <c r="CY58" i="2"/>
  <c r="DH58" i="2" s="1"/>
  <c r="CR58" i="2"/>
  <c r="CI58" i="2"/>
  <c r="CQ58" i="2" s="1"/>
  <c r="CG58" i="2"/>
  <c r="CF58" i="2"/>
  <c r="CE58" i="2"/>
  <c r="CO58" i="2" s="1"/>
  <c r="CA58" i="2"/>
  <c r="CJ58" i="2" s="1"/>
  <c r="CK58" i="2" s="1"/>
  <c r="BT58" i="2"/>
  <c r="BK58" i="2"/>
  <c r="BS58" i="2" s="1"/>
  <c r="BI58" i="2"/>
  <c r="BH58" i="2"/>
  <c r="BG58" i="2"/>
  <c r="BQ58" i="2" s="1"/>
  <c r="BC58" i="2"/>
  <c r="BL58" i="2" s="1"/>
  <c r="BM58" i="2" s="1"/>
  <c r="AV58" i="2"/>
  <c r="AM58" i="2"/>
  <c r="AU58" i="2" s="1"/>
  <c r="AK58" i="2"/>
  <c r="AJ58" i="2"/>
  <c r="AI58" i="2"/>
  <c r="AS58" i="2" s="1"/>
  <c r="AE58" i="2"/>
  <c r="W58" i="2"/>
  <c r="T58" i="2"/>
  <c r="O58" i="2"/>
  <c r="P58" i="2" s="1"/>
  <c r="KB57" i="2"/>
  <c r="JS57" i="2"/>
  <c r="KA57" i="2" s="1"/>
  <c r="JQ57" i="2"/>
  <c r="JP57" i="2"/>
  <c r="JO57" i="2"/>
  <c r="JY57" i="2" s="1"/>
  <c r="JK57" i="2"/>
  <c r="IU57" i="2"/>
  <c r="JC57" i="2" s="1"/>
  <c r="IS57" i="2"/>
  <c r="IR57" i="2"/>
  <c r="IQ57" i="2"/>
  <c r="JA57" i="2" s="1"/>
  <c r="IV57" i="2"/>
  <c r="IF57" i="2"/>
  <c r="HW57" i="2"/>
  <c r="IE57" i="2" s="1"/>
  <c r="HU57" i="2"/>
  <c r="HT57" i="2"/>
  <c r="HS57" i="2"/>
  <c r="IC57" i="2" s="1"/>
  <c r="HO57" i="2"/>
  <c r="HX57" i="2" s="1"/>
  <c r="HY57" i="2" s="1"/>
  <c r="HH57" i="2"/>
  <c r="GY57" i="2"/>
  <c r="HG57" i="2" s="1"/>
  <c r="GW57" i="2"/>
  <c r="GV57" i="2"/>
  <c r="GU57" i="2"/>
  <c r="HE57" i="2" s="1"/>
  <c r="GQ57" i="2"/>
  <c r="GZ57" i="2" s="1"/>
  <c r="HA57" i="2" s="1"/>
  <c r="GJ57" i="2"/>
  <c r="GA57" i="2"/>
  <c r="GI57" i="2" s="1"/>
  <c r="FY57" i="2"/>
  <c r="FX57" i="2"/>
  <c r="FW57" i="2"/>
  <c r="GG57" i="2" s="1"/>
  <c r="FS57" i="2"/>
  <c r="FL57" i="2"/>
  <c r="FC57" i="2"/>
  <c r="FK57" i="2" s="1"/>
  <c r="FA57" i="2"/>
  <c r="EZ57" i="2"/>
  <c r="EY57" i="2"/>
  <c r="FI57" i="2" s="1"/>
  <c r="EU57" i="2"/>
  <c r="FD57" i="2" s="1"/>
  <c r="EN57" i="2"/>
  <c r="EE57" i="2"/>
  <c r="EM57" i="2" s="1"/>
  <c r="EC57" i="2"/>
  <c r="EB57" i="2"/>
  <c r="EA57" i="2"/>
  <c r="EK57" i="2" s="1"/>
  <c r="DW57" i="2"/>
  <c r="EF57" i="2" s="1"/>
  <c r="EG57" i="2" s="1"/>
  <c r="DP57" i="2"/>
  <c r="DG57" i="2"/>
  <c r="DO57" i="2" s="1"/>
  <c r="DE57" i="2"/>
  <c r="DD57" i="2"/>
  <c r="DC57" i="2"/>
  <c r="DM57" i="2" s="1"/>
  <c r="CY57" i="2"/>
  <c r="DH57" i="2" s="1"/>
  <c r="DI57" i="2" s="1"/>
  <c r="CR57" i="2"/>
  <c r="CI57" i="2"/>
  <c r="CQ57" i="2" s="1"/>
  <c r="CG57" i="2"/>
  <c r="CF57" i="2"/>
  <c r="CE57" i="2"/>
  <c r="CO57" i="2" s="1"/>
  <c r="CA57" i="2"/>
  <c r="CJ57" i="2" s="1"/>
  <c r="CK57" i="2" s="1"/>
  <c r="BT57" i="2"/>
  <c r="BK57" i="2"/>
  <c r="BS57" i="2" s="1"/>
  <c r="BI57" i="2"/>
  <c r="BH57" i="2"/>
  <c r="BG57" i="2"/>
  <c r="BQ57" i="2" s="1"/>
  <c r="BC57" i="2"/>
  <c r="BL57" i="2" s="1"/>
  <c r="AV57" i="2"/>
  <c r="AM57" i="2"/>
  <c r="AU57" i="2" s="1"/>
  <c r="AK57" i="2"/>
  <c r="AJ57" i="2"/>
  <c r="AI57" i="2"/>
  <c r="AS57" i="2" s="1"/>
  <c r="AE57" i="2"/>
  <c r="AN57" i="2" s="1"/>
  <c r="W57" i="2"/>
  <c r="T57" i="2"/>
  <c r="O57" i="2"/>
  <c r="P57" i="2" s="1"/>
  <c r="KB56" i="2"/>
  <c r="JS56" i="2"/>
  <c r="KA56" i="2" s="1"/>
  <c r="JQ56" i="2"/>
  <c r="JP56" i="2"/>
  <c r="JO56" i="2"/>
  <c r="JY56" i="2" s="1"/>
  <c r="JK56" i="2"/>
  <c r="JT56" i="2" s="1"/>
  <c r="IU56" i="2"/>
  <c r="JC56" i="2" s="1"/>
  <c r="IS56" i="2"/>
  <c r="IR56" i="2"/>
  <c r="IQ56" i="2"/>
  <c r="JA56" i="2" s="1"/>
  <c r="IV56" i="2"/>
  <c r="IW56" i="2" s="1"/>
  <c r="IF56" i="2"/>
  <c r="HW56" i="2"/>
  <c r="IE56" i="2" s="1"/>
  <c r="HU56" i="2"/>
  <c r="HT56" i="2"/>
  <c r="HS56" i="2"/>
  <c r="IC56" i="2" s="1"/>
  <c r="HO56" i="2"/>
  <c r="HX56" i="2" s="1"/>
  <c r="HY56" i="2" s="1"/>
  <c r="HH56" i="2"/>
  <c r="GY56" i="2"/>
  <c r="HG56" i="2" s="1"/>
  <c r="GW56" i="2"/>
  <c r="GV56" i="2"/>
  <c r="GU56" i="2"/>
  <c r="HE56" i="2" s="1"/>
  <c r="GQ56" i="2"/>
  <c r="GJ56" i="2"/>
  <c r="GA56" i="2"/>
  <c r="GI56" i="2" s="1"/>
  <c r="FY56" i="2"/>
  <c r="FX56" i="2"/>
  <c r="FW56" i="2"/>
  <c r="GG56" i="2" s="1"/>
  <c r="FS56" i="2"/>
  <c r="GB56" i="2" s="1"/>
  <c r="FL56" i="2"/>
  <c r="FC56" i="2"/>
  <c r="FK56" i="2" s="1"/>
  <c r="FA56" i="2"/>
  <c r="EZ56" i="2"/>
  <c r="EY56" i="2"/>
  <c r="FI56" i="2" s="1"/>
  <c r="EU56" i="2"/>
  <c r="FD56" i="2" s="1"/>
  <c r="FE56" i="2" s="1"/>
  <c r="EN56" i="2"/>
  <c r="EE56" i="2"/>
  <c r="EM56" i="2" s="1"/>
  <c r="EC56" i="2"/>
  <c r="EB56" i="2"/>
  <c r="EA56" i="2"/>
  <c r="EK56" i="2" s="1"/>
  <c r="DW56" i="2"/>
  <c r="EF56" i="2" s="1"/>
  <c r="EG56" i="2" s="1"/>
  <c r="DP56" i="2"/>
  <c r="DG56" i="2"/>
  <c r="DO56" i="2" s="1"/>
  <c r="DE56" i="2"/>
  <c r="DD56" i="2"/>
  <c r="DC56" i="2"/>
  <c r="DM56" i="2" s="1"/>
  <c r="CY56" i="2"/>
  <c r="CR56" i="2"/>
  <c r="CI56" i="2"/>
  <c r="CQ56" i="2" s="1"/>
  <c r="CG56" i="2"/>
  <c r="CF56" i="2"/>
  <c r="CE56" i="2"/>
  <c r="CO56" i="2" s="1"/>
  <c r="CA56" i="2"/>
  <c r="CJ56" i="2" s="1"/>
  <c r="BT56" i="2"/>
  <c r="BK56" i="2"/>
  <c r="BS56" i="2" s="1"/>
  <c r="BI56" i="2"/>
  <c r="BH56" i="2"/>
  <c r="BG56" i="2"/>
  <c r="BQ56" i="2" s="1"/>
  <c r="BC56" i="2"/>
  <c r="BL56" i="2" s="1"/>
  <c r="BM56" i="2" s="1"/>
  <c r="AV56" i="2"/>
  <c r="AM56" i="2"/>
  <c r="AU56" i="2" s="1"/>
  <c r="AK56" i="2"/>
  <c r="AJ56" i="2"/>
  <c r="AI56" i="2"/>
  <c r="AS56" i="2" s="1"/>
  <c r="AE56" i="2"/>
  <c r="AN56" i="2" s="1"/>
  <c r="AO56" i="2" s="1"/>
  <c r="W56" i="2"/>
  <c r="T56" i="2"/>
  <c r="O56" i="2"/>
  <c r="P56" i="2" s="1"/>
  <c r="KB55" i="2"/>
  <c r="JS55" i="2"/>
  <c r="KA55" i="2" s="1"/>
  <c r="JQ55" i="2"/>
  <c r="JP55" i="2"/>
  <c r="JO55" i="2"/>
  <c r="JY55" i="2" s="1"/>
  <c r="JK55" i="2"/>
  <c r="JT55" i="2" s="1"/>
  <c r="JU55" i="2" s="1"/>
  <c r="IU55" i="2"/>
  <c r="JC55" i="2" s="1"/>
  <c r="IS55" i="2"/>
  <c r="IR55" i="2"/>
  <c r="IQ55" i="2"/>
  <c r="JA55" i="2" s="1"/>
  <c r="IF55" i="2"/>
  <c r="HW55" i="2"/>
  <c r="IE55" i="2" s="1"/>
  <c r="HU55" i="2"/>
  <c r="HT55" i="2"/>
  <c r="HS55" i="2"/>
  <c r="IC55" i="2" s="1"/>
  <c r="HO55" i="2"/>
  <c r="HX55" i="2" s="1"/>
  <c r="HH55" i="2"/>
  <c r="GY55" i="2"/>
  <c r="HG55" i="2" s="1"/>
  <c r="GW55" i="2"/>
  <c r="GV55" i="2"/>
  <c r="GU55" i="2"/>
  <c r="HE55" i="2" s="1"/>
  <c r="GQ55" i="2"/>
  <c r="GZ55" i="2" s="1"/>
  <c r="HA55" i="2" s="1"/>
  <c r="GJ55" i="2"/>
  <c r="GA55" i="2"/>
  <c r="GI55" i="2" s="1"/>
  <c r="FY55" i="2"/>
  <c r="FX55" i="2"/>
  <c r="FW55" i="2"/>
  <c r="GG55" i="2" s="1"/>
  <c r="FS55" i="2"/>
  <c r="GB55" i="2" s="1"/>
  <c r="GC55" i="2" s="1"/>
  <c r="FL55" i="2"/>
  <c r="FC55" i="2"/>
  <c r="FK55" i="2" s="1"/>
  <c r="FA55" i="2"/>
  <c r="EZ55" i="2"/>
  <c r="EY55" i="2"/>
  <c r="FI55" i="2" s="1"/>
  <c r="EU55" i="2"/>
  <c r="EN55" i="2"/>
  <c r="EE55" i="2"/>
  <c r="EM55" i="2" s="1"/>
  <c r="EC55" i="2"/>
  <c r="EB55" i="2"/>
  <c r="EA55" i="2"/>
  <c r="EK55" i="2" s="1"/>
  <c r="DW55" i="2"/>
  <c r="EF55" i="2" s="1"/>
  <c r="DP55" i="2"/>
  <c r="DG55" i="2"/>
  <c r="DO55" i="2" s="1"/>
  <c r="DE55" i="2"/>
  <c r="DD55" i="2"/>
  <c r="DC55" i="2"/>
  <c r="DM55" i="2" s="1"/>
  <c r="CY55" i="2"/>
  <c r="DH55" i="2" s="1"/>
  <c r="DI55" i="2" s="1"/>
  <c r="CR55" i="2"/>
  <c r="CI55" i="2"/>
  <c r="CQ55" i="2" s="1"/>
  <c r="CG55" i="2"/>
  <c r="CF55" i="2"/>
  <c r="CE55" i="2"/>
  <c r="CO55" i="2" s="1"/>
  <c r="CA55" i="2"/>
  <c r="CJ55" i="2" s="1"/>
  <c r="CK55" i="2" s="1"/>
  <c r="BT55" i="2"/>
  <c r="BK55" i="2"/>
  <c r="BS55" i="2" s="1"/>
  <c r="BI55" i="2"/>
  <c r="BH55" i="2"/>
  <c r="BG55" i="2"/>
  <c r="BQ55" i="2" s="1"/>
  <c r="BC55" i="2"/>
  <c r="AV55" i="2"/>
  <c r="AM55" i="2"/>
  <c r="AU55" i="2" s="1"/>
  <c r="AK55" i="2"/>
  <c r="AJ55" i="2"/>
  <c r="AI55" i="2"/>
  <c r="AS55" i="2" s="1"/>
  <c r="AE55" i="2"/>
  <c r="AN55" i="2" s="1"/>
  <c r="W55" i="2"/>
  <c r="T55" i="2"/>
  <c r="O55" i="2"/>
  <c r="P55" i="2" s="1"/>
  <c r="KB54" i="2"/>
  <c r="JS54" i="2"/>
  <c r="KA54" i="2" s="1"/>
  <c r="JQ54" i="2"/>
  <c r="JP54" i="2"/>
  <c r="JO54" i="2"/>
  <c r="JY54" i="2" s="1"/>
  <c r="JK54" i="2"/>
  <c r="JT54" i="2" s="1"/>
  <c r="IU54" i="2"/>
  <c r="JC54" i="2" s="1"/>
  <c r="IS54" i="2"/>
  <c r="IR54" i="2"/>
  <c r="IQ54" i="2"/>
  <c r="JA54" i="2" s="1"/>
  <c r="IV54" i="2"/>
  <c r="IW54" i="2" s="1"/>
  <c r="IF54" i="2"/>
  <c r="HW54" i="2"/>
  <c r="IE54" i="2" s="1"/>
  <c r="HU54" i="2"/>
  <c r="HT54" i="2"/>
  <c r="HS54" i="2"/>
  <c r="IC54" i="2" s="1"/>
  <c r="HO54" i="2"/>
  <c r="HX54" i="2" s="1"/>
  <c r="HY54" i="2" s="1"/>
  <c r="HH54" i="2"/>
  <c r="GY54" i="2"/>
  <c r="HG54" i="2" s="1"/>
  <c r="GW54" i="2"/>
  <c r="GV54" i="2"/>
  <c r="GU54" i="2"/>
  <c r="HE54" i="2" s="1"/>
  <c r="GQ54" i="2"/>
  <c r="GZ54" i="2" s="1"/>
  <c r="GJ54" i="2"/>
  <c r="GA54" i="2"/>
  <c r="GI54" i="2" s="1"/>
  <c r="FY54" i="2"/>
  <c r="FX54" i="2"/>
  <c r="FW54" i="2"/>
  <c r="GG54" i="2" s="1"/>
  <c r="FS54" i="2"/>
  <c r="GB54" i="2" s="1"/>
  <c r="FL54" i="2"/>
  <c r="FC54" i="2"/>
  <c r="FK54" i="2" s="1"/>
  <c r="FA54" i="2"/>
  <c r="EZ54" i="2"/>
  <c r="EY54" i="2"/>
  <c r="FI54" i="2" s="1"/>
  <c r="EU54" i="2"/>
  <c r="FD54" i="2" s="1"/>
  <c r="FE54" i="2" s="1"/>
  <c r="EN54" i="2"/>
  <c r="EE54" i="2"/>
  <c r="EM54" i="2" s="1"/>
  <c r="EC54" i="2"/>
  <c r="EB54" i="2"/>
  <c r="EA54" i="2"/>
  <c r="EK54" i="2" s="1"/>
  <c r="DW54" i="2"/>
  <c r="EF54" i="2" s="1"/>
  <c r="EG54" i="2" s="1"/>
  <c r="DP54" i="2"/>
  <c r="DG54" i="2"/>
  <c r="DO54" i="2" s="1"/>
  <c r="DE54" i="2"/>
  <c r="DD54" i="2"/>
  <c r="DC54" i="2"/>
  <c r="DM54" i="2" s="1"/>
  <c r="CY54" i="2"/>
  <c r="DH54" i="2" s="1"/>
  <c r="CR54" i="2"/>
  <c r="CI54" i="2"/>
  <c r="CQ54" i="2" s="1"/>
  <c r="CG54" i="2"/>
  <c r="CF54" i="2"/>
  <c r="CE54" i="2"/>
  <c r="CO54" i="2" s="1"/>
  <c r="CA54" i="2"/>
  <c r="CJ54" i="2" s="1"/>
  <c r="BT54" i="2"/>
  <c r="BK54" i="2"/>
  <c r="BS54" i="2" s="1"/>
  <c r="BI54" i="2"/>
  <c r="BH54" i="2"/>
  <c r="BG54" i="2"/>
  <c r="BQ54" i="2" s="1"/>
  <c r="BC54" i="2"/>
  <c r="BL54" i="2" s="1"/>
  <c r="BM54" i="2" s="1"/>
  <c r="AV54" i="2"/>
  <c r="AM54" i="2"/>
  <c r="AU54" i="2" s="1"/>
  <c r="AK54" i="2"/>
  <c r="AJ54" i="2"/>
  <c r="AI54" i="2"/>
  <c r="AS54" i="2" s="1"/>
  <c r="AE54" i="2"/>
  <c r="AN54" i="2" s="1"/>
  <c r="AO54" i="2" s="1"/>
  <c r="W54" i="2"/>
  <c r="T54" i="2"/>
  <c r="O54" i="2"/>
  <c r="P54" i="2" s="1"/>
  <c r="KB53" i="2"/>
  <c r="JS53" i="2"/>
  <c r="KA53" i="2" s="1"/>
  <c r="JQ53" i="2"/>
  <c r="JP53" i="2"/>
  <c r="JO53" i="2"/>
  <c r="JY53" i="2" s="1"/>
  <c r="JK53" i="2"/>
  <c r="JT53" i="2" s="1"/>
  <c r="JU53" i="2" s="1"/>
  <c r="IU53" i="2"/>
  <c r="JC53" i="2" s="1"/>
  <c r="IS53" i="2"/>
  <c r="IR53" i="2"/>
  <c r="IQ53" i="2"/>
  <c r="JA53" i="2" s="1"/>
  <c r="IV53" i="2"/>
  <c r="IF53" i="2"/>
  <c r="HW53" i="2"/>
  <c r="IE53" i="2" s="1"/>
  <c r="HU53" i="2"/>
  <c r="HT53" i="2"/>
  <c r="HS53" i="2"/>
  <c r="IC53" i="2" s="1"/>
  <c r="HO53" i="2"/>
  <c r="HX53" i="2" s="1"/>
  <c r="HH53" i="2"/>
  <c r="GY53" i="2"/>
  <c r="HG53" i="2" s="1"/>
  <c r="GW53" i="2"/>
  <c r="GV53" i="2"/>
  <c r="GU53" i="2"/>
  <c r="HE53" i="2" s="1"/>
  <c r="GQ53" i="2"/>
  <c r="GZ53" i="2" s="1"/>
  <c r="HA53" i="2" s="1"/>
  <c r="GJ53" i="2"/>
  <c r="GA53" i="2"/>
  <c r="GI53" i="2" s="1"/>
  <c r="FY53" i="2"/>
  <c r="FX53" i="2"/>
  <c r="FW53" i="2"/>
  <c r="GG53" i="2" s="1"/>
  <c r="FS53" i="2"/>
  <c r="GB53" i="2" s="1"/>
  <c r="GC53" i="2" s="1"/>
  <c r="FL53" i="2"/>
  <c r="FC53" i="2"/>
  <c r="FK53" i="2" s="1"/>
  <c r="FA53" i="2"/>
  <c r="EZ53" i="2"/>
  <c r="EY53" i="2"/>
  <c r="FI53" i="2" s="1"/>
  <c r="EU53" i="2"/>
  <c r="FD53" i="2" s="1"/>
  <c r="EN53" i="2"/>
  <c r="EE53" i="2"/>
  <c r="EM53" i="2" s="1"/>
  <c r="EC53" i="2"/>
  <c r="EB53" i="2"/>
  <c r="EA53" i="2"/>
  <c r="EK53" i="2" s="1"/>
  <c r="DW53" i="2"/>
  <c r="EF53" i="2" s="1"/>
  <c r="DP53" i="2"/>
  <c r="DG53" i="2"/>
  <c r="DO53" i="2" s="1"/>
  <c r="DE53" i="2"/>
  <c r="DD53" i="2"/>
  <c r="DC53" i="2"/>
  <c r="DM53" i="2" s="1"/>
  <c r="CY53" i="2"/>
  <c r="DH53" i="2" s="1"/>
  <c r="DI53" i="2" s="1"/>
  <c r="CR53" i="2"/>
  <c r="CI53" i="2"/>
  <c r="CQ53" i="2" s="1"/>
  <c r="CG53" i="2"/>
  <c r="CF53" i="2"/>
  <c r="CE53" i="2"/>
  <c r="CO53" i="2" s="1"/>
  <c r="CA53" i="2"/>
  <c r="CJ53" i="2" s="1"/>
  <c r="CK53" i="2" s="1"/>
  <c r="BT53" i="2"/>
  <c r="BK53" i="2"/>
  <c r="BS53" i="2" s="1"/>
  <c r="BI53" i="2"/>
  <c r="BH53" i="2"/>
  <c r="BG53" i="2"/>
  <c r="BQ53" i="2" s="1"/>
  <c r="BC53" i="2"/>
  <c r="BL53" i="2" s="1"/>
  <c r="AV53" i="2"/>
  <c r="AM53" i="2"/>
  <c r="AU53" i="2" s="1"/>
  <c r="AK53" i="2"/>
  <c r="AJ53" i="2"/>
  <c r="AI53" i="2"/>
  <c r="AS53" i="2" s="1"/>
  <c r="AE53" i="2"/>
  <c r="AN53" i="2" s="1"/>
  <c r="W53" i="2"/>
  <c r="T53" i="2"/>
  <c r="O53" i="2"/>
  <c r="P53" i="2" s="1"/>
  <c r="KB52" i="2"/>
  <c r="JS52" i="2"/>
  <c r="KA52" i="2" s="1"/>
  <c r="JQ52" i="2"/>
  <c r="JP52" i="2"/>
  <c r="JO52" i="2"/>
  <c r="JY52" i="2" s="1"/>
  <c r="JK52" i="2"/>
  <c r="JT52" i="2" s="1"/>
  <c r="IU52" i="2"/>
  <c r="JC52" i="2" s="1"/>
  <c r="IS52" i="2"/>
  <c r="IR52" i="2"/>
  <c r="IQ52" i="2"/>
  <c r="JA52" i="2" s="1"/>
  <c r="IV52" i="2"/>
  <c r="IW52" i="2" s="1"/>
  <c r="IF52" i="2"/>
  <c r="HW52" i="2"/>
  <c r="IE52" i="2" s="1"/>
  <c r="HU52" i="2"/>
  <c r="HT52" i="2"/>
  <c r="HS52" i="2"/>
  <c r="IC52" i="2" s="1"/>
  <c r="HO52" i="2"/>
  <c r="HX52" i="2" s="1"/>
  <c r="HY52" i="2" s="1"/>
  <c r="HH52" i="2"/>
  <c r="GY52" i="2"/>
  <c r="HG52" i="2" s="1"/>
  <c r="GW52" i="2"/>
  <c r="GV52" i="2"/>
  <c r="GU52" i="2"/>
  <c r="HE52" i="2" s="1"/>
  <c r="GQ52" i="2"/>
  <c r="GJ52" i="2"/>
  <c r="GA52" i="2"/>
  <c r="GI52" i="2" s="1"/>
  <c r="FY52" i="2"/>
  <c r="FX52" i="2"/>
  <c r="FW52" i="2"/>
  <c r="GG52" i="2" s="1"/>
  <c r="FS52" i="2"/>
  <c r="GB52" i="2" s="1"/>
  <c r="FL52" i="2"/>
  <c r="FC52" i="2"/>
  <c r="FK52" i="2" s="1"/>
  <c r="FA52" i="2"/>
  <c r="EZ52" i="2"/>
  <c r="EY52" i="2"/>
  <c r="FI52" i="2" s="1"/>
  <c r="EU52" i="2"/>
  <c r="FD52" i="2" s="1"/>
  <c r="FE52" i="2" s="1"/>
  <c r="EN52" i="2"/>
  <c r="EE52" i="2"/>
  <c r="EM52" i="2" s="1"/>
  <c r="EC52" i="2"/>
  <c r="EB52" i="2"/>
  <c r="EA52" i="2"/>
  <c r="EK52" i="2" s="1"/>
  <c r="DW52" i="2"/>
  <c r="EF52" i="2" s="1"/>
  <c r="EG52" i="2" s="1"/>
  <c r="DP52" i="2"/>
  <c r="DG52" i="2"/>
  <c r="DO52" i="2" s="1"/>
  <c r="DE52" i="2"/>
  <c r="DD52" i="2"/>
  <c r="DC52" i="2"/>
  <c r="DM52" i="2" s="1"/>
  <c r="CY52" i="2"/>
  <c r="CR52" i="2"/>
  <c r="CI52" i="2"/>
  <c r="CQ52" i="2" s="1"/>
  <c r="CG52" i="2"/>
  <c r="CF52" i="2"/>
  <c r="CE52" i="2"/>
  <c r="CO52" i="2" s="1"/>
  <c r="CA52" i="2"/>
  <c r="CJ52" i="2" s="1"/>
  <c r="BT52" i="2"/>
  <c r="BK52" i="2"/>
  <c r="BS52" i="2" s="1"/>
  <c r="BI52" i="2"/>
  <c r="BH52" i="2"/>
  <c r="BG52" i="2"/>
  <c r="BQ52" i="2" s="1"/>
  <c r="BC52" i="2"/>
  <c r="BL52" i="2" s="1"/>
  <c r="BM52" i="2" s="1"/>
  <c r="AV52" i="2"/>
  <c r="AM52" i="2"/>
  <c r="AU52" i="2" s="1"/>
  <c r="AK52" i="2"/>
  <c r="AJ52" i="2"/>
  <c r="AI52" i="2"/>
  <c r="AS52" i="2" s="1"/>
  <c r="AE52" i="2"/>
  <c r="AN52" i="2" s="1"/>
  <c r="AO52" i="2" s="1"/>
  <c r="W52" i="2"/>
  <c r="T52" i="2"/>
  <c r="O52" i="2"/>
  <c r="P52" i="2" s="1"/>
  <c r="KB51" i="2"/>
  <c r="JS51" i="2"/>
  <c r="KA51" i="2" s="1"/>
  <c r="JQ51" i="2"/>
  <c r="JP51" i="2"/>
  <c r="JO51" i="2"/>
  <c r="JY51" i="2" s="1"/>
  <c r="JK51" i="2"/>
  <c r="JT51" i="2" s="1"/>
  <c r="JU51" i="2" s="1"/>
  <c r="IU51" i="2"/>
  <c r="JC51" i="2" s="1"/>
  <c r="IS51" i="2"/>
  <c r="IR51" i="2"/>
  <c r="IQ51" i="2"/>
  <c r="JA51" i="2" s="1"/>
  <c r="IF51" i="2"/>
  <c r="HW51" i="2"/>
  <c r="IE51" i="2" s="1"/>
  <c r="HU51" i="2"/>
  <c r="HT51" i="2"/>
  <c r="HS51" i="2"/>
  <c r="IC51" i="2" s="1"/>
  <c r="HO51" i="2"/>
  <c r="HX51" i="2" s="1"/>
  <c r="HH51" i="2"/>
  <c r="GY51" i="2"/>
  <c r="HG51" i="2" s="1"/>
  <c r="GW51" i="2"/>
  <c r="GV51" i="2"/>
  <c r="GU51" i="2"/>
  <c r="HE51" i="2" s="1"/>
  <c r="GQ51" i="2"/>
  <c r="GZ51" i="2" s="1"/>
  <c r="HA51" i="2" s="1"/>
  <c r="GJ51" i="2"/>
  <c r="GA51" i="2"/>
  <c r="GI51" i="2" s="1"/>
  <c r="FY51" i="2"/>
  <c r="FX51" i="2"/>
  <c r="FW51" i="2"/>
  <c r="GG51" i="2" s="1"/>
  <c r="FS51" i="2"/>
  <c r="GB51" i="2" s="1"/>
  <c r="GC51" i="2" s="1"/>
  <c r="FL51" i="2"/>
  <c r="FC51" i="2"/>
  <c r="FK51" i="2" s="1"/>
  <c r="FA51" i="2"/>
  <c r="EZ51" i="2"/>
  <c r="EY51" i="2"/>
  <c r="FI51" i="2" s="1"/>
  <c r="EU51" i="2"/>
  <c r="FD51" i="2" s="1"/>
  <c r="FE51" i="2" s="1"/>
  <c r="EN51" i="2"/>
  <c r="EE51" i="2"/>
  <c r="EM51" i="2" s="1"/>
  <c r="EC51" i="2"/>
  <c r="EB51" i="2"/>
  <c r="EA51" i="2"/>
  <c r="EK51" i="2" s="1"/>
  <c r="DW51" i="2"/>
  <c r="EF51" i="2" s="1"/>
  <c r="DP51" i="2"/>
  <c r="DG51" i="2"/>
  <c r="DO51" i="2" s="1"/>
  <c r="DE51" i="2"/>
  <c r="DD51" i="2"/>
  <c r="DC51" i="2"/>
  <c r="DM51" i="2" s="1"/>
  <c r="CY51" i="2"/>
  <c r="DH51" i="2" s="1"/>
  <c r="CR51" i="2"/>
  <c r="CI51" i="2"/>
  <c r="CQ51" i="2" s="1"/>
  <c r="CG51" i="2"/>
  <c r="CF51" i="2"/>
  <c r="CE51" i="2"/>
  <c r="CO51" i="2" s="1"/>
  <c r="CA51" i="2"/>
  <c r="CJ51" i="2" s="1"/>
  <c r="CK51" i="2" s="1"/>
  <c r="BT51" i="2"/>
  <c r="BK51" i="2"/>
  <c r="BS51" i="2" s="1"/>
  <c r="BI51" i="2"/>
  <c r="BH51" i="2"/>
  <c r="BG51" i="2"/>
  <c r="BQ51" i="2" s="1"/>
  <c r="BC51" i="2"/>
  <c r="BL51" i="2" s="1"/>
  <c r="BM51" i="2" s="1"/>
  <c r="AV51" i="2"/>
  <c r="AM51" i="2"/>
  <c r="AU51" i="2" s="1"/>
  <c r="AK51" i="2"/>
  <c r="AJ51" i="2"/>
  <c r="AI51" i="2"/>
  <c r="AS51" i="2" s="1"/>
  <c r="AE51" i="2"/>
  <c r="AN51" i="2" s="1"/>
  <c r="W51" i="2"/>
  <c r="T51" i="2"/>
  <c r="O51" i="2"/>
  <c r="P51" i="2" s="1"/>
  <c r="KB50" i="2"/>
  <c r="JS50" i="2"/>
  <c r="KA50" i="2" s="1"/>
  <c r="JQ50" i="2"/>
  <c r="JP50" i="2"/>
  <c r="JO50" i="2"/>
  <c r="JY50" i="2" s="1"/>
  <c r="JK50" i="2"/>
  <c r="JT50" i="2" s="1"/>
  <c r="IU50" i="2"/>
  <c r="JC50" i="2" s="1"/>
  <c r="IS50" i="2"/>
  <c r="IR50" i="2"/>
  <c r="IQ50" i="2"/>
  <c r="JA50" i="2" s="1"/>
  <c r="IV50" i="2"/>
  <c r="IF50" i="2"/>
  <c r="HW50" i="2"/>
  <c r="IE50" i="2" s="1"/>
  <c r="HU50" i="2"/>
  <c r="HT50" i="2"/>
  <c r="HS50" i="2"/>
  <c r="IC50" i="2" s="1"/>
  <c r="HO50" i="2"/>
  <c r="HX50" i="2" s="1"/>
  <c r="HY50" i="2" s="1"/>
  <c r="HH50" i="2"/>
  <c r="GY50" i="2"/>
  <c r="HG50" i="2" s="1"/>
  <c r="GW50" i="2"/>
  <c r="GV50" i="2"/>
  <c r="GU50" i="2"/>
  <c r="HE50" i="2" s="1"/>
  <c r="GQ50" i="2"/>
  <c r="GZ50" i="2" s="1"/>
  <c r="HA50" i="2" s="1"/>
  <c r="GJ50" i="2"/>
  <c r="GA50" i="2"/>
  <c r="GI50" i="2" s="1"/>
  <c r="FY50" i="2"/>
  <c r="FX50" i="2"/>
  <c r="FW50" i="2"/>
  <c r="GG50" i="2" s="1"/>
  <c r="FS50" i="2"/>
  <c r="GB50" i="2" s="1"/>
  <c r="FL50" i="2"/>
  <c r="FC50" i="2"/>
  <c r="FK50" i="2" s="1"/>
  <c r="FA50" i="2"/>
  <c r="EZ50" i="2"/>
  <c r="EY50" i="2"/>
  <c r="FI50" i="2" s="1"/>
  <c r="EU50" i="2"/>
  <c r="FD50" i="2" s="1"/>
  <c r="EN50" i="2"/>
  <c r="EE50" i="2"/>
  <c r="EM50" i="2" s="1"/>
  <c r="EC50" i="2"/>
  <c r="EB50" i="2"/>
  <c r="EA50" i="2"/>
  <c r="EK50" i="2" s="1"/>
  <c r="DW50" i="2"/>
  <c r="EF50" i="2" s="1"/>
  <c r="EG50" i="2" s="1"/>
  <c r="DP50" i="2"/>
  <c r="DG50" i="2"/>
  <c r="DO50" i="2" s="1"/>
  <c r="DE50" i="2"/>
  <c r="DD50" i="2"/>
  <c r="DC50" i="2"/>
  <c r="DM50" i="2" s="1"/>
  <c r="CY50" i="2"/>
  <c r="DH50" i="2" s="1"/>
  <c r="DI50" i="2" s="1"/>
  <c r="CR50" i="2"/>
  <c r="CI50" i="2"/>
  <c r="CQ50" i="2" s="1"/>
  <c r="CG50" i="2"/>
  <c r="CF50" i="2"/>
  <c r="CE50" i="2"/>
  <c r="CO50" i="2" s="1"/>
  <c r="CA50" i="2"/>
  <c r="CJ50" i="2" s="1"/>
  <c r="BT50" i="2"/>
  <c r="BK50" i="2"/>
  <c r="BS50" i="2" s="1"/>
  <c r="BI50" i="2"/>
  <c r="BH50" i="2"/>
  <c r="BG50" i="2"/>
  <c r="BQ50" i="2" s="1"/>
  <c r="BC50" i="2"/>
  <c r="BL50" i="2" s="1"/>
  <c r="AV50" i="2"/>
  <c r="AM50" i="2"/>
  <c r="AU50" i="2" s="1"/>
  <c r="AK50" i="2"/>
  <c r="AJ50" i="2"/>
  <c r="AI50" i="2"/>
  <c r="AS50" i="2" s="1"/>
  <c r="AE50" i="2"/>
  <c r="AN50" i="2" s="1"/>
  <c r="AO50" i="2" s="1"/>
  <c r="W50" i="2"/>
  <c r="T50" i="2"/>
  <c r="O50" i="2"/>
  <c r="P50" i="2" s="1"/>
  <c r="KB49" i="2"/>
  <c r="JS49" i="2"/>
  <c r="KA49" i="2" s="1"/>
  <c r="JQ49" i="2"/>
  <c r="JP49" i="2"/>
  <c r="JO49" i="2"/>
  <c r="JY49" i="2" s="1"/>
  <c r="JK49" i="2"/>
  <c r="JT49" i="2" s="1"/>
  <c r="JU49" i="2" s="1"/>
  <c r="IU49" i="2"/>
  <c r="JC49" i="2" s="1"/>
  <c r="IS49" i="2"/>
  <c r="IR49" i="2"/>
  <c r="IQ49" i="2"/>
  <c r="JA49" i="2" s="1"/>
  <c r="IV49" i="2"/>
  <c r="IW49" i="2" s="1"/>
  <c r="IF49" i="2"/>
  <c r="HW49" i="2"/>
  <c r="IE49" i="2" s="1"/>
  <c r="HU49" i="2"/>
  <c r="HT49" i="2"/>
  <c r="HS49" i="2"/>
  <c r="IC49" i="2" s="1"/>
  <c r="HO49" i="2"/>
  <c r="HX49" i="2" s="1"/>
  <c r="HH49" i="2"/>
  <c r="GY49" i="2"/>
  <c r="HG49" i="2" s="1"/>
  <c r="GW49" i="2"/>
  <c r="GV49" i="2"/>
  <c r="GU49" i="2"/>
  <c r="HE49" i="2" s="1"/>
  <c r="GQ49" i="2"/>
  <c r="GJ49" i="2"/>
  <c r="GA49" i="2"/>
  <c r="GI49" i="2" s="1"/>
  <c r="FY49" i="2"/>
  <c r="FX49" i="2"/>
  <c r="FW49" i="2"/>
  <c r="GG49" i="2" s="1"/>
  <c r="FS49" i="2"/>
  <c r="GB49" i="2" s="1"/>
  <c r="GC49" i="2" s="1"/>
  <c r="FL49" i="2"/>
  <c r="FC49" i="2"/>
  <c r="FK49" i="2" s="1"/>
  <c r="FA49" i="2"/>
  <c r="EZ49" i="2"/>
  <c r="EY49" i="2"/>
  <c r="FI49" i="2" s="1"/>
  <c r="EU49" i="2"/>
  <c r="FD49" i="2" s="1"/>
  <c r="FE49" i="2" s="1"/>
  <c r="EN49" i="2"/>
  <c r="EE49" i="2"/>
  <c r="EM49" i="2" s="1"/>
  <c r="EC49" i="2"/>
  <c r="EB49" i="2"/>
  <c r="EA49" i="2"/>
  <c r="EK49" i="2" s="1"/>
  <c r="DW49" i="2"/>
  <c r="EF49" i="2" s="1"/>
  <c r="DP49" i="2"/>
  <c r="DG49" i="2"/>
  <c r="DO49" i="2" s="1"/>
  <c r="DE49" i="2"/>
  <c r="DD49" i="2"/>
  <c r="DC49" i="2"/>
  <c r="DM49" i="2" s="1"/>
  <c r="CY49" i="2"/>
  <c r="CR49" i="2"/>
  <c r="CI49" i="2"/>
  <c r="CQ49" i="2" s="1"/>
  <c r="CG49" i="2"/>
  <c r="CF49" i="2"/>
  <c r="CE49" i="2"/>
  <c r="CO49" i="2" s="1"/>
  <c r="CA49" i="2"/>
  <c r="CJ49" i="2" s="1"/>
  <c r="CK49" i="2" s="1"/>
  <c r="BT49" i="2"/>
  <c r="BK49" i="2"/>
  <c r="BS49" i="2" s="1"/>
  <c r="BI49" i="2"/>
  <c r="BH49" i="2"/>
  <c r="BG49" i="2"/>
  <c r="BQ49" i="2" s="1"/>
  <c r="BC49" i="2"/>
  <c r="BL49" i="2" s="1"/>
  <c r="BM49" i="2" s="1"/>
  <c r="AV49" i="2"/>
  <c r="AM49" i="2"/>
  <c r="AU49" i="2" s="1"/>
  <c r="AK49" i="2"/>
  <c r="AJ49" i="2"/>
  <c r="AI49" i="2"/>
  <c r="AS49" i="2" s="1"/>
  <c r="AE49" i="2"/>
  <c r="AN49" i="2" s="1"/>
  <c r="W49" i="2"/>
  <c r="T49" i="2"/>
  <c r="O49" i="2"/>
  <c r="P49" i="2" s="1"/>
  <c r="KB48" i="2"/>
  <c r="JS48" i="2"/>
  <c r="KA48" i="2" s="1"/>
  <c r="JQ48" i="2"/>
  <c r="JP48" i="2"/>
  <c r="JO48" i="2"/>
  <c r="JY48" i="2" s="1"/>
  <c r="JK48" i="2"/>
  <c r="JT48" i="2" s="1"/>
  <c r="IU48" i="2"/>
  <c r="JC48" i="2" s="1"/>
  <c r="IS48" i="2"/>
  <c r="IR48" i="2"/>
  <c r="IQ48" i="2"/>
  <c r="JA48" i="2" s="1"/>
  <c r="IF48" i="2"/>
  <c r="HW48" i="2"/>
  <c r="IE48" i="2" s="1"/>
  <c r="HU48" i="2"/>
  <c r="HT48" i="2"/>
  <c r="HS48" i="2"/>
  <c r="IC48" i="2" s="1"/>
  <c r="HO48" i="2"/>
  <c r="HX48" i="2" s="1"/>
  <c r="HY48" i="2" s="1"/>
  <c r="HH48" i="2"/>
  <c r="GY48" i="2"/>
  <c r="HG48" i="2" s="1"/>
  <c r="GW48" i="2"/>
  <c r="GV48" i="2"/>
  <c r="GU48" i="2"/>
  <c r="HE48" i="2" s="1"/>
  <c r="GQ48" i="2"/>
  <c r="GZ48" i="2" s="1"/>
  <c r="HA48" i="2" s="1"/>
  <c r="GJ48" i="2"/>
  <c r="GA48" i="2"/>
  <c r="GI48" i="2" s="1"/>
  <c r="FY48" i="2"/>
  <c r="FX48" i="2"/>
  <c r="FW48" i="2"/>
  <c r="GG48" i="2" s="1"/>
  <c r="FS48" i="2"/>
  <c r="GB48" i="2" s="1"/>
  <c r="FL48" i="2"/>
  <c r="FC48" i="2"/>
  <c r="FK48" i="2" s="1"/>
  <c r="FA48" i="2"/>
  <c r="EZ48" i="2"/>
  <c r="EY48" i="2"/>
  <c r="FI48" i="2" s="1"/>
  <c r="EU48" i="2"/>
  <c r="EN48" i="2"/>
  <c r="EE48" i="2"/>
  <c r="EM48" i="2" s="1"/>
  <c r="EC48" i="2"/>
  <c r="EB48" i="2"/>
  <c r="EA48" i="2"/>
  <c r="EK48" i="2" s="1"/>
  <c r="DW48" i="2"/>
  <c r="EF48" i="2" s="1"/>
  <c r="EG48" i="2" s="1"/>
  <c r="DP48" i="2"/>
  <c r="DG48" i="2"/>
  <c r="DO48" i="2" s="1"/>
  <c r="DE48" i="2"/>
  <c r="DD48" i="2"/>
  <c r="DC48" i="2"/>
  <c r="DM48" i="2" s="1"/>
  <c r="CY48" i="2"/>
  <c r="DH48" i="2" s="1"/>
  <c r="DI48" i="2" s="1"/>
  <c r="CR48" i="2"/>
  <c r="CI48" i="2"/>
  <c r="CQ48" i="2" s="1"/>
  <c r="CG48" i="2"/>
  <c r="CF48" i="2"/>
  <c r="CE48" i="2"/>
  <c r="CO48" i="2" s="1"/>
  <c r="CA48" i="2"/>
  <c r="CJ48" i="2" s="1"/>
  <c r="BT48" i="2"/>
  <c r="BK48" i="2"/>
  <c r="BS48" i="2" s="1"/>
  <c r="BI48" i="2"/>
  <c r="BH48" i="2"/>
  <c r="BG48" i="2"/>
  <c r="BQ48" i="2" s="1"/>
  <c r="BC48" i="2"/>
  <c r="AV48" i="2"/>
  <c r="AM48" i="2"/>
  <c r="AU48" i="2" s="1"/>
  <c r="AK48" i="2"/>
  <c r="AJ48" i="2"/>
  <c r="AI48" i="2"/>
  <c r="AS48" i="2" s="1"/>
  <c r="AE48" i="2"/>
  <c r="AN48" i="2" s="1"/>
  <c r="AO48" i="2" s="1"/>
  <c r="W48" i="2"/>
  <c r="T48" i="2"/>
  <c r="O48" i="2"/>
  <c r="P48" i="2" s="1"/>
  <c r="KB47" i="2"/>
  <c r="JS47" i="2"/>
  <c r="KA47" i="2" s="1"/>
  <c r="JQ47" i="2"/>
  <c r="JP47" i="2"/>
  <c r="JO47" i="2"/>
  <c r="JY47" i="2" s="1"/>
  <c r="JK47" i="2"/>
  <c r="JT47" i="2" s="1"/>
  <c r="JU47" i="2" s="1"/>
  <c r="IU47" i="2"/>
  <c r="JC47" i="2" s="1"/>
  <c r="IS47" i="2"/>
  <c r="IR47" i="2"/>
  <c r="IQ47" i="2"/>
  <c r="JA47" i="2" s="1"/>
  <c r="IV47" i="2"/>
  <c r="IW47" i="2" s="1"/>
  <c r="IF47" i="2"/>
  <c r="HW47" i="2"/>
  <c r="IE47" i="2" s="1"/>
  <c r="HU47" i="2"/>
  <c r="HT47" i="2"/>
  <c r="HS47" i="2"/>
  <c r="IC47" i="2" s="1"/>
  <c r="HO47" i="2"/>
  <c r="HX47" i="2" s="1"/>
  <c r="HH47" i="2"/>
  <c r="GY47" i="2"/>
  <c r="HG47" i="2" s="1"/>
  <c r="GW47" i="2"/>
  <c r="GV47" i="2"/>
  <c r="GU47" i="2"/>
  <c r="HE47" i="2" s="1"/>
  <c r="GQ47" i="2"/>
  <c r="GZ47" i="2" s="1"/>
  <c r="GJ47" i="2"/>
  <c r="GA47" i="2"/>
  <c r="GI47" i="2" s="1"/>
  <c r="FY47" i="2"/>
  <c r="FX47" i="2"/>
  <c r="FW47" i="2"/>
  <c r="GG47" i="2" s="1"/>
  <c r="FS47" i="2"/>
  <c r="GB47" i="2" s="1"/>
  <c r="GC47" i="2" s="1"/>
  <c r="FL47" i="2"/>
  <c r="FC47" i="2"/>
  <c r="FK47" i="2" s="1"/>
  <c r="FA47" i="2"/>
  <c r="EZ47" i="2"/>
  <c r="EY47" i="2"/>
  <c r="FI47" i="2" s="1"/>
  <c r="EU47" i="2"/>
  <c r="FD47" i="2" s="1"/>
  <c r="FE47" i="2" s="1"/>
  <c r="EN47" i="2"/>
  <c r="EE47" i="2"/>
  <c r="EM47" i="2" s="1"/>
  <c r="EC47" i="2"/>
  <c r="EB47" i="2"/>
  <c r="EA47" i="2"/>
  <c r="EK47" i="2" s="1"/>
  <c r="DW47" i="2"/>
  <c r="EF47" i="2" s="1"/>
  <c r="DP47" i="2"/>
  <c r="DG47" i="2"/>
  <c r="DO47" i="2" s="1"/>
  <c r="DE47" i="2"/>
  <c r="DD47" i="2"/>
  <c r="DC47" i="2"/>
  <c r="DM47" i="2" s="1"/>
  <c r="CY47" i="2"/>
  <c r="DH47" i="2" s="1"/>
  <c r="CR47" i="2"/>
  <c r="CI47" i="2"/>
  <c r="CQ47" i="2" s="1"/>
  <c r="CG47" i="2"/>
  <c r="CF47" i="2"/>
  <c r="CE47" i="2"/>
  <c r="CO47" i="2" s="1"/>
  <c r="CA47" i="2"/>
  <c r="CJ47" i="2" s="1"/>
  <c r="CK47" i="2" s="1"/>
  <c r="BT47" i="2"/>
  <c r="BK47" i="2"/>
  <c r="BS47" i="2" s="1"/>
  <c r="BI47" i="2"/>
  <c r="BH47" i="2"/>
  <c r="BG47" i="2"/>
  <c r="BQ47" i="2" s="1"/>
  <c r="BC47" i="2"/>
  <c r="BL47" i="2" s="1"/>
  <c r="BM47" i="2" s="1"/>
  <c r="AV47" i="2"/>
  <c r="AM47" i="2"/>
  <c r="AU47" i="2" s="1"/>
  <c r="AK47" i="2"/>
  <c r="AJ47" i="2"/>
  <c r="AI47" i="2"/>
  <c r="AS47" i="2" s="1"/>
  <c r="AE47" i="2"/>
  <c r="AN47" i="2" s="1"/>
  <c r="W47" i="2"/>
  <c r="T47" i="2"/>
  <c r="O47" i="2"/>
  <c r="P47" i="2" s="1"/>
  <c r="KB46" i="2"/>
  <c r="JS46" i="2"/>
  <c r="KA46" i="2" s="1"/>
  <c r="JQ46" i="2"/>
  <c r="JP46" i="2"/>
  <c r="JO46" i="2"/>
  <c r="JY46" i="2" s="1"/>
  <c r="JK46" i="2"/>
  <c r="JT46" i="2" s="1"/>
  <c r="IU46" i="2"/>
  <c r="JC46" i="2" s="1"/>
  <c r="IS46" i="2"/>
  <c r="IR46" i="2"/>
  <c r="IQ46" i="2"/>
  <c r="JA46" i="2" s="1"/>
  <c r="IV46" i="2"/>
  <c r="IF46" i="2"/>
  <c r="HW46" i="2"/>
  <c r="IE46" i="2" s="1"/>
  <c r="HU46" i="2"/>
  <c r="HT46" i="2"/>
  <c r="HS46" i="2"/>
  <c r="IC46" i="2" s="1"/>
  <c r="HO46" i="2"/>
  <c r="HX46" i="2" s="1"/>
  <c r="HY46" i="2" s="1"/>
  <c r="HH46" i="2"/>
  <c r="GY46" i="2"/>
  <c r="HG46" i="2" s="1"/>
  <c r="GW46" i="2"/>
  <c r="GV46" i="2"/>
  <c r="GU46" i="2"/>
  <c r="HE46" i="2" s="1"/>
  <c r="GQ46" i="2"/>
  <c r="GZ46" i="2" s="1"/>
  <c r="HA46" i="2" s="1"/>
  <c r="GJ46" i="2"/>
  <c r="GA46" i="2"/>
  <c r="GI46" i="2" s="1"/>
  <c r="FY46" i="2"/>
  <c r="FX46" i="2"/>
  <c r="FW46" i="2"/>
  <c r="GG46" i="2" s="1"/>
  <c r="FS46" i="2"/>
  <c r="GB46" i="2" s="1"/>
  <c r="FL46" i="2"/>
  <c r="FC46" i="2"/>
  <c r="FK46" i="2" s="1"/>
  <c r="FA46" i="2"/>
  <c r="EZ46" i="2"/>
  <c r="EY46" i="2"/>
  <c r="FI46" i="2" s="1"/>
  <c r="EU46" i="2"/>
  <c r="FD46" i="2" s="1"/>
  <c r="EN46" i="2"/>
  <c r="EE46" i="2"/>
  <c r="EM46" i="2" s="1"/>
  <c r="EC46" i="2"/>
  <c r="EB46" i="2"/>
  <c r="EA46" i="2"/>
  <c r="EK46" i="2" s="1"/>
  <c r="DW46" i="2"/>
  <c r="EF46" i="2" s="1"/>
  <c r="EG46" i="2" s="1"/>
  <c r="DP46" i="2"/>
  <c r="DG46" i="2"/>
  <c r="DO46" i="2" s="1"/>
  <c r="DE46" i="2"/>
  <c r="DD46" i="2"/>
  <c r="DC46" i="2"/>
  <c r="DM46" i="2" s="1"/>
  <c r="CY46" i="2"/>
  <c r="DH46" i="2" s="1"/>
  <c r="DI46" i="2" s="1"/>
  <c r="CR46" i="2"/>
  <c r="CI46" i="2"/>
  <c r="CQ46" i="2" s="1"/>
  <c r="CG46" i="2"/>
  <c r="CF46" i="2"/>
  <c r="CE46" i="2"/>
  <c r="CO46" i="2" s="1"/>
  <c r="CA46" i="2"/>
  <c r="CJ46" i="2" s="1"/>
  <c r="BT46" i="2"/>
  <c r="BK46" i="2"/>
  <c r="BS46" i="2" s="1"/>
  <c r="BI46" i="2"/>
  <c r="BH46" i="2"/>
  <c r="BG46" i="2"/>
  <c r="BQ46" i="2" s="1"/>
  <c r="BC46" i="2"/>
  <c r="BL46" i="2" s="1"/>
  <c r="AV46" i="2"/>
  <c r="AM46" i="2"/>
  <c r="AU46" i="2" s="1"/>
  <c r="AK46" i="2"/>
  <c r="AJ46" i="2"/>
  <c r="AI46" i="2"/>
  <c r="AS46" i="2" s="1"/>
  <c r="AE46" i="2"/>
  <c r="AN46" i="2" s="1"/>
  <c r="AO46" i="2" s="1"/>
  <c r="W46" i="2"/>
  <c r="T46" i="2"/>
  <c r="O46" i="2"/>
  <c r="P46" i="2" s="1"/>
  <c r="KB45" i="2"/>
  <c r="JS45" i="2"/>
  <c r="KA45" i="2" s="1"/>
  <c r="JQ45" i="2"/>
  <c r="JP45" i="2"/>
  <c r="JO45" i="2"/>
  <c r="JY45" i="2" s="1"/>
  <c r="JK45" i="2"/>
  <c r="JT45" i="2" s="1"/>
  <c r="JU45" i="2" s="1"/>
  <c r="IU45" i="2"/>
  <c r="JC45" i="2" s="1"/>
  <c r="IS45" i="2"/>
  <c r="IR45" i="2"/>
  <c r="IQ45" i="2"/>
  <c r="JA45" i="2" s="1"/>
  <c r="IV45" i="2"/>
  <c r="IW45" i="2" s="1"/>
  <c r="IF45" i="2"/>
  <c r="HW45" i="2"/>
  <c r="IE45" i="2" s="1"/>
  <c r="HU45" i="2"/>
  <c r="HT45" i="2"/>
  <c r="HS45" i="2"/>
  <c r="IC45" i="2" s="1"/>
  <c r="HO45" i="2"/>
  <c r="HX45" i="2" s="1"/>
  <c r="HH45" i="2"/>
  <c r="GY45" i="2"/>
  <c r="HG45" i="2" s="1"/>
  <c r="GW45" i="2"/>
  <c r="GV45" i="2"/>
  <c r="GU45" i="2"/>
  <c r="HE45" i="2" s="1"/>
  <c r="GQ45" i="2"/>
  <c r="GJ45" i="2"/>
  <c r="GA45" i="2"/>
  <c r="GI45" i="2" s="1"/>
  <c r="FY45" i="2"/>
  <c r="FX45" i="2"/>
  <c r="FW45" i="2"/>
  <c r="GG45" i="2" s="1"/>
  <c r="FS45" i="2"/>
  <c r="GB45" i="2" s="1"/>
  <c r="GC45" i="2" s="1"/>
  <c r="FL45" i="2"/>
  <c r="FC45" i="2"/>
  <c r="FK45" i="2" s="1"/>
  <c r="FA45" i="2"/>
  <c r="EZ45" i="2"/>
  <c r="EY45" i="2"/>
  <c r="FI45" i="2" s="1"/>
  <c r="EU45" i="2"/>
  <c r="FD45" i="2" s="1"/>
  <c r="FE45" i="2" s="1"/>
  <c r="EN45" i="2"/>
  <c r="EE45" i="2"/>
  <c r="EM45" i="2" s="1"/>
  <c r="EC45" i="2"/>
  <c r="EB45" i="2"/>
  <c r="EA45" i="2"/>
  <c r="EK45" i="2" s="1"/>
  <c r="DW45" i="2"/>
  <c r="EF45" i="2" s="1"/>
  <c r="DP45" i="2"/>
  <c r="DG45" i="2"/>
  <c r="DO45" i="2" s="1"/>
  <c r="DE45" i="2"/>
  <c r="DD45" i="2"/>
  <c r="DC45" i="2"/>
  <c r="DM45" i="2" s="1"/>
  <c r="CY45" i="2"/>
  <c r="CR45" i="2"/>
  <c r="CI45" i="2"/>
  <c r="CQ45" i="2" s="1"/>
  <c r="CG45" i="2"/>
  <c r="CF45" i="2"/>
  <c r="CE45" i="2"/>
  <c r="CO45" i="2" s="1"/>
  <c r="CA45" i="2"/>
  <c r="CJ45" i="2" s="1"/>
  <c r="CK45" i="2" s="1"/>
  <c r="BT45" i="2"/>
  <c r="BK45" i="2"/>
  <c r="BS45" i="2" s="1"/>
  <c r="BI45" i="2"/>
  <c r="BH45" i="2"/>
  <c r="BG45" i="2"/>
  <c r="BQ45" i="2" s="1"/>
  <c r="BC45" i="2"/>
  <c r="BL45" i="2" s="1"/>
  <c r="BM45" i="2" s="1"/>
  <c r="AV45" i="2"/>
  <c r="AM45" i="2"/>
  <c r="AU45" i="2" s="1"/>
  <c r="AK45" i="2"/>
  <c r="AJ45" i="2"/>
  <c r="AI45" i="2"/>
  <c r="AS45" i="2" s="1"/>
  <c r="AE45" i="2"/>
  <c r="AN45" i="2" s="1"/>
  <c r="W45" i="2"/>
  <c r="T45" i="2"/>
  <c r="O45" i="2"/>
  <c r="P45" i="2" s="1"/>
  <c r="KB44" i="2"/>
  <c r="JS44" i="2"/>
  <c r="KA44" i="2" s="1"/>
  <c r="JQ44" i="2"/>
  <c r="JP44" i="2"/>
  <c r="JO44" i="2"/>
  <c r="JY44" i="2" s="1"/>
  <c r="JK44" i="2"/>
  <c r="JT44" i="2" s="1"/>
  <c r="IU44" i="2"/>
  <c r="JC44" i="2" s="1"/>
  <c r="IS44" i="2"/>
  <c r="IR44" i="2"/>
  <c r="IQ44" i="2"/>
  <c r="JA44" i="2" s="1"/>
  <c r="IF44" i="2"/>
  <c r="HW44" i="2"/>
  <c r="IE44" i="2" s="1"/>
  <c r="HU44" i="2"/>
  <c r="HT44" i="2"/>
  <c r="HS44" i="2"/>
  <c r="IC44" i="2" s="1"/>
  <c r="HO44" i="2"/>
  <c r="HX44" i="2" s="1"/>
  <c r="HY44" i="2" s="1"/>
  <c r="HH44" i="2"/>
  <c r="GY44" i="2"/>
  <c r="HG44" i="2" s="1"/>
  <c r="GW44" i="2"/>
  <c r="GV44" i="2"/>
  <c r="GU44" i="2"/>
  <c r="HE44" i="2" s="1"/>
  <c r="GQ44" i="2"/>
  <c r="GZ44" i="2" s="1"/>
  <c r="HA44" i="2" s="1"/>
  <c r="GJ44" i="2"/>
  <c r="GA44" i="2"/>
  <c r="GI44" i="2" s="1"/>
  <c r="FY44" i="2"/>
  <c r="FX44" i="2"/>
  <c r="FW44" i="2"/>
  <c r="GG44" i="2" s="1"/>
  <c r="FS44" i="2"/>
  <c r="GB44" i="2" s="1"/>
  <c r="FL44" i="2"/>
  <c r="FC44" i="2"/>
  <c r="FK44" i="2" s="1"/>
  <c r="FA44" i="2"/>
  <c r="EZ44" i="2"/>
  <c r="EY44" i="2"/>
  <c r="FI44" i="2" s="1"/>
  <c r="EU44" i="2"/>
  <c r="EN44" i="2"/>
  <c r="EE44" i="2"/>
  <c r="EM44" i="2" s="1"/>
  <c r="EC44" i="2"/>
  <c r="EB44" i="2"/>
  <c r="EA44" i="2"/>
  <c r="EK44" i="2" s="1"/>
  <c r="DW44" i="2"/>
  <c r="EF44" i="2" s="1"/>
  <c r="EG44" i="2" s="1"/>
  <c r="DP44" i="2"/>
  <c r="DG44" i="2"/>
  <c r="DO44" i="2" s="1"/>
  <c r="DE44" i="2"/>
  <c r="DD44" i="2"/>
  <c r="DC44" i="2"/>
  <c r="DM44" i="2" s="1"/>
  <c r="CY44" i="2"/>
  <c r="DH44" i="2" s="1"/>
  <c r="DI44" i="2" s="1"/>
  <c r="CR44" i="2"/>
  <c r="CI44" i="2"/>
  <c r="CQ44" i="2" s="1"/>
  <c r="CG44" i="2"/>
  <c r="CF44" i="2"/>
  <c r="CE44" i="2"/>
  <c r="CO44" i="2" s="1"/>
  <c r="CA44" i="2"/>
  <c r="CJ44" i="2" s="1"/>
  <c r="BT44" i="2"/>
  <c r="BK44" i="2"/>
  <c r="BS44" i="2" s="1"/>
  <c r="BI44" i="2"/>
  <c r="BH44" i="2"/>
  <c r="BG44" i="2"/>
  <c r="BQ44" i="2" s="1"/>
  <c r="BC44" i="2"/>
  <c r="AV44" i="2"/>
  <c r="AM44" i="2"/>
  <c r="AU44" i="2" s="1"/>
  <c r="AK44" i="2"/>
  <c r="AJ44" i="2"/>
  <c r="AI44" i="2"/>
  <c r="AS44" i="2" s="1"/>
  <c r="AE44" i="2"/>
  <c r="AN44" i="2" s="1"/>
  <c r="AO44" i="2" s="1"/>
  <c r="W44" i="2"/>
  <c r="T44" i="2"/>
  <c r="O44" i="2"/>
  <c r="P44" i="2" s="1"/>
  <c r="KB43" i="2"/>
  <c r="JS43" i="2"/>
  <c r="KA43" i="2" s="1"/>
  <c r="JQ43" i="2"/>
  <c r="JP43" i="2"/>
  <c r="JO43" i="2"/>
  <c r="JY43" i="2" s="1"/>
  <c r="JK43" i="2"/>
  <c r="JT43" i="2" s="1"/>
  <c r="JU43" i="2" s="1"/>
  <c r="IU43" i="2"/>
  <c r="JC43" i="2" s="1"/>
  <c r="IS43" i="2"/>
  <c r="IR43" i="2"/>
  <c r="IQ43" i="2"/>
  <c r="JA43" i="2" s="1"/>
  <c r="IV43" i="2"/>
  <c r="IW43" i="2" s="1"/>
  <c r="IF43" i="2"/>
  <c r="HW43" i="2"/>
  <c r="IE43" i="2" s="1"/>
  <c r="HU43" i="2"/>
  <c r="HT43" i="2"/>
  <c r="HS43" i="2"/>
  <c r="IC43" i="2" s="1"/>
  <c r="HO43" i="2"/>
  <c r="HX43" i="2" s="1"/>
  <c r="HH43" i="2"/>
  <c r="GY43" i="2"/>
  <c r="HG43" i="2" s="1"/>
  <c r="GW43" i="2"/>
  <c r="GV43" i="2"/>
  <c r="GU43" i="2"/>
  <c r="HE43" i="2" s="1"/>
  <c r="GQ43" i="2"/>
  <c r="GZ43" i="2" s="1"/>
  <c r="GJ43" i="2"/>
  <c r="GA43" i="2"/>
  <c r="GI43" i="2" s="1"/>
  <c r="FY43" i="2"/>
  <c r="FX43" i="2"/>
  <c r="FW43" i="2"/>
  <c r="GG43" i="2" s="1"/>
  <c r="FS43" i="2"/>
  <c r="GB43" i="2" s="1"/>
  <c r="GC43" i="2" s="1"/>
  <c r="FL43" i="2"/>
  <c r="FC43" i="2"/>
  <c r="FK43" i="2" s="1"/>
  <c r="FA43" i="2"/>
  <c r="EZ43" i="2"/>
  <c r="EY43" i="2"/>
  <c r="FI43" i="2" s="1"/>
  <c r="EU43" i="2"/>
  <c r="FD43" i="2" s="1"/>
  <c r="FE43" i="2" s="1"/>
  <c r="EN43" i="2"/>
  <c r="EE43" i="2"/>
  <c r="EM43" i="2" s="1"/>
  <c r="EC43" i="2"/>
  <c r="EB43" i="2"/>
  <c r="EA43" i="2"/>
  <c r="EK43" i="2" s="1"/>
  <c r="DW43" i="2"/>
  <c r="EF43" i="2" s="1"/>
  <c r="DP43" i="2"/>
  <c r="DG43" i="2"/>
  <c r="DO43" i="2" s="1"/>
  <c r="DE43" i="2"/>
  <c r="DD43" i="2"/>
  <c r="DC43" i="2"/>
  <c r="DM43" i="2" s="1"/>
  <c r="CY43" i="2"/>
  <c r="DH43" i="2" s="1"/>
  <c r="CR43" i="2"/>
  <c r="CI43" i="2"/>
  <c r="CQ43" i="2" s="1"/>
  <c r="CG43" i="2"/>
  <c r="CF43" i="2"/>
  <c r="CE43" i="2"/>
  <c r="CO43" i="2" s="1"/>
  <c r="CA43" i="2"/>
  <c r="CJ43" i="2" s="1"/>
  <c r="CK43" i="2" s="1"/>
  <c r="BT43" i="2"/>
  <c r="BK43" i="2"/>
  <c r="BS43" i="2" s="1"/>
  <c r="BI43" i="2"/>
  <c r="BH43" i="2"/>
  <c r="BG43" i="2"/>
  <c r="BQ43" i="2" s="1"/>
  <c r="BC43" i="2"/>
  <c r="BL43" i="2" s="1"/>
  <c r="BM43" i="2" s="1"/>
  <c r="AV43" i="2"/>
  <c r="AM43" i="2"/>
  <c r="AU43" i="2" s="1"/>
  <c r="AK43" i="2"/>
  <c r="AJ43" i="2"/>
  <c r="AI43" i="2"/>
  <c r="AS43" i="2" s="1"/>
  <c r="AE43" i="2"/>
  <c r="AN43" i="2" s="1"/>
  <c r="W43" i="2"/>
  <c r="T43" i="2"/>
  <c r="O43" i="2"/>
  <c r="P43" i="2" s="1"/>
  <c r="KB42" i="2"/>
  <c r="JS42" i="2"/>
  <c r="KA42" i="2" s="1"/>
  <c r="JQ42" i="2"/>
  <c r="JP42" i="2"/>
  <c r="JO42" i="2"/>
  <c r="JY42" i="2" s="1"/>
  <c r="JK42" i="2"/>
  <c r="JT42" i="2" s="1"/>
  <c r="IU42" i="2"/>
  <c r="JC42" i="2" s="1"/>
  <c r="IS42" i="2"/>
  <c r="IR42" i="2"/>
  <c r="IQ42" i="2"/>
  <c r="JA42" i="2" s="1"/>
  <c r="IV42" i="2"/>
  <c r="IF42" i="2"/>
  <c r="HW42" i="2"/>
  <c r="IE42" i="2" s="1"/>
  <c r="HU42" i="2"/>
  <c r="HT42" i="2"/>
  <c r="HS42" i="2"/>
  <c r="IC42" i="2" s="1"/>
  <c r="HO42" i="2"/>
  <c r="HX42" i="2" s="1"/>
  <c r="HY42" i="2" s="1"/>
  <c r="HH42" i="2"/>
  <c r="GY42" i="2"/>
  <c r="HG42" i="2" s="1"/>
  <c r="GW42" i="2"/>
  <c r="GV42" i="2"/>
  <c r="GU42" i="2"/>
  <c r="HE42" i="2" s="1"/>
  <c r="GQ42" i="2"/>
  <c r="GZ42" i="2" s="1"/>
  <c r="HA42" i="2" s="1"/>
  <c r="GJ42" i="2"/>
  <c r="GA42" i="2"/>
  <c r="GI42" i="2" s="1"/>
  <c r="FY42" i="2"/>
  <c r="FX42" i="2"/>
  <c r="FW42" i="2"/>
  <c r="GG42" i="2" s="1"/>
  <c r="FS42" i="2"/>
  <c r="GB42" i="2" s="1"/>
  <c r="FL42" i="2"/>
  <c r="FC42" i="2"/>
  <c r="FK42" i="2" s="1"/>
  <c r="FA42" i="2"/>
  <c r="EZ42" i="2"/>
  <c r="EY42" i="2"/>
  <c r="FI42" i="2" s="1"/>
  <c r="EU42" i="2"/>
  <c r="FD42" i="2" s="1"/>
  <c r="EN42" i="2"/>
  <c r="EE42" i="2"/>
  <c r="EM42" i="2" s="1"/>
  <c r="EC42" i="2"/>
  <c r="EB42" i="2"/>
  <c r="EA42" i="2"/>
  <c r="EK42" i="2" s="1"/>
  <c r="DW42" i="2"/>
  <c r="EF42" i="2" s="1"/>
  <c r="EG42" i="2" s="1"/>
  <c r="DP42" i="2"/>
  <c r="DG42" i="2"/>
  <c r="DO42" i="2" s="1"/>
  <c r="DE42" i="2"/>
  <c r="DD42" i="2"/>
  <c r="DC42" i="2"/>
  <c r="DM42" i="2" s="1"/>
  <c r="CY42" i="2"/>
  <c r="DH42" i="2" s="1"/>
  <c r="DI42" i="2" s="1"/>
  <c r="CR42" i="2"/>
  <c r="CI42" i="2"/>
  <c r="CQ42" i="2" s="1"/>
  <c r="CG42" i="2"/>
  <c r="CF42" i="2"/>
  <c r="CE42" i="2"/>
  <c r="CO42" i="2" s="1"/>
  <c r="CA42" i="2"/>
  <c r="CJ42" i="2" s="1"/>
  <c r="BT42" i="2"/>
  <c r="BK42" i="2"/>
  <c r="BS42" i="2" s="1"/>
  <c r="BI42" i="2"/>
  <c r="BH42" i="2"/>
  <c r="BG42" i="2"/>
  <c r="BQ42" i="2" s="1"/>
  <c r="BC42" i="2"/>
  <c r="BL42" i="2" s="1"/>
  <c r="AV42" i="2"/>
  <c r="AM42" i="2"/>
  <c r="AU42" i="2" s="1"/>
  <c r="AK42" i="2"/>
  <c r="AJ42" i="2"/>
  <c r="AI42" i="2"/>
  <c r="AS42" i="2" s="1"/>
  <c r="AE42" i="2"/>
  <c r="AN42" i="2" s="1"/>
  <c r="AO42" i="2" s="1"/>
  <c r="W42" i="2"/>
  <c r="T42" i="2"/>
  <c r="O42" i="2"/>
  <c r="P42" i="2" s="1"/>
  <c r="KB41" i="2"/>
  <c r="JS41" i="2"/>
  <c r="KA41" i="2" s="1"/>
  <c r="JQ41" i="2"/>
  <c r="JP41" i="2"/>
  <c r="JO41" i="2"/>
  <c r="JY41" i="2" s="1"/>
  <c r="JK41" i="2"/>
  <c r="JT41" i="2" s="1"/>
  <c r="JU41" i="2" s="1"/>
  <c r="IU41" i="2"/>
  <c r="JC41" i="2" s="1"/>
  <c r="IS41" i="2"/>
  <c r="IR41" i="2"/>
  <c r="IQ41" i="2"/>
  <c r="JA41" i="2" s="1"/>
  <c r="IV41" i="2"/>
  <c r="IW41" i="2" s="1"/>
  <c r="IF41" i="2"/>
  <c r="HW41" i="2"/>
  <c r="IE41" i="2" s="1"/>
  <c r="HU41" i="2"/>
  <c r="HT41" i="2"/>
  <c r="HS41" i="2"/>
  <c r="IC41" i="2" s="1"/>
  <c r="HO41" i="2"/>
  <c r="HX41" i="2" s="1"/>
  <c r="HH41" i="2"/>
  <c r="GY41" i="2"/>
  <c r="HG41" i="2" s="1"/>
  <c r="GW41" i="2"/>
  <c r="GV41" i="2"/>
  <c r="GU41" i="2"/>
  <c r="HE41" i="2" s="1"/>
  <c r="GQ41" i="2"/>
  <c r="GJ41" i="2"/>
  <c r="GA41" i="2"/>
  <c r="GI41" i="2" s="1"/>
  <c r="FY41" i="2"/>
  <c r="FX41" i="2"/>
  <c r="FW41" i="2"/>
  <c r="GG41" i="2" s="1"/>
  <c r="FS41" i="2"/>
  <c r="GB41" i="2" s="1"/>
  <c r="GC41" i="2" s="1"/>
  <c r="FL41" i="2"/>
  <c r="FC41" i="2"/>
  <c r="FK41" i="2" s="1"/>
  <c r="FA41" i="2"/>
  <c r="EZ41" i="2"/>
  <c r="EY41" i="2"/>
  <c r="FI41" i="2" s="1"/>
  <c r="EU41" i="2"/>
  <c r="FD41" i="2" s="1"/>
  <c r="FE41" i="2" s="1"/>
  <c r="EN41" i="2"/>
  <c r="EE41" i="2"/>
  <c r="EM41" i="2" s="1"/>
  <c r="EC41" i="2"/>
  <c r="EB41" i="2"/>
  <c r="EA41" i="2"/>
  <c r="EK41" i="2" s="1"/>
  <c r="DW41" i="2"/>
  <c r="EF41" i="2" s="1"/>
  <c r="DP41" i="2"/>
  <c r="DG41" i="2"/>
  <c r="DO41" i="2" s="1"/>
  <c r="DE41" i="2"/>
  <c r="DD41" i="2"/>
  <c r="DC41" i="2"/>
  <c r="DM41" i="2" s="1"/>
  <c r="CY41" i="2"/>
  <c r="CR41" i="2"/>
  <c r="CI41" i="2"/>
  <c r="CQ41" i="2" s="1"/>
  <c r="CG41" i="2"/>
  <c r="CF41" i="2"/>
  <c r="CE41" i="2"/>
  <c r="CO41" i="2" s="1"/>
  <c r="CA41" i="2"/>
  <c r="CJ41" i="2" s="1"/>
  <c r="CK41" i="2" s="1"/>
  <c r="BT41" i="2"/>
  <c r="BK41" i="2"/>
  <c r="BS41" i="2" s="1"/>
  <c r="BI41" i="2"/>
  <c r="BH41" i="2"/>
  <c r="BG41" i="2"/>
  <c r="BQ41" i="2" s="1"/>
  <c r="BC41" i="2"/>
  <c r="BL41" i="2" s="1"/>
  <c r="BM41" i="2" s="1"/>
  <c r="AV41" i="2"/>
  <c r="AM41" i="2"/>
  <c r="AU41" i="2" s="1"/>
  <c r="AK41" i="2"/>
  <c r="AJ41" i="2"/>
  <c r="AI41" i="2"/>
  <c r="AS41" i="2" s="1"/>
  <c r="AE41" i="2"/>
  <c r="AN41" i="2" s="1"/>
  <c r="W41" i="2"/>
  <c r="T41" i="2"/>
  <c r="O41" i="2"/>
  <c r="P41" i="2" s="1"/>
  <c r="KB40" i="2"/>
  <c r="JS40" i="2"/>
  <c r="KA40" i="2" s="1"/>
  <c r="JQ40" i="2"/>
  <c r="JP40" i="2"/>
  <c r="JO40" i="2"/>
  <c r="JY40" i="2" s="1"/>
  <c r="JK40" i="2"/>
  <c r="JT40" i="2" s="1"/>
  <c r="IU40" i="2"/>
  <c r="JC40" i="2" s="1"/>
  <c r="IS40" i="2"/>
  <c r="IR40" i="2"/>
  <c r="IQ40" i="2"/>
  <c r="JA40" i="2" s="1"/>
  <c r="IF40" i="2"/>
  <c r="HW40" i="2"/>
  <c r="IE40" i="2" s="1"/>
  <c r="HU40" i="2"/>
  <c r="HT40" i="2"/>
  <c r="HS40" i="2"/>
  <c r="IC40" i="2" s="1"/>
  <c r="HO40" i="2"/>
  <c r="HX40" i="2" s="1"/>
  <c r="HY40" i="2" s="1"/>
  <c r="HH40" i="2"/>
  <c r="GY40" i="2"/>
  <c r="HG40" i="2" s="1"/>
  <c r="GW40" i="2"/>
  <c r="GV40" i="2"/>
  <c r="GU40" i="2"/>
  <c r="HE40" i="2" s="1"/>
  <c r="GQ40" i="2"/>
  <c r="GZ40" i="2" s="1"/>
  <c r="HA40" i="2" s="1"/>
  <c r="GJ40" i="2"/>
  <c r="GA40" i="2"/>
  <c r="GI40" i="2" s="1"/>
  <c r="FY40" i="2"/>
  <c r="FX40" i="2"/>
  <c r="FW40" i="2"/>
  <c r="GG40" i="2" s="1"/>
  <c r="FS40" i="2"/>
  <c r="GB40" i="2" s="1"/>
  <c r="FL40" i="2"/>
  <c r="FC40" i="2"/>
  <c r="FK40" i="2" s="1"/>
  <c r="FA40" i="2"/>
  <c r="EZ40" i="2"/>
  <c r="EY40" i="2"/>
  <c r="FI40" i="2" s="1"/>
  <c r="EU40" i="2"/>
  <c r="EN40" i="2"/>
  <c r="EE40" i="2"/>
  <c r="EM40" i="2" s="1"/>
  <c r="EC40" i="2"/>
  <c r="EB40" i="2"/>
  <c r="EA40" i="2"/>
  <c r="EK40" i="2" s="1"/>
  <c r="DW40" i="2"/>
  <c r="EF40" i="2" s="1"/>
  <c r="EG40" i="2" s="1"/>
  <c r="DP40" i="2"/>
  <c r="DG40" i="2"/>
  <c r="DO40" i="2" s="1"/>
  <c r="DE40" i="2"/>
  <c r="DD40" i="2"/>
  <c r="DC40" i="2"/>
  <c r="DM40" i="2" s="1"/>
  <c r="CY40" i="2"/>
  <c r="DH40" i="2" s="1"/>
  <c r="DI40" i="2" s="1"/>
  <c r="CR40" i="2"/>
  <c r="CI40" i="2"/>
  <c r="CQ40" i="2" s="1"/>
  <c r="CG40" i="2"/>
  <c r="CF40" i="2"/>
  <c r="CE40" i="2"/>
  <c r="CO40" i="2" s="1"/>
  <c r="CA40" i="2"/>
  <c r="CJ40" i="2" s="1"/>
  <c r="BT40" i="2"/>
  <c r="BK40" i="2"/>
  <c r="BS40" i="2" s="1"/>
  <c r="BI40" i="2"/>
  <c r="BH40" i="2"/>
  <c r="BG40" i="2"/>
  <c r="BQ40" i="2" s="1"/>
  <c r="BC40" i="2"/>
  <c r="AV40" i="2"/>
  <c r="AM40" i="2"/>
  <c r="AU40" i="2" s="1"/>
  <c r="AK40" i="2"/>
  <c r="AJ40" i="2"/>
  <c r="AI40" i="2"/>
  <c r="AS40" i="2" s="1"/>
  <c r="AE40" i="2"/>
  <c r="AN40" i="2" s="1"/>
  <c r="AO40" i="2" s="1"/>
  <c r="W40" i="2"/>
  <c r="T40" i="2"/>
  <c r="O40" i="2"/>
  <c r="P40" i="2" s="1"/>
  <c r="KB39" i="2"/>
  <c r="JS39" i="2"/>
  <c r="KA39" i="2" s="1"/>
  <c r="JQ39" i="2"/>
  <c r="JP39" i="2"/>
  <c r="JO39" i="2"/>
  <c r="JY39" i="2" s="1"/>
  <c r="JK39" i="2"/>
  <c r="JT39" i="2" s="1"/>
  <c r="JU39" i="2" s="1"/>
  <c r="IU39" i="2"/>
  <c r="JC39" i="2" s="1"/>
  <c r="IS39" i="2"/>
  <c r="IR39" i="2"/>
  <c r="IQ39" i="2"/>
  <c r="JA39" i="2" s="1"/>
  <c r="IV39" i="2"/>
  <c r="IW39" i="2" s="1"/>
  <c r="IF39" i="2"/>
  <c r="HW39" i="2"/>
  <c r="IE39" i="2" s="1"/>
  <c r="HU39" i="2"/>
  <c r="HT39" i="2"/>
  <c r="HS39" i="2"/>
  <c r="IC39" i="2" s="1"/>
  <c r="HO39" i="2"/>
  <c r="HX39" i="2" s="1"/>
  <c r="HH39" i="2"/>
  <c r="GY39" i="2"/>
  <c r="HG39" i="2" s="1"/>
  <c r="GW39" i="2"/>
  <c r="GV39" i="2"/>
  <c r="GU39" i="2"/>
  <c r="HE39" i="2" s="1"/>
  <c r="GQ39" i="2"/>
  <c r="GZ39" i="2" s="1"/>
  <c r="GJ39" i="2"/>
  <c r="GA39" i="2"/>
  <c r="GI39" i="2" s="1"/>
  <c r="FY39" i="2"/>
  <c r="FX39" i="2"/>
  <c r="FW39" i="2"/>
  <c r="GG39" i="2" s="1"/>
  <c r="FS39" i="2"/>
  <c r="GB39" i="2" s="1"/>
  <c r="GC39" i="2" s="1"/>
  <c r="FL39" i="2"/>
  <c r="FC39" i="2"/>
  <c r="FK39" i="2" s="1"/>
  <c r="FA39" i="2"/>
  <c r="EZ39" i="2"/>
  <c r="EY39" i="2"/>
  <c r="FI39" i="2" s="1"/>
  <c r="EU39" i="2"/>
  <c r="FD39" i="2" s="1"/>
  <c r="FE39" i="2" s="1"/>
  <c r="EN39" i="2"/>
  <c r="EE39" i="2"/>
  <c r="EM39" i="2" s="1"/>
  <c r="EC39" i="2"/>
  <c r="EB39" i="2"/>
  <c r="EA39" i="2"/>
  <c r="EK39" i="2" s="1"/>
  <c r="DW39" i="2"/>
  <c r="EF39" i="2" s="1"/>
  <c r="DP39" i="2"/>
  <c r="DG39" i="2"/>
  <c r="DO39" i="2" s="1"/>
  <c r="DE39" i="2"/>
  <c r="DD39" i="2"/>
  <c r="DC39" i="2"/>
  <c r="DM39" i="2" s="1"/>
  <c r="CY39" i="2"/>
  <c r="DH39" i="2" s="1"/>
  <c r="CR39" i="2"/>
  <c r="CI39" i="2"/>
  <c r="CQ39" i="2" s="1"/>
  <c r="CG39" i="2"/>
  <c r="CF39" i="2"/>
  <c r="CE39" i="2"/>
  <c r="CO39" i="2" s="1"/>
  <c r="CA39" i="2"/>
  <c r="CJ39" i="2" s="1"/>
  <c r="CK39" i="2" s="1"/>
  <c r="BT39" i="2"/>
  <c r="BK39" i="2"/>
  <c r="BS39" i="2" s="1"/>
  <c r="BI39" i="2"/>
  <c r="BH39" i="2"/>
  <c r="BG39" i="2"/>
  <c r="BQ39" i="2" s="1"/>
  <c r="BC39" i="2"/>
  <c r="BL39" i="2" s="1"/>
  <c r="BM39" i="2" s="1"/>
  <c r="AV39" i="2"/>
  <c r="AM39" i="2"/>
  <c r="AU39" i="2" s="1"/>
  <c r="AK39" i="2"/>
  <c r="AJ39" i="2"/>
  <c r="AI39" i="2"/>
  <c r="AS39" i="2" s="1"/>
  <c r="AE39" i="2"/>
  <c r="AN39" i="2" s="1"/>
  <c r="W39" i="2"/>
  <c r="T39" i="2"/>
  <c r="O39" i="2"/>
  <c r="P39" i="2" s="1"/>
  <c r="KB38" i="2"/>
  <c r="JS38" i="2"/>
  <c r="KA38" i="2" s="1"/>
  <c r="JQ38" i="2"/>
  <c r="JP38" i="2"/>
  <c r="JO38" i="2"/>
  <c r="JY38" i="2" s="1"/>
  <c r="JK38" i="2"/>
  <c r="JT38" i="2" s="1"/>
  <c r="IU38" i="2"/>
  <c r="JC38" i="2" s="1"/>
  <c r="IS38" i="2"/>
  <c r="IR38" i="2"/>
  <c r="IQ38" i="2"/>
  <c r="JA38" i="2" s="1"/>
  <c r="IV38" i="2"/>
  <c r="IF38" i="2"/>
  <c r="HW38" i="2"/>
  <c r="IE38" i="2" s="1"/>
  <c r="HU38" i="2"/>
  <c r="HT38" i="2"/>
  <c r="HS38" i="2"/>
  <c r="IC38" i="2" s="1"/>
  <c r="HO38" i="2"/>
  <c r="HX38" i="2" s="1"/>
  <c r="HY38" i="2" s="1"/>
  <c r="HH38" i="2"/>
  <c r="GY38" i="2"/>
  <c r="HG38" i="2" s="1"/>
  <c r="GW38" i="2"/>
  <c r="GV38" i="2"/>
  <c r="GU38" i="2"/>
  <c r="HE38" i="2" s="1"/>
  <c r="GQ38" i="2"/>
  <c r="GZ38" i="2" s="1"/>
  <c r="HA38" i="2" s="1"/>
  <c r="GJ38" i="2"/>
  <c r="GA38" i="2"/>
  <c r="GI38" i="2" s="1"/>
  <c r="FY38" i="2"/>
  <c r="FX38" i="2"/>
  <c r="FW38" i="2"/>
  <c r="GG38" i="2" s="1"/>
  <c r="FS38" i="2"/>
  <c r="GB38" i="2" s="1"/>
  <c r="FL38" i="2"/>
  <c r="FC38" i="2"/>
  <c r="FK38" i="2" s="1"/>
  <c r="FA38" i="2"/>
  <c r="EZ38" i="2"/>
  <c r="EY38" i="2"/>
  <c r="FI38" i="2" s="1"/>
  <c r="EU38" i="2"/>
  <c r="FD38" i="2" s="1"/>
  <c r="EN38" i="2"/>
  <c r="EE38" i="2"/>
  <c r="EM38" i="2" s="1"/>
  <c r="EC38" i="2"/>
  <c r="EB38" i="2"/>
  <c r="EA38" i="2"/>
  <c r="EK38" i="2" s="1"/>
  <c r="DW38" i="2"/>
  <c r="EF38" i="2" s="1"/>
  <c r="EG38" i="2" s="1"/>
  <c r="DP38" i="2"/>
  <c r="DG38" i="2"/>
  <c r="DO38" i="2" s="1"/>
  <c r="DE38" i="2"/>
  <c r="DD38" i="2"/>
  <c r="DC38" i="2"/>
  <c r="DM38" i="2" s="1"/>
  <c r="CY38" i="2"/>
  <c r="DH38" i="2" s="1"/>
  <c r="DI38" i="2" s="1"/>
  <c r="CR38" i="2"/>
  <c r="CI38" i="2"/>
  <c r="CQ38" i="2" s="1"/>
  <c r="CG38" i="2"/>
  <c r="CF38" i="2"/>
  <c r="CE38" i="2"/>
  <c r="CO38" i="2" s="1"/>
  <c r="CA38" i="2"/>
  <c r="CJ38" i="2" s="1"/>
  <c r="BT38" i="2"/>
  <c r="BK38" i="2"/>
  <c r="BS38" i="2" s="1"/>
  <c r="BI38" i="2"/>
  <c r="BH38" i="2"/>
  <c r="BG38" i="2"/>
  <c r="BQ38" i="2" s="1"/>
  <c r="BC38" i="2"/>
  <c r="BL38" i="2" s="1"/>
  <c r="AV38" i="2"/>
  <c r="AM38" i="2"/>
  <c r="AU38" i="2" s="1"/>
  <c r="AK38" i="2"/>
  <c r="AJ38" i="2"/>
  <c r="AI38" i="2"/>
  <c r="AS38" i="2" s="1"/>
  <c r="AE38" i="2"/>
  <c r="AN38" i="2" s="1"/>
  <c r="AO38" i="2" s="1"/>
  <c r="W38" i="2"/>
  <c r="T38" i="2"/>
  <c r="O38" i="2"/>
  <c r="P38" i="2" s="1"/>
  <c r="KB37" i="2"/>
  <c r="JS37" i="2"/>
  <c r="KA37" i="2" s="1"/>
  <c r="JQ37" i="2"/>
  <c r="JP37" i="2"/>
  <c r="JO37" i="2"/>
  <c r="JY37" i="2" s="1"/>
  <c r="JK37" i="2"/>
  <c r="JT37" i="2" s="1"/>
  <c r="JU37" i="2" s="1"/>
  <c r="IU37" i="2"/>
  <c r="JC37" i="2" s="1"/>
  <c r="IS37" i="2"/>
  <c r="IR37" i="2"/>
  <c r="IQ37" i="2"/>
  <c r="JA37" i="2" s="1"/>
  <c r="IV37" i="2"/>
  <c r="IW37" i="2" s="1"/>
  <c r="IF37" i="2"/>
  <c r="HW37" i="2"/>
  <c r="IE37" i="2" s="1"/>
  <c r="HU37" i="2"/>
  <c r="HT37" i="2"/>
  <c r="HS37" i="2"/>
  <c r="IC37" i="2" s="1"/>
  <c r="HO37" i="2"/>
  <c r="HX37" i="2" s="1"/>
  <c r="HH37" i="2"/>
  <c r="GY37" i="2"/>
  <c r="HG37" i="2" s="1"/>
  <c r="GW37" i="2"/>
  <c r="GV37" i="2"/>
  <c r="GU37" i="2"/>
  <c r="HE37" i="2" s="1"/>
  <c r="GQ37" i="2"/>
  <c r="GJ37" i="2"/>
  <c r="GA37" i="2"/>
  <c r="GI37" i="2" s="1"/>
  <c r="FY37" i="2"/>
  <c r="FX37" i="2"/>
  <c r="FW37" i="2"/>
  <c r="GG37" i="2" s="1"/>
  <c r="FS37" i="2"/>
  <c r="GB37" i="2" s="1"/>
  <c r="GC37" i="2" s="1"/>
  <c r="FL37" i="2"/>
  <c r="FC37" i="2"/>
  <c r="FK37" i="2" s="1"/>
  <c r="FA37" i="2"/>
  <c r="EZ37" i="2"/>
  <c r="EY37" i="2"/>
  <c r="FI37" i="2" s="1"/>
  <c r="EU37" i="2"/>
  <c r="FD37" i="2" s="1"/>
  <c r="FE37" i="2" s="1"/>
  <c r="EN37" i="2"/>
  <c r="EE37" i="2"/>
  <c r="EM37" i="2" s="1"/>
  <c r="EC37" i="2"/>
  <c r="EB37" i="2"/>
  <c r="EA37" i="2"/>
  <c r="EK37" i="2" s="1"/>
  <c r="DW37" i="2"/>
  <c r="EF37" i="2" s="1"/>
  <c r="DP37" i="2"/>
  <c r="DG37" i="2"/>
  <c r="DO37" i="2" s="1"/>
  <c r="DE37" i="2"/>
  <c r="DD37" i="2"/>
  <c r="DC37" i="2"/>
  <c r="DM37" i="2" s="1"/>
  <c r="CY37" i="2"/>
  <c r="CR37" i="2"/>
  <c r="CI37" i="2"/>
  <c r="CQ37" i="2" s="1"/>
  <c r="CG37" i="2"/>
  <c r="CF37" i="2"/>
  <c r="CE37" i="2"/>
  <c r="CO37" i="2" s="1"/>
  <c r="CA37" i="2"/>
  <c r="CJ37" i="2" s="1"/>
  <c r="CK37" i="2" s="1"/>
  <c r="BT37" i="2"/>
  <c r="BK37" i="2"/>
  <c r="BS37" i="2" s="1"/>
  <c r="BI37" i="2"/>
  <c r="BH37" i="2"/>
  <c r="BG37" i="2"/>
  <c r="BQ37" i="2" s="1"/>
  <c r="BC37" i="2"/>
  <c r="BL37" i="2" s="1"/>
  <c r="BM37" i="2" s="1"/>
  <c r="AV37" i="2"/>
  <c r="AM37" i="2"/>
  <c r="AU37" i="2" s="1"/>
  <c r="AK37" i="2"/>
  <c r="AJ37" i="2"/>
  <c r="AI37" i="2"/>
  <c r="AS37" i="2" s="1"/>
  <c r="AE37" i="2"/>
  <c r="AN37" i="2" s="1"/>
  <c r="W37" i="2"/>
  <c r="T37" i="2"/>
  <c r="O37" i="2"/>
  <c r="P37" i="2" s="1"/>
  <c r="KB36" i="2"/>
  <c r="JS36" i="2"/>
  <c r="KA36" i="2" s="1"/>
  <c r="JQ36" i="2"/>
  <c r="JP36" i="2"/>
  <c r="JO36" i="2"/>
  <c r="JY36" i="2" s="1"/>
  <c r="JK36" i="2"/>
  <c r="JT36" i="2" s="1"/>
  <c r="IU36" i="2"/>
  <c r="JC36" i="2" s="1"/>
  <c r="IS36" i="2"/>
  <c r="IR36" i="2"/>
  <c r="IQ36" i="2"/>
  <c r="JA36" i="2" s="1"/>
  <c r="IF36" i="2"/>
  <c r="HW36" i="2"/>
  <c r="IE36" i="2" s="1"/>
  <c r="HU36" i="2"/>
  <c r="HT36" i="2"/>
  <c r="HS36" i="2"/>
  <c r="IC36" i="2" s="1"/>
  <c r="HO36" i="2"/>
  <c r="HX36" i="2" s="1"/>
  <c r="HY36" i="2" s="1"/>
  <c r="HH36" i="2"/>
  <c r="GY36" i="2"/>
  <c r="HG36" i="2" s="1"/>
  <c r="GW36" i="2"/>
  <c r="GV36" i="2"/>
  <c r="GU36" i="2"/>
  <c r="HE36" i="2" s="1"/>
  <c r="GQ36" i="2"/>
  <c r="GZ36" i="2" s="1"/>
  <c r="HA36" i="2" s="1"/>
  <c r="GJ36" i="2"/>
  <c r="GA36" i="2"/>
  <c r="GI36" i="2" s="1"/>
  <c r="FY36" i="2"/>
  <c r="FX36" i="2"/>
  <c r="FW36" i="2"/>
  <c r="GG36" i="2" s="1"/>
  <c r="FS36" i="2"/>
  <c r="GB36" i="2" s="1"/>
  <c r="FL36" i="2"/>
  <c r="FC36" i="2"/>
  <c r="FK36" i="2" s="1"/>
  <c r="FA36" i="2"/>
  <c r="EZ36" i="2"/>
  <c r="EY36" i="2"/>
  <c r="FI36" i="2" s="1"/>
  <c r="EU36" i="2"/>
  <c r="EN36" i="2"/>
  <c r="EE36" i="2"/>
  <c r="EM36" i="2" s="1"/>
  <c r="EC36" i="2"/>
  <c r="EB36" i="2"/>
  <c r="EA36" i="2"/>
  <c r="EK36" i="2" s="1"/>
  <c r="DW36" i="2"/>
  <c r="EF36" i="2" s="1"/>
  <c r="EG36" i="2" s="1"/>
  <c r="DP36" i="2"/>
  <c r="DG36" i="2"/>
  <c r="DO36" i="2" s="1"/>
  <c r="DE36" i="2"/>
  <c r="DD36" i="2"/>
  <c r="DC36" i="2"/>
  <c r="DM36" i="2" s="1"/>
  <c r="CY36" i="2"/>
  <c r="DH36" i="2" s="1"/>
  <c r="DI36" i="2" s="1"/>
  <c r="CR36" i="2"/>
  <c r="CI36" i="2"/>
  <c r="CQ36" i="2" s="1"/>
  <c r="CG36" i="2"/>
  <c r="CF36" i="2"/>
  <c r="CE36" i="2"/>
  <c r="CO36" i="2" s="1"/>
  <c r="CA36" i="2"/>
  <c r="CJ36" i="2" s="1"/>
  <c r="BT36" i="2"/>
  <c r="BK36" i="2"/>
  <c r="BS36" i="2" s="1"/>
  <c r="BI36" i="2"/>
  <c r="BH36" i="2"/>
  <c r="BG36" i="2"/>
  <c r="BQ36" i="2" s="1"/>
  <c r="BC36" i="2"/>
  <c r="AV36" i="2"/>
  <c r="AM36" i="2"/>
  <c r="AU36" i="2" s="1"/>
  <c r="AK36" i="2"/>
  <c r="AJ36" i="2"/>
  <c r="AI36" i="2"/>
  <c r="AS36" i="2" s="1"/>
  <c r="AE36" i="2"/>
  <c r="AN36" i="2" s="1"/>
  <c r="AO36" i="2" s="1"/>
  <c r="W36" i="2"/>
  <c r="T36" i="2"/>
  <c r="O36" i="2"/>
  <c r="P36" i="2" s="1"/>
  <c r="KB35" i="2"/>
  <c r="JS35" i="2"/>
  <c r="KA35" i="2" s="1"/>
  <c r="JQ35" i="2"/>
  <c r="JP35" i="2"/>
  <c r="JO35" i="2"/>
  <c r="JY35" i="2" s="1"/>
  <c r="JK35" i="2"/>
  <c r="JT35" i="2" s="1"/>
  <c r="JU35" i="2" s="1"/>
  <c r="IU35" i="2"/>
  <c r="JC35" i="2" s="1"/>
  <c r="IS35" i="2"/>
  <c r="IR35" i="2"/>
  <c r="IQ35" i="2"/>
  <c r="JA35" i="2" s="1"/>
  <c r="IV35" i="2"/>
  <c r="IW35" i="2" s="1"/>
  <c r="IF35" i="2"/>
  <c r="HW35" i="2"/>
  <c r="IE35" i="2" s="1"/>
  <c r="HU35" i="2"/>
  <c r="HT35" i="2"/>
  <c r="HS35" i="2"/>
  <c r="IC35" i="2" s="1"/>
  <c r="HO35" i="2"/>
  <c r="HX35" i="2" s="1"/>
  <c r="HH35" i="2"/>
  <c r="GY35" i="2"/>
  <c r="HG35" i="2" s="1"/>
  <c r="GW35" i="2"/>
  <c r="GV35" i="2"/>
  <c r="GU35" i="2"/>
  <c r="HE35" i="2" s="1"/>
  <c r="GQ35" i="2"/>
  <c r="GZ35" i="2" s="1"/>
  <c r="GJ35" i="2"/>
  <c r="GA35" i="2"/>
  <c r="GI35" i="2" s="1"/>
  <c r="FY35" i="2"/>
  <c r="FX35" i="2"/>
  <c r="FW35" i="2"/>
  <c r="GG35" i="2" s="1"/>
  <c r="FS35" i="2"/>
  <c r="GB35" i="2" s="1"/>
  <c r="GC35" i="2" s="1"/>
  <c r="FL35" i="2"/>
  <c r="FC35" i="2"/>
  <c r="FK35" i="2" s="1"/>
  <c r="FA35" i="2"/>
  <c r="EZ35" i="2"/>
  <c r="EY35" i="2"/>
  <c r="FI35" i="2" s="1"/>
  <c r="EU35" i="2"/>
  <c r="FD35" i="2" s="1"/>
  <c r="FE35" i="2" s="1"/>
  <c r="EN35" i="2"/>
  <c r="EE35" i="2"/>
  <c r="EM35" i="2" s="1"/>
  <c r="EC35" i="2"/>
  <c r="EB35" i="2"/>
  <c r="EA35" i="2"/>
  <c r="EK35" i="2" s="1"/>
  <c r="DW35" i="2"/>
  <c r="EF35" i="2" s="1"/>
  <c r="DP35" i="2"/>
  <c r="DG35" i="2"/>
  <c r="DO35" i="2" s="1"/>
  <c r="DE35" i="2"/>
  <c r="DD35" i="2"/>
  <c r="DC35" i="2"/>
  <c r="DM35" i="2" s="1"/>
  <c r="CY35" i="2"/>
  <c r="DH35" i="2" s="1"/>
  <c r="CR35" i="2"/>
  <c r="CI35" i="2"/>
  <c r="CQ35" i="2" s="1"/>
  <c r="CG35" i="2"/>
  <c r="CF35" i="2"/>
  <c r="CE35" i="2"/>
  <c r="CO35" i="2" s="1"/>
  <c r="CA35" i="2"/>
  <c r="CJ35" i="2" s="1"/>
  <c r="CK35" i="2" s="1"/>
  <c r="BT35" i="2"/>
  <c r="BK35" i="2"/>
  <c r="BS35" i="2" s="1"/>
  <c r="BI35" i="2"/>
  <c r="BH35" i="2"/>
  <c r="BG35" i="2"/>
  <c r="BQ35" i="2" s="1"/>
  <c r="BC35" i="2"/>
  <c r="BL35" i="2" s="1"/>
  <c r="BM35" i="2" s="1"/>
  <c r="AV35" i="2"/>
  <c r="AM35" i="2"/>
  <c r="AU35" i="2" s="1"/>
  <c r="AK35" i="2"/>
  <c r="AJ35" i="2"/>
  <c r="AI35" i="2"/>
  <c r="AS35" i="2" s="1"/>
  <c r="AE35" i="2"/>
  <c r="AN35" i="2" s="1"/>
  <c r="T35" i="2"/>
  <c r="O35" i="2"/>
  <c r="P35" i="2" s="1"/>
  <c r="KB34" i="2"/>
  <c r="JS34" i="2"/>
  <c r="KA34" i="2" s="1"/>
  <c r="JQ34" i="2"/>
  <c r="JP34" i="2"/>
  <c r="JO34" i="2"/>
  <c r="JY34" i="2" s="1"/>
  <c r="JK34" i="2"/>
  <c r="JT34" i="2" s="1"/>
  <c r="IU34" i="2"/>
  <c r="JC34" i="2" s="1"/>
  <c r="IS34" i="2"/>
  <c r="IR34" i="2"/>
  <c r="IQ34" i="2"/>
  <c r="JA34" i="2" s="1"/>
  <c r="IV34" i="2"/>
  <c r="IF34" i="2"/>
  <c r="HW34" i="2"/>
  <c r="IE34" i="2" s="1"/>
  <c r="HU34" i="2"/>
  <c r="HT34" i="2"/>
  <c r="HS34" i="2"/>
  <c r="IC34" i="2" s="1"/>
  <c r="HO34" i="2"/>
  <c r="HX34" i="2" s="1"/>
  <c r="HY34" i="2" s="1"/>
  <c r="HH34" i="2"/>
  <c r="GY34" i="2"/>
  <c r="HG34" i="2" s="1"/>
  <c r="GW34" i="2"/>
  <c r="GV34" i="2"/>
  <c r="GU34" i="2"/>
  <c r="HE34" i="2" s="1"/>
  <c r="GQ34" i="2"/>
  <c r="GZ34" i="2" s="1"/>
  <c r="HA34" i="2" s="1"/>
  <c r="GJ34" i="2"/>
  <c r="GA34" i="2"/>
  <c r="GI34" i="2" s="1"/>
  <c r="FY34" i="2"/>
  <c r="FX34" i="2"/>
  <c r="FW34" i="2"/>
  <c r="GG34" i="2" s="1"/>
  <c r="FS34" i="2"/>
  <c r="GB34" i="2" s="1"/>
  <c r="FL34" i="2"/>
  <c r="FC34" i="2"/>
  <c r="FK34" i="2" s="1"/>
  <c r="FA34" i="2"/>
  <c r="EZ34" i="2"/>
  <c r="EY34" i="2"/>
  <c r="FI34" i="2" s="1"/>
  <c r="EU34" i="2"/>
  <c r="FD34" i="2" s="1"/>
  <c r="EN34" i="2"/>
  <c r="EE34" i="2"/>
  <c r="EM34" i="2" s="1"/>
  <c r="EC34" i="2"/>
  <c r="EB34" i="2"/>
  <c r="EA34" i="2"/>
  <c r="EK34" i="2" s="1"/>
  <c r="DW34" i="2"/>
  <c r="EF34" i="2" s="1"/>
  <c r="EG34" i="2" s="1"/>
  <c r="DP34" i="2"/>
  <c r="DG34" i="2"/>
  <c r="DO34" i="2" s="1"/>
  <c r="DE34" i="2"/>
  <c r="DD34" i="2"/>
  <c r="DC34" i="2"/>
  <c r="DM34" i="2" s="1"/>
  <c r="CY34" i="2"/>
  <c r="DH34" i="2" s="1"/>
  <c r="DI34" i="2" s="1"/>
  <c r="CR34" i="2"/>
  <c r="CI34" i="2"/>
  <c r="CQ34" i="2" s="1"/>
  <c r="CG34" i="2"/>
  <c r="CF34" i="2"/>
  <c r="CE34" i="2"/>
  <c r="CO34" i="2" s="1"/>
  <c r="CA34" i="2"/>
  <c r="CJ34" i="2" s="1"/>
  <c r="BT34" i="2"/>
  <c r="BK34" i="2"/>
  <c r="BS34" i="2" s="1"/>
  <c r="BI34" i="2"/>
  <c r="BH34" i="2"/>
  <c r="BG34" i="2"/>
  <c r="BQ34" i="2" s="1"/>
  <c r="BC34" i="2"/>
  <c r="BL34" i="2" s="1"/>
  <c r="AV34" i="2"/>
  <c r="AM34" i="2"/>
  <c r="AU34" i="2" s="1"/>
  <c r="AK34" i="2"/>
  <c r="AJ34" i="2"/>
  <c r="AI34" i="2"/>
  <c r="AS34" i="2" s="1"/>
  <c r="AE34" i="2"/>
  <c r="AN34" i="2" s="1"/>
  <c r="AO34" i="2" s="1"/>
  <c r="T34" i="2"/>
  <c r="O34" i="2"/>
  <c r="P34" i="2" s="1"/>
  <c r="KB33" i="2"/>
  <c r="JS33" i="2"/>
  <c r="KA33" i="2" s="1"/>
  <c r="JQ33" i="2"/>
  <c r="JP33" i="2"/>
  <c r="JO33" i="2"/>
  <c r="JY33" i="2" s="1"/>
  <c r="JK33" i="2"/>
  <c r="JT33" i="2" s="1"/>
  <c r="JU33" i="2" s="1"/>
  <c r="IU33" i="2"/>
  <c r="JC33" i="2" s="1"/>
  <c r="IS33" i="2"/>
  <c r="IR33" i="2"/>
  <c r="IQ33" i="2"/>
  <c r="JA33" i="2" s="1"/>
  <c r="IV33" i="2"/>
  <c r="IW33" i="2" s="1"/>
  <c r="IF33" i="2"/>
  <c r="HW33" i="2"/>
  <c r="IE33" i="2" s="1"/>
  <c r="HU33" i="2"/>
  <c r="HT33" i="2"/>
  <c r="HS33" i="2"/>
  <c r="IC33" i="2" s="1"/>
  <c r="HO33" i="2"/>
  <c r="HX33" i="2" s="1"/>
  <c r="HH33" i="2"/>
  <c r="GY33" i="2"/>
  <c r="HG33" i="2" s="1"/>
  <c r="GW33" i="2"/>
  <c r="GV33" i="2"/>
  <c r="GU33" i="2"/>
  <c r="HE33" i="2" s="1"/>
  <c r="GQ33" i="2"/>
  <c r="GJ33" i="2"/>
  <c r="GA33" i="2"/>
  <c r="GI33" i="2" s="1"/>
  <c r="FY33" i="2"/>
  <c r="FX33" i="2"/>
  <c r="FW33" i="2"/>
  <c r="GG33" i="2" s="1"/>
  <c r="FS33" i="2"/>
  <c r="GB33" i="2" s="1"/>
  <c r="GC33" i="2" s="1"/>
  <c r="FL33" i="2"/>
  <c r="FC33" i="2"/>
  <c r="FK33" i="2" s="1"/>
  <c r="FA33" i="2"/>
  <c r="EZ33" i="2"/>
  <c r="EY33" i="2"/>
  <c r="FI33" i="2" s="1"/>
  <c r="EU33" i="2"/>
  <c r="FD33" i="2" s="1"/>
  <c r="FE33" i="2" s="1"/>
  <c r="EN33" i="2"/>
  <c r="EE33" i="2"/>
  <c r="EM33" i="2" s="1"/>
  <c r="EC33" i="2"/>
  <c r="EB33" i="2"/>
  <c r="EA33" i="2"/>
  <c r="EK33" i="2" s="1"/>
  <c r="DW33" i="2"/>
  <c r="EF33" i="2" s="1"/>
  <c r="DP33" i="2"/>
  <c r="DG33" i="2"/>
  <c r="DO33" i="2" s="1"/>
  <c r="DE33" i="2"/>
  <c r="DD33" i="2"/>
  <c r="DC33" i="2"/>
  <c r="DM33" i="2" s="1"/>
  <c r="CY33" i="2"/>
  <c r="CR33" i="2"/>
  <c r="CI33" i="2"/>
  <c r="CQ33" i="2" s="1"/>
  <c r="CG33" i="2"/>
  <c r="CF33" i="2"/>
  <c r="CE33" i="2"/>
  <c r="CO33" i="2" s="1"/>
  <c r="CA33" i="2"/>
  <c r="CJ33" i="2" s="1"/>
  <c r="CK33" i="2" s="1"/>
  <c r="BT33" i="2"/>
  <c r="BK33" i="2"/>
  <c r="BS33" i="2" s="1"/>
  <c r="BI33" i="2"/>
  <c r="BH33" i="2"/>
  <c r="BG33" i="2"/>
  <c r="BQ33" i="2" s="1"/>
  <c r="BC33" i="2"/>
  <c r="BL33" i="2" s="1"/>
  <c r="BM33" i="2" s="1"/>
  <c r="AV33" i="2"/>
  <c r="AM33" i="2"/>
  <c r="AU33" i="2" s="1"/>
  <c r="AK33" i="2"/>
  <c r="AJ33" i="2"/>
  <c r="AI33" i="2"/>
  <c r="AS33" i="2" s="1"/>
  <c r="AE33" i="2"/>
  <c r="AN33" i="2" s="1"/>
  <c r="T33" i="2"/>
  <c r="O33" i="2"/>
  <c r="P33" i="2" s="1"/>
  <c r="KB32" i="2"/>
  <c r="JS32" i="2"/>
  <c r="KA32" i="2" s="1"/>
  <c r="JQ32" i="2"/>
  <c r="JP32" i="2"/>
  <c r="JO32" i="2"/>
  <c r="JY32" i="2" s="1"/>
  <c r="JK32" i="2"/>
  <c r="JT32" i="2" s="1"/>
  <c r="IU32" i="2"/>
  <c r="JC32" i="2" s="1"/>
  <c r="IS32" i="2"/>
  <c r="IR32" i="2"/>
  <c r="IQ32" i="2"/>
  <c r="JA32" i="2" s="1"/>
  <c r="IF32" i="2"/>
  <c r="HW32" i="2"/>
  <c r="IE32" i="2" s="1"/>
  <c r="HU32" i="2"/>
  <c r="HT32" i="2"/>
  <c r="HS32" i="2"/>
  <c r="IC32" i="2" s="1"/>
  <c r="HO32" i="2"/>
  <c r="HX32" i="2" s="1"/>
  <c r="HY32" i="2" s="1"/>
  <c r="HH32" i="2"/>
  <c r="GY32" i="2"/>
  <c r="HG32" i="2" s="1"/>
  <c r="GW32" i="2"/>
  <c r="GV32" i="2"/>
  <c r="GU32" i="2"/>
  <c r="HE32" i="2" s="1"/>
  <c r="GQ32" i="2"/>
  <c r="GZ32" i="2" s="1"/>
  <c r="HA32" i="2" s="1"/>
  <c r="GJ32" i="2"/>
  <c r="GA32" i="2"/>
  <c r="GI32" i="2" s="1"/>
  <c r="FY32" i="2"/>
  <c r="FX32" i="2"/>
  <c r="FW32" i="2"/>
  <c r="GG32" i="2" s="1"/>
  <c r="FS32" i="2"/>
  <c r="GB32" i="2" s="1"/>
  <c r="FL32" i="2"/>
  <c r="FC32" i="2"/>
  <c r="FK32" i="2" s="1"/>
  <c r="FA32" i="2"/>
  <c r="EZ32" i="2"/>
  <c r="EY32" i="2"/>
  <c r="FI32" i="2" s="1"/>
  <c r="EU32" i="2"/>
  <c r="EN32" i="2"/>
  <c r="EE32" i="2"/>
  <c r="EM32" i="2" s="1"/>
  <c r="EC32" i="2"/>
  <c r="EB32" i="2"/>
  <c r="EA32" i="2"/>
  <c r="EK32" i="2" s="1"/>
  <c r="DW32" i="2"/>
  <c r="EF32" i="2" s="1"/>
  <c r="EG32" i="2" s="1"/>
  <c r="DP32" i="2"/>
  <c r="DG32" i="2"/>
  <c r="DO32" i="2" s="1"/>
  <c r="DE32" i="2"/>
  <c r="DD32" i="2"/>
  <c r="DC32" i="2"/>
  <c r="DM32" i="2" s="1"/>
  <c r="CY32" i="2"/>
  <c r="DH32" i="2" s="1"/>
  <c r="DI32" i="2" s="1"/>
  <c r="CR32" i="2"/>
  <c r="CI32" i="2"/>
  <c r="CQ32" i="2" s="1"/>
  <c r="CG32" i="2"/>
  <c r="CF32" i="2"/>
  <c r="CE32" i="2"/>
  <c r="CO32" i="2" s="1"/>
  <c r="CA32" i="2"/>
  <c r="CJ32" i="2" s="1"/>
  <c r="BT32" i="2"/>
  <c r="BK32" i="2"/>
  <c r="BS32" i="2" s="1"/>
  <c r="BI32" i="2"/>
  <c r="BH32" i="2"/>
  <c r="BG32" i="2"/>
  <c r="BQ32" i="2" s="1"/>
  <c r="BC32" i="2"/>
  <c r="AV32" i="2"/>
  <c r="AM32" i="2"/>
  <c r="AU32" i="2" s="1"/>
  <c r="AK32" i="2"/>
  <c r="AJ32" i="2"/>
  <c r="AI32" i="2"/>
  <c r="AS32" i="2" s="1"/>
  <c r="AE32" i="2"/>
  <c r="AN32" i="2" s="1"/>
  <c r="AO32" i="2" s="1"/>
  <c r="T32" i="2"/>
  <c r="O32" i="2"/>
  <c r="P32" i="2" s="1"/>
  <c r="KB31" i="2"/>
  <c r="JS31" i="2"/>
  <c r="KA31" i="2" s="1"/>
  <c r="JQ31" i="2"/>
  <c r="JP31" i="2"/>
  <c r="JO31" i="2"/>
  <c r="JY31" i="2" s="1"/>
  <c r="JK31" i="2"/>
  <c r="JT31" i="2" s="1"/>
  <c r="JU31" i="2" s="1"/>
  <c r="IU31" i="2"/>
  <c r="JC31" i="2" s="1"/>
  <c r="IS31" i="2"/>
  <c r="IR31" i="2"/>
  <c r="IQ31" i="2"/>
  <c r="JA31" i="2" s="1"/>
  <c r="IV31" i="2"/>
  <c r="IW31" i="2" s="1"/>
  <c r="IF31" i="2"/>
  <c r="HW31" i="2"/>
  <c r="IE31" i="2" s="1"/>
  <c r="HU31" i="2"/>
  <c r="HT31" i="2"/>
  <c r="HS31" i="2"/>
  <c r="IC31" i="2" s="1"/>
  <c r="HO31" i="2"/>
  <c r="HX31" i="2" s="1"/>
  <c r="HH31" i="2"/>
  <c r="GY31" i="2"/>
  <c r="HG31" i="2" s="1"/>
  <c r="GW31" i="2"/>
  <c r="GV31" i="2"/>
  <c r="GU31" i="2"/>
  <c r="HE31" i="2" s="1"/>
  <c r="GQ31" i="2"/>
  <c r="GZ31" i="2" s="1"/>
  <c r="GJ31" i="2"/>
  <c r="GA31" i="2"/>
  <c r="GI31" i="2" s="1"/>
  <c r="FY31" i="2"/>
  <c r="FX31" i="2"/>
  <c r="FW31" i="2"/>
  <c r="GG31" i="2" s="1"/>
  <c r="FS31" i="2"/>
  <c r="GB31" i="2" s="1"/>
  <c r="GC31" i="2" s="1"/>
  <c r="FL31" i="2"/>
  <c r="FC31" i="2"/>
  <c r="FK31" i="2" s="1"/>
  <c r="FA31" i="2"/>
  <c r="EZ31" i="2"/>
  <c r="EY31" i="2"/>
  <c r="FI31" i="2" s="1"/>
  <c r="EU31" i="2"/>
  <c r="FD31" i="2" s="1"/>
  <c r="FE31" i="2" s="1"/>
  <c r="EN31" i="2"/>
  <c r="EE31" i="2"/>
  <c r="EM31" i="2" s="1"/>
  <c r="EC31" i="2"/>
  <c r="EB31" i="2"/>
  <c r="EA31" i="2"/>
  <c r="EK31" i="2" s="1"/>
  <c r="DW31" i="2"/>
  <c r="EF31" i="2" s="1"/>
  <c r="DP31" i="2"/>
  <c r="DG31" i="2"/>
  <c r="DO31" i="2" s="1"/>
  <c r="DE31" i="2"/>
  <c r="DD31" i="2"/>
  <c r="DC31" i="2"/>
  <c r="DM31" i="2" s="1"/>
  <c r="CY31" i="2"/>
  <c r="DH31" i="2" s="1"/>
  <c r="CR31" i="2"/>
  <c r="CI31" i="2"/>
  <c r="CQ31" i="2" s="1"/>
  <c r="CG31" i="2"/>
  <c r="CF31" i="2"/>
  <c r="CE31" i="2"/>
  <c r="CO31" i="2" s="1"/>
  <c r="CA31" i="2"/>
  <c r="CJ31" i="2" s="1"/>
  <c r="CK31" i="2" s="1"/>
  <c r="BT31" i="2"/>
  <c r="BK31" i="2"/>
  <c r="BS31" i="2" s="1"/>
  <c r="BI31" i="2"/>
  <c r="BH31" i="2"/>
  <c r="BG31" i="2"/>
  <c r="BQ31" i="2" s="1"/>
  <c r="BC31" i="2"/>
  <c r="BL31" i="2" s="1"/>
  <c r="BM31" i="2" s="1"/>
  <c r="AV31" i="2"/>
  <c r="AM31" i="2"/>
  <c r="AU31" i="2" s="1"/>
  <c r="AK31" i="2"/>
  <c r="AJ31" i="2"/>
  <c r="AI31" i="2"/>
  <c r="AS31" i="2" s="1"/>
  <c r="AE31" i="2"/>
  <c r="AN31" i="2" s="1"/>
  <c r="T31" i="2"/>
  <c r="O31" i="2"/>
  <c r="P31" i="2" s="1"/>
  <c r="KB30" i="2"/>
  <c r="JS30" i="2"/>
  <c r="KA30" i="2" s="1"/>
  <c r="JQ30" i="2"/>
  <c r="JP30" i="2"/>
  <c r="JO30" i="2"/>
  <c r="JY30" i="2" s="1"/>
  <c r="JK30" i="2"/>
  <c r="JT30" i="2" s="1"/>
  <c r="IU30" i="2"/>
  <c r="JC30" i="2" s="1"/>
  <c r="IS30" i="2"/>
  <c r="IR30" i="2"/>
  <c r="IQ30" i="2"/>
  <c r="JA30" i="2" s="1"/>
  <c r="IV30" i="2"/>
  <c r="IF30" i="2"/>
  <c r="HW30" i="2"/>
  <c r="IE30" i="2" s="1"/>
  <c r="HU30" i="2"/>
  <c r="HT30" i="2"/>
  <c r="HS30" i="2"/>
  <c r="IC30" i="2" s="1"/>
  <c r="HO30" i="2"/>
  <c r="HX30" i="2" s="1"/>
  <c r="HY30" i="2" s="1"/>
  <c r="HH30" i="2"/>
  <c r="GY30" i="2"/>
  <c r="HG30" i="2" s="1"/>
  <c r="GW30" i="2"/>
  <c r="GV30" i="2"/>
  <c r="GU30" i="2"/>
  <c r="HE30" i="2" s="1"/>
  <c r="GQ30" i="2"/>
  <c r="GZ30" i="2" s="1"/>
  <c r="HA30" i="2" s="1"/>
  <c r="GJ30" i="2"/>
  <c r="GA30" i="2"/>
  <c r="GI30" i="2" s="1"/>
  <c r="FY30" i="2"/>
  <c r="FX30" i="2"/>
  <c r="FW30" i="2"/>
  <c r="GG30" i="2" s="1"/>
  <c r="FS30" i="2"/>
  <c r="GB30" i="2" s="1"/>
  <c r="FL30" i="2"/>
  <c r="FC30" i="2"/>
  <c r="FK30" i="2" s="1"/>
  <c r="FA30" i="2"/>
  <c r="EZ30" i="2"/>
  <c r="EY30" i="2"/>
  <c r="FI30" i="2" s="1"/>
  <c r="EU30" i="2"/>
  <c r="FD30" i="2" s="1"/>
  <c r="EN30" i="2"/>
  <c r="EE30" i="2"/>
  <c r="EM30" i="2" s="1"/>
  <c r="EC30" i="2"/>
  <c r="EB30" i="2"/>
  <c r="EA30" i="2"/>
  <c r="EK30" i="2" s="1"/>
  <c r="DW30" i="2"/>
  <c r="EF30" i="2" s="1"/>
  <c r="EG30" i="2" s="1"/>
  <c r="DP30" i="2"/>
  <c r="DG30" i="2"/>
  <c r="DO30" i="2" s="1"/>
  <c r="DE30" i="2"/>
  <c r="DD30" i="2"/>
  <c r="DC30" i="2"/>
  <c r="DM30" i="2" s="1"/>
  <c r="CY30" i="2"/>
  <c r="DH30" i="2" s="1"/>
  <c r="DI30" i="2" s="1"/>
  <c r="CR30" i="2"/>
  <c r="CI30" i="2"/>
  <c r="CQ30" i="2" s="1"/>
  <c r="CG30" i="2"/>
  <c r="CF30" i="2"/>
  <c r="CE30" i="2"/>
  <c r="CO30" i="2" s="1"/>
  <c r="CA30" i="2"/>
  <c r="CJ30" i="2" s="1"/>
  <c r="BT30" i="2"/>
  <c r="BK30" i="2"/>
  <c r="BS30" i="2" s="1"/>
  <c r="BI30" i="2"/>
  <c r="BH30" i="2"/>
  <c r="BG30" i="2"/>
  <c r="BQ30" i="2" s="1"/>
  <c r="BC30" i="2"/>
  <c r="BL30" i="2" s="1"/>
  <c r="AV30" i="2"/>
  <c r="AM30" i="2"/>
  <c r="AU30" i="2" s="1"/>
  <c r="AK30" i="2"/>
  <c r="AJ30" i="2"/>
  <c r="AI30" i="2"/>
  <c r="AS30" i="2" s="1"/>
  <c r="AE30" i="2"/>
  <c r="AN30" i="2" s="1"/>
  <c r="AO30" i="2" s="1"/>
  <c r="T30" i="2"/>
  <c r="O30" i="2"/>
  <c r="P30" i="2" s="1"/>
  <c r="KB29" i="2"/>
  <c r="JS29" i="2"/>
  <c r="KA29" i="2" s="1"/>
  <c r="JQ29" i="2"/>
  <c r="JP29" i="2"/>
  <c r="JO29" i="2"/>
  <c r="JY29" i="2" s="1"/>
  <c r="JK29" i="2"/>
  <c r="JT29" i="2" s="1"/>
  <c r="JU29" i="2" s="1"/>
  <c r="IU29" i="2"/>
  <c r="JC29" i="2" s="1"/>
  <c r="IS29" i="2"/>
  <c r="IR29" i="2"/>
  <c r="IQ29" i="2"/>
  <c r="JA29" i="2" s="1"/>
  <c r="IV29" i="2"/>
  <c r="IW29" i="2" s="1"/>
  <c r="IF29" i="2"/>
  <c r="HW29" i="2"/>
  <c r="IE29" i="2" s="1"/>
  <c r="HU29" i="2"/>
  <c r="HT29" i="2"/>
  <c r="HS29" i="2"/>
  <c r="IC29" i="2" s="1"/>
  <c r="HO29" i="2"/>
  <c r="HX29" i="2" s="1"/>
  <c r="HH29" i="2"/>
  <c r="GY29" i="2"/>
  <c r="HG29" i="2" s="1"/>
  <c r="GW29" i="2"/>
  <c r="GV29" i="2"/>
  <c r="GU29" i="2"/>
  <c r="HE29" i="2" s="1"/>
  <c r="GQ29" i="2"/>
  <c r="GJ29" i="2"/>
  <c r="GA29" i="2"/>
  <c r="GI29" i="2" s="1"/>
  <c r="FY29" i="2"/>
  <c r="FX29" i="2"/>
  <c r="FW29" i="2"/>
  <c r="GG29" i="2" s="1"/>
  <c r="FS29" i="2"/>
  <c r="GB29" i="2" s="1"/>
  <c r="GC29" i="2" s="1"/>
  <c r="FL29" i="2"/>
  <c r="FC29" i="2"/>
  <c r="FK29" i="2" s="1"/>
  <c r="FA29" i="2"/>
  <c r="EZ29" i="2"/>
  <c r="EY29" i="2"/>
  <c r="FI29" i="2" s="1"/>
  <c r="EU29" i="2"/>
  <c r="FD29" i="2" s="1"/>
  <c r="FE29" i="2" s="1"/>
  <c r="EN29" i="2"/>
  <c r="EE29" i="2"/>
  <c r="EM29" i="2" s="1"/>
  <c r="EC29" i="2"/>
  <c r="EB29" i="2"/>
  <c r="EA29" i="2"/>
  <c r="EK29" i="2" s="1"/>
  <c r="DW29" i="2"/>
  <c r="EF29" i="2" s="1"/>
  <c r="DP29" i="2"/>
  <c r="DG29" i="2"/>
  <c r="DO29" i="2" s="1"/>
  <c r="DE29" i="2"/>
  <c r="DD29" i="2"/>
  <c r="DC29" i="2"/>
  <c r="DM29" i="2" s="1"/>
  <c r="CY29" i="2"/>
  <c r="CR29" i="2"/>
  <c r="CI29" i="2"/>
  <c r="CQ29" i="2" s="1"/>
  <c r="CG29" i="2"/>
  <c r="CF29" i="2"/>
  <c r="CE29" i="2"/>
  <c r="CO29" i="2" s="1"/>
  <c r="CA29" i="2"/>
  <c r="CJ29" i="2" s="1"/>
  <c r="CK29" i="2" s="1"/>
  <c r="BT29" i="2"/>
  <c r="BK29" i="2"/>
  <c r="BS29" i="2" s="1"/>
  <c r="BI29" i="2"/>
  <c r="BH29" i="2"/>
  <c r="BG29" i="2"/>
  <c r="BQ29" i="2" s="1"/>
  <c r="BC29" i="2"/>
  <c r="BL29" i="2" s="1"/>
  <c r="BM29" i="2" s="1"/>
  <c r="AV29" i="2"/>
  <c r="AM29" i="2"/>
  <c r="AU29" i="2" s="1"/>
  <c r="AK29" i="2"/>
  <c r="AJ29" i="2"/>
  <c r="AI29" i="2"/>
  <c r="AS29" i="2" s="1"/>
  <c r="AE29" i="2"/>
  <c r="AN29" i="2" s="1"/>
  <c r="T29" i="2"/>
  <c r="O29" i="2"/>
  <c r="P29" i="2" s="1"/>
  <c r="KB28" i="2"/>
  <c r="JS28" i="2"/>
  <c r="KA28" i="2" s="1"/>
  <c r="JQ28" i="2"/>
  <c r="JP28" i="2"/>
  <c r="JO28" i="2"/>
  <c r="JY28" i="2" s="1"/>
  <c r="JK28" i="2"/>
  <c r="JT28" i="2" s="1"/>
  <c r="IU28" i="2"/>
  <c r="JC28" i="2" s="1"/>
  <c r="IS28" i="2"/>
  <c r="IR28" i="2"/>
  <c r="IQ28" i="2"/>
  <c r="JA28" i="2" s="1"/>
  <c r="IF28" i="2"/>
  <c r="HW28" i="2"/>
  <c r="IE28" i="2" s="1"/>
  <c r="HU28" i="2"/>
  <c r="HT28" i="2"/>
  <c r="HS28" i="2"/>
  <c r="IC28" i="2" s="1"/>
  <c r="HO28" i="2"/>
  <c r="HX28" i="2" s="1"/>
  <c r="HY28" i="2" s="1"/>
  <c r="HH28" i="2"/>
  <c r="GY28" i="2"/>
  <c r="HG28" i="2" s="1"/>
  <c r="GW28" i="2"/>
  <c r="GV28" i="2"/>
  <c r="GU28" i="2"/>
  <c r="HE28" i="2" s="1"/>
  <c r="GQ28" i="2"/>
  <c r="GZ28" i="2" s="1"/>
  <c r="HA28" i="2" s="1"/>
  <c r="GJ28" i="2"/>
  <c r="GA28" i="2"/>
  <c r="GI28" i="2" s="1"/>
  <c r="FY28" i="2"/>
  <c r="FX28" i="2"/>
  <c r="FW28" i="2"/>
  <c r="GG28" i="2" s="1"/>
  <c r="FS28" i="2"/>
  <c r="GB28" i="2" s="1"/>
  <c r="FL28" i="2"/>
  <c r="FC28" i="2"/>
  <c r="FK28" i="2" s="1"/>
  <c r="FA28" i="2"/>
  <c r="EZ28" i="2"/>
  <c r="EY28" i="2"/>
  <c r="FI28" i="2" s="1"/>
  <c r="EU28" i="2"/>
  <c r="EN28" i="2"/>
  <c r="EE28" i="2"/>
  <c r="EM28" i="2" s="1"/>
  <c r="EC28" i="2"/>
  <c r="EB28" i="2"/>
  <c r="EA28" i="2"/>
  <c r="EK28" i="2" s="1"/>
  <c r="DW28" i="2"/>
  <c r="EF28" i="2" s="1"/>
  <c r="EG28" i="2" s="1"/>
  <c r="DP28" i="2"/>
  <c r="DG28" i="2"/>
  <c r="DO28" i="2" s="1"/>
  <c r="DE28" i="2"/>
  <c r="DD28" i="2"/>
  <c r="DC28" i="2"/>
  <c r="DM28" i="2" s="1"/>
  <c r="CY28" i="2"/>
  <c r="DH28" i="2" s="1"/>
  <c r="DI28" i="2" s="1"/>
  <c r="CR28" i="2"/>
  <c r="CI28" i="2"/>
  <c r="CQ28" i="2" s="1"/>
  <c r="CG28" i="2"/>
  <c r="CF28" i="2"/>
  <c r="CE28" i="2"/>
  <c r="CO28" i="2" s="1"/>
  <c r="CA28" i="2"/>
  <c r="CJ28" i="2" s="1"/>
  <c r="BT28" i="2"/>
  <c r="BK28" i="2"/>
  <c r="BS28" i="2" s="1"/>
  <c r="BI28" i="2"/>
  <c r="BH28" i="2"/>
  <c r="BG28" i="2"/>
  <c r="BQ28" i="2" s="1"/>
  <c r="BC28" i="2"/>
  <c r="AV28" i="2"/>
  <c r="AM28" i="2"/>
  <c r="AU28" i="2" s="1"/>
  <c r="AK28" i="2"/>
  <c r="AJ28" i="2"/>
  <c r="AI28" i="2"/>
  <c r="AS28" i="2" s="1"/>
  <c r="AE28" i="2"/>
  <c r="AN28" i="2" s="1"/>
  <c r="AO28" i="2" s="1"/>
  <c r="T28" i="2"/>
  <c r="O28" i="2"/>
  <c r="P28" i="2" s="1"/>
  <c r="KB27" i="2"/>
  <c r="JS27" i="2"/>
  <c r="KA27" i="2" s="1"/>
  <c r="JQ27" i="2"/>
  <c r="JP27" i="2"/>
  <c r="JO27" i="2"/>
  <c r="JY27" i="2" s="1"/>
  <c r="JK27" i="2"/>
  <c r="JT27" i="2" s="1"/>
  <c r="JU27" i="2" s="1"/>
  <c r="IU27" i="2"/>
  <c r="JC27" i="2" s="1"/>
  <c r="IS27" i="2"/>
  <c r="IR27" i="2"/>
  <c r="IQ27" i="2"/>
  <c r="JA27" i="2" s="1"/>
  <c r="IV27" i="2"/>
  <c r="IW27" i="2" s="1"/>
  <c r="IF27" i="2"/>
  <c r="HW27" i="2"/>
  <c r="IE27" i="2" s="1"/>
  <c r="HU27" i="2"/>
  <c r="HT27" i="2"/>
  <c r="HS27" i="2"/>
  <c r="IC27" i="2" s="1"/>
  <c r="HO27" i="2"/>
  <c r="HX27" i="2" s="1"/>
  <c r="HH27" i="2"/>
  <c r="GY27" i="2"/>
  <c r="HG27" i="2" s="1"/>
  <c r="GW27" i="2"/>
  <c r="GV27" i="2"/>
  <c r="GU27" i="2"/>
  <c r="HE27" i="2" s="1"/>
  <c r="GQ27" i="2"/>
  <c r="GZ27" i="2" s="1"/>
  <c r="GJ27" i="2"/>
  <c r="GA27" i="2"/>
  <c r="GI27" i="2" s="1"/>
  <c r="FY27" i="2"/>
  <c r="FX27" i="2"/>
  <c r="FW27" i="2"/>
  <c r="GG27" i="2" s="1"/>
  <c r="FS27" i="2"/>
  <c r="GB27" i="2" s="1"/>
  <c r="GC27" i="2" s="1"/>
  <c r="FL27" i="2"/>
  <c r="FC27" i="2"/>
  <c r="FK27" i="2" s="1"/>
  <c r="FA27" i="2"/>
  <c r="EZ27" i="2"/>
  <c r="EY27" i="2"/>
  <c r="FI27" i="2" s="1"/>
  <c r="EU27" i="2"/>
  <c r="FD27" i="2" s="1"/>
  <c r="FE27" i="2" s="1"/>
  <c r="EN27" i="2"/>
  <c r="EE27" i="2"/>
  <c r="EM27" i="2" s="1"/>
  <c r="EC27" i="2"/>
  <c r="EB27" i="2"/>
  <c r="EA27" i="2"/>
  <c r="EK27" i="2" s="1"/>
  <c r="DW27" i="2"/>
  <c r="EF27" i="2" s="1"/>
  <c r="DP27" i="2"/>
  <c r="DG27" i="2"/>
  <c r="DO27" i="2" s="1"/>
  <c r="DE27" i="2"/>
  <c r="DD27" i="2"/>
  <c r="DC27" i="2"/>
  <c r="DM27" i="2" s="1"/>
  <c r="CY27" i="2"/>
  <c r="DH27" i="2" s="1"/>
  <c r="CR27" i="2"/>
  <c r="CI27" i="2"/>
  <c r="CQ27" i="2" s="1"/>
  <c r="CG27" i="2"/>
  <c r="CF27" i="2"/>
  <c r="CE27" i="2"/>
  <c r="CO27" i="2" s="1"/>
  <c r="CA27" i="2"/>
  <c r="CJ27" i="2" s="1"/>
  <c r="CK27" i="2" s="1"/>
  <c r="BT27" i="2"/>
  <c r="BK27" i="2"/>
  <c r="BS27" i="2" s="1"/>
  <c r="BI27" i="2"/>
  <c r="BH27" i="2"/>
  <c r="BG27" i="2"/>
  <c r="BQ27" i="2" s="1"/>
  <c r="BC27" i="2"/>
  <c r="BL27" i="2" s="1"/>
  <c r="BM27" i="2" s="1"/>
  <c r="AV27" i="2"/>
  <c r="AM27" i="2"/>
  <c r="AU27" i="2" s="1"/>
  <c r="AK27" i="2"/>
  <c r="AJ27" i="2"/>
  <c r="AI27" i="2"/>
  <c r="AS27" i="2" s="1"/>
  <c r="AE27" i="2"/>
  <c r="AN27" i="2" s="1"/>
  <c r="T27" i="2"/>
  <c r="O27" i="2"/>
  <c r="P27" i="2" s="1"/>
  <c r="KB26" i="2"/>
  <c r="JS26" i="2"/>
  <c r="KA26" i="2" s="1"/>
  <c r="JQ26" i="2"/>
  <c r="JP26" i="2"/>
  <c r="JO26" i="2"/>
  <c r="JY26" i="2" s="1"/>
  <c r="JK26" i="2"/>
  <c r="JT26" i="2" s="1"/>
  <c r="IU26" i="2"/>
  <c r="JC26" i="2" s="1"/>
  <c r="IS26" i="2"/>
  <c r="IR26" i="2"/>
  <c r="IQ26" i="2"/>
  <c r="JA26" i="2" s="1"/>
  <c r="IV26" i="2"/>
  <c r="IF26" i="2"/>
  <c r="HW26" i="2"/>
  <c r="IE26" i="2" s="1"/>
  <c r="HU26" i="2"/>
  <c r="HT26" i="2"/>
  <c r="HS26" i="2"/>
  <c r="IC26" i="2" s="1"/>
  <c r="HO26" i="2"/>
  <c r="HX26" i="2" s="1"/>
  <c r="HY26" i="2" s="1"/>
  <c r="HH26" i="2"/>
  <c r="GY26" i="2"/>
  <c r="HG26" i="2" s="1"/>
  <c r="GW26" i="2"/>
  <c r="GV26" i="2"/>
  <c r="GU26" i="2"/>
  <c r="HE26" i="2" s="1"/>
  <c r="GQ26" i="2"/>
  <c r="GZ26" i="2" s="1"/>
  <c r="HA26" i="2" s="1"/>
  <c r="GJ26" i="2"/>
  <c r="GA26" i="2"/>
  <c r="GI26" i="2" s="1"/>
  <c r="FY26" i="2"/>
  <c r="FX26" i="2"/>
  <c r="FW26" i="2"/>
  <c r="GG26" i="2" s="1"/>
  <c r="FS26" i="2"/>
  <c r="GB26" i="2" s="1"/>
  <c r="FL26" i="2"/>
  <c r="FC26" i="2"/>
  <c r="FK26" i="2" s="1"/>
  <c r="FA26" i="2"/>
  <c r="EZ26" i="2"/>
  <c r="EY26" i="2"/>
  <c r="FI26" i="2" s="1"/>
  <c r="EU26" i="2"/>
  <c r="FD26" i="2" s="1"/>
  <c r="EN26" i="2"/>
  <c r="EE26" i="2"/>
  <c r="EM26" i="2" s="1"/>
  <c r="EC26" i="2"/>
  <c r="EB26" i="2"/>
  <c r="EA26" i="2"/>
  <c r="EK26" i="2" s="1"/>
  <c r="DW26" i="2"/>
  <c r="EF26" i="2" s="1"/>
  <c r="EG26" i="2" s="1"/>
  <c r="DP26" i="2"/>
  <c r="DG26" i="2"/>
  <c r="DO26" i="2" s="1"/>
  <c r="DE26" i="2"/>
  <c r="DD26" i="2"/>
  <c r="DC26" i="2"/>
  <c r="DM26" i="2" s="1"/>
  <c r="CY26" i="2"/>
  <c r="DH26" i="2" s="1"/>
  <c r="DI26" i="2" s="1"/>
  <c r="CR26" i="2"/>
  <c r="CI26" i="2"/>
  <c r="CQ26" i="2" s="1"/>
  <c r="CG26" i="2"/>
  <c r="CF26" i="2"/>
  <c r="CE26" i="2"/>
  <c r="CO26" i="2" s="1"/>
  <c r="CA26" i="2"/>
  <c r="CJ26" i="2" s="1"/>
  <c r="BT26" i="2"/>
  <c r="BK26" i="2"/>
  <c r="BS26" i="2" s="1"/>
  <c r="BI26" i="2"/>
  <c r="BH26" i="2"/>
  <c r="BG26" i="2"/>
  <c r="BQ26" i="2" s="1"/>
  <c r="BC26" i="2"/>
  <c r="BL26" i="2" s="1"/>
  <c r="AV26" i="2"/>
  <c r="AM26" i="2"/>
  <c r="AU26" i="2" s="1"/>
  <c r="AK26" i="2"/>
  <c r="AJ26" i="2"/>
  <c r="AI26" i="2"/>
  <c r="AS26" i="2" s="1"/>
  <c r="AE26" i="2"/>
  <c r="AN26" i="2" s="1"/>
  <c r="AO26" i="2" s="1"/>
  <c r="T26" i="2"/>
  <c r="O26" i="2"/>
  <c r="P26" i="2" s="1"/>
  <c r="KB25" i="2"/>
  <c r="JS25" i="2"/>
  <c r="KA25" i="2" s="1"/>
  <c r="JQ25" i="2"/>
  <c r="JP25" i="2"/>
  <c r="JO25" i="2"/>
  <c r="JY25" i="2" s="1"/>
  <c r="JK25" i="2"/>
  <c r="JT25" i="2" s="1"/>
  <c r="JU25" i="2" s="1"/>
  <c r="IU25" i="2"/>
  <c r="JC25" i="2" s="1"/>
  <c r="IS25" i="2"/>
  <c r="IR25" i="2"/>
  <c r="IQ25" i="2"/>
  <c r="JA25" i="2" s="1"/>
  <c r="IV25" i="2"/>
  <c r="IW25" i="2" s="1"/>
  <c r="IF25" i="2"/>
  <c r="HW25" i="2"/>
  <c r="IE25" i="2" s="1"/>
  <c r="HU25" i="2"/>
  <c r="HT25" i="2"/>
  <c r="HS25" i="2"/>
  <c r="IC25" i="2" s="1"/>
  <c r="HO25" i="2"/>
  <c r="HX25" i="2" s="1"/>
  <c r="HH25" i="2"/>
  <c r="GY25" i="2"/>
  <c r="HG25" i="2" s="1"/>
  <c r="GW25" i="2"/>
  <c r="GV25" i="2"/>
  <c r="GU25" i="2"/>
  <c r="HE25" i="2" s="1"/>
  <c r="GQ25" i="2"/>
  <c r="GJ25" i="2"/>
  <c r="GA25" i="2"/>
  <c r="GI25" i="2" s="1"/>
  <c r="FY25" i="2"/>
  <c r="FX25" i="2"/>
  <c r="FW25" i="2"/>
  <c r="GG25" i="2" s="1"/>
  <c r="FS25" i="2"/>
  <c r="GB25" i="2" s="1"/>
  <c r="GC25" i="2" s="1"/>
  <c r="FL25" i="2"/>
  <c r="FC25" i="2"/>
  <c r="FK25" i="2" s="1"/>
  <c r="FA25" i="2"/>
  <c r="EZ25" i="2"/>
  <c r="EY25" i="2"/>
  <c r="FI25" i="2" s="1"/>
  <c r="EU25" i="2"/>
  <c r="FD25" i="2" s="1"/>
  <c r="FE25" i="2" s="1"/>
  <c r="EN25" i="2"/>
  <c r="EE25" i="2"/>
  <c r="EM25" i="2" s="1"/>
  <c r="EC25" i="2"/>
  <c r="EB25" i="2"/>
  <c r="EA25" i="2"/>
  <c r="EK25" i="2" s="1"/>
  <c r="DW25" i="2"/>
  <c r="EF25" i="2" s="1"/>
  <c r="DP25" i="2"/>
  <c r="DG25" i="2"/>
  <c r="DO25" i="2" s="1"/>
  <c r="DE25" i="2"/>
  <c r="DD25" i="2"/>
  <c r="DC25" i="2"/>
  <c r="DM25" i="2" s="1"/>
  <c r="CY25" i="2"/>
  <c r="CR25" i="2"/>
  <c r="CI25" i="2"/>
  <c r="CQ25" i="2" s="1"/>
  <c r="CG25" i="2"/>
  <c r="CF25" i="2"/>
  <c r="CE25" i="2"/>
  <c r="CO25" i="2" s="1"/>
  <c r="CA25" i="2"/>
  <c r="CJ25" i="2" s="1"/>
  <c r="CK25" i="2" s="1"/>
  <c r="BT25" i="2"/>
  <c r="BK25" i="2"/>
  <c r="BS25" i="2" s="1"/>
  <c r="BI25" i="2"/>
  <c r="BH25" i="2"/>
  <c r="BG25" i="2"/>
  <c r="BQ25" i="2" s="1"/>
  <c r="BC25" i="2"/>
  <c r="BL25" i="2" s="1"/>
  <c r="BM25" i="2" s="1"/>
  <c r="AV25" i="2"/>
  <c r="AM25" i="2"/>
  <c r="AU25" i="2" s="1"/>
  <c r="AK25" i="2"/>
  <c r="AJ25" i="2"/>
  <c r="AI25" i="2"/>
  <c r="AS25" i="2" s="1"/>
  <c r="AE25" i="2"/>
  <c r="AN25" i="2" s="1"/>
  <c r="T25" i="2"/>
  <c r="O25" i="2"/>
  <c r="P25" i="2" s="1"/>
  <c r="KB24" i="2"/>
  <c r="JS24" i="2"/>
  <c r="KA24" i="2" s="1"/>
  <c r="JQ24" i="2"/>
  <c r="JP24" i="2"/>
  <c r="JO24" i="2"/>
  <c r="JY24" i="2" s="1"/>
  <c r="JK24" i="2"/>
  <c r="JT24" i="2" s="1"/>
  <c r="IU24" i="2"/>
  <c r="JC24" i="2" s="1"/>
  <c r="IS24" i="2"/>
  <c r="IR24" i="2"/>
  <c r="IQ24" i="2"/>
  <c r="JA24" i="2" s="1"/>
  <c r="IF24" i="2"/>
  <c r="HW24" i="2"/>
  <c r="IE24" i="2" s="1"/>
  <c r="HU24" i="2"/>
  <c r="HT24" i="2"/>
  <c r="HS24" i="2"/>
  <c r="IC24" i="2" s="1"/>
  <c r="HO24" i="2"/>
  <c r="HX24" i="2" s="1"/>
  <c r="HY24" i="2" s="1"/>
  <c r="HH24" i="2"/>
  <c r="GY24" i="2"/>
  <c r="HG24" i="2" s="1"/>
  <c r="GW24" i="2"/>
  <c r="GV24" i="2"/>
  <c r="GU24" i="2"/>
  <c r="HE24" i="2" s="1"/>
  <c r="GQ24" i="2"/>
  <c r="GZ24" i="2" s="1"/>
  <c r="HA24" i="2" s="1"/>
  <c r="GJ24" i="2"/>
  <c r="GA24" i="2"/>
  <c r="GI24" i="2" s="1"/>
  <c r="FY24" i="2"/>
  <c r="FX24" i="2"/>
  <c r="FW24" i="2"/>
  <c r="GG24" i="2" s="1"/>
  <c r="FS24" i="2"/>
  <c r="GB24" i="2" s="1"/>
  <c r="FL24" i="2"/>
  <c r="FC24" i="2"/>
  <c r="FK24" i="2" s="1"/>
  <c r="FA24" i="2"/>
  <c r="EZ24" i="2"/>
  <c r="EY24" i="2"/>
  <c r="FI24" i="2" s="1"/>
  <c r="EU24" i="2"/>
  <c r="EN24" i="2"/>
  <c r="EE24" i="2"/>
  <c r="EM24" i="2" s="1"/>
  <c r="EC24" i="2"/>
  <c r="EB24" i="2"/>
  <c r="EA24" i="2"/>
  <c r="EK24" i="2" s="1"/>
  <c r="DW24" i="2"/>
  <c r="EF24" i="2" s="1"/>
  <c r="EG24" i="2" s="1"/>
  <c r="DP24" i="2"/>
  <c r="DG24" i="2"/>
  <c r="DO24" i="2" s="1"/>
  <c r="DE24" i="2"/>
  <c r="DD24" i="2"/>
  <c r="DC24" i="2"/>
  <c r="DM24" i="2" s="1"/>
  <c r="CY24" i="2"/>
  <c r="DH24" i="2" s="1"/>
  <c r="DI24" i="2" s="1"/>
  <c r="CR24" i="2"/>
  <c r="CI24" i="2"/>
  <c r="CQ24" i="2" s="1"/>
  <c r="CG24" i="2"/>
  <c r="CF24" i="2"/>
  <c r="CE24" i="2"/>
  <c r="CO24" i="2" s="1"/>
  <c r="CA24" i="2"/>
  <c r="CJ24" i="2" s="1"/>
  <c r="BT24" i="2"/>
  <c r="BK24" i="2"/>
  <c r="BS24" i="2" s="1"/>
  <c r="BI24" i="2"/>
  <c r="BH24" i="2"/>
  <c r="BG24" i="2"/>
  <c r="BQ24" i="2" s="1"/>
  <c r="BC24" i="2"/>
  <c r="AV24" i="2"/>
  <c r="AM24" i="2"/>
  <c r="AU24" i="2" s="1"/>
  <c r="AK24" i="2"/>
  <c r="AJ24" i="2"/>
  <c r="AI24" i="2"/>
  <c r="AS24" i="2" s="1"/>
  <c r="AE24" i="2"/>
  <c r="AN24" i="2" s="1"/>
  <c r="AO24" i="2" s="1"/>
  <c r="T24" i="2"/>
  <c r="O24" i="2"/>
  <c r="P24" i="2" s="1"/>
  <c r="KB23" i="2"/>
  <c r="JS23" i="2"/>
  <c r="KA23" i="2" s="1"/>
  <c r="JQ23" i="2"/>
  <c r="JP23" i="2"/>
  <c r="JO23" i="2"/>
  <c r="JY23" i="2" s="1"/>
  <c r="JK23" i="2"/>
  <c r="JT23" i="2" s="1"/>
  <c r="JU23" i="2" s="1"/>
  <c r="IU23" i="2"/>
  <c r="JC23" i="2" s="1"/>
  <c r="IS23" i="2"/>
  <c r="IR23" i="2"/>
  <c r="IQ23" i="2"/>
  <c r="JA23" i="2" s="1"/>
  <c r="IV23" i="2"/>
  <c r="IW23" i="2" s="1"/>
  <c r="IF23" i="2"/>
  <c r="HW23" i="2"/>
  <c r="IE23" i="2" s="1"/>
  <c r="HU23" i="2"/>
  <c r="HT23" i="2"/>
  <c r="HS23" i="2"/>
  <c r="IC23" i="2" s="1"/>
  <c r="HO23" i="2"/>
  <c r="HX23" i="2" s="1"/>
  <c r="HH23" i="2"/>
  <c r="GY23" i="2"/>
  <c r="HG23" i="2" s="1"/>
  <c r="GW23" i="2"/>
  <c r="GV23" i="2"/>
  <c r="GU23" i="2"/>
  <c r="HE23" i="2" s="1"/>
  <c r="GQ23" i="2"/>
  <c r="GZ23" i="2" s="1"/>
  <c r="GJ23" i="2"/>
  <c r="GA23" i="2"/>
  <c r="GI23" i="2" s="1"/>
  <c r="FY23" i="2"/>
  <c r="FX23" i="2"/>
  <c r="FW23" i="2"/>
  <c r="GG23" i="2" s="1"/>
  <c r="FS23" i="2"/>
  <c r="GB23" i="2" s="1"/>
  <c r="GC23" i="2" s="1"/>
  <c r="FL23" i="2"/>
  <c r="FC23" i="2"/>
  <c r="FK23" i="2" s="1"/>
  <c r="FA23" i="2"/>
  <c r="EZ23" i="2"/>
  <c r="EY23" i="2"/>
  <c r="FI23" i="2" s="1"/>
  <c r="EU23" i="2"/>
  <c r="FD23" i="2" s="1"/>
  <c r="FE23" i="2" s="1"/>
  <c r="EN23" i="2"/>
  <c r="EE23" i="2"/>
  <c r="EM23" i="2" s="1"/>
  <c r="EC23" i="2"/>
  <c r="EB23" i="2"/>
  <c r="EA23" i="2"/>
  <c r="EK23" i="2" s="1"/>
  <c r="DW23" i="2"/>
  <c r="EF23" i="2" s="1"/>
  <c r="DP23" i="2"/>
  <c r="DG23" i="2"/>
  <c r="DO23" i="2" s="1"/>
  <c r="DE23" i="2"/>
  <c r="DD23" i="2"/>
  <c r="DC23" i="2"/>
  <c r="DM23" i="2" s="1"/>
  <c r="CY23" i="2"/>
  <c r="DH23" i="2" s="1"/>
  <c r="CR23" i="2"/>
  <c r="CI23" i="2"/>
  <c r="CQ23" i="2" s="1"/>
  <c r="CG23" i="2"/>
  <c r="CF23" i="2"/>
  <c r="CE23" i="2"/>
  <c r="CO23" i="2" s="1"/>
  <c r="CA23" i="2"/>
  <c r="CJ23" i="2" s="1"/>
  <c r="CK23" i="2" s="1"/>
  <c r="BT23" i="2"/>
  <c r="BK23" i="2"/>
  <c r="BS23" i="2" s="1"/>
  <c r="BI23" i="2"/>
  <c r="BH23" i="2"/>
  <c r="BG23" i="2"/>
  <c r="BQ23" i="2" s="1"/>
  <c r="BC23" i="2"/>
  <c r="BL23" i="2" s="1"/>
  <c r="BM23" i="2" s="1"/>
  <c r="AV23" i="2"/>
  <c r="AM23" i="2"/>
  <c r="AU23" i="2" s="1"/>
  <c r="AK23" i="2"/>
  <c r="AJ23" i="2"/>
  <c r="AI23" i="2"/>
  <c r="AS23" i="2" s="1"/>
  <c r="AE23" i="2"/>
  <c r="AN23" i="2" s="1"/>
  <c r="T23" i="2"/>
  <c r="O23" i="2"/>
  <c r="P23" i="2" s="1"/>
  <c r="KB22" i="2"/>
  <c r="JS22" i="2"/>
  <c r="KA22" i="2" s="1"/>
  <c r="JQ22" i="2"/>
  <c r="JP22" i="2"/>
  <c r="JO22" i="2"/>
  <c r="JY22" i="2" s="1"/>
  <c r="JK22" i="2"/>
  <c r="JT22" i="2" s="1"/>
  <c r="IU22" i="2"/>
  <c r="JC22" i="2" s="1"/>
  <c r="IS22" i="2"/>
  <c r="IR22" i="2"/>
  <c r="IQ22" i="2"/>
  <c r="JA22" i="2" s="1"/>
  <c r="IV22" i="2"/>
  <c r="IF22" i="2"/>
  <c r="HW22" i="2"/>
  <c r="IE22" i="2" s="1"/>
  <c r="HU22" i="2"/>
  <c r="HT22" i="2"/>
  <c r="HS22" i="2"/>
  <c r="IC22" i="2" s="1"/>
  <c r="HO22" i="2"/>
  <c r="HX22" i="2" s="1"/>
  <c r="HY22" i="2" s="1"/>
  <c r="HH22" i="2"/>
  <c r="GY22" i="2"/>
  <c r="HG22" i="2" s="1"/>
  <c r="GW22" i="2"/>
  <c r="GV22" i="2"/>
  <c r="GU22" i="2"/>
  <c r="HE22" i="2" s="1"/>
  <c r="GQ22" i="2"/>
  <c r="GZ22" i="2" s="1"/>
  <c r="HA22" i="2" s="1"/>
  <c r="GJ22" i="2"/>
  <c r="GA22" i="2"/>
  <c r="GI22" i="2" s="1"/>
  <c r="FY22" i="2"/>
  <c r="FX22" i="2"/>
  <c r="FW22" i="2"/>
  <c r="GG22" i="2" s="1"/>
  <c r="FS22" i="2"/>
  <c r="GB22" i="2" s="1"/>
  <c r="FL22" i="2"/>
  <c r="FC22" i="2"/>
  <c r="FK22" i="2" s="1"/>
  <c r="FA22" i="2"/>
  <c r="EZ22" i="2"/>
  <c r="EY22" i="2"/>
  <c r="FI22" i="2" s="1"/>
  <c r="EU22" i="2"/>
  <c r="FD22" i="2" s="1"/>
  <c r="EN22" i="2"/>
  <c r="EE22" i="2"/>
  <c r="EM22" i="2" s="1"/>
  <c r="EC22" i="2"/>
  <c r="EB22" i="2"/>
  <c r="EA22" i="2"/>
  <c r="EK22" i="2" s="1"/>
  <c r="DW22" i="2"/>
  <c r="EF22" i="2" s="1"/>
  <c r="EG22" i="2" s="1"/>
  <c r="DP22" i="2"/>
  <c r="DG22" i="2"/>
  <c r="DO22" i="2" s="1"/>
  <c r="DE22" i="2"/>
  <c r="DD22" i="2"/>
  <c r="DC22" i="2"/>
  <c r="DM22" i="2" s="1"/>
  <c r="CY22" i="2"/>
  <c r="DH22" i="2" s="1"/>
  <c r="DI22" i="2" s="1"/>
  <c r="CR22" i="2"/>
  <c r="CI22" i="2"/>
  <c r="CQ22" i="2" s="1"/>
  <c r="CG22" i="2"/>
  <c r="CF22" i="2"/>
  <c r="CE22" i="2"/>
  <c r="CO22" i="2" s="1"/>
  <c r="CA22" i="2"/>
  <c r="CJ22" i="2" s="1"/>
  <c r="BT22" i="2"/>
  <c r="BK22" i="2"/>
  <c r="BS22" i="2" s="1"/>
  <c r="BI22" i="2"/>
  <c r="BH22" i="2"/>
  <c r="BG22" i="2"/>
  <c r="BQ22" i="2" s="1"/>
  <c r="BC22" i="2"/>
  <c r="BL22" i="2" s="1"/>
  <c r="AV22" i="2"/>
  <c r="AM22" i="2"/>
  <c r="AU22" i="2" s="1"/>
  <c r="AK22" i="2"/>
  <c r="AJ22" i="2"/>
  <c r="AI22" i="2"/>
  <c r="AS22" i="2" s="1"/>
  <c r="AE22" i="2"/>
  <c r="AN22" i="2" s="1"/>
  <c r="AO22" i="2" s="1"/>
  <c r="T22" i="2"/>
  <c r="O22" i="2"/>
  <c r="P22" i="2" s="1"/>
  <c r="KB21" i="2"/>
  <c r="JS21" i="2"/>
  <c r="KA21" i="2" s="1"/>
  <c r="JQ21" i="2"/>
  <c r="JP21" i="2"/>
  <c r="JO21" i="2"/>
  <c r="JY21" i="2" s="1"/>
  <c r="JK21" i="2"/>
  <c r="JT21" i="2" s="1"/>
  <c r="JU21" i="2" s="1"/>
  <c r="IU21" i="2"/>
  <c r="JC21" i="2" s="1"/>
  <c r="IS21" i="2"/>
  <c r="IR21" i="2"/>
  <c r="IQ21" i="2"/>
  <c r="JA21" i="2" s="1"/>
  <c r="IV21" i="2"/>
  <c r="IW21" i="2" s="1"/>
  <c r="IF21" i="2"/>
  <c r="HW21" i="2"/>
  <c r="IE21" i="2" s="1"/>
  <c r="HU21" i="2"/>
  <c r="HT21" i="2"/>
  <c r="HS21" i="2"/>
  <c r="IC21" i="2" s="1"/>
  <c r="HO21" i="2"/>
  <c r="HX21" i="2" s="1"/>
  <c r="HH21" i="2"/>
  <c r="GY21" i="2"/>
  <c r="HG21" i="2" s="1"/>
  <c r="GW21" i="2"/>
  <c r="GV21" i="2"/>
  <c r="GU21" i="2"/>
  <c r="HE21" i="2" s="1"/>
  <c r="GQ21" i="2"/>
  <c r="GJ21" i="2"/>
  <c r="GA21" i="2"/>
  <c r="GI21" i="2" s="1"/>
  <c r="FY21" i="2"/>
  <c r="FX21" i="2"/>
  <c r="FW21" i="2"/>
  <c r="GG21" i="2" s="1"/>
  <c r="FS21" i="2"/>
  <c r="GB21" i="2" s="1"/>
  <c r="GC21" i="2" s="1"/>
  <c r="FL21" i="2"/>
  <c r="FC21" i="2"/>
  <c r="FK21" i="2" s="1"/>
  <c r="FA21" i="2"/>
  <c r="EZ21" i="2"/>
  <c r="EY21" i="2"/>
  <c r="FI21" i="2" s="1"/>
  <c r="EU21" i="2"/>
  <c r="FD21" i="2" s="1"/>
  <c r="FE21" i="2" s="1"/>
  <c r="EN21" i="2"/>
  <c r="EE21" i="2"/>
  <c r="EM21" i="2" s="1"/>
  <c r="EC21" i="2"/>
  <c r="EB21" i="2"/>
  <c r="EA21" i="2"/>
  <c r="EK21" i="2" s="1"/>
  <c r="DW21" i="2"/>
  <c r="EF21" i="2" s="1"/>
  <c r="DP21" i="2"/>
  <c r="DG21" i="2"/>
  <c r="DO21" i="2" s="1"/>
  <c r="DE21" i="2"/>
  <c r="DD21" i="2"/>
  <c r="DC21" i="2"/>
  <c r="DM21" i="2" s="1"/>
  <c r="CY21" i="2"/>
  <c r="CR21" i="2"/>
  <c r="CI21" i="2"/>
  <c r="CQ21" i="2" s="1"/>
  <c r="CG21" i="2"/>
  <c r="CF21" i="2"/>
  <c r="CE21" i="2"/>
  <c r="CO21" i="2" s="1"/>
  <c r="CA21" i="2"/>
  <c r="CJ21" i="2" s="1"/>
  <c r="CK21" i="2" s="1"/>
  <c r="BT21" i="2"/>
  <c r="BK21" i="2"/>
  <c r="BS21" i="2" s="1"/>
  <c r="BI21" i="2"/>
  <c r="BH21" i="2"/>
  <c r="BG21" i="2"/>
  <c r="BQ21" i="2" s="1"/>
  <c r="BC21" i="2"/>
  <c r="BL21" i="2" s="1"/>
  <c r="BM21" i="2" s="1"/>
  <c r="AV21" i="2"/>
  <c r="AM21" i="2"/>
  <c r="AU21" i="2" s="1"/>
  <c r="AK21" i="2"/>
  <c r="AJ21" i="2"/>
  <c r="AI21" i="2"/>
  <c r="AS21" i="2" s="1"/>
  <c r="AE21" i="2"/>
  <c r="AN21" i="2" s="1"/>
  <c r="T21" i="2"/>
  <c r="O21" i="2"/>
  <c r="P21" i="2" s="1"/>
  <c r="KB20" i="2"/>
  <c r="JS20" i="2"/>
  <c r="KA20" i="2" s="1"/>
  <c r="JQ20" i="2"/>
  <c r="JP20" i="2"/>
  <c r="JO20" i="2"/>
  <c r="JY20" i="2" s="1"/>
  <c r="JK20" i="2"/>
  <c r="JT20" i="2" s="1"/>
  <c r="IU20" i="2"/>
  <c r="JC20" i="2" s="1"/>
  <c r="IS20" i="2"/>
  <c r="IR20" i="2"/>
  <c r="IQ20" i="2"/>
  <c r="JA20" i="2" s="1"/>
  <c r="IF20" i="2"/>
  <c r="HW20" i="2"/>
  <c r="IE20" i="2" s="1"/>
  <c r="HU20" i="2"/>
  <c r="HT20" i="2"/>
  <c r="HS20" i="2"/>
  <c r="IC20" i="2" s="1"/>
  <c r="HO20" i="2"/>
  <c r="HX20" i="2" s="1"/>
  <c r="HY20" i="2" s="1"/>
  <c r="HH20" i="2"/>
  <c r="GY20" i="2"/>
  <c r="HG20" i="2" s="1"/>
  <c r="GW20" i="2"/>
  <c r="GV20" i="2"/>
  <c r="GU20" i="2"/>
  <c r="HE20" i="2" s="1"/>
  <c r="GQ20" i="2"/>
  <c r="GZ20" i="2" s="1"/>
  <c r="HA20" i="2" s="1"/>
  <c r="GJ20" i="2"/>
  <c r="GA20" i="2"/>
  <c r="GI20" i="2" s="1"/>
  <c r="FY20" i="2"/>
  <c r="FX20" i="2"/>
  <c r="FW20" i="2"/>
  <c r="GG20" i="2" s="1"/>
  <c r="FS20" i="2"/>
  <c r="GB20" i="2" s="1"/>
  <c r="FL20" i="2"/>
  <c r="FC20" i="2"/>
  <c r="FK20" i="2" s="1"/>
  <c r="FA20" i="2"/>
  <c r="EZ20" i="2"/>
  <c r="EY20" i="2"/>
  <c r="FI20" i="2" s="1"/>
  <c r="EU20" i="2"/>
  <c r="EN20" i="2"/>
  <c r="EE20" i="2"/>
  <c r="EM20" i="2" s="1"/>
  <c r="EC20" i="2"/>
  <c r="EB20" i="2"/>
  <c r="EA20" i="2"/>
  <c r="EK20" i="2" s="1"/>
  <c r="DW20" i="2"/>
  <c r="EF20" i="2" s="1"/>
  <c r="EG20" i="2" s="1"/>
  <c r="DP20" i="2"/>
  <c r="DG20" i="2"/>
  <c r="DO20" i="2" s="1"/>
  <c r="DE20" i="2"/>
  <c r="DD20" i="2"/>
  <c r="DC20" i="2"/>
  <c r="DM20" i="2" s="1"/>
  <c r="CY20" i="2"/>
  <c r="DH20" i="2" s="1"/>
  <c r="DI20" i="2" s="1"/>
  <c r="CR20" i="2"/>
  <c r="CI20" i="2"/>
  <c r="CQ20" i="2" s="1"/>
  <c r="CG20" i="2"/>
  <c r="CF20" i="2"/>
  <c r="CE20" i="2"/>
  <c r="CO20" i="2" s="1"/>
  <c r="CA20" i="2"/>
  <c r="CJ20" i="2" s="1"/>
  <c r="BT20" i="2"/>
  <c r="BK20" i="2"/>
  <c r="BS20" i="2" s="1"/>
  <c r="BI20" i="2"/>
  <c r="BH20" i="2"/>
  <c r="BG20" i="2"/>
  <c r="BQ20" i="2" s="1"/>
  <c r="BC20" i="2"/>
  <c r="AV20" i="2"/>
  <c r="AM20" i="2"/>
  <c r="AU20" i="2" s="1"/>
  <c r="AK20" i="2"/>
  <c r="AJ20" i="2"/>
  <c r="AI20" i="2"/>
  <c r="AS20" i="2" s="1"/>
  <c r="AE20" i="2"/>
  <c r="AN20" i="2" s="1"/>
  <c r="AO20" i="2" s="1"/>
  <c r="T20" i="2"/>
  <c r="O20" i="2"/>
  <c r="P20" i="2" s="1"/>
  <c r="KB19" i="2"/>
  <c r="JS19" i="2"/>
  <c r="KA19" i="2" s="1"/>
  <c r="JQ19" i="2"/>
  <c r="JP19" i="2"/>
  <c r="JO19" i="2"/>
  <c r="JY19" i="2" s="1"/>
  <c r="JK19" i="2"/>
  <c r="JT19" i="2" s="1"/>
  <c r="JU19" i="2" s="1"/>
  <c r="IU19" i="2"/>
  <c r="JC19" i="2" s="1"/>
  <c r="IS19" i="2"/>
  <c r="IR19" i="2"/>
  <c r="IQ19" i="2"/>
  <c r="JA19" i="2" s="1"/>
  <c r="IV19" i="2"/>
  <c r="IW19" i="2" s="1"/>
  <c r="IF19" i="2"/>
  <c r="HW19" i="2"/>
  <c r="IE19" i="2" s="1"/>
  <c r="HU19" i="2"/>
  <c r="HT19" i="2"/>
  <c r="HS19" i="2"/>
  <c r="IC19" i="2" s="1"/>
  <c r="HO19" i="2"/>
  <c r="HX19" i="2" s="1"/>
  <c r="HH19" i="2"/>
  <c r="GY19" i="2"/>
  <c r="HG19" i="2" s="1"/>
  <c r="GW19" i="2"/>
  <c r="GV19" i="2"/>
  <c r="GU19" i="2"/>
  <c r="HE19" i="2" s="1"/>
  <c r="GQ19" i="2"/>
  <c r="GZ19" i="2" s="1"/>
  <c r="GJ19" i="2"/>
  <c r="GA19" i="2"/>
  <c r="GI19" i="2" s="1"/>
  <c r="FY19" i="2"/>
  <c r="FX19" i="2"/>
  <c r="FW19" i="2"/>
  <c r="GG19" i="2" s="1"/>
  <c r="FS19" i="2"/>
  <c r="GB19" i="2" s="1"/>
  <c r="GC19" i="2" s="1"/>
  <c r="FL19" i="2"/>
  <c r="FC19" i="2"/>
  <c r="FK19" i="2" s="1"/>
  <c r="FA19" i="2"/>
  <c r="EZ19" i="2"/>
  <c r="EY19" i="2"/>
  <c r="FI19" i="2" s="1"/>
  <c r="EU19" i="2"/>
  <c r="FD19" i="2" s="1"/>
  <c r="FE19" i="2" s="1"/>
  <c r="EN19" i="2"/>
  <c r="EE19" i="2"/>
  <c r="EM19" i="2" s="1"/>
  <c r="EC19" i="2"/>
  <c r="EB19" i="2"/>
  <c r="EA19" i="2"/>
  <c r="EK19" i="2" s="1"/>
  <c r="DW19" i="2"/>
  <c r="EF19" i="2" s="1"/>
  <c r="DP19" i="2"/>
  <c r="DG19" i="2"/>
  <c r="DO19" i="2" s="1"/>
  <c r="DE19" i="2"/>
  <c r="DD19" i="2"/>
  <c r="DC19" i="2"/>
  <c r="DM19" i="2" s="1"/>
  <c r="CY19" i="2"/>
  <c r="DH19" i="2" s="1"/>
  <c r="CR19" i="2"/>
  <c r="CI19" i="2"/>
  <c r="CQ19" i="2" s="1"/>
  <c r="CG19" i="2"/>
  <c r="CF19" i="2"/>
  <c r="CE19" i="2"/>
  <c r="CO19" i="2" s="1"/>
  <c r="CA19" i="2"/>
  <c r="CJ19" i="2" s="1"/>
  <c r="CK19" i="2" s="1"/>
  <c r="BT19" i="2"/>
  <c r="BK19" i="2"/>
  <c r="BS19" i="2" s="1"/>
  <c r="BI19" i="2"/>
  <c r="BH19" i="2"/>
  <c r="BG19" i="2"/>
  <c r="BQ19" i="2" s="1"/>
  <c r="BC19" i="2"/>
  <c r="BL19" i="2" s="1"/>
  <c r="BM19" i="2" s="1"/>
  <c r="AV19" i="2"/>
  <c r="AM19" i="2"/>
  <c r="AU19" i="2" s="1"/>
  <c r="AK19" i="2"/>
  <c r="AJ19" i="2"/>
  <c r="AI19" i="2"/>
  <c r="AS19" i="2" s="1"/>
  <c r="AE19" i="2"/>
  <c r="AN19" i="2" s="1"/>
  <c r="T19" i="2"/>
  <c r="O19" i="2"/>
  <c r="P19" i="2" s="1"/>
  <c r="KB18" i="2"/>
  <c r="JS18" i="2"/>
  <c r="KA18" i="2" s="1"/>
  <c r="JQ18" i="2"/>
  <c r="JP18" i="2"/>
  <c r="JO18" i="2"/>
  <c r="JY18" i="2" s="1"/>
  <c r="JK18" i="2"/>
  <c r="JT18" i="2" s="1"/>
  <c r="IU18" i="2"/>
  <c r="JC18" i="2" s="1"/>
  <c r="IS18" i="2"/>
  <c r="IR18" i="2"/>
  <c r="IQ18" i="2"/>
  <c r="JA18" i="2" s="1"/>
  <c r="IV18" i="2"/>
  <c r="IF18" i="2"/>
  <c r="HW18" i="2"/>
  <c r="IE18" i="2" s="1"/>
  <c r="HU18" i="2"/>
  <c r="HT18" i="2"/>
  <c r="HS18" i="2"/>
  <c r="IC18" i="2" s="1"/>
  <c r="HO18" i="2"/>
  <c r="HX18" i="2" s="1"/>
  <c r="HY18" i="2" s="1"/>
  <c r="HH18" i="2"/>
  <c r="GY18" i="2"/>
  <c r="HG18" i="2" s="1"/>
  <c r="GW18" i="2"/>
  <c r="GV18" i="2"/>
  <c r="GU18" i="2"/>
  <c r="HE18" i="2" s="1"/>
  <c r="GQ18" i="2"/>
  <c r="GZ18" i="2" s="1"/>
  <c r="HA18" i="2" s="1"/>
  <c r="GJ18" i="2"/>
  <c r="GA18" i="2"/>
  <c r="GI18" i="2" s="1"/>
  <c r="FY18" i="2"/>
  <c r="FX18" i="2"/>
  <c r="FW18" i="2"/>
  <c r="GG18" i="2" s="1"/>
  <c r="FS18" i="2"/>
  <c r="GB18" i="2" s="1"/>
  <c r="FL18" i="2"/>
  <c r="FC18" i="2"/>
  <c r="FK18" i="2" s="1"/>
  <c r="FA18" i="2"/>
  <c r="EZ18" i="2"/>
  <c r="EY18" i="2"/>
  <c r="FI18" i="2" s="1"/>
  <c r="EU18" i="2"/>
  <c r="FD18" i="2" s="1"/>
  <c r="EN18" i="2"/>
  <c r="EE18" i="2"/>
  <c r="EM18" i="2" s="1"/>
  <c r="EC18" i="2"/>
  <c r="EB18" i="2"/>
  <c r="EA18" i="2"/>
  <c r="EK18" i="2" s="1"/>
  <c r="DW18" i="2"/>
  <c r="EF18" i="2" s="1"/>
  <c r="EG18" i="2" s="1"/>
  <c r="DP18" i="2"/>
  <c r="DG18" i="2"/>
  <c r="DO18" i="2" s="1"/>
  <c r="DE18" i="2"/>
  <c r="DD18" i="2"/>
  <c r="DC18" i="2"/>
  <c r="DM18" i="2" s="1"/>
  <c r="CY18" i="2"/>
  <c r="DH18" i="2" s="1"/>
  <c r="DI18" i="2" s="1"/>
  <c r="CR18" i="2"/>
  <c r="CI18" i="2"/>
  <c r="CQ18" i="2" s="1"/>
  <c r="CG18" i="2"/>
  <c r="CF18" i="2"/>
  <c r="CE18" i="2"/>
  <c r="CO18" i="2" s="1"/>
  <c r="CA18" i="2"/>
  <c r="CJ18" i="2" s="1"/>
  <c r="BT18" i="2"/>
  <c r="BK18" i="2"/>
  <c r="BS18" i="2" s="1"/>
  <c r="BI18" i="2"/>
  <c r="BH18" i="2"/>
  <c r="BG18" i="2"/>
  <c r="BQ18" i="2" s="1"/>
  <c r="BC18" i="2"/>
  <c r="BL18" i="2" s="1"/>
  <c r="AU18" i="2"/>
  <c r="AS18" i="2"/>
  <c r="AN18" i="2"/>
  <c r="AO18" i="2" s="1"/>
  <c r="T18" i="2"/>
  <c r="O18" i="2"/>
  <c r="P18" i="2" s="1"/>
  <c r="KB17" i="2"/>
  <c r="JS17" i="2"/>
  <c r="KA17" i="2" s="1"/>
  <c r="JQ17" i="2"/>
  <c r="JP17" i="2"/>
  <c r="JO17" i="2"/>
  <c r="JY17" i="2" s="1"/>
  <c r="JK17" i="2"/>
  <c r="JT17" i="2" s="1"/>
  <c r="JU17" i="2" s="1"/>
  <c r="IU17" i="2"/>
  <c r="JC17" i="2" s="1"/>
  <c r="IS17" i="2"/>
  <c r="IR17" i="2"/>
  <c r="IQ17" i="2"/>
  <c r="JA17" i="2" s="1"/>
  <c r="IV17" i="2"/>
  <c r="IW17" i="2" s="1"/>
  <c r="IF17" i="2"/>
  <c r="HW17" i="2"/>
  <c r="IE17" i="2" s="1"/>
  <c r="HU17" i="2"/>
  <c r="HT17" i="2"/>
  <c r="HS17" i="2"/>
  <c r="IC17" i="2" s="1"/>
  <c r="HO17" i="2"/>
  <c r="HX17" i="2" s="1"/>
  <c r="HH17" i="2"/>
  <c r="GY17" i="2"/>
  <c r="HG17" i="2" s="1"/>
  <c r="GW17" i="2"/>
  <c r="GV17" i="2"/>
  <c r="GU17" i="2"/>
  <c r="HE17" i="2" s="1"/>
  <c r="GQ17" i="2"/>
  <c r="GJ17" i="2"/>
  <c r="GA17" i="2"/>
  <c r="GI17" i="2" s="1"/>
  <c r="FY17" i="2"/>
  <c r="FX17" i="2"/>
  <c r="FW17" i="2"/>
  <c r="GG17" i="2" s="1"/>
  <c r="FS17" i="2"/>
  <c r="GB17" i="2" s="1"/>
  <c r="GC17" i="2" s="1"/>
  <c r="FL17" i="2"/>
  <c r="FC17" i="2"/>
  <c r="FK17" i="2" s="1"/>
  <c r="FA17" i="2"/>
  <c r="EZ17" i="2"/>
  <c r="EY17" i="2"/>
  <c r="FI17" i="2" s="1"/>
  <c r="EU17" i="2"/>
  <c r="FD17" i="2" s="1"/>
  <c r="FE17" i="2" s="1"/>
  <c r="EN17" i="2"/>
  <c r="EE17" i="2"/>
  <c r="EM17" i="2" s="1"/>
  <c r="EC17" i="2"/>
  <c r="EB17" i="2"/>
  <c r="EA17" i="2"/>
  <c r="EK17" i="2" s="1"/>
  <c r="DW17" i="2"/>
  <c r="EF17" i="2" s="1"/>
  <c r="DP17" i="2"/>
  <c r="DG17" i="2"/>
  <c r="DO17" i="2" s="1"/>
  <c r="DE17" i="2"/>
  <c r="DD17" i="2"/>
  <c r="DC17" i="2"/>
  <c r="DM17" i="2" s="1"/>
  <c r="CY17" i="2"/>
  <c r="CR17" i="2"/>
  <c r="CI17" i="2"/>
  <c r="CQ17" i="2" s="1"/>
  <c r="CG17" i="2"/>
  <c r="CF17" i="2"/>
  <c r="CE17" i="2"/>
  <c r="CO17" i="2" s="1"/>
  <c r="CA17" i="2"/>
  <c r="CJ17" i="2" s="1"/>
  <c r="CK17" i="2" s="1"/>
  <c r="BT17" i="2"/>
  <c r="BK17" i="2"/>
  <c r="BS17" i="2" s="1"/>
  <c r="BI17" i="2"/>
  <c r="BH17" i="2"/>
  <c r="BG17" i="2"/>
  <c r="BQ17" i="2" s="1"/>
  <c r="BC17" i="2"/>
  <c r="BL17" i="2" s="1"/>
  <c r="BM17" i="2" s="1"/>
  <c r="AM17" i="2"/>
  <c r="AU17" i="2" s="1"/>
  <c r="AK17" i="2"/>
  <c r="AJ17" i="2"/>
  <c r="AS17" i="2"/>
  <c r="AE17" i="2"/>
  <c r="AN17" i="2" s="1"/>
  <c r="T17" i="2"/>
  <c r="O17" i="2"/>
  <c r="P17" i="2" s="1"/>
  <c r="JS16" i="2"/>
  <c r="KA16" i="2" s="1"/>
  <c r="JO16" i="2"/>
  <c r="JY16" i="2" s="1"/>
  <c r="JT16" i="2"/>
  <c r="IU16" i="2"/>
  <c r="JC16" i="2" s="1"/>
  <c r="IS16" i="2"/>
  <c r="IR16" i="2"/>
  <c r="IQ16" i="2"/>
  <c r="JA16" i="2" s="1"/>
  <c r="IF16" i="2"/>
  <c r="HW16" i="2"/>
  <c r="IE16" i="2" s="1"/>
  <c r="HU16" i="2"/>
  <c r="HT16" i="2"/>
  <c r="HS16" i="2"/>
  <c r="IC16" i="2" s="1"/>
  <c r="HO16" i="2"/>
  <c r="HX16" i="2" s="1"/>
  <c r="HY16" i="2" s="1"/>
  <c r="HH16" i="2"/>
  <c r="GY16" i="2"/>
  <c r="HG16" i="2" s="1"/>
  <c r="GW16" i="2"/>
  <c r="GV16" i="2"/>
  <c r="GU16" i="2"/>
  <c r="HE16" i="2" s="1"/>
  <c r="GQ16" i="2"/>
  <c r="GZ16" i="2" s="1"/>
  <c r="HA16" i="2" s="1"/>
  <c r="GJ16" i="2"/>
  <c r="GA16" i="2"/>
  <c r="GI16" i="2" s="1"/>
  <c r="FY16" i="2"/>
  <c r="FX16" i="2"/>
  <c r="FW16" i="2"/>
  <c r="GG16" i="2" s="1"/>
  <c r="FS16" i="2"/>
  <c r="GB16" i="2" s="1"/>
  <c r="FL16" i="2"/>
  <c r="FC16" i="2"/>
  <c r="FK16" i="2" s="1"/>
  <c r="FA16" i="2"/>
  <c r="EZ16" i="2"/>
  <c r="EY16" i="2"/>
  <c r="FI16" i="2" s="1"/>
  <c r="EU16" i="2"/>
  <c r="EN16" i="2"/>
  <c r="EE16" i="2"/>
  <c r="EM16" i="2" s="1"/>
  <c r="EC16" i="2"/>
  <c r="EB16" i="2"/>
  <c r="EA16" i="2"/>
  <c r="EK16" i="2" s="1"/>
  <c r="DW16" i="2"/>
  <c r="EF16" i="2" s="1"/>
  <c r="EG16" i="2" s="1"/>
  <c r="DP16" i="2"/>
  <c r="DG16" i="2"/>
  <c r="DO16" i="2" s="1"/>
  <c r="DE16" i="2"/>
  <c r="DD16" i="2"/>
  <c r="DC16" i="2"/>
  <c r="DM16" i="2" s="1"/>
  <c r="CY16" i="2"/>
  <c r="DH16" i="2" s="1"/>
  <c r="DI16" i="2" s="1"/>
  <c r="CR16" i="2"/>
  <c r="CI16" i="2"/>
  <c r="CQ16" i="2" s="1"/>
  <c r="CG16" i="2"/>
  <c r="CF16" i="2"/>
  <c r="CE16" i="2"/>
  <c r="CO16" i="2" s="1"/>
  <c r="CA16" i="2"/>
  <c r="CJ16" i="2" s="1"/>
  <c r="BT16" i="2"/>
  <c r="BK16" i="2"/>
  <c r="BS16" i="2" s="1"/>
  <c r="BI16" i="2"/>
  <c r="BH16" i="2"/>
  <c r="BG16" i="2"/>
  <c r="BQ16" i="2" s="1"/>
  <c r="BC16" i="2"/>
  <c r="AM16" i="2"/>
  <c r="AU16" i="2" s="1"/>
  <c r="AK16" i="2"/>
  <c r="AJ16" i="2"/>
  <c r="AS16" i="2"/>
  <c r="AE16" i="2"/>
  <c r="AN16" i="2" s="1"/>
  <c r="AO16" i="2" s="1"/>
  <c r="T16" i="2"/>
  <c r="O16" i="2"/>
  <c r="P16" i="2" s="1"/>
  <c r="KB15" i="2"/>
  <c r="JS15" i="2"/>
  <c r="KA15" i="2" s="1"/>
  <c r="JO15" i="2"/>
  <c r="JY15" i="2" s="1"/>
  <c r="JK15" i="2"/>
  <c r="JT15" i="2" s="1"/>
  <c r="JU15" i="2" s="1"/>
  <c r="IU15" i="2"/>
  <c r="JC15" i="2" s="1"/>
  <c r="IS15" i="2"/>
  <c r="IR15" i="2"/>
  <c r="IQ15" i="2"/>
  <c r="JA15" i="2" s="1"/>
  <c r="IV15" i="2"/>
  <c r="IW15" i="2" s="1"/>
  <c r="IF15" i="2"/>
  <c r="HW15" i="2"/>
  <c r="IE15" i="2" s="1"/>
  <c r="HU15" i="2"/>
  <c r="HT15" i="2"/>
  <c r="HS15" i="2"/>
  <c r="IC15" i="2" s="1"/>
  <c r="HO15" i="2"/>
  <c r="HX15" i="2" s="1"/>
  <c r="HH15" i="2"/>
  <c r="GY15" i="2"/>
  <c r="HG15" i="2" s="1"/>
  <c r="GW15" i="2"/>
  <c r="GV15" i="2"/>
  <c r="GU15" i="2"/>
  <c r="HE15" i="2" s="1"/>
  <c r="GQ15" i="2"/>
  <c r="GZ15" i="2" s="1"/>
  <c r="GJ15" i="2"/>
  <c r="GA15" i="2"/>
  <c r="GI15" i="2" s="1"/>
  <c r="FY15" i="2"/>
  <c r="FX15" i="2"/>
  <c r="FW15" i="2"/>
  <c r="GG15" i="2" s="1"/>
  <c r="FS15" i="2"/>
  <c r="GB15" i="2" s="1"/>
  <c r="GC15" i="2" s="1"/>
  <c r="FL15" i="2"/>
  <c r="FC15" i="2"/>
  <c r="FK15" i="2" s="1"/>
  <c r="FA15" i="2"/>
  <c r="EZ15" i="2"/>
  <c r="EY15" i="2"/>
  <c r="FI15" i="2" s="1"/>
  <c r="EU15" i="2"/>
  <c r="FD15" i="2" s="1"/>
  <c r="FE15" i="2" s="1"/>
  <c r="EN15" i="2"/>
  <c r="EE15" i="2"/>
  <c r="EM15" i="2" s="1"/>
  <c r="EC15" i="2"/>
  <c r="EB15" i="2"/>
  <c r="EA15" i="2"/>
  <c r="EK15" i="2" s="1"/>
  <c r="DW15" i="2"/>
  <c r="EF15" i="2" s="1"/>
  <c r="DP15" i="2"/>
  <c r="DG15" i="2"/>
  <c r="DO15" i="2" s="1"/>
  <c r="DE15" i="2"/>
  <c r="DD15" i="2"/>
  <c r="DC15" i="2"/>
  <c r="DM15" i="2" s="1"/>
  <c r="CY15" i="2"/>
  <c r="DH15" i="2" s="1"/>
  <c r="CR15" i="2"/>
  <c r="CI15" i="2"/>
  <c r="CQ15" i="2" s="1"/>
  <c r="CG15" i="2"/>
  <c r="CF15" i="2"/>
  <c r="CE15" i="2"/>
  <c r="CO15" i="2" s="1"/>
  <c r="CA15" i="2"/>
  <c r="CJ15" i="2" s="1"/>
  <c r="CK15" i="2" s="1"/>
  <c r="BT15" i="2"/>
  <c r="BK15" i="2"/>
  <c r="BS15" i="2" s="1"/>
  <c r="BI15" i="2"/>
  <c r="BH15" i="2"/>
  <c r="BG15" i="2"/>
  <c r="BQ15" i="2" s="1"/>
  <c r="BC15" i="2"/>
  <c r="BL15" i="2" s="1"/>
  <c r="BM15" i="2" s="1"/>
  <c r="AM15" i="2"/>
  <c r="AU15" i="2" s="1"/>
  <c r="AK15" i="2"/>
  <c r="AJ15" i="2"/>
  <c r="AS15" i="2"/>
  <c r="AE15" i="2"/>
  <c r="AN15" i="2" s="1"/>
  <c r="T15" i="2"/>
  <c r="O15" i="2"/>
  <c r="P15" i="2" s="1"/>
  <c r="A14" i="4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S15" i="5" l="1"/>
  <c r="U15" i="5" s="1"/>
  <c r="S19" i="5"/>
  <c r="U19" i="5" s="1"/>
  <c r="S23" i="5"/>
  <c r="U23" i="5" s="1"/>
  <c r="S27" i="5"/>
  <c r="U27" i="5" s="1"/>
  <c r="S31" i="5"/>
  <c r="U31" i="5" s="1"/>
  <c r="S78" i="5"/>
  <c r="U78" i="5" s="1"/>
  <c r="S82" i="5"/>
  <c r="U82" i="5" s="1"/>
  <c r="S86" i="5"/>
  <c r="U86" i="5" s="1"/>
  <c r="S90" i="5"/>
  <c r="U90" i="5" s="1"/>
  <c r="S17" i="5"/>
  <c r="U17" i="5" s="1"/>
  <c r="S21" i="5"/>
  <c r="U21" i="5" s="1"/>
  <c r="S25" i="5"/>
  <c r="U25" i="5" s="1"/>
  <c r="S29" i="5"/>
  <c r="U29" i="5" s="1"/>
  <c r="S33" i="5"/>
  <c r="U33" i="5" s="1"/>
  <c r="S76" i="5"/>
  <c r="U76" i="5" s="1"/>
  <c r="S80" i="5"/>
  <c r="U80" i="5" s="1"/>
  <c r="S84" i="5"/>
  <c r="U84" i="5" s="1"/>
  <c r="S88" i="5"/>
  <c r="U88" i="5" s="1"/>
  <c r="S92" i="5"/>
  <c r="U92" i="5" s="1"/>
  <c r="S18" i="5"/>
  <c r="U18" i="5" s="1"/>
  <c r="S22" i="5"/>
  <c r="U22" i="5" s="1"/>
  <c r="S26" i="5"/>
  <c r="U26" i="5" s="1"/>
  <c r="S30" i="5"/>
  <c r="U30" i="5" s="1"/>
  <c r="S34" i="5"/>
  <c r="U34" i="5" s="1"/>
  <c r="S36" i="5"/>
  <c r="U36" i="5" s="1"/>
  <c r="S38" i="5"/>
  <c r="U38" i="5" s="1"/>
  <c r="S40" i="5"/>
  <c r="U40" i="5" s="1"/>
  <c r="S42" i="5"/>
  <c r="U42" i="5" s="1"/>
  <c r="S44" i="5"/>
  <c r="U44" i="5" s="1"/>
  <c r="S46" i="5"/>
  <c r="U46" i="5" s="1"/>
  <c r="S48" i="5"/>
  <c r="U48" i="5" s="1"/>
  <c r="S50" i="5"/>
  <c r="U50" i="5" s="1"/>
  <c r="S52" i="5"/>
  <c r="U52" i="5" s="1"/>
  <c r="S54" i="5"/>
  <c r="U54" i="5" s="1"/>
  <c r="S56" i="5"/>
  <c r="U56" i="5" s="1"/>
  <c r="S58" i="5"/>
  <c r="U58" i="5" s="1"/>
  <c r="S60" i="5"/>
  <c r="U60" i="5" s="1"/>
  <c r="S62" i="5"/>
  <c r="U62" i="5" s="1"/>
  <c r="S64" i="5"/>
  <c r="U64" i="5" s="1"/>
  <c r="S66" i="5"/>
  <c r="U66" i="5" s="1"/>
  <c r="S68" i="5"/>
  <c r="U68" i="5" s="1"/>
  <c r="S70" i="5"/>
  <c r="U70" i="5" s="1"/>
  <c r="S72" i="5"/>
  <c r="U72" i="5" s="1"/>
  <c r="S74" i="5"/>
  <c r="U74" i="5" s="1"/>
  <c r="S77" i="5"/>
  <c r="U77" i="5" s="1"/>
  <c r="S81" i="5"/>
  <c r="U81" i="5" s="1"/>
  <c r="S85" i="5"/>
  <c r="U85" i="5" s="1"/>
  <c r="S89" i="5"/>
  <c r="U89" i="5" s="1"/>
  <c r="S93" i="5"/>
  <c r="U93" i="5" s="1"/>
  <c r="S95" i="5"/>
  <c r="U95" i="5" s="1"/>
  <c r="S97" i="5"/>
  <c r="U97" i="5" s="1"/>
  <c r="S99" i="5"/>
  <c r="U99" i="5" s="1"/>
  <c r="S101" i="5"/>
  <c r="U101" i="5" s="1"/>
  <c r="S103" i="5"/>
  <c r="U103" i="5" s="1"/>
  <c r="S105" i="5"/>
  <c r="U105" i="5" s="1"/>
  <c r="S107" i="5"/>
  <c r="U107" i="5" s="1"/>
  <c r="S109" i="5"/>
  <c r="U109" i="5" s="1"/>
  <c r="S111" i="5"/>
  <c r="U111" i="5" s="1"/>
  <c r="S16" i="5"/>
  <c r="U16" i="5" s="1"/>
  <c r="S20" i="5"/>
  <c r="U20" i="5" s="1"/>
  <c r="S24" i="5"/>
  <c r="U24" i="5" s="1"/>
  <c r="S28" i="5"/>
  <c r="U28" i="5" s="1"/>
  <c r="S32" i="5"/>
  <c r="U32" i="5" s="1"/>
  <c r="S35" i="5"/>
  <c r="U35" i="5" s="1"/>
  <c r="S37" i="5"/>
  <c r="U37" i="5" s="1"/>
  <c r="S39" i="5"/>
  <c r="U39" i="5" s="1"/>
  <c r="S41" i="5"/>
  <c r="U41" i="5" s="1"/>
  <c r="S43" i="5"/>
  <c r="U43" i="5" s="1"/>
  <c r="S45" i="5"/>
  <c r="U45" i="5" s="1"/>
  <c r="S47" i="5"/>
  <c r="U47" i="5" s="1"/>
  <c r="S49" i="5"/>
  <c r="U49" i="5" s="1"/>
  <c r="S51" i="5"/>
  <c r="U51" i="5" s="1"/>
  <c r="S53" i="5"/>
  <c r="U53" i="5" s="1"/>
  <c r="S55" i="5"/>
  <c r="U55" i="5" s="1"/>
  <c r="S57" i="5"/>
  <c r="U57" i="5" s="1"/>
  <c r="S59" i="5"/>
  <c r="U59" i="5" s="1"/>
  <c r="S61" i="5"/>
  <c r="U61" i="5" s="1"/>
  <c r="S63" i="5"/>
  <c r="U63" i="5" s="1"/>
  <c r="S65" i="5"/>
  <c r="U65" i="5" s="1"/>
  <c r="S67" i="5"/>
  <c r="U67" i="5" s="1"/>
  <c r="S69" i="5"/>
  <c r="U69" i="5" s="1"/>
  <c r="S71" i="5"/>
  <c r="U71" i="5" s="1"/>
  <c r="S73" i="5"/>
  <c r="U73" i="5" s="1"/>
  <c r="S75" i="5"/>
  <c r="U75" i="5" s="1"/>
  <c r="S79" i="5"/>
  <c r="U79" i="5" s="1"/>
  <c r="S83" i="5"/>
  <c r="U83" i="5" s="1"/>
  <c r="S87" i="5"/>
  <c r="U87" i="5" s="1"/>
  <c r="S91" i="5"/>
  <c r="U91" i="5" s="1"/>
  <c r="S94" i="5"/>
  <c r="U94" i="5" s="1"/>
  <c r="S96" i="5"/>
  <c r="U96" i="5" s="1"/>
  <c r="S98" i="5"/>
  <c r="U98" i="5" s="1"/>
  <c r="S100" i="5"/>
  <c r="U100" i="5" s="1"/>
  <c r="S102" i="5"/>
  <c r="U102" i="5" s="1"/>
  <c r="S104" i="5"/>
  <c r="U104" i="5" s="1"/>
  <c r="S106" i="5"/>
  <c r="U106" i="5" s="1"/>
  <c r="S108" i="5"/>
  <c r="U108" i="5" s="1"/>
  <c r="S110" i="5"/>
  <c r="U110" i="5" s="1"/>
  <c r="S112" i="5"/>
  <c r="U112" i="5" s="1"/>
  <c r="U24" i="4"/>
  <c r="U25" i="4"/>
  <c r="U26" i="4"/>
  <c r="U27" i="4"/>
  <c r="U28" i="4"/>
  <c r="U29" i="4"/>
  <c r="U30" i="4"/>
  <c r="U31" i="4"/>
  <c r="U32" i="4"/>
  <c r="U33" i="4"/>
  <c r="U34" i="4"/>
  <c r="U35" i="4"/>
  <c r="U36" i="4"/>
  <c r="U37" i="4"/>
  <c r="U38" i="4"/>
  <c r="U39" i="4"/>
  <c r="U40" i="4"/>
  <c r="U41" i="4"/>
  <c r="U42" i="4"/>
  <c r="U43" i="4"/>
  <c r="U44" i="4"/>
  <c r="U45" i="4"/>
  <c r="U46" i="4"/>
  <c r="U47" i="4"/>
  <c r="U48" i="4"/>
  <c r="U49" i="4"/>
  <c r="U50" i="4"/>
  <c r="U51" i="4"/>
  <c r="U52" i="4"/>
  <c r="U53" i="4"/>
  <c r="U54" i="4"/>
  <c r="U55" i="4"/>
  <c r="U56" i="4"/>
  <c r="U57" i="4"/>
  <c r="U58" i="4"/>
  <c r="U59" i="4"/>
  <c r="U60" i="4"/>
  <c r="U61" i="4"/>
  <c r="U62" i="4"/>
  <c r="U63" i="4"/>
  <c r="U64" i="4"/>
  <c r="U65" i="4"/>
  <c r="U66" i="4"/>
  <c r="U67" i="4"/>
  <c r="U68" i="4"/>
  <c r="U69" i="4"/>
  <c r="U70" i="4"/>
  <c r="U71" i="4"/>
  <c r="U72" i="4"/>
  <c r="U73" i="4"/>
  <c r="U74" i="4"/>
  <c r="U75" i="4"/>
  <c r="U76" i="4"/>
  <c r="U77" i="4"/>
  <c r="U78" i="4"/>
  <c r="U79" i="4"/>
  <c r="U80" i="4"/>
  <c r="U81" i="4"/>
  <c r="U82" i="4"/>
  <c r="U83" i="4"/>
  <c r="U84" i="4"/>
  <c r="U85" i="4"/>
  <c r="U86" i="4"/>
  <c r="U87" i="4"/>
  <c r="U88" i="4"/>
  <c r="U89" i="4"/>
  <c r="U90" i="4"/>
  <c r="U91" i="4"/>
  <c r="U92" i="4"/>
  <c r="U93" i="4"/>
  <c r="U94" i="4"/>
  <c r="U95" i="4"/>
  <c r="U96" i="4"/>
  <c r="U97" i="4"/>
  <c r="U98" i="4"/>
  <c r="U99" i="4"/>
  <c r="U100" i="4"/>
  <c r="U101" i="4"/>
  <c r="U102" i="4"/>
  <c r="U103" i="4"/>
  <c r="U104" i="4"/>
  <c r="U105" i="4"/>
  <c r="U106" i="4"/>
  <c r="U107" i="4"/>
  <c r="U108" i="4"/>
  <c r="U109" i="4"/>
  <c r="U110" i="4"/>
  <c r="U111" i="4"/>
  <c r="U112" i="4"/>
  <c r="IY15" i="4"/>
  <c r="JA15" i="4" s="1"/>
  <c r="IY16" i="4"/>
  <c r="JA16" i="4" s="1"/>
  <c r="IY17" i="4"/>
  <c r="JA17" i="4" s="1"/>
  <c r="IY18" i="4"/>
  <c r="JA18" i="4" s="1"/>
  <c r="IY19" i="4"/>
  <c r="JA19" i="4" s="1"/>
  <c r="IY20" i="4"/>
  <c r="JA20" i="4" s="1"/>
  <c r="IY21" i="4"/>
  <c r="JA21" i="4" s="1"/>
  <c r="IY22" i="4"/>
  <c r="JA22" i="4" s="1"/>
  <c r="IY23" i="4"/>
  <c r="JA23" i="4" s="1"/>
  <c r="IY24" i="4"/>
  <c r="JA24" i="4" s="1"/>
  <c r="IY25" i="4"/>
  <c r="JA25" i="4" s="1"/>
  <c r="IY26" i="4"/>
  <c r="JA26" i="4" s="1"/>
  <c r="IY27" i="4"/>
  <c r="JA27" i="4" s="1"/>
  <c r="IY28" i="4"/>
  <c r="JA28" i="4" s="1"/>
  <c r="IY29" i="4"/>
  <c r="JA29" i="4" s="1"/>
  <c r="IY30" i="4"/>
  <c r="JA30" i="4" s="1"/>
  <c r="IY31" i="4"/>
  <c r="JA31" i="4" s="1"/>
  <c r="IY32" i="4"/>
  <c r="JA32" i="4" s="1"/>
  <c r="IY33" i="4"/>
  <c r="JA33" i="4" s="1"/>
  <c r="IY34" i="4"/>
  <c r="JA34" i="4" s="1"/>
  <c r="IY35" i="4"/>
  <c r="JA35" i="4" s="1"/>
  <c r="IY36" i="4"/>
  <c r="JA36" i="4" s="1"/>
  <c r="IY37" i="4"/>
  <c r="JA37" i="4" s="1"/>
  <c r="IY38" i="4"/>
  <c r="JA38" i="4" s="1"/>
  <c r="IY39" i="4"/>
  <c r="JA39" i="4" s="1"/>
  <c r="IY40" i="4"/>
  <c r="JA40" i="4" s="1"/>
  <c r="IY41" i="4"/>
  <c r="JA41" i="4" s="1"/>
  <c r="IY42" i="4"/>
  <c r="JA42" i="4" s="1"/>
  <c r="IY43" i="4"/>
  <c r="JA43" i="4" s="1"/>
  <c r="IY44" i="4"/>
  <c r="JA44" i="4" s="1"/>
  <c r="IY45" i="4"/>
  <c r="JA45" i="4" s="1"/>
  <c r="IY46" i="4"/>
  <c r="JA46" i="4" s="1"/>
  <c r="IY47" i="4"/>
  <c r="JA47" i="4" s="1"/>
  <c r="IY48" i="4"/>
  <c r="JA48" i="4" s="1"/>
  <c r="IY49" i="4"/>
  <c r="JA49" i="4" s="1"/>
  <c r="IY50" i="4"/>
  <c r="JA50" i="4" s="1"/>
  <c r="IY51" i="4"/>
  <c r="JA51" i="4" s="1"/>
  <c r="IY52" i="4"/>
  <c r="JA52" i="4" s="1"/>
  <c r="IY53" i="4"/>
  <c r="JA53" i="4" s="1"/>
  <c r="IY54" i="4"/>
  <c r="JA54" i="4" s="1"/>
  <c r="IY55" i="4"/>
  <c r="JA55" i="4" s="1"/>
  <c r="IY56" i="4"/>
  <c r="JA56" i="4" s="1"/>
  <c r="IY57" i="4"/>
  <c r="JA57" i="4" s="1"/>
  <c r="IY58" i="4"/>
  <c r="JA58" i="4" s="1"/>
  <c r="IY59" i="4"/>
  <c r="JA59" i="4" s="1"/>
  <c r="IY60" i="4"/>
  <c r="JA60" i="4" s="1"/>
  <c r="IY61" i="4"/>
  <c r="JA61" i="4" s="1"/>
  <c r="IY62" i="4"/>
  <c r="JA62" i="4" s="1"/>
  <c r="IY63" i="4"/>
  <c r="JA63" i="4" s="1"/>
  <c r="IY64" i="4"/>
  <c r="JA64" i="4" s="1"/>
  <c r="IY65" i="4"/>
  <c r="JA65" i="4" s="1"/>
  <c r="IY66" i="4"/>
  <c r="JA66" i="4" s="1"/>
  <c r="IY67" i="4"/>
  <c r="JA67" i="4" s="1"/>
  <c r="IY68" i="4"/>
  <c r="JA68" i="4" s="1"/>
  <c r="IY69" i="4"/>
  <c r="JA69" i="4" s="1"/>
  <c r="IY70" i="4"/>
  <c r="JA70" i="4" s="1"/>
  <c r="IY71" i="4"/>
  <c r="JA71" i="4" s="1"/>
  <c r="IY72" i="4"/>
  <c r="JA72" i="4" s="1"/>
  <c r="IY73" i="4"/>
  <c r="JA73" i="4" s="1"/>
  <c r="IY74" i="4"/>
  <c r="JA74" i="4" s="1"/>
  <c r="IY75" i="4"/>
  <c r="JA75" i="4" s="1"/>
  <c r="IY76" i="4"/>
  <c r="JA76" i="4" s="1"/>
  <c r="IY77" i="4"/>
  <c r="JA77" i="4" s="1"/>
  <c r="IY78" i="4"/>
  <c r="JA78" i="4" s="1"/>
  <c r="IY79" i="4"/>
  <c r="JA79" i="4" s="1"/>
  <c r="IY80" i="4"/>
  <c r="JA80" i="4" s="1"/>
  <c r="IY81" i="4"/>
  <c r="JA81" i="4" s="1"/>
  <c r="IY82" i="4"/>
  <c r="JA82" i="4" s="1"/>
  <c r="IY83" i="4"/>
  <c r="JA83" i="4" s="1"/>
  <c r="IY84" i="4"/>
  <c r="JA84" i="4" s="1"/>
  <c r="IY85" i="4"/>
  <c r="JA85" i="4" s="1"/>
  <c r="IY86" i="4"/>
  <c r="JA86" i="4" s="1"/>
  <c r="IY87" i="4"/>
  <c r="JA87" i="4" s="1"/>
  <c r="IY88" i="4"/>
  <c r="JA88" i="4" s="1"/>
  <c r="IY89" i="4"/>
  <c r="JA89" i="4" s="1"/>
  <c r="IY90" i="4"/>
  <c r="JA90" i="4" s="1"/>
  <c r="IY91" i="4"/>
  <c r="JA91" i="4" s="1"/>
  <c r="IY92" i="4"/>
  <c r="JA92" i="4" s="1"/>
  <c r="IY93" i="4"/>
  <c r="JA93" i="4" s="1"/>
  <c r="IY94" i="4"/>
  <c r="JA94" i="4" s="1"/>
  <c r="IY95" i="4"/>
  <c r="JA95" i="4" s="1"/>
  <c r="IY96" i="4"/>
  <c r="JA96" i="4" s="1"/>
  <c r="IY97" i="4"/>
  <c r="JA97" i="4" s="1"/>
  <c r="IY98" i="4"/>
  <c r="JA98" i="4" s="1"/>
  <c r="IY99" i="4"/>
  <c r="JA99" i="4" s="1"/>
  <c r="IY100" i="4"/>
  <c r="JA100" i="4" s="1"/>
  <c r="IY101" i="4"/>
  <c r="JA101" i="4" s="1"/>
  <c r="IY102" i="4"/>
  <c r="JA102" i="4" s="1"/>
  <c r="IY103" i="4"/>
  <c r="JA103" i="4" s="1"/>
  <c r="IY104" i="4"/>
  <c r="JA104" i="4" s="1"/>
  <c r="IY105" i="4"/>
  <c r="JA105" i="4" s="1"/>
  <c r="IY106" i="4"/>
  <c r="JA106" i="4" s="1"/>
  <c r="IY107" i="4"/>
  <c r="JA107" i="4" s="1"/>
  <c r="IY108" i="4"/>
  <c r="JA108" i="4" s="1"/>
  <c r="IY109" i="4"/>
  <c r="JA109" i="4" s="1"/>
  <c r="IY110" i="4"/>
  <c r="JA110" i="4" s="1"/>
  <c r="IY111" i="4"/>
  <c r="JA111" i="4" s="1"/>
  <c r="IY112" i="4"/>
  <c r="JA112" i="4" s="1"/>
  <c r="JW15" i="4"/>
  <c r="JW16" i="4"/>
  <c r="JW17" i="4"/>
  <c r="JY17" i="4" s="1"/>
  <c r="JW18" i="4"/>
  <c r="JW19" i="4"/>
  <c r="JW20" i="4"/>
  <c r="JW21" i="4"/>
  <c r="JY21" i="4" s="1"/>
  <c r="JW22" i="4"/>
  <c r="JW23" i="4"/>
  <c r="JW24" i="4"/>
  <c r="JW25" i="4"/>
  <c r="JY25" i="4" s="1"/>
  <c r="JW26" i="4"/>
  <c r="JW27" i="4"/>
  <c r="JW28" i="4"/>
  <c r="JW29" i="4"/>
  <c r="JY29" i="4" s="1"/>
  <c r="JW30" i="4"/>
  <c r="JW31" i="4"/>
  <c r="JW32" i="4"/>
  <c r="JW33" i="4"/>
  <c r="JY33" i="4" s="1"/>
  <c r="JW34" i="4"/>
  <c r="JW35" i="4"/>
  <c r="JW36" i="4"/>
  <c r="JW37" i="4"/>
  <c r="JY37" i="4" s="1"/>
  <c r="JW38" i="4"/>
  <c r="JW39" i="4"/>
  <c r="JW40" i="4"/>
  <c r="JW41" i="4"/>
  <c r="JY41" i="4" s="1"/>
  <c r="JW42" i="4"/>
  <c r="JW43" i="4"/>
  <c r="JW44" i="4"/>
  <c r="JW45" i="4"/>
  <c r="JY45" i="4" s="1"/>
  <c r="JW46" i="4"/>
  <c r="JW47" i="4"/>
  <c r="JW48" i="4"/>
  <c r="JW49" i="4"/>
  <c r="JY49" i="4" s="1"/>
  <c r="JW50" i="4"/>
  <c r="JW51" i="4"/>
  <c r="JW52" i="4"/>
  <c r="JW53" i="4"/>
  <c r="JY53" i="4" s="1"/>
  <c r="JW54" i="4"/>
  <c r="JW55" i="4"/>
  <c r="JW56" i="4"/>
  <c r="JW57" i="4"/>
  <c r="JY57" i="4" s="1"/>
  <c r="JW58" i="4"/>
  <c r="JW59" i="4"/>
  <c r="JW60" i="4"/>
  <c r="JW61" i="4"/>
  <c r="JY61" i="4" s="1"/>
  <c r="JW62" i="4"/>
  <c r="JW63" i="4"/>
  <c r="JW64" i="4"/>
  <c r="JW65" i="4"/>
  <c r="JY65" i="4" s="1"/>
  <c r="JW66" i="4"/>
  <c r="JW67" i="4"/>
  <c r="JW68" i="4"/>
  <c r="JW69" i="4"/>
  <c r="JY69" i="4" s="1"/>
  <c r="JW70" i="4"/>
  <c r="JW71" i="4"/>
  <c r="JW72" i="4"/>
  <c r="JW73" i="4"/>
  <c r="JY73" i="4" s="1"/>
  <c r="JW74" i="4"/>
  <c r="JW75" i="4"/>
  <c r="JW76" i="4"/>
  <c r="JW77" i="4"/>
  <c r="JY77" i="4" s="1"/>
  <c r="JW78" i="4"/>
  <c r="JW79" i="4"/>
  <c r="JW80" i="4"/>
  <c r="JW81" i="4"/>
  <c r="JY81" i="4" s="1"/>
  <c r="JW82" i="4"/>
  <c r="JW83" i="4"/>
  <c r="JW84" i="4"/>
  <c r="JW85" i="4"/>
  <c r="JY85" i="4" s="1"/>
  <c r="JW86" i="4"/>
  <c r="JW87" i="4"/>
  <c r="JW88" i="4"/>
  <c r="JW89" i="4"/>
  <c r="JY89" i="4" s="1"/>
  <c r="JW90" i="4"/>
  <c r="JW91" i="4"/>
  <c r="JW92" i="4"/>
  <c r="JW93" i="4"/>
  <c r="JY93" i="4" s="1"/>
  <c r="JW94" i="4"/>
  <c r="JW95" i="4"/>
  <c r="JW96" i="4"/>
  <c r="JW97" i="4"/>
  <c r="JY97" i="4" s="1"/>
  <c r="JW98" i="4"/>
  <c r="JW99" i="4"/>
  <c r="JW100" i="4"/>
  <c r="JW101" i="4"/>
  <c r="JY101" i="4" s="1"/>
  <c r="JW102" i="4"/>
  <c r="JW103" i="4"/>
  <c r="JW104" i="4"/>
  <c r="JW105" i="4"/>
  <c r="JY105" i="4" s="1"/>
  <c r="JW106" i="4"/>
  <c r="JW107" i="4"/>
  <c r="JW108" i="4"/>
  <c r="JW109" i="4"/>
  <c r="JY109" i="4" s="1"/>
  <c r="JW110" i="4"/>
  <c r="JW111" i="4"/>
  <c r="JW112" i="4"/>
  <c r="IA15" i="4"/>
  <c r="IC15" i="4" s="1"/>
  <c r="IA16" i="4"/>
  <c r="IC16" i="4" s="1"/>
  <c r="IA17" i="4"/>
  <c r="IC17" i="4" s="1"/>
  <c r="IA18" i="4"/>
  <c r="IC18" i="4" s="1"/>
  <c r="IA19" i="4"/>
  <c r="IC19" i="4" s="1"/>
  <c r="IA20" i="4"/>
  <c r="IC20" i="4" s="1"/>
  <c r="IA21" i="4"/>
  <c r="IC21" i="4" s="1"/>
  <c r="IA22" i="4"/>
  <c r="IC22" i="4" s="1"/>
  <c r="IA23" i="4"/>
  <c r="IC23" i="4" s="1"/>
  <c r="IA24" i="4"/>
  <c r="IC24" i="4" s="1"/>
  <c r="IA25" i="4"/>
  <c r="IC25" i="4" s="1"/>
  <c r="IA26" i="4"/>
  <c r="IC26" i="4" s="1"/>
  <c r="IA27" i="4"/>
  <c r="IC27" i="4" s="1"/>
  <c r="IA28" i="4"/>
  <c r="IC28" i="4" s="1"/>
  <c r="IA29" i="4"/>
  <c r="IC29" i="4" s="1"/>
  <c r="IA30" i="4"/>
  <c r="IC30" i="4" s="1"/>
  <c r="IA31" i="4"/>
  <c r="IC31" i="4" s="1"/>
  <c r="IA32" i="4"/>
  <c r="IC32" i="4" s="1"/>
  <c r="IA33" i="4"/>
  <c r="IC33" i="4" s="1"/>
  <c r="IA34" i="4"/>
  <c r="IC34" i="4" s="1"/>
  <c r="IA35" i="4"/>
  <c r="IC35" i="4" s="1"/>
  <c r="IA36" i="4"/>
  <c r="IC36" i="4" s="1"/>
  <c r="IA37" i="4"/>
  <c r="IC37" i="4" s="1"/>
  <c r="IA38" i="4"/>
  <c r="IC38" i="4" s="1"/>
  <c r="IA39" i="4"/>
  <c r="IC39" i="4" s="1"/>
  <c r="IA40" i="4"/>
  <c r="IC40" i="4" s="1"/>
  <c r="IA41" i="4"/>
  <c r="IC41" i="4" s="1"/>
  <c r="IA42" i="4"/>
  <c r="IC42" i="4" s="1"/>
  <c r="IA43" i="4"/>
  <c r="IC43" i="4" s="1"/>
  <c r="IA44" i="4"/>
  <c r="IC44" i="4" s="1"/>
  <c r="IA45" i="4"/>
  <c r="IC45" i="4" s="1"/>
  <c r="IA46" i="4"/>
  <c r="IC46" i="4" s="1"/>
  <c r="IA47" i="4"/>
  <c r="IC47" i="4" s="1"/>
  <c r="IA48" i="4"/>
  <c r="IC48" i="4" s="1"/>
  <c r="IA49" i="4"/>
  <c r="IC49" i="4" s="1"/>
  <c r="IA50" i="4"/>
  <c r="IC50" i="4" s="1"/>
  <c r="IA51" i="4"/>
  <c r="IC51" i="4" s="1"/>
  <c r="IA52" i="4"/>
  <c r="IC52" i="4" s="1"/>
  <c r="IA53" i="4"/>
  <c r="IC53" i="4" s="1"/>
  <c r="IA54" i="4"/>
  <c r="IC54" i="4" s="1"/>
  <c r="IA55" i="4"/>
  <c r="IC55" i="4" s="1"/>
  <c r="IA56" i="4"/>
  <c r="IC56" i="4" s="1"/>
  <c r="IA57" i="4"/>
  <c r="IC57" i="4" s="1"/>
  <c r="IA58" i="4"/>
  <c r="IC58" i="4" s="1"/>
  <c r="IA59" i="4"/>
  <c r="IC59" i="4" s="1"/>
  <c r="IA60" i="4"/>
  <c r="IC60" i="4" s="1"/>
  <c r="IA61" i="4"/>
  <c r="IC61" i="4" s="1"/>
  <c r="IA62" i="4"/>
  <c r="IC62" i="4" s="1"/>
  <c r="IA63" i="4"/>
  <c r="IC63" i="4" s="1"/>
  <c r="IA64" i="4"/>
  <c r="IC64" i="4" s="1"/>
  <c r="IA65" i="4"/>
  <c r="IC65" i="4" s="1"/>
  <c r="IA66" i="4"/>
  <c r="IC66" i="4" s="1"/>
  <c r="IA67" i="4"/>
  <c r="IC67" i="4" s="1"/>
  <c r="IA68" i="4"/>
  <c r="IC68" i="4" s="1"/>
  <c r="IA69" i="4"/>
  <c r="IC69" i="4" s="1"/>
  <c r="IA70" i="4"/>
  <c r="IC70" i="4" s="1"/>
  <c r="IA71" i="4"/>
  <c r="IC71" i="4" s="1"/>
  <c r="IA72" i="4"/>
  <c r="IC72" i="4" s="1"/>
  <c r="IA73" i="4"/>
  <c r="IC73" i="4" s="1"/>
  <c r="IA74" i="4"/>
  <c r="IC74" i="4" s="1"/>
  <c r="IA75" i="4"/>
  <c r="IC75" i="4" s="1"/>
  <c r="IA76" i="4"/>
  <c r="IC76" i="4" s="1"/>
  <c r="IA77" i="4"/>
  <c r="IC77" i="4" s="1"/>
  <c r="IA78" i="4"/>
  <c r="IC78" i="4" s="1"/>
  <c r="IA79" i="4"/>
  <c r="IC79" i="4" s="1"/>
  <c r="IA80" i="4"/>
  <c r="IC80" i="4" s="1"/>
  <c r="IA81" i="4"/>
  <c r="IC81" i="4" s="1"/>
  <c r="IA82" i="4"/>
  <c r="IC82" i="4" s="1"/>
  <c r="IA83" i="4"/>
  <c r="IC83" i="4" s="1"/>
  <c r="IA84" i="4"/>
  <c r="IC84" i="4" s="1"/>
  <c r="IA85" i="4"/>
  <c r="IC85" i="4" s="1"/>
  <c r="IA86" i="4"/>
  <c r="IC86" i="4" s="1"/>
  <c r="IA87" i="4"/>
  <c r="IC87" i="4" s="1"/>
  <c r="IA88" i="4"/>
  <c r="IC88" i="4" s="1"/>
  <c r="IA89" i="4"/>
  <c r="IC89" i="4" s="1"/>
  <c r="IA90" i="4"/>
  <c r="IC90" i="4" s="1"/>
  <c r="IA91" i="4"/>
  <c r="IC91" i="4" s="1"/>
  <c r="IA92" i="4"/>
  <c r="IC92" i="4" s="1"/>
  <c r="IA93" i="4"/>
  <c r="IC93" i="4" s="1"/>
  <c r="IA94" i="4"/>
  <c r="IC94" i="4" s="1"/>
  <c r="IA95" i="4"/>
  <c r="IC95" i="4" s="1"/>
  <c r="IA96" i="4"/>
  <c r="IC96" i="4" s="1"/>
  <c r="IA97" i="4"/>
  <c r="IC97" i="4" s="1"/>
  <c r="IA98" i="4"/>
  <c r="IC98" i="4" s="1"/>
  <c r="IA99" i="4"/>
  <c r="IC99" i="4" s="1"/>
  <c r="IA100" i="4"/>
  <c r="IC100" i="4" s="1"/>
  <c r="IA101" i="4"/>
  <c r="IC101" i="4" s="1"/>
  <c r="IA102" i="4"/>
  <c r="IC102" i="4" s="1"/>
  <c r="IA103" i="4"/>
  <c r="IC103" i="4" s="1"/>
  <c r="IA104" i="4"/>
  <c r="IC104" i="4" s="1"/>
  <c r="IA105" i="4"/>
  <c r="IC105" i="4" s="1"/>
  <c r="IA106" i="4"/>
  <c r="IC106" i="4" s="1"/>
  <c r="IA107" i="4"/>
  <c r="IC107" i="4" s="1"/>
  <c r="IA108" i="4"/>
  <c r="IC108" i="4" s="1"/>
  <c r="IA109" i="4"/>
  <c r="IC109" i="4" s="1"/>
  <c r="IA110" i="4"/>
  <c r="IC110" i="4" s="1"/>
  <c r="IA111" i="4"/>
  <c r="IC111" i="4" s="1"/>
  <c r="IA112" i="4"/>
  <c r="IC112" i="4" s="1"/>
  <c r="HC15" i="4"/>
  <c r="HE15" i="4" s="1"/>
  <c r="HC16" i="4"/>
  <c r="HE16" i="4" s="1"/>
  <c r="HC17" i="4"/>
  <c r="HE17" i="4" s="1"/>
  <c r="HC18" i="4"/>
  <c r="HE18" i="4" s="1"/>
  <c r="HC19" i="4"/>
  <c r="HE19" i="4" s="1"/>
  <c r="HC20" i="4"/>
  <c r="HE20" i="4" s="1"/>
  <c r="HC21" i="4"/>
  <c r="HE21" i="4" s="1"/>
  <c r="HC22" i="4"/>
  <c r="HE22" i="4" s="1"/>
  <c r="HC23" i="4"/>
  <c r="HE23" i="4" s="1"/>
  <c r="HC24" i="4"/>
  <c r="HE24" i="4" s="1"/>
  <c r="HC25" i="4"/>
  <c r="HE25" i="4" s="1"/>
  <c r="HC26" i="4"/>
  <c r="HE26" i="4" s="1"/>
  <c r="HC27" i="4"/>
  <c r="HE27" i="4" s="1"/>
  <c r="HC28" i="4"/>
  <c r="HE28" i="4" s="1"/>
  <c r="HC29" i="4"/>
  <c r="HE29" i="4" s="1"/>
  <c r="HC30" i="4"/>
  <c r="HE30" i="4" s="1"/>
  <c r="HC31" i="4"/>
  <c r="HE31" i="4" s="1"/>
  <c r="HC32" i="4"/>
  <c r="HE32" i="4" s="1"/>
  <c r="HC33" i="4"/>
  <c r="HE33" i="4" s="1"/>
  <c r="HC34" i="4"/>
  <c r="HE34" i="4" s="1"/>
  <c r="HC35" i="4"/>
  <c r="HE35" i="4" s="1"/>
  <c r="HC36" i="4"/>
  <c r="HE36" i="4" s="1"/>
  <c r="HC37" i="4"/>
  <c r="HE37" i="4" s="1"/>
  <c r="HC38" i="4"/>
  <c r="HE38" i="4" s="1"/>
  <c r="HC39" i="4"/>
  <c r="HE39" i="4" s="1"/>
  <c r="HC40" i="4"/>
  <c r="HE40" i="4" s="1"/>
  <c r="HC41" i="4"/>
  <c r="HE41" i="4" s="1"/>
  <c r="HC42" i="4"/>
  <c r="HE42" i="4" s="1"/>
  <c r="HC43" i="4"/>
  <c r="HE43" i="4" s="1"/>
  <c r="HC44" i="4"/>
  <c r="HE44" i="4" s="1"/>
  <c r="HC45" i="4"/>
  <c r="HE45" i="4" s="1"/>
  <c r="HC46" i="4"/>
  <c r="HE46" i="4" s="1"/>
  <c r="HC47" i="4"/>
  <c r="HE47" i="4" s="1"/>
  <c r="HC48" i="4"/>
  <c r="HE48" i="4" s="1"/>
  <c r="HC49" i="4"/>
  <c r="HE49" i="4" s="1"/>
  <c r="HC50" i="4"/>
  <c r="HE50" i="4" s="1"/>
  <c r="HC51" i="4"/>
  <c r="HE51" i="4" s="1"/>
  <c r="HC52" i="4"/>
  <c r="HE52" i="4" s="1"/>
  <c r="HC53" i="4"/>
  <c r="HE53" i="4" s="1"/>
  <c r="HC54" i="4"/>
  <c r="HE54" i="4" s="1"/>
  <c r="HC55" i="4"/>
  <c r="HE55" i="4" s="1"/>
  <c r="HC56" i="4"/>
  <c r="HE56" i="4" s="1"/>
  <c r="HC57" i="4"/>
  <c r="HE57" i="4" s="1"/>
  <c r="HC58" i="4"/>
  <c r="HE58" i="4" s="1"/>
  <c r="HC59" i="4"/>
  <c r="HE59" i="4" s="1"/>
  <c r="HC60" i="4"/>
  <c r="HE60" i="4" s="1"/>
  <c r="HC61" i="4"/>
  <c r="HE61" i="4" s="1"/>
  <c r="HC62" i="4"/>
  <c r="HE62" i="4" s="1"/>
  <c r="HC63" i="4"/>
  <c r="HE63" i="4" s="1"/>
  <c r="HC64" i="4"/>
  <c r="HE64" i="4" s="1"/>
  <c r="HC65" i="4"/>
  <c r="HE65" i="4" s="1"/>
  <c r="HC66" i="4"/>
  <c r="HE66" i="4" s="1"/>
  <c r="HC67" i="4"/>
  <c r="HE67" i="4" s="1"/>
  <c r="HC68" i="4"/>
  <c r="HE68" i="4" s="1"/>
  <c r="HC69" i="4"/>
  <c r="HE69" i="4" s="1"/>
  <c r="HC70" i="4"/>
  <c r="HE70" i="4" s="1"/>
  <c r="HC71" i="4"/>
  <c r="HE71" i="4" s="1"/>
  <c r="HC72" i="4"/>
  <c r="HE72" i="4" s="1"/>
  <c r="HC73" i="4"/>
  <c r="HE73" i="4" s="1"/>
  <c r="HC74" i="4"/>
  <c r="HE74" i="4" s="1"/>
  <c r="HC75" i="4"/>
  <c r="HE75" i="4" s="1"/>
  <c r="HC76" i="4"/>
  <c r="HE76" i="4" s="1"/>
  <c r="HC77" i="4"/>
  <c r="HE77" i="4" s="1"/>
  <c r="HC78" i="4"/>
  <c r="HE78" i="4" s="1"/>
  <c r="HC79" i="4"/>
  <c r="HE79" i="4" s="1"/>
  <c r="HC80" i="4"/>
  <c r="HE80" i="4" s="1"/>
  <c r="HC81" i="4"/>
  <c r="HE81" i="4" s="1"/>
  <c r="HC82" i="4"/>
  <c r="HE82" i="4" s="1"/>
  <c r="HC83" i="4"/>
  <c r="HE83" i="4" s="1"/>
  <c r="HC84" i="4"/>
  <c r="HE84" i="4" s="1"/>
  <c r="HC85" i="4"/>
  <c r="HE85" i="4" s="1"/>
  <c r="HC86" i="4"/>
  <c r="HE86" i="4" s="1"/>
  <c r="HC87" i="4"/>
  <c r="HE87" i="4" s="1"/>
  <c r="HC88" i="4"/>
  <c r="HE88" i="4" s="1"/>
  <c r="HC89" i="4"/>
  <c r="HE89" i="4" s="1"/>
  <c r="HC90" i="4"/>
  <c r="HE90" i="4" s="1"/>
  <c r="HC91" i="4"/>
  <c r="HE91" i="4" s="1"/>
  <c r="HC92" i="4"/>
  <c r="HE92" i="4" s="1"/>
  <c r="HC93" i="4"/>
  <c r="HE93" i="4" s="1"/>
  <c r="HC94" i="4"/>
  <c r="HE94" i="4" s="1"/>
  <c r="HC95" i="4"/>
  <c r="HE95" i="4" s="1"/>
  <c r="HC96" i="4"/>
  <c r="HE96" i="4" s="1"/>
  <c r="HC97" i="4"/>
  <c r="HE97" i="4" s="1"/>
  <c r="HC98" i="4"/>
  <c r="HE98" i="4" s="1"/>
  <c r="HC99" i="4"/>
  <c r="HE99" i="4" s="1"/>
  <c r="HC100" i="4"/>
  <c r="HE100" i="4" s="1"/>
  <c r="HC101" i="4"/>
  <c r="HE101" i="4" s="1"/>
  <c r="HC102" i="4"/>
  <c r="HE102" i="4" s="1"/>
  <c r="HC103" i="4"/>
  <c r="HE103" i="4" s="1"/>
  <c r="HC104" i="4"/>
  <c r="HE104" i="4" s="1"/>
  <c r="HC105" i="4"/>
  <c r="HE105" i="4" s="1"/>
  <c r="HC106" i="4"/>
  <c r="HE106" i="4" s="1"/>
  <c r="HC107" i="4"/>
  <c r="HE107" i="4" s="1"/>
  <c r="HC108" i="4"/>
  <c r="HE108" i="4" s="1"/>
  <c r="HC109" i="4"/>
  <c r="HE109" i="4" s="1"/>
  <c r="HC110" i="4"/>
  <c r="HE110" i="4" s="1"/>
  <c r="HC111" i="4"/>
  <c r="HE111" i="4" s="1"/>
  <c r="HC112" i="4"/>
  <c r="HE112" i="4" s="1"/>
  <c r="GE15" i="4"/>
  <c r="GG15" i="4" s="1"/>
  <c r="GE16" i="4"/>
  <c r="GG16" i="4" s="1"/>
  <c r="GE17" i="4"/>
  <c r="GG17" i="4" s="1"/>
  <c r="GE18" i="4"/>
  <c r="GG18" i="4" s="1"/>
  <c r="GE19" i="4"/>
  <c r="GG19" i="4" s="1"/>
  <c r="GE20" i="4"/>
  <c r="GG20" i="4" s="1"/>
  <c r="GE21" i="4"/>
  <c r="GG21" i="4" s="1"/>
  <c r="GE22" i="4"/>
  <c r="GG22" i="4" s="1"/>
  <c r="GE23" i="4"/>
  <c r="GG23" i="4" s="1"/>
  <c r="GE24" i="4"/>
  <c r="GG24" i="4" s="1"/>
  <c r="GE25" i="4"/>
  <c r="GG25" i="4" s="1"/>
  <c r="GE26" i="4"/>
  <c r="GG26" i="4" s="1"/>
  <c r="GE27" i="4"/>
  <c r="GG27" i="4" s="1"/>
  <c r="GE28" i="4"/>
  <c r="GG28" i="4" s="1"/>
  <c r="GE29" i="4"/>
  <c r="GG29" i="4" s="1"/>
  <c r="GE30" i="4"/>
  <c r="GG30" i="4" s="1"/>
  <c r="GE31" i="4"/>
  <c r="GG31" i="4" s="1"/>
  <c r="GE32" i="4"/>
  <c r="GG32" i="4" s="1"/>
  <c r="GE33" i="4"/>
  <c r="GG33" i="4" s="1"/>
  <c r="GE34" i="4"/>
  <c r="GG34" i="4" s="1"/>
  <c r="GE35" i="4"/>
  <c r="GG35" i="4" s="1"/>
  <c r="GE36" i="4"/>
  <c r="GG36" i="4" s="1"/>
  <c r="GE37" i="4"/>
  <c r="GG37" i="4" s="1"/>
  <c r="GE38" i="4"/>
  <c r="GG38" i="4" s="1"/>
  <c r="GE39" i="4"/>
  <c r="GG39" i="4" s="1"/>
  <c r="GE40" i="4"/>
  <c r="GG40" i="4" s="1"/>
  <c r="GE41" i="4"/>
  <c r="GG41" i="4" s="1"/>
  <c r="GE42" i="4"/>
  <c r="GG42" i="4" s="1"/>
  <c r="GE43" i="4"/>
  <c r="GG43" i="4" s="1"/>
  <c r="GE44" i="4"/>
  <c r="GG44" i="4" s="1"/>
  <c r="GE45" i="4"/>
  <c r="GG45" i="4" s="1"/>
  <c r="GE46" i="4"/>
  <c r="GG46" i="4" s="1"/>
  <c r="GE47" i="4"/>
  <c r="GG47" i="4" s="1"/>
  <c r="GE48" i="4"/>
  <c r="GG48" i="4" s="1"/>
  <c r="GE49" i="4"/>
  <c r="GG49" i="4" s="1"/>
  <c r="GE50" i="4"/>
  <c r="GG50" i="4" s="1"/>
  <c r="GE51" i="4"/>
  <c r="GG51" i="4" s="1"/>
  <c r="GE52" i="4"/>
  <c r="GG52" i="4" s="1"/>
  <c r="GE53" i="4"/>
  <c r="GG53" i="4" s="1"/>
  <c r="GE54" i="4"/>
  <c r="GG54" i="4" s="1"/>
  <c r="GE55" i="4"/>
  <c r="GG55" i="4" s="1"/>
  <c r="GE56" i="4"/>
  <c r="GG56" i="4" s="1"/>
  <c r="GE57" i="4"/>
  <c r="GG57" i="4" s="1"/>
  <c r="GE58" i="4"/>
  <c r="GG58" i="4" s="1"/>
  <c r="GE59" i="4"/>
  <c r="GG59" i="4" s="1"/>
  <c r="GE60" i="4"/>
  <c r="GG60" i="4" s="1"/>
  <c r="GE61" i="4"/>
  <c r="GG61" i="4" s="1"/>
  <c r="GE62" i="4"/>
  <c r="GG62" i="4" s="1"/>
  <c r="GE63" i="4"/>
  <c r="GG63" i="4" s="1"/>
  <c r="GE64" i="4"/>
  <c r="GG64" i="4" s="1"/>
  <c r="GE65" i="4"/>
  <c r="GG65" i="4" s="1"/>
  <c r="GE66" i="4"/>
  <c r="GG66" i="4" s="1"/>
  <c r="GE67" i="4"/>
  <c r="GG67" i="4" s="1"/>
  <c r="GE68" i="4"/>
  <c r="GG68" i="4" s="1"/>
  <c r="GE69" i="4"/>
  <c r="GG69" i="4" s="1"/>
  <c r="GE70" i="4"/>
  <c r="GG70" i="4" s="1"/>
  <c r="GE71" i="4"/>
  <c r="GG71" i="4" s="1"/>
  <c r="GE72" i="4"/>
  <c r="GG72" i="4" s="1"/>
  <c r="GE73" i="4"/>
  <c r="GG73" i="4" s="1"/>
  <c r="GE74" i="4"/>
  <c r="GG74" i="4" s="1"/>
  <c r="GE75" i="4"/>
  <c r="GG75" i="4" s="1"/>
  <c r="GE76" i="4"/>
  <c r="GG76" i="4" s="1"/>
  <c r="GE77" i="4"/>
  <c r="GG77" i="4" s="1"/>
  <c r="GE78" i="4"/>
  <c r="GG78" i="4" s="1"/>
  <c r="GE79" i="4"/>
  <c r="GG79" i="4" s="1"/>
  <c r="GE80" i="4"/>
  <c r="GG80" i="4" s="1"/>
  <c r="GE81" i="4"/>
  <c r="GG81" i="4" s="1"/>
  <c r="GE82" i="4"/>
  <c r="GG82" i="4" s="1"/>
  <c r="GE83" i="4"/>
  <c r="GG83" i="4" s="1"/>
  <c r="GE84" i="4"/>
  <c r="GG84" i="4" s="1"/>
  <c r="GE85" i="4"/>
  <c r="GG85" i="4" s="1"/>
  <c r="GE86" i="4"/>
  <c r="GG86" i="4" s="1"/>
  <c r="GE87" i="4"/>
  <c r="GG87" i="4" s="1"/>
  <c r="GE88" i="4"/>
  <c r="GG88" i="4" s="1"/>
  <c r="GE89" i="4"/>
  <c r="GG89" i="4" s="1"/>
  <c r="GE90" i="4"/>
  <c r="GG90" i="4" s="1"/>
  <c r="GE91" i="4"/>
  <c r="GG91" i="4" s="1"/>
  <c r="GE92" i="4"/>
  <c r="GG92" i="4" s="1"/>
  <c r="GE93" i="4"/>
  <c r="GG93" i="4" s="1"/>
  <c r="GE94" i="4"/>
  <c r="GG94" i="4" s="1"/>
  <c r="GE95" i="4"/>
  <c r="GG95" i="4" s="1"/>
  <c r="GE96" i="4"/>
  <c r="GG96" i="4" s="1"/>
  <c r="GE97" i="4"/>
  <c r="GG97" i="4" s="1"/>
  <c r="GE98" i="4"/>
  <c r="GG98" i="4" s="1"/>
  <c r="GE99" i="4"/>
  <c r="GG99" i="4" s="1"/>
  <c r="GE100" i="4"/>
  <c r="GG100" i="4" s="1"/>
  <c r="GE101" i="4"/>
  <c r="GG101" i="4" s="1"/>
  <c r="GE102" i="4"/>
  <c r="GG102" i="4" s="1"/>
  <c r="GE103" i="4"/>
  <c r="GG103" i="4" s="1"/>
  <c r="GE104" i="4"/>
  <c r="GG104" i="4" s="1"/>
  <c r="GE105" i="4"/>
  <c r="GG105" i="4" s="1"/>
  <c r="GE106" i="4"/>
  <c r="GG106" i="4" s="1"/>
  <c r="GE107" i="4"/>
  <c r="GG107" i="4" s="1"/>
  <c r="GE108" i="4"/>
  <c r="GG108" i="4" s="1"/>
  <c r="GE109" i="4"/>
  <c r="GG109" i="4" s="1"/>
  <c r="GE110" i="4"/>
  <c r="GG110" i="4" s="1"/>
  <c r="GE111" i="4"/>
  <c r="GG111" i="4" s="1"/>
  <c r="GE112" i="4"/>
  <c r="GG112" i="4" s="1"/>
  <c r="FG15" i="4"/>
  <c r="FI15" i="4" s="1"/>
  <c r="FG16" i="4"/>
  <c r="FI16" i="4" s="1"/>
  <c r="FG17" i="4"/>
  <c r="FI17" i="4" s="1"/>
  <c r="FG18" i="4"/>
  <c r="FI18" i="4" s="1"/>
  <c r="FG19" i="4"/>
  <c r="FI19" i="4" s="1"/>
  <c r="FG20" i="4"/>
  <c r="FI20" i="4" s="1"/>
  <c r="FG21" i="4"/>
  <c r="FI21" i="4" s="1"/>
  <c r="FG22" i="4"/>
  <c r="FI22" i="4" s="1"/>
  <c r="FG23" i="4"/>
  <c r="FI23" i="4" s="1"/>
  <c r="FG24" i="4"/>
  <c r="FI24" i="4" s="1"/>
  <c r="FG25" i="4"/>
  <c r="FI25" i="4" s="1"/>
  <c r="FG26" i="4"/>
  <c r="FI26" i="4" s="1"/>
  <c r="FG27" i="4"/>
  <c r="FI27" i="4" s="1"/>
  <c r="FG28" i="4"/>
  <c r="FI28" i="4" s="1"/>
  <c r="FG29" i="4"/>
  <c r="FI29" i="4" s="1"/>
  <c r="FG30" i="4"/>
  <c r="FI30" i="4" s="1"/>
  <c r="FG31" i="4"/>
  <c r="FI31" i="4" s="1"/>
  <c r="FG32" i="4"/>
  <c r="FI32" i="4" s="1"/>
  <c r="FG33" i="4"/>
  <c r="FI33" i="4" s="1"/>
  <c r="FG34" i="4"/>
  <c r="FI34" i="4" s="1"/>
  <c r="FG35" i="4"/>
  <c r="FI35" i="4" s="1"/>
  <c r="FG36" i="4"/>
  <c r="FI36" i="4" s="1"/>
  <c r="FG37" i="4"/>
  <c r="FI37" i="4" s="1"/>
  <c r="FG38" i="4"/>
  <c r="FI38" i="4" s="1"/>
  <c r="FG39" i="4"/>
  <c r="FI39" i="4" s="1"/>
  <c r="FG40" i="4"/>
  <c r="FI40" i="4" s="1"/>
  <c r="FG41" i="4"/>
  <c r="FI41" i="4" s="1"/>
  <c r="FG42" i="4"/>
  <c r="FI42" i="4" s="1"/>
  <c r="FG43" i="4"/>
  <c r="FI43" i="4" s="1"/>
  <c r="FG44" i="4"/>
  <c r="FI44" i="4" s="1"/>
  <c r="FG45" i="4"/>
  <c r="FI45" i="4" s="1"/>
  <c r="FG46" i="4"/>
  <c r="FI46" i="4" s="1"/>
  <c r="FG47" i="4"/>
  <c r="FI47" i="4" s="1"/>
  <c r="FG48" i="4"/>
  <c r="FI48" i="4" s="1"/>
  <c r="FG49" i="4"/>
  <c r="FI49" i="4" s="1"/>
  <c r="FG50" i="4"/>
  <c r="FI50" i="4" s="1"/>
  <c r="FG51" i="4"/>
  <c r="FI51" i="4" s="1"/>
  <c r="FG52" i="4"/>
  <c r="FI52" i="4" s="1"/>
  <c r="FG53" i="4"/>
  <c r="FI53" i="4" s="1"/>
  <c r="FG54" i="4"/>
  <c r="FI54" i="4" s="1"/>
  <c r="FG55" i="4"/>
  <c r="FI55" i="4" s="1"/>
  <c r="FG56" i="4"/>
  <c r="FI56" i="4" s="1"/>
  <c r="FG57" i="4"/>
  <c r="FI57" i="4" s="1"/>
  <c r="FG58" i="4"/>
  <c r="FI58" i="4" s="1"/>
  <c r="FG59" i="4"/>
  <c r="FI59" i="4" s="1"/>
  <c r="FG60" i="4"/>
  <c r="FI60" i="4" s="1"/>
  <c r="FG61" i="4"/>
  <c r="FI61" i="4" s="1"/>
  <c r="FG62" i="4"/>
  <c r="FI62" i="4" s="1"/>
  <c r="FG63" i="4"/>
  <c r="FI63" i="4" s="1"/>
  <c r="FG64" i="4"/>
  <c r="FI64" i="4" s="1"/>
  <c r="FG65" i="4"/>
  <c r="FI65" i="4" s="1"/>
  <c r="FG66" i="4"/>
  <c r="FI66" i="4" s="1"/>
  <c r="FG67" i="4"/>
  <c r="FI67" i="4" s="1"/>
  <c r="FG68" i="4"/>
  <c r="FI68" i="4" s="1"/>
  <c r="FG69" i="4"/>
  <c r="FI69" i="4" s="1"/>
  <c r="FG70" i="4"/>
  <c r="FI70" i="4" s="1"/>
  <c r="FG71" i="4"/>
  <c r="FI71" i="4" s="1"/>
  <c r="FG72" i="4"/>
  <c r="FI72" i="4" s="1"/>
  <c r="FG73" i="4"/>
  <c r="FI73" i="4" s="1"/>
  <c r="FG74" i="4"/>
  <c r="FI74" i="4" s="1"/>
  <c r="FG75" i="4"/>
  <c r="FI75" i="4" s="1"/>
  <c r="FG76" i="4"/>
  <c r="FI76" i="4" s="1"/>
  <c r="FG77" i="4"/>
  <c r="FI77" i="4" s="1"/>
  <c r="FG78" i="4"/>
  <c r="FI78" i="4" s="1"/>
  <c r="FG79" i="4"/>
  <c r="FI79" i="4" s="1"/>
  <c r="FG80" i="4"/>
  <c r="FI80" i="4" s="1"/>
  <c r="FG81" i="4"/>
  <c r="FI81" i="4" s="1"/>
  <c r="FG82" i="4"/>
  <c r="FI82" i="4" s="1"/>
  <c r="FG83" i="4"/>
  <c r="FI83" i="4" s="1"/>
  <c r="FG84" i="4"/>
  <c r="FI84" i="4" s="1"/>
  <c r="FG85" i="4"/>
  <c r="FI85" i="4" s="1"/>
  <c r="FG86" i="4"/>
  <c r="FI86" i="4" s="1"/>
  <c r="FG87" i="4"/>
  <c r="FI87" i="4" s="1"/>
  <c r="FG88" i="4"/>
  <c r="FI88" i="4" s="1"/>
  <c r="FG89" i="4"/>
  <c r="FI89" i="4" s="1"/>
  <c r="FG90" i="4"/>
  <c r="FI90" i="4" s="1"/>
  <c r="FG91" i="4"/>
  <c r="FI91" i="4" s="1"/>
  <c r="FG92" i="4"/>
  <c r="FI92" i="4" s="1"/>
  <c r="FG93" i="4"/>
  <c r="FI93" i="4" s="1"/>
  <c r="FG94" i="4"/>
  <c r="FI94" i="4" s="1"/>
  <c r="FG95" i="4"/>
  <c r="FI95" i="4" s="1"/>
  <c r="FG96" i="4"/>
  <c r="FI96" i="4" s="1"/>
  <c r="FG97" i="4"/>
  <c r="FI97" i="4" s="1"/>
  <c r="FG98" i="4"/>
  <c r="FI98" i="4" s="1"/>
  <c r="FG99" i="4"/>
  <c r="FI99" i="4" s="1"/>
  <c r="FG100" i="4"/>
  <c r="FI100" i="4" s="1"/>
  <c r="FG101" i="4"/>
  <c r="FI101" i="4" s="1"/>
  <c r="FG102" i="4"/>
  <c r="FI102" i="4" s="1"/>
  <c r="FG103" i="4"/>
  <c r="FI103" i="4" s="1"/>
  <c r="FG104" i="4"/>
  <c r="FI104" i="4" s="1"/>
  <c r="FG105" i="4"/>
  <c r="FI105" i="4" s="1"/>
  <c r="FG106" i="4"/>
  <c r="FI106" i="4" s="1"/>
  <c r="FG107" i="4"/>
  <c r="FI107" i="4" s="1"/>
  <c r="FG108" i="4"/>
  <c r="FI108" i="4" s="1"/>
  <c r="FG109" i="4"/>
  <c r="FI109" i="4" s="1"/>
  <c r="FG110" i="4"/>
  <c r="FI110" i="4" s="1"/>
  <c r="FG111" i="4"/>
  <c r="FI111" i="4" s="1"/>
  <c r="FG112" i="4"/>
  <c r="FI112" i="4" s="1"/>
  <c r="EI15" i="4"/>
  <c r="EK15" i="4" s="1"/>
  <c r="EI16" i="4"/>
  <c r="EK16" i="4" s="1"/>
  <c r="EI17" i="4"/>
  <c r="EK17" i="4" s="1"/>
  <c r="EI18" i="4"/>
  <c r="EK18" i="4" s="1"/>
  <c r="EI19" i="4"/>
  <c r="EK19" i="4" s="1"/>
  <c r="EI20" i="4"/>
  <c r="EK20" i="4" s="1"/>
  <c r="EI21" i="4"/>
  <c r="EK21" i="4" s="1"/>
  <c r="EI22" i="4"/>
  <c r="EK22" i="4" s="1"/>
  <c r="EI23" i="4"/>
  <c r="EK23" i="4" s="1"/>
  <c r="EI24" i="4"/>
  <c r="EK24" i="4" s="1"/>
  <c r="EI25" i="4"/>
  <c r="EK25" i="4" s="1"/>
  <c r="EI26" i="4"/>
  <c r="EK26" i="4" s="1"/>
  <c r="EI27" i="4"/>
  <c r="EK27" i="4" s="1"/>
  <c r="EI28" i="4"/>
  <c r="EK28" i="4" s="1"/>
  <c r="EI29" i="4"/>
  <c r="EK29" i="4" s="1"/>
  <c r="EI30" i="4"/>
  <c r="EK30" i="4" s="1"/>
  <c r="EI31" i="4"/>
  <c r="EK31" i="4" s="1"/>
  <c r="EI32" i="4"/>
  <c r="EK32" i="4" s="1"/>
  <c r="EI33" i="4"/>
  <c r="EK33" i="4" s="1"/>
  <c r="EI34" i="4"/>
  <c r="EK34" i="4" s="1"/>
  <c r="EI35" i="4"/>
  <c r="EK35" i="4" s="1"/>
  <c r="EI36" i="4"/>
  <c r="EK36" i="4" s="1"/>
  <c r="EI37" i="4"/>
  <c r="EK37" i="4" s="1"/>
  <c r="EI38" i="4"/>
  <c r="EK38" i="4" s="1"/>
  <c r="EI39" i="4"/>
  <c r="EK39" i="4" s="1"/>
  <c r="EI40" i="4"/>
  <c r="EK40" i="4" s="1"/>
  <c r="EI41" i="4"/>
  <c r="EK41" i="4" s="1"/>
  <c r="EI42" i="4"/>
  <c r="EK42" i="4" s="1"/>
  <c r="EI43" i="4"/>
  <c r="EK43" i="4" s="1"/>
  <c r="EI44" i="4"/>
  <c r="EK44" i="4" s="1"/>
  <c r="EI45" i="4"/>
  <c r="EK45" i="4" s="1"/>
  <c r="EI46" i="4"/>
  <c r="EK46" i="4" s="1"/>
  <c r="EI47" i="4"/>
  <c r="EK47" i="4" s="1"/>
  <c r="EI48" i="4"/>
  <c r="EK48" i="4" s="1"/>
  <c r="EI49" i="4"/>
  <c r="EK49" i="4" s="1"/>
  <c r="EI50" i="4"/>
  <c r="EK50" i="4" s="1"/>
  <c r="EI51" i="4"/>
  <c r="EK51" i="4" s="1"/>
  <c r="EI52" i="4"/>
  <c r="EK52" i="4" s="1"/>
  <c r="EI53" i="4"/>
  <c r="EK53" i="4" s="1"/>
  <c r="EI54" i="4"/>
  <c r="EK54" i="4" s="1"/>
  <c r="EI55" i="4"/>
  <c r="EK55" i="4" s="1"/>
  <c r="EI56" i="4"/>
  <c r="EK56" i="4" s="1"/>
  <c r="EI57" i="4"/>
  <c r="EK57" i="4" s="1"/>
  <c r="EI58" i="4"/>
  <c r="EK58" i="4" s="1"/>
  <c r="EI59" i="4"/>
  <c r="EK59" i="4" s="1"/>
  <c r="EI60" i="4"/>
  <c r="EK60" i="4" s="1"/>
  <c r="EI61" i="4"/>
  <c r="EK61" i="4" s="1"/>
  <c r="EI62" i="4"/>
  <c r="EK62" i="4" s="1"/>
  <c r="EI63" i="4"/>
  <c r="EK63" i="4" s="1"/>
  <c r="EI64" i="4"/>
  <c r="EK64" i="4" s="1"/>
  <c r="EI65" i="4"/>
  <c r="EK65" i="4" s="1"/>
  <c r="EI66" i="4"/>
  <c r="EK66" i="4" s="1"/>
  <c r="EI67" i="4"/>
  <c r="EK67" i="4" s="1"/>
  <c r="EI68" i="4"/>
  <c r="EK68" i="4" s="1"/>
  <c r="EI69" i="4"/>
  <c r="EK69" i="4" s="1"/>
  <c r="EI70" i="4"/>
  <c r="EK70" i="4" s="1"/>
  <c r="EI71" i="4"/>
  <c r="EK71" i="4" s="1"/>
  <c r="EI72" i="4"/>
  <c r="EK72" i="4" s="1"/>
  <c r="EI73" i="4"/>
  <c r="EK73" i="4" s="1"/>
  <c r="EI74" i="4"/>
  <c r="EK74" i="4" s="1"/>
  <c r="EI75" i="4"/>
  <c r="EK75" i="4" s="1"/>
  <c r="EI76" i="4"/>
  <c r="EK76" i="4" s="1"/>
  <c r="EI77" i="4"/>
  <c r="EK77" i="4" s="1"/>
  <c r="EI78" i="4"/>
  <c r="EK78" i="4" s="1"/>
  <c r="EI79" i="4"/>
  <c r="EK79" i="4" s="1"/>
  <c r="EI80" i="4"/>
  <c r="EK80" i="4" s="1"/>
  <c r="EI81" i="4"/>
  <c r="EK81" i="4" s="1"/>
  <c r="EI82" i="4"/>
  <c r="EK82" i="4" s="1"/>
  <c r="EI83" i="4"/>
  <c r="EK83" i="4" s="1"/>
  <c r="EI84" i="4"/>
  <c r="EK84" i="4" s="1"/>
  <c r="EI85" i="4"/>
  <c r="EK85" i="4" s="1"/>
  <c r="EI86" i="4"/>
  <c r="EK86" i="4" s="1"/>
  <c r="EI87" i="4"/>
  <c r="EK87" i="4" s="1"/>
  <c r="EI88" i="4"/>
  <c r="EK88" i="4" s="1"/>
  <c r="EI89" i="4"/>
  <c r="EK89" i="4" s="1"/>
  <c r="EI90" i="4"/>
  <c r="EK90" i="4" s="1"/>
  <c r="EI91" i="4"/>
  <c r="EK91" i="4" s="1"/>
  <c r="EI92" i="4"/>
  <c r="EK92" i="4" s="1"/>
  <c r="EI93" i="4"/>
  <c r="EK93" i="4" s="1"/>
  <c r="EI94" i="4"/>
  <c r="EK94" i="4" s="1"/>
  <c r="EI95" i="4"/>
  <c r="EK95" i="4" s="1"/>
  <c r="EI96" i="4"/>
  <c r="EK96" i="4" s="1"/>
  <c r="EI97" i="4"/>
  <c r="EK97" i="4" s="1"/>
  <c r="EI98" i="4"/>
  <c r="EK98" i="4" s="1"/>
  <c r="EI99" i="4"/>
  <c r="EK99" i="4" s="1"/>
  <c r="EI100" i="4"/>
  <c r="EK100" i="4" s="1"/>
  <c r="EI101" i="4"/>
  <c r="EK101" i="4" s="1"/>
  <c r="EI102" i="4"/>
  <c r="EK102" i="4" s="1"/>
  <c r="EI103" i="4"/>
  <c r="EK103" i="4" s="1"/>
  <c r="EI104" i="4"/>
  <c r="EK104" i="4" s="1"/>
  <c r="EI105" i="4"/>
  <c r="EK105" i="4" s="1"/>
  <c r="EI106" i="4"/>
  <c r="EK106" i="4" s="1"/>
  <c r="EI107" i="4"/>
  <c r="EK107" i="4" s="1"/>
  <c r="EI108" i="4"/>
  <c r="EK108" i="4" s="1"/>
  <c r="EI109" i="4"/>
  <c r="EK109" i="4" s="1"/>
  <c r="EI110" i="4"/>
  <c r="EK110" i="4" s="1"/>
  <c r="EI111" i="4"/>
  <c r="EK111" i="4" s="1"/>
  <c r="EI112" i="4"/>
  <c r="EK112" i="4" s="1"/>
  <c r="DK15" i="4"/>
  <c r="DM15" i="4" s="1"/>
  <c r="DK16" i="4"/>
  <c r="DM16" i="4" s="1"/>
  <c r="DK17" i="4"/>
  <c r="DM17" i="4" s="1"/>
  <c r="DK18" i="4"/>
  <c r="DM18" i="4" s="1"/>
  <c r="DK19" i="4"/>
  <c r="DM19" i="4" s="1"/>
  <c r="DK20" i="4"/>
  <c r="DM20" i="4" s="1"/>
  <c r="DK21" i="4"/>
  <c r="DM21" i="4" s="1"/>
  <c r="DK22" i="4"/>
  <c r="DM22" i="4" s="1"/>
  <c r="DK23" i="4"/>
  <c r="DM23" i="4" s="1"/>
  <c r="DK24" i="4"/>
  <c r="DM24" i="4" s="1"/>
  <c r="DK25" i="4"/>
  <c r="DM25" i="4" s="1"/>
  <c r="DK26" i="4"/>
  <c r="DM26" i="4" s="1"/>
  <c r="DK27" i="4"/>
  <c r="DM27" i="4" s="1"/>
  <c r="DK28" i="4"/>
  <c r="DM28" i="4" s="1"/>
  <c r="DK29" i="4"/>
  <c r="DM29" i="4" s="1"/>
  <c r="DK30" i="4"/>
  <c r="DM30" i="4" s="1"/>
  <c r="DK31" i="4"/>
  <c r="DM31" i="4" s="1"/>
  <c r="DK32" i="4"/>
  <c r="DM32" i="4" s="1"/>
  <c r="DK33" i="4"/>
  <c r="DM33" i="4" s="1"/>
  <c r="DK34" i="4"/>
  <c r="DM34" i="4" s="1"/>
  <c r="DK35" i="4"/>
  <c r="DM35" i="4" s="1"/>
  <c r="DK36" i="4"/>
  <c r="DM36" i="4" s="1"/>
  <c r="DK37" i="4"/>
  <c r="DM37" i="4" s="1"/>
  <c r="DK38" i="4"/>
  <c r="DM38" i="4" s="1"/>
  <c r="DK39" i="4"/>
  <c r="DM39" i="4" s="1"/>
  <c r="DK40" i="4"/>
  <c r="DM40" i="4" s="1"/>
  <c r="DK41" i="4"/>
  <c r="DM41" i="4" s="1"/>
  <c r="DK42" i="4"/>
  <c r="DM42" i="4" s="1"/>
  <c r="DK43" i="4"/>
  <c r="DM43" i="4" s="1"/>
  <c r="DK44" i="4"/>
  <c r="DM44" i="4" s="1"/>
  <c r="DK45" i="4"/>
  <c r="DM45" i="4" s="1"/>
  <c r="DK46" i="4"/>
  <c r="DM46" i="4" s="1"/>
  <c r="DK47" i="4"/>
  <c r="DM47" i="4" s="1"/>
  <c r="DK48" i="4"/>
  <c r="DM48" i="4" s="1"/>
  <c r="DK49" i="4"/>
  <c r="DM49" i="4" s="1"/>
  <c r="DK50" i="4"/>
  <c r="DM50" i="4" s="1"/>
  <c r="DK51" i="4"/>
  <c r="DM51" i="4" s="1"/>
  <c r="DK52" i="4"/>
  <c r="DM52" i="4" s="1"/>
  <c r="DK53" i="4"/>
  <c r="DM53" i="4" s="1"/>
  <c r="DK54" i="4"/>
  <c r="DM54" i="4" s="1"/>
  <c r="DK55" i="4"/>
  <c r="DM55" i="4" s="1"/>
  <c r="DK56" i="4"/>
  <c r="DM56" i="4" s="1"/>
  <c r="DK57" i="4"/>
  <c r="DM57" i="4" s="1"/>
  <c r="DK58" i="4"/>
  <c r="DM58" i="4" s="1"/>
  <c r="DK59" i="4"/>
  <c r="DM59" i="4" s="1"/>
  <c r="DK60" i="4"/>
  <c r="DM60" i="4" s="1"/>
  <c r="DK61" i="4"/>
  <c r="DM61" i="4" s="1"/>
  <c r="DK62" i="4"/>
  <c r="DM62" i="4" s="1"/>
  <c r="DK63" i="4"/>
  <c r="DM63" i="4" s="1"/>
  <c r="DK64" i="4"/>
  <c r="DM64" i="4" s="1"/>
  <c r="DK65" i="4"/>
  <c r="DM65" i="4" s="1"/>
  <c r="DK66" i="4"/>
  <c r="DM66" i="4" s="1"/>
  <c r="DK67" i="4"/>
  <c r="DM67" i="4" s="1"/>
  <c r="DK68" i="4"/>
  <c r="DM68" i="4" s="1"/>
  <c r="DK69" i="4"/>
  <c r="DM69" i="4" s="1"/>
  <c r="DK70" i="4"/>
  <c r="DM70" i="4" s="1"/>
  <c r="DK71" i="4"/>
  <c r="DM71" i="4" s="1"/>
  <c r="DK72" i="4"/>
  <c r="DM72" i="4" s="1"/>
  <c r="DK73" i="4"/>
  <c r="DM73" i="4" s="1"/>
  <c r="DK74" i="4"/>
  <c r="DM74" i="4" s="1"/>
  <c r="DK75" i="4"/>
  <c r="DM75" i="4" s="1"/>
  <c r="DK76" i="4"/>
  <c r="DM76" i="4" s="1"/>
  <c r="DK77" i="4"/>
  <c r="DM77" i="4" s="1"/>
  <c r="DK78" i="4"/>
  <c r="DM78" i="4" s="1"/>
  <c r="DK79" i="4"/>
  <c r="DM79" i="4" s="1"/>
  <c r="DK80" i="4"/>
  <c r="DM80" i="4" s="1"/>
  <c r="DK81" i="4"/>
  <c r="DM81" i="4" s="1"/>
  <c r="DK82" i="4"/>
  <c r="DM82" i="4" s="1"/>
  <c r="DK83" i="4"/>
  <c r="DM83" i="4" s="1"/>
  <c r="DK84" i="4"/>
  <c r="DM84" i="4" s="1"/>
  <c r="DK85" i="4"/>
  <c r="DM85" i="4" s="1"/>
  <c r="DK86" i="4"/>
  <c r="DM86" i="4" s="1"/>
  <c r="DK87" i="4"/>
  <c r="DM87" i="4" s="1"/>
  <c r="DK88" i="4"/>
  <c r="DM88" i="4" s="1"/>
  <c r="DK89" i="4"/>
  <c r="DM89" i="4" s="1"/>
  <c r="DK90" i="4"/>
  <c r="DM90" i="4" s="1"/>
  <c r="DK91" i="4"/>
  <c r="DM91" i="4" s="1"/>
  <c r="DK92" i="4"/>
  <c r="DM92" i="4" s="1"/>
  <c r="DK93" i="4"/>
  <c r="DM93" i="4" s="1"/>
  <c r="DK94" i="4"/>
  <c r="DM94" i="4" s="1"/>
  <c r="DK95" i="4"/>
  <c r="DM95" i="4" s="1"/>
  <c r="DK96" i="4"/>
  <c r="DM96" i="4" s="1"/>
  <c r="DK97" i="4"/>
  <c r="DM97" i="4" s="1"/>
  <c r="DK98" i="4"/>
  <c r="DM98" i="4" s="1"/>
  <c r="DK99" i="4"/>
  <c r="DM99" i="4" s="1"/>
  <c r="DK100" i="4"/>
  <c r="DM100" i="4" s="1"/>
  <c r="DK101" i="4"/>
  <c r="DM101" i="4" s="1"/>
  <c r="DK102" i="4"/>
  <c r="DM102" i="4" s="1"/>
  <c r="DK103" i="4"/>
  <c r="DM103" i="4" s="1"/>
  <c r="DK104" i="4"/>
  <c r="DM104" i="4" s="1"/>
  <c r="DK105" i="4"/>
  <c r="DM105" i="4" s="1"/>
  <c r="DK106" i="4"/>
  <c r="DM106" i="4" s="1"/>
  <c r="DK107" i="4"/>
  <c r="DM107" i="4" s="1"/>
  <c r="DK108" i="4"/>
  <c r="DM108" i="4" s="1"/>
  <c r="DK109" i="4"/>
  <c r="DM109" i="4" s="1"/>
  <c r="DK110" i="4"/>
  <c r="DM110" i="4" s="1"/>
  <c r="DK111" i="4"/>
  <c r="DM111" i="4" s="1"/>
  <c r="DK112" i="4"/>
  <c r="DM112" i="4" s="1"/>
  <c r="CM15" i="4"/>
  <c r="CO15" i="4" s="1"/>
  <c r="CM16" i="4"/>
  <c r="CO16" i="4" s="1"/>
  <c r="CM17" i="4"/>
  <c r="CO17" i="4" s="1"/>
  <c r="CM18" i="4"/>
  <c r="CO18" i="4" s="1"/>
  <c r="CM19" i="4"/>
  <c r="CO19" i="4" s="1"/>
  <c r="CM20" i="4"/>
  <c r="CO20" i="4" s="1"/>
  <c r="CM21" i="4"/>
  <c r="CO21" i="4" s="1"/>
  <c r="CM22" i="4"/>
  <c r="CO22" i="4" s="1"/>
  <c r="CM23" i="4"/>
  <c r="CO23" i="4" s="1"/>
  <c r="CM24" i="4"/>
  <c r="CO24" i="4" s="1"/>
  <c r="CM25" i="4"/>
  <c r="CO25" i="4" s="1"/>
  <c r="CM26" i="4"/>
  <c r="CO26" i="4" s="1"/>
  <c r="CM27" i="4"/>
  <c r="CO27" i="4" s="1"/>
  <c r="CM28" i="4"/>
  <c r="CO28" i="4" s="1"/>
  <c r="CM29" i="4"/>
  <c r="CO29" i="4" s="1"/>
  <c r="CM30" i="4"/>
  <c r="CO30" i="4" s="1"/>
  <c r="CM31" i="4"/>
  <c r="CO31" i="4" s="1"/>
  <c r="CM32" i="4"/>
  <c r="CO32" i="4" s="1"/>
  <c r="CM33" i="4"/>
  <c r="CO33" i="4" s="1"/>
  <c r="CM34" i="4"/>
  <c r="CO34" i="4" s="1"/>
  <c r="CM35" i="4"/>
  <c r="CO35" i="4" s="1"/>
  <c r="CM36" i="4"/>
  <c r="CO36" i="4" s="1"/>
  <c r="CM37" i="4"/>
  <c r="CO37" i="4" s="1"/>
  <c r="CM38" i="4"/>
  <c r="CO38" i="4" s="1"/>
  <c r="CM39" i="4"/>
  <c r="CO39" i="4" s="1"/>
  <c r="CM40" i="4"/>
  <c r="CO40" i="4" s="1"/>
  <c r="CM41" i="4"/>
  <c r="CO41" i="4" s="1"/>
  <c r="CM42" i="4"/>
  <c r="CO42" i="4" s="1"/>
  <c r="CM43" i="4"/>
  <c r="CO43" i="4" s="1"/>
  <c r="CM44" i="4"/>
  <c r="CO44" i="4" s="1"/>
  <c r="CM45" i="4"/>
  <c r="CO45" i="4" s="1"/>
  <c r="CM46" i="4"/>
  <c r="CO46" i="4" s="1"/>
  <c r="CM47" i="4"/>
  <c r="CO47" i="4" s="1"/>
  <c r="CM48" i="4"/>
  <c r="CO48" i="4" s="1"/>
  <c r="CM49" i="4"/>
  <c r="CO49" i="4" s="1"/>
  <c r="CM50" i="4"/>
  <c r="CO50" i="4" s="1"/>
  <c r="CM51" i="4"/>
  <c r="CO51" i="4" s="1"/>
  <c r="CM52" i="4"/>
  <c r="CO52" i="4" s="1"/>
  <c r="CM53" i="4"/>
  <c r="CO53" i="4" s="1"/>
  <c r="CM54" i="4"/>
  <c r="CO54" i="4" s="1"/>
  <c r="CM55" i="4"/>
  <c r="CO55" i="4" s="1"/>
  <c r="CM56" i="4"/>
  <c r="CO56" i="4" s="1"/>
  <c r="CM57" i="4"/>
  <c r="CO57" i="4" s="1"/>
  <c r="CM58" i="4"/>
  <c r="CO58" i="4" s="1"/>
  <c r="CM59" i="4"/>
  <c r="CO59" i="4" s="1"/>
  <c r="CM60" i="4"/>
  <c r="CO60" i="4" s="1"/>
  <c r="CM61" i="4"/>
  <c r="CO61" i="4" s="1"/>
  <c r="CM62" i="4"/>
  <c r="CO62" i="4" s="1"/>
  <c r="CM63" i="4"/>
  <c r="CO63" i="4" s="1"/>
  <c r="CM64" i="4"/>
  <c r="CO64" i="4" s="1"/>
  <c r="CM65" i="4"/>
  <c r="CO65" i="4" s="1"/>
  <c r="CM66" i="4"/>
  <c r="CO66" i="4" s="1"/>
  <c r="CM67" i="4"/>
  <c r="CO67" i="4" s="1"/>
  <c r="CM68" i="4"/>
  <c r="CO68" i="4" s="1"/>
  <c r="CM69" i="4"/>
  <c r="CO69" i="4" s="1"/>
  <c r="CM70" i="4"/>
  <c r="CO70" i="4" s="1"/>
  <c r="CM71" i="4"/>
  <c r="CO71" i="4" s="1"/>
  <c r="CM72" i="4"/>
  <c r="CO72" i="4" s="1"/>
  <c r="CM73" i="4"/>
  <c r="CO73" i="4" s="1"/>
  <c r="CM74" i="4"/>
  <c r="CO74" i="4" s="1"/>
  <c r="CM75" i="4"/>
  <c r="CO75" i="4" s="1"/>
  <c r="CM76" i="4"/>
  <c r="CO76" i="4" s="1"/>
  <c r="CM77" i="4"/>
  <c r="CO77" i="4" s="1"/>
  <c r="CM78" i="4"/>
  <c r="CO78" i="4" s="1"/>
  <c r="CM79" i="4"/>
  <c r="CO79" i="4" s="1"/>
  <c r="CM80" i="4"/>
  <c r="CO80" i="4" s="1"/>
  <c r="CM81" i="4"/>
  <c r="CO81" i="4" s="1"/>
  <c r="CM82" i="4"/>
  <c r="CO82" i="4" s="1"/>
  <c r="CM83" i="4"/>
  <c r="CO83" i="4" s="1"/>
  <c r="CM84" i="4"/>
  <c r="CO84" i="4" s="1"/>
  <c r="CM85" i="4"/>
  <c r="CO85" i="4" s="1"/>
  <c r="CM86" i="4"/>
  <c r="CO86" i="4" s="1"/>
  <c r="CM87" i="4"/>
  <c r="CO87" i="4" s="1"/>
  <c r="CM88" i="4"/>
  <c r="CO88" i="4" s="1"/>
  <c r="CM89" i="4"/>
  <c r="CO89" i="4" s="1"/>
  <c r="CM90" i="4"/>
  <c r="CO90" i="4" s="1"/>
  <c r="CM91" i="4"/>
  <c r="CO91" i="4" s="1"/>
  <c r="CM92" i="4"/>
  <c r="CO92" i="4" s="1"/>
  <c r="CM93" i="4"/>
  <c r="CO93" i="4" s="1"/>
  <c r="CM94" i="4"/>
  <c r="CO94" i="4" s="1"/>
  <c r="CM95" i="4"/>
  <c r="CO95" i="4" s="1"/>
  <c r="CM96" i="4"/>
  <c r="CO96" i="4" s="1"/>
  <c r="CM97" i="4"/>
  <c r="CO97" i="4" s="1"/>
  <c r="CM98" i="4"/>
  <c r="CO98" i="4" s="1"/>
  <c r="CM99" i="4"/>
  <c r="CO99" i="4" s="1"/>
  <c r="CM100" i="4"/>
  <c r="CO100" i="4" s="1"/>
  <c r="CM101" i="4"/>
  <c r="CO101" i="4" s="1"/>
  <c r="CM102" i="4"/>
  <c r="CO102" i="4" s="1"/>
  <c r="CM103" i="4"/>
  <c r="CO103" i="4" s="1"/>
  <c r="CM104" i="4"/>
  <c r="CO104" i="4" s="1"/>
  <c r="CM105" i="4"/>
  <c r="CO105" i="4" s="1"/>
  <c r="CM106" i="4"/>
  <c r="CO106" i="4" s="1"/>
  <c r="CM107" i="4"/>
  <c r="CO107" i="4" s="1"/>
  <c r="CM108" i="4"/>
  <c r="CO108" i="4" s="1"/>
  <c r="CM109" i="4"/>
  <c r="CO109" i="4" s="1"/>
  <c r="CM110" i="4"/>
  <c r="CO110" i="4" s="1"/>
  <c r="CM111" i="4"/>
  <c r="CO111" i="4" s="1"/>
  <c r="CM112" i="4"/>
  <c r="CO112" i="4" s="1"/>
  <c r="BO15" i="4"/>
  <c r="BQ15" i="4" s="1"/>
  <c r="BO16" i="4"/>
  <c r="BQ16" i="4" s="1"/>
  <c r="BO17" i="4"/>
  <c r="BQ17" i="4" s="1"/>
  <c r="BO18" i="4"/>
  <c r="BQ18" i="4" s="1"/>
  <c r="BO19" i="4"/>
  <c r="BQ19" i="4" s="1"/>
  <c r="BO20" i="4"/>
  <c r="BQ20" i="4" s="1"/>
  <c r="BO21" i="4"/>
  <c r="BQ21" i="4" s="1"/>
  <c r="BO22" i="4"/>
  <c r="BQ22" i="4" s="1"/>
  <c r="BO23" i="4"/>
  <c r="BQ23" i="4" s="1"/>
  <c r="BO24" i="4"/>
  <c r="BQ24" i="4" s="1"/>
  <c r="BO25" i="4"/>
  <c r="BQ25" i="4" s="1"/>
  <c r="BO26" i="4"/>
  <c r="BQ26" i="4" s="1"/>
  <c r="BO27" i="4"/>
  <c r="BQ27" i="4" s="1"/>
  <c r="BO28" i="4"/>
  <c r="BQ28" i="4" s="1"/>
  <c r="BO29" i="4"/>
  <c r="BQ29" i="4" s="1"/>
  <c r="BO30" i="4"/>
  <c r="BQ30" i="4" s="1"/>
  <c r="BO31" i="4"/>
  <c r="BQ31" i="4" s="1"/>
  <c r="BO32" i="4"/>
  <c r="BQ32" i="4" s="1"/>
  <c r="BO33" i="4"/>
  <c r="BQ33" i="4" s="1"/>
  <c r="BO34" i="4"/>
  <c r="BQ34" i="4" s="1"/>
  <c r="BO35" i="4"/>
  <c r="BQ35" i="4" s="1"/>
  <c r="BO36" i="4"/>
  <c r="BQ36" i="4" s="1"/>
  <c r="BO37" i="4"/>
  <c r="BQ37" i="4" s="1"/>
  <c r="BO38" i="4"/>
  <c r="BQ38" i="4" s="1"/>
  <c r="BO39" i="4"/>
  <c r="BQ39" i="4" s="1"/>
  <c r="BO40" i="4"/>
  <c r="BQ40" i="4" s="1"/>
  <c r="BO41" i="4"/>
  <c r="BQ41" i="4" s="1"/>
  <c r="BO42" i="4"/>
  <c r="BQ42" i="4" s="1"/>
  <c r="BO43" i="4"/>
  <c r="BQ43" i="4" s="1"/>
  <c r="BO44" i="4"/>
  <c r="BQ44" i="4" s="1"/>
  <c r="BO45" i="4"/>
  <c r="BQ45" i="4" s="1"/>
  <c r="BO46" i="4"/>
  <c r="BQ46" i="4" s="1"/>
  <c r="BO47" i="4"/>
  <c r="BQ47" i="4" s="1"/>
  <c r="BO48" i="4"/>
  <c r="BQ48" i="4" s="1"/>
  <c r="BO49" i="4"/>
  <c r="BQ49" i="4" s="1"/>
  <c r="BO50" i="4"/>
  <c r="BQ50" i="4" s="1"/>
  <c r="BO51" i="4"/>
  <c r="BQ51" i="4" s="1"/>
  <c r="BO52" i="4"/>
  <c r="BQ52" i="4" s="1"/>
  <c r="BO53" i="4"/>
  <c r="BQ53" i="4" s="1"/>
  <c r="BO54" i="4"/>
  <c r="BQ54" i="4" s="1"/>
  <c r="BO55" i="4"/>
  <c r="BQ55" i="4" s="1"/>
  <c r="BO56" i="4"/>
  <c r="BQ56" i="4" s="1"/>
  <c r="BO57" i="4"/>
  <c r="BQ57" i="4" s="1"/>
  <c r="BO58" i="4"/>
  <c r="BQ58" i="4" s="1"/>
  <c r="BO59" i="4"/>
  <c r="BQ59" i="4" s="1"/>
  <c r="BO60" i="4"/>
  <c r="BQ60" i="4" s="1"/>
  <c r="BO61" i="4"/>
  <c r="BQ61" i="4" s="1"/>
  <c r="BO62" i="4"/>
  <c r="BQ62" i="4" s="1"/>
  <c r="BO63" i="4"/>
  <c r="BQ63" i="4" s="1"/>
  <c r="BO64" i="4"/>
  <c r="BQ64" i="4" s="1"/>
  <c r="BO65" i="4"/>
  <c r="BQ65" i="4" s="1"/>
  <c r="BO66" i="4"/>
  <c r="BQ66" i="4" s="1"/>
  <c r="BO67" i="4"/>
  <c r="BQ67" i="4" s="1"/>
  <c r="BO68" i="4"/>
  <c r="BQ68" i="4" s="1"/>
  <c r="BO69" i="4"/>
  <c r="BQ69" i="4" s="1"/>
  <c r="BO70" i="4"/>
  <c r="BQ70" i="4" s="1"/>
  <c r="BO71" i="4"/>
  <c r="BQ71" i="4" s="1"/>
  <c r="BO72" i="4"/>
  <c r="BQ72" i="4" s="1"/>
  <c r="BO73" i="4"/>
  <c r="BQ73" i="4" s="1"/>
  <c r="BO74" i="4"/>
  <c r="BQ74" i="4" s="1"/>
  <c r="BO75" i="4"/>
  <c r="BQ75" i="4" s="1"/>
  <c r="BO76" i="4"/>
  <c r="BQ76" i="4" s="1"/>
  <c r="BO77" i="4"/>
  <c r="BQ77" i="4" s="1"/>
  <c r="BO78" i="4"/>
  <c r="BQ78" i="4" s="1"/>
  <c r="BO79" i="4"/>
  <c r="BQ79" i="4" s="1"/>
  <c r="BO80" i="4"/>
  <c r="BQ80" i="4" s="1"/>
  <c r="BO81" i="4"/>
  <c r="BQ81" i="4" s="1"/>
  <c r="BO82" i="4"/>
  <c r="BQ82" i="4" s="1"/>
  <c r="BO83" i="4"/>
  <c r="BQ83" i="4" s="1"/>
  <c r="BO84" i="4"/>
  <c r="BQ84" i="4" s="1"/>
  <c r="BO85" i="4"/>
  <c r="BQ85" i="4" s="1"/>
  <c r="BO86" i="4"/>
  <c r="BQ86" i="4" s="1"/>
  <c r="BO87" i="4"/>
  <c r="BQ87" i="4" s="1"/>
  <c r="BO88" i="4"/>
  <c r="BQ88" i="4" s="1"/>
  <c r="BO89" i="4"/>
  <c r="BQ89" i="4" s="1"/>
  <c r="BO90" i="4"/>
  <c r="BQ90" i="4" s="1"/>
  <c r="BO91" i="4"/>
  <c r="BQ91" i="4" s="1"/>
  <c r="BO92" i="4"/>
  <c r="BQ92" i="4" s="1"/>
  <c r="BO93" i="4"/>
  <c r="BQ93" i="4" s="1"/>
  <c r="BO94" i="4"/>
  <c r="BQ94" i="4" s="1"/>
  <c r="BO95" i="4"/>
  <c r="BQ95" i="4" s="1"/>
  <c r="BO96" i="4"/>
  <c r="BQ96" i="4" s="1"/>
  <c r="BO97" i="4"/>
  <c r="BQ97" i="4" s="1"/>
  <c r="BO98" i="4"/>
  <c r="BQ98" i="4" s="1"/>
  <c r="BO99" i="4"/>
  <c r="BQ99" i="4" s="1"/>
  <c r="BO100" i="4"/>
  <c r="BQ100" i="4" s="1"/>
  <c r="BO101" i="4"/>
  <c r="BQ101" i="4" s="1"/>
  <c r="BO102" i="4"/>
  <c r="BQ102" i="4" s="1"/>
  <c r="BO103" i="4"/>
  <c r="BQ103" i="4" s="1"/>
  <c r="BO104" i="4"/>
  <c r="BQ104" i="4" s="1"/>
  <c r="BO105" i="4"/>
  <c r="BQ105" i="4" s="1"/>
  <c r="BO106" i="4"/>
  <c r="BQ106" i="4" s="1"/>
  <c r="BO107" i="4"/>
  <c r="BQ107" i="4" s="1"/>
  <c r="BO108" i="4"/>
  <c r="BQ108" i="4" s="1"/>
  <c r="BO109" i="4"/>
  <c r="BQ109" i="4" s="1"/>
  <c r="BO110" i="4"/>
  <c r="BQ110" i="4" s="1"/>
  <c r="BO111" i="4"/>
  <c r="BQ111" i="4" s="1"/>
  <c r="BO112" i="4"/>
  <c r="BQ112" i="4" s="1"/>
  <c r="AS15" i="4"/>
  <c r="JY15" i="4"/>
  <c r="AS16" i="4"/>
  <c r="JY16" i="4"/>
  <c r="AS17" i="4"/>
  <c r="AS18" i="4"/>
  <c r="JY18" i="4"/>
  <c r="AS19" i="4"/>
  <c r="JY19" i="4"/>
  <c r="AS20" i="4"/>
  <c r="JY20" i="4"/>
  <c r="AS21" i="4"/>
  <c r="AS22" i="4"/>
  <c r="JY22" i="4"/>
  <c r="AS23" i="4"/>
  <c r="JY23" i="4"/>
  <c r="AS24" i="4"/>
  <c r="JY24" i="4"/>
  <c r="AS25" i="4"/>
  <c r="AS26" i="4"/>
  <c r="JY26" i="4"/>
  <c r="AS27" i="4"/>
  <c r="JY27" i="4"/>
  <c r="AS28" i="4"/>
  <c r="JY28" i="4"/>
  <c r="AS29" i="4"/>
  <c r="AS30" i="4"/>
  <c r="JY30" i="4"/>
  <c r="AS31" i="4"/>
  <c r="JY31" i="4"/>
  <c r="AS32" i="4"/>
  <c r="JY32" i="4"/>
  <c r="AS33" i="4"/>
  <c r="AS34" i="4"/>
  <c r="JY34" i="4"/>
  <c r="AS35" i="4"/>
  <c r="JY35" i="4"/>
  <c r="AS36" i="4"/>
  <c r="JY36" i="4"/>
  <c r="AS37" i="4"/>
  <c r="AS38" i="4"/>
  <c r="JY38" i="4"/>
  <c r="AS39" i="4"/>
  <c r="JY39" i="4"/>
  <c r="AS40" i="4"/>
  <c r="JY40" i="4"/>
  <c r="AS41" i="4"/>
  <c r="AS42" i="4"/>
  <c r="JY42" i="4"/>
  <c r="AS43" i="4"/>
  <c r="JY43" i="4"/>
  <c r="AS44" i="4"/>
  <c r="JY44" i="4"/>
  <c r="AS45" i="4"/>
  <c r="AS46" i="4"/>
  <c r="JY46" i="4"/>
  <c r="AS47" i="4"/>
  <c r="JY47" i="4"/>
  <c r="AS48" i="4"/>
  <c r="JY48" i="4"/>
  <c r="AS49" i="4"/>
  <c r="AS50" i="4"/>
  <c r="JY50" i="4"/>
  <c r="AS51" i="4"/>
  <c r="JY51" i="4"/>
  <c r="AS52" i="4"/>
  <c r="JY52" i="4"/>
  <c r="AS53" i="4"/>
  <c r="AS54" i="4"/>
  <c r="JY54" i="4"/>
  <c r="AS55" i="4"/>
  <c r="JY55" i="4"/>
  <c r="AS56" i="4"/>
  <c r="JY56" i="4"/>
  <c r="AS57" i="4"/>
  <c r="AS58" i="4"/>
  <c r="JY58" i="4"/>
  <c r="AS59" i="4"/>
  <c r="JY59" i="4"/>
  <c r="AS60" i="4"/>
  <c r="JY60" i="4"/>
  <c r="AS61" i="4"/>
  <c r="AS62" i="4"/>
  <c r="JY62" i="4"/>
  <c r="AS63" i="4"/>
  <c r="JY63" i="4"/>
  <c r="AS64" i="4"/>
  <c r="JY64" i="4"/>
  <c r="AS65" i="4"/>
  <c r="AS66" i="4"/>
  <c r="JY66" i="4"/>
  <c r="AS67" i="4"/>
  <c r="JY67" i="4"/>
  <c r="AS68" i="4"/>
  <c r="JY68" i="4"/>
  <c r="AS69" i="4"/>
  <c r="AS70" i="4"/>
  <c r="JY70" i="4"/>
  <c r="AS71" i="4"/>
  <c r="JY71" i="4"/>
  <c r="AS72" i="4"/>
  <c r="JY72" i="4"/>
  <c r="AS73" i="4"/>
  <c r="AS74" i="4"/>
  <c r="JY74" i="4"/>
  <c r="AS75" i="4"/>
  <c r="JY75" i="4"/>
  <c r="AS76" i="4"/>
  <c r="JY76" i="4"/>
  <c r="AS77" i="4"/>
  <c r="AS78" i="4"/>
  <c r="JY78" i="4"/>
  <c r="AS79" i="4"/>
  <c r="JY79" i="4"/>
  <c r="AS80" i="4"/>
  <c r="JY80" i="4"/>
  <c r="AS81" i="4"/>
  <c r="AS82" i="4"/>
  <c r="JY82" i="4"/>
  <c r="AS83" i="4"/>
  <c r="JY83" i="4"/>
  <c r="AS84" i="4"/>
  <c r="JY84" i="4"/>
  <c r="AS85" i="4"/>
  <c r="AS86" i="4"/>
  <c r="JY86" i="4"/>
  <c r="AS87" i="4"/>
  <c r="JY87" i="4"/>
  <c r="AS88" i="4"/>
  <c r="JY88" i="4"/>
  <c r="AS89" i="4"/>
  <c r="AS90" i="4"/>
  <c r="JY90" i="4"/>
  <c r="AS91" i="4"/>
  <c r="JY91" i="4"/>
  <c r="AS92" i="4"/>
  <c r="JY92" i="4"/>
  <c r="AS93" i="4"/>
  <c r="AS94" i="4"/>
  <c r="JY94" i="4"/>
  <c r="AS95" i="4"/>
  <c r="JY95" i="4"/>
  <c r="AS96" i="4"/>
  <c r="JY96" i="4"/>
  <c r="AS97" i="4"/>
  <c r="AS98" i="4"/>
  <c r="JY98" i="4"/>
  <c r="AS99" i="4"/>
  <c r="JY99" i="4"/>
  <c r="AS100" i="4"/>
  <c r="JY100" i="4"/>
  <c r="AS101" i="4"/>
  <c r="AS102" i="4"/>
  <c r="JY102" i="4"/>
  <c r="AS103" i="4"/>
  <c r="JY103" i="4"/>
  <c r="AS104" i="4"/>
  <c r="JY104" i="4"/>
  <c r="AS105" i="4"/>
  <c r="AS106" i="4"/>
  <c r="JY106" i="4"/>
  <c r="AS107" i="4"/>
  <c r="JY107" i="4"/>
  <c r="AS108" i="4"/>
  <c r="JY108" i="4"/>
  <c r="AS109" i="4"/>
  <c r="AS110" i="4"/>
  <c r="JY110" i="4"/>
  <c r="AS111" i="4"/>
  <c r="JY111" i="4"/>
  <c r="AS112" i="4"/>
  <c r="JY112" i="4"/>
  <c r="AR16" i="2"/>
  <c r="AT16" i="2" s="1"/>
  <c r="EJ15" i="2"/>
  <c r="EL15" i="2" s="1"/>
  <c r="CN16" i="2"/>
  <c r="CP16" i="2" s="1"/>
  <c r="DL17" i="2"/>
  <c r="DN17" i="2" s="1"/>
  <c r="CN18" i="2"/>
  <c r="CP18" i="2" s="1"/>
  <c r="BP19" i="2"/>
  <c r="BR19" i="2" s="1"/>
  <c r="AR20" i="2"/>
  <c r="AT20" i="2" s="1"/>
  <c r="EJ20" i="2"/>
  <c r="EL20" i="2" s="1"/>
  <c r="CN21" i="2"/>
  <c r="CP21" i="2" s="1"/>
  <c r="BP22" i="2"/>
  <c r="BR22" i="2" s="1"/>
  <c r="AR23" i="2"/>
  <c r="AT23" i="2" s="1"/>
  <c r="EJ23" i="2"/>
  <c r="EL23" i="2" s="1"/>
  <c r="DL24" i="2"/>
  <c r="DN24" i="2" s="1"/>
  <c r="BP25" i="2"/>
  <c r="BR25" i="2" s="1"/>
  <c r="BP26" i="2"/>
  <c r="BR26" i="2" s="1"/>
  <c r="AR27" i="2"/>
  <c r="AT27" i="2" s="1"/>
  <c r="EJ27" i="2"/>
  <c r="EL27" i="2" s="1"/>
  <c r="DL28" i="2"/>
  <c r="DN28" i="2" s="1"/>
  <c r="BP29" i="2"/>
  <c r="BR29" i="2" s="1"/>
  <c r="AR30" i="2"/>
  <c r="AT30" i="2" s="1"/>
  <c r="EJ30" i="2"/>
  <c r="EL30" i="2" s="1"/>
  <c r="DL31" i="2"/>
  <c r="DN31" i="2" s="1"/>
  <c r="CN32" i="2"/>
  <c r="CP32" i="2" s="1"/>
  <c r="AR33" i="2"/>
  <c r="AT33" i="2" s="1"/>
  <c r="EJ33" i="2"/>
  <c r="EL33" i="2" s="1"/>
  <c r="DL34" i="2"/>
  <c r="DN34" i="2" s="1"/>
  <c r="CN35" i="2"/>
  <c r="CP35" i="2" s="1"/>
  <c r="BP36" i="2"/>
  <c r="BR36" i="2" s="1"/>
  <c r="DL37" i="2"/>
  <c r="DN37" i="2" s="1"/>
  <c r="CN38" i="2"/>
  <c r="CP38" i="2" s="1"/>
  <c r="BP39" i="2"/>
  <c r="BR39" i="2" s="1"/>
  <c r="AR40" i="2"/>
  <c r="AT40" i="2" s="1"/>
  <c r="EJ40" i="2"/>
  <c r="EL40" i="2" s="1"/>
  <c r="CN41" i="2"/>
  <c r="CP41" i="2" s="1"/>
  <c r="BP42" i="2"/>
  <c r="BR42" i="2" s="1"/>
  <c r="AR43" i="2"/>
  <c r="AT43" i="2" s="1"/>
  <c r="EJ43" i="2"/>
  <c r="EL43" i="2" s="1"/>
  <c r="DL44" i="2"/>
  <c r="DN44" i="2" s="1"/>
  <c r="BP45" i="2"/>
  <c r="BR45" i="2" s="1"/>
  <c r="AR46" i="2"/>
  <c r="AT46" i="2" s="1"/>
  <c r="EJ46" i="2"/>
  <c r="EL46" i="2" s="1"/>
  <c r="DL47" i="2"/>
  <c r="DN47" i="2" s="1"/>
  <c r="CN48" i="2"/>
  <c r="CP48" i="2" s="1"/>
  <c r="AR49" i="2"/>
  <c r="AT49" i="2" s="1"/>
  <c r="EJ49" i="2"/>
  <c r="EL49" i="2" s="1"/>
  <c r="DL50" i="2"/>
  <c r="DN50" i="2" s="1"/>
  <c r="CN51" i="2"/>
  <c r="CP51" i="2" s="1"/>
  <c r="AR52" i="2"/>
  <c r="AT52" i="2" s="1"/>
  <c r="EJ52" i="2"/>
  <c r="EL52" i="2" s="1"/>
  <c r="DL53" i="2"/>
  <c r="DN53" i="2" s="1"/>
  <c r="CN54" i="2"/>
  <c r="CP54" i="2" s="1"/>
  <c r="CN55" i="2"/>
  <c r="CP55" i="2" s="1"/>
  <c r="AR56" i="2"/>
  <c r="AT56" i="2" s="1"/>
  <c r="EJ56" i="2"/>
  <c r="EL56" i="2" s="1"/>
  <c r="DL57" i="2"/>
  <c r="DN57" i="2" s="1"/>
  <c r="DL58" i="2"/>
  <c r="DN58" i="2" s="1"/>
  <c r="CN59" i="2"/>
  <c r="CP59" i="2" s="1"/>
  <c r="AR60" i="2"/>
  <c r="AT60" i="2" s="1"/>
  <c r="EJ60" i="2"/>
  <c r="EL60" i="2" s="1"/>
  <c r="DL61" i="2"/>
  <c r="DN61" i="2" s="1"/>
  <c r="CN62" i="2"/>
  <c r="CP62" i="2" s="1"/>
  <c r="BP63" i="2"/>
  <c r="BR63" i="2" s="1"/>
  <c r="AR64" i="2"/>
  <c r="AT64" i="2" s="1"/>
  <c r="EJ64" i="2"/>
  <c r="EL64" i="2" s="1"/>
  <c r="DL65" i="2"/>
  <c r="DN65" i="2" s="1"/>
  <c r="CN66" i="2"/>
  <c r="CP66" i="2" s="1"/>
  <c r="CN67" i="2"/>
  <c r="CP67" i="2" s="1"/>
  <c r="AR68" i="2"/>
  <c r="AT68" i="2" s="1"/>
  <c r="EJ68" i="2"/>
  <c r="EL68" i="2" s="1"/>
  <c r="DL69" i="2"/>
  <c r="DN69" i="2" s="1"/>
  <c r="CN70" i="2"/>
  <c r="CP70" i="2" s="1"/>
  <c r="CN71" i="2"/>
  <c r="CP71" i="2" s="1"/>
  <c r="AR72" i="2"/>
  <c r="AT72" i="2" s="1"/>
  <c r="EJ72" i="2"/>
  <c r="EL72" i="2" s="1"/>
  <c r="DL73" i="2"/>
  <c r="DN73" i="2" s="1"/>
  <c r="DL74" i="2"/>
  <c r="DN74" i="2" s="1"/>
  <c r="CN75" i="2"/>
  <c r="CP75" i="2" s="1"/>
  <c r="AR76" i="2"/>
  <c r="AT76" i="2" s="1"/>
  <c r="EJ76" i="2"/>
  <c r="EL76" i="2" s="1"/>
  <c r="DL77" i="2"/>
  <c r="DN77" i="2" s="1"/>
  <c r="CN78" i="2"/>
  <c r="CP78" i="2" s="1"/>
  <c r="BP79" i="2"/>
  <c r="BR79" i="2" s="1"/>
  <c r="DL80" i="2"/>
  <c r="DN80" i="2" s="1"/>
  <c r="CN81" i="2"/>
  <c r="CP81" i="2" s="1"/>
  <c r="BP82" i="2"/>
  <c r="BR82" i="2" s="1"/>
  <c r="AR83" i="2"/>
  <c r="AT83" i="2" s="1"/>
  <c r="EJ83" i="2"/>
  <c r="EL83" i="2" s="1"/>
  <c r="DL84" i="2"/>
  <c r="DN84" i="2" s="1"/>
  <c r="CN85" i="2"/>
  <c r="CP85" i="2" s="1"/>
  <c r="BP86" i="2"/>
  <c r="BR86" i="2" s="1"/>
  <c r="AR87" i="2"/>
  <c r="AT87" i="2" s="1"/>
  <c r="EJ87" i="2"/>
  <c r="EL87" i="2" s="1"/>
  <c r="CN88" i="2"/>
  <c r="CP88" i="2" s="1"/>
  <c r="BP89" i="2"/>
  <c r="BR89" i="2" s="1"/>
  <c r="DL90" i="2"/>
  <c r="DN90" i="2" s="1"/>
  <c r="CN91" i="2"/>
  <c r="CP91" i="2" s="1"/>
  <c r="BP92" i="2"/>
  <c r="BR92" i="2" s="1"/>
  <c r="AR93" i="2"/>
  <c r="AT93" i="2" s="1"/>
  <c r="EJ93" i="2"/>
  <c r="EL93" i="2" s="1"/>
  <c r="DL94" i="2"/>
  <c r="DN94" i="2" s="1"/>
  <c r="CN95" i="2"/>
  <c r="CP95" i="2" s="1"/>
  <c r="BP96" i="2"/>
  <c r="BR96" i="2" s="1"/>
  <c r="AR97" i="2"/>
  <c r="AT97" i="2" s="1"/>
  <c r="EJ97" i="2"/>
  <c r="EL97" i="2" s="1"/>
  <c r="DL98" i="2"/>
  <c r="DN98" i="2" s="1"/>
  <c r="CN99" i="2"/>
  <c r="CP99" i="2" s="1"/>
  <c r="AR100" i="2"/>
  <c r="AT100" i="2" s="1"/>
  <c r="EJ100" i="2"/>
  <c r="EL100" i="2" s="1"/>
  <c r="DL101" i="2"/>
  <c r="DN101" i="2" s="1"/>
  <c r="CN102" i="2"/>
  <c r="CP102" i="2" s="1"/>
  <c r="BP103" i="2"/>
  <c r="BR103" i="2" s="1"/>
  <c r="AR104" i="2"/>
  <c r="AT104" i="2" s="1"/>
  <c r="EJ104" i="2"/>
  <c r="EL104" i="2" s="1"/>
  <c r="DL105" i="2"/>
  <c r="DN105" i="2" s="1"/>
  <c r="BP106" i="2"/>
  <c r="BR106" i="2" s="1"/>
  <c r="AR107" i="2"/>
  <c r="AT107" i="2" s="1"/>
  <c r="EJ107" i="2"/>
  <c r="EL107" i="2" s="1"/>
  <c r="DL108" i="2"/>
  <c r="DN108" i="2" s="1"/>
  <c r="BP109" i="2"/>
  <c r="BR109" i="2" s="1"/>
  <c r="DL110" i="2"/>
  <c r="DN110" i="2" s="1"/>
  <c r="CN111" i="2"/>
  <c r="CP111" i="2" s="1"/>
  <c r="BP112" i="2"/>
  <c r="BR112" i="2" s="1"/>
  <c r="DL113" i="2"/>
  <c r="DN113" i="2" s="1"/>
  <c r="CN15" i="2"/>
  <c r="CP15" i="2" s="1"/>
  <c r="AR15" i="2"/>
  <c r="AT15" i="2" s="1"/>
  <c r="DL15" i="2"/>
  <c r="DN15" i="2" s="1"/>
  <c r="BP16" i="2"/>
  <c r="BR16" i="2" s="1"/>
  <c r="CN17" i="2"/>
  <c r="CP17" i="2" s="1"/>
  <c r="BP18" i="2"/>
  <c r="BR18" i="2" s="1"/>
  <c r="EJ19" i="2"/>
  <c r="EL19" i="2" s="1"/>
  <c r="DL20" i="2"/>
  <c r="DN20" i="2" s="1"/>
  <c r="BP21" i="2"/>
  <c r="BR21" i="2" s="1"/>
  <c r="AR22" i="2"/>
  <c r="AT22" i="2" s="1"/>
  <c r="EJ22" i="2"/>
  <c r="EL22" i="2" s="1"/>
  <c r="DL23" i="2"/>
  <c r="DN23" i="2" s="1"/>
  <c r="CN24" i="2"/>
  <c r="CP24" i="2" s="1"/>
  <c r="AR25" i="2"/>
  <c r="AT25" i="2" s="1"/>
  <c r="EJ25" i="2"/>
  <c r="EL25" i="2" s="1"/>
  <c r="AR26" i="2"/>
  <c r="AT26" i="2" s="1"/>
  <c r="EJ26" i="2"/>
  <c r="EL26" i="2" s="1"/>
  <c r="DL27" i="2"/>
  <c r="DN27" i="2" s="1"/>
  <c r="CN28" i="2"/>
  <c r="CP28" i="2" s="1"/>
  <c r="AR29" i="2"/>
  <c r="AT29" i="2" s="1"/>
  <c r="EJ29" i="2"/>
  <c r="EL29" i="2" s="1"/>
  <c r="DL30" i="2"/>
  <c r="DN30" i="2" s="1"/>
  <c r="CN31" i="2"/>
  <c r="CP31" i="2" s="1"/>
  <c r="BP32" i="2"/>
  <c r="BR32" i="2" s="1"/>
  <c r="DL33" i="2"/>
  <c r="DN33" i="2" s="1"/>
  <c r="CN34" i="2"/>
  <c r="CP34" i="2" s="1"/>
  <c r="BP35" i="2"/>
  <c r="BR35" i="2" s="1"/>
  <c r="AR36" i="2"/>
  <c r="AT36" i="2" s="1"/>
  <c r="EJ36" i="2"/>
  <c r="EL36" i="2" s="1"/>
  <c r="CN37" i="2"/>
  <c r="CP37" i="2" s="1"/>
  <c r="BP38" i="2"/>
  <c r="BR38" i="2" s="1"/>
  <c r="AR39" i="2"/>
  <c r="AT39" i="2" s="1"/>
  <c r="EJ39" i="2"/>
  <c r="EL39" i="2" s="1"/>
  <c r="DL40" i="2"/>
  <c r="DN40" i="2" s="1"/>
  <c r="BP41" i="2"/>
  <c r="BR41" i="2" s="1"/>
  <c r="AR42" i="2"/>
  <c r="AT42" i="2" s="1"/>
  <c r="EJ42" i="2"/>
  <c r="EL42" i="2" s="1"/>
  <c r="DL43" i="2"/>
  <c r="DN43" i="2" s="1"/>
  <c r="CN44" i="2"/>
  <c r="CP44" i="2" s="1"/>
  <c r="AR45" i="2"/>
  <c r="AT45" i="2" s="1"/>
  <c r="EJ45" i="2"/>
  <c r="EL45" i="2" s="1"/>
  <c r="DL46" i="2"/>
  <c r="DN46" i="2" s="1"/>
  <c r="CN47" i="2"/>
  <c r="CP47" i="2" s="1"/>
  <c r="BP48" i="2"/>
  <c r="BR48" i="2" s="1"/>
  <c r="DL49" i="2"/>
  <c r="DN49" i="2" s="1"/>
  <c r="CN50" i="2"/>
  <c r="CP50" i="2" s="1"/>
  <c r="BP51" i="2"/>
  <c r="BR51" i="2" s="1"/>
  <c r="DL52" i="2"/>
  <c r="DN52" i="2" s="1"/>
  <c r="CN53" i="2"/>
  <c r="CP53" i="2" s="1"/>
  <c r="BP54" i="2"/>
  <c r="BR54" i="2" s="1"/>
  <c r="BP55" i="2"/>
  <c r="BR55" i="2" s="1"/>
  <c r="DL56" i="2"/>
  <c r="DN56" i="2" s="1"/>
  <c r="CN57" i="2"/>
  <c r="CP57" i="2" s="1"/>
  <c r="CN58" i="2"/>
  <c r="CP58" i="2" s="1"/>
  <c r="BP59" i="2"/>
  <c r="BR59" i="2" s="1"/>
  <c r="DL60" i="2"/>
  <c r="DN60" i="2" s="1"/>
  <c r="CN61" i="2"/>
  <c r="CP61" i="2" s="1"/>
  <c r="BP62" i="2"/>
  <c r="BR62" i="2" s="1"/>
  <c r="AR63" i="2"/>
  <c r="AT63" i="2" s="1"/>
  <c r="EJ63" i="2"/>
  <c r="EL63" i="2" s="1"/>
  <c r="DL64" i="2"/>
  <c r="DN64" i="2" s="1"/>
  <c r="CN65" i="2"/>
  <c r="CP65" i="2" s="1"/>
  <c r="BP66" i="2"/>
  <c r="BR66" i="2" s="1"/>
  <c r="BP67" i="2"/>
  <c r="BR67" i="2" s="1"/>
  <c r="DL68" i="2"/>
  <c r="DN68" i="2" s="1"/>
  <c r="CN69" i="2"/>
  <c r="CP69" i="2" s="1"/>
  <c r="BP70" i="2"/>
  <c r="BR70" i="2" s="1"/>
  <c r="BP71" i="2"/>
  <c r="BR71" i="2" s="1"/>
  <c r="DL72" i="2"/>
  <c r="DN72" i="2" s="1"/>
  <c r="CN73" i="2"/>
  <c r="CP73" i="2" s="1"/>
  <c r="CN74" i="2"/>
  <c r="CP74" i="2" s="1"/>
  <c r="BP75" i="2"/>
  <c r="BR75" i="2" s="1"/>
  <c r="DL76" i="2"/>
  <c r="DN76" i="2" s="1"/>
  <c r="CN77" i="2"/>
  <c r="CP77" i="2" s="1"/>
  <c r="BP78" i="2"/>
  <c r="BR78" i="2" s="1"/>
  <c r="AR79" i="2"/>
  <c r="AT79" i="2" s="1"/>
  <c r="EJ79" i="2"/>
  <c r="EL79" i="2" s="1"/>
  <c r="CN80" i="2"/>
  <c r="CP80" i="2" s="1"/>
  <c r="BP81" i="2"/>
  <c r="BR81" i="2" s="1"/>
  <c r="AR82" i="2"/>
  <c r="AT82" i="2" s="1"/>
  <c r="EJ82" i="2"/>
  <c r="EL82" i="2" s="1"/>
  <c r="DL83" i="2"/>
  <c r="DN83" i="2" s="1"/>
  <c r="CN84" i="2"/>
  <c r="CP84" i="2" s="1"/>
  <c r="BP85" i="2"/>
  <c r="BR85" i="2" s="1"/>
  <c r="AR86" i="2"/>
  <c r="AT86" i="2" s="1"/>
  <c r="EJ86" i="2"/>
  <c r="EL86" i="2" s="1"/>
  <c r="DL87" i="2"/>
  <c r="DN87" i="2" s="1"/>
  <c r="BP88" i="2"/>
  <c r="BR88" i="2" s="1"/>
  <c r="AR89" i="2"/>
  <c r="AT89" i="2" s="1"/>
  <c r="EJ89" i="2"/>
  <c r="EL89" i="2" s="1"/>
  <c r="CN90" i="2"/>
  <c r="CP90" i="2" s="1"/>
  <c r="BP91" i="2"/>
  <c r="BR91" i="2" s="1"/>
  <c r="AR92" i="2"/>
  <c r="AT92" i="2" s="1"/>
  <c r="EJ92" i="2"/>
  <c r="EL92" i="2" s="1"/>
  <c r="DL93" i="2"/>
  <c r="DN93" i="2" s="1"/>
  <c r="CN94" i="2"/>
  <c r="CP94" i="2" s="1"/>
  <c r="BP95" i="2"/>
  <c r="BR95" i="2" s="1"/>
  <c r="AR96" i="2"/>
  <c r="AT96" i="2" s="1"/>
  <c r="EJ96" i="2"/>
  <c r="EL96" i="2" s="1"/>
  <c r="DL97" i="2"/>
  <c r="DN97" i="2" s="1"/>
  <c r="CN98" i="2"/>
  <c r="CP98" i="2" s="1"/>
  <c r="BP99" i="2"/>
  <c r="BR99" i="2" s="1"/>
  <c r="DL100" i="2"/>
  <c r="DN100" i="2" s="1"/>
  <c r="CN101" i="2"/>
  <c r="CP101" i="2" s="1"/>
  <c r="BP102" i="2"/>
  <c r="BR102" i="2" s="1"/>
  <c r="AR103" i="2"/>
  <c r="AT103" i="2" s="1"/>
  <c r="EJ103" i="2"/>
  <c r="EL103" i="2" s="1"/>
  <c r="DL104" i="2"/>
  <c r="DN104" i="2" s="1"/>
  <c r="CN105" i="2"/>
  <c r="CP105" i="2" s="1"/>
  <c r="AR106" i="2"/>
  <c r="AT106" i="2" s="1"/>
  <c r="EJ106" i="2"/>
  <c r="EL106" i="2" s="1"/>
  <c r="DL107" i="2"/>
  <c r="DN107" i="2" s="1"/>
  <c r="CN108" i="2"/>
  <c r="CP108" i="2" s="1"/>
  <c r="AR109" i="2"/>
  <c r="AT109" i="2" s="1"/>
  <c r="EJ109" i="2"/>
  <c r="EL109" i="2" s="1"/>
  <c r="CN110" i="2"/>
  <c r="CP110" i="2" s="1"/>
  <c r="BP111" i="2"/>
  <c r="BR111" i="2" s="1"/>
  <c r="AR112" i="2"/>
  <c r="AT112" i="2" s="1"/>
  <c r="EJ112" i="2"/>
  <c r="EL112" i="2" s="1"/>
  <c r="CN113" i="2"/>
  <c r="CP113" i="2" s="1"/>
  <c r="BP17" i="2"/>
  <c r="BR17" i="2" s="1"/>
  <c r="AR18" i="2"/>
  <c r="AT18" i="2" s="1"/>
  <c r="EJ18" i="2"/>
  <c r="EL18" i="2" s="1"/>
  <c r="DL19" i="2"/>
  <c r="DN19" i="2" s="1"/>
  <c r="CN20" i="2"/>
  <c r="CP20" i="2" s="1"/>
  <c r="AR21" i="2"/>
  <c r="AT21" i="2" s="1"/>
  <c r="EJ21" i="2"/>
  <c r="EL21" i="2" s="1"/>
  <c r="DL22" i="2"/>
  <c r="DN22" i="2" s="1"/>
  <c r="CN23" i="2"/>
  <c r="CP23" i="2" s="1"/>
  <c r="BP24" i="2"/>
  <c r="BR24" i="2" s="1"/>
  <c r="DL25" i="2"/>
  <c r="DN25" i="2" s="1"/>
  <c r="DL26" i="2"/>
  <c r="DN26" i="2" s="1"/>
  <c r="CN27" i="2"/>
  <c r="CP27" i="2" s="1"/>
  <c r="BP28" i="2"/>
  <c r="BR28" i="2" s="1"/>
  <c r="DL29" i="2"/>
  <c r="DN29" i="2" s="1"/>
  <c r="CN30" i="2"/>
  <c r="CP30" i="2" s="1"/>
  <c r="BP31" i="2"/>
  <c r="BR31" i="2" s="1"/>
  <c r="AR32" i="2"/>
  <c r="AT32" i="2" s="1"/>
  <c r="EJ32" i="2"/>
  <c r="EL32" i="2" s="1"/>
  <c r="CN33" i="2"/>
  <c r="CP33" i="2" s="1"/>
  <c r="BP34" i="2"/>
  <c r="BR34" i="2" s="1"/>
  <c r="AR35" i="2"/>
  <c r="AT35" i="2" s="1"/>
  <c r="EJ35" i="2"/>
  <c r="EL35" i="2" s="1"/>
  <c r="DL36" i="2"/>
  <c r="DN36" i="2" s="1"/>
  <c r="BP37" i="2"/>
  <c r="BR37" i="2" s="1"/>
  <c r="AR38" i="2"/>
  <c r="AT38" i="2" s="1"/>
  <c r="EJ38" i="2"/>
  <c r="EL38" i="2" s="1"/>
  <c r="DL39" i="2"/>
  <c r="DN39" i="2" s="1"/>
  <c r="CN40" i="2"/>
  <c r="CP40" i="2" s="1"/>
  <c r="AR41" i="2"/>
  <c r="AT41" i="2" s="1"/>
  <c r="EJ41" i="2"/>
  <c r="EL41" i="2" s="1"/>
  <c r="DL42" i="2"/>
  <c r="DN42" i="2" s="1"/>
  <c r="CN43" i="2"/>
  <c r="CP43" i="2" s="1"/>
  <c r="BP44" i="2"/>
  <c r="BR44" i="2" s="1"/>
  <c r="DL45" i="2"/>
  <c r="DN45" i="2" s="1"/>
  <c r="CN46" i="2"/>
  <c r="CP46" i="2" s="1"/>
  <c r="BP47" i="2"/>
  <c r="BR47" i="2" s="1"/>
  <c r="AR48" i="2"/>
  <c r="AT48" i="2" s="1"/>
  <c r="EJ48" i="2"/>
  <c r="EL48" i="2" s="1"/>
  <c r="CN49" i="2"/>
  <c r="CP49" i="2" s="1"/>
  <c r="BP50" i="2"/>
  <c r="BR50" i="2" s="1"/>
  <c r="AR51" i="2"/>
  <c r="AT51" i="2" s="1"/>
  <c r="EJ51" i="2"/>
  <c r="EL51" i="2" s="1"/>
  <c r="CN52" i="2"/>
  <c r="CP52" i="2" s="1"/>
  <c r="BP53" i="2"/>
  <c r="BR53" i="2" s="1"/>
  <c r="AR54" i="2"/>
  <c r="AT54" i="2" s="1"/>
  <c r="EJ54" i="2"/>
  <c r="EL54" i="2" s="1"/>
  <c r="AR55" i="2"/>
  <c r="AT55" i="2" s="1"/>
  <c r="EJ55" i="2"/>
  <c r="EL55" i="2" s="1"/>
  <c r="CN56" i="2"/>
  <c r="CP56" i="2" s="1"/>
  <c r="BP57" i="2"/>
  <c r="BR57" i="2" s="1"/>
  <c r="BP58" i="2"/>
  <c r="BR58" i="2" s="1"/>
  <c r="AR59" i="2"/>
  <c r="AT59" i="2" s="1"/>
  <c r="EJ59" i="2"/>
  <c r="EL59" i="2" s="1"/>
  <c r="CN60" i="2"/>
  <c r="CP60" i="2" s="1"/>
  <c r="BP61" i="2"/>
  <c r="BR61" i="2" s="1"/>
  <c r="AR62" i="2"/>
  <c r="AT62" i="2" s="1"/>
  <c r="EJ62" i="2"/>
  <c r="EL62" i="2" s="1"/>
  <c r="DL63" i="2"/>
  <c r="DN63" i="2" s="1"/>
  <c r="CN64" i="2"/>
  <c r="CP64" i="2" s="1"/>
  <c r="BP65" i="2"/>
  <c r="BR65" i="2" s="1"/>
  <c r="AR66" i="2"/>
  <c r="AT66" i="2" s="1"/>
  <c r="EJ66" i="2"/>
  <c r="EL66" i="2" s="1"/>
  <c r="AR67" i="2"/>
  <c r="AT67" i="2" s="1"/>
  <c r="EJ67" i="2"/>
  <c r="EL67" i="2" s="1"/>
  <c r="CN68" i="2"/>
  <c r="CP68" i="2" s="1"/>
  <c r="BP69" i="2"/>
  <c r="BR69" i="2" s="1"/>
  <c r="AR70" i="2"/>
  <c r="AT70" i="2" s="1"/>
  <c r="EJ70" i="2"/>
  <c r="EL70" i="2" s="1"/>
  <c r="AR71" i="2"/>
  <c r="AT71" i="2" s="1"/>
  <c r="EJ71" i="2"/>
  <c r="EL71" i="2" s="1"/>
  <c r="CN72" i="2"/>
  <c r="CP72" i="2" s="1"/>
  <c r="BP73" i="2"/>
  <c r="BR73" i="2" s="1"/>
  <c r="BP74" i="2"/>
  <c r="BR74" i="2" s="1"/>
  <c r="AR75" i="2"/>
  <c r="AT75" i="2" s="1"/>
  <c r="EJ75" i="2"/>
  <c r="EL75" i="2" s="1"/>
  <c r="CN76" i="2"/>
  <c r="CP76" i="2" s="1"/>
  <c r="BP77" i="2"/>
  <c r="BR77" i="2" s="1"/>
  <c r="AR78" i="2"/>
  <c r="AT78" i="2" s="1"/>
  <c r="EJ78" i="2"/>
  <c r="EL78" i="2" s="1"/>
  <c r="DL79" i="2"/>
  <c r="DN79" i="2" s="1"/>
  <c r="BP80" i="2"/>
  <c r="BR80" i="2" s="1"/>
  <c r="AR81" i="2"/>
  <c r="AT81" i="2" s="1"/>
  <c r="EJ81" i="2"/>
  <c r="EL81" i="2" s="1"/>
  <c r="DL82" i="2"/>
  <c r="DN82" i="2" s="1"/>
  <c r="CN83" i="2"/>
  <c r="CP83" i="2" s="1"/>
  <c r="BP84" i="2"/>
  <c r="BR84" i="2" s="1"/>
  <c r="AR85" i="2"/>
  <c r="AT85" i="2" s="1"/>
  <c r="EJ85" i="2"/>
  <c r="EL85" i="2" s="1"/>
  <c r="DL86" i="2"/>
  <c r="DN86" i="2" s="1"/>
  <c r="CN87" i="2"/>
  <c r="CP87" i="2" s="1"/>
  <c r="AR88" i="2"/>
  <c r="AT88" i="2" s="1"/>
  <c r="EJ88" i="2"/>
  <c r="EL88" i="2" s="1"/>
  <c r="DL89" i="2"/>
  <c r="DN89" i="2" s="1"/>
  <c r="BP90" i="2"/>
  <c r="BR90" i="2" s="1"/>
  <c r="AR91" i="2"/>
  <c r="AT91" i="2" s="1"/>
  <c r="EJ91" i="2"/>
  <c r="EL91" i="2" s="1"/>
  <c r="DL92" i="2"/>
  <c r="DN92" i="2" s="1"/>
  <c r="CN93" i="2"/>
  <c r="CP93" i="2" s="1"/>
  <c r="BP94" i="2"/>
  <c r="BR94" i="2" s="1"/>
  <c r="AR95" i="2"/>
  <c r="AT95" i="2" s="1"/>
  <c r="EJ95" i="2"/>
  <c r="EL95" i="2" s="1"/>
  <c r="DL96" i="2"/>
  <c r="DN96" i="2" s="1"/>
  <c r="CN97" i="2"/>
  <c r="CP97" i="2" s="1"/>
  <c r="BP98" i="2"/>
  <c r="BR98" i="2" s="1"/>
  <c r="AR99" i="2"/>
  <c r="AT99" i="2" s="1"/>
  <c r="EJ99" i="2"/>
  <c r="EL99" i="2" s="1"/>
  <c r="CN100" i="2"/>
  <c r="CP100" i="2" s="1"/>
  <c r="BP101" i="2"/>
  <c r="BR101" i="2" s="1"/>
  <c r="AR102" i="2"/>
  <c r="AT102" i="2" s="1"/>
  <c r="EJ102" i="2"/>
  <c r="EL102" i="2" s="1"/>
  <c r="DL103" i="2"/>
  <c r="DN103" i="2" s="1"/>
  <c r="CN104" i="2"/>
  <c r="CP104" i="2" s="1"/>
  <c r="BP105" i="2"/>
  <c r="BR105" i="2" s="1"/>
  <c r="DL106" i="2"/>
  <c r="DN106" i="2" s="1"/>
  <c r="CN107" i="2"/>
  <c r="CP107" i="2" s="1"/>
  <c r="BP108" i="2"/>
  <c r="BR108" i="2" s="1"/>
  <c r="DL109" i="2"/>
  <c r="DN109" i="2" s="1"/>
  <c r="BP110" i="2"/>
  <c r="BR110" i="2" s="1"/>
  <c r="AR111" i="2"/>
  <c r="AT111" i="2" s="1"/>
  <c r="EJ111" i="2"/>
  <c r="EL111" i="2" s="1"/>
  <c r="DL112" i="2"/>
  <c r="DN112" i="2" s="1"/>
  <c r="BP113" i="2"/>
  <c r="BR113" i="2" s="1"/>
  <c r="EJ16" i="2"/>
  <c r="EL16" i="2" s="1"/>
  <c r="BP15" i="2"/>
  <c r="BR15" i="2" s="1"/>
  <c r="DL16" i="2"/>
  <c r="DN16" i="2" s="1"/>
  <c r="AR17" i="2"/>
  <c r="AT17" i="2" s="1"/>
  <c r="EJ17" i="2"/>
  <c r="EL17" i="2" s="1"/>
  <c r="DL18" i="2"/>
  <c r="DN18" i="2" s="1"/>
  <c r="CN19" i="2"/>
  <c r="CP19" i="2" s="1"/>
  <c r="BP20" i="2"/>
  <c r="BR20" i="2" s="1"/>
  <c r="DL21" i="2"/>
  <c r="DN21" i="2" s="1"/>
  <c r="CN22" i="2"/>
  <c r="CP22" i="2" s="1"/>
  <c r="BP23" i="2"/>
  <c r="BR23" i="2" s="1"/>
  <c r="AR24" i="2"/>
  <c r="AT24" i="2" s="1"/>
  <c r="EJ24" i="2"/>
  <c r="EL24" i="2" s="1"/>
  <c r="CN25" i="2"/>
  <c r="CP25" i="2" s="1"/>
  <c r="CN26" i="2"/>
  <c r="CP26" i="2" s="1"/>
  <c r="BP27" i="2"/>
  <c r="BR27" i="2" s="1"/>
  <c r="AR28" i="2"/>
  <c r="AT28" i="2" s="1"/>
  <c r="EJ28" i="2"/>
  <c r="EL28" i="2" s="1"/>
  <c r="CN29" i="2"/>
  <c r="CP29" i="2" s="1"/>
  <c r="BP30" i="2"/>
  <c r="BR30" i="2" s="1"/>
  <c r="AR31" i="2"/>
  <c r="AT31" i="2" s="1"/>
  <c r="EJ31" i="2"/>
  <c r="EL31" i="2" s="1"/>
  <c r="DL32" i="2"/>
  <c r="DN32" i="2" s="1"/>
  <c r="BP33" i="2"/>
  <c r="BR33" i="2" s="1"/>
  <c r="AR34" i="2"/>
  <c r="AT34" i="2" s="1"/>
  <c r="EJ34" i="2"/>
  <c r="EL34" i="2" s="1"/>
  <c r="DL35" i="2"/>
  <c r="DN35" i="2" s="1"/>
  <c r="CN36" i="2"/>
  <c r="CP36" i="2" s="1"/>
  <c r="AR37" i="2"/>
  <c r="AT37" i="2" s="1"/>
  <c r="EJ37" i="2"/>
  <c r="EL37" i="2" s="1"/>
  <c r="DL38" i="2"/>
  <c r="DN38" i="2" s="1"/>
  <c r="CN39" i="2"/>
  <c r="CP39" i="2" s="1"/>
  <c r="BP40" i="2"/>
  <c r="BR40" i="2" s="1"/>
  <c r="DL41" i="2"/>
  <c r="DN41" i="2" s="1"/>
  <c r="CN42" i="2"/>
  <c r="CP42" i="2" s="1"/>
  <c r="BP43" i="2"/>
  <c r="BR43" i="2" s="1"/>
  <c r="AR44" i="2"/>
  <c r="AT44" i="2" s="1"/>
  <c r="EJ44" i="2"/>
  <c r="EL44" i="2" s="1"/>
  <c r="CN45" i="2"/>
  <c r="CP45" i="2" s="1"/>
  <c r="BP46" i="2"/>
  <c r="BR46" i="2" s="1"/>
  <c r="AR47" i="2"/>
  <c r="AT47" i="2" s="1"/>
  <c r="EJ47" i="2"/>
  <c r="EL47" i="2" s="1"/>
  <c r="DL48" i="2"/>
  <c r="DN48" i="2" s="1"/>
  <c r="BP49" i="2"/>
  <c r="BR49" i="2" s="1"/>
  <c r="AR50" i="2"/>
  <c r="AT50" i="2" s="1"/>
  <c r="EJ50" i="2"/>
  <c r="EL50" i="2" s="1"/>
  <c r="DL51" i="2"/>
  <c r="DN51" i="2" s="1"/>
  <c r="BP52" i="2"/>
  <c r="BR52" i="2" s="1"/>
  <c r="AR53" i="2"/>
  <c r="AT53" i="2" s="1"/>
  <c r="EJ53" i="2"/>
  <c r="EL53" i="2" s="1"/>
  <c r="DL54" i="2"/>
  <c r="DN54" i="2" s="1"/>
  <c r="DL55" i="2"/>
  <c r="DN55" i="2" s="1"/>
  <c r="BP56" i="2"/>
  <c r="BR56" i="2" s="1"/>
  <c r="AR57" i="2"/>
  <c r="AT57" i="2" s="1"/>
  <c r="EJ57" i="2"/>
  <c r="EL57" i="2" s="1"/>
  <c r="AR58" i="2"/>
  <c r="AT58" i="2" s="1"/>
  <c r="EJ58" i="2"/>
  <c r="EL58" i="2" s="1"/>
  <c r="DL59" i="2"/>
  <c r="DN59" i="2" s="1"/>
  <c r="BP60" i="2"/>
  <c r="BR60" i="2" s="1"/>
  <c r="AR61" i="2"/>
  <c r="AT61" i="2" s="1"/>
  <c r="EJ61" i="2"/>
  <c r="EL61" i="2" s="1"/>
  <c r="DL62" i="2"/>
  <c r="DN62" i="2" s="1"/>
  <c r="CN63" i="2"/>
  <c r="CP63" i="2" s="1"/>
  <c r="BP64" i="2"/>
  <c r="BR64" i="2" s="1"/>
  <c r="AR65" i="2"/>
  <c r="AT65" i="2" s="1"/>
  <c r="EJ65" i="2"/>
  <c r="EL65" i="2" s="1"/>
  <c r="DL66" i="2"/>
  <c r="DN66" i="2" s="1"/>
  <c r="DL67" i="2"/>
  <c r="DN67" i="2" s="1"/>
  <c r="BP68" i="2"/>
  <c r="BR68" i="2" s="1"/>
  <c r="AR69" i="2"/>
  <c r="AT69" i="2" s="1"/>
  <c r="EJ69" i="2"/>
  <c r="EL69" i="2" s="1"/>
  <c r="DL70" i="2"/>
  <c r="DN70" i="2" s="1"/>
  <c r="DL71" i="2"/>
  <c r="DN71" i="2" s="1"/>
  <c r="BP72" i="2"/>
  <c r="BR72" i="2" s="1"/>
  <c r="AR73" i="2"/>
  <c r="AT73" i="2" s="1"/>
  <c r="EJ73" i="2"/>
  <c r="EL73" i="2" s="1"/>
  <c r="AR74" i="2"/>
  <c r="AT74" i="2" s="1"/>
  <c r="EJ74" i="2"/>
  <c r="EL74" i="2" s="1"/>
  <c r="DL75" i="2"/>
  <c r="DN75" i="2" s="1"/>
  <c r="BP76" i="2"/>
  <c r="BR76" i="2" s="1"/>
  <c r="AR77" i="2"/>
  <c r="AT77" i="2" s="1"/>
  <c r="EJ77" i="2"/>
  <c r="EL77" i="2" s="1"/>
  <c r="DL78" i="2"/>
  <c r="DN78" i="2" s="1"/>
  <c r="CN79" i="2"/>
  <c r="CP79" i="2" s="1"/>
  <c r="AR80" i="2"/>
  <c r="AT80" i="2" s="1"/>
  <c r="EJ80" i="2"/>
  <c r="EL80" i="2" s="1"/>
  <c r="DL81" i="2"/>
  <c r="DN81" i="2" s="1"/>
  <c r="CN82" i="2"/>
  <c r="CP82" i="2" s="1"/>
  <c r="BP83" i="2"/>
  <c r="BR83" i="2" s="1"/>
  <c r="AR84" i="2"/>
  <c r="AT84" i="2" s="1"/>
  <c r="EJ84" i="2"/>
  <c r="EL84" i="2" s="1"/>
  <c r="DL85" i="2"/>
  <c r="DN85" i="2" s="1"/>
  <c r="CN86" i="2"/>
  <c r="CP86" i="2" s="1"/>
  <c r="BP87" i="2"/>
  <c r="BR87" i="2" s="1"/>
  <c r="DL88" i="2"/>
  <c r="DN88" i="2" s="1"/>
  <c r="CN89" i="2"/>
  <c r="CP89" i="2" s="1"/>
  <c r="AR90" i="2"/>
  <c r="AT90" i="2" s="1"/>
  <c r="EJ90" i="2"/>
  <c r="EL90" i="2" s="1"/>
  <c r="DL91" i="2"/>
  <c r="DN91" i="2" s="1"/>
  <c r="CN92" i="2"/>
  <c r="CP92" i="2" s="1"/>
  <c r="BP93" i="2"/>
  <c r="BR93" i="2" s="1"/>
  <c r="AR94" i="2"/>
  <c r="AT94" i="2" s="1"/>
  <c r="EJ94" i="2"/>
  <c r="EL94" i="2" s="1"/>
  <c r="DL95" i="2"/>
  <c r="DN95" i="2" s="1"/>
  <c r="CN96" i="2"/>
  <c r="CP96" i="2" s="1"/>
  <c r="BP97" i="2"/>
  <c r="BR97" i="2" s="1"/>
  <c r="AR98" i="2"/>
  <c r="AT98" i="2" s="1"/>
  <c r="EJ98" i="2"/>
  <c r="EL98" i="2" s="1"/>
  <c r="DL99" i="2"/>
  <c r="DN99" i="2" s="1"/>
  <c r="BP100" i="2"/>
  <c r="BR100" i="2" s="1"/>
  <c r="AR101" i="2"/>
  <c r="AT101" i="2" s="1"/>
  <c r="EJ101" i="2"/>
  <c r="EL101" i="2" s="1"/>
  <c r="DL102" i="2"/>
  <c r="DN102" i="2" s="1"/>
  <c r="CN103" i="2"/>
  <c r="CP103" i="2" s="1"/>
  <c r="BP104" i="2"/>
  <c r="BR104" i="2" s="1"/>
  <c r="AR105" i="2"/>
  <c r="AT105" i="2" s="1"/>
  <c r="EJ105" i="2"/>
  <c r="EL105" i="2" s="1"/>
  <c r="CN106" i="2"/>
  <c r="CP106" i="2" s="1"/>
  <c r="BP107" i="2"/>
  <c r="BR107" i="2" s="1"/>
  <c r="AR108" i="2"/>
  <c r="AT108" i="2" s="1"/>
  <c r="EJ108" i="2"/>
  <c r="EL108" i="2" s="1"/>
  <c r="CN109" i="2"/>
  <c r="CP109" i="2" s="1"/>
  <c r="AR110" i="2"/>
  <c r="AT110" i="2" s="1"/>
  <c r="EJ110" i="2"/>
  <c r="EL110" i="2" s="1"/>
  <c r="DL111" i="2"/>
  <c r="DN111" i="2" s="1"/>
  <c r="CN112" i="2"/>
  <c r="CP112" i="2" s="1"/>
  <c r="AR113" i="2"/>
  <c r="AT113" i="2" s="1"/>
  <c r="EJ113" i="2"/>
  <c r="EL113" i="2" s="1"/>
  <c r="FH15" i="2"/>
  <c r="FJ15" i="2" s="1"/>
  <c r="GF15" i="2"/>
  <c r="GH15" i="2" s="1"/>
  <c r="HD15" i="2"/>
  <c r="HF15" i="2" s="1"/>
  <c r="IB15" i="2"/>
  <c r="ID15" i="2" s="1"/>
  <c r="IZ15" i="2"/>
  <c r="JB15" i="2" s="1"/>
  <c r="FH16" i="2"/>
  <c r="FJ16" i="2" s="1"/>
  <c r="GF16" i="2"/>
  <c r="GH16" i="2" s="1"/>
  <c r="HD16" i="2"/>
  <c r="HF16" i="2" s="1"/>
  <c r="IB16" i="2"/>
  <c r="ID16" i="2" s="1"/>
  <c r="IZ16" i="2"/>
  <c r="JB16" i="2" s="1"/>
  <c r="FH17" i="2"/>
  <c r="FJ17" i="2" s="1"/>
  <c r="GF17" i="2"/>
  <c r="GH17" i="2" s="1"/>
  <c r="HD17" i="2"/>
  <c r="HF17" i="2" s="1"/>
  <c r="IB17" i="2"/>
  <c r="ID17" i="2" s="1"/>
  <c r="IZ17" i="2"/>
  <c r="JB17" i="2" s="1"/>
  <c r="JX17" i="2"/>
  <c r="JZ17" i="2" s="1"/>
  <c r="FH18" i="2"/>
  <c r="FJ18" i="2" s="1"/>
  <c r="GF18" i="2"/>
  <c r="GH18" i="2" s="1"/>
  <c r="HD18" i="2"/>
  <c r="HF18" i="2" s="1"/>
  <c r="IB18" i="2"/>
  <c r="ID18" i="2" s="1"/>
  <c r="IZ18" i="2"/>
  <c r="JB18" i="2" s="1"/>
  <c r="JX18" i="2"/>
  <c r="JZ18" i="2" s="1"/>
  <c r="FH19" i="2"/>
  <c r="FJ19" i="2" s="1"/>
  <c r="GF19" i="2"/>
  <c r="GH19" i="2" s="1"/>
  <c r="HD19" i="2"/>
  <c r="HF19" i="2" s="1"/>
  <c r="IB19" i="2"/>
  <c r="ID19" i="2" s="1"/>
  <c r="IZ19" i="2"/>
  <c r="JB19" i="2" s="1"/>
  <c r="JX19" i="2"/>
  <c r="JZ19" i="2" s="1"/>
  <c r="FH20" i="2"/>
  <c r="FJ20" i="2" s="1"/>
  <c r="GF20" i="2"/>
  <c r="GH20" i="2" s="1"/>
  <c r="HD20" i="2"/>
  <c r="HF20" i="2" s="1"/>
  <c r="IB20" i="2"/>
  <c r="ID20" i="2" s="1"/>
  <c r="IZ20" i="2"/>
  <c r="JB20" i="2" s="1"/>
  <c r="JX20" i="2"/>
  <c r="JZ20" i="2" s="1"/>
  <c r="FH21" i="2"/>
  <c r="FJ21" i="2" s="1"/>
  <c r="GF21" i="2"/>
  <c r="GH21" i="2" s="1"/>
  <c r="HD21" i="2"/>
  <c r="HF21" i="2" s="1"/>
  <c r="IB21" i="2"/>
  <c r="ID21" i="2" s="1"/>
  <c r="IZ21" i="2"/>
  <c r="JB21" i="2" s="1"/>
  <c r="JX21" i="2"/>
  <c r="JZ21" i="2" s="1"/>
  <c r="FH22" i="2"/>
  <c r="FJ22" i="2" s="1"/>
  <c r="GF22" i="2"/>
  <c r="GH22" i="2" s="1"/>
  <c r="HD22" i="2"/>
  <c r="HF22" i="2" s="1"/>
  <c r="IB22" i="2"/>
  <c r="ID22" i="2" s="1"/>
  <c r="IZ22" i="2"/>
  <c r="JB22" i="2" s="1"/>
  <c r="JX22" i="2"/>
  <c r="JZ22" i="2" s="1"/>
  <c r="FH23" i="2"/>
  <c r="FJ23" i="2" s="1"/>
  <c r="GF23" i="2"/>
  <c r="GH23" i="2" s="1"/>
  <c r="HD23" i="2"/>
  <c r="HF23" i="2" s="1"/>
  <c r="IB23" i="2"/>
  <c r="ID23" i="2" s="1"/>
  <c r="IZ23" i="2"/>
  <c r="JB23" i="2" s="1"/>
  <c r="JX23" i="2"/>
  <c r="JZ23" i="2" s="1"/>
  <c r="FH24" i="2"/>
  <c r="FJ24" i="2" s="1"/>
  <c r="GF24" i="2"/>
  <c r="GH24" i="2" s="1"/>
  <c r="HD24" i="2"/>
  <c r="HF24" i="2" s="1"/>
  <c r="IB24" i="2"/>
  <c r="ID24" i="2" s="1"/>
  <c r="IZ24" i="2"/>
  <c r="JB24" i="2" s="1"/>
  <c r="JX24" i="2"/>
  <c r="JZ24" i="2" s="1"/>
  <c r="FH25" i="2"/>
  <c r="FJ25" i="2" s="1"/>
  <c r="GF25" i="2"/>
  <c r="GH25" i="2" s="1"/>
  <c r="HD25" i="2"/>
  <c r="HF25" i="2" s="1"/>
  <c r="IB25" i="2"/>
  <c r="ID25" i="2" s="1"/>
  <c r="IZ25" i="2"/>
  <c r="JB25" i="2" s="1"/>
  <c r="JX25" i="2"/>
  <c r="JZ25" i="2" s="1"/>
  <c r="FH26" i="2"/>
  <c r="FJ26" i="2" s="1"/>
  <c r="GF26" i="2"/>
  <c r="GH26" i="2" s="1"/>
  <c r="HD26" i="2"/>
  <c r="HF26" i="2" s="1"/>
  <c r="IB26" i="2"/>
  <c r="ID26" i="2" s="1"/>
  <c r="IZ26" i="2"/>
  <c r="JB26" i="2" s="1"/>
  <c r="JX26" i="2"/>
  <c r="JZ26" i="2" s="1"/>
  <c r="FH27" i="2"/>
  <c r="FJ27" i="2" s="1"/>
  <c r="GF27" i="2"/>
  <c r="GH27" i="2" s="1"/>
  <c r="HD27" i="2"/>
  <c r="HF27" i="2" s="1"/>
  <c r="IB27" i="2"/>
  <c r="ID27" i="2" s="1"/>
  <c r="IZ27" i="2"/>
  <c r="JB27" i="2" s="1"/>
  <c r="JX27" i="2"/>
  <c r="JZ27" i="2" s="1"/>
  <c r="FH28" i="2"/>
  <c r="FJ28" i="2" s="1"/>
  <c r="GF28" i="2"/>
  <c r="GH28" i="2" s="1"/>
  <c r="HD28" i="2"/>
  <c r="HF28" i="2" s="1"/>
  <c r="IB28" i="2"/>
  <c r="ID28" i="2" s="1"/>
  <c r="IZ28" i="2"/>
  <c r="JB28" i="2" s="1"/>
  <c r="JX28" i="2"/>
  <c r="JZ28" i="2" s="1"/>
  <c r="FH29" i="2"/>
  <c r="FJ29" i="2" s="1"/>
  <c r="GF29" i="2"/>
  <c r="GH29" i="2" s="1"/>
  <c r="HD29" i="2"/>
  <c r="HF29" i="2" s="1"/>
  <c r="IB29" i="2"/>
  <c r="ID29" i="2" s="1"/>
  <c r="IZ29" i="2"/>
  <c r="JB29" i="2" s="1"/>
  <c r="JX29" i="2"/>
  <c r="JZ29" i="2" s="1"/>
  <c r="FH30" i="2"/>
  <c r="FJ30" i="2" s="1"/>
  <c r="GF30" i="2"/>
  <c r="GH30" i="2" s="1"/>
  <c r="HD30" i="2"/>
  <c r="HF30" i="2" s="1"/>
  <c r="IB30" i="2"/>
  <c r="ID30" i="2" s="1"/>
  <c r="IZ30" i="2"/>
  <c r="JB30" i="2" s="1"/>
  <c r="JX30" i="2"/>
  <c r="JZ30" i="2" s="1"/>
  <c r="FH31" i="2"/>
  <c r="FJ31" i="2" s="1"/>
  <c r="GF31" i="2"/>
  <c r="GH31" i="2" s="1"/>
  <c r="HD31" i="2"/>
  <c r="HF31" i="2" s="1"/>
  <c r="IB31" i="2"/>
  <c r="ID31" i="2" s="1"/>
  <c r="IZ31" i="2"/>
  <c r="JB31" i="2" s="1"/>
  <c r="JX31" i="2"/>
  <c r="JZ31" i="2" s="1"/>
  <c r="FH32" i="2"/>
  <c r="FJ32" i="2" s="1"/>
  <c r="GF32" i="2"/>
  <c r="GH32" i="2" s="1"/>
  <c r="HD32" i="2"/>
  <c r="HF32" i="2" s="1"/>
  <c r="IB32" i="2"/>
  <c r="ID32" i="2" s="1"/>
  <c r="IZ32" i="2"/>
  <c r="JB32" i="2" s="1"/>
  <c r="JX32" i="2"/>
  <c r="JZ32" i="2" s="1"/>
  <c r="FH33" i="2"/>
  <c r="FJ33" i="2" s="1"/>
  <c r="GF33" i="2"/>
  <c r="GH33" i="2" s="1"/>
  <c r="HD33" i="2"/>
  <c r="HF33" i="2" s="1"/>
  <c r="IB33" i="2"/>
  <c r="ID33" i="2" s="1"/>
  <c r="IZ33" i="2"/>
  <c r="JB33" i="2" s="1"/>
  <c r="JX33" i="2"/>
  <c r="JZ33" i="2" s="1"/>
  <c r="FH34" i="2"/>
  <c r="FJ34" i="2" s="1"/>
  <c r="GF34" i="2"/>
  <c r="GH34" i="2" s="1"/>
  <c r="HD34" i="2"/>
  <c r="HF34" i="2" s="1"/>
  <c r="IB34" i="2"/>
  <c r="ID34" i="2" s="1"/>
  <c r="IZ34" i="2"/>
  <c r="JB34" i="2" s="1"/>
  <c r="JX34" i="2"/>
  <c r="JZ34" i="2" s="1"/>
  <c r="FH35" i="2"/>
  <c r="FJ35" i="2" s="1"/>
  <c r="GF35" i="2"/>
  <c r="GH35" i="2" s="1"/>
  <c r="HD35" i="2"/>
  <c r="HF35" i="2" s="1"/>
  <c r="IB35" i="2"/>
  <c r="ID35" i="2" s="1"/>
  <c r="IZ35" i="2"/>
  <c r="JB35" i="2" s="1"/>
  <c r="JX35" i="2"/>
  <c r="JZ35" i="2" s="1"/>
  <c r="FH36" i="2"/>
  <c r="FJ36" i="2" s="1"/>
  <c r="GF36" i="2"/>
  <c r="GH36" i="2" s="1"/>
  <c r="HD36" i="2"/>
  <c r="HF36" i="2" s="1"/>
  <c r="IB36" i="2"/>
  <c r="ID36" i="2" s="1"/>
  <c r="IZ36" i="2"/>
  <c r="JB36" i="2" s="1"/>
  <c r="JX36" i="2"/>
  <c r="JZ36" i="2" s="1"/>
  <c r="FH37" i="2"/>
  <c r="FJ37" i="2" s="1"/>
  <c r="GF37" i="2"/>
  <c r="GH37" i="2" s="1"/>
  <c r="HD37" i="2"/>
  <c r="HF37" i="2" s="1"/>
  <c r="IB37" i="2"/>
  <c r="ID37" i="2" s="1"/>
  <c r="IZ37" i="2"/>
  <c r="JB37" i="2" s="1"/>
  <c r="JX37" i="2"/>
  <c r="JZ37" i="2" s="1"/>
  <c r="FH38" i="2"/>
  <c r="FJ38" i="2" s="1"/>
  <c r="GF38" i="2"/>
  <c r="GH38" i="2" s="1"/>
  <c r="HD38" i="2"/>
  <c r="HF38" i="2" s="1"/>
  <c r="IB38" i="2"/>
  <c r="ID38" i="2" s="1"/>
  <c r="IZ38" i="2"/>
  <c r="JB38" i="2" s="1"/>
  <c r="JX38" i="2"/>
  <c r="JZ38" i="2" s="1"/>
  <c r="FH39" i="2"/>
  <c r="FJ39" i="2" s="1"/>
  <c r="GF39" i="2"/>
  <c r="GH39" i="2" s="1"/>
  <c r="HD39" i="2"/>
  <c r="HF39" i="2" s="1"/>
  <c r="IB39" i="2"/>
  <c r="ID39" i="2" s="1"/>
  <c r="IZ39" i="2"/>
  <c r="JB39" i="2" s="1"/>
  <c r="JX39" i="2"/>
  <c r="JZ39" i="2" s="1"/>
  <c r="FH40" i="2"/>
  <c r="FJ40" i="2" s="1"/>
  <c r="GF40" i="2"/>
  <c r="GH40" i="2" s="1"/>
  <c r="HD40" i="2"/>
  <c r="HF40" i="2" s="1"/>
  <c r="IB40" i="2"/>
  <c r="ID40" i="2" s="1"/>
  <c r="IZ40" i="2"/>
  <c r="JB40" i="2" s="1"/>
  <c r="JX40" i="2"/>
  <c r="JZ40" i="2" s="1"/>
  <c r="FH41" i="2"/>
  <c r="FJ41" i="2" s="1"/>
  <c r="GF41" i="2"/>
  <c r="GH41" i="2" s="1"/>
  <c r="HD41" i="2"/>
  <c r="HF41" i="2" s="1"/>
  <c r="IB41" i="2"/>
  <c r="ID41" i="2" s="1"/>
  <c r="IZ41" i="2"/>
  <c r="JB41" i="2" s="1"/>
  <c r="JX41" i="2"/>
  <c r="JZ41" i="2" s="1"/>
  <c r="FH42" i="2"/>
  <c r="FJ42" i="2" s="1"/>
  <c r="GF42" i="2"/>
  <c r="GH42" i="2" s="1"/>
  <c r="HD42" i="2"/>
  <c r="HF42" i="2" s="1"/>
  <c r="IB42" i="2"/>
  <c r="ID42" i="2" s="1"/>
  <c r="IZ42" i="2"/>
  <c r="JB42" i="2" s="1"/>
  <c r="JX42" i="2"/>
  <c r="JZ42" i="2" s="1"/>
  <c r="FH43" i="2"/>
  <c r="FJ43" i="2" s="1"/>
  <c r="GF43" i="2"/>
  <c r="GH43" i="2" s="1"/>
  <c r="HD43" i="2"/>
  <c r="HF43" i="2" s="1"/>
  <c r="IB43" i="2"/>
  <c r="ID43" i="2" s="1"/>
  <c r="IZ43" i="2"/>
  <c r="JB43" i="2" s="1"/>
  <c r="JX43" i="2"/>
  <c r="JZ43" i="2" s="1"/>
  <c r="FH44" i="2"/>
  <c r="FJ44" i="2" s="1"/>
  <c r="GF44" i="2"/>
  <c r="GH44" i="2" s="1"/>
  <c r="HD44" i="2"/>
  <c r="HF44" i="2" s="1"/>
  <c r="IB44" i="2"/>
  <c r="ID44" i="2" s="1"/>
  <c r="IZ44" i="2"/>
  <c r="JB44" i="2" s="1"/>
  <c r="JX44" i="2"/>
  <c r="JZ44" i="2" s="1"/>
  <c r="FH45" i="2"/>
  <c r="FJ45" i="2" s="1"/>
  <c r="GF45" i="2"/>
  <c r="GH45" i="2" s="1"/>
  <c r="HD45" i="2"/>
  <c r="HF45" i="2" s="1"/>
  <c r="IB45" i="2"/>
  <c r="ID45" i="2" s="1"/>
  <c r="IZ45" i="2"/>
  <c r="JB45" i="2" s="1"/>
  <c r="JX45" i="2"/>
  <c r="JZ45" i="2" s="1"/>
  <c r="FH46" i="2"/>
  <c r="FJ46" i="2" s="1"/>
  <c r="GF46" i="2"/>
  <c r="GH46" i="2" s="1"/>
  <c r="HD46" i="2"/>
  <c r="HF46" i="2" s="1"/>
  <c r="IB46" i="2"/>
  <c r="ID46" i="2" s="1"/>
  <c r="IZ46" i="2"/>
  <c r="JB46" i="2" s="1"/>
  <c r="JX46" i="2"/>
  <c r="JZ46" i="2" s="1"/>
  <c r="FH47" i="2"/>
  <c r="FJ47" i="2" s="1"/>
  <c r="GF47" i="2"/>
  <c r="GH47" i="2" s="1"/>
  <c r="HD47" i="2"/>
  <c r="HF47" i="2" s="1"/>
  <c r="IB47" i="2"/>
  <c r="ID47" i="2" s="1"/>
  <c r="IZ47" i="2"/>
  <c r="JB47" i="2" s="1"/>
  <c r="JX47" i="2"/>
  <c r="JZ47" i="2" s="1"/>
  <c r="FH48" i="2"/>
  <c r="FJ48" i="2" s="1"/>
  <c r="GF48" i="2"/>
  <c r="GH48" i="2" s="1"/>
  <c r="HD48" i="2"/>
  <c r="HF48" i="2" s="1"/>
  <c r="IB48" i="2"/>
  <c r="ID48" i="2" s="1"/>
  <c r="IZ48" i="2"/>
  <c r="JB48" i="2" s="1"/>
  <c r="JX48" i="2"/>
  <c r="JZ48" i="2" s="1"/>
  <c r="FH49" i="2"/>
  <c r="FJ49" i="2" s="1"/>
  <c r="GF49" i="2"/>
  <c r="GH49" i="2" s="1"/>
  <c r="HD49" i="2"/>
  <c r="HF49" i="2" s="1"/>
  <c r="IB49" i="2"/>
  <c r="ID49" i="2" s="1"/>
  <c r="IZ49" i="2"/>
  <c r="JB49" i="2" s="1"/>
  <c r="JX49" i="2"/>
  <c r="JZ49" i="2" s="1"/>
  <c r="FH50" i="2"/>
  <c r="FJ50" i="2" s="1"/>
  <c r="GF50" i="2"/>
  <c r="GH50" i="2" s="1"/>
  <c r="HD50" i="2"/>
  <c r="HF50" i="2" s="1"/>
  <c r="IB50" i="2"/>
  <c r="ID50" i="2" s="1"/>
  <c r="IZ50" i="2"/>
  <c r="JB50" i="2" s="1"/>
  <c r="JX50" i="2"/>
  <c r="JZ50" i="2" s="1"/>
  <c r="FH51" i="2"/>
  <c r="FJ51" i="2" s="1"/>
  <c r="GF51" i="2"/>
  <c r="GH51" i="2" s="1"/>
  <c r="HD51" i="2"/>
  <c r="HF51" i="2" s="1"/>
  <c r="IB51" i="2"/>
  <c r="ID51" i="2" s="1"/>
  <c r="IZ51" i="2"/>
  <c r="JB51" i="2" s="1"/>
  <c r="JX51" i="2"/>
  <c r="JZ51" i="2" s="1"/>
  <c r="FH52" i="2"/>
  <c r="FJ52" i="2" s="1"/>
  <c r="GF52" i="2"/>
  <c r="GH52" i="2" s="1"/>
  <c r="HD52" i="2"/>
  <c r="HF52" i="2" s="1"/>
  <c r="IB52" i="2"/>
  <c r="ID52" i="2" s="1"/>
  <c r="IZ52" i="2"/>
  <c r="JB52" i="2" s="1"/>
  <c r="JX52" i="2"/>
  <c r="JZ52" i="2" s="1"/>
  <c r="FH53" i="2"/>
  <c r="FJ53" i="2" s="1"/>
  <c r="GF53" i="2"/>
  <c r="GH53" i="2" s="1"/>
  <c r="HD53" i="2"/>
  <c r="HF53" i="2" s="1"/>
  <c r="IB53" i="2"/>
  <c r="ID53" i="2" s="1"/>
  <c r="IZ53" i="2"/>
  <c r="JB53" i="2" s="1"/>
  <c r="JX53" i="2"/>
  <c r="JZ53" i="2" s="1"/>
  <c r="FH54" i="2"/>
  <c r="FJ54" i="2" s="1"/>
  <c r="GF54" i="2"/>
  <c r="GH54" i="2" s="1"/>
  <c r="HD54" i="2"/>
  <c r="HF54" i="2" s="1"/>
  <c r="IB54" i="2"/>
  <c r="ID54" i="2" s="1"/>
  <c r="IZ54" i="2"/>
  <c r="JB54" i="2" s="1"/>
  <c r="JX54" i="2"/>
  <c r="JZ54" i="2" s="1"/>
  <c r="FH55" i="2"/>
  <c r="FJ55" i="2" s="1"/>
  <c r="GF55" i="2"/>
  <c r="GH55" i="2" s="1"/>
  <c r="HD55" i="2"/>
  <c r="HF55" i="2" s="1"/>
  <c r="IB55" i="2"/>
  <c r="ID55" i="2" s="1"/>
  <c r="IZ55" i="2"/>
  <c r="JB55" i="2" s="1"/>
  <c r="JX55" i="2"/>
  <c r="JZ55" i="2" s="1"/>
  <c r="FH56" i="2"/>
  <c r="FJ56" i="2" s="1"/>
  <c r="GF56" i="2"/>
  <c r="GH56" i="2" s="1"/>
  <c r="HD56" i="2"/>
  <c r="HF56" i="2" s="1"/>
  <c r="IB56" i="2"/>
  <c r="ID56" i="2" s="1"/>
  <c r="IZ56" i="2"/>
  <c r="JB56" i="2" s="1"/>
  <c r="JX56" i="2"/>
  <c r="JZ56" i="2" s="1"/>
  <c r="FH57" i="2"/>
  <c r="FJ57" i="2" s="1"/>
  <c r="GF57" i="2"/>
  <c r="GH57" i="2" s="1"/>
  <c r="HD57" i="2"/>
  <c r="HF57" i="2" s="1"/>
  <c r="IB57" i="2"/>
  <c r="ID57" i="2" s="1"/>
  <c r="IZ57" i="2"/>
  <c r="JB57" i="2" s="1"/>
  <c r="JX57" i="2"/>
  <c r="JZ57" i="2" s="1"/>
  <c r="FH58" i="2"/>
  <c r="FJ58" i="2" s="1"/>
  <c r="GF58" i="2"/>
  <c r="GH58" i="2" s="1"/>
  <c r="HD58" i="2"/>
  <c r="HF58" i="2" s="1"/>
  <c r="IB58" i="2"/>
  <c r="ID58" i="2" s="1"/>
  <c r="IZ58" i="2"/>
  <c r="JB58" i="2" s="1"/>
  <c r="JX58" i="2"/>
  <c r="JZ58" i="2" s="1"/>
  <c r="FH59" i="2"/>
  <c r="FJ59" i="2" s="1"/>
  <c r="GF59" i="2"/>
  <c r="GH59" i="2" s="1"/>
  <c r="HD59" i="2"/>
  <c r="HF59" i="2" s="1"/>
  <c r="IB59" i="2"/>
  <c r="ID59" i="2" s="1"/>
  <c r="IZ59" i="2"/>
  <c r="JB59" i="2" s="1"/>
  <c r="JX59" i="2"/>
  <c r="JZ59" i="2" s="1"/>
  <c r="FH60" i="2"/>
  <c r="FJ60" i="2" s="1"/>
  <c r="GF60" i="2"/>
  <c r="GH60" i="2" s="1"/>
  <c r="HD60" i="2"/>
  <c r="HF60" i="2" s="1"/>
  <c r="IB60" i="2"/>
  <c r="ID60" i="2" s="1"/>
  <c r="IZ60" i="2"/>
  <c r="JB60" i="2" s="1"/>
  <c r="JX60" i="2"/>
  <c r="JZ60" i="2" s="1"/>
  <c r="FH61" i="2"/>
  <c r="FJ61" i="2" s="1"/>
  <c r="GF61" i="2"/>
  <c r="GH61" i="2" s="1"/>
  <c r="HD61" i="2"/>
  <c r="HF61" i="2" s="1"/>
  <c r="IB61" i="2"/>
  <c r="ID61" i="2" s="1"/>
  <c r="IZ61" i="2"/>
  <c r="JB61" i="2" s="1"/>
  <c r="JX61" i="2"/>
  <c r="JZ61" i="2" s="1"/>
  <c r="FH62" i="2"/>
  <c r="FJ62" i="2" s="1"/>
  <c r="GF62" i="2"/>
  <c r="GH62" i="2" s="1"/>
  <c r="HD62" i="2"/>
  <c r="HF62" i="2" s="1"/>
  <c r="IB62" i="2"/>
  <c r="ID62" i="2" s="1"/>
  <c r="IZ62" i="2"/>
  <c r="JB62" i="2" s="1"/>
  <c r="JX62" i="2"/>
  <c r="JZ62" i="2" s="1"/>
  <c r="FH63" i="2"/>
  <c r="FJ63" i="2" s="1"/>
  <c r="GF63" i="2"/>
  <c r="GH63" i="2" s="1"/>
  <c r="HD63" i="2"/>
  <c r="HF63" i="2" s="1"/>
  <c r="IB63" i="2"/>
  <c r="ID63" i="2" s="1"/>
  <c r="IZ63" i="2"/>
  <c r="JB63" i="2" s="1"/>
  <c r="JX63" i="2"/>
  <c r="JZ63" i="2" s="1"/>
  <c r="FH64" i="2"/>
  <c r="FJ64" i="2" s="1"/>
  <c r="GF64" i="2"/>
  <c r="GH64" i="2" s="1"/>
  <c r="HD64" i="2"/>
  <c r="HF64" i="2" s="1"/>
  <c r="IB64" i="2"/>
  <c r="ID64" i="2" s="1"/>
  <c r="IZ64" i="2"/>
  <c r="JB64" i="2" s="1"/>
  <c r="JX64" i="2"/>
  <c r="JZ64" i="2" s="1"/>
  <c r="FH65" i="2"/>
  <c r="FJ65" i="2" s="1"/>
  <c r="GF65" i="2"/>
  <c r="GH65" i="2" s="1"/>
  <c r="HD65" i="2"/>
  <c r="HF65" i="2" s="1"/>
  <c r="IB65" i="2"/>
  <c r="ID65" i="2" s="1"/>
  <c r="IZ65" i="2"/>
  <c r="JB65" i="2" s="1"/>
  <c r="JX65" i="2"/>
  <c r="JZ65" i="2" s="1"/>
  <c r="FH66" i="2"/>
  <c r="FJ66" i="2" s="1"/>
  <c r="GF66" i="2"/>
  <c r="GH66" i="2" s="1"/>
  <c r="HD66" i="2"/>
  <c r="HF66" i="2" s="1"/>
  <c r="IB66" i="2"/>
  <c r="ID66" i="2" s="1"/>
  <c r="IZ66" i="2"/>
  <c r="JB66" i="2" s="1"/>
  <c r="JX66" i="2"/>
  <c r="JZ66" i="2" s="1"/>
  <c r="FH67" i="2"/>
  <c r="FJ67" i="2" s="1"/>
  <c r="GF67" i="2"/>
  <c r="GH67" i="2" s="1"/>
  <c r="HD67" i="2"/>
  <c r="HF67" i="2" s="1"/>
  <c r="IB67" i="2"/>
  <c r="ID67" i="2" s="1"/>
  <c r="IZ67" i="2"/>
  <c r="JB67" i="2" s="1"/>
  <c r="JX67" i="2"/>
  <c r="JZ67" i="2" s="1"/>
  <c r="FH68" i="2"/>
  <c r="FJ68" i="2" s="1"/>
  <c r="GF68" i="2"/>
  <c r="GH68" i="2" s="1"/>
  <c r="HD68" i="2"/>
  <c r="HF68" i="2" s="1"/>
  <c r="IB68" i="2"/>
  <c r="ID68" i="2" s="1"/>
  <c r="IZ68" i="2"/>
  <c r="JB68" i="2" s="1"/>
  <c r="JX68" i="2"/>
  <c r="JZ68" i="2" s="1"/>
  <c r="FH69" i="2"/>
  <c r="FJ69" i="2" s="1"/>
  <c r="GF69" i="2"/>
  <c r="GH69" i="2" s="1"/>
  <c r="HD69" i="2"/>
  <c r="HF69" i="2" s="1"/>
  <c r="IB69" i="2"/>
  <c r="ID69" i="2" s="1"/>
  <c r="IZ69" i="2"/>
  <c r="JB69" i="2" s="1"/>
  <c r="JX69" i="2"/>
  <c r="JZ69" i="2" s="1"/>
  <c r="FH70" i="2"/>
  <c r="FJ70" i="2" s="1"/>
  <c r="GF70" i="2"/>
  <c r="GH70" i="2" s="1"/>
  <c r="HD70" i="2"/>
  <c r="HF70" i="2" s="1"/>
  <c r="IB70" i="2"/>
  <c r="ID70" i="2" s="1"/>
  <c r="IZ70" i="2"/>
  <c r="JB70" i="2" s="1"/>
  <c r="JX70" i="2"/>
  <c r="JZ70" i="2" s="1"/>
  <c r="FH71" i="2"/>
  <c r="FJ71" i="2" s="1"/>
  <c r="GF71" i="2"/>
  <c r="GH71" i="2" s="1"/>
  <c r="HD71" i="2"/>
  <c r="HF71" i="2" s="1"/>
  <c r="IB71" i="2"/>
  <c r="ID71" i="2" s="1"/>
  <c r="IZ71" i="2"/>
  <c r="JB71" i="2" s="1"/>
  <c r="JX71" i="2"/>
  <c r="JZ71" i="2" s="1"/>
  <c r="FH72" i="2"/>
  <c r="FJ72" i="2" s="1"/>
  <c r="GF72" i="2"/>
  <c r="GH72" i="2" s="1"/>
  <c r="HD72" i="2"/>
  <c r="HF72" i="2" s="1"/>
  <c r="IB72" i="2"/>
  <c r="ID72" i="2" s="1"/>
  <c r="IZ72" i="2"/>
  <c r="JB72" i="2" s="1"/>
  <c r="JX72" i="2"/>
  <c r="JZ72" i="2" s="1"/>
  <c r="FH73" i="2"/>
  <c r="FJ73" i="2" s="1"/>
  <c r="GF73" i="2"/>
  <c r="GH73" i="2" s="1"/>
  <c r="HD73" i="2"/>
  <c r="HF73" i="2" s="1"/>
  <c r="IB73" i="2"/>
  <c r="ID73" i="2" s="1"/>
  <c r="IZ73" i="2"/>
  <c r="JB73" i="2" s="1"/>
  <c r="JX73" i="2"/>
  <c r="JZ73" i="2" s="1"/>
  <c r="FH74" i="2"/>
  <c r="FJ74" i="2" s="1"/>
  <c r="GF74" i="2"/>
  <c r="GH74" i="2" s="1"/>
  <c r="HD74" i="2"/>
  <c r="HF74" i="2" s="1"/>
  <c r="IB74" i="2"/>
  <c r="ID74" i="2" s="1"/>
  <c r="IZ74" i="2"/>
  <c r="JB74" i="2" s="1"/>
  <c r="JX74" i="2"/>
  <c r="JZ74" i="2" s="1"/>
  <c r="FH75" i="2"/>
  <c r="FJ75" i="2" s="1"/>
  <c r="GF75" i="2"/>
  <c r="GH75" i="2" s="1"/>
  <c r="HD75" i="2"/>
  <c r="HF75" i="2" s="1"/>
  <c r="IB75" i="2"/>
  <c r="ID75" i="2" s="1"/>
  <c r="IZ75" i="2"/>
  <c r="JB75" i="2" s="1"/>
  <c r="JX75" i="2"/>
  <c r="JZ75" i="2" s="1"/>
  <c r="FH76" i="2"/>
  <c r="FJ76" i="2" s="1"/>
  <c r="GF76" i="2"/>
  <c r="GH76" i="2" s="1"/>
  <c r="HD76" i="2"/>
  <c r="HF76" i="2" s="1"/>
  <c r="IB76" i="2"/>
  <c r="ID76" i="2" s="1"/>
  <c r="IZ76" i="2"/>
  <c r="JB76" i="2" s="1"/>
  <c r="JX76" i="2"/>
  <c r="JZ76" i="2" s="1"/>
  <c r="FH77" i="2"/>
  <c r="FJ77" i="2" s="1"/>
  <c r="GF77" i="2"/>
  <c r="GH77" i="2" s="1"/>
  <c r="HD77" i="2"/>
  <c r="HF77" i="2" s="1"/>
  <c r="IB77" i="2"/>
  <c r="ID77" i="2" s="1"/>
  <c r="IZ77" i="2"/>
  <c r="JB77" i="2" s="1"/>
  <c r="JX77" i="2"/>
  <c r="JZ77" i="2" s="1"/>
  <c r="FH78" i="2"/>
  <c r="FJ78" i="2" s="1"/>
  <c r="GF78" i="2"/>
  <c r="GH78" i="2" s="1"/>
  <c r="HD78" i="2"/>
  <c r="HF78" i="2" s="1"/>
  <c r="IB78" i="2"/>
  <c r="ID78" i="2" s="1"/>
  <c r="IZ78" i="2"/>
  <c r="JB78" i="2" s="1"/>
  <c r="JX78" i="2"/>
  <c r="JZ78" i="2" s="1"/>
  <c r="FH79" i="2"/>
  <c r="FJ79" i="2" s="1"/>
  <c r="GF79" i="2"/>
  <c r="GH79" i="2" s="1"/>
  <c r="HD79" i="2"/>
  <c r="HF79" i="2" s="1"/>
  <c r="IB79" i="2"/>
  <c r="ID79" i="2" s="1"/>
  <c r="IZ79" i="2"/>
  <c r="JB79" i="2" s="1"/>
  <c r="JX79" i="2"/>
  <c r="JZ79" i="2" s="1"/>
  <c r="FH80" i="2"/>
  <c r="FJ80" i="2" s="1"/>
  <c r="GF80" i="2"/>
  <c r="GH80" i="2" s="1"/>
  <c r="HD80" i="2"/>
  <c r="HF80" i="2" s="1"/>
  <c r="IB80" i="2"/>
  <c r="ID80" i="2" s="1"/>
  <c r="IZ80" i="2"/>
  <c r="JB80" i="2" s="1"/>
  <c r="JX80" i="2"/>
  <c r="JZ80" i="2" s="1"/>
  <c r="FH81" i="2"/>
  <c r="FJ81" i="2" s="1"/>
  <c r="GF81" i="2"/>
  <c r="GH81" i="2" s="1"/>
  <c r="HD81" i="2"/>
  <c r="HF81" i="2" s="1"/>
  <c r="IB81" i="2"/>
  <c r="ID81" i="2" s="1"/>
  <c r="IZ81" i="2"/>
  <c r="JB81" i="2" s="1"/>
  <c r="JX81" i="2"/>
  <c r="JZ81" i="2" s="1"/>
  <c r="FH82" i="2"/>
  <c r="FJ82" i="2" s="1"/>
  <c r="GF82" i="2"/>
  <c r="GH82" i="2" s="1"/>
  <c r="HD82" i="2"/>
  <c r="HF82" i="2" s="1"/>
  <c r="IB82" i="2"/>
  <c r="ID82" i="2" s="1"/>
  <c r="IZ82" i="2"/>
  <c r="JB82" i="2" s="1"/>
  <c r="JX82" i="2"/>
  <c r="JZ82" i="2" s="1"/>
  <c r="FH83" i="2"/>
  <c r="FJ83" i="2" s="1"/>
  <c r="GF83" i="2"/>
  <c r="GH83" i="2" s="1"/>
  <c r="HD83" i="2"/>
  <c r="HF83" i="2" s="1"/>
  <c r="IB83" i="2"/>
  <c r="ID83" i="2" s="1"/>
  <c r="IZ83" i="2"/>
  <c r="JB83" i="2" s="1"/>
  <c r="JX83" i="2"/>
  <c r="JZ83" i="2" s="1"/>
  <c r="FH84" i="2"/>
  <c r="FJ84" i="2" s="1"/>
  <c r="GF84" i="2"/>
  <c r="GH84" i="2" s="1"/>
  <c r="HD84" i="2"/>
  <c r="HF84" i="2" s="1"/>
  <c r="IB84" i="2"/>
  <c r="ID84" i="2" s="1"/>
  <c r="IZ84" i="2"/>
  <c r="JB84" i="2" s="1"/>
  <c r="JX84" i="2"/>
  <c r="JZ84" i="2" s="1"/>
  <c r="FH85" i="2"/>
  <c r="FJ85" i="2" s="1"/>
  <c r="GF85" i="2"/>
  <c r="GH85" i="2" s="1"/>
  <c r="HD85" i="2"/>
  <c r="HF85" i="2" s="1"/>
  <c r="IB85" i="2"/>
  <c r="ID85" i="2" s="1"/>
  <c r="IZ85" i="2"/>
  <c r="JB85" i="2" s="1"/>
  <c r="JX85" i="2"/>
  <c r="JZ85" i="2" s="1"/>
  <c r="FH86" i="2"/>
  <c r="FJ86" i="2" s="1"/>
  <c r="GF86" i="2"/>
  <c r="GH86" i="2" s="1"/>
  <c r="HD86" i="2"/>
  <c r="HF86" i="2" s="1"/>
  <c r="IB86" i="2"/>
  <c r="ID86" i="2" s="1"/>
  <c r="IZ86" i="2"/>
  <c r="JB86" i="2" s="1"/>
  <c r="JX86" i="2"/>
  <c r="JZ86" i="2" s="1"/>
  <c r="FH87" i="2"/>
  <c r="FJ87" i="2" s="1"/>
  <c r="GF87" i="2"/>
  <c r="GH87" i="2" s="1"/>
  <c r="HD87" i="2"/>
  <c r="HF87" i="2" s="1"/>
  <c r="IB87" i="2"/>
  <c r="ID87" i="2" s="1"/>
  <c r="IZ87" i="2"/>
  <c r="JB87" i="2" s="1"/>
  <c r="JX87" i="2"/>
  <c r="JZ87" i="2" s="1"/>
  <c r="FH88" i="2"/>
  <c r="FJ88" i="2" s="1"/>
  <c r="GF88" i="2"/>
  <c r="GH88" i="2" s="1"/>
  <c r="HD88" i="2"/>
  <c r="HF88" i="2" s="1"/>
  <c r="IB88" i="2"/>
  <c r="ID88" i="2" s="1"/>
  <c r="IZ88" i="2"/>
  <c r="JB88" i="2" s="1"/>
  <c r="JX88" i="2"/>
  <c r="JZ88" i="2" s="1"/>
  <c r="FH89" i="2"/>
  <c r="FJ89" i="2" s="1"/>
  <c r="GF89" i="2"/>
  <c r="GH89" i="2" s="1"/>
  <c r="HD89" i="2"/>
  <c r="HF89" i="2" s="1"/>
  <c r="IB89" i="2"/>
  <c r="ID89" i="2" s="1"/>
  <c r="IZ89" i="2"/>
  <c r="JB89" i="2" s="1"/>
  <c r="JX89" i="2"/>
  <c r="JZ89" i="2" s="1"/>
  <c r="FH90" i="2"/>
  <c r="FJ90" i="2" s="1"/>
  <c r="GF90" i="2"/>
  <c r="GH90" i="2" s="1"/>
  <c r="HD90" i="2"/>
  <c r="HF90" i="2" s="1"/>
  <c r="IB90" i="2"/>
  <c r="ID90" i="2" s="1"/>
  <c r="IZ90" i="2"/>
  <c r="JB90" i="2" s="1"/>
  <c r="JX90" i="2"/>
  <c r="JZ90" i="2" s="1"/>
  <c r="FH91" i="2"/>
  <c r="FJ91" i="2" s="1"/>
  <c r="GF91" i="2"/>
  <c r="GH91" i="2" s="1"/>
  <c r="HD91" i="2"/>
  <c r="HF91" i="2" s="1"/>
  <c r="IB91" i="2"/>
  <c r="ID91" i="2" s="1"/>
  <c r="IZ91" i="2"/>
  <c r="JB91" i="2" s="1"/>
  <c r="JX91" i="2"/>
  <c r="JZ91" i="2" s="1"/>
  <c r="FH92" i="2"/>
  <c r="FJ92" i="2" s="1"/>
  <c r="GF92" i="2"/>
  <c r="GH92" i="2" s="1"/>
  <c r="HD92" i="2"/>
  <c r="HF92" i="2" s="1"/>
  <c r="IB92" i="2"/>
  <c r="ID92" i="2" s="1"/>
  <c r="IZ92" i="2"/>
  <c r="JB92" i="2" s="1"/>
  <c r="JX92" i="2"/>
  <c r="JZ92" i="2" s="1"/>
  <c r="FH93" i="2"/>
  <c r="FJ93" i="2" s="1"/>
  <c r="GF93" i="2"/>
  <c r="GH93" i="2" s="1"/>
  <c r="HD93" i="2"/>
  <c r="HF93" i="2" s="1"/>
  <c r="IB93" i="2"/>
  <c r="ID93" i="2" s="1"/>
  <c r="IZ93" i="2"/>
  <c r="JB93" i="2" s="1"/>
  <c r="JX93" i="2"/>
  <c r="JZ93" i="2" s="1"/>
  <c r="FH94" i="2"/>
  <c r="FJ94" i="2" s="1"/>
  <c r="GF94" i="2"/>
  <c r="GH94" i="2" s="1"/>
  <c r="HD94" i="2"/>
  <c r="HF94" i="2" s="1"/>
  <c r="IB94" i="2"/>
  <c r="ID94" i="2" s="1"/>
  <c r="IZ94" i="2"/>
  <c r="JB94" i="2" s="1"/>
  <c r="JX94" i="2"/>
  <c r="JZ94" i="2" s="1"/>
  <c r="FH95" i="2"/>
  <c r="FJ95" i="2" s="1"/>
  <c r="GF95" i="2"/>
  <c r="GH95" i="2" s="1"/>
  <c r="HD95" i="2"/>
  <c r="HF95" i="2" s="1"/>
  <c r="IB95" i="2"/>
  <c r="ID95" i="2" s="1"/>
  <c r="IZ95" i="2"/>
  <c r="JB95" i="2" s="1"/>
  <c r="JX95" i="2"/>
  <c r="JZ95" i="2" s="1"/>
  <c r="FH96" i="2"/>
  <c r="FJ96" i="2" s="1"/>
  <c r="GF96" i="2"/>
  <c r="GH96" i="2" s="1"/>
  <c r="HD96" i="2"/>
  <c r="HF96" i="2" s="1"/>
  <c r="IB96" i="2"/>
  <c r="ID96" i="2" s="1"/>
  <c r="IZ96" i="2"/>
  <c r="JB96" i="2" s="1"/>
  <c r="JX96" i="2"/>
  <c r="JZ96" i="2" s="1"/>
  <c r="FH97" i="2"/>
  <c r="FJ97" i="2" s="1"/>
  <c r="GF97" i="2"/>
  <c r="GH97" i="2" s="1"/>
  <c r="HD97" i="2"/>
  <c r="HF97" i="2" s="1"/>
  <c r="IB97" i="2"/>
  <c r="ID97" i="2" s="1"/>
  <c r="IZ97" i="2"/>
  <c r="JB97" i="2" s="1"/>
  <c r="JX97" i="2"/>
  <c r="JZ97" i="2" s="1"/>
  <c r="FH98" i="2"/>
  <c r="FJ98" i="2" s="1"/>
  <c r="GF98" i="2"/>
  <c r="GH98" i="2" s="1"/>
  <c r="HD98" i="2"/>
  <c r="HF98" i="2" s="1"/>
  <c r="IB98" i="2"/>
  <c r="ID98" i="2" s="1"/>
  <c r="IZ98" i="2"/>
  <c r="JB98" i="2" s="1"/>
  <c r="JX98" i="2"/>
  <c r="JZ98" i="2" s="1"/>
  <c r="FH99" i="2"/>
  <c r="FJ99" i="2" s="1"/>
  <c r="GF99" i="2"/>
  <c r="GH99" i="2" s="1"/>
  <c r="HD99" i="2"/>
  <c r="HF99" i="2" s="1"/>
  <c r="IB99" i="2"/>
  <c r="ID99" i="2" s="1"/>
  <c r="IZ99" i="2"/>
  <c r="JB99" i="2" s="1"/>
  <c r="JX99" i="2"/>
  <c r="JZ99" i="2" s="1"/>
  <c r="FH100" i="2"/>
  <c r="FJ100" i="2" s="1"/>
  <c r="GF100" i="2"/>
  <c r="GH100" i="2" s="1"/>
  <c r="HD100" i="2"/>
  <c r="HF100" i="2" s="1"/>
  <c r="IB100" i="2"/>
  <c r="ID100" i="2" s="1"/>
  <c r="IZ100" i="2"/>
  <c r="JB100" i="2" s="1"/>
  <c r="JX100" i="2"/>
  <c r="JZ100" i="2" s="1"/>
  <c r="FH101" i="2"/>
  <c r="FJ101" i="2" s="1"/>
  <c r="GF101" i="2"/>
  <c r="GH101" i="2" s="1"/>
  <c r="HD101" i="2"/>
  <c r="HF101" i="2" s="1"/>
  <c r="IB101" i="2"/>
  <c r="ID101" i="2" s="1"/>
  <c r="IZ101" i="2"/>
  <c r="JB101" i="2" s="1"/>
  <c r="JX101" i="2"/>
  <c r="JZ101" i="2" s="1"/>
  <c r="FH102" i="2"/>
  <c r="FJ102" i="2" s="1"/>
  <c r="GF102" i="2"/>
  <c r="GH102" i="2" s="1"/>
  <c r="HD102" i="2"/>
  <c r="HF102" i="2" s="1"/>
  <c r="IB102" i="2"/>
  <c r="ID102" i="2" s="1"/>
  <c r="IZ102" i="2"/>
  <c r="JB102" i="2" s="1"/>
  <c r="JX102" i="2"/>
  <c r="JZ102" i="2" s="1"/>
  <c r="FH103" i="2"/>
  <c r="FJ103" i="2" s="1"/>
  <c r="GF103" i="2"/>
  <c r="GH103" i="2" s="1"/>
  <c r="HD103" i="2"/>
  <c r="HF103" i="2" s="1"/>
  <c r="IB103" i="2"/>
  <c r="ID103" i="2" s="1"/>
  <c r="IZ103" i="2"/>
  <c r="JB103" i="2" s="1"/>
  <c r="JX103" i="2"/>
  <c r="JZ103" i="2" s="1"/>
  <c r="FH104" i="2"/>
  <c r="FJ104" i="2" s="1"/>
  <c r="GF104" i="2"/>
  <c r="GH104" i="2" s="1"/>
  <c r="HD104" i="2"/>
  <c r="HF104" i="2" s="1"/>
  <c r="IB104" i="2"/>
  <c r="ID104" i="2" s="1"/>
  <c r="IZ104" i="2"/>
  <c r="JB104" i="2" s="1"/>
  <c r="JX104" i="2"/>
  <c r="JZ104" i="2" s="1"/>
  <c r="FH105" i="2"/>
  <c r="FJ105" i="2" s="1"/>
  <c r="GF105" i="2"/>
  <c r="GH105" i="2" s="1"/>
  <c r="HD105" i="2"/>
  <c r="HF105" i="2" s="1"/>
  <c r="IB105" i="2"/>
  <c r="ID105" i="2" s="1"/>
  <c r="IZ105" i="2"/>
  <c r="JB105" i="2" s="1"/>
  <c r="JX105" i="2"/>
  <c r="JZ105" i="2" s="1"/>
  <c r="FH106" i="2"/>
  <c r="FJ106" i="2" s="1"/>
  <c r="GF106" i="2"/>
  <c r="GH106" i="2" s="1"/>
  <c r="HD106" i="2"/>
  <c r="HF106" i="2" s="1"/>
  <c r="IB106" i="2"/>
  <c r="ID106" i="2" s="1"/>
  <c r="IZ106" i="2"/>
  <c r="JB106" i="2" s="1"/>
  <c r="JX106" i="2"/>
  <c r="JZ106" i="2" s="1"/>
  <c r="FH107" i="2"/>
  <c r="FJ107" i="2" s="1"/>
  <c r="GF107" i="2"/>
  <c r="GH107" i="2" s="1"/>
  <c r="HD107" i="2"/>
  <c r="HF107" i="2" s="1"/>
  <c r="IB107" i="2"/>
  <c r="ID107" i="2" s="1"/>
  <c r="IZ107" i="2"/>
  <c r="JB107" i="2" s="1"/>
  <c r="JX107" i="2"/>
  <c r="JZ107" i="2" s="1"/>
  <c r="FH108" i="2"/>
  <c r="FJ108" i="2" s="1"/>
  <c r="GF108" i="2"/>
  <c r="GH108" i="2" s="1"/>
  <c r="HD108" i="2"/>
  <c r="HF108" i="2" s="1"/>
  <c r="IB108" i="2"/>
  <c r="ID108" i="2" s="1"/>
  <c r="IZ108" i="2"/>
  <c r="JB108" i="2" s="1"/>
  <c r="JX108" i="2"/>
  <c r="JZ108" i="2" s="1"/>
  <c r="FH109" i="2"/>
  <c r="FJ109" i="2" s="1"/>
  <c r="GF109" i="2"/>
  <c r="GH109" i="2" s="1"/>
  <c r="HD109" i="2"/>
  <c r="HF109" i="2" s="1"/>
  <c r="IB109" i="2"/>
  <c r="ID109" i="2" s="1"/>
  <c r="IZ109" i="2"/>
  <c r="JB109" i="2" s="1"/>
  <c r="JX109" i="2"/>
  <c r="JZ109" i="2" s="1"/>
  <c r="FH110" i="2"/>
  <c r="FJ110" i="2" s="1"/>
  <c r="GF110" i="2"/>
  <c r="GH110" i="2" s="1"/>
  <c r="HD110" i="2"/>
  <c r="HF110" i="2" s="1"/>
  <c r="IB110" i="2"/>
  <c r="ID110" i="2" s="1"/>
  <c r="IZ110" i="2"/>
  <c r="JB110" i="2" s="1"/>
  <c r="JX110" i="2"/>
  <c r="JZ110" i="2" s="1"/>
  <c r="FH111" i="2"/>
  <c r="FJ111" i="2" s="1"/>
  <c r="GF111" i="2"/>
  <c r="GH111" i="2" s="1"/>
  <c r="HD111" i="2"/>
  <c r="HF111" i="2" s="1"/>
  <c r="IB111" i="2"/>
  <c r="ID111" i="2" s="1"/>
  <c r="IZ111" i="2"/>
  <c r="JB111" i="2" s="1"/>
  <c r="JX111" i="2"/>
  <c r="JZ111" i="2" s="1"/>
  <c r="FH112" i="2"/>
  <c r="FJ112" i="2" s="1"/>
  <c r="GF112" i="2"/>
  <c r="GH112" i="2" s="1"/>
  <c r="HD112" i="2"/>
  <c r="HF112" i="2" s="1"/>
  <c r="IB112" i="2"/>
  <c r="ID112" i="2" s="1"/>
  <c r="IZ112" i="2"/>
  <c r="JB112" i="2" s="1"/>
  <c r="JX112" i="2"/>
  <c r="JZ112" i="2" s="1"/>
  <c r="FH113" i="2"/>
  <c r="FJ113" i="2" s="1"/>
  <c r="GF113" i="2"/>
  <c r="GH113" i="2" s="1"/>
  <c r="HD113" i="2"/>
  <c r="HF113" i="2" s="1"/>
  <c r="IB113" i="2"/>
  <c r="ID113" i="2" s="1"/>
  <c r="IZ113" i="2"/>
  <c r="JB113" i="2" s="1"/>
  <c r="JX113" i="2"/>
  <c r="JZ113" i="2" s="1"/>
  <c r="HX15" i="5"/>
  <c r="O16" i="5"/>
  <c r="P16" i="5" s="1"/>
  <c r="P17" i="5"/>
  <c r="DG17" i="5"/>
  <c r="DH17" i="5" s="1"/>
  <c r="DH18" i="5"/>
  <c r="GY18" i="5"/>
  <c r="GZ18" i="5" s="1"/>
  <c r="GZ19" i="5"/>
  <c r="O20" i="5"/>
  <c r="P20" i="5" s="1"/>
  <c r="P21" i="5"/>
  <c r="DG21" i="5"/>
  <c r="DH21" i="5" s="1"/>
  <c r="DH22" i="5"/>
  <c r="GY22" i="5"/>
  <c r="GZ22" i="5" s="1"/>
  <c r="GZ23" i="5"/>
  <c r="O24" i="5"/>
  <c r="P24" i="5" s="1"/>
  <c r="P25" i="5"/>
  <c r="DG25" i="5"/>
  <c r="DH25" i="5" s="1"/>
  <c r="DH26" i="5"/>
  <c r="GY26" i="5"/>
  <c r="GZ26" i="5" s="1"/>
  <c r="GZ27" i="5"/>
  <c r="O28" i="5"/>
  <c r="P28" i="5" s="1"/>
  <c r="P29" i="5"/>
  <c r="DG29" i="5"/>
  <c r="DH29" i="5" s="1"/>
  <c r="DH30" i="5"/>
  <c r="GY30" i="5"/>
  <c r="GZ30" i="5" s="1"/>
  <c r="GZ31" i="5"/>
  <c r="O32" i="5"/>
  <c r="P32" i="5" s="1"/>
  <c r="P33" i="5"/>
  <c r="DG33" i="5"/>
  <c r="DH33" i="5" s="1"/>
  <c r="EF74" i="5"/>
  <c r="AN75" i="5"/>
  <c r="HX75" i="5"/>
  <c r="EF76" i="5"/>
  <c r="AN77" i="5"/>
  <c r="HX77" i="5"/>
  <c r="EF78" i="5"/>
  <c r="AN79" i="5"/>
  <c r="HX79" i="5"/>
  <c r="EF80" i="5"/>
  <c r="AN81" i="5"/>
  <c r="HX81" i="5"/>
  <c r="EF82" i="5"/>
  <c r="AN83" i="5"/>
  <c r="HX83" i="5"/>
  <c r="EF84" i="5"/>
  <c r="AN85" i="5"/>
  <c r="HX85" i="5"/>
  <c r="EF86" i="5"/>
  <c r="AN87" i="5"/>
  <c r="HX87" i="5"/>
  <c r="EF88" i="5"/>
  <c r="AN89" i="5"/>
  <c r="HX89" i="5"/>
  <c r="EF90" i="5"/>
  <c r="AN91" i="5"/>
  <c r="HX91" i="5"/>
  <c r="AN15" i="5"/>
  <c r="DH15" i="5"/>
  <c r="EF15" i="5"/>
  <c r="DH16" i="5"/>
  <c r="GY16" i="5"/>
  <c r="GZ16" i="5" s="1"/>
  <c r="GZ17" i="5"/>
  <c r="O18" i="5"/>
  <c r="P18" i="5" s="1"/>
  <c r="P19" i="5"/>
  <c r="DG19" i="5"/>
  <c r="DH19" i="5" s="1"/>
  <c r="DH20" i="5"/>
  <c r="GY20" i="5"/>
  <c r="GZ20" i="5" s="1"/>
  <c r="GZ21" i="5"/>
  <c r="O22" i="5"/>
  <c r="P22" i="5" s="1"/>
  <c r="P23" i="5"/>
  <c r="DG23" i="5"/>
  <c r="DH23" i="5" s="1"/>
  <c r="DH24" i="5"/>
  <c r="GY24" i="5"/>
  <c r="GZ24" i="5" s="1"/>
  <c r="GZ25" i="5"/>
  <c r="O26" i="5"/>
  <c r="P26" i="5" s="1"/>
  <c r="P27" i="5"/>
  <c r="DG27" i="5"/>
  <c r="DH27" i="5" s="1"/>
  <c r="DH28" i="5"/>
  <c r="GY28" i="5"/>
  <c r="GZ28" i="5" s="1"/>
  <c r="GZ29" i="5"/>
  <c r="O30" i="5"/>
  <c r="P30" i="5" s="1"/>
  <c r="P31" i="5"/>
  <c r="DG31" i="5"/>
  <c r="DH31" i="5" s="1"/>
  <c r="DH32" i="5"/>
  <c r="GY32" i="5"/>
  <c r="GZ32" i="5" s="1"/>
  <c r="GZ33" i="5"/>
  <c r="O34" i="5"/>
  <c r="P34" i="5" s="1"/>
  <c r="HX74" i="5"/>
  <c r="EF75" i="5"/>
  <c r="AN76" i="5"/>
  <c r="HX76" i="5"/>
  <c r="EF77" i="5"/>
  <c r="AN78" i="5"/>
  <c r="HX78" i="5"/>
  <c r="EF79" i="5"/>
  <c r="AN80" i="5"/>
  <c r="HX80" i="5"/>
  <c r="EF81" i="5"/>
  <c r="AN82" i="5"/>
  <c r="HX82" i="5"/>
  <c r="EF83" i="5"/>
  <c r="AN84" i="5"/>
  <c r="HX84" i="5"/>
  <c r="EF85" i="5"/>
  <c r="AN86" i="5"/>
  <c r="HX86" i="5"/>
  <c r="EF87" i="5"/>
  <c r="AN88" i="5"/>
  <c r="HX88" i="5"/>
  <c r="EF89" i="5"/>
  <c r="AN90" i="5"/>
  <c r="HX90" i="5"/>
  <c r="EF91" i="5"/>
  <c r="AN92" i="5"/>
  <c r="FC15" i="5"/>
  <c r="FD15" i="5" s="1"/>
  <c r="GB15" i="5"/>
  <c r="AN16" i="5"/>
  <c r="EF16" i="5"/>
  <c r="HX16" i="5"/>
  <c r="AN17" i="5"/>
  <c r="EF17" i="5"/>
  <c r="HX17" i="5"/>
  <c r="AN18" i="5"/>
  <c r="EF18" i="5"/>
  <c r="HX18" i="5"/>
  <c r="AN19" i="5"/>
  <c r="EF19" i="5"/>
  <c r="HX19" i="5"/>
  <c r="AN20" i="5"/>
  <c r="EF20" i="5"/>
  <c r="HX20" i="5"/>
  <c r="AN21" i="5"/>
  <c r="EF21" i="5"/>
  <c r="HX21" i="5"/>
  <c r="AN22" i="5"/>
  <c r="EF22" i="5"/>
  <c r="HX22" i="5"/>
  <c r="AN23" i="5"/>
  <c r="EF23" i="5"/>
  <c r="HX23" i="5"/>
  <c r="AN24" i="5"/>
  <c r="EF24" i="5"/>
  <c r="HX24" i="5"/>
  <c r="AN25" i="5"/>
  <c r="EF25" i="5"/>
  <c r="HX25" i="5"/>
  <c r="AN26" i="5"/>
  <c r="EF26" i="5"/>
  <c r="HX26" i="5"/>
  <c r="AN27" i="5"/>
  <c r="EF27" i="5"/>
  <c r="HX27" i="5"/>
  <c r="AN28" i="5"/>
  <c r="EF28" i="5"/>
  <c r="HX28" i="5"/>
  <c r="AN29" i="5"/>
  <c r="EF29" i="5"/>
  <c r="HX29" i="5"/>
  <c r="AN30" i="5"/>
  <c r="EF30" i="5"/>
  <c r="HX30" i="5"/>
  <c r="AN31" i="5"/>
  <c r="EF31" i="5"/>
  <c r="HX31" i="5"/>
  <c r="AN32" i="5"/>
  <c r="EF32" i="5"/>
  <c r="HX32" i="5"/>
  <c r="AN33" i="5"/>
  <c r="EF33" i="5"/>
  <c r="HX33" i="5"/>
  <c r="FC74" i="5"/>
  <c r="FD74" i="5" s="1"/>
  <c r="BK75" i="5"/>
  <c r="BL75" i="5" s="1"/>
  <c r="IU75" i="5"/>
  <c r="IV75" i="5" s="1"/>
  <c r="FC76" i="5"/>
  <c r="FD76" i="5" s="1"/>
  <c r="BK77" i="5"/>
  <c r="BL77" i="5" s="1"/>
  <c r="IU77" i="5"/>
  <c r="IV77" i="5" s="1"/>
  <c r="FC78" i="5"/>
  <c r="FD78" i="5" s="1"/>
  <c r="BK79" i="5"/>
  <c r="BL79" i="5" s="1"/>
  <c r="IU79" i="5"/>
  <c r="IV79" i="5" s="1"/>
  <c r="FC80" i="5"/>
  <c r="FD80" i="5" s="1"/>
  <c r="BK81" i="5"/>
  <c r="BL81" i="5" s="1"/>
  <c r="IU81" i="5"/>
  <c r="IV81" i="5" s="1"/>
  <c r="FC82" i="5"/>
  <c r="FD82" i="5" s="1"/>
  <c r="BK83" i="5"/>
  <c r="BL83" i="5" s="1"/>
  <c r="IU83" i="5"/>
  <c r="IV83" i="5" s="1"/>
  <c r="FC84" i="5"/>
  <c r="FD84" i="5" s="1"/>
  <c r="BK85" i="5"/>
  <c r="BL85" i="5" s="1"/>
  <c r="IU85" i="5"/>
  <c r="IV85" i="5" s="1"/>
  <c r="FC86" i="5"/>
  <c r="FD86" i="5" s="1"/>
  <c r="BK87" i="5"/>
  <c r="BL87" i="5" s="1"/>
  <c r="IU87" i="5"/>
  <c r="IV87" i="5" s="1"/>
  <c r="FC88" i="5"/>
  <c r="FD88" i="5" s="1"/>
  <c r="BK89" i="5"/>
  <c r="BL89" i="5" s="1"/>
  <c r="IU89" i="5"/>
  <c r="IV89" i="5" s="1"/>
  <c r="FC90" i="5"/>
  <c r="FD90" i="5" s="1"/>
  <c r="BK91" i="5"/>
  <c r="BL91" i="5" s="1"/>
  <c r="IU91" i="5"/>
  <c r="IV91" i="5" s="1"/>
  <c r="GY74" i="5"/>
  <c r="GZ74" i="5" s="1"/>
  <c r="DG75" i="5"/>
  <c r="DH75" i="5" s="1"/>
  <c r="O76" i="5"/>
  <c r="P76" i="5" s="1"/>
  <c r="GY76" i="5"/>
  <c r="GZ76" i="5" s="1"/>
  <c r="DG77" i="5"/>
  <c r="DH77" i="5" s="1"/>
  <c r="O78" i="5"/>
  <c r="P78" i="5" s="1"/>
  <c r="GY78" i="5"/>
  <c r="GZ78" i="5" s="1"/>
  <c r="DG79" i="5"/>
  <c r="DH79" i="5" s="1"/>
  <c r="O80" i="5"/>
  <c r="P80" i="5" s="1"/>
  <c r="GY80" i="5"/>
  <c r="GZ80" i="5" s="1"/>
  <c r="DG81" i="5"/>
  <c r="DH81" i="5" s="1"/>
  <c r="O82" i="5"/>
  <c r="P82" i="5" s="1"/>
  <c r="GY82" i="5"/>
  <c r="GZ82" i="5" s="1"/>
  <c r="DG83" i="5"/>
  <c r="DH83" i="5" s="1"/>
  <c r="O84" i="5"/>
  <c r="P84" i="5" s="1"/>
  <c r="GY84" i="5"/>
  <c r="GZ84" i="5" s="1"/>
  <c r="DG85" i="5"/>
  <c r="DH85" i="5" s="1"/>
  <c r="O86" i="5"/>
  <c r="P86" i="5" s="1"/>
  <c r="GY86" i="5"/>
  <c r="GZ86" i="5" s="1"/>
  <c r="DG87" i="5"/>
  <c r="DH87" i="5" s="1"/>
  <c r="O88" i="5"/>
  <c r="P88" i="5" s="1"/>
  <c r="GY88" i="5"/>
  <c r="GZ88" i="5" s="1"/>
  <c r="DG89" i="5"/>
  <c r="DH89" i="5" s="1"/>
  <c r="O90" i="5"/>
  <c r="P90" i="5" s="1"/>
  <c r="GY90" i="5"/>
  <c r="GZ90" i="5" s="1"/>
  <c r="DG91" i="5"/>
  <c r="DH91" i="5" s="1"/>
  <c r="O92" i="5"/>
  <c r="P92" i="5" s="1"/>
  <c r="CJ15" i="5"/>
  <c r="JT15" i="5"/>
  <c r="CJ16" i="5"/>
  <c r="GB16" i="5"/>
  <c r="JT16" i="5"/>
  <c r="CJ17" i="5"/>
  <c r="GB17" i="5"/>
  <c r="JT17" i="5"/>
  <c r="CJ18" i="5"/>
  <c r="GB18" i="5"/>
  <c r="JT18" i="5"/>
  <c r="CJ19" i="5"/>
  <c r="GB19" i="5"/>
  <c r="JT19" i="5"/>
  <c r="CJ20" i="5"/>
  <c r="GB20" i="5"/>
  <c r="JT20" i="5"/>
  <c r="CJ21" i="5"/>
  <c r="GB21" i="5"/>
  <c r="JT21" i="5"/>
  <c r="CJ22" i="5"/>
  <c r="GB22" i="5"/>
  <c r="JT22" i="5"/>
  <c r="CJ23" i="5"/>
  <c r="GB23" i="5"/>
  <c r="JT23" i="5"/>
  <c r="CJ24" i="5"/>
  <c r="GB24" i="5"/>
  <c r="JT24" i="5"/>
  <c r="CJ25" i="5"/>
  <c r="GB25" i="5"/>
  <c r="JT25" i="5"/>
  <c r="CJ26" i="5"/>
  <c r="GB26" i="5"/>
  <c r="JT26" i="5"/>
  <c r="CJ27" i="5"/>
  <c r="GB27" i="5"/>
  <c r="JT27" i="5"/>
  <c r="CJ28" i="5"/>
  <c r="GB28" i="5"/>
  <c r="JT28" i="5"/>
  <c r="CJ29" i="5"/>
  <c r="GB29" i="5"/>
  <c r="JT29" i="5"/>
  <c r="CJ30" i="5"/>
  <c r="GB30" i="5"/>
  <c r="JT30" i="5"/>
  <c r="CJ31" i="5"/>
  <c r="GB31" i="5"/>
  <c r="JT31" i="5"/>
  <c r="CJ32" i="5"/>
  <c r="GB32" i="5"/>
  <c r="JT32" i="5"/>
  <c r="CJ33" i="5"/>
  <c r="GB33" i="5"/>
  <c r="JT33" i="5"/>
  <c r="AN34" i="5"/>
  <c r="BL34" i="5"/>
  <c r="CJ34" i="5"/>
  <c r="DH34" i="5"/>
  <c r="EF34" i="5"/>
  <c r="FD34" i="5"/>
  <c r="GB34" i="5"/>
  <c r="GZ34" i="5"/>
  <c r="HX34" i="5"/>
  <c r="IV34" i="5"/>
  <c r="JT34" i="5"/>
  <c r="P35" i="5"/>
  <c r="AN35" i="5"/>
  <c r="BL35" i="5"/>
  <c r="CJ35" i="5"/>
  <c r="DH35" i="5"/>
  <c r="EF35" i="5"/>
  <c r="FD35" i="5"/>
  <c r="GB35" i="5"/>
  <c r="GZ35" i="5"/>
  <c r="HX35" i="5"/>
  <c r="IV35" i="5"/>
  <c r="JT35" i="5"/>
  <c r="P36" i="5"/>
  <c r="AN36" i="5"/>
  <c r="BL36" i="5"/>
  <c r="CJ36" i="5"/>
  <c r="DH36" i="5"/>
  <c r="EF36" i="5"/>
  <c r="FD36" i="5"/>
  <c r="GB36" i="5"/>
  <c r="GZ36" i="5"/>
  <c r="HX36" i="5"/>
  <c r="IV36" i="5"/>
  <c r="JT36" i="5"/>
  <c r="P37" i="5"/>
  <c r="AN37" i="5"/>
  <c r="BL37" i="5"/>
  <c r="CJ37" i="5"/>
  <c r="DH37" i="5"/>
  <c r="EF37" i="5"/>
  <c r="FD37" i="5"/>
  <c r="GB37" i="5"/>
  <c r="GZ37" i="5"/>
  <c r="HX37" i="5"/>
  <c r="IV37" i="5"/>
  <c r="JT37" i="5"/>
  <c r="P38" i="5"/>
  <c r="AN38" i="5"/>
  <c r="BL38" i="5"/>
  <c r="CJ38" i="5"/>
  <c r="DH38" i="5"/>
  <c r="EF38" i="5"/>
  <c r="FD38" i="5"/>
  <c r="GB38" i="5"/>
  <c r="GZ38" i="5"/>
  <c r="HX38" i="5"/>
  <c r="IV38" i="5"/>
  <c r="JT38" i="5"/>
  <c r="P39" i="5"/>
  <c r="AN39" i="5"/>
  <c r="BL39" i="5"/>
  <c r="CJ39" i="5"/>
  <c r="DH39" i="5"/>
  <c r="EF39" i="5"/>
  <c r="FD39" i="5"/>
  <c r="GB39" i="5"/>
  <c r="GZ39" i="5"/>
  <c r="HX39" i="5"/>
  <c r="IV39" i="5"/>
  <c r="JT39" i="5"/>
  <c r="P40" i="5"/>
  <c r="AN40" i="5"/>
  <c r="BL40" i="5"/>
  <c r="CJ40" i="5"/>
  <c r="DH40" i="5"/>
  <c r="EF40" i="5"/>
  <c r="FD40" i="5"/>
  <c r="GB40" i="5"/>
  <c r="GZ40" i="5"/>
  <c r="HX40" i="5"/>
  <c r="IV40" i="5"/>
  <c r="JT40" i="5"/>
  <c r="P41" i="5"/>
  <c r="AN41" i="5"/>
  <c r="BL41" i="5"/>
  <c r="CJ41" i="5"/>
  <c r="DH41" i="5"/>
  <c r="EF41" i="5"/>
  <c r="FD41" i="5"/>
  <c r="GB41" i="5"/>
  <c r="GZ41" i="5"/>
  <c r="HX41" i="5"/>
  <c r="IV41" i="5"/>
  <c r="JT41" i="5"/>
  <c r="P42" i="5"/>
  <c r="AN42" i="5"/>
  <c r="BL42" i="5"/>
  <c r="CJ42" i="5"/>
  <c r="DH42" i="5"/>
  <c r="EF42" i="5"/>
  <c r="FD42" i="5"/>
  <c r="GB42" i="5"/>
  <c r="GZ42" i="5"/>
  <c r="HX42" i="5"/>
  <c r="IV42" i="5"/>
  <c r="JT42" i="5"/>
  <c r="P43" i="5"/>
  <c r="AN43" i="5"/>
  <c r="BL43" i="5"/>
  <c r="CJ43" i="5"/>
  <c r="DH43" i="5"/>
  <c r="EF43" i="5"/>
  <c r="FD43" i="5"/>
  <c r="GB43" i="5"/>
  <c r="GZ43" i="5"/>
  <c r="HX43" i="5"/>
  <c r="IV43" i="5"/>
  <c r="JT43" i="5"/>
  <c r="P44" i="5"/>
  <c r="AN44" i="5"/>
  <c r="BL44" i="5"/>
  <c r="CJ44" i="5"/>
  <c r="DH44" i="5"/>
  <c r="EF44" i="5"/>
  <c r="FD44" i="5"/>
  <c r="GB44" i="5"/>
  <c r="GZ44" i="5"/>
  <c r="HX44" i="5"/>
  <c r="IV44" i="5"/>
  <c r="JT44" i="5"/>
  <c r="P45" i="5"/>
  <c r="AN45" i="5"/>
  <c r="BL45" i="5"/>
  <c r="CJ45" i="5"/>
  <c r="DH45" i="5"/>
  <c r="EF45" i="5"/>
  <c r="FD45" i="5"/>
  <c r="GB45" i="5"/>
  <c r="GZ45" i="5"/>
  <c r="HX45" i="5"/>
  <c r="IV45" i="5"/>
  <c r="JT45" i="5"/>
  <c r="P46" i="5"/>
  <c r="AN46" i="5"/>
  <c r="BL46" i="5"/>
  <c r="CJ46" i="5"/>
  <c r="DH46" i="5"/>
  <c r="EF46" i="5"/>
  <c r="FD46" i="5"/>
  <c r="GB46" i="5"/>
  <c r="GZ46" i="5"/>
  <c r="HX46" i="5"/>
  <c r="IV46" i="5"/>
  <c r="JT46" i="5"/>
  <c r="P47" i="5"/>
  <c r="AN47" i="5"/>
  <c r="BL47" i="5"/>
  <c r="CJ47" i="5"/>
  <c r="DH47" i="5"/>
  <c r="EF47" i="5"/>
  <c r="FD47" i="5"/>
  <c r="GB47" i="5"/>
  <c r="GZ47" i="5"/>
  <c r="HX47" i="5"/>
  <c r="IV47" i="5"/>
  <c r="JT47" i="5"/>
  <c r="P48" i="5"/>
  <c r="AN48" i="5"/>
  <c r="BL48" i="5"/>
  <c r="CJ48" i="5"/>
  <c r="DH48" i="5"/>
  <c r="EF48" i="5"/>
  <c r="FD48" i="5"/>
  <c r="GB48" i="5"/>
  <c r="GZ48" i="5"/>
  <c r="HX48" i="5"/>
  <c r="IV48" i="5"/>
  <c r="JT48" i="5"/>
  <c r="P49" i="5"/>
  <c r="AN49" i="5"/>
  <c r="BL49" i="5"/>
  <c r="CJ49" i="5"/>
  <c r="DH49" i="5"/>
  <c r="EF49" i="5"/>
  <c r="FD49" i="5"/>
  <c r="GB49" i="5"/>
  <c r="GZ49" i="5"/>
  <c r="HX49" i="5"/>
  <c r="IV49" i="5"/>
  <c r="JT49" i="5"/>
  <c r="P50" i="5"/>
  <c r="AN50" i="5"/>
  <c r="BL50" i="5"/>
  <c r="CJ50" i="5"/>
  <c r="DH50" i="5"/>
  <c r="EF50" i="5"/>
  <c r="FD50" i="5"/>
  <c r="GB50" i="5"/>
  <c r="GZ50" i="5"/>
  <c r="HX50" i="5"/>
  <c r="IV50" i="5"/>
  <c r="JT50" i="5"/>
  <c r="P51" i="5"/>
  <c r="AN51" i="5"/>
  <c r="BL51" i="5"/>
  <c r="CJ51" i="5"/>
  <c r="DH51" i="5"/>
  <c r="EF51" i="5"/>
  <c r="FD51" i="5"/>
  <c r="GB51" i="5"/>
  <c r="GZ51" i="5"/>
  <c r="HX51" i="5"/>
  <c r="IV51" i="5"/>
  <c r="JT51" i="5"/>
  <c r="P52" i="5"/>
  <c r="AN52" i="5"/>
  <c r="BL52" i="5"/>
  <c r="CJ52" i="5"/>
  <c r="DH52" i="5"/>
  <c r="EF52" i="5"/>
  <c r="FD52" i="5"/>
  <c r="GB52" i="5"/>
  <c r="GZ52" i="5"/>
  <c r="HX52" i="5"/>
  <c r="IV52" i="5"/>
  <c r="JT52" i="5"/>
  <c r="P53" i="5"/>
  <c r="AN53" i="5"/>
  <c r="BL53" i="5"/>
  <c r="CJ53" i="5"/>
  <c r="DH53" i="5"/>
  <c r="EF53" i="5"/>
  <c r="FD53" i="5"/>
  <c r="GB53" i="5"/>
  <c r="GZ53" i="5"/>
  <c r="HX53" i="5"/>
  <c r="IV53" i="5"/>
  <c r="JT53" i="5"/>
  <c r="P54" i="5"/>
  <c r="AN54" i="5"/>
  <c r="BL54" i="5"/>
  <c r="CJ54" i="5"/>
  <c r="DH54" i="5"/>
  <c r="EF54" i="5"/>
  <c r="FD54" i="5"/>
  <c r="GB54" i="5"/>
  <c r="GZ54" i="5"/>
  <c r="HX54" i="5"/>
  <c r="IV54" i="5"/>
  <c r="JT54" i="5"/>
  <c r="P55" i="5"/>
  <c r="AN55" i="5"/>
  <c r="BL55" i="5"/>
  <c r="CJ55" i="5"/>
  <c r="DH55" i="5"/>
  <c r="EF55" i="5"/>
  <c r="FD55" i="5"/>
  <c r="GB55" i="5"/>
  <c r="GZ55" i="5"/>
  <c r="HX55" i="5"/>
  <c r="IV55" i="5"/>
  <c r="JT55" i="5"/>
  <c r="P56" i="5"/>
  <c r="AN56" i="5"/>
  <c r="BL56" i="5"/>
  <c r="CJ56" i="5"/>
  <c r="DH56" i="5"/>
  <c r="EF56" i="5"/>
  <c r="FD56" i="5"/>
  <c r="GB56" i="5"/>
  <c r="GZ56" i="5"/>
  <c r="HX56" i="5"/>
  <c r="IV56" i="5"/>
  <c r="JT56" i="5"/>
  <c r="P57" i="5"/>
  <c r="AN57" i="5"/>
  <c r="BL57" i="5"/>
  <c r="CJ57" i="5"/>
  <c r="DH57" i="5"/>
  <c r="EF57" i="5"/>
  <c r="FD57" i="5"/>
  <c r="GB57" i="5"/>
  <c r="GZ57" i="5"/>
  <c r="HX57" i="5"/>
  <c r="IV57" i="5"/>
  <c r="JT57" i="5"/>
  <c r="P58" i="5"/>
  <c r="AN58" i="5"/>
  <c r="BL58" i="5"/>
  <c r="CJ58" i="5"/>
  <c r="DH58" i="5"/>
  <c r="EF58" i="5"/>
  <c r="FD58" i="5"/>
  <c r="GB58" i="5"/>
  <c r="GZ58" i="5"/>
  <c r="HX58" i="5"/>
  <c r="IV58" i="5"/>
  <c r="JT58" i="5"/>
  <c r="P59" i="5"/>
  <c r="AN59" i="5"/>
  <c r="BL59" i="5"/>
  <c r="CJ59" i="5"/>
  <c r="DH59" i="5"/>
  <c r="EF59" i="5"/>
  <c r="FD59" i="5"/>
  <c r="GB59" i="5"/>
  <c r="GZ59" i="5"/>
  <c r="HX59" i="5"/>
  <c r="IV59" i="5"/>
  <c r="JT59" i="5"/>
  <c r="P60" i="5"/>
  <c r="AN60" i="5"/>
  <c r="BL60" i="5"/>
  <c r="CJ60" i="5"/>
  <c r="DH60" i="5"/>
  <c r="EF60" i="5"/>
  <c r="FD60" i="5"/>
  <c r="GB60" i="5"/>
  <c r="GZ60" i="5"/>
  <c r="HX60" i="5"/>
  <c r="IV60" i="5"/>
  <c r="JT60" i="5"/>
  <c r="P61" i="5"/>
  <c r="AN61" i="5"/>
  <c r="BL61" i="5"/>
  <c r="CJ61" i="5"/>
  <c r="DH61" i="5"/>
  <c r="EF61" i="5"/>
  <c r="FD61" i="5"/>
  <c r="GB61" i="5"/>
  <c r="GZ61" i="5"/>
  <c r="HX61" i="5"/>
  <c r="IV61" i="5"/>
  <c r="JT61" i="5"/>
  <c r="P62" i="5"/>
  <c r="AN62" i="5"/>
  <c r="BL62" i="5"/>
  <c r="CJ62" i="5"/>
  <c r="DH62" i="5"/>
  <c r="EF62" i="5"/>
  <c r="FD62" i="5"/>
  <c r="GB62" i="5"/>
  <c r="GZ62" i="5"/>
  <c r="HX62" i="5"/>
  <c r="IV62" i="5"/>
  <c r="JT62" i="5"/>
  <c r="P63" i="5"/>
  <c r="AN63" i="5"/>
  <c r="BL63" i="5"/>
  <c r="CJ63" i="5"/>
  <c r="DH63" i="5"/>
  <c r="EF63" i="5"/>
  <c r="FD63" i="5"/>
  <c r="GB63" i="5"/>
  <c r="GZ63" i="5"/>
  <c r="HX63" i="5"/>
  <c r="IV63" i="5"/>
  <c r="JT63" i="5"/>
  <c r="P64" i="5"/>
  <c r="AN64" i="5"/>
  <c r="BL64" i="5"/>
  <c r="CJ64" i="5"/>
  <c r="DH64" i="5"/>
  <c r="EF64" i="5"/>
  <c r="FD64" i="5"/>
  <c r="GB64" i="5"/>
  <c r="GZ64" i="5"/>
  <c r="HX64" i="5"/>
  <c r="IV64" i="5"/>
  <c r="JT64" i="5"/>
  <c r="P65" i="5"/>
  <c r="AN65" i="5"/>
  <c r="BL65" i="5"/>
  <c r="CJ65" i="5"/>
  <c r="DH65" i="5"/>
  <c r="EF65" i="5"/>
  <c r="FD65" i="5"/>
  <c r="GB65" i="5"/>
  <c r="GZ65" i="5"/>
  <c r="HX65" i="5"/>
  <c r="IV65" i="5"/>
  <c r="JT65" i="5"/>
  <c r="P66" i="5"/>
  <c r="AN66" i="5"/>
  <c r="BL66" i="5"/>
  <c r="CJ66" i="5"/>
  <c r="DH66" i="5"/>
  <c r="EF66" i="5"/>
  <c r="FD66" i="5"/>
  <c r="GB66" i="5"/>
  <c r="GZ66" i="5"/>
  <c r="HX66" i="5"/>
  <c r="IV66" i="5"/>
  <c r="JT66" i="5"/>
  <c r="P67" i="5"/>
  <c r="AN67" i="5"/>
  <c r="BL67" i="5"/>
  <c r="CJ67" i="5"/>
  <c r="DH67" i="5"/>
  <c r="EF67" i="5"/>
  <c r="FD67" i="5"/>
  <c r="GB67" i="5"/>
  <c r="GZ67" i="5"/>
  <c r="HX67" i="5"/>
  <c r="IV67" i="5"/>
  <c r="JT67" i="5"/>
  <c r="P68" i="5"/>
  <c r="AN68" i="5"/>
  <c r="BL68" i="5"/>
  <c r="CJ68" i="5"/>
  <c r="DH68" i="5"/>
  <c r="EF68" i="5"/>
  <c r="FD68" i="5"/>
  <c r="GB68" i="5"/>
  <c r="GZ68" i="5"/>
  <c r="HX68" i="5"/>
  <c r="IV68" i="5"/>
  <c r="JT68" i="5"/>
  <c r="P69" i="5"/>
  <c r="AN69" i="5"/>
  <c r="BL69" i="5"/>
  <c r="CJ69" i="5"/>
  <c r="DH69" i="5"/>
  <c r="EF69" i="5"/>
  <c r="FD69" i="5"/>
  <c r="GB69" i="5"/>
  <c r="GZ69" i="5"/>
  <c r="HX69" i="5"/>
  <c r="IV69" i="5"/>
  <c r="JT69" i="5"/>
  <c r="P70" i="5"/>
  <c r="AN70" i="5"/>
  <c r="BL70" i="5"/>
  <c r="CJ70" i="5"/>
  <c r="DH70" i="5"/>
  <c r="EF70" i="5"/>
  <c r="FD70" i="5"/>
  <c r="GB70" i="5"/>
  <c r="GZ70" i="5"/>
  <c r="HX70" i="5"/>
  <c r="IV70" i="5"/>
  <c r="JT70" i="5"/>
  <c r="P71" i="5"/>
  <c r="AN71" i="5"/>
  <c r="BL71" i="5"/>
  <c r="CJ71" i="5"/>
  <c r="DH71" i="5"/>
  <c r="EF71" i="5"/>
  <c r="FD71" i="5"/>
  <c r="GB71" i="5"/>
  <c r="GZ71" i="5"/>
  <c r="HX71" i="5"/>
  <c r="IV71" i="5"/>
  <c r="JT71" i="5"/>
  <c r="P72" i="5"/>
  <c r="AN72" i="5"/>
  <c r="BL72" i="5"/>
  <c r="CJ72" i="5"/>
  <c r="DH72" i="5"/>
  <c r="EF72" i="5"/>
  <c r="FD72" i="5"/>
  <c r="GB72" i="5"/>
  <c r="GZ72" i="5"/>
  <c r="HX72" i="5"/>
  <c r="IV72" i="5"/>
  <c r="JT72" i="5"/>
  <c r="P73" i="5"/>
  <c r="AN73" i="5"/>
  <c r="BL73" i="5"/>
  <c r="CJ73" i="5"/>
  <c r="DH73" i="5"/>
  <c r="EF73" i="5"/>
  <c r="FD73" i="5"/>
  <c r="GB73" i="5"/>
  <c r="GZ73" i="5"/>
  <c r="HX73" i="5"/>
  <c r="IV73" i="5"/>
  <c r="JT73" i="5"/>
  <c r="P74" i="5"/>
  <c r="AN74" i="5"/>
  <c r="BL74" i="5"/>
  <c r="CJ74" i="5"/>
  <c r="IU74" i="5"/>
  <c r="IV74" i="5" s="1"/>
  <c r="FC75" i="5"/>
  <c r="FD75" i="5" s="1"/>
  <c r="BK76" i="5"/>
  <c r="BL76" i="5" s="1"/>
  <c r="IU76" i="5"/>
  <c r="IV76" i="5" s="1"/>
  <c r="FC77" i="5"/>
  <c r="FD77" i="5" s="1"/>
  <c r="BK78" i="5"/>
  <c r="BL78" i="5" s="1"/>
  <c r="IU78" i="5"/>
  <c r="IV78" i="5" s="1"/>
  <c r="FC79" i="5"/>
  <c r="FD79" i="5" s="1"/>
  <c r="BK80" i="5"/>
  <c r="BL80" i="5" s="1"/>
  <c r="IU80" i="5"/>
  <c r="IV80" i="5" s="1"/>
  <c r="FC81" i="5"/>
  <c r="FD81" i="5" s="1"/>
  <c r="BK82" i="5"/>
  <c r="BL82" i="5" s="1"/>
  <c r="IU82" i="5"/>
  <c r="IV82" i="5" s="1"/>
  <c r="FC83" i="5"/>
  <c r="FD83" i="5" s="1"/>
  <c r="BK84" i="5"/>
  <c r="BL84" i="5" s="1"/>
  <c r="IU84" i="5"/>
  <c r="IV84" i="5" s="1"/>
  <c r="FC85" i="5"/>
  <c r="FD85" i="5" s="1"/>
  <c r="BK86" i="5"/>
  <c r="BL86" i="5" s="1"/>
  <c r="IU86" i="5"/>
  <c r="IV86" i="5" s="1"/>
  <c r="FC87" i="5"/>
  <c r="FD87" i="5" s="1"/>
  <c r="BK88" i="5"/>
  <c r="BL88" i="5" s="1"/>
  <c r="IU88" i="5"/>
  <c r="IV88" i="5" s="1"/>
  <c r="FC89" i="5"/>
  <c r="FD89" i="5" s="1"/>
  <c r="BK90" i="5"/>
  <c r="BL90" i="5" s="1"/>
  <c r="IU90" i="5"/>
  <c r="IV90" i="5" s="1"/>
  <c r="FC91" i="5"/>
  <c r="FD91" i="5" s="1"/>
  <c r="BK92" i="5"/>
  <c r="BL92" i="5" s="1"/>
  <c r="DG74" i="5"/>
  <c r="DH74" i="5" s="1"/>
  <c r="O75" i="5"/>
  <c r="P75" i="5" s="1"/>
  <c r="GY75" i="5"/>
  <c r="GZ75" i="5" s="1"/>
  <c r="DG76" i="5"/>
  <c r="DH76" i="5" s="1"/>
  <c r="O77" i="5"/>
  <c r="P77" i="5" s="1"/>
  <c r="GY77" i="5"/>
  <c r="GZ77" i="5" s="1"/>
  <c r="DG78" i="5"/>
  <c r="DH78" i="5" s="1"/>
  <c r="O79" i="5"/>
  <c r="P79" i="5" s="1"/>
  <c r="GY79" i="5"/>
  <c r="GZ79" i="5" s="1"/>
  <c r="DG80" i="5"/>
  <c r="DH80" i="5" s="1"/>
  <c r="O81" i="5"/>
  <c r="P81" i="5" s="1"/>
  <c r="GY81" i="5"/>
  <c r="GZ81" i="5" s="1"/>
  <c r="DG82" i="5"/>
  <c r="DH82" i="5" s="1"/>
  <c r="O83" i="5"/>
  <c r="P83" i="5" s="1"/>
  <c r="GY83" i="5"/>
  <c r="GZ83" i="5" s="1"/>
  <c r="DG84" i="5"/>
  <c r="DH84" i="5" s="1"/>
  <c r="O85" i="5"/>
  <c r="P85" i="5" s="1"/>
  <c r="GY85" i="5"/>
  <c r="GZ85" i="5" s="1"/>
  <c r="DG86" i="5"/>
  <c r="DH86" i="5" s="1"/>
  <c r="O87" i="5"/>
  <c r="P87" i="5" s="1"/>
  <c r="GY87" i="5"/>
  <c r="GZ87" i="5" s="1"/>
  <c r="DG88" i="5"/>
  <c r="DH88" i="5" s="1"/>
  <c r="O89" i="5"/>
  <c r="P89" i="5" s="1"/>
  <c r="GY89" i="5"/>
  <c r="GZ89" i="5" s="1"/>
  <c r="DG90" i="5"/>
  <c r="DH90" i="5" s="1"/>
  <c r="O91" i="5"/>
  <c r="P91" i="5" s="1"/>
  <c r="GY91" i="5"/>
  <c r="GZ91" i="5" s="1"/>
  <c r="DH92" i="5"/>
  <c r="FD92" i="5"/>
  <c r="GZ92" i="5"/>
  <c r="IV92" i="5"/>
  <c r="P93" i="5"/>
  <c r="BL93" i="5"/>
  <c r="DH93" i="5"/>
  <c r="FD93" i="5"/>
  <c r="GZ93" i="5"/>
  <c r="IV93" i="5"/>
  <c r="P94" i="5"/>
  <c r="BL94" i="5"/>
  <c r="DH94" i="5"/>
  <c r="FD94" i="5"/>
  <c r="GZ94" i="5"/>
  <c r="IV94" i="5"/>
  <c r="P95" i="5"/>
  <c r="BL95" i="5"/>
  <c r="DH95" i="5"/>
  <c r="FD95" i="5"/>
  <c r="GZ95" i="5"/>
  <c r="IV95" i="5"/>
  <c r="P96" i="5"/>
  <c r="BL96" i="5"/>
  <c r="DH96" i="5"/>
  <c r="FD96" i="5"/>
  <c r="GZ96" i="5"/>
  <c r="IV96" i="5"/>
  <c r="P97" i="5"/>
  <c r="BL97" i="5"/>
  <c r="DH97" i="5"/>
  <c r="FD97" i="5"/>
  <c r="GZ97" i="5"/>
  <c r="IV97" i="5"/>
  <c r="P98" i="5"/>
  <c r="BL98" i="5"/>
  <c r="DH98" i="5"/>
  <c r="FD98" i="5"/>
  <c r="GZ98" i="5"/>
  <c r="IV98" i="5"/>
  <c r="P99" i="5"/>
  <c r="BL99" i="5"/>
  <c r="DH99" i="5"/>
  <c r="FD99" i="5"/>
  <c r="GZ99" i="5"/>
  <c r="IV99" i="5"/>
  <c r="P100" i="5"/>
  <c r="BL100" i="5"/>
  <c r="DH100" i="5"/>
  <c r="FD100" i="5"/>
  <c r="GZ100" i="5"/>
  <c r="IV100" i="5"/>
  <c r="P101" i="5"/>
  <c r="BL101" i="5"/>
  <c r="DH101" i="5"/>
  <c r="FD101" i="5"/>
  <c r="GZ101" i="5"/>
  <c r="IV101" i="5"/>
  <c r="P102" i="5"/>
  <c r="BL102" i="5"/>
  <c r="DH102" i="5"/>
  <c r="FD102" i="5"/>
  <c r="GZ102" i="5"/>
  <c r="IV102" i="5"/>
  <c r="P103" i="5"/>
  <c r="BL103" i="5"/>
  <c r="DH103" i="5"/>
  <c r="FD103" i="5"/>
  <c r="GZ103" i="5"/>
  <c r="IV103" i="5"/>
  <c r="P104" i="5"/>
  <c r="BL104" i="5"/>
  <c r="DH104" i="5"/>
  <c r="FD104" i="5"/>
  <c r="GZ104" i="5"/>
  <c r="IV104" i="5"/>
  <c r="P105" i="5"/>
  <c r="BL105" i="5"/>
  <c r="DH105" i="5"/>
  <c r="FD105" i="5"/>
  <c r="GZ105" i="5"/>
  <c r="IV105" i="5"/>
  <c r="P106" i="5"/>
  <c r="BL106" i="5"/>
  <c r="DH106" i="5"/>
  <c r="FD106" i="5"/>
  <c r="GZ106" i="5"/>
  <c r="IV106" i="5"/>
  <c r="P107" i="5"/>
  <c r="BL107" i="5"/>
  <c r="DH107" i="5"/>
  <c r="FD107" i="5"/>
  <c r="GZ107" i="5"/>
  <c r="IV107" i="5"/>
  <c r="P108" i="5"/>
  <c r="BL108" i="5"/>
  <c r="DH108" i="5"/>
  <c r="FD108" i="5"/>
  <c r="GZ108" i="5"/>
  <c r="IV108" i="5"/>
  <c r="P109" i="5"/>
  <c r="BL109" i="5"/>
  <c r="DH109" i="5"/>
  <c r="FD109" i="5"/>
  <c r="GZ109" i="5"/>
  <c r="IV109" i="5"/>
  <c r="P110" i="5"/>
  <c r="BL110" i="5"/>
  <c r="DH110" i="5"/>
  <c r="FD110" i="5"/>
  <c r="GZ110" i="5"/>
  <c r="IV110" i="5"/>
  <c r="P111" i="5"/>
  <c r="BL111" i="5"/>
  <c r="DH111" i="5"/>
  <c r="FD111" i="5"/>
  <c r="GZ111" i="5"/>
  <c r="IV111" i="5"/>
  <c r="P112" i="5"/>
  <c r="BL112" i="5"/>
  <c r="DH112" i="5"/>
  <c r="FD112" i="5"/>
  <c r="GZ112" i="5"/>
  <c r="IV112" i="5"/>
  <c r="AM15" i="4"/>
  <c r="AN15" i="4" s="1"/>
  <c r="CI15" i="4"/>
  <c r="CJ15" i="4" s="1"/>
  <c r="EE15" i="4"/>
  <c r="EF15" i="4" s="1"/>
  <c r="GA15" i="4"/>
  <c r="GB15" i="4" s="1"/>
  <c r="HW15" i="4"/>
  <c r="HX15" i="4" s="1"/>
  <c r="JS15" i="4"/>
  <c r="JT15" i="4" s="1"/>
  <c r="AM16" i="4"/>
  <c r="AN16" i="4" s="1"/>
  <c r="CI16" i="4"/>
  <c r="CJ16" i="4" s="1"/>
  <c r="EE16" i="4"/>
  <c r="EF16" i="4" s="1"/>
  <c r="GA16" i="4"/>
  <c r="GB16" i="4" s="1"/>
  <c r="HW16" i="4"/>
  <c r="HX16" i="4" s="1"/>
  <c r="JS16" i="4"/>
  <c r="JT16" i="4" s="1"/>
  <c r="AM17" i="4"/>
  <c r="AN17" i="4" s="1"/>
  <c r="CI17" i="4"/>
  <c r="CJ17" i="4" s="1"/>
  <c r="EE17" i="4"/>
  <c r="EF17" i="4" s="1"/>
  <c r="GA17" i="4"/>
  <c r="GB17" i="4" s="1"/>
  <c r="HW17" i="4"/>
  <c r="HX17" i="4" s="1"/>
  <c r="JS17" i="4"/>
  <c r="JT17" i="4" s="1"/>
  <c r="AM18" i="4"/>
  <c r="AN18" i="4" s="1"/>
  <c r="CI18" i="4"/>
  <c r="CJ18" i="4" s="1"/>
  <c r="EE18" i="4"/>
  <c r="EF18" i="4" s="1"/>
  <c r="GA18" i="4"/>
  <c r="GB18" i="4" s="1"/>
  <c r="HW18" i="4"/>
  <c r="HX18" i="4" s="1"/>
  <c r="JS18" i="4"/>
  <c r="JT18" i="4" s="1"/>
  <c r="AM19" i="4"/>
  <c r="AN19" i="4" s="1"/>
  <c r="CI19" i="4"/>
  <c r="CJ19" i="4" s="1"/>
  <c r="EE19" i="4"/>
  <c r="EF19" i="4" s="1"/>
  <c r="GA19" i="4"/>
  <c r="GB19" i="4" s="1"/>
  <c r="HW19" i="4"/>
  <c r="HX19" i="4" s="1"/>
  <c r="JS19" i="4"/>
  <c r="JT19" i="4" s="1"/>
  <c r="AM20" i="4"/>
  <c r="AN20" i="4" s="1"/>
  <c r="CI20" i="4"/>
  <c r="CJ20" i="4" s="1"/>
  <c r="EE20" i="4"/>
  <c r="EF20" i="4" s="1"/>
  <c r="GA20" i="4"/>
  <c r="GB20" i="4" s="1"/>
  <c r="HW20" i="4"/>
  <c r="HX20" i="4" s="1"/>
  <c r="JS20" i="4"/>
  <c r="JT20" i="4" s="1"/>
  <c r="AM21" i="4"/>
  <c r="AN21" i="4" s="1"/>
  <c r="CI21" i="4"/>
  <c r="CJ21" i="4" s="1"/>
  <c r="EE21" i="4"/>
  <c r="EF21" i="4" s="1"/>
  <c r="GA21" i="4"/>
  <c r="GB21" i="4" s="1"/>
  <c r="HW21" i="4"/>
  <c r="HX21" i="4" s="1"/>
  <c r="JS21" i="4"/>
  <c r="JT21" i="4" s="1"/>
  <c r="AM22" i="4"/>
  <c r="AN22" i="4" s="1"/>
  <c r="CI22" i="4"/>
  <c r="CJ22" i="4" s="1"/>
  <c r="EE22" i="4"/>
  <c r="EF22" i="4" s="1"/>
  <c r="GA22" i="4"/>
  <c r="GB22" i="4" s="1"/>
  <c r="HW22" i="4"/>
  <c r="HX22" i="4" s="1"/>
  <c r="JS22" i="4"/>
  <c r="JT22" i="4" s="1"/>
  <c r="AM23" i="4"/>
  <c r="AN23" i="4" s="1"/>
  <c r="CI23" i="4"/>
  <c r="CJ23" i="4" s="1"/>
  <c r="EE23" i="4"/>
  <c r="EF23" i="4" s="1"/>
  <c r="GA23" i="4"/>
  <c r="GB23" i="4" s="1"/>
  <c r="HW23" i="4"/>
  <c r="HX23" i="4" s="1"/>
  <c r="JS23" i="4"/>
  <c r="JT23" i="4" s="1"/>
  <c r="AM24" i="4"/>
  <c r="AN24" i="4" s="1"/>
  <c r="CI24" i="4"/>
  <c r="CJ24" i="4" s="1"/>
  <c r="EE24" i="4"/>
  <c r="EF24" i="4" s="1"/>
  <c r="GA24" i="4"/>
  <c r="GB24" i="4" s="1"/>
  <c r="HW24" i="4"/>
  <c r="HX24" i="4" s="1"/>
  <c r="JS24" i="4"/>
  <c r="JT24" i="4" s="1"/>
  <c r="AM25" i="4"/>
  <c r="AN25" i="4" s="1"/>
  <c r="CI25" i="4"/>
  <c r="CJ25" i="4" s="1"/>
  <c r="EE25" i="4"/>
  <c r="EF25" i="4" s="1"/>
  <c r="GA25" i="4"/>
  <c r="GB25" i="4" s="1"/>
  <c r="HW25" i="4"/>
  <c r="HX25" i="4" s="1"/>
  <c r="JS25" i="4"/>
  <c r="JT25" i="4" s="1"/>
  <c r="AM26" i="4"/>
  <c r="AN26" i="4" s="1"/>
  <c r="CI26" i="4"/>
  <c r="CJ26" i="4" s="1"/>
  <c r="EE26" i="4"/>
  <c r="EF26" i="4" s="1"/>
  <c r="GA26" i="4"/>
  <c r="GB26" i="4" s="1"/>
  <c r="HW26" i="4"/>
  <c r="HX26" i="4" s="1"/>
  <c r="JS26" i="4"/>
  <c r="JT26" i="4" s="1"/>
  <c r="AM27" i="4"/>
  <c r="AN27" i="4" s="1"/>
  <c r="CI27" i="4"/>
  <c r="CJ27" i="4" s="1"/>
  <c r="EE27" i="4"/>
  <c r="EF27" i="4" s="1"/>
  <c r="GA27" i="4"/>
  <c r="GB27" i="4" s="1"/>
  <c r="HW27" i="4"/>
  <c r="HX27" i="4" s="1"/>
  <c r="JS27" i="4"/>
  <c r="JT27" i="4" s="1"/>
  <c r="AM28" i="4"/>
  <c r="AN28" i="4" s="1"/>
  <c r="CI28" i="4"/>
  <c r="CJ28" i="4" s="1"/>
  <c r="EE28" i="4"/>
  <c r="EF28" i="4" s="1"/>
  <c r="GA28" i="4"/>
  <c r="GB28" i="4" s="1"/>
  <c r="HW28" i="4"/>
  <c r="HX28" i="4" s="1"/>
  <c r="JS28" i="4"/>
  <c r="JT28" i="4" s="1"/>
  <c r="AM29" i="4"/>
  <c r="AN29" i="4" s="1"/>
  <c r="CI29" i="4"/>
  <c r="CJ29" i="4" s="1"/>
  <c r="EE29" i="4"/>
  <c r="EF29" i="4" s="1"/>
  <c r="GA29" i="4"/>
  <c r="GB29" i="4" s="1"/>
  <c r="HW29" i="4"/>
  <c r="HX29" i="4" s="1"/>
  <c r="JS29" i="4"/>
  <c r="JT29" i="4" s="1"/>
  <c r="AM30" i="4"/>
  <c r="AN30" i="4" s="1"/>
  <c r="CI30" i="4"/>
  <c r="CJ30" i="4" s="1"/>
  <c r="EE30" i="4"/>
  <c r="EF30" i="4" s="1"/>
  <c r="GA30" i="4"/>
  <c r="GB30" i="4" s="1"/>
  <c r="HW30" i="4"/>
  <c r="HX30" i="4" s="1"/>
  <c r="JS30" i="4"/>
  <c r="JT30" i="4" s="1"/>
  <c r="AM31" i="4"/>
  <c r="AN31" i="4" s="1"/>
  <c r="CI31" i="4"/>
  <c r="CJ31" i="4" s="1"/>
  <c r="EE31" i="4"/>
  <c r="EF31" i="4" s="1"/>
  <c r="GA31" i="4"/>
  <c r="GB31" i="4" s="1"/>
  <c r="HW31" i="4"/>
  <c r="HX31" i="4" s="1"/>
  <c r="JS31" i="4"/>
  <c r="JT31" i="4" s="1"/>
  <c r="AM32" i="4"/>
  <c r="AN32" i="4" s="1"/>
  <c r="CI32" i="4"/>
  <c r="CJ32" i="4" s="1"/>
  <c r="EE32" i="4"/>
  <c r="EF32" i="4" s="1"/>
  <c r="GA32" i="4"/>
  <c r="GB32" i="4" s="1"/>
  <c r="HW32" i="4"/>
  <c r="HX32" i="4" s="1"/>
  <c r="JS32" i="4"/>
  <c r="JT32" i="4" s="1"/>
  <c r="AM33" i="4"/>
  <c r="AN33" i="4" s="1"/>
  <c r="CI33" i="4"/>
  <c r="CJ33" i="4" s="1"/>
  <c r="EE33" i="4"/>
  <c r="EF33" i="4" s="1"/>
  <c r="GA33" i="4"/>
  <c r="GB33" i="4" s="1"/>
  <c r="HW33" i="4"/>
  <c r="HX33" i="4" s="1"/>
  <c r="JS33" i="4"/>
  <c r="JT33" i="4" s="1"/>
  <c r="AM34" i="4"/>
  <c r="AN34" i="4" s="1"/>
  <c r="CI34" i="4"/>
  <c r="CJ34" i="4" s="1"/>
  <c r="EE34" i="4"/>
  <c r="EF34" i="4" s="1"/>
  <c r="GA34" i="4"/>
  <c r="GB34" i="4" s="1"/>
  <c r="HW34" i="4"/>
  <c r="HX34" i="4" s="1"/>
  <c r="JS34" i="4"/>
  <c r="JT34" i="4" s="1"/>
  <c r="AM35" i="4"/>
  <c r="AN35" i="4" s="1"/>
  <c r="CI35" i="4"/>
  <c r="CJ35" i="4" s="1"/>
  <c r="EE35" i="4"/>
  <c r="EF35" i="4" s="1"/>
  <c r="GA35" i="4"/>
  <c r="GB35" i="4" s="1"/>
  <c r="HW35" i="4"/>
  <c r="HX35" i="4" s="1"/>
  <c r="JS35" i="4"/>
  <c r="JT35" i="4" s="1"/>
  <c r="AM36" i="4"/>
  <c r="AN36" i="4" s="1"/>
  <c r="CI36" i="4"/>
  <c r="CJ36" i="4" s="1"/>
  <c r="EE36" i="4"/>
  <c r="EF36" i="4" s="1"/>
  <c r="GA36" i="4"/>
  <c r="GB36" i="4" s="1"/>
  <c r="HW36" i="4"/>
  <c r="HX36" i="4" s="1"/>
  <c r="JS36" i="4"/>
  <c r="JT36" i="4" s="1"/>
  <c r="AM37" i="4"/>
  <c r="AN37" i="4" s="1"/>
  <c r="CI37" i="4"/>
  <c r="CJ37" i="4" s="1"/>
  <c r="EE37" i="4"/>
  <c r="EF37" i="4" s="1"/>
  <c r="GA37" i="4"/>
  <c r="GB37" i="4" s="1"/>
  <c r="HW37" i="4"/>
  <c r="HX37" i="4" s="1"/>
  <c r="JS37" i="4"/>
  <c r="JT37" i="4" s="1"/>
  <c r="AM38" i="4"/>
  <c r="AN38" i="4" s="1"/>
  <c r="CI38" i="4"/>
  <c r="CJ38" i="4" s="1"/>
  <c r="EE38" i="4"/>
  <c r="EF38" i="4" s="1"/>
  <c r="GA38" i="4"/>
  <c r="GB38" i="4" s="1"/>
  <c r="HW38" i="4"/>
  <c r="HX38" i="4" s="1"/>
  <c r="JS38" i="4"/>
  <c r="JT38" i="4" s="1"/>
  <c r="AM39" i="4"/>
  <c r="AN39" i="4" s="1"/>
  <c r="CI39" i="4"/>
  <c r="CJ39" i="4" s="1"/>
  <c r="EE39" i="4"/>
  <c r="EF39" i="4" s="1"/>
  <c r="GA39" i="4"/>
  <c r="GB39" i="4" s="1"/>
  <c r="HW39" i="4"/>
  <c r="HX39" i="4" s="1"/>
  <c r="JS39" i="4"/>
  <c r="JT39" i="4" s="1"/>
  <c r="AM40" i="4"/>
  <c r="AN40" i="4" s="1"/>
  <c r="CI40" i="4"/>
  <c r="CJ40" i="4" s="1"/>
  <c r="EE40" i="4"/>
  <c r="EF40" i="4" s="1"/>
  <c r="GA40" i="4"/>
  <c r="GB40" i="4" s="1"/>
  <c r="HW40" i="4"/>
  <c r="HX40" i="4" s="1"/>
  <c r="JS40" i="4"/>
  <c r="JT40" i="4" s="1"/>
  <c r="AM41" i="4"/>
  <c r="AN41" i="4" s="1"/>
  <c r="CI41" i="4"/>
  <c r="CJ41" i="4" s="1"/>
  <c r="EE41" i="4"/>
  <c r="EF41" i="4" s="1"/>
  <c r="GA41" i="4"/>
  <c r="GB41" i="4" s="1"/>
  <c r="HW41" i="4"/>
  <c r="HX41" i="4" s="1"/>
  <c r="JS41" i="4"/>
  <c r="JT41" i="4" s="1"/>
  <c r="AM42" i="4"/>
  <c r="AN42" i="4" s="1"/>
  <c r="CI42" i="4"/>
  <c r="CJ42" i="4" s="1"/>
  <c r="EE42" i="4"/>
  <c r="EF42" i="4" s="1"/>
  <c r="GA42" i="4"/>
  <c r="GB42" i="4" s="1"/>
  <c r="HW42" i="4"/>
  <c r="HX42" i="4" s="1"/>
  <c r="JS42" i="4"/>
  <c r="JT42" i="4" s="1"/>
  <c r="AM43" i="4"/>
  <c r="AN43" i="4" s="1"/>
  <c r="CI43" i="4"/>
  <c r="CJ43" i="4" s="1"/>
  <c r="EE43" i="4"/>
  <c r="EF43" i="4" s="1"/>
  <c r="GA43" i="4"/>
  <c r="GB43" i="4" s="1"/>
  <c r="HW43" i="4"/>
  <c r="HX43" i="4" s="1"/>
  <c r="JS43" i="4"/>
  <c r="JT43" i="4" s="1"/>
  <c r="AM44" i="4"/>
  <c r="AN44" i="4" s="1"/>
  <c r="CI44" i="4"/>
  <c r="CJ44" i="4" s="1"/>
  <c r="EE44" i="4"/>
  <c r="EF44" i="4" s="1"/>
  <c r="GA44" i="4"/>
  <c r="GB44" i="4" s="1"/>
  <c r="HW44" i="4"/>
  <c r="HX44" i="4" s="1"/>
  <c r="JS44" i="4"/>
  <c r="JT44" i="4" s="1"/>
  <c r="AM45" i="4"/>
  <c r="AN45" i="4" s="1"/>
  <c r="CI45" i="4"/>
  <c r="CJ45" i="4" s="1"/>
  <c r="EE45" i="4"/>
  <c r="EF45" i="4" s="1"/>
  <c r="GA45" i="4"/>
  <c r="GB45" i="4" s="1"/>
  <c r="HW45" i="4"/>
  <c r="HX45" i="4" s="1"/>
  <c r="JS45" i="4"/>
  <c r="JT45" i="4" s="1"/>
  <c r="AM46" i="4"/>
  <c r="AN46" i="4" s="1"/>
  <c r="CI46" i="4"/>
  <c r="CJ46" i="4" s="1"/>
  <c r="EE46" i="4"/>
  <c r="EF46" i="4" s="1"/>
  <c r="GA46" i="4"/>
  <c r="GB46" i="4" s="1"/>
  <c r="HW46" i="4"/>
  <c r="HX46" i="4" s="1"/>
  <c r="JS46" i="4"/>
  <c r="JT46" i="4" s="1"/>
  <c r="AM47" i="4"/>
  <c r="AN47" i="4" s="1"/>
  <c r="CI47" i="4"/>
  <c r="CJ47" i="4" s="1"/>
  <c r="EE47" i="4"/>
  <c r="EF47" i="4" s="1"/>
  <c r="GA47" i="4"/>
  <c r="GB47" i="4" s="1"/>
  <c r="HW47" i="4"/>
  <c r="HX47" i="4" s="1"/>
  <c r="JS47" i="4"/>
  <c r="JT47" i="4" s="1"/>
  <c r="AM48" i="4"/>
  <c r="AN48" i="4" s="1"/>
  <c r="CI48" i="4"/>
  <c r="CJ48" i="4" s="1"/>
  <c r="EE48" i="4"/>
  <c r="EF48" i="4" s="1"/>
  <c r="GA48" i="4"/>
  <c r="GB48" i="4" s="1"/>
  <c r="HW48" i="4"/>
  <c r="HX48" i="4" s="1"/>
  <c r="JS48" i="4"/>
  <c r="JT48" i="4" s="1"/>
  <c r="AM49" i="4"/>
  <c r="AN49" i="4" s="1"/>
  <c r="CI49" i="4"/>
  <c r="CJ49" i="4" s="1"/>
  <c r="EE49" i="4"/>
  <c r="EF49" i="4" s="1"/>
  <c r="GA49" i="4"/>
  <c r="GB49" i="4" s="1"/>
  <c r="HW49" i="4"/>
  <c r="HX49" i="4" s="1"/>
  <c r="JS49" i="4"/>
  <c r="JT49" i="4" s="1"/>
  <c r="AM50" i="4"/>
  <c r="AN50" i="4" s="1"/>
  <c r="CI50" i="4"/>
  <c r="CJ50" i="4" s="1"/>
  <c r="EE50" i="4"/>
  <c r="EF50" i="4" s="1"/>
  <c r="GA50" i="4"/>
  <c r="GB50" i="4" s="1"/>
  <c r="HW50" i="4"/>
  <c r="HX50" i="4" s="1"/>
  <c r="JS50" i="4"/>
  <c r="JT50" i="4" s="1"/>
  <c r="AM51" i="4"/>
  <c r="AN51" i="4" s="1"/>
  <c r="CI51" i="4"/>
  <c r="CJ51" i="4" s="1"/>
  <c r="EE51" i="4"/>
  <c r="EF51" i="4" s="1"/>
  <c r="GA51" i="4"/>
  <c r="GB51" i="4" s="1"/>
  <c r="HW51" i="4"/>
  <c r="HX51" i="4" s="1"/>
  <c r="JS51" i="4"/>
  <c r="JT51" i="4" s="1"/>
  <c r="AM52" i="4"/>
  <c r="AN52" i="4" s="1"/>
  <c r="CI52" i="4"/>
  <c r="CJ52" i="4" s="1"/>
  <c r="EE52" i="4"/>
  <c r="EF52" i="4" s="1"/>
  <c r="GA52" i="4"/>
  <c r="GB52" i="4" s="1"/>
  <c r="HW52" i="4"/>
  <c r="HX52" i="4" s="1"/>
  <c r="JS52" i="4"/>
  <c r="JT52" i="4" s="1"/>
  <c r="AM53" i="4"/>
  <c r="AN53" i="4" s="1"/>
  <c r="CI53" i="4"/>
  <c r="CJ53" i="4" s="1"/>
  <c r="EE53" i="4"/>
  <c r="EF53" i="4" s="1"/>
  <c r="GA53" i="4"/>
  <c r="GB53" i="4" s="1"/>
  <c r="HW53" i="4"/>
  <c r="HX53" i="4" s="1"/>
  <c r="JS53" i="4"/>
  <c r="JT53" i="4" s="1"/>
  <c r="AM54" i="4"/>
  <c r="AN54" i="4" s="1"/>
  <c r="CI54" i="4"/>
  <c r="CJ54" i="4" s="1"/>
  <c r="EE54" i="4"/>
  <c r="EF54" i="4" s="1"/>
  <c r="GA54" i="4"/>
  <c r="GB54" i="4" s="1"/>
  <c r="HW54" i="4"/>
  <c r="HX54" i="4" s="1"/>
  <c r="JS54" i="4"/>
  <c r="JT54" i="4" s="1"/>
  <c r="AM55" i="4"/>
  <c r="AN55" i="4" s="1"/>
  <c r="CI55" i="4"/>
  <c r="CJ55" i="4" s="1"/>
  <c r="EE55" i="4"/>
  <c r="EF55" i="4" s="1"/>
  <c r="GA55" i="4"/>
  <c r="GB55" i="4" s="1"/>
  <c r="HW55" i="4"/>
  <c r="HX55" i="4" s="1"/>
  <c r="JS55" i="4"/>
  <c r="JT55" i="4" s="1"/>
  <c r="AM56" i="4"/>
  <c r="AN56" i="4" s="1"/>
  <c r="CI56" i="4"/>
  <c r="CJ56" i="4" s="1"/>
  <c r="EE56" i="4"/>
  <c r="EF56" i="4" s="1"/>
  <c r="GA56" i="4"/>
  <c r="GB56" i="4" s="1"/>
  <c r="HW56" i="4"/>
  <c r="HX56" i="4" s="1"/>
  <c r="JS56" i="4"/>
  <c r="JT56" i="4" s="1"/>
  <c r="AM57" i="4"/>
  <c r="AN57" i="4" s="1"/>
  <c r="CI57" i="4"/>
  <c r="CJ57" i="4" s="1"/>
  <c r="EE57" i="4"/>
  <c r="EF57" i="4" s="1"/>
  <c r="GA57" i="4"/>
  <c r="GB57" i="4" s="1"/>
  <c r="HW57" i="4"/>
  <c r="HX57" i="4" s="1"/>
  <c r="JS57" i="4"/>
  <c r="JT57" i="4" s="1"/>
  <c r="AM58" i="4"/>
  <c r="AN58" i="4" s="1"/>
  <c r="CI58" i="4"/>
  <c r="CJ58" i="4" s="1"/>
  <c r="EE58" i="4"/>
  <c r="EF58" i="4" s="1"/>
  <c r="GA58" i="4"/>
  <c r="GB58" i="4" s="1"/>
  <c r="HW58" i="4"/>
  <c r="HX58" i="4" s="1"/>
  <c r="JS58" i="4"/>
  <c r="JT58" i="4" s="1"/>
  <c r="AM59" i="4"/>
  <c r="AN59" i="4" s="1"/>
  <c r="CI59" i="4"/>
  <c r="CJ59" i="4" s="1"/>
  <c r="EE59" i="4"/>
  <c r="EF59" i="4" s="1"/>
  <c r="GA59" i="4"/>
  <c r="GB59" i="4" s="1"/>
  <c r="HW59" i="4"/>
  <c r="HX59" i="4" s="1"/>
  <c r="JS59" i="4"/>
  <c r="JT59" i="4" s="1"/>
  <c r="AM60" i="4"/>
  <c r="AN60" i="4" s="1"/>
  <c r="CI60" i="4"/>
  <c r="CJ60" i="4" s="1"/>
  <c r="EE60" i="4"/>
  <c r="EF60" i="4" s="1"/>
  <c r="GA60" i="4"/>
  <c r="GB60" i="4" s="1"/>
  <c r="HW60" i="4"/>
  <c r="HX60" i="4" s="1"/>
  <c r="JS60" i="4"/>
  <c r="JT60" i="4" s="1"/>
  <c r="AM61" i="4"/>
  <c r="AN61" i="4" s="1"/>
  <c r="CI61" i="4"/>
  <c r="CJ61" i="4" s="1"/>
  <c r="EE61" i="4"/>
  <c r="EF61" i="4" s="1"/>
  <c r="GA61" i="4"/>
  <c r="GB61" i="4" s="1"/>
  <c r="HW61" i="4"/>
  <c r="HX61" i="4" s="1"/>
  <c r="JS61" i="4"/>
  <c r="JT61" i="4" s="1"/>
  <c r="AM62" i="4"/>
  <c r="AN62" i="4" s="1"/>
  <c r="CI62" i="4"/>
  <c r="CJ62" i="4" s="1"/>
  <c r="EE62" i="4"/>
  <c r="EF62" i="4" s="1"/>
  <c r="GA62" i="4"/>
  <c r="GB62" i="4" s="1"/>
  <c r="HW62" i="4"/>
  <c r="HX62" i="4" s="1"/>
  <c r="JS62" i="4"/>
  <c r="JT62" i="4" s="1"/>
  <c r="AM63" i="4"/>
  <c r="AN63" i="4" s="1"/>
  <c r="CI63" i="4"/>
  <c r="CJ63" i="4" s="1"/>
  <c r="EE63" i="4"/>
  <c r="EF63" i="4" s="1"/>
  <c r="GA63" i="4"/>
  <c r="GB63" i="4" s="1"/>
  <c r="HW63" i="4"/>
  <c r="HX63" i="4" s="1"/>
  <c r="JS63" i="4"/>
  <c r="JT63" i="4" s="1"/>
  <c r="AM64" i="4"/>
  <c r="AN64" i="4" s="1"/>
  <c r="CI64" i="4"/>
  <c r="CJ64" i="4" s="1"/>
  <c r="EE64" i="4"/>
  <c r="EF64" i="4" s="1"/>
  <c r="GA64" i="4"/>
  <c r="GB64" i="4" s="1"/>
  <c r="HW64" i="4"/>
  <c r="HX64" i="4" s="1"/>
  <c r="JS64" i="4"/>
  <c r="JT64" i="4" s="1"/>
  <c r="AM65" i="4"/>
  <c r="AN65" i="4" s="1"/>
  <c r="CI65" i="4"/>
  <c r="CJ65" i="4" s="1"/>
  <c r="EE65" i="4"/>
  <c r="EF65" i="4" s="1"/>
  <c r="GA65" i="4"/>
  <c r="GB65" i="4" s="1"/>
  <c r="HW65" i="4"/>
  <c r="HX65" i="4" s="1"/>
  <c r="JS65" i="4"/>
  <c r="JT65" i="4" s="1"/>
  <c r="AM66" i="4"/>
  <c r="AN66" i="4" s="1"/>
  <c r="CI66" i="4"/>
  <c r="CJ66" i="4" s="1"/>
  <c r="EE66" i="4"/>
  <c r="EF66" i="4" s="1"/>
  <c r="GA66" i="4"/>
  <c r="GB66" i="4" s="1"/>
  <c r="HW66" i="4"/>
  <c r="HX66" i="4" s="1"/>
  <c r="JS66" i="4"/>
  <c r="JT66" i="4" s="1"/>
  <c r="AM67" i="4"/>
  <c r="AN67" i="4" s="1"/>
  <c r="CI67" i="4"/>
  <c r="CJ67" i="4" s="1"/>
  <c r="EE67" i="4"/>
  <c r="EF67" i="4" s="1"/>
  <c r="GA67" i="4"/>
  <c r="GB67" i="4" s="1"/>
  <c r="HW67" i="4"/>
  <c r="HX67" i="4" s="1"/>
  <c r="JS67" i="4"/>
  <c r="JT67" i="4" s="1"/>
  <c r="AM68" i="4"/>
  <c r="AN68" i="4" s="1"/>
  <c r="CI68" i="4"/>
  <c r="CJ68" i="4" s="1"/>
  <c r="EE68" i="4"/>
  <c r="EF68" i="4" s="1"/>
  <c r="GA68" i="4"/>
  <c r="GB68" i="4" s="1"/>
  <c r="HW68" i="4"/>
  <c r="HX68" i="4" s="1"/>
  <c r="JS68" i="4"/>
  <c r="JT68" i="4" s="1"/>
  <c r="AM69" i="4"/>
  <c r="AN69" i="4" s="1"/>
  <c r="CI69" i="4"/>
  <c r="CJ69" i="4" s="1"/>
  <c r="EE69" i="4"/>
  <c r="EF69" i="4" s="1"/>
  <c r="GA69" i="4"/>
  <c r="GB69" i="4" s="1"/>
  <c r="HW69" i="4"/>
  <c r="HX69" i="4" s="1"/>
  <c r="JS69" i="4"/>
  <c r="JT69" i="4" s="1"/>
  <c r="AM70" i="4"/>
  <c r="AN70" i="4" s="1"/>
  <c r="CI70" i="4"/>
  <c r="CJ70" i="4" s="1"/>
  <c r="EE70" i="4"/>
  <c r="EF70" i="4" s="1"/>
  <c r="GA70" i="4"/>
  <c r="GB70" i="4" s="1"/>
  <c r="HW70" i="4"/>
  <c r="HX70" i="4" s="1"/>
  <c r="JS70" i="4"/>
  <c r="JT70" i="4" s="1"/>
  <c r="AM71" i="4"/>
  <c r="AN71" i="4" s="1"/>
  <c r="CI71" i="4"/>
  <c r="CJ71" i="4" s="1"/>
  <c r="EE71" i="4"/>
  <c r="EF71" i="4" s="1"/>
  <c r="GA71" i="4"/>
  <c r="GB71" i="4" s="1"/>
  <c r="HW71" i="4"/>
  <c r="HX71" i="4" s="1"/>
  <c r="JS71" i="4"/>
  <c r="JT71" i="4" s="1"/>
  <c r="AM72" i="4"/>
  <c r="AN72" i="4" s="1"/>
  <c r="CI72" i="4"/>
  <c r="CJ72" i="4" s="1"/>
  <c r="EE72" i="4"/>
  <c r="EF72" i="4" s="1"/>
  <c r="GA72" i="4"/>
  <c r="GB72" i="4" s="1"/>
  <c r="HW72" i="4"/>
  <c r="HX72" i="4" s="1"/>
  <c r="JS72" i="4"/>
  <c r="JT72" i="4" s="1"/>
  <c r="AM73" i="4"/>
  <c r="AN73" i="4" s="1"/>
  <c r="CI73" i="4"/>
  <c r="CJ73" i="4" s="1"/>
  <c r="EE73" i="4"/>
  <c r="EF73" i="4" s="1"/>
  <c r="GA73" i="4"/>
  <c r="GB73" i="4" s="1"/>
  <c r="HW73" i="4"/>
  <c r="HX73" i="4" s="1"/>
  <c r="JS73" i="4"/>
  <c r="JT73" i="4" s="1"/>
  <c r="AM74" i="4"/>
  <c r="AN74" i="4" s="1"/>
  <c r="CI74" i="4"/>
  <c r="CJ74" i="4" s="1"/>
  <c r="EE74" i="4"/>
  <c r="EF74" i="4" s="1"/>
  <c r="GA74" i="4"/>
  <c r="GB74" i="4" s="1"/>
  <c r="HW74" i="4"/>
  <c r="HX74" i="4" s="1"/>
  <c r="JS74" i="4"/>
  <c r="JT74" i="4" s="1"/>
  <c r="AM75" i="4"/>
  <c r="AN75" i="4" s="1"/>
  <c r="CI75" i="4"/>
  <c r="CJ75" i="4" s="1"/>
  <c r="EE75" i="4"/>
  <c r="EF75" i="4" s="1"/>
  <c r="GA75" i="4"/>
  <c r="GB75" i="4" s="1"/>
  <c r="HW75" i="4"/>
  <c r="HX75" i="4" s="1"/>
  <c r="JS75" i="4"/>
  <c r="JT75" i="4" s="1"/>
  <c r="AM76" i="4"/>
  <c r="AN76" i="4" s="1"/>
  <c r="CI76" i="4"/>
  <c r="CJ76" i="4" s="1"/>
  <c r="EE76" i="4"/>
  <c r="EF76" i="4" s="1"/>
  <c r="GA76" i="4"/>
  <c r="GB76" i="4" s="1"/>
  <c r="HW76" i="4"/>
  <c r="HX76" i="4" s="1"/>
  <c r="JS76" i="4"/>
  <c r="JT76" i="4" s="1"/>
  <c r="AM77" i="4"/>
  <c r="AN77" i="4" s="1"/>
  <c r="CI77" i="4"/>
  <c r="CJ77" i="4" s="1"/>
  <c r="EE77" i="4"/>
  <c r="EF77" i="4" s="1"/>
  <c r="GA77" i="4"/>
  <c r="GB77" i="4" s="1"/>
  <c r="HW77" i="4"/>
  <c r="HX77" i="4" s="1"/>
  <c r="JS77" i="4"/>
  <c r="JT77" i="4" s="1"/>
  <c r="AM78" i="4"/>
  <c r="AN78" i="4" s="1"/>
  <c r="CI78" i="4"/>
  <c r="CJ78" i="4" s="1"/>
  <c r="EE78" i="4"/>
  <c r="EF78" i="4" s="1"/>
  <c r="GA78" i="4"/>
  <c r="GB78" i="4" s="1"/>
  <c r="HW78" i="4"/>
  <c r="HX78" i="4" s="1"/>
  <c r="JS78" i="4"/>
  <c r="JT78" i="4" s="1"/>
  <c r="AM79" i="4"/>
  <c r="AN79" i="4" s="1"/>
  <c r="CI79" i="4"/>
  <c r="CJ79" i="4" s="1"/>
  <c r="EE79" i="4"/>
  <c r="EF79" i="4" s="1"/>
  <c r="GA79" i="4"/>
  <c r="GB79" i="4" s="1"/>
  <c r="HW79" i="4"/>
  <c r="HX79" i="4" s="1"/>
  <c r="JS79" i="4"/>
  <c r="JT79" i="4" s="1"/>
  <c r="AM80" i="4"/>
  <c r="AN80" i="4" s="1"/>
  <c r="CI80" i="4"/>
  <c r="CJ80" i="4" s="1"/>
  <c r="EE80" i="4"/>
  <c r="EF80" i="4" s="1"/>
  <c r="GA80" i="4"/>
  <c r="GB80" i="4" s="1"/>
  <c r="HW80" i="4"/>
  <c r="HX80" i="4" s="1"/>
  <c r="JS80" i="4"/>
  <c r="JT80" i="4" s="1"/>
  <c r="AM81" i="4"/>
  <c r="AN81" i="4" s="1"/>
  <c r="CI81" i="4"/>
  <c r="CJ81" i="4" s="1"/>
  <c r="EE81" i="4"/>
  <c r="EF81" i="4" s="1"/>
  <c r="GA81" i="4"/>
  <c r="GB81" i="4" s="1"/>
  <c r="HW81" i="4"/>
  <c r="HX81" i="4" s="1"/>
  <c r="JS81" i="4"/>
  <c r="JT81" i="4" s="1"/>
  <c r="AM82" i="4"/>
  <c r="AN82" i="4" s="1"/>
  <c r="CI82" i="4"/>
  <c r="CJ82" i="4" s="1"/>
  <c r="EE82" i="4"/>
  <c r="EF82" i="4" s="1"/>
  <c r="GA82" i="4"/>
  <c r="GB82" i="4" s="1"/>
  <c r="HW82" i="4"/>
  <c r="HX82" i="4" s="1"/>
  <c r="JS82" i="4"/>
  <c r="JT82" i="4" s="1"/>
  <c r="AM83" i="4"/>
  <c r="AN83" i="4" s="1"/>
  <c r="CI83" i="4"/>
  <c r="CJ83" i="4" s="1"/>
  <c r="EE83" i="4"/>
  <c r="EF83" i="4" s="1"/>
  <c r="GA83" i="4"/>
  <c r="GB83" i="4" s="1"/>
  <c r="HW83" i="4"/>
  <c r="HX83" i="4" s="1"/>
  <c r="JS83" i="4"/>
  <c r="JT83" i="4" s="1"/>
  <c r="AM84" i="4"/>
  <c r="AN84" i="4" s="1"/>
  <c r="CI84" i="4"/>
  <c r="CJ84" i="4" s="1"/>
  <c r="EE84" i="4"/>
  <c r="EF84" i="4" s="1"/>
  <c r="GA84" i="4"/>
  <c r="GB84" i="4" s="1"/>
  <c r="HW84" i="4"/>
  <c r="HX84" i="4" s="1"/>
  <c r="JS84" i="4"/>
  <c r="JT84" i="4" s="1"/>
  <c r="AM85" i="4"/>
  <c r="AN85" i="4" s="1"/>
  <c r="CI85" i="4"/>
  <c r="CJ85" i="4" s="1"/>
  <c r="EE85" i="4"/>
  <c r="EF85" i="4" s="1"/>
  <c r="GA85" i="4"/>
  <c r="GB85" i="4" s="1"/>
  <c r="HW85" i="4"/>
  <c r="HX85" i="4" s="1"/>
  <c r="JS85" i="4"/>
  <c r="JT85" i="4" s="1"/>
  <c r="AM86" i="4"/>
  <c r="AN86" i="4" s="1"/>
  <c r="CI86" i="4"/>
  <c r="CJ86" i="4" s="1"/>
  <c r="EE86" i="4"/>
  <c r="EF86" i="4" s="1"/>
  <c r="GA86" i="4"/>
  <c r="GB86" i="4" s="1"/>
  <c r="HW86" i="4"/>
  <c r="HX86" i="4" s="1"/>
  <c r="JS86" i="4"/>
  <c r="JT86" i="4" s="1"/>
  <c r="AM87" i="4"/>
  <c r="AN87" i="4" s="1"/>
  <c r="CI87" i="4"/>
  <c r="CJ87" i="4" s="1"/>
  <c r="EE87" i="4"/>
  <c r="EF87" i="4" s="1"/>
  <c r="GA87" i="4"/>
  <c r="GB87" i="4" s="1"/>
  <c r="HW87" i="4"/>
  <c r="HX87" i="4" s="1"/>
  <c r="JS87" i="4"/>
  <c r="JT87" i="4" s="1"/>
  <c r="AM88" i="4"/>
  <c r="AN88" i="4" s="1"/>
  <c r="CI88" i="4"/>
  <c r="CJ88" i="4" s="1"/>
  <c r="EE88" i="4"/>
  <c r="EF88" i="4" s="1"/>
  <c r="GA88" i="4"/>
  <c r="GB88" i="4" s="1"/>
  <c r="HW88" i="4"/>
  <c r="HX88" i="4" s="1"/>
  <c r="JS88" i="4"/>
  <c r="JT88" i="4" s="1"/>
  <c r="AM89" i="4"/>
  <c r="AN89" i="4" s="1"/>
  <c r="CI89" i="4"/>
  <c r="CJ89" i="4" s="1"/>
  <c r="EE89" i="4"/>
  <c r="EF89" i="4" s="1"/>
  <c r="GA89" i="4"/>
  <c r="GB89" i="4" s="1"/>
  <c r="HW89" i="4"/>
  <c r="HX89" i="4" s="1"/>
  <c r="JS89" i="4"/>
  <c r="JT89" i="4" s="1"/>
  <c r="AM90" i="4"/>
  <c r="AN90" i="4" s="1"/>
  <c r="CI90" i="4"/>
  <c r="CJ90" i="4" s="1"/>
  <c r="EE90" i="4"/>
  <c r="EF90" i="4" s="1"/>
  <c r="GA90" i="4"/>
  <c r="GB90" i="4" s="1"/>
  <c r="HW90" i="4"/>
  <c r="HX90" i="4" s="1"/>
  <c r="JS90" i="4"/>
  <c r="JT90" i="4" s="1"/>
  <c r="AM91" i="4"/>
  <c r="AN91" i="4" s="1"/>
  <c r="CI91" i="4"/>
  <c r="CJ91" i="4" s="1"/>
  <c r="EE91" i="4"/>
  <c r="EF91" i="4" s="1"/>
  <c r="GA91" i="4"/>
  <c r="GB91" i="4" s="1"/>
  <c r="HW91" i="4"/>
  <c r="HX91" i="4" s="1"/>
  <c r="JS91" i="4"/>
  <c r="JT91" i="4" s="1"/>
  <c r="AM92" i="4"/>
  <c r="AN92" i="4" s="1"/>
  <c r="CI92" i="4"/>
  <c r="CJ92" i="4" s="1"/>
  <c r="EE92" i="4"/>
  <c r="EF92" i="4" s="1"/>
  <c r="GA92" i="4"/>
  <c r="GB92" i="4" s="1"/>
  <c r="HW92" i="4"/>
  <c r="HX92" i="4" s="1"/>
  <c r="JS92" i="4"/>
  <c r="JT92" i="4" s="1"/>
  <c r="AM93" i="4"/>
  <c r="AN93" i="4" s="1"/>
  <c r="CI93" i="4"/>
  <c r="CJ93" i="4" s="1"/>
  <c r="EE93" i="4"/>
  <c r="EF93" i="4" s="1"/>
  <c r="GA93" i="4"/>
  <c r="GB93" i="4" s="1"/>
  <c r="HW93" i="4"/>
  <c r="HX93" i="4" s="1"/>
  <c r="JS93" i="4"/>
  <c r="JT93" i="4" s="1"/>
  <c r="AM94" i="4"/>
  <c r="AN94" i="4" s="1"/>
  <c r="CI94" i="4"/>
  <c r="CJ94" i="4" s="1"/>
  <c r="EE94" i="4"/>
  <c r="EF94" i="4" s="1"/>
  <c r="GA94" i="4"/>
  <c r="GB94" i="4" s="1"/>
  <c r="HW94" i="4"/>
  <c r="HX94" i="4" s="1"/>
  <c r="JS94" i="4"/>
  <c r="JT94" i="4" s="1"/>
  <c r="AM95" i="4"/>
  <c r="AN95" i="4" s="1"/>
  <c r="CI95" i="4"/>
  <c r="CJ95" i="4" s="1"/>
  <c r="EE95" i="4"/>
  <c r="EF95" i="4" s="1"/>
  <c r="GA95" i="4"/>
  <c r="GB95" i="4" s="1"/>
  <c r="HW95" i="4"/>
  <c r="HX95" i="4" s="1"/>
  <c r="JS95" i="4"/>
  <c r="JT95" i="4" s="1"/>
  <c r="AM96" i="4"/>
  <c r="AN96" i="4" s="1"/>
  <c r="CI96" i="4"/>
  <c r="CJ96" i="4" s="1"/>
  <c r="EE96" i="4"/>
  <c r="EF96" i="4" s="1"/>
  <c r="GA96" i="4"/>
  <c r="GB96" i="4" s="1"/>
  <c r="HW96" i="4"/>
  <c r="HX96" i="4" s="1"/>
  <c r="JS96" i="4"/>
  <c r="JT96" i="4" s="1"/>
  <c r="AM97" i="4"/>
  <c r="AN97" i="4" s="1"/>
  <c r="CI97" i="4"/>
  <c r="CJ97" i="4" s="1"/>
  <c r="EE97" i="4"/>
  <c r="EF97" i="4" s="1"/>
  <c r="GA97" i="4"/>
  <c r="GB97" i="4" s="1"/>
  <c r="HW97" i="4"/>
  <c r="HX97" i="4" s="1"/>
  <c r="JS97" i="4"/>
  <c r="JT97" i="4" s="1"/>
  <c r="AM98" i="4"/>
  <c r="AN98" i="4" s="1"/>
  <c r="CI98" i="4"/>
  <c r="CJ98" i="4" s="1"/>
  <c r="EE98" i="4"/>
  <c r="EF98" i="4" s="1"/>
  <c r="GA98" i="4"/>
  <c r="GB98" i="4" s="1"/>
  <c r="HW98" i="4"/>
  <c r="HX98" i="4" s="1"/>
  <c r="JS98" i="4"/>
  <c r="JT98" i="4" s="1"/>
  <c r="AM99" i="4"/>
  <c r="AN99" i="4" s="1"/>
  <c r="CI99" i="4"/>
  <c r="CJ99" i="4" s="1"/>
  <c r="EE99" i="4"/>
  <c r="EF99" i="4" s="1"/>
  <c r="GA99" i="4"/>
  <c r="GB99" i="4" s="1"/>
  <c r="HW99" i="4"/>
  <c r="HX99" i="4" s="1"/>
  <c r="JS99" i="4"/>
  <c r="JT99" i="4" s="1"/>
  <c r="AM100" i="4"/>
  <c r="AN100" i="4" s="1"/>
  <c r="CI100" i="4"/>
  <c r="CJ100" i="4" s="1"/>
  <c r="EE100" i="4"/>
  <c r="EF100" i="4" s="1"/>
  <c r="GA100" i="4"/>
  <c r="GB100" i="4" s="1"/>
  <c r="HW100" i="4"/>
  <c r="HX100" i="4" s="1"/>
  <c r="JS100" i="4"/>
  <c r="JT100" i="4" s="1"/>
  <c r="AM101" i="4"/>
  <c r="AN101" i="4" s="1"/>
  <c r="CI101" i="4"/>
  <c r="CJ101" i="4" s="1"/>
  <c r="EE101" i="4"/>
  <c r="EF101" i="4" s="1"/>
  <c r="GA101" i="4"/>
  <c r="GB101" i="4" s="1"/>
  <c r="HW101" i="4"/>
  <c r="HX101" i="4" s="1"/>
  <c r="JS101" i="4"/>
  <c r="JT101" i="4" s="1"/>
  <c r="AM102" i="4"/>
  <c r="AN102" i="4" s="1"/>
  <c r="CI102" i="4"/>
  <c r="CJ102" i="4" s="1"/>
  <c r="EE102" i="4"/>
  <c r="EF102" i="4" s="1"/>
  <c r="GA102" i="4"/>
  <c r="GB102" i="4" s="1"/>
  <c r="HW102" i="4"/>
  <c r="HX102" i="4" s="1"/>
  <c r="JS102" i="4"/>
  <c r="JT102" i="4" s="1"/>
  <c r="AM103" i="4"/>
  <c r="AN103" i="4" s="1"/>
  <c r="CI103" i="4"/>
  <c r="CJ103" i="4" s="1"/>
  <c r="EE103" i="4"/>
  <c r="EF103" i="4" s="1"/>
  <c r="GA103" i="4"/>
  <c r="GB103" i="4" s="1"/>
  <c r="HW103" i="4"/>
  <c r="HX103" i="4" s="1"/>
  <c r="JS103" i="4"/>
  <c r="JT103" i="4" s="1"/>
  <c r="AM104" i="4"/>
  <c r="AN104" i="4" s="1"/>
  <c r="CI104" i="4"/>
  <c r="CJ104" i="4" s="1"/>
  <c r="EE104" i="4"/>
  <c r="EF104" i="4" s="1"/>
  <c r="GA104" i="4"/>
  <c r="GB104" i="4" s="1"/>
  <c r="HW104" i="4"/>
  <c r="HX104" i="4" s="1"/>
  <c r="JS104" i="4"/>
  <c r="JT104" i="4" s="1"/>
  <c r="AM105" i="4"/>
  <c r="AN105" i="4" s="1"/>
  <c r="CI105" i="4"/>
  <c r="CJ105" i="4" s="1"/>
  <c r="EE105" i="4"/>
  <c r="EF105" i="4" s="1"/>
  <c r="GA105" i="4"/>
  <c r="GB105" i="4" s="1"/>
  <c r="HW105" i="4"/>
  <c r="HX105" i="4" s="1"/>
  <c r="JS105" i="4"/>
  <c r="JT105" i="4" s="1"/>
  <c r="AM106" i="4"/>
  <c r="AN106" i="4" s="1"/>
  <c r="CI106" i="4"/>
  <c r="CJ106" i="4" s="1"/>
  <c r="EE106" i="4"/>
  <c r="EF106" i="4" s="1"/>
  <c r="GA106" i="4"/>
  <c r="GB106" i="4" s="1"/>
  <c r="HW106" i="4"/>
  <c r="HX106" i="4" s="1"/>
  <c r="JS106" i="4"/>
  <c r="JT106" i="4" s="1"/>
  <c r="AM107" i="4"/>
  <c r="AN107" i="4" s="1"/>
  <c r="CI107" i="4"/>
  <c r="CJ107" i="4" s="1"/>
  <c r="EE107" i="4"/>
  <c r="EF107" i="4" s="1"/>
  <c r="GA107" i="4"/>
  <c r="GB107" i="4" s="1"/>
  <c r="HW107" i="4"/>
  <c r="HX107" i="4" s="1"/>
  <c r="JS107" i="4"/>
  <c r="JT107" i="4" s="1"/>
  <c r="AM108" i="4"/>
  <c r="AN108" i="4" s="1"/>
  <c r="CI108" i="4"/>
  <c r="CJ108" i="4" s="1"/>
  <c r="EE108" i="4"/>
  <c r="EF108" i="4" s="1"/>
  <c r="GA108" i="4"/>
  <c r="GB108" i="4" s="1"/>
  <c r="HW108" i="4"/>
  <c r="HX108" i="4" s="1"/>
  <c r="JS108" i="4"/>
  <c r="JT108" i="4" s="1"/>
  <c r="AM109" i="4"/>
  <c r="AN109" i="4" s="1"/>
  <c r="CI109" i="4"/>
  <c r="CJ109" i="4" s="1"/>
  <c r="EE109" i="4"/>
  <c r="EF109" i="4" s="1"/>
  <c r="GA109" i="4"/>
  <c r="GB109" i="4" s="1"/>
  <c r="HW109" i="4"/>
  <c r="HX109" i="4" s="1"/>
  <c r="JS109" i="4"/>
  <c r="JT109" i="4" s="1"/>
  <c r="AM110" i="4"/>
  <c r="AN110" i="4" s="1"/>
  <c r="CI110" i="4"/>
  <c r="CJ110" i="4" s="1"/>
  <c r="EE110" i="4"/>
  <c r="EF110" i="4" s="1"/>
  <c r="GA110" i="4"/>
  <c r="GB110" i="4" s="1"/>
  <c r="HW110" i="4"/>
  <c r="HX110" i="4" s="1"/>
  <c r="JS110" i="4"/>
  <c r="JT110" i="4" s="1"/>
  <c r="AM111" i="4"/>
  <c r="AN111" i="4" s="1"/>
  <c r="CI111" i="4"/>
  <c r="CJ111" i="4" s="1"/>
  <c r="EE111" i="4"/>
  <c r="EF111" i="4" s="1"/>
  <c r="GA111" i="4"/>
  <c r="GB111" i="4" s="1"/>
  <c r="HW111" i="4"/>
  <c r="HX111" i="4" s="1"/>
  <c r="JS111" i="4"/>
  <c r="JT111" i="4" s="1"/>
  <c r="AM112" i="4"/>
  <c r="AN112" i="4" s="1"/>
  <c r="CI112" i="4"/>
  <c r="CJ112" i="4" s="1"/>
  <c r="EE112" i="4"/>
  <c r="EF112" i="4" s="1"/>
  <c r="GA112" i="4"/>
  <c r="GB112" i="4" s="1"/>
  <c r="HW112" i="4"/>
  <c r="HX112" i="4" s="1"/>
  <c r="JS112" i="4"/>
  <c r="JT112" i="4" s="1"/>
  <c r="DI15" i="2"/>
  <c r="FD16" i="2"/>
  <c r="FE16" i="2" s="1"/>
  <c r="GZ17" i="2"/>
  <c r="HA17" i="2" s="1"/>
  <c r="FE18" i="2"/>
  <c r="HA19" i="2"/>
  <c r="BL20" i="2"/>
  <c r="BM20" i="2" s="1"/>
  <c r="IV20" i="2"/>
  <c r="IW20" i="2" s="1"/>
  <c r="DH21" i="2"/>
  <c r="DI21" i="2" s="1"/>
  <c r="BM22" i="2"/>
  <c r="IW22" i="2"/>
  <c r="DI23" i="2"/>
  <c r="FD24" i="2"/>
  <c r="FE24" i="2" s="1"/>
  <c r="GZ25" i="2"/>
  <c r="HA25" i="2" s="1"/>
  <c r="FE26" i="2"/>
  <c r="HA27" i="2"/>
  <c r="BL28" i="2"/>
  <c r="BM28" i="2" s="1"/>
  <c r="IV28" i="2"/>
  <c r="IW28" i="2" s="1"/>
  <c r="DH29" i="2"/>
  <c r="DI29" i="2" s="1"/>
  <c r="BM30" i="2"/>
  <c r="IW30" i="2"/>
  <c r="DI31" i="2"/>
  <c r="FD32" i="2"/>
  <c r="FE32" i="2" s="1"/>
  <c r="GZ33" i="2"/>
  <c r="HA33" i="2" s="1"/>
  <c r="FE34" i="2"/>
  <c r="HA35" i="2"/>
  <c r="BL36" i="2"/>
  <c r="BM36" i="2" s="1"/>
  <c r="IV36" i="2"/>
  <c r="IW36" i="2" s="1"/>
  <c r="DH37" i="2"/>
  <c r="DI37" i="2" s="1"/>
  <c r="BM38" i="2"/>
  <c r="IW38" i="2"/>
  <c r="DI39" i="2"/>
  <c r="FD40" i="2"/>
  <c r="FE40" i="2" s="1"/>
  <c r="GZ41" i="2"/>
  <c r="HA41" i="2" s="1"/>
  <c r="FE42" i="2"/>
  <c r="HA43" i="2"/>
  <c r="BL44" i="2"/>
  <c r="BM44" i="2" s="1"/>
  <c r="IV44" i="2"/>
  <c r="IW44" i="2" s="1"/>
  <c r="DH45" i="2"/>
  <c r="DI45" i="2" s="1"/>
  <c r="BM46" i="2"/>
  <c r="IW46" i="2"/>
  <c r="DI47" i="2"/>
  <c r="FD48" i="2"/>
  <c r="FE48" i="2" s="1"/>
  <c r="GZ49" i="2"/>
  <c r="HA49" i="2" s="1"/>
  <c r="FE50" i="2"/>
  <c r="GZ52" i="2"/>
  <c r="HA52" i="2" s="1"/>
  <c r="FE53" i="2"/>
  <c r="HA54" i="2"/>
  <c r="BL55" i="2"/>
  <c r="BM55" i="2" s="1"/>
  <c r="IV55" i="2"/>
  <c r="IW55" i="2" s="1"/>
  <c r="DH56" i="2"/>
  <c r="DI56" i="2" s="1"/>
  <c r="BM57" i="2"/>
  <c r="IW57" i="2"/>
  <c r="DI58" i="2"/>
  <c r="FD59" i="2"/>
  <c r="FE59" i="2" s="1"/>
  <c r="GZ60" i="2"/>
  <c r="HA60" i="2" s="1"/>
  <c r="FE61" i="2"/>
  <c r="HA62" i="2"/>
  <c r="BL63" i="2"/>
  <c r="BM63" i="2" s="1"/>
  <c r="IV63" i="2"/>
  <c r="IW63" i="2" s="1"/>
  <c r="DH64" i="2"/>
  <c r="DI64" i="2" s="1"/>
  <c r="BM65" i="2"/>
  <c r="IW65" i="2"/>
  <c r="DI66" i="2"/>
  <c r="FD67" i="2"/>
  <c r="FE67" i="2" s="1"/>
  <c r="GZ68" i="2"/>
  <c r="HA68" i="2" s="1"/>
  <c r="FE69" i="2"/>
  <c r="HA70" i="2"/>
  <c r="BL71" i="2"/>
  <c r="BM71" i="2" s="1"/>
  <c r="IV71" i="2"/>
  <c r="IW71" i="2" s="1"/>
  <c r="DH72" i="2"/>
  <c r="DI72" i="2" s="1"/>
  <c r="BM73" i="2"/>
  <c r="IW73" i="2"/>
  <c r="DI74" i="2"/>
  <c r="FD75" i="2"/>
  <c r="FE75" i="2" s="1"/>
  <c r="GZ76" i="2"/>
  <c r="HA76" i="2" s="1"/>
  <c r="FE77" i="2"/>
  <c r="HA78" i="2"/>
  <c r="BL79" i="2"/>
  <c r="BM79" i="2" s="1"/>
  <c r="IV79" i="2"/>
  <c r="IW79" i="2" s="1"/>
  <c r="DH80" i="2"/>
  <c r="DI80" i="2" s="1"/>
  <c r="BM81" i="2"/>
  <c r="IW81" i="2"/>
  <c r="DI82" i="2"/>
  <c r="FD83" i="2"/>
  <c r="FE83" i="2" s="1"/>
  <c r="GZ84" i="2"/>
  <c r="HA84" i="2" s="1"/>
  <c r="FE85" i="2"/>
  <c r="HA86" i="2"/>
  <c r="BL87" i="2"/>
  <c r="BM87" i="2" s="1"/>
  <c r="IV87" i="2"/>
  <c r="IW87" i="2" s="1"/>
  <c r="DH88" i="2"/>
  <c r="DI88" i="2" s="1"/>
  <c r="DI90" i="2"/>
  <c r="FD91" i="2"/>
  <c r="FE91" i="2" s="1"/>
  <c r="BL89" i="2"/>
  <c r="BM89" i="2" s="1"/>
  <c r="IV89" i="2"/>
  <c r="IW89" i="2" s="1"/>
  <c r="IW91" i="2"/>
  <c r="HA15" i="2"/>
  <c r="BL16" i="2"/>
  <c r="BM16" i="2" s="1"/>
  <c r="IV16" i="2"/>
  <c r="IW16" i="2" s="1"/>
  <c r="DH17" i="2"/>
  <c r="DI17" i="2" s="1"/>
  <c r="BM18" i="2"/>
  <c r="IW18" i="2"/>
  <c r="DI19" i="2"/>
  <c r="FD20" i="2"/>
  <c r="FE20" i="2" s="1"/>
  <c r="GZ21" i="2"/>
  <c r="HA21" i="2" s="1"/>
  <c r="FE22" i="2"/>
  <c r="HA23" i="2"/>
  <c r="BL24" i="2"/>
  <c r="BM24" i="2" s="1"/>
  <c r="IV24" i="2"/>
  <c r="IW24" i="2" s="1"/>
  <c r="DH25" i="2"/>
  <c r="DI25" i="2" s="1"/>
  <c r="BM26" i="2"/>
  <c r="IW26" i="2"/>
  <c r="DI27" i="2"/>
  <c r="FD28" i="2"/>
  <c r="FE28" i="2" s="1"/>
  <c r="GZ29" i="2"/>
  <c r="HA29" i="2" s="1"/>
  <c r="FE30" i="2"/>
  <c r="HA31" i="2"/>
  <c r="BL32" i="2"/>
  <c r="BM32" i="2" s="1"/>
  <c r="IV32" i="2"/>
  <c r="IW32" i="2" s="1"/>
  <c r="DH33" i="2"/>
  <c r="DI33" i="2" s="1"/>
  <c r="BM34" i="2"/>
  <c r="IW34" i="2"/>
  <c r="DI35" i="2"/>
  <c r="FD36" i="2"/>
  <c r="FE36" i="2" s="1"/>
  <c r="GZ37" i="2"/>
  <c r="HA37" i="2" s="1"/>
  <c r="FE38" i="2"/>
  <c r="HA39" i="2"/>
  <c r="BL40" i="2"/>
  <c r="BM40" i="2" s="1"/>
  <c r="IV40" i="2"/>
  <c r="IW40" i="2" s="1"/>
  <c r="DH41" i="2"/>
  <c r="DI41" i="2" s="1"/>
  <c r="BM42" i="2"/>
  <c r="IW42" i="2"/>
  <c r="DI43" i="2"/>
  <c r="FD44" i="2"/>
  <c r="FE44" i="2" s="1"/>
  <c r="GZ45" i="2"/>
  <c r="HA45" i="2" s="1"/>
  <c r="FE46" i="2"/>
  <c r="HA47" i="2"/>
  <c r="BL48" i="2"/>
  <c r="BM48" i="2" s="1"/>
  <c r="IV48" i="2"/>
  <c r="IW48" i="2" s="1"/>
  <c r="DH49" i="2"/>
  <c r="DI49" i="2" s="1"/>
  <c r="BM50" i="2"/>
  <c r="IW50" i="2"/>
  <c r="DI51" i="2"/>
  <c r="IV51" i="2"/>
  <c r="IW51" i="2" s="1"/>
  <c r="DH52" i="2"/>
  <c r="DI52" i="2" s="1"/>
  <c r="BM53" i="2"/>
  <c r="IW53" i="2"/>
  <c r="DI54" i="2"/>
  <c r="FD55" i="2"/>
  <c r="FE55" i="2" s="1"/>
  <c r="GZ56" i="2"/>
  <c r="HA56" i="2" s="1"/>
  <c r="FE57" i="2"/>
  <c r="HA58" i="2"/>
  <c r="BL59" i="2"/>
  <c r="BM59" i="2" s="1"/>
  <c r="IV59" i="2"/>
  <c r="IW59" i="2" s="1"/>
  <c r="DH60" i="2"/>
  <c r="DI60" i="2" s="1"/>
  <c r="BM61" i="2"/>
  <c r="IW61" i="2"/>
  <c r="DI62" i="2"/>
  <c r="FD63" i="2"/>
  <c r="FE63" i="2" s="1"/>
  <c r="GZ64" i="2"/>
  <c r="HA64" i="2" s="1"/>
  <c r="FE65" i="2"/>
  <c r="HA66" i="2"/>
  <c r="BL67" i="2"/>
  <c r="BM67" i="2" s="1"/>
  <c r="IV67" i="2"/>
  <c r="IW67" i="2" s="1"/>
  <c r="DH68" i="2"/>
  <c r="DI68" i="2" s="1"/>
  <c r="BM69" i="2"/>
  <c r="IW69" i="2"/>
  <c r="DI70" i="2"/>
  <c r="FD71" i="2"/>
  <c r="FE71" i="2" s="1"/>
  <c r="GZ72" i="2"/>
  <c r="HA72" i="2" s="1"/>
  <c r="FE73" i="2"/>
  <c r="HA74" i="2"/>
  <c r="BL75" i="2"/>
  <c r="BM75" i="2" s="1"/>
  <c r="IV75" i="2"/>
  <c r="IW75" i="2" s="1"/>
  <c r="DH76" i="2"/>
  <c r="DI76" i="2" s="1"/>
  <c r="BM77" i="2"/>
  <c r="IW77" i="2"/>
  <c r="DI78" i="2"/>
  <c r="FD79" i="2"/>
  <c r="FE79" i="2" s="1"/>
  <c r="GZ80" i="2"/>
  <c r="HA80" i="2" s="1"/>
  <c r="FE81" i="2"/>
  <c r="HA82" i="2"/>
  <c r="BL83" i="2"/>
  <c r="BM83" i="2" s="1"/>
  <c r="IV83" i="2"/>
  <c r="IW83" i="2" s="1"/>
  <c r="DH84" i="2"/>
  <c r="DI84" i="2" s="1"/>
  <c r="BM85" i="2"/>
  <c r="IW85" i="2"/>
  <c r="DI86" i="2"/>
  <c r="FD87" i="2"/>
  <c r="FE87" i="2" s="1"/>
  <c r="GZ88" i="2"/>
  <c r="HA88" i="2" s="1"/>
  <c r="FE89" i="2"/>
  <c r="HA90" i="2"/>
  <c r="BL91" i="2"/>
  <c r="BM91" i="2" s="1"/>
  <c r="FE93" i="2"/>
  <c r="HA94" i="2"/>
  <c r="BM97" i="2"/>
  <c r="IW97" i="2"/>
  <c r="DI98" i="2"/>
  <c r="FE101" i="2"/>
  <c r="HA102" i="2"/>
  <c r="BL105" i="2"/>
  <c r="BM105" i="2" s="1"/>
  <c r="IV105" i="2"/>
  <c r="IW105" i="2" s="1"/>
  <c r="DH106" i="2"/>
  <c r="DI106" i="2" s="1"/>
  <c r="FE106" i="2"/>
  <c r="BM107" i="2"/>
  <c r="GZ107" i="2"/>
  <c r="HA107" i="2" s="1"/>
  <c r="IW107" i="2"/>
  <c r="BL108" i="2"/>
  <c r="BM108" i="2" s="1"/>
  <c r="DI108" i="2"/>
  <c r="IV108" i="2"/>
  <c r="IW108" i="2" s="1"/>
  <c r="FD109" i="2"/>
  <c r="FE109" i="2" s="1"/>
  <c r="HA109" i="2"/>
  <c r="BM110" i="2"/>
  <c r="GZ110" i="2"/>
  <c r="HA110" i="2" s="1"/>
  <c r="IW110" i="2"/>
  <c r="DH111" i="2"/>
  <c r="DI111" i="2" s="1"/>
  <c r="FE111" i="2"/>
  <c r="FD112" i="2"/>
  <c r="FE112" i="2" s="1"/>
  <c r="HA112" i="2"/>
  <c r="BL113" i="2"/>
  <c r="BM113" i="2" s="1"/>
  <c r="DI113" i="2"/>
  <c r="IV113" i="2"/>
  <c r="IW113" i="2" s="1"/>
  <c r="DH92" i="2"/>
  <c r="DI92" i="2" s="1"/>
  <c r="BM93" i="2"/>
  <c r="IW93" i="2"/>
  <c r="DI94" i="2"/>
  <c r="FD95" i="2"/>
  <c r="FE95" i="2" s="1"/>
  <c r="GZ96" i="2"/>
  <c r="HA96" i="2" s="1"/>
  <c r="FE97" i="2"/>
  <c r="HA98" i="2"/>
  <c r="BL99" i="2"/>
  <c r="BM99" i="2" s="1"/>
  <c r="IV99" i="2"/>
  <c r="IW99" i="2" s="1"/>
  <c r="DH100" i="2"/>
  <c r="DI100" i="2" s="1"/>
  <c r="BM101" i="2"/>
  <c r="IW101" i="2"/>
  <c r="DI102" i="2"/>
  <c r="FD103" i="2"/>
  <c r="FE103" i="2" s="1"/>
  <c r="GZ104" i="2"/>
  <c r="HA104" i="2" s="1"/>
  <c r="HA92" i="2"/>
  <c r="BM95" i="2"/>
  <c r="IW95" i="2"/>
  <c r="DI96" i="2"/>
  <c r="FE99" i="2"/>
  <c r="HA100" i="2"/>
  <c r="BM103" i="2"/>
  <c r="IW103" i="2"/>
  <c r="DI104" i="2"/>
  <c r="FD105" i="2"/>
  <c r="FE105" i="2" s="1"/>
  <c r="HA105" i="2"/>
  <c r="BM106" i="2"/>
  <c r="GZ106" i="2"/>
  <c r="HA106" i="2" s="1"/>
  <c r="IW106" i="2"/>
  <c r="DH107" i="2"/>
  <c r="DI107" i="2" s="1"/>
  <c r="FE107" i="2"/>
  <c r="FD108" i="2"/>
  <c r="FE108" i="2" s="1"/>
  <c r="HA108" i="2"/>
  <c r="BL109" i="2"/>
  <c r="BM109" i="2" s="1"/>
  <c r="DI109" i="2"/>
  <c r="IV109" i="2"/>
  <c r="IW109" i="2" s="1"/>
  <c r="DH110" i="2"/>
  <c r="DI110" i="2" s="1"/>
  <c r="FE110" i="2"/>
  <c r="BM111" i="2"/>
  <c r="GZ111" i="2"/>
  <c r="HA111" i="2" s="1"/>
  <c r="IW111" i="2"/>
  <c r="BL112" i="2"/>
  <c r="BM112" i="2" s="1"/>
  <c r="DI112" i="2"/>
  <c r="IV112" i="2"/>
  <c r="IW112" i="2" s="1"/>
  <c r="FD113" i="2"/>
  <c r="FE113" i="2" s="1"/>
  <c r="HA113" i="2"/>
  <c r="AO15" i="2"/>
  <c r="EG15" i="2"/>
  <c r="HY15" i="2"/>
  <c r="CK16" i="2"/>
  <c r="GC16" i="2"/>
  <c r="JU16" i="2"/>
  <c r="AO17" i="2"/>
  <c r="EG17" i="2"/>
  <c r="HY17" i="2"/>
  <c r="CK18" i="2"/>
  <c r="GC18" i="2"/>
  <c r="JU18" i="2"/>
  <c r="AO19" i="2"/>
  <c r="EG19" i="2"/>
  <c r="HY19" i="2"/>
  <c r="CK20" i="2"/>
  <c r="GC20" i="2"/>
  <c r="JU20" i="2"/>
  <c r="AO21" i="2"/>
  <c r="EG21" i="2"/>
  <c r="HY21" i="2"/>
  <c r="CK22" i="2"/>
  <c r="GC22" i="2"/>
  <c r="JU22" i="2"/>
  <c r="AO23" i="2"/>
  <c r="EG23" i="2"/>
  <c r="HY23" i="2"/>
  <c r="CK24" i="2"/>
  <c r="GC24" i="2"/>
  <c r="JU24" i="2"/>
  <c r="AO25" i="2"/>
  <c r="EG25" i="2"/>
  <c r="HY25" i="2"/>
  <c r="CK26" i="2"/>
  <c r="GC26" i="2"/>
  <c r="JU26" i="2"/>
  <c r="AO27" i="2"/>
  <c r="EG27" i="2"/>
  <c r="HY27" i="2"/>
  <c r="CK28" i="2"/>
  <c r="GC28" i="2"/>
  <c r="JU28" i="2"/>
  <c r="AO29" i="2"/>
  <c r="EG29" i="2"/>
  <c r="HY29" i="2"/>
  <c r="CK30" i="2"/>
  <c r="GC30" i="2"/>
  <c r="JU30" i="2"/>
  <c r="AO31" i="2"/>
  <c r="EG31" i="2"/>
  <c r="HY31" i="2"/>
  <c r="CK32" i="2"/>
  <c r="GC32" i="2"/>
  <c r="JU32" i="2"/>
  <c r="AO33" i="2"/>
  <c r="EG33" i="2"/>
  <c r="HY33" i="2"/>
  <c r="CK34" i="2"/>
  <c r="GC34" i="2"/>
  <c r="JU34" i="2"/>
  <c r="AO35" i="2"/>
  <c r="EG35" i="2"/>
  <c r="HY35" i="2"/>
  <c r="CK36" i="2"/>
  <c r="GC36" i="2"/>
  <c r="JU36" i="2"/>
  <c r="AO37" i="2"/>
  <c r="EG37" i="2"/>
  <c r="HY37" i="2"/>
  <c r="CK38" i="2"/>
  <c r="GC38" i="2"/>
  <c r="JU38" i="2"/>
  <c r="AO39" i="2"/>
  <c r="EG39" i="2"/>
  <c r="HY39" i="2"/>
  <c r="CK40" i="2"/>
  <c r="GC40" i="2"/>
  <c r="JU40" i="2"/>
  <c r="AO41" i="2"/>
  <c r="EG41" i="2"/>
  <c r="HY41" i="2"/>
  <c r="CK42" i="2"/>
  <c r="GC42" i="2"/>
  <c r="JU42" i="2"/>
  <c r="AO43" i="2"/>
  <c r="EG43" i="2"/>
  <c r="HY43" i="2"/>
  <c r="CK44" i="2"/>
  <c r="GC44" i="2"/>
  <c r="JU44" i="2"/>
  <c r="AO45" i="2"/>
  <c r="EG45" i="2"/>
  <c r="HY45" i="2"/>
  <c r="CK46" i="2"/>
  <c r="GC46" i="2"/>
  <c r="JU46" i="2"/>
  <c r="AO47" i="2"/>
  <c r="EG47" i="2"/>
  <c r="HY47" i="2"/>
  <c r="CK48" i="2"/>
  <c r="GC48" i="2"/>
  <c r="JU48" i="2"/>
  <c r="AO49" i="2"/>
  <c r="EG49" i="2"/>
  <c r="HY49" i="2"/>
  <c r="CK50" i="2"/>
  <c r="GC50" i="2"/>
  <c r="JU50" i="2"/>
  <c r="AO51" i="2"/>
  <c r="EG51" i="2"/>
  <c r="HY51" i="2"/>
  <c r="CK52" i="2"/>
  <c r="GC52" i="2"/>
  <c r="JU52" i="2"/>
  <c r="AO53" i="2"/>
  <c r="EG53" i="2"/>
  <c r="HY53" i="2"/>
  <c r="CK54" i="2"/>
  <c r="GC54" i="2"/>
  <c r="JU54" i="2"/>
  <c r="AO55" i="2"/>
  <c r="EG55" i="2"/>
  <c r="HY55" i="2"/>
  <c r="CK56" i="2"/>
  <c r="GC56" i="2"/>
  <c r="JU56" i="2"/>
  <c r="AO57" i="2"/>
  <c r="GB57" i="2"/>
  <c r="GC57" i="2" s="1"/>
  <c r="JT57" i="2"/>
  <c r="JU57" i="2" s="1"/>
  <c r="AN58" i="2"/>
  <c r="AO58" i="2" s="1"/>
  <c r="EF58" i="2"/>
  <c r="EG58" i="2" s="1"/>
  <c r="HX58" i="2"/>
  <c r="HY58" i="2" s="1"/>
  <c r="CJ59" i="2"/>
  <c r="CK59" i="2" s="1"/>
  <c r="GB59" i="2"/>
  <c r="GC59" i="2" s="1"/>
  <c r="JT59" i="2"/>
  <c r="JU59" i="2" s="1"/>
  <c r="AN60" i="2"/>
  <c r="AO60" i="2" s="1"/>
  <c r="EF60" i="2"/>
  <c r="EG60" i="2" s="1"/>
  <c r="HX60" i="2"/>
  <c r="HY60" i="2" s="1"/>
  <c r="CJ61" i="2"/>
  <c r="CK61" i="2" s="1"/>
  <c r="GB61" i="2"/>
  <c r="GC61" i="2" s="1"/>
  <c r="JT61" i="2"/>
  <c r="JU61" i="2" s="1"/>
  <c r="AN62" i="2"/>
  <c r="AO62" i="2" s="1"/>
  <c r="EF62" i="2"/>
  <c r="EG62" i="2" s="1"/>
  <c r="HX62" i="2"/>
  <c r="HY62" i="2" s="1"/>
  <c r="CJ63" i="2"/>
  <c r="CK63" i="2" s="1"/>
  <c r="GB63" i="2"/>
  <c r="GC63" i="2" s="1"/>
  <c r="JT63" i="2"/>
  <c r="JU63" i="2" s="1"/>
  <c r="AN64" i="2"/>
  <c r="AO64" i="2" s="1"/>
  <c r="EF64" i="2"/>
  <c r="EG64" i="2" s="1"/>
  <c r="HX64" i="2"/>
  <c r="HY64" i="2" s="1"/>
  <c r="CJ65" i="2"/>
  <c r="CK65" i="2" s="1"/>
  <c r="GB65" i="2"/>
  <c r="GC65" i="2" s="1"/>
  <c r="JT65" i="2"/>
  <c r="JU65" i="2" s="1"/>
  <c r="AN66" i="2"/>
  <c r="AO66" i="2" s="1"/>
  <c r="EF66" i="2"/>
  <c r="EG66" i="2" s="1"/>
  <c r="HX66" i="2"/>
  <c r="HY66" i="2" s="1"/>
  <c r="CJ67" i="2"/>
  <c r="CK67" i="2" s="1"/>
  <c r="GB67" i="2"/>
  <c r="GC67" i="2" s="1"/>
  <c r="JT67" i="2"/>
  <c r="JU67" i="2" s="1"/>
  <c r="AN68" i="2"/>
  <c r="AO68" i="2" s="1"/>
  <c r="EF68" i="2"/>
  <c r="EG68" i="2" s="1"/>
  <c r="HX68" i="2"/>
  <c r="HY68" i="2" s="1"/>
  <c r="CJ69" i="2"/>
  <c r="CK69" i="2" s="1"/>
  <c r="GB69" i="2"/>
  <c r="GC69" i="2" s="1"/>
  <c r="JT69" i="2"/>
  <c r="JU69" i="2" s="1"/>
  <c r="AN70" i="2"/>
  <c r="AO70" i="2" s="1"/>
  <c r="EF70" i="2"/>
  <c r="EG70" i="2" s="1"/>
  <c r="HX70" i="2"/>
  <c r="HY70" i="2" s="1"/>
  <c r="CJ71" i="2"/>
  <c r="CK71" i="2" s="1"/>
  <c r="GB71" i="2"/>
  <c r="GC71" i="2" s="1"/>
  <c r="JT71" i="2"/>
  <c r="JU71" i="2" s="1"/>
  <c r="AN72" i="2"/>
  <c r="AO72" i="2" s="1"/>
  <c r="EF72" i="2"/>
  <c r="EG72" i="2" s="1"/>
  <c r="HX72" i="2"/>
  <c r="HY72" i="2" s="1"/>
  <c r="CJ73" i="2"/>
  <c r="CK73" i="2" s="1"/>
  <c r="GB73" i="2"/>
  <c r="GC73" i="2" s="1"/>
  <c r="JT73" i="2"/>
  <c r="JU73" i="2" s="1"/>
  <c r="AN74" i="2"/>
  <c r="AO74" i="2" s="1"/>
  <c r="EF74" i="2"/>
  <c r="EG74" i="2" s="1"/>
  <c r="HX74" i="2"/>
  <c r="HY74" i="2" s="1"/>
  <c r="CJ75" i="2"/>
  <c r="CK75" i="2" s="1"/>
  <c r="GB75" i="2"/>
  <c r="GC75" i="2" s="1"/>
  <c r="JT75" i="2"/>
  <c r="JU75" i="2" s="1"/>
  <c r="AN76" i="2"/>
  <c r="AO76" i="2" s="1"/>
  <c r="EF76" i="2"/>
  <c r="EG76" i="2" s="1"/>
  <c r="HX76" i="2"/>
  <c r="HY76" i="2" s="1"/>
  <c r="CJ77" i="2"/>
  <c r="CK77" i="2" s="1"/>
  <c r="GB77" i="2"/>
  <c r="GC77" i="2" s="1"/>
  <c r="JT77" i="2"/>
  <c r="JU77" i="2" s="1"/>
  <c r="AN78" i="2"/>
  <c r="AO78" i="2" s="1"/>
  <c r="EF78" i="2"/>
  <c r="EG78" i="2" s="1"/>
  <c r="HX78" i="2"/>
  <c r="HY78" i="2" s="1"/>
  <c r="CJ79" i="2"/>
  <c r="CK79" i="2" s="1"/>
  <c r="GB79" i="2"/>
  <c r="GC79" i="2" s="1"/>
  <c r="JT79" i="2"/>
  <c r="JU79" i="2" s="1"/>
  <c r="AN80" i="2"/>
  <c r="AO80" i="2" s="1"/>
  <c r="EF80" i="2"/>
  <c r="EG80" i="2" s="1"/>
  <c r="HX80" i="2"/>
  <c r="HY80" i="2" s="1"/>
  <c r="CJ81" i="2"/>
  <c r="CK81" i="2" s="1"/>
  <c r="GB81" i="2"/>
  <c r="GC81" i="2" s="1"/>
  <c r="JT81" i="2"/>
  <c r="JU81" i="2" s="1"/>
  <c r="AN82" i="2"/>
  <c r="AO82" i="2" s="1"/>
  <c r="EF82" i="2"/>
  <c r="EG82" i="2" s="1"/>
  <c r="HX82" i="2"/>
  <c r="HY82" i="2" s="1"/>
  <c r="CJ83" i="2"/>
  <c r="CK83" i="2" s="1"/>
  <c r="GB83" i="2"/>
  <c r="GC83" i="2" s="1"/>
  <c r="JT83" i="2"/>
  <c r="JU83" i="2" s="1"/>
  <c r="AN84" i="2"/>
  <c r="AO84" i="2" s="1"/>
  <c r="EF84" i="2"/>
  <c r="EG84" i="2" s="1"/>
  <c r="HX84" i="2"/>
  <c r="HY84" i="2" s="1"/>
  <c r="CJ85" i="2"/>
  <c r="CK85" i="2" s="1"/>
  <c r="GB85" i="2"/>
  <c r="GC85" i="2" s="1"/>
  <c r="JT85" i="2"/>
  <c r="JU85" i="2" s="1"/>
  <c r="AN86" i="2"/>
  <c r="AO86" i="2" s="1"/>
  <c r="EF86" i="2"/>
  <c r="EG86" i="2" s="1"/>
  <c r="HX86" i="2"/>
  <c r="HY86" i="2" s="1"/>
  <c r="CJ87" i="2"/>
  <c r="CK87" i="2" s="1"/>
  <c r="GB87" i="2"/>
  <c r="GC87" i="2" s="1"/>
  <c r="JT87" i="2"/>
  <c r="JU87" i="2" s="1"/>
  <c r="AN88" i="2"/>
  <c r="AO88" i="2" s="1"/>
  <c r="EF88" i="2"/>
  <c r="EG88" i="2" s="1"/>
  <c r="HX88" i="2"/>
  <c r="HY88" i="2" s="1"/>
  <c r="CJ89" i="2"/>
  <c r="CK89" i="2" s="1"/>
  <c r="GB89" i="2"/>
  <c r="GC89" i="2" s="1"/>
  <c r="JT89" i="2"/>
  <c r="JU89" i="2" s="1"/>
  <c r="AN90" i="2"/>
  <c r="AO90" i="2" s="1"/>
  <c r="EF90" i="2"/>
  <c r="EG90" i="2" s="1"/>
  <c r="HX90" i="2"/>
  <c r="HY90" i="2" s="1"/>
  <c r="CJ91" i="2"/>
  <c r="CK91" i="2" s="1"/>
  <c r="GB91" i="2"/>
  <c r="GC91" i="2" s="1"/>
  <c r="JT91" i="2"/>
  <c r="JU91" i="2" s="1"/>
  <c r="AN92" i="2"/>
  <c r="AO92" i="2" s="1"/>
  <c r="EF92" i="2"/>
  <c r="EG92" i="2" s="1"/>
  <c r="HX92" i="2"/>
  <c r="HY92" i="2" s="1"/>
  <c r="CJ93" i="2"/>
  <c r="CK93" i="2" s="1"/>
  <c r="GB93" i="2"/>
  <c r="GC93" i="2" s="1"/>
  <c r="JT93" i="2"/>
  <c r="JU93" i="2" s="1"/>
  <c r="AN94" i="2"/>
  <c r="AO94" i="2" s="1"/>
  <c r="EF94" i="2"/>
  <c r="EG94" i="2" s="1"/>
  <c r="HX94" i="2"/>
  <c r="HY94" i="2" s="1"/>
  <c r="CJ95" i="2"/>
  <c r="CK95" i="2" s="1"/>
  <c r="GB95" i="2"/>
  <c r="GC95" i="2" s="1"/>
  <c r="JT95" i="2"/>
  <c r="JU95" i="2" s="1"/>
  <c r="AN96" i="2"/>
  <c r="AO96" i="2" s="1"/>
  <c r="EF96" i="2"/>
  <c r="EG96" i="2" s="1"/>
  <c r="HX96" i="2"/>
  <c r="HY96" i="2" s="1"/>
  <c r="CJ97" i="2"/>
  <c r="CK97" i="2" s="1"/>
  <c r="GB97" i="2"/>
  <c r="GC97" i="2" s="1"/>
  <c r="JT97" i="2"/>
  <c r="JU97" i="2" s="1"/>
  <c r="AN98" i="2"/>
  <c r="AO98" i="2" s="1"/>
  <c r="EF98" i="2"/>
  <c r="EG98" i="2" s="1"/>
  <c r="HX98" i="2"/>
  <c r="HY98" i="2" s="1"/>
  <c r="CJ99" i="2"/>
  <c r="CK99" i="2" s="1"/>
  <c r="GB99" i="2"/>
  <c r="GC99" i="2" s="1"/>
  <c r="JT99" i="2"/>
  <c r="JU99" i="2" s="1"/>
  <c r="AN100" i="2"/>
  <c r="AO100" i="2" s="1"/>
  <c r="EF100" i="2"/>
  <c r="EG100" i="2" s="1"/>
  <c r="HX100" i="2"/>
  <c r="HY100" i="2" s="1"/>
  <c r="CJ101" i="2"/>
  <c r="CK101" i="2" s="1"/>
  <c r="GB101" i="2"/>
  <c r="GC101" i="2" s="1"/>
  <c r="JT101" i="2"/>
  <c r="JU101" i="2" s="1"/>
  <c r="AN102" i="2"/>
  <c r="AO102" i="2" s="1"/>
  <c r="EF102" i="2"/>
  <c r="EG102" i="2" s="1"/>
  <c r="HX102" i="2"/>
  <c r="HY102" i="2" s="1"/>
  <c r="CJ103" i="2"/>
  <c r="CK103" i="2" s="1"/>
  <c r="GB103" i="2"/>
  <c r="GC103" i="2" s="1"/>
  <c r="JT103" i="2"/>
  <c r="JU103" i="2" s="1"/>
  <c r="AN104" i="2"/>
  <c r="AO104" i="2" s="1"/>
  <c r="EF104" i="2"/>
  <c r="EG104" i="2" s="1"/>
  <c r="HX104" i="2"/>
  <c r="HY104" i="2" s="1"/>
  <c r="CJ105" i="2"/>
  <c r="CK105" i="2" s="1"/>
  <c r="GB105" i="2"/>
  <c r="GC105" i="2" s="1"/>
  <c r="JT105" i="2"/>
  <c r="JU105" i="2" s="1"/>
  <c r="AN106" i="2"/>
  <c r="AO106" i="2" s="1"/>
  <c r="EF106" i="2"/>
  <c r="EG106" i="2" s="1"/>
  <c r="HX106" i="2"/>
  <c r="HY106" i="2" s="1"/>
  <c r="CJ107" i="2"/>
  <c r="CK107" i="2" s="1"/>
  <c r="GB107" i="2"/>
  <c r="GC107" i="2" s="1"/>
  <c r="JT107" i="2"/>
  <c r="JU107" i="2" s="1"/>
  <c r="AN108" i="2"/>
  <c r="AO108" i="2" s="1"/>
  <c r="EF108" i="2"/>
  <c r="EG108" i="2" s="1"/>
  <c r="HX108" i="2"/>
  <c r="HY108" i="2" s="1"/>
  <c r="CJ109" i="2"/>
  <c r="CK109" i="2" s="1"/>
  <c r="GB109" i="2"/>
  <c r="GC109" i="2" s="1"/>
  <c r="JT109" i="2"/>
  <c r="JU109" i="2" s="1"/>
  <c r="AN110" i="2"/>
  <c r="AO110" i="2" s="1"/>
  <c r="EF110" i="2"/>
  <c r="EG110" i="2" s="1"/>
  <c r="HX110" i="2"/>
  <c r="HY110" i="2" s="1"/>
  <c r="CJ111" i="2"/>
  <c r="CK111" i="2" s="1"/>
  <c r="GB111" i="2"/>
  <c r="GC111" i="2" s="1"/>
  <c r="JT111" i="2"/>
  <c r="JU111" i="2" s="1"/>
  <c r="AN112" i="2"/>
  <c r="AO112" i="2" s="1"/>
  <c r="EF112" i="2"/>
  <c r="EG112" i="2" s="1"/>
  <c r="HX112" i="2"/>
  <c r="HY112" i="2" s="1"/>
  <c r="CJ113" i="2"/>
  <c r="CK113" i="2" s="1"/>
  <c r="GB113" i="2"/>
  <c r="GC113" i="2" s="1"/>
  <c r="JT113" i="2"/>
  <c r="JU113" i="2" s="1"/>
  <c r="F19" i="1"/>
  <c r="B18" i="3"/>
  <c r="B17" i="3"/>
  <c r="B16" i="3"/>
  <c r="B15" i="3"/>
  <c r="B14" i="3"/>
  <c r="B13" i="3"/>
  <c r="B12" i="3"/>
  <c r="B11" i="3"/>
  <c r="B10" i="3"/>
  <c r="G29" i="1"/>
  <c r="F29" i="1"/>
  <c r="E29" i="1"/>
  <c r="D29" i="1"/>
  <c r="C29" i="1"/>
  <c r="H28" i="1"/>
  <c r="H27" i="1"/>
  <c r="H29" i="1" s="1"/>
  <c r="O14" i="2" l="1"/>
  <c r="P14" i="2" l="1"/>
  <c r="C5" i="4" l="1"/>
  <c r="JR14" i="4" l="1"/>
  <c r="JP14" i="4"/>
  <c r="JO14" i="4"/>
  <c r="JN14" i="4"/>
  <c r="JJ14" i="4"/>
  <c r="JS14" i="4" s="1"/>
  <c r="IT14" i="4"/>
  <c r="IR14" i="4"/>
  <c r="IY14" i="4" s="1"/>
  <c r="JA14" i="4" s="1"/>
  <c r="IQ14" i="4"/>
  <c r="IP14" i="4"/>
  <c r="IL14" i="4"/>
  <c r="IU14" i="4" s="1"/>
  <c r="HV14" i="4"/>
  <c r="HT14" i="4"/>
  <c r="HS14" i="4"/>
  <c r="HR14" i="4"/>
  <c r="HN14" i="4"/>
  <c r="HW14" i="4" s="1"/>
  <c r="GX14" i="4"/>
  <c r="GV14" i="4"/>
  <c r="HC14" i="4" s="1"/>
  <c r="HE14" i="4" s="1"/>
  <c r="GU14" i="4"/>
  <c r="GT14" i="4"/>
  <c r="GP14" i="4"/>
  <c r="GY14" i="4" s="1"/>
  <c r="FZ14" i="4"/>
  <c r="FX14" i="4"/>
  <c r="FW14" i="4"/>
  <c r="FV14" i="4"/>
  <c r="FR14" i="4"/>
  <c r="GA14" i="4" s="1"/>
  <c r="FB14" i="4"/>
  <c r="EZ14" i="4"/>
  <c r="FG14" i="4" s="1"/>
  <c r="FI14" i="4" s="1"/>
  <c r="EY14" i="4"/>
  <c r="EX14" i="4"/>
  <c r="ET14" i="4"/>
  <c r="FC14" i="4" s="1"/>
  <c r="ED14" i="4"/>
  <c r="EB14" i="4"/>
  <c r="EA14" i="4"/>
  <c r="DZ14" i="4"/>
  <c r="DV14" i="4"/>
  <c r="EE14" i="4" s="1"/>
  <c r="DF14" i="4"/>
  <c r="DD14" i="4"/>
  <c r="DK14" i="4" s="1"/>
  <c r="DM14" i="4" s="1"/>
  <c r="DC14" i="4"/>
  <c r="DB14" i="4"/>
  <c r="CX14" i="4"/>
  <c r="DG14" i="4" s="1"/>
  <c r="CH14" i="4"/>
  <c r="CF14" i="4"/>
  <c r="CE14" i="4"/>
  <c r="CD14" i="4"/>
  <c r="BZ14" i="4"/>
  <c r="CI14" i="4" s="1"/>
  <c r="BJ14" i="4"/>
  <c r="BH14" i="4"/>
  <c r="BO14" i="4" s="1"/>
  <c r="BQ14" i="4" s="1"/>
  <c r="BG14" i="4"/>
  <c r="BF14" i="4"/>
  <c r="BB14" i="4"/>
  <c r="BK14" i="4" s="1"/>
  <c r="AL14" i="4"/>
  <c r="AJ14" i="4"/>
  <c r="AI14" i="4"/>
  <c r="AQ14" i="4" s="1"/>
  <c r="AH14" i="4"/>
  <c r="AD14" i="4"/>
  <c r="AM14" i="4" s="1"/>
  <c r="O14" i="4"/>
  <c r="JR13" i="4"/>
  <c r="JP13" i="4"/>
  <c r="JO13" i="4"/>
  <c r="JN13" i="4"/>
  <c r="JJ13" i="4"/>
  <c r="JS13" i="4" s="1"/>
  <c r="IT13" i="4"/>
  <c r="IR13" i="4"/>
  <c r="IQ13" i="4"/>
  <c r="IP13" i="4"/>
  <c r="IL13" i="4"/>
  <c r="IU13" i="4" s="1"/>
  <c r="HV13" i="4"/>
  <c r="HT13" i="4"/>
  <c r="HS13" i="4"/>
  <c r="HR13" i="4"/>
  <c r="HN13" i="4"/>
  <c r="HW13" i="4" s="1"/>
  <c r="GX13" i="4"/>
  <c r="GV13" i="4"/>
  <c r="GU13" i="4"/>
  <c r="GT13" i="4"/>
  <c r="GP13" i="4"/>
  <c r="GY13" i="4" s="1"/>
  <c r="FZ13" i="4"/>
  <c r="FX13" i="4"/>
  <c r="FW13" i="4"/>
  <c r="FV13" i="4"/>
  <c r="FR13" i="4"/>
  <c r="GA13" i="4" s="1"/>
  <c r="FB13" i="4"/>
  <c r="EZ13" i="4"/>
  <c r="EY13" i="4"/>
  <c r="EX13" i="4"/>
  <c r="ET13" i="4"/>
  <c r="FC13" i="4" s="1"/>
  <c r="ED13" i="4"/>
  <c r="EB13" i="4"/>
  <c r="EA13" i="4"/>
  <c r="DZ13" i="4"/>
  <c r="DV13" i="4"/>
  <c r="EE13" i="4" s="1"/>
  <c r="DF13" i="4"/>
  <c r="DD13" i="4"/>
  <c r="DC13" i="4"/>
  <c r="DB13" i="4"/>
  <c r="CX13" i="4"/>
  <c r="DG13" i="4" s="1"/>
  <c r="CH13" i="4"/>
  <c r="CF13" i="4"/>
  <c r="CE13" i="4"/>
  <c r="CD13" i="4"/>
  <c r="BZ13" i="4"/>
  <c r="CI13" i="4" s="1"/>
  <c r="BJ13" i="4"/>
  <c r="BH13" i="4"/>
  <c r="BG13" i="4"/>
  <c r="BF13" i="4"/>
  <c r="BB13" i="4"/>
  <c r="BK13" i="4" s="1"/>
  <c r="AL13" i="4"/>
  <c r="AH13" i="4"/>
  <c r="O13" i="4"/>
  <c r="EI14" i="4" l="1"/>
  <c r="EK14" i="4" s="1"/>
  <c r="IA14" i="4"/>
  <c r="IC14" i="4" s="1"/>
  <c r="GE14" i="4"/>
  <c r="GG14" i="4" s="1"/>
  <c r="CM14" i="4"/>
  <c r="CO14" i="4" s="1"/>
  <c r="AS14" i="4"/>
  <c r="CM13" i="4"/>
  <c r="CO13" i="4" s="1"/>
  <c r="GE13" i="4"/>
  <c r="GG13" i="4" s="1"/>
  <c r="JW13" i="4"/>
  <c r="JY13" i="4" s="1"/>
  <c r="JW14" i="4"/>
  <c r="JY14" i="4" s="1"/>
  <c r="EI13" i="4"/>
  <c r="EK13" i="4" s="1"/>
  <c r="IA13" i="4"/>
  <c r="IC13" i="4" s="1"/>
  <c r="BO13" i="4"/>
  <c r="BQ13" i="4" s="1"/>
  <c r="FG13" i="4"/>
  <c r="FI13" i="4" s="1"/>
  <c r="IY13" i="4"/>
  <c r="JA13" i="4" s="1"/>
  <c r="DK13" i="4"/>
  <c r="DM13" i="4" s="1"/>
  <c r="HC13" i="4"/>
  <c r="HE13" i="4" s="1"/>
  <c r="AJ13" i="4"/>
  <c r="AI13" i="4"/>
  <c r="AQ13" i="4" s="1"/>
  <c r="AD13" i="4"/>
  <c r="AM13" i="4" s="1"/>
  <c r="V14" i="7"/>
  <c r="L14" i="7"/>
  <c r="K14" i="7"/>
  <c r="J14" i="7"/>
  <c r="F14" i="7"/>
  <c r="O14" i="7" s="1"/>
  <c r="N13" i="7"/>
  <c r="V13" i="7" s="1"/>
  <c r="L13" i="7"/>
  <c r="K13" i="7"/>
  <c r="J13" i="7"/>
  <c r="T13" i="7" s="1"/>
  <c r="F13" i="7"/>
  <c r="O13" i="7" s="1"/>
  <c r="D10" i="7"/>
  <c r="O13" i="6"/>
  <c r="D10" i="6"/>
  <c r="N14" i="5"/>
  <c r="V14" i="5" s="1"/>
  <c r="L14" i="5"/>
  <c r="S14" i="5" s="1"/>
  <c r="U14" i="5" s="1"/>
  <c r="K14" i="5"/>
  <c r="J14" i="5"/>
  <c r="F14" i="5"/>
  <c r="O14" i="5" s="1"/>
  <c r="N13" i="5"/>
  <c r="V13" i="5" s="1"/>
  <c r="L13" i="5"/>
  <c r="K13" i="5"/>
  <c r="J13" i="5"/>
  <c r="T13" i="5" s="1"/>
  <c r="D10" i="5"/>
  <c r="F13" i="5"/>
  <c r="O13" i="5" s="1"/>
  <c r="KA14" i="7"/>
  <c r="JR14" i="7"/>
  <c r="JZ14" i="7" s="1"/>
  <c r="JP14" i="7"/>
  <c r="JO14" i="7"/>
  <c r="JN14" i="7"/>
  <c r="JX14" i="7" s="1"/>
  <c r="JJ14" i="7"/>
  <c r="JE14" i="7"/>
  <c r="JE15" i="7" s="1"/>
  <c r="JE16" i="7" s="1"/>
  <c r="JE17" i="7" s="1"/>
  <c r="JE18" i="7" s="1"/>
  <c r="JE19" i="7" s="1"/>
  <c r="JE20" i="7" s="1"/>
  <c r="JE21" i="7" s="1"/>
  <c r="JE22" i="7" s="1"/>
  <c r="JE23" i="7" s="1"/>
  <c r="JE24" i="7" s="1"/>
  <c r="JE25" i="7" s="1"/>
  <c r="JE26" i="7" s="1"/>
  <c r="JE27" i="7" s="1"/>
  <c r="JE28" i="7" s="1"/>
  <c r="JE29" i="7" s="1"/>
  <c r="JE30" i="7" s="1"/>
  <c r="JE31" i="7" s="1"/>
  <c r="JE32" i="7" s="1"/>
  <c r="JE33" i="7" s="1"/>
  <c r="JE34" i="7" s="1"/>
  <c r="JE35" i="7" s="1"/>
  <c r="JE36" i="7" s="1"/>
  <c r="JE37" i="7" s="1"/>
  <c r="JE38" i="7" s="1"/>
  <c r="JE39" i="7" s="1"/>
  <c r="JE40" i="7" s="1"/>
  <c r="JE41" i="7" s="1"/>
  <c r="JE42" i="7" s="1"/>
  <c r="JE43" i="7" s="1"/>
  <c r="JE44" i="7" s="1"/>
  <c r="JE45" i="7" s="1"/>
  <c r="JE46" i="7" s="1"/>
  <c r="JE47" i="7" s="1"/>
  <c r="JE48" i="7" s="1"/>
  <c r="JE49" i="7" s="1"/>
  <c r="JE50" i="7" s="1"/>
  <c r="JE51" i="7" s="1"/>
  <c r="JE52" i="7" s="1"/>
  <c r="JE53" i="7" s="1"/>
  <c r="JE54" i="7" s="1"/>
  <c r="JE55" i="7" s="1"/>
  <c r="JE56" i="7" s="1"/>
  <c r="JE57" i="7" s="1"/>
  <c r="JE58" i="7" s="1"/>
  <c r="JE59" i="7" s="1"/>
  <c r="JE60" i="7" s="1"/>
  <c r="JE61" i="7" s="1"/>
  <c r="JE62" i="7" s="1"/>
  <c r="JE63" i="7" s="1"/>
  <c r="JE64" i="7" s="1"/>
  <c r="JE65" i="7" s="1"/>
  <c r="JE66" i="7" s="1"/>
  <c r="JE67" i="7" s="1"/>
  <c r="JE68" i="7" s="1"/>
  <c r="JE69" i="7" s="1"/>
  <c r="JE70" i="7" s="1"/>
  <c r="JE71" i="7" s="1"/>
  <c r="JE72" i="7" s="1"/>
  <c r="JE73" i="7" s="1"/>
  <c r="JE74" i="7" s="1"/>
  <c r="JE75" i="7" s="1"/>
  <c r="JE76" i="7" s="1"/>
  <c r="JE77" i="7" s="1"/>
  <c r="JE78" i="7" s="1"/>
  <c r="JE79" i="7" s="1"/>
  <c r="JE80" i="7" s="1"/>
  <c r="JE81" i="7" s="1"/>
  <c r="JE82" i="7" s="1"/>
  <c r="JE83" i="7" s="1"/>
  <c r="JE84" i="7" s="1"/>
  <c r="JE85" i="7" s="1"/>
  <c r="JE86" i="7" s="1"/>
  <c r="JE87" i="7" s="1"/>
  <c r="JE88" i="7" s="1"/>
  <c r="JE89" i="7" s="1"/>
  <c r="JE90" i="7" s="1"/>
  <c r="JE91" i="7" s="1"/>
  <c r="JE92" i="7" s="1"/>
  <c r="JE93" i="7" s="1"/>
  <c r="JE94" i="7" s="1"/>
  <c r="JE95" i="7" s="1"/>
  <c r="JE96" i="7" s="1"/>
  <c r="JE97" i="7" s="1"/>
  <c r="JE98" i="7" s="1"/>
  <c r="JE99" i="7" s="1"/>
  <c r="JE100" i="7" s="1"/>
  <c r="JE101" i="7" s="1"/>
  <c r="JE102" i="7" s="1"/>
  <c r="JE103" i="7" s="1"/>
  <c r="JE104" i="7" s="1"/>
  <c r="JE105" i="7" s="1"/>
  <c r="JE106" i="7" s="1"/>
  <c r="JE107" i="7" s="1"/>
  <c r="JE108" i="7" s="1"/>
  <c r="JE109" i="7" s="1"/>
  <c r="JE110" i="7" s="1"/>
  <c r="JE111" i="7" s="1"/>
  <c r="JE112" i="7" s="1"/>
  <c r="JC14" i="7"/>
  <c r="IT14" i="7"/>
  <c r="JB14" i="7" s="1"/>
  <c r="IR14" i="7"/>
  <c r="IQ14" i="7"/>
  <c r="IP14" i="7"/>
  <c r="IZ14" i="7" s="1"/>
  <c r="IL14" i="7"/>
  <c r="IU14" i="7" s="1"/>
  <c r="IG14" i="7"/>
  <c r="IG15" i="7" s="1"/>
  <c r="IG16" i="7" s="1"/>
  <c r="IG17" i="7" s="1"/>
  <c r="IG18" i="7" s="1"/>
  <c r="IG19" i="7" s="1"/>
  <c r="IG20" i="7" s="1"/>
  <c r="IG21" i="7" s="1"/>
  <c r="IG22" i="7" s="1"/>
  <c r="IG23" i="7" s="1"/>
  <c r="IG24" i="7" s="1"/>
  <c r="IG25" i="7" s="1"/>
  <c r="IG26" i="7" s="1"/>
  <c r="IG27" i="7" s="1"/>
  <c r="IG28" i="7" s="1"/>
  <c r="IG29" i="7" s="1"/>
  <c r="IG30" i="7" s="1"/>
  <c r="IG31" i="7" s="1"/>
  <c r="IG32" i="7" s="1"/>
  <c r="IG33" i="7" s="1"/>
  <c r="IG34" i="7" s="1"/>
  <c r="IG35" i="7" s="1"/>
  <c r="IG36" i="7" s="1"/>
  <c r="IG37" i="7" s="1"/>
  <c r="IG38" i="7" s="1"/>
  <c r="IG39" i="7" s="1"/>
  <c r="IG40" i="7" s="1"/>
  <c r="IG41" i="7" s="1"/>
  <c r="IG42" i="7" s="1"/>
  <c r="IG43" i="7" s="1"/>
  <c r="IG44" i="7" s="1"/>
  <c r="IG45" i="7" s="1"/>
  <c r="IG46" i="7" s="1"/>
  <c r="IG47" i="7" s="1"/>
  <c r="IG48" i="7" s="1"/>
  <c r="IG49" i="7" s="1"/>
  <c r="IG50" i="7" s="1"/>
  <c r="IG51" i="7" s="1"/>
  <c r="IG52" i="7" s="1"/>
  <c r="IG53" i="7" s="1"/>
  <c r="IG54" i="7" s="1"/>
  <c r="IG55" i="7" s="1"/>
  <c r="IG56" i="7" s="1"/>
  <c r="IG57" i="7" s="1"/>
  <c r="IG58" i="7" s="1"/>
  <c r="IG59" i="7" s="1"/>
  <c r="IG60" i="7" s="1"/>
  <c r="IG61" i="7" s="1"/>
  <c r="IG62" i="7" s="1"/>
  <c r="IG63" i="7" s="1"/>
  <c r="IG64" i="7" s="1"/>
  <c r="IG65" i="7" s="1"/>
  <c r="IG66" i="7" s="1"/>
  <c r="IG67" i="7" s="1"/>
  <c r="IG68" i="7" s="1"/>
  <c r="IG69" i="7" s="1"/>
  <c r="IG70" i="7" s="1"/>
  <c r="IG71" i="7" s="1"/>
  <c r="IG72" i="7" s="1"/>
  <c r="IG73" i="7" s="1"/>
  <c r="IG74" i="7" s="1"/>
  <c r="IG75" i="7" s="1"/>
  <c r="IG76" i="7" s="1"/>
  <c r="IG77" i="7" s="1"/>
  <c r="IG78" i="7" s="1"/>
  <c r="IG79" i="7" s="1"/>
  <c r="IG80" i="7" s="1"/>
  <c r="IG81" i="7" s="1"/>
  <c r="IG82" i="7" s="1"/>
  <c r="IG83" i="7" s="1"/>
  <c r="IG84" i="7" s="1"/>
  <c r="IG85" i="7" s="1"/>
  <c r="IG86" i="7" s="1"/>
  <c r="IG87" i="7" s="1"/>
  <c r="IG88" i="7" s="1"/>
  <c r="IG89" i="7" s="1"/>
  <c r="IG90" i="7" s="1"/>
  <c r="IG91" i="7" s="1"/>
  <c r="IG92" i="7" s="1"/>
  <c r="IG93" i="7" s="1"/>
  <c r="IG94" i="7" s="1"/>
  <c r="IG95" i="7" s="1"/>
  <c r="IG96" i="7" s="1"/>
  <c r="IG97" i="7" s="1"/>
  <c r="IG98" i="7" s="1"/>
  <c r="IG99" i="7" s="1"/>
  <c r="IG100" i="7" s="1"/>
  <c r="IG101" i="7" s="1"/>
  <c r="IG102" i="7" s="1"/>
  <c r="IG103" i="7" s="1"/>
  <c r="IG104" i="7" s="1"/>
  <c r="IG105" i="7" s="1"/>
  <c r="IG106" i="7" s="1"/>
  <c r="IG107" i="7" s="1"/>
  <c r="IG108" i="7" s="1"/>
  <c r="IG109" i="7" s="1"/>
  <c r="IG110" i="7" s="1"/>
  <c r="IG111" i="7" s="1"/>
  <c r="IG112" i="7" s="1"/>
  <c r="IE14" i="7"/>
  <c r="HV14" i="7"/>
  <c r="ID14" i="7" s="1"/>
  <c r="HT14" i="7"/>
  <c r="HS14" i="7"/>
  <c r="HR14" i="7"/>
  <c r="IB14" i="7" s="1"/>
  <c r="HN14" i="7"/>
  <c r="HW14" i="7" s="1"/>
  <c r="HI14" i="7"/>
  <c r="HI15" i="7" s="1"/>
  <c r="HI16" i="7" s="1"/>
  <c r="HI17" i="7" s="1"/>
  <c r="HI18" i="7" s="1"/>
  <c r="HI19" i="7" s="1"/>
  <c r="HI20" i="7" s="1"/>
  <c r="HI21" i="7" s="1"/>
  <c r="HI22" i="7" s="1"/>
  <c r="HI23" i="7" s="1"/>
  <c r="HI24" i="7" s="1"/>
  <c r="HI25" i="7" s="1"/>
  <c r="HI26" i="7" s="1"/>
  <c r="HI27" i="7" s="1"/>
  <c r="HI28" i="7" s="1"/>
  <c r="HI29" i="7" s="1"/>
  <c r="HI30" i="7" s="1"/>
  <c r="HI31" i="7" s="1"/>
  <c r="HI32" i="7" s="1"/>
  <c r="HI33" i="7" s="1"/>
  <c r="HI34" i="7" s="1"/>
  <c r="HI35" i="7" s="1"/>
  <c r="HI36" i="7" s="1"/>
  <c r="HI37" i="7" s="1"/>
  <c r="HI38" i="7" s="1"/>
  <c r="HI39" i="7" s="1"/>
  <c r="HI40" i="7" s="1"/>
  <c r="HI41" i="7" s="1"/>
  <c r="HI42" i="7" s="1"/>
  <c r="HI43" i="7" s="1"/>
  <c r="HI44" i="7" s="1"/>
  <c r="HI45" i="7" s="1"/>
  <c r="HI46" i="7" s="1"/>
  <c r="HI47" i="7" s="1"/>
  <c r="HI48" i="7" s="1"/>
  <c r="HI49" i="7" s="1"/>
  <c r="HI50" i="7" s="1"/>
  <c r="HI51" i="7" s="1"/>
  <c r="HI52" i="7" s="1"/>
  <c r="HI53" i="7" s="1"/>
  <c r="HI54" i="7" s="1"/>
  <c r="HI55" i="7" s="1"/>
  <c r="HI56" i="7" s="1"/>
  <c r="HI57" i="7" s="1"/>
  <c r="HI58" i="7" s="1"/>
  <c r="HI59" i="7" s="1"/>
  <c r="HI60" i="7" s="1"/>
  <c r="HI61" i="7" s="1"/>
  <c r="HI62" i="7" s="1"/>
  <c r="HI63" i="7" s="1"/>
  <c r="HI64" i="7" s="1"/>
  <c r="HI65" i="7" s="1"/>
  <c r="HI66" i="7" s="1"/>
  <c r="HI67" i="7" s="1"/>
  <c r="HI68" i="7" s="1"/>
  <c r="HI69" i="7" s="1"/>
  <c r="HI70" i="7" s="1"/>
  <c r="HI71" i="7" s="1"/>
  <c r="HI72" i="7" s="1"/>
  <c r="HI73" i="7" s="1"/>
  <c r="HI74" i="7" s="1"/>
  <c r="HI75" i="7" s="1"/>
  <c r="HI76" i="7" s="1"/>
  <c r="HI77" i="7" s="1"/>
  <c r="HI78" i="7" s="1"/>
  <c r="HI79" i="7" s="1"/>
  <c r="HI80" i="7" s="1"/>
  <c r="HI81" i="7" s="1"/>
  <c r="HI82" i="7" s="1"/>
  <c r="HI83" i="7" s="1"/>
  <c r="HI84" i="7" s="1"/>
  <c r="HI85" i="7" s="1"/>
  <c r="HI86" i="7" s="1"/>
  <c r="HI87" i="7" s="1"/>
  <c r="HI88" i="7" s="1"/>
  <c r="HI89" i="7" s="1"/>
  <c r="HI90" i="7" s="1"/>
  <c r="HI91" i="7" s="1"/>
  <c r="HI92" i="7" s="1"/>
  <c r="HI93" i="7" s="1"/>
  <c r="HI94" i="7" s="1"/>
  <c r="HI95" i="7" s="1"/>
  <c r="HI96" i="7" s="1"/>
  <c r="HI97" i="7" s="1"/>
  <c r="HI98" i="7" s="1"/>
  <c r="HI99" i="7" s="1"/>
  <c r="HI100" i="7" s="1"/>
  <c r="HI101" i="7" s="1"/>
  <c r="HI102" i="7" s="1"/>
  <c r="HI103" i="7" s="1"/>
  <c r="HI104" i="7" s="1"/>
  <c r="HI105" i="7" s="1"/>
  <c r="HI106" i="7" s="1"/>
  <c r="HI107" i="7" s="1"/>
  <c r="HI108" i="7" s="1"/>
  <c r="HI109" i="7" s="1"/>
  <c r="HI110" i="7" s="1"/>
  <c r="HI111" i="7" s="1"/>
  <c r="HI112" i="7" s="1"/>
  <c r="HG14" i="7"/>
  <c r="GX14" i="7"/>
  <c r="HF14" i="7" s="1"/>
  <c r="GV14" i="7"/>
  <c r="GU14" i="7"/>
  <c r="GT14" i="7"/>
  <c r="HD14" i="7" s="1"/>
  <c r="GP14" i="7"/>
  <c r="GY14" i="7" s="1"/>
  <c r="GK14" i="7"/>
  <c r="GK15" i="7" s="1"/>
  <c r="GK16" i="7" s="1"/>
  <c r="GK17" i="7" s="1"/>
  <c r="GK18" i="7" s="1"/>
  <c r="GK19" i="7" s="1"/>
  <c r="GK20" i="7" s="1"/>
  <c r="GK21" i="7" s="1"/>
  <c r="GK22" i="7" s="1"/>
  <c r="GK23" i="7" s="1"/>
  <c r="GK24" i="7" s="1"/>
  <c r="GK25" i="7" s="1"/>
  <c r="GK26" i="7" s="1"/>
  <c r="GK27" i="7" s="1"/>
  <c r="GK28" i="7" s="1"/>
  <c r="GK29" i="7" s="1"/>
  <c r="GK30" i="7" s="1"/>
  <c r="GK31" i="7" s="1"/>
  <c r="GK32" i="7" s="1"/>
  <c r="GK33" i="7" s="1"/>
  <c r="GK34" i="7" s="1"/>
  <c r="GK35" i="7" s="1"/>
  <c r="GK36" i="7" s="1"/>
  <c r="GK37" i="7" s="1"/>
  <c r="GK38" i="7" s="1"/>
  <c r="GK39" i="7" s="1"/>
  <c r="GK40" i="7" s="1"/>
  <c r="GK41" i="7" s="1"/>
  <c r="GK42" i="7" s="1"/>
  <c r="GK43" i="7" s="1"/>
  <c r="GK44" i="7" s="1"/>
  <c r="GK45" i="7" s="1"/>
  <c r="GK46" i="7" s="1"/>
  <c r="GK47" i="7" s="1"/>
  <c r="GK48" i="7" s="1"/>
  <c r="GK49" i="7" s="1"/>
  <c r="GK50" i="7" s="1"/>
  <c r="GK51" i="7" s="1"/>
  <c r="GK52" i="7" s="1"/>
  <c r="GK53" i="7" s="1"/>
  <c r="GK54" i="7" s="1"/>
  <c r="GK55" i="7" s="1"/>
  <c r="GK56" i="7" s="1"/>
  <c r="GK57" i="7" s="1"/>
  <c r="GK58" i="7" s="1"/>
  <c r="GK59" i="7" s="1"/>
  <c r="GK60" i="7" s="1"/>
  <c r="GK61" i="7" s="1"/>
  <c r="GK62" i="7" s="1"/>
  <c r="GK63" i="7" s="1"/>
  <c r="GK64" i="7" s="1"/>
  <c r="GK65" i="7" s="1"/>
  <c r="GK66" i="7" s="1"/>
  <c r="GK67" i="7" s="1"/>
  <c r="GK68" i="7" s="1"/>
  <c r="GK69" i="7" s="1"/>
  <c r="GK70" i="7" s="1"/>
  <c r="GK71" i="7" s="1"/>
  <c r="GK72" i="7" s="1"/>
  <c r="GK73" i="7" s="1"/>
  <c r="GK74" i="7" s="1"/>
  <c r="GK75" i="7" s="1"/>
  <c r="GK76" i="7" s="1"/>
  <c r="GK77" i="7" s="1"/>
  <c r="GK78" i="7" s="1"/>
  <c r="GK79" i="7" s="1"/>
  <c r="GK80" i="7" s="1"/>
  <c r="GK81" i="7" s="1"/>
  <c r="GK82" i="7" s="1"/>
  <c r="GK83" i="7" s="1"/>
  <c r="GK84" i="7" s="1"/>
  <c r="GK85" i="7" s="1"/>
  <c r="GK86" i="7" s="1"/>
  <c r="GK87" i="7" s="1"/>
  <c r="GK88" i="7" s="1"/>
  <c r="GK89" i="7" s="1"/>
  <c r="GK90" i="7" s="1"/>
  <c r="GK91" i="7" s="1"/>
  <c r="GK92" i="7" s="1"/>
  <c r="GK93" i="7" s="1"/>
  <c r="GK94" i="7" s="1"/>
  <c r="GK95" i="7" s="1"/>
  <c r="GK96" i="7" s="1"/>
  <c r="GK97" i="7" s="1"/>
  <c r="GK98" i="7" s="1"/>
  <c r="GK99" i="7" s="1"/>
  <c r="GK100" i="7" s="1"/>
  <c r="GK101" i="7" s="1"/>
  <c r="GK102" i="7" s="1"/>
  <c r="GK103" i="7" s="1"/>
  <c r="GK104" i="7" s="1"/>
  <c r="GK105" i="7" s="1"/>
  <c r="GK106" i="7" s="1"/>
  <c r="GK107" i="7" s="1"/>
  <c r="GK108" i="7" s="1"/>
  <c r="GK109" i="7" s="1"/>
  <c r="GK110" i="7" s="1"/>
  <c r="GK111" i="7" s="1"/>
  <c r="GK112" i="7" s="1"/>
  <c r="GI14" i="7"/>
  <c r="FZ14" i="7"/>
  <c r="GH14" i="7" s="1"/>
  <c r="FX14" i="7"/>
  <c r="FW14" i="7"/>
  <c r="FV14" i="7"/>
  <c r="GF14" i="7" s="1"/>
  <c r="FR14" i="7"/>
  <c r="GA14" i="7" s="1"/>
  <c r="FM14" i="7"/>
  <c r="FM15" i="7" s="1"/>
  <c r="FM16" i="7" s="1"/>
  <c r="FM17" i="7" s="1"/>
  <c r="FM18" i="7" s="1"/>
  <c r="FM19" i="7" s="1"/>
  <c r="FM20" i="7" s="1"/>
  <c r="FM21" i="7" s="1"/>
  <c r="FM22" i="7" s="1"/>
  <c r="FM23" i="7" s="1"/>
  <c r="FM24" i="7" s="1"/>
  <c r="FM25" i="7" s="1"/>
  <c r="FM26" i="7" s="1"/>
  <c r="FM27" i="7" s="1"/>
  <c r="FM28" i="7" s="1"/>
  <c r="FM29" i="7" s="1"/>
  <c r="FM30" i="7" s="1"/>
  <c r="FM31" i="7" s="1"/>
  <c r="FM32" i="7" s="1"/>
  <c r="FM33" i="7" s="1"/>
  <c r="FM34" i="7" s="1"/>
  <c r="FM35" i="7" s="1"/>
  <c r="FM36" i="7" s="1"/>
  <c r="FM37" i="7" s="1"/>
  <c r="FM38" i="7" s="1"/>
  <c r="FM39" i="7" s="1"/>
  <c r="FM40" i="7" s="1"/>
  <c r="FM41" i="7" s="1"/>
  <c r="FM42" i="7" s="1"/>
  <c r="FM43" i="7" s="1"/>
  <c r="FM44" i="7" s="1"/>
  <c r="FM45" i="7" s="1"/>
  <c r="FM46" i="7" s="1"/>
  <c r="FM47" i="7" s="1"/>
  <c r="FM48" i="7" s="1"/>
  <c r="FM49" i="7" s="1"/>
  <c r="FM50" i="7" s="1"/>
  <c r="FM51" i="7" s="1"/>
  <c r="FM52" i="7" s="1"/>
  <c r="FM53" i="7" s="1"/>
  <c r="FM54" i="7" s="1"/>
  <c r="FM55" i="7" s="1"/>
  <c r="FM56" i="7" s="1"/>
  <c r="FM57" i="7" s="1"/>
  <c r="FM58" i="7" s="1"/>
  <c r="FM59" i="7" s="1"/>
  <c r="FM60" i="7" s="1"/>
  <c r="FM61" i="7" s="1"/>
  <c r="FM62" i="7" s="1"/>
  <c r="FM63" i="7" s="1"/>
  <c r="FM64" i="7" s="1"/>
  <c r="FM65" i="7" s="1"/>
  <c r="FM66" i="7" s="1"/>
  <c r="FM67" i="7" s="1"/>
  <c r="FM68" i="7" s="1"/>
  <c r="FM69" i="7" s="1"/>
  <c r="FM70" i="7" s="1"/>
  <c r="FM71" i="7" s="1"/>
  <c r="FM72" i="7" s="1"/>
  <c r="FM73" i="7" s="1"/>
  <c r="FM74" i="7" s="1"/>
  <c r="FM75" i="7" s="1"/>
  <c r="FM76" i="7" s="1"/>
  <c r="FM77" i="7" s="1"/>
  <c r="FM78" i="7" s="1"/>
  <c r="FM79" i="7" s="1"/>
  <c r="FM80" i="7" s="1"/>
  <c r="FM81" i="7" s="1"/>
  <c r="FM82" i="7" s="1"/>
  <c r="FM83" i="7" s="1"/>
  <c r="FM84" i="7" s="1"/>
  <c r="FM85" i="7" s="1"/>
  <c r="FM86" i="7" s="1"/>
  <c r="FM87" i="7" s="1"/>
  <c r="FM88" i="7" s="1"/>
  <c r="FM89" i="7" s="1"/>
  <c r="FM90" i="7" s="1"/>
  <c r="FM91" i="7" s="1"/>
  <c r="FM92" i="7" s="1"/>
  <c r="FM93" i="7" s="1"/>
  <c r="FM94" i="7" s="1"/>
  <c r="FM95" i="7" s="1"/>
  <c r="FM96" i="7" s="1"/>
  <c r="FM97" i="7" s="1"/>
  <c r="FM98" i="7" s="1"/>
  <c r="FM99" i="7" s="1"/>
  <c r="FM100" i="7" s="1"/>
  <c r="FM101" i="7" s="1"/>
  <c r="FM102" i="7" s="1"/>
  <c r="FM103" i="7" s="1"/>
  <c r="FM104" i="7" s="1"/>
  <c r="FM105" i="7" s="1"/>
  <c r="FM106" i="7" s="1"/>
  <c r="FM107" i="7" s="1"/>
  <c r="FM108" i="7" s="1"/>
  <c r="FM109" i="7" s="1"/>
  <c r="FM110" i="7" s="1"/>
  <c r="FM111" i="7" s="1"/>
  <c r="FM112" i="7" s="1"/>
  <c r="FK14" i="7"/>
  <c r="FB14" i="7"/>
  <c r="FJ14" i="7" s="1"/>
  <c r="EZ14" i="7"/>
  <c r="EY14" i="7"/>
  <c r="EX14" i="7"/>
  <c r="FH14" i="7" s="1"/>
  <c r="ET14" i="7"/>
  <c r="FC14" i="7" s="1"/>
  <c r="EO14" i="7"/>
  <c r="EO15" i="7" s="1"/>
  <c r="EO16" i="7" s="1"/>
  <c r="EO17" i="7" s="1"/>
  <c r="EO18" i="7" s="1"/>
  <c r="EO19" i="7" s="1"/>
  <c r="EO20" i="7" s="1"/>
  <c r="EO21" i="7" s="1"/>
  <c r="EO22" i="7" s="1"/>
  <c r="EO23" i="7" s="1"/>
  <c r="EO24" i="7" s="1"/>
  <c r="EO25" i="7" s="1"/>
  <c r="EO26" i="7" s="1"/>
  <c r="EO27" i="7" s="1"/>
  <c r="EO28" i="7" s="1"/>
  <c r="EO29" i="7" s="1"/>
  <c r="EO30" i="7" s="1"/>
  <c r="EO31" i="7" s="1"/>
  <c r="EO32" i="7" s="1"/>
  <c r="EO33" i="7" s="1"/>
  <c r="EO34" i="7" s="1"/>
  <c r="EO35" i="7" s="1"/>
  <c r="EO36" i="7" s="1"/>
  <c r="EO37" i="7" s="1"/>
  <c r="EO38" i="7" s="1"/>
  <c r="EO39" i="7" s="1"/>
  <c r="EO40" i="7" s="1"/>
  <c r="EO41" i="7" s="1"/>
  <c r="EO42" i="7" s="1"/>
  <c r="EO43" i="7" s="1"/>
  <c r="EO44" i="7" s="1"/>
  <c r="EO45" i="7" s="1"/>
  <c r="EO46" i="7" s="1"/>
  <c r="EO47" i="7" s="1"/>
  <c r="EO48" i="7" s="1"/>
  <c r="EO49" i="7" s="1"/>
  <c r="EO50" i="7" s="1"/>
  <c r="EO51" i="7" s="1"/>
  <c r="EO52" i="7" s="1"/>
  <c r="EO53" i="7" s="1"/>
  <c r="EO54" i="7" s="1"/>
  <c r="EO55" i="7" s="1"/>
  <c r="EO56" i="7" s="1"/>
  <c r="EO57" i="7" s="1"/>
  <c r="EO58" i="7" s="1"/>
  <c r="EO59" i="7" s="1"/>
  <c r="EO60" i="7" s="1"/>
  <c r="EO61" i="7" s="1"/>
  <c r="EO62" i="7" s="1"/>
  <c r="EO63" i="7" s="1"/>
  <c r="EO64" i="7" s="1"/>
  <c r="EO65" i="7" s="1"/>
  <c r="EO66" i="7" s="1"/>
  <c r="EO67" i="7" s="1"/>
  <c r="EO68" i="7" s="1"/>
  <c r="EO69" i="7" s="1"/>
  <c r="EO70" i="7" s="1"/>
  <c r="EO71" i="7" s="1"/>
  <c r="EO72" i="7" s="1"/>
  <c r="EO73" i="7" s="1"/>
  <c r="EO74" i="7" s="1"/>
  <c r="EO75" i="7" s="1"/>
  <c r="EO76" i="7" s="1"/>
  <c r="EO77" i="7" s="1"/>
  <c r="EO78" i="7" s="1"/>
  <c r="EO79" i="7" s="1"/>
  <c r="EO80" i="7" s="1"/>
  <c r="EO81" i="7" s="1"/>
  <c r="EO82" i="7" s="1"/>
  <c r="EO83" i="7" s="1"/>
  <c r="EO84" i="7" s="1"/>
  <c r="EO85" i="7" s="1"/>
  <c r="EO86" i="7" s="1"/>
  <c r="EO87" i="7" s="1"/>
  <c r="EO88" i="7" s="1"/>
  <c r="EO89" i="7" s="1"/>
  <c r="EO90" i="7" s="1"/>
  <c r="EO91" i="7" s="1"/>
  <c r="EO92" i="7" s="1"/>
  <c r="EO93" i="7" s="1"/>
  <c r="EO94" i="7" s="1"/>
  <c r="EO95" i="7" s="1"/>
  <c r="EO96" i="7" s="1"/>
  <c r="EO97" i="7" s="1"/>
  <c r="EO98" i="7" s="1"/>
  <c r="EO99" i="7" s="1"/>
  <c r="EO100" i="7" s="1"/>
  <c r="EO101" i="7" s="1"/>
  <c r="EO102" i="7" s="1"/>
  <c r="EO103" i="7" s="1"/>
  <c r="EO104" i="7" s="1"/>
  <c r="EO105" i="7" s="1"/>
  <c r="EO106" i="7" s="1"/>
  <c r="EO107" i="7" s="1"/>
  <c r="EO108" i="7" s="1"/>
  <c r="EO109" i="7" s="1"/>
  <c r="EO110" i="7" s="1"/>
  <c r="EO111" i="7" s="1"/>
  <c r="EO112" i="7" s="1"/>
  <c r="EM14" i="7"/>
  <c r="ED14" i="7"/>
  <c r="EL14" i="7" s="1"/>
  <c r="EB14" i="7"/>
  <c r="EA14" i="7"/>
  <c r="DZ14" i="7"/>
  <c r="EJ14" i="7" s="1"/>
  <c r="DV14" i="7"/>
  <c r="DQ14" i="7"/>
  <c r="DQ15" i="7" s="1"/>
  <c r="DQ16" i="7" s="1"/>
  <c r="DQ17" i="7" s="1"/>
  <c r="DQ18" i="7" s="1"/>
  <c r="DQ19" i="7" s="1"/>
  <c r="DQ20" i="7" s="1"/>
  <c r="DQ21" i="7" s="1"/>
  <c r="DQ22" i="7" s="1"/>
  <c r="DQ23" i="7" s="1"/>
  <c r="DQ24" i="7" s="1"/>
  <c r="DQ25" i="7" s="1"/>
  <c r="DQ26" i="7" s="1"/>
  <c r="DQ27" i="7" s="1"/>
  <c r="DQ28" i="7" s="1"/>
  <c r="DQ29" i="7" s="1"/>
  <c r="DQ30" i="7" s="1"/>
  <c r="DQ31" i="7" s="1"/>
  <c r="DQ32" i="7" s="1"/>
  <c r="DQ33" i="7" s="1"/>
  <c r="DQ34" i="7" s="1"/>
  <c r="DQ35" i="7" s="1"/>
  <c r="DQ36" i="7" s="1"/>
  <c r="DQ37" i="7" s="1"/>
  <c r="DQ38" i="7" s="1"/>
  <c r="DQ39" i="7" s="1"/>
  <c r="DQ40" i="7" s="1"/>
  <c r="DQ41" i="7" s="1"/>
  <c r="DQ42" i="7" s="1"/>
  <c r="DQ43" i="7" s="1"/>
  <c r="DQ44" i="7" s="1"/>
  <c r="DQ45" i="7" s="1"/>
  <c r="DQ46" i="7" s="1"/>
  <c r="DQ47" i="7" s="1"/>
  <c r="DQ48" i="7" s="1"/>
  <c r="DQ49" i="7" s="1"/>
  <c r="DQ50" i="7" s="1"/>
  <c r="DQ51" i="7" s="1"/>
  <c r="DQ52" i="7" s="1"/>
  <c r="DQ53" i="7" s="1"/>
  <c r="DQ54" i="7" s="1"/>
  <c r="DQ55" i="7" s="1"/>
  <c r="DQ56" i="7" s="1"/>
  <c r="DQ57" i="7" s="1"/>
  <c r="DQ58" i="7" s="1"/>
  <c r="DQ59" i="7" s="1"/>
  <c r="DQ60" i="7" s="1"/>
  <c r="DQ61" i="7" s="1"/>
  <c r="DQ62" i="7" s="1"/>
  <c r="DQ63" i="7" s="1"/>
  <c r="DQ64" i="7" s="1"/>
  <c r="DQ65" i="7" s="1"/>
  <c r="DQ66" i="7" s="1"/>
  <c r="DQ67" i="7" s="1"/>
  <c r="DQ68" i="7" s="1"/>
  <c r="DQ69" i="7" s="1"/>
  <c r="DQ70" i="7" s="1"/>
  <c r="DQ71" i="7" s="1"/>
  <c r="DQ72" i="7" s="1"/>
  <c r="DQ73" i="7" s="1"/>
  <c r="DQ74" i="7" s="1"/>
  <c r="DQ75" i="7" s="1"/>
  <c r="DQ76" i="7" s="1"/>
  <c r="DQ77" i="7" s="1"/>
  <c r="DQ78" i="7" s="1"/>
  <c r="DQ79" i="7" s="1"/>
  <c r="DQ80" i="7" s="1"/>
  <c r="DQ81" i="7" s="1"/>
  <c r="DQ82" i="7" s="1"/>
  <c r="DQ83" i="7" s="1"/>
  <c r="DQ84" i="7" s="1"/>
  <c r="DQ85" i="7" s="1"/>
  <c r="DQ86" i="7" s="1"/>
  <c r="DQ87" i="7" s="1"/>
  <c r="DQ88" i="7" s="1"/>
  <c r="DQ89" i="7" s="1"/>
  <c r="DQ90" i="7" s="1"/>
  <c r="DQ91" i="7" s="1"/>
  <c r="DQ92" i="7" s="1"/>
  <c r="DQ93" i="7" s="1"/>
  <c r="DQ94" i="7" s="1"/>
  <c r="DQ95" i="7" s="1"/>
  <c r="DQ96" i="7" s="1"/>
  <c r="DQ97" i="7" s="1"/>
  <c r="DQ98" i="7" s="1"/>
  <c r="DQ99" i="7" s="1"/>
  <c r="DQ100" i="7" s="1"/>
  <c r="DQ101" i="7" s="1"/>
  <c r="DQ102" i="7" s="1"/>
  <c r="DQ103" i="7" s="1"/>
  <c r="DQ104" i="7" s="1"/>
  <c r="DQ105" i="7" s="1"/>
  <c r="DQ106" i="7" s="1"/>
  <c r="DQ107" i="7" s="1"/>
  <c r="DQ108" i="7" s="1"/>
  <c r="DQ109" i="7" s="1"/>
  <c r="DQ110" i="7" s="1"/>
  <c r="DQ111" i="7" s="1"/>
  <c r="DQ112" i="7" s="1"/>
  <c r="DO14" i="7"/>
  <c r="DF14" i="7"/>
  <c r="DN14" i="7" s="1"/>
  <c r="DD14" i="7"/>
  <c r="DC14" i="7"/>
  <c r="DB14" i="7"/>
  <c r="DL14" i="7" s="1"/>
  <c r="CX14" i="7"/>
  <c r="DG14" i="7" s="1"/>
  <c r="CS14" i="7"/>
  <c r="CS15" i="7" s="1"/>
  <c r="CS16" i="7" s="1"/>
  <c r="CS17" i="7" s="1"/>
  <c r="CS18" i="7" s="1"/>
  <c r="CS19" i="7" s="1"/>
  <c r="CS20" i="7" s="1"/>
  <c r="CS21" i="7" s="1"/>
  <c r="CS22" i="7" s="1"/>
  <c r="CS23" i="7" s="1"/>
  <c r="CS24" i="7" s="1"/>
  <c r="CS25" i="7" s="1"/>
  <c r="CS26" i="7" s="1"/>
  <c r="CS27" i="7" s="1"/>
  <c r="CS28" i="7" s="1"/>
  <c r="CS29" i="7" s="1"/>
  <c r="CS30" i="7" s="1"/>
  <c r="CS31" i="7" s="1"/>
  <c r="CS32" i="7" s="1"/>
  <c r="CS33" i="7" s="1"/>
  <c r="CS34" i="7" s="1"/>
  <c r="CS35" i="7" s="1"/>
  <c r="CS36" i="7" s="1"/>
  <c r="CS37" i="7" s="1"/>
  <c r="CS38" i="7" s="1"/>
  <c r="CS39" i="7" s="1"/>
  <c r="CS40" i="7" s="1"/>
  <c r="CS41" i="7" s="1"/>
  <c r="CS42" i="7" s="1"/>
  <c r="CS43" i="7" s="1"/>
  <c r="CS44" i="7" s="1"/>
  <c r="CS45" i="7" s="1"/>
  <c r="CS46" i="7" s="1"/>
  <c r="CS47" i="7" s="1"/>
  <c r="CS48" i="7" s="1"/>
  <c r="CS49" i="7" s="1"/>
  <c r="CS50" i="7" s="1"/>
  <c r="CS51" i="7" s="1"/>
  <c r="CS52" i="7" s="1"/>
  <c r="CS53" i="7" s="1"/>
  <c r="CS54" i="7" s="1"/>
  <c r="CS55" i="7" s="1"/>
  <c r="CS56" i="7" s="1"/>
  <c r="CS57" i="7" s="1"/>
  <c r="CS58" i="7" s="1"/>
  <c r="CS59" i="7" s="1"/>
  <c r="CS60" i="7" s="1"/>
  <c r="CS61" i="7" s="1"/>
  <c r="CS62" i="7" s="1"/>
  <c r="CS63" i="7" s="1"/>
  <c r="CS64" i="7" s="1"/>
  <c r="CS65" i="7" s="1"/>
  <c r="CS66" i="7" s="1"/>
  <c r="CS67" i="7" s="1"/>
  <c r="CS68" i="7" s="1"/>
  <c r="CS69" i="7" s="1"/>
  <c r="CS70" i="7" s="1"/>
  <c r="CS71" i="7" s="1"/>
  <c r="CS72" i="7" s="1"/>
  <c r="CS73" i="7" s="1"/>
  <c r="CS74" i="7" s="1"/>
  <c r="CS75" i="7" s="1"/>
  <c r="CS76" i="7" s="1"/>
  <c r="CS77" i="7" s="1"/>
  <c r="CS78" i="7" s="1"/>
  <c r="CS79" i="7" s="1"/>
  <c r="CS80" i="7" s="1"/>
  <c r="CS81" i="7" s="1"/>
  <c r="CS82" i="7" s="1"/>
  <c r="CS83" i="7" s="1"/>
  <c r="CS84" i="7" s="1"/>
  <c r="CS85" i="7" s="1"/>
  <c r="CS86" i="7" s="1"/>
  <c r="CS87" i="7" s="1"/>
  <c r="CS88" i="7" s="1"/>
  <c r="CS89" i="7" s="1"/>
  <c r="CS90" i="7" s="1"/>
  <c r="CS91" i="7" s="1"/>
  <c r="CS92" i="7" s="1"/>
  <c r="CS93" i="7" s="1"/>
  <c r="CS94" i="7" s="1"/>
  <c r="CS95" i="7" s="1"/>
  <c r="CS96" i="7" s="1"/>
  <c r="CS97" i="7" s="1"/>
  <c r="CS98" i="7" s="1"/>
  <c r="CS99" i="7" s="1"/>
  <c r="CS100" i="7" s="1"/>
  <c r="CS101" i="7" s="1"/>
  <c r="CS102" i="7" s="1"/>
  <c r="CS103" i="7" s="1"/>
  <c r="CS104" i="7" s="1"/>
  <c r="CS105" i="7" s="1"/>
  <c r="CS106" i="7" s="1"/>
  <c r="CS107" i="7" s="1"/>
  <c r="CS108" i="7" s="1"/>
  <c r="CS109" i="7" s="1"/>
  <c r="CS110" i="7" s="1"/>
  <c r="CS111" i="7" s="1"/>
  <c r="CS112" i="7" s="1"/>
  <c r="CQ14" i="7"/>
  <c r="CH14" i="7"/>
  <c r="CP14" i="7" s="1"/>
  <c r="CF14" i="7"/>
  <c r="CE14" i="7"/>
  <c r="CD14" i="7"/>
  <c r="CN14" i="7" s="1"/>
  <c r="BZ14" i="7"/>
  <c r="BU14" i="7"/>
  <c r="BU15" i="7" s="1"/>
  <c r="BU16" i="7" s="1"/>
  <c r="BU17" i="7" s="1"/>
  <c r="BU18" i="7" s="1"/>
  <c r="BU19" i="7" s="1"/>
  <c r="BU20" i="7" s="1"/>
  <c r="BU21" i="7" s="1"/>
  <c r="BU22" i="7" s="1"/>
  <c r="BU23" i="7" s="1"/>
  <c r="BU24" i="7" s="1"/>
  <c r="BU25" i="7" s="1"/>
  <c r="BU26" i="7" s="1"/>
  <c r="BU27" i="7" s="1"/>
  <c r="BU28" i="7" s="1"/>
  <c r="BU29" i="7" s="1"/>
  <c r="BU30" i="7" s="1"/>
  <c r="BU31" i="7" s="1"/>
  <c r="BU32" i="7" s="1"/>
  <c r="BU33" i="7" s="1"/>
  <c r="BU34" i="7" s="1"/>
  <c r="BU35" i="7" s="1"/>
  <c r="BU36" i="7" s="1"/>
  <c r="BU37" i="7" s="1"/>
  <c r="BU38" i="7" s="1"/>
  <c r="BU39" i="7" s="1"/>
  <c r="BU40" i="7" s="1"/>
  <c r="BU41" i="7" s="1"/>
  <c r="BU42" i="7" s="1"/>
  <c r="BU43" i="7" s="1"/>
  <c r="BU44" i="7" s="1"/>
  <c r="BU45" i="7" s="1"/>
  <c r="BU46" i="7" s="1"/>
  <c r="BU47" i="7" s="1"/>
  <c r="BU48" i="7" s="1"/>
  <c r="BU49" i="7" s="1"/>
  <c r="BU50" i="7" s="1"/>
  <c r="BU51" i="7" s="1"/>
  <c r="BU52" i="7" s="1"/>
  <c r="BU53" i="7" s="1"/>
  <c r="BU54" i="7" s="1"/>
  <c r="BU55" i="7" s="1"/>
  <c r="BU56" i="7" s="1"/>
  <c r="BU57" i="7" s="1"/>
  <c r="BU58" i="7" s="1"/>
  <c r="BU59" i="7" s="1"/>
  <c r="BU60" i="7" s="1"/>
  <c r="BU61" i="7" s="1"/>
  <c r="BU62" i="7" s="1"/>
  <c r="BU63" i="7" s="1"/>
  <c r="BU64" i="7" s="1"/>
  <c r="BU65" i="7" s="1"/>
  <c r="BU66" i="7" s="1"/>
  <c r="BU67" i="7" s="1"/>
  <c r="BU68" i="7" s="1"/>
  <c r="BU69" i="7" s="1"/>
  <c r="BU70" i="7" s="1"/>
  <c r="BU71" i="7" s="1"/>
  <c r="BU72" i="7" s="1"/>
  <c r="BU73" i="7" s="1"/>
  <c r="BU74" i="7" s="1"/>
  <c r="BU75" i="7" s="1"/>
  <c r="BU76" i="7" s="1"/>
  <c r="BU77" i="7" s="1"/>
  <c r="BU78" i="7" s="1"/>
  <c r="BU79" i="7" s="1"/>
  <c r="BU80" i="7" s="1"/>
  <c r="BU81" i="7" s="1"/>
  <c r="BU82" i="7" s="1"/>
  <c r="BU83" i="7" s="1"/>
  <c r="BU84" i="7" s="1"/>
  <c r="BU85" i="7" s="1"/>
  <c r="BU86" i="7" s="1"/>
  <c r="BU87" i="7" s="1"/>
  <c r="BU88" i="7" s="1"/>
  <c r="BU89" i="7" s="1"/>
  <c r="BU90" i="7" s="1"/>
  <c r="BU91" i="7" s="1"/>
  <c r="BU92" i="7" s="1"/>
  <c r="BU93" i="7" s="1"/>
  <c r="BU94" i="7" s="1"/>
  <c r="BU95" i="7" s="1"/>
  <c r="BU96" i="7" s="1"/>
  <c r="BU97" i="7" s="1"/>
  <c r="BU98" i="7" s="1"/>
  <c r="BU99" i="7" s="1"/>
  <c r="BU100" i="7" s="1"/>
  <c r="BU101" i="7" s="1"/>
  <c r="BU102" i="7" s="1"/>
  <c r="BU103" i="7" s="1"/>
  <c r="BU104" i="7" s="1"/>
  <c r="BU105" i="7" s="1"/>
  <c r="BU106" i="7" s="1"/>
  <c r="BU107" i="7" s="1"/>
  <c r="BU108" i="7" s="1"/>
  <c r="BU109" i="7" s="1"/>
  <c r="BU110" i="7" s="1"/>
  <c r="BU111" i="7" s="1"/>
  <c r="BU112" i="7" s="1"/>
  <c r="BS14" i="7"/>
  <c r="BJ14" i="7"/>
  <c r="BR14" i="7" s="1"/>
  <c r="BH14" i="7"/>
  <c r="BG14" i="7"/>
  <c r="BF14" i="7"/>
  <c r="BP14" i="7" s="1"/>
  <c r="BB14" i="7"/>
  <c r="BK14" i="7" s="1"/>
  <c r="AW14" i="7"/>
  <c r="AW15" i="7" s="1"/>
  <c r="AW16" i="7" s="1"/>
  <c r="AW17" i="7" s="1"/>
  <c r="AW18" i="7" s="1"/>
  <c r="AW19" i="7" s="1"/>
  <c r="AW20" i="7" s="1"/>
  <c r="AW21" i="7" s="1"/>
  <c r="AW22" i="7" s="1"/>
  <c r="AW23" i="7" s="1"/>
  <c r="AW24" i="7" s="1"/>
  <c r="AW25" i="7" s="1"/>
  <c r="AW26" i="7" s="1"/>
  <c r="AW27" i="7" s="1"/>
  <c r="AW28" i="7" s="1"/>
  <c r="AW29" i="7" s="1"/>
  <c r="AW30" i="7" s="1"/>
  <c r="AW31" i="7" s="1"/>
  <c r="AW32" i="7" s="1"/>
  <c r="AW33" i="7" s="1"/>
  <c r="AW34" i="7" s="1"/>
  <c r="AW35" i="7" s="1"/>
  <c r="AW36" i="7" s="1"/>
  <c r="AW37" i="7" s="1"/>
  <c r="AW38" i="7" s="1"/>
  <c r="AW39" i="7" s="1"/>
  <c r="AW40" i="7" s="1"/>
  <c r="AW41" i="7" s="1"/>
  <c r="AW42" i="7" s="1"/>
  <c r="AW43" i="7" s="1"/>
  <c r="AW44" i="7" s="1"/>
  <c r="AW45" i="7" s="1"/>
  <c r="AW46" i="7" s="1"/>
  <c r="AW47" i="7" s="1"/>
  <c r="AW48" i="7" s="1"/>
  <c r="AW49" i="7" s="1"/>
  <c r="AW50" i="7" s="1"/>
  <c r="AW51" i="7" s="1"/>
  <c r="AW52" i="7" s="1"/>
  <c r="AW53" i="7" s="1"/>
  <c r="AW54" i="7" s="1"/>
  <c r="AW55" i="7" s="1"/>
  <c r="AW56" i="7" s="1"/>
  <c r="AW57" i="7" s="1"/>
  <c r="AW58" i="7" s="1"/>
  <c r="AW59" i="7" s="1"/>
  <c r="AW60" i="7" s="1"/>
  <c r="AW61" i="7" s="1"/>
  <c r="AW62" i="7" s="1"/>
  <c r="AW63" i="7" s="1"/>
  <c r="AW64" i="7" s="1"/>
  <c r="AW65" i="7" s="1"/>
  <c r="AW66" i="7" s="1"/>
  <c r="AW67" i="7" s="1"/>
  <c r="AW68" i="7" s="1"/>
  <c r="AW69" i="7" s="1"/>
  <c r="AW70" i="7" s="1"/>
  <c r="AW71" i="7" s="1"/>
  <c r="AW72" i="7" s="1"/>
  <c r="AW73" i="7" s="1"/>
  <c r="AW74" i="7" s="1"/>
  <c r="AW75" i="7" s="1"/>
  <c r="AW76" i="7" s="1"/>
  <c r="AW77" i="7" s="1"/>
  <c r="AW78" i="7" s="1"/>
  <c r="AW79" i="7" s="1"/>
  <c r="AW80" i="7" s="1"/>
  <c r="AW81" i="7" s="1"/>
  <c r="AW82" i="7" s="1"/>
  <c r="AW83" i="7" s="1"/>
  <c r="AW84" i="7" s="1"/>
  <c r="AW85" i="7" s="1"/>
  <c r="AW86" i="7" s="1"/>
  <c r="AW87" i="7" s="1"/>
  <c r="AW88" i="7" s="1"/>
  <c r="AW89" i="7" s="1"/>
  <c r="AW90" i="7" s="1"/>
  <c r="AW91" i="7" s="1"/>
  <c r="AW92" i="7" s="1"/>
  <c r="AW93" i="7" s="1"/>
  <c r="AW94" i="7" s="1"/>
  <c r="AW95" i="7" s="1"/>
  <c r="AW96" i="7" s="1"/>
  <c r="AW97" i="7" s="1"/>
  <c r="AW98" i="7" s="1"/>
  <c r="AW99" i="7" s="1"/>
  <c r="AW100" i="7" s="1"/>
  <c r="AW101" i="7" s="1"/>
  <c r="AW102" i="7" s="1"/>
  <c r="AW103" i="7" s="1"/>
  <c r="AW104" i="7" s="1"/>
  <c r="AW105" i="7" s="1"/>
  <c r="AW106" i="7" s="1"/>
  <c r="AW107" i="7" s="1"/>
  <c r="AW108" i="7" s="1"/>
  <c r="AW109" i="7" s="1"/>
  <c r="AW110" i="7" s="1"/>
  <c r="AW111" i="7" s="1"/>
  <c r="AW112" i="7" s="1"/>
  <c r="AU14" i="7"/>
  <c r="AL14" i="7"/>
  <c r="AT14" i="7" s="1"/>
  <c r="AJ14" i="7"/>
  <c r="AI14" i="7"/>
  <c r="AH14" i="7"/>
  <c r="AR14" i="7" s="1"/>
  <c r="AD14" i="7"/>
  <c r="AM14" i="7" s="1"/>
  <c r="Y14" i="7"/>
  <c r="Y15" i="7" s="1"/>
  <c r="Y16" i="7" s="1"/>
  <c r="Y17" i="7" s="1"/>
  <c r="Y18" i="7" s="1"/>
  <c r="Y19" i="7" s="1"/>
  <c r="Y20" i="7" s="1"/>
  <c r="Y21" i="7" s="1"/>
  <c r="Y22" i="7" s="1"/>
  <c r="Y23" i="7" s="1"/>
  <c r="Y24" i="7" s="1"/>
  <c r="Y25" i="7" s="1"/>
  <c r="Y26" i="7" s="1"/>
  <c r="Y27" i="7" s="1"/>
  <c r="Y28" i="7" s="1"/>
  <c r="Y29" i="7" s="1"/>
  <c r="Y30" i="7" s="1"/>
  <c r="Y31" i="7" s="1"/>
  <c r="Y32" i="7" s="1"/>
  <c r="Y33" i="7" s="1"/>
  <c r="Y34" i="7" s="1"/>
  <c r="Y35" i="7" s="1"/>
  <c r="Y36" i="7" s="1"/>
  <c r="Y37" i="7" s="1"/>
  <c r="Y38" i="7" s="1"/>
  <c r="Y39" i="7" s="1"/>
  <c r="Y40" i="7" s="1"/>
  <c r="Y41" i="7" s="1"/>
  <c r="Y42" i="7" s="1"/>
  <c r="Y43" i="7" s="1"/>
  <c r="Y44" i="7" s="1"/>
  <c r="Y45" i="7" s="1"/>
  <c r="Y46" i="7" s="1"/>
  <c r="Y47" i="7" s="1"/>
  <c r="Y48" i="7" s="1"/>
  <c r="Y49" i="7" s="1"/>
  <c r="Y50" i="7" s="1"/>
  <c r="Y51" i="7" s="1"/>
  <c r="Y52" i="7" s="1"/>
  <c r="Y53" i="7" s="1"/>
  <c r="Y54" i="7" s="1"/>
  <c r="Y55" i="7" s="1"/>
  <c r="Y56" i="7" s="1"/>
  <c r="Y57" i="7" s="1"/>
  <c r="Y58" i="7" s="1"/>
  <c r="Y59" i="7" s="1"/>
  <c r="Y60" i="7" s="1"/>
  <c r="Y61" i="7" s="1"/>
  <c r="Y62" i="7" s="1"/>
  <c r="Y63" i="7" s="1"/>
  <c r="Y64" i="7" s="1"/>
  <c r="Y65" i="7" s="1"/>
  <c r="Y66" i="7" s="1"/>
  <c r="Y67" i="7" s="1"/>
  <c r="Y68" i="7" s="1"/>
  <c r="Y69" i="7" s="1"/>
  <c r="Y70" i="7" s="1"/>
  <c r="Y71" i="7" s="1"/>
  <c r="Y72" i="7" s="1"/>
  <c r="Y73" i="7" s="1"/>
  <c r="Y74" i="7" s="1"/>
  <c r="Y75" i="7" s="1"/>
  <c r="Y76" i="7" s="1"/>
  <c r="Y77" i="7" s="1"/>
  <c r="Y78" i="7" s="1"/>
  <c r="Y79" i="7" s="1"/>
  <c r="Y80" i="7" s="1"/>
  <c r="Y81" i="7" s="1"/>
  <c r="Y82" i="7" s="1"/>
  <c r="Y83" i="7" s="1"/>
  <c r="Y84" i="7" s="1"/>
  <c r="Y85" i="7" s="1"/>
  <c r="Y86" i="7" s="1"/>
  <c r="Y87" i="7" s="1"/>
  <c r="Y88" i="7" s="1"/>
  <c r="Y89" i="7" s="1"/>
  <c r="Y90" i="7" s="1"/>
  <c r="Y91" i="7" s="1"/>
  <c r="Y92" i="7" s="1"/>
  <c r="Y93" i="7" s="1"/>
  <c r="Y94" i="7" s="1"/>
  <c r="Y95" i="7" s="1"/>
  <c r="Y96" i="7" s="1"/>
  <c r="Y97" i="7" s="1"/>
  <c r="Y98" i="7" s="1"/>
  <c r="Y99" i="7" s="1"/>
  <c r="Y100" i="7" s="1"/>
  <c r="Y101" i="7" s="1"/>
  <c r="Y102" i="7" s="1"/>
  <c r="Y103" i="7" s="1"/>
  <c r="Y104" i="7" s="1"/>
  <c r="Y105" i="7" s="1"/>
  <c r="Y106" i="7" s="1"/>
  <c r="Y107" i="7" s="1"/>
  <c r="Y108" i="7" s="1"/>
  <c r="Y109" i="7" s="1"/>
  <c r="Y110" i="7" s="1"/>
  <c r="Y111" i="7" s="1"/>
  <c r="Y112" i="7" s="1"/>
  <c r="W14" i="7"/>
  <c r="T14" i="7"/>
  <c r="KA13" i="7"/>
  <c r="JR13" i="7"/>
  <c r="JZ13" i="7" s="1"/>
  <c r="JP13" i="7"/>
  <c r="JO13" i="7"/>
  <c r="JN13" i="7"/>
  <c r="JX13" i="7" s="1"/>
  <c r="JJ13" i="7"/>
  <c r="JS13" i="7" s="1"/>
  <c r="JC13" i="7"/>
  <c r="IT13" i="7"/>
  <c r="JB13" i="7" s="1"/>
  <c r="IR13" i="7"/>
  <c r="IQ13" i="7"/>
  <c r="IP13" i="7"/>
  <c r="IZ13" i="7" s="1"/>
  <c r="IL13" i="7"/>
  <c r="IE13" i="7"/>
  <c r="HV13" i="7"/>
  <c r="ID13" i="7" s="1"/>
  <c r="HT13" i="7"/>
  <c r="HS13" i="7"/>
  <c r="HR13" i="7"/>
  <c r="IB13" i="7" s="1"/>
  <c r="HN13" i="7"/>
  <c r="HW13" i="7" s="1"/>
  <c r="HG13" i="7"/>
  <c r="GX13" i="7"/>
  <c r="HF13" i="7" s="1"/>
  <c r="GV13" i="7"/>
  <c r="GU13" i="7"/>
  <c r="GT13" i="7"/>
  <c r="HD13" i="7" s="1"/>
  <c r="GP13" i="7"/>
  <c r="GY13" i="7" s="1"/>
  <c r="GI13" i="7"/>
  <c r="FZ13" i="7"/>
  <c r="GH13" i="7" s="1"/>
  <c r="FX13" i="7"/>
  <c r="FW13" i="7"/>
  <c r="FV13" i="7"/>
  <c r="GF13" i="7" s="1"/>
  <c r="FR13" i="7"/>
  <c r="FK13" i="7"/>
  <c r="FB13" i="7"/>
  <c r="FJ13" i="7" s="1"/>
  <c r="EZ13" i="7"/>
  <c r="EY13" i="7"/>
  <c r="EX13" i="7"/>
  <c r="FH13" i="7" s="1"/>
  <c r="ET13" i="7"/>
  <c r="EM13" i="7"/>
  <c r="ED13" i="7"/>
  <c r="EL13" i="7" s="1"/>
  <c r="EB13" i="7"/>
  <c r="EA13" i="7"/>
  <c r="DZ13" i="7"/>
  <c r="EJ13" i="7" s="1"/>
  <c r="DV13" i="7"/>
  <c r="EE13" i="7" s="1"/>
  <c r="DO13" i="7"/>
  <c r="DF13" i="7"/>
  <c r="DN13" i="7" s="1"/>
  <c r="DD13" i="7"/>
  <c r="DC13" i="7"/>
  <c r="DB13" i="7"/>
  <c r="DL13" i="7" s="1"/>
  <c r="CX13" i="7"/>
  <c r="DG13" i="7" s="1"/>
  <c r="CQ13" i="7"/>
  <c r="CH13" i="7"/>
  <c r="CP13" i="7" s="1"/>
  <c r="CF13" i="7"/>
  <c r="CE13" i="7"/>
  <c r="CD13" i="7"/>
  <c r="CN13" i="7" s="1"/>
  <c r="BZ13" i="7"/>
  <c r="CI13" i="7" s="1"/>
  <c r="BS13" i="7"/>
  <c r="BJ13" i="7"/>
  <c r="BR13" i="7" s="1"/>
  <c r="BH13" i="7"/>
  <c r="BG13" i="7"/>
  <c r="BF13" i="7"/>
  <c r="BP13" i="7" s="1"/>
  <c r="BB13" i="7"/>
  <c r="AU13" i="7"/>
  <c r="AL13" i="7"/>
  <c r="AT13" i="7" s="1"/>
  <c r="AJ13" i="7"/>
  <c r="AI13" i="7"/>
  <c r="AH13" i="7"/>
  <c r="AR13" i="7" s="1"/>
  <c r="AD13" i="7"/>
  <c r="AM13" i="7" s="1"/>
  <c r="W13" i="7"/>
  <c r="Z11" i="7"/>
  <c r="AX11" i="7" s="1"/>
  <c r="BV11" i="7" s="1"/>
  <c r="CT11" i="7" s="1"/>
  <c r="DR11" i="7" s="1"/>
  <c r="EP11" i="7" s="1"/>
  <c r="FN11" i="7" s="1"/>
  <c r="GL11" i="7" s="1"/>
  <c r="HJ11" i="7" s="1"/>
  <c r="IH11" i="7" s="1"/>
  <c r="JF11" i="7" s="1"/>
  <c r="KA13" i="6"/>
  <c r="JR13" i="6"/>
  <c r="JZ13" i="6" s="1"/>
  <c r="JP13" i="6"/>
  <c r="JO13" i="6"/>
  <c r="JN13" i="6"/>
  <c r="JX13" i="6" s="1"/>
  <c r="JJ13" i="6"/>
  <c r="JS13" i="6" s="1"/>
  <c r="JC13" i="6"/>
  <c r="IT13" i="6"/>
  <c r="JB13" i="6" s="1"/>
  <c r="IR13" i="6"/>
  <c r="IQ13" i="6"/>
  <c r="IP13" i="6"/>
  <c r="IZ13" i="6" s="1"/>
  <c r="IL13" i="6"/>
  <c r="IU13" i="6" s="1"/>
  <c r="IE13" i="6"/>
  <c r="HV13" i="6"/>
  <c r="ID13" i="6" s="1"/>
  <c r="HT13" i="6"/>
  <c r="HS13" i="6"/>
  <c r="HR13" i="6"/>
  <c r="IB13" i="6" s="1"/>
  <c r="HN13" i="6"/>
  <c r="HG13" i="6"/>
  <c r="GX13" i="6"/>
  <c r="HF13" i="6" s="1"/>
  <c r="GV13" i="6"/>
  <c r="GU13" i="6"/>
  <c r="GT13" i="6"/>
  <c r="HD13" i="6" s="1"/>
  <c r="GP13" i="6"/>
  <c r="GY13" i="6" s="1"/>
  <c r="GI13" i="6"/>
  <c r="FZ13" i="6"/>
  <c r="GH13" i="6" s="1"/>
  <c r="FX13" i="6"/>
  <c r="FW13" i="6"/>
  <c r="FV13" i="6"/>
  <c r="GF13" i="6" s="1"/>
  <c r="FR13" i="6"/>
  <c r="GA13" i="6" s="1"/>
  <c r="FK13" i="6"/>
  <c r="FB13" i="6"/>
  <c r="FJ13" i="6" s="1"/>
  <c r="EZ13" i="6"/>
  <c r="EY13" i="6"/>
  <c r="EX13" i="6"/>
  <c r="FH13" i="6" s="1"/>
  <c r="ET13" i="6"/>
  <c r="FC13" i="6" s="1"/>
  <c r="EM13" i="6"/>
  <c r="ED13" i="6"/>
  <c r="EL13" i="6" s="1"/>
  <c r="EB13" i="6"/>
  <c r="EA13" i="6"/>
  <c r="DZ13" i="6"/>
  <c r="EJ13" i="6" s="1"/>
  <c r="DV13" i="6"/>
  <c r="DO13" i="6"/>
  <c r="DF13" i="6"/>
  <c r="DN13" i="6" s="1"/>
  <c r="DD13" i="6"/>
  <c r="DC13" i="6"/>
  <c r="DB13" i="6"/>
  <c r="DL13" i="6" s="1"/>
  <c r="CX13" i="6"/>
  <c r="DG13" i="6" s="1"/>
  <c r="CQ13" i="6"/>
  <c r="CH13" i="6"/>
  <c r="CP13" i="6" s="1"/>
  <c r="CF13" i="6"/>
  <c r="CE13" i="6"/>
  <c r="CD13" i="6"/>
  <c r="CN13" i="6" s="1"/>
  <c r="BZ13" i="6"/>
  <c r="CI13" i="6" s="1"/>
  <c r="BS13" i="6"/>
  <c r="BJ13" i="6"/>
  <c r="BR13" i="6" s="1"/>
  <c r="BH13" i="6"/>
  <c r="BG13" i="6"/>
  <c r="BF13" i="6"/>
  <c r="BP13" i="6" s="1"/>
  <c r="BB13" i="6"/>
  <c r="BK13" i="6" s="1"/>
  <c r="AU13" i="6"/>
  <c r="AL13" i="6"/>
  <c r="AT13" i="6" s="1"/>
  <c r="AJ13" i="6"/>
  <c r="AI13" i="6"/>
  <c r="AH13" i="6"/>
  <c r="AR13" i="6" s="1"/>
  <c r="AD13" i="6"/>
  <c r="AM13" i="6" s="1"/>
  <c r="W13" i="6"/>
  <c r="T13" i="6"/>
  <c r="P13" i="6"/>
  <c r="V13" i="6"/>
  <c r="Z11" i="6"/>
  <c r="AX11" i="6" s="1"/>
  <c r="BV11" i="6" s="1"/>
  <c r="CT11" i="6" s="1"/>
  <c r="DR11" i="6" s="1"/>
  <c r="EP11" i="6" s="1"/>
  <c r="FN11" i="6" s="1"/>
  <c r="GL11" i="6" s="1"/>
  <c r="HJ11" i="6" s="1"/>
  <c r="IH11" i="6" s="1"/>
  <c r="JF11" i="6" s="1"/>
  <c r="KA14" i="5"/>
  <c r="JZ14" i="5"/>
  <c r="JX14" i="5"/>
  <c r="JS14" i="5"/>
  <c r="JE14" i="5"/>
  <c r="JE15" i="5" s="1"/>
  <c r="JE16" i="5" s="1"/>
  <c r="JE17" i="5" s="1"/>
  <c r="JE18" i="5" s="1"/>
  <c r="JE19" i="5" s="1"/>
  <c r="JE20" i="5" s="1"/>
  <c r="JE21" i="5" s="1"/>
  <c r="JE22" i="5" s="1"/>
  <c r="JE23" i="5" s="1"/>
  <c r="JE24" i="5" s="1"/>
  <c r="JE25" i="5" s="1"/>
  <c r="JE26" i="5" s="1"/>
  <c r="JE27" i="5" s="1"/>
  <c r="JE28" i="5" s="1"/>
  <c r="JE29" i="5" s="1"/>
  <c r="JE30" i="5" s="1"/>
  <c r="JE31" i="5" s="1"/>
  <c r="JE32" i="5" s="1"/>
  <c r="JE33" i="5" s="1"/>
  <c r="JE34" i="5" s="1"/>
  <c r="JE35" i="5" s="1"/>
  <c r="JE36" i="5" s="1"/>
  <c r="JE37" i="5" s="1"/>
  <c r="JE38" i="5" s="1"/>
  <c r="JE39" i="5" s="1"/>
  <c r="JE40" i="5" s="1"/>
  <c r="JE41" i="5" s="1"/>
  <c r="JE42" i="5" s="1"/>
  <c r="JE43" i="5" s="1"/>
  <c r="JE44" i="5" s="1"/>
  <c r="JE45" i="5" s="1"/>
  <c r="JE46" i="5" s="1"/>
  <c r="JE47" i="5" s="1"/>
  <c r="JE48" i="5" s="1"/>
  <c r="JE49" i="5" s="1"/>
  <c r="JE50" i="5" s="1"/>
  <c r="JE51" i="5" s="1"/>
  <c r="JE52" i="5" s="1"/>
  <c r="JE53" i="5" s="1"/>
  <c r="JE54" i="5" s="1"/>
  <c r="JE55" i="5" s="1"/>
  <c r="JE56" i="5" s="1"/>
  <c r="JE57" i="5" s="1"/>
  <c r="JE58" i="5" s="1"/>
  <c r="JE59" i="5" s="1"/>
  <c r="JE60" i="5" s="1"/>
  <c r="JE61" i="5" s="1"/>
  <c r="JE62" i="5" s="1"/>
  <c r="JE63" i="5" s="1"/>
  <c r="JE64" i="5" s="1"/>
  <c r="JE65" i="5" s="1"/>
  <c r="JE66" i="5" s="1"/>
  <c r="JE67" i="5" s="1"/>
  <c r="JE68" i="5" s="1"/>
  <c r="JE69" i="5" s="1"/>
  <c r="JE70" i="5" s="1"/>
  <c r="JE71" i="5" s="1"/>
  <c r="JE72" i="5" s="1"/>
  <c r="JE73" i="5" s="1"/>
  <c r="JE74" i="5" s="1"/>
  <c r="JE75" i="5" s="1"/>
  <c r="JE76" i="5" s="1"/>
  <c r="JE77" i="5" s="1"/>
  <c r="JE78" i="5" s="1"/>
  <c r="JE79" i="5" s="1"/>
  <c r="JE80" i="5" s="1"/>
  <c r="JE81" i="5" s="1"/>
  <c r="JE82" i="5" s="1"/>
  <c r="JE83" i="5" s="1"/>
  <c r="JE84" i="5" s="1"/>
  <c r="JE85" i="5" s="1"/>
  <c r="JE86" i="5" s="1"/>
  <c r="JE87" i="5" s="1"/>
  <c r="JE88" i="5" s="1"/>
  <c r="JE89" i="5" s="1"/>
  <c r="JE90" i="5" s="1"/>
  <c r="JE91" i="5" s="1"/>
  <c r="JE92" i="5" s="1"/>
  <c r="JE93" i="5" s="1"/>
  <c r="JE94" i="5" s="1"/>
  <c r="JE95" i="5" s="1"/>
  <c r="JE96" i="5" s="1"/>
  <c r="JE97" i="5" s="1"/>
  <c r="JE98" i="5" s="1"/>
  <c r="JE99" i="5" s="1"/>
  <c r="JE100" i="5" s="1"/>
  <c r="JE101" i="5" s="1"/>
  <c r="JE102" i="5" s="1"/>
  <c r="JE103" i="5" s="1"/>
  <c r="JE104" i="5" s="1"/>
  <c r="JE105" i="5" s="1"/>
  <c r="JE106" i="5" s="1"/>
  <c r="JE107" i="5" s="1"/>
  <c r="JE108" i="5" s="1"/>
  <c r="JE109" i="5" s="1"/>
  <c r="JE110" i="5" s="1"/>
  <c r="JE111" i="5" s="1"/>
  <c r="JE112" i="5" s="1"/>
  <c r="JC14" i="5"/>
  <c r="JB14" i="5"/>
  <c r="IZ14" i="5"/>
  <c r="IG14" i="5"/>
  <c r="IG15" i="5" s="1"/>
  <c r="IG16" i="5" s="1"/>
  <c r="IG17" i="5" s="1"/>
  <c r="IG18" i="5" s="1"/>
  <c r="IG19" i="5" s="1"/>
  <c r="IG20" i="5" s="1"/>
  <c r="IG21" i="5" s="1"/>
  <c r="IG22" i="5" s="1"/>
  <c r="IG23" i="5" s="1"/>
  <c r="IG24" i="5" s="1"/>
  <c r="IG25" i="5" s="1"/>
  <c r="IG26" i="5" s="1"/>
  <c r="IG27" i="5" s="1"/>
  <c r="IG28" i="5" s="1"/>
  <c r="IG29" i="5" s="1"/>
  <c r="IG30" i="5" s="1"/>
  <c r="IG31" i="5" s="1"/>
  <c r="IG32" i="5" s="1"/>
  <c r="IG33" i="5" s="1"/>
  <c r="IG34" i="5" s="1"/>
  <c r="IG35" i="5" s="1"/>
  <c r="IG36" i="5" s="1"/>
  <c r="IG37" i="5" s="1"/>
  <c r="IG38" i="5" s="1"/>
  <c r="IG39" i="5" s="1"/>
  <c r="IG40" i="5" s="1"/>
  <c r="IG41" i="5" s="1"/>
  <c r="IG42" i="5" s="1"/>
  <c r="IG43" i="5" s="1"/>
  <c r="IG44" i="5" s="1"/>
  <c r="IG45" i="5" s="1"/>
  <c r="IG46" i="5" s="1"/>
  <c r="IG47" i="5" s="1"/>
  <c r="IG48" i="5" s="1"/>
  <c r="IG49" i="5" s="1"/>
  <c r="IG50" i="5" s="1"/>
  <c r="IG51" i="5" s="1"/>
  <c r="IG52" i="5" s="1"/>
  <c r="IG53" i="5" s="1"/>
  <c r="IG54" i="5" s="1"/>
  <c r="IG55" i="5" s="1"/>
  <c r="IG56" i="5" s="1"/>
  <c r="IG57" i="5" s="1"/>
  <c r="IG58" i="5" s="1"/>
  <c r="IG59" i="5" s="1"/>
  <c r="IG60" i="5" s="1"/>
  <c r="IG61" i="5" s="1"/>
  <c r="IG62" i="5" s="1"/>
  <c r="IG63" i="5" s="1"/>
  <c r="IG64" i="5" s="1"/>
  <c r="IG65" i="5" s="1"/>
  <c r="IG66" i="5" s="1"/>
  <c r="IG67" i="5" s="1"/>
  <c r="IG68" i="5" s="1"/>
  <c r="IG69" i="5" s="1"/>
  <c r="IG70" i="5" s="1"/>
  <c r="IG71" i="5" s="1"/>
  <c r="IG72" i="5" s="1"/>
  <c r="IG73" i="5" s="1"/>
  <c r="IG74" i="5" s="1"/>
  <c r="IG75" i="5" s="1"/>
  <c r="IG76" i="5" s="1"/>
  <c r="IG77" i="5" s="1"/>
  <c r="IG78" i="5" s="1"/>
  <c r="IG79" i="5" s="1"/>
  <c r="IG80" i="5" s="1"/>
  <c r="IG81" i="5" s="1"/>
  <c r="IG82" i="5" s="1"/>
  <c r="IG83" i="5" s="1"/>
  <c r="IG84" i="5" s="1"/>
  <c r="IG85" i="5" s="1"/>
  <c r="IG86" i="5" s="1"/>
  <c r="IG87" i="5" s="1"/>
  <c r="IG88" i="5" s="1"/>
  <c r="IG89" i="5" s="1"/>
  <c r="IG90" i="5" s="1"/>
  <c r="IG91" i="5" s="1"/>
  <c r="IG92" i="5" s="1"/>
  <c r="IG93" i="5" s="1"/>
  <c r="IG94" i="5" s="1"/>
  <c r="IG95" i="5" s="1"/>
  <c r="IG96" i="5" s="1"/>
  <c r="IG97" i="5" s="1"/>
  <c r="IG98" i="5" s="1"/>
  <c r="IG99" i="5" s="1"/>
  <c r="IG100" i="5" s="1"/>
  <c r="IG101" i="5" s="1"/>
  <c r="IG102" i="5" s="1"/>
  <c r="IG103" i="5" s="1"/>
  <c r="IG104" i="5" s="1"/>
  <c r="IG105" i="5" s="1"/>
  <c r="IG106" i="5" s="1"/>
  <c r="IG107" i="5" s="1"/>
  <c r="IG108" i="5" s="1"/>
  <c r="IG109" i="5" s="1"/>
  <c r="IG110" i="5" s="1"/>
  <c r="IG111" i="5" s="1"/>
  <c r="IG112" i="5" s="1"/>
  <c r="IE14" i="5"/>
  <c r="ID14" i="5"/>
  <c r="IB14" i="5"/>
  <c r="HW14" i="5"/>
  <c r="HI14" i="5"/>
  <c r="HI15" i="5" s="1"/>
  <c r="HI16" i="5" s="1"/>
  <c r="HI17" i="5" s="1"/>
  <c r="HI18" i="5" s="1"/>
  <c r="HI19" i="5" s="1"/>
  <c r="HI20" i="5" s="1"/>
  <c r="HI21" i="5" s="1"/>
  <c r="HI22" i="5" s="1"/>
  <c r="HI23" i="5" s="1"/>
  <c r="HI24" i="5" s="1"/>
  <c r="HI25" i="5" s="1"/>
  <c r="HI26" i="5" s="1"/>
  <c r="HI27" i="5" s="1"/>
  <c r="HI28" i="5" s="1"/>
  <c r="HI29" i="5" s="1"/>
  <c r="HI30" i="5" s="1"/>
  <c r="HI31" i="5" s="1"/>
  <c r="HI32" i="5" s="1"/>
  <c r="HI33" i="5" s="1"/>
  <c r="HI34" i="5" s="1"/>
  <c r="HI35" i="5" s="1"/>
  <c r="HI36" i="5" s="1"/>
  <c r="HI37" i="5" s="1"/>
  <c r="HI38" i="5" s="1"/>
  <c r="HI39" i="5" s="1"/>
  <c r="HI40" i="5" s="1"/>
  <c r="HI41" i="5" s="1"/>
  <c r="HI42" i="5" s="1"/>
  <c r="HI43" i="5" s="1"/>
  <c r="HI44" i="5" s="1"/>
  <c r="HI45" i="5" s="1"/>
  <c r="HI46" i="5" s="1"/>
  <c r="HI47" i="5" s="1"/>
  <c r="HI48" i="5" s="1"/>
  <c r="HI49" i="5" s="1"/>
  <c r="HI50" i="5" s="1"/>
  <c r="HI51" i="5" s="1"/>
  <c r="HI52" i="5" s="1"/>
  <c r="HI53" i="5" s="1"/>
  <c r="HI54" i="5" s="1"/>
  <c r="HI55" i="5" s="1"/>
  <c r="HI56" i="5" s="1"/>
  <c r="HI57" i="5" s="1"/>
  <c r="HI58" i="5" s="1"/>
  <c r="HI59" i="5" s="1"/>
  <c r="HI60" i="5" s="1"/>
  <c r="HI61" i="5" s="1"/>
  <c r="HI62" i="5" s="1"/>
  <c r="HI63" i="5" s="1"/>
  <c r="HI64" i="5" s="1"/>
  <c r="HI65" i="5" s="1"/>
  <c r="HI66" i="5" s="1"/>
  <c r="HI67" i="5" s="1"/>
  <c r="HI68" i="5" s="1"/>
  <c r="HI69" i="5" s="1"/>
  <c r="HI70" i="5" s="1"/>
  <c r="HI71" i="5" s="1"/>
  <c r="HI72" i="5" s="1"/>
  <c r="HI73" i="5" s="1"/>
  <c r="HI74" i="5" s="1"/>
  <c r="HI75" i="5" s="1"/>
  <c r="HI76" i="5" s="1"/>
  <c r="HI77" i="5" s="1"/>
  <c r="HI78" i="5" s="1"/>
  <c r="HI79" i="5" s="1"/>
  <c r="HI80" i="5" s="1"/>
  <c r="HI81" i="5" s="1"/>
  <c r="HI82" i="5" s="1"/>
  <c r="HI83" i="5" s="1"/>
  <c r="HI84" i="5" s="1"/>
  <c r="HI85" i="5" s="1"/>
  <c r="HI86" i="5" s="1"/>
  <c r="HI87" i="5" s="1"/>
  <c r="HI88" i="5" s="1"/>
  <c r="HI89" i="5" s="1"/>
  <c r="HI90" i="5" s="1"/>
  <c r="HI91" i="5" s="1"/>
  <c r="HI92" i="5" s="1"/>
  <c r="HI93" i="5" s="1"/>
  <c r="HI94" i="5" s="1"/>
  <c r="HI95" i="5" s="1"/>
  <c r="HI96" i="5" s="1"/>
  <c r="HI97" i="5" s="1"/>
  <c r="HI98" i="5" s="1"/>
  <c r="HI99" i="5" s="1"/>
  <c r="HI100" i="5" s="1"/>
  <c r="HI101" i="5" s="1"/>
  <c r="HI102" i="5" s="1"/>
  <c r="HI103" i="5" s="1"/>
  <c r="HI104" i="5" s="1"/>
  <c r="HI105" i="5" s="1"/>
  <c r="HI106" i="5" s="1"/>
  <c r="HI107" i="5" s="1"/>
  <c r="HI108" i="5" s="1"/>
  <c r="HI109" i="5" s="1"/>
  <c r="HI110" i="5" s="1"/>
  <c r="HI111" i="5" s="1"/>
  <c r="HI112" i="5" s="1"/>
  <c r="HG14" i="5"/>
  <c r="HF14" i="5"/>
  <c r="HD14" i="5"/>
  <c r="GK14" i="5"/>
  <c r="GK15" i="5" s="1"/>
  <c r="GK16" i="5" s="1"/>
  <c r="GK17" i="5" s="1"/>
  <c r="GK18" i="5" s="1"/>
  <c r="GK19" i="5" s="1"/>
  <c r="GK20" i="5" s="1"/>
  <c r="GK21" i="5" s="1"/>
  <c r="GK22" i="5" s="1"/>
  <c r="GK23" i="5" s="1"/>
  <c r="GK24" i="5" s="1"/>
  <c r="GK25" i="5" s="1"/>
  <c r="GK26" i="5" s="1"/>
  <c r="GK27" i="5" s="1"/>
  <c r="GK28" i="5" s="1"/>
  <c r="GK29" i="5" s="1"/>
  <c r="GK30" i="5" s="1"/>
  <c r="GK31" i="5" s="1"/>
  <c r="GK32" i="5" s="1"/>
  <c r="GK33" i="5" s="1"/>
  <c r="GK34" i="5" s="1"/>
  <c r="GK35" i="5" s="1"/>
  <c r="GK36" i="5" s="1"/>
  <c r="GK37" i="5" s="1"/>
  <c r="GK38" i="5" s="1"/>
  <c r="GK39" i="5" s="1"/>
  <c r="GK40" i="5" s="1"/>
  <c r="GK41" i="5" s="1"/>
  <c r="GK42" i="5" s="1"/>
  <c r="GK43" i="5" s="1"/>
  <c r="GK44" i="5" s="1"/>
  <c r="GK45" i="5" s="1"/>
  <c r="GK46" i="5" s="1"/>
  <c r="GK47" i="5" s="1"/>
  <c r="GK48" i="5" s="1"/>
  <c r="GK49" i="5" s="1"/>
  <c r="GK50" i="5" s="1"/>
  <c r="GK51" i="5" s="1"/>
  <c r="GK52" i="5" s="1"/>
  <c r="GK53" i="5" s="1"/>
  <c r="GK54" i="5" s="1"/>
  <c r="GK55" i="5" s="1"/>
  <c r="GK56" i="5" s="1"/>
  <c r="GK57" i="5" s="1"/>
  <c r="GK58" i="5" s="1"/>
  <c r="GK59" i="5" s="1"/>
  <c r="GK60" i="5" s="1"/>
  <c r="GK61" i="5" s="1"/>
  <c r="GK62" i="5" s="1"/>
  <c r="GK63" i="5" s="1"/>
  <c r="GK64" i="5" s="1"/>
  <c r="GK65" i="5" s="1"/>
  <c r="GK66" i="5" s="1"/>
  <c r="GK67" i="5" s="1"/>
  <c r="GK68" i="5" s="1"/>
  <c r="GK69" i="5" s="1"/>
  <c r="GK70" i="5" s="1"/>
  <c r="GK71" i="5" s="1"/>
  <c r="GK72" i="5" s="1"/>
  <c r="GK73" i="5" s="1"/>
  <c r="GK74" i="5" s="1"/>
  <c r="GK75" i="5" s="1"/>
  <c r="GK76" i="5" s="1"/>
  <c r="GK77" i="5" s="1"/>
  <c r="GK78" i="5" s="1"/>
  <c r="GK79" i="5" s="1"/>
  <c r="GK80" i="5" s="1"/>
  <c r="GK81" i="5" s="1"/>
  <c r="GK82" i="5" s="1"/>
  <c r="GK83" i="5" s="1"/>
  <c r="GK84" i="5" s="1"/>
  <c r="GK85" i="5" s="1"/>
  <c r="GK86" i="5" s="1"/>
  <c r="GK87" i="5" s="1"/>
  <c r="GK88" i="5" s="1"/>
  <c r="GK89" i="5" s="1"/>
  <c r="GK90" i="5" s="1"/>
  <c r="GK91" i="5" s="1"/>
  <c r="GK92" i="5" s="1"/>
  <c r="GK93" i="5" s="1"/>
  <c r="GK94" i="5" s="1"/>
  <c r="GK95" i="5" s="1"/>
  <c r="GK96" i="5" s="1"/>
  <c r="GK97" i="5" s="1"/>
  <c r="GK98" i="5" s="1"/>
  <c r="GK99" i="5" s="1"/>
  <c r="GK100" i="5" s="1"/>
  <c r="GK101" i="5" s="1"/>
  <c r="GK102" i="5" s="1"/>
  <c r="GK103" i="5" s="1"/>
  <c r="GK104" i="5" s="1"/>
  <c r="GK105" i="5" s="1"/>
  <c r="GK106" i="5" s="1"/>
  <c r="GK107" i="5" s="1"/>
  <c r="GK108" i="5" s="1"/>
  <c r="GK109" i="5" s="1"/>
  <c r="GK110" i="5" s="1"/>
  <c r="GK111" i="5" s="1"/>
  <c r="GK112" i="5" s="1"/>
  <c r="GI14" i="5"/>
  <c r="FZ14" i="5"/>
  <c r="GH14" i="5" s="1"/>
  <c r="GF14" i="5"/>
  <c r="GA14" i="5"/>
  <c r="FM14" i="5"/>
  <c r="FM15" i="5" s="1"/>
  <c r="FM16" i="5" s="1"/>
  <c r="FM17" i="5" s="1"/>
  <c r="FM18" i="5" s="1"/>
  <c r="FM19" i="5" s="1"/>
  <c r="FM20" i="5" s="1"/>
  <c r="FM21" i="5" s="1"/>
  <c r="FM22" i="5" s="1"/>
  <c r="FM23" i="5" s="1"/>
  <c r="FM24" i="5" s="1"/>
  <c r="FM25" i="5" s="1"/>
  <c r="FM26" i="5" s="1"/>
  <c r="FM27" i="5" s="1"/>
  <c r="FM28" i="5" s="1"/>
  <c r="FM29" i="5" s="1"/>
  <c r="FM30" i="5" s="1"/>
  <c r="FM31" i="5" s="1"/>
  <c r="FM32" i="5" s="1"/>
  <c r="FM33" i="5" s="1"/>
  <c r="FM34" i="5" s="1"/>
  <c r="FM35" i="5" s="1"/>
  <c r="FM36" i="5" s="1"/>
  <c r="FM37" i="5" s="1"/>
  <c r="FM38" i="5" s="1"/>
  <c r="FM39" i="5" s="1"/>
  <c r="FM40" i="5" s="1"/>
  <c r="FM41" i="5" s="1"/>
  <c r="FM42" i="5" s="1"/>
  <c r="FM43" i="5" s="1"/>
  <c r="FM44" i="5" s="1"/>
  <c r="FM45" i="5" s="1"/>
  <c r="FM46" i="5" s="1"/>
  <c r="FM47" i="5" s="1"/>
  <c r="FM48" i="5" s="1"/>
  <c r="FM49" i="5" s="1"/>
  <c r="FM50" i="5" s="1"/>
  <c r="FM51" i="5" s="1"/>
  <c r="FM52" i="5" s="1"/>
  <c r="FM53" i="5" s="1"/>
  <c r="FM54" i="5" s="1"/>
  <c r="FM55" i="5" s="1"/>
  <c r="FM56" i="5" s="1"/>
  <c r="FM57" i="5" s="1"/>
  <c r="FM58" i="5" s="1"/>
  <c r="FM59" i="5" s="1"/>
  <c r="FM60" i="5" s="1"/>
  <c r="FM61" i="5" s="1"/>
  <c r="FM62" i="5" s="1"/>
  <c r="FM63" i="5" s="1"/>
  <c r="FM64" i="5" s="1"/>
  <c r="FM65" i="5" s="1"/>
  <c r="FM66" i="5" s="1"/>
  <c r="FM67" i="5" s="1"/>
  <c r="FM68" i="5" s="1"/>
  <c r="FM69" i="5" s="1"/>
  <c r="FM70" i="5" s="1"/>
  <c r="FM71" i="5" s="1"/>
  <c r="FM72" i="5" s="1"/>
  <c r="FM73" i="5" s="1"/>
  <c r="FM74" i="5" s="1"/>
  <c r="FM75" i="5" s="1"/>
  <c r="FM76" i="5" s="1"/>
  <c r="FM77" i="5" s="1"/>
  <c r="FM78" i="5" s="1"/>
  <c r="FM79" i="5" s="1"/>
  <c r="FM80" i="5" s="1"/>
  <c r="FM81" i="5" s="1"/>
  <c r="FM82" i="5" s="1"/>
  <c r="FM83" i="5" s="1"/>
  <c r="FM84" i="5" s="1"/>
  <c r="FM85" i="5" s="1"/>
  <c r="FM86" i="5" s="1"/>
  <c r="FM87" i="5" s="1"/>
  <c r="FM88" i="5" s="1"/>
  <c r="FM89" i="5" s="1"/>
  <c r="FM90" i="5" s="1"/>
  <c r="FM91" i="5" s="1"/>
  <c r="FM92" i="5" s="1"/>
  <c r="FM93" i="5" s="1"/>
  <c r="FM94" i="5" s="1"/>
  <c r="FM95" i="5" s="1"/>
  <c r="FM96" i="5" s="1"/>
  <c r="FM97" i="5" s="1"/>
  <c r="FM98" i="5" s="1"/>
  <c r="FM99" i="5" s="1"/>
  <c r="FM100" i="5" s="1"/>
  <c r="FM101" i="5" s="1"/>
  <c r="FM102" i="5" s="1"/>
  <c r="FM103" i="5" s="1"/>
  <c r="FM104" i="5" s="1"/>
  <c r="FM105" i="5" s="1"/>
  <c r="FM106" i="5" s="1"/>
  <c r="FM107" i="5" s="1"/>
  <c r="FM108" i="5" s="1"/>
  <c r="FM109" i="5" s="1"/>
  <c r="FM110" i="5" s="1"/>
  <c r="FM111" i="5" s="1"/>
  <c r="FM112" i="5" s="1"/>
  <c r="FK14" i="5"/>
  <c r="FJ14" i="5"/>
  <c r="FH14" i="5"/>
  <c r="EO14" i="5"/>
  <c r="EO15" i="5" s="1"/>
  <c r="EO16" i="5" s="1"/>
  <c r="EO17" i="5" s="1"/>
  <c r="EO18" i="5" s="1"/>
  <c r="EO19" i="5" s="1"/>
  <c r="EO20" i="5" s="1"/>
  <c r="EO21" i="5" s="1"/>
  <c r="EO22" i="5" s="1"/>
  <c r="EO23" i="5" s="1"/>
  <c r="EO24" i="5" s="1"/>
  <c r="EO25" i="5" s="1"/>
  <c r="EO26" i="5" s="1"/>
  <c r="EO27" i="5" s="1"/>
  <c r="EO28" i="5" s="1"/>
  <c r="EO29" i="5" s="1"/>
  <c r="EO30" i="5" s="1"/>
  <c r="EO31" i="5" s="1"/>
  <c r="EO32" i="5" s="1"/>
  <c r="EO33" i="5" s="1"/>
  <c r="EO34" i="5" s="1"/>
  <c r="EO35" i="5" s="1"/>
  <c r="EO36" i="5" s="1"/>
  <c r="EO37" i="5" s="1"/>
  <c r="EO38" i="5" s="1"/>
  <c r="EO39" i="5" s="1"/>
  <c r="EO40" i="5" s="1"/>
  <c r="EO41" i="5" s="1"/>
  <c r="EO42" i="5" s="1"/>
  <c r="EO43" i="5" s="1"/>
  <c r="EO44" i="5" s="1"/>
  <c r="EO45" i="5" s="1"/>
  <c r="EO46" i="5" s="1"/>
  <c r="EO47" i="5" s="1"/>
  <c r="EO48" i="5" s="1"/>
  <c r="EO49" i="5" s="1"/>
  <c r="EO50" i="5" s="1"/>
  <c r="EO51" i="5" s="1"/>
  <c r="EO52" i="5" s="1"/>
  <c r="EO53" i="5" s="1"/>
  <c r="EO54" i="5" s="1"/>
  <c r="EO55" i="5" s="1"/>
  <c r="EO56" i="5" s="1"/>
  <c r="EO57" i="5" s="1"/>
  <c r="EO58" i="5" s="1"/>
  <c r="EO59" i="5" s="1"/>
  <c r="EO60" i="5" s="1"/>
  <c r="EO61" i="5" s="1"/>
  <c r="EO62" i="5" s="1"/>
  <c r="EO63" i="5" s="1"/>
  <c r="EO64" i="5" s="1"/>
  <c r="EO65" i="5" s="1"/>
  <c r="EO66" i="5" s="1"/>
  <c r="EO67" i="5" s="1"/>
  <c r="EO68" i="5" s="1"/>
  <c r="EO69" i="5" s="1"/>
  <c r="EO70" i="5" s="1"/>
  <c r="EO71" i="5" s="1"/>
  <c r="EO72" i="5" s="1"/>
  <c r="EO73" i="5" s="1"/>
  <c r="EO74" i="5" s="1"/>
  <c r="EO75" i="5" s="1"/>
  <c r="EO76" i="5" s="1"/>
  <c r="EO77" i="5" s="1"/>
  <c r="EO78" i="5" s="1"/>
  <c r="EO79" i="5" s="1"/>
  <c r="EO80" i="5" s="1"/>
  <c r="EO81" i="5" s="1"/>
  <c r="EO82" i="5" s="1"/>
  <c r="EO83" i="5" s="1"/>
  <c r="EO84" i="5" s="1"/>
  <c r="EO85" i="5" s="1"/>
  <c r="EO86" i="5" s="1"/>
  <c r="EO87" i="5" s="1"/>
  <c r="EO88" i="5" s="1"/>
  <c r="EO89" i="5" s="1"/>
  <c r="EO90" i="5" s="1"/>
  <c r="EO91" i="5" s="1"/>
  <c r="EO92" i="5" s="1"/>
  <c r="EO93" i="5" s="1"/>
  <c r="EO94" i="5" s="1"/>
  <c r="EO95" i="5" s="1"/>
  <c r="EO96" i="5" s="1"/>
  <c r="EO97" i="5" s="1"/>
  <c r="EO98" i="5" s="1"/>
  <c r="EO99" i="5" s="1"/>
  <c r="EO100" i="5" s="1"/>
  <c r="EO101" i="5" s="1"/>
  <c r="EO102" i="5" s="1"/>
  <c r="EO103" i="5" s="1"/>
  <c r="EO104" i="5" s="1"/>
  <c r="EO105" i="5" s="1"/>
  <c r="EO106" i="5" s="1"/>
  <c r="EO107" i="5" s="1"/>
  <c r="EO108" i="5" s="1"/>
  <c r="EO109" i="5" s="1"/>
  <c r="EO110" i="5" s="1"/>
  <c r="EO111" i="5" s="1"/>
  <c r="EO112" i="5" s="1"/>
  <c r="EM14" i="5"/>
  <c r="EL14" i="5"/>
  <c r="EJ14" i="5"/>
  <c r="EE14" i="5"/>
  <c r="DQ14" i="5"/>
  <c r="DQ15" i="5" s="1"/>
  <c r="DQ16" i="5" s="1"/>
  <c r="DQ17" i="5" s="1"/>
  <c r="DQ18" i="5" s="1"/>
  <c r="DQ19" i="5" s="1"/>
  <c r="DQ20" i="5" s="1"/>
  <c r="DQ21" i="5" s="1"/>
  <c r="DQ22" i="5" s="1"/>
  <c r="DQ23" i="5" s="1"/>
  <c r="DQ24" i="5" s="1"/>
  <c r="DQ25" i="5" s="1"/>
  <c r="DQ26" i="5" s="1"/>
  <c r="DQ27" i="5" s="1"/>
  <c r="DQ28" i="5" s="1"/>
  <c r="DQ29" i="5" s="1"/>
  <c r="DQ30" i="5" s="1"/>
  <c r="DQ31" i="5" s="1"/>
  <c r="DQ32" i="5" s="1"/>
  <c r="DQ33" i="5" s="1"/>
  <c r="DQ34" i="5" s="1"/>
  <c r="DQ35" i="5" s="1"/>
  <c r="DQ36" i="5" s="1"/>
  <c r="DQ37" i="5" s="1"/>
  <c r="DQ38" i="5" s="1"/>
  <c r="DQ39" i="5" s="1"/>
  <c r="DQ40" i="5" s="1"/>
  <c r="DQ41" i="5" s="1"/>
  <c r="DQ42" i="5" s="1"/>
  <c r="DQ43" i="5" s="1"/>
  <c r="DQ44" i="5" s="1"/>
  <c r="DQ45" i="5" s="1"/>
  <c r="DQ46" i="5" s="1"/>
  <c r="DQ47" i="5" s="1"/>
  <c r="DQ48" i="5" s="1"/>
  <c r="DQ49" i="5" s="1"/>
  <c r="DQ50" i="5" s="1"/>
  <c r="DQ51" i="5" s="1"/>
  <c r="DQ52" i="5" s="1"/>
  <c r="DQ53" i="5" s="1"/>
  <c r="DQ54" i="5" s="1"/>
  <c r="DQ55" i="5" s="1"/>
  <c r="DQ56" i="5" s="1"/>
  <c r="DQ57" i="5" s="1"/>
  <c r="DQ58" i="5" s="1"/>
  <c r="DQ59" i="5" s="1"/>
  <c r="DQ60" i="5" s="1"/>
  <c r="DQ61" i="5" s="1"/>
  <c r="DQ62" i="5" s="1"/>
  <c r="DQ63" i="5" s="1"/>
  <c r="DQ64" i="5" s="1"/>
  <c r="DQ65" i="5" s="1"/>
  <c r="DQ66" i="5" s="1"/>
  <c r="DQ67" i="5" s="1"/>
  <c r="DQ68" i="5" s="1"/>
  <c r="DQ69" i="5" s="1"/>
  <c r="DQ70" i="5" s="1"/>
  <c r="DQ71" i="5" s="1"/>
  <c r="DQ72" i="5" s="1"/>
  <c r="DQ73" i="5" s="1"/>
  <c r="DQ74" i="5" s="1"/>
  <c r="DQ75" i="5" s="1"/>
  <c r="DQ76" i="5" s="1"/>
  <c r="DQ77" i="5" s="1"/>
  <c r="DQ78" i="5" s="1"/>
  <c r="DQ79" i="5" s="1"/>
  <c r="DQ80" i="5" s="1"/>
  <c r="DQ81" i="5" s="1"/>
  <c r="DQ82" i="5" s="1"/>
  <c r="DQ83" i="5" s="1"/>
  <c r="DQ84" i="5" s="1"/>
  <c r="DQ85" i="5" s="1"/>
  <c r="DQ86" i="5" s="1"/>
  <c r="DQ87" i="5" s="1"/>
  <c r="DQ88" i="5" s="1"/>
  <c r="DQ89" i="5" s="1"/>
  <c r="DQ90" i="5" s="1"/>
  <c r="DQ91" i="5" s="1"/>
  <c r="DQ92" i="5" s="1"/>
  <c r="DQ93" i="5" s="1"/>
  <c r="DQ94" i="5" s="1"/>
  <c r="DQ95" i="5" s="1"/>
  <c r="DQ96" i="5" s="1"/>
  <c r="DQ97" i="5" s="1"/>
  <c r="DQ98" i="5" s="1"/>
  <c r="DQ99" i="5" s="1"/>
  <c r="DQ100" i="5" s="1"/>
  <c r="DQ101" i="5" s="1"/>
  <c r="DQ102" i="5" s="1"/>
  <c r="DQ103" i="5" s="1"/>
  <c r="DQ104" i="5" s="1"/>
  <c r="DQ105" i="5" s="1"/>
  <c r="DQ106" i="5" s="1"/>
  <c r="DQ107" i="5" s="1"/>
  <c r="DQ108" i="5" s="1"/>
  <c r="DQ109" i="5" s="1"/>
  <c r="DQ110" i="5" s="1"/>
  <c r="DQ111" i="5" s="1"/>
  <c r="DQ112" i="5" s="1"/>
  <c r="DO14" i="5"/>
  <c r="DN14" i="5"/>
  <c r="DL14" i="5"/>
  <c r="CS14" i="5"/>
  <c r="CS15" i="5" s="1"/>
  <c r="CS16" i="5" s="1"/>
  <c r="CS17" i="5" s="1"/>
  <c r="CS18" i="5" s="1"/>
  <c r="CS19" i="5" s="1"/>
  <c r="CS20" i="5" s="1"/>
  <c r="CS21" i="5" s="1"/>
  <c r="CS22" i="5" s="1"/>
  <c r="CS23" i="5" s="1"/>
  <c r="CS24" i="5" s="1"/>
  <c r="CS25" i="5" s="1"/>
  <c r="CS26" i="5" s="1"/>
  <c r="CS27" i="5" s="1"/>
  <c r="CS28" i="5" s="1"/>
  <c r="CS29" i="5" s="1"/>
  <c r="CS30" i="5" s="1"/>
  <c r="CS31" i="5" s="1"/>
  <c r="CS32" i="5" s="1"/>
  <c r="CS33" i="5" s="1"/>
  <c r="CS34" i="5" s="1"/>
  <c r="CS35" i="5" s="1"/>
  <c r="CS36" i="5" s="1"/>
  <c r="CS37" i="5" s="1"/>
  <c r="CS38" i="5" s="1"/>
  <c r="CS39" i="5" s="1"/>
  <c r="CS40" i="5" s="1"/>
  <c r="CS41" i="5" s="1"/>
  <c r="CS42" i="5" s="1"/>
  <c r="CS43" i="5" s="1"/>
  <c r="CS44" i="5" s="1"/>
  <c r="CS45" i="5" s="1"/>
  <c r="CS46" i="5" s="1"/>
  <c r="CS47" i="5" s="1"/>
  <c r="CS48" i="5" s="1"/>
  <c r="CS49" i="5" s="1"/>
  <c r="CS50" i="5" s="1"/>
  <c r="CS51" i="5" s="1"/>
  <c r="CS52" i="5" s="1"/>
  <c r="CS53" i="5" s="1"/>
  <c r="CS54" i="5" s="1"/>
  <c r="CS55" i="5" s="1"/>
  <c r="CS56" i="5" s="1"/>
  <c r="CS57" i="5" s="1"/>
  <c r="CS58" i="5" s="1"/>
  <c r="CS59" i="5" s="1"/>
  <c r="CS60" i="5" s="1"/>
  <c r="CS61" i="5" s="1"/>
  <c r="CS62" i="5" s="1"/>
  <c r="CS63" i="5" s="1"/>
  <c r="CS64" i="5" s="1"/>
  <c r="CS65" i="5" s="1"/>
  <c r="CS66" i="5" s="1"/>
  <c r="CS67" i="5" s="1"/>
  <c r="CS68" i="5" s="1"/>
  <c r="CS69" i="5" s="1"/>
  <c r="CS70" i="5" s="1"/>
  <c r="CS71" i="5" s="1"/>
  <c r="CS72" i="5" s="1"/>
  <c r="CS73" i="5" s="1"/>
  <c r="CS74" i="5" s="1"/>
  <c r="CS75" i="5" s="1"/>
  <c r="CS76" i="5" s="1"/>
  <c r="CS77" i="5" s="1"/>
  <c r="CS78" i="5" s="1"/>
  <c r="CS79" i="5" s="1"/>
  <c r="CS80" i="5" s="1"/>
  <c r="CS81" i="5" s="1"/>
  <c r="CS82" i="5" s="1"/>
  <c r="CS83" i="5" s="1"/>
  <c r="CS84" i="5" s="1"/>
  <c r="CS85" i="5" s="1"/>
  <c r="CS86" i="5" s="1"/>
  <c r="CS87" i="5" s="1"/>
  <c r="CS88" i="5" s="1"/>
  <c r="CS89" i="5" s="1"/>
  <c r="CS90" i="5" s="1"/>
  <c r="CS91" i="5" s="1"/>
  <c r="CS92" i="5" s="1"/>
  <c r="CS93" i="5" s="1"/>
  <c r="CS94" i="5" s="1"/>
  <c r="CS95" i="5" s="1"/>
  <c r="CS96" i="5" s="1"/>
  <c r="CS97" i="5" s="1"/>
  <c r="CS98" i="5" s="1"/>
  <c r="CS99" i="5" s="1"/>
  <c r="CS100" i="5" s="1"/>
  <c r="CS101" i="5" s="1"/>
  <c r="CS102" i="5" s="1"/>
  <c r="CS103" i="5" s="1"/>
  <c r="CS104" i="5" s="1"/>
  <c r="CS105" i="5" s="1"/>
  <c r="CS106" i="5" s="1"/>
  <c r="CS107" i="5" s="1"/>
  <c r="CS108" i="5" s="1"/>
  <c r="CS109" i="5" s="1"/>
  <c r="CS110" i="5" s="1"/>
  <c r="CS111" i="5" s="1"/>
  <c r="CS112" i="5" s="1"/>
  <c r="CQ14" i="5"/>
  <c r="CP14" i="5"/>
  <c r="CN14" i="5"/>
  <c r="CI14" i="5"/>
  <c r="BU14" i="5"/>
  <c r="BU15" i="5" s="1"/>
  <c r="BU16" i="5" s="1"/>
  <c r="BU17" i="5" s="1"/>
  <c r="BU18" i="5" s="1"/>
  <c r="BU19" i="5" s="1"/>
  <c r="BU20" i="5" s="1"/>
  <c r="BU21" i="5" s="1"/>
  <c r="BU22" i="5" s="1"/>
  <c r="BU23" i="5" s="1"/>
  <c r="BU24" i="5" s="1"/>
  <c r="BU25" i="5" s="1"/>
  <c r="BU26" i="5" s="1"/>
  <c r="BU27" i="5" s="1"/>
  <c r="BU28" i="5" s="1"/>
  <c r="BU29" i="5" s="1"/>
  <c r="BU30" i="5" s="1"/>
  <c r="BU31" i="5" s="1"/>
  <c r="BU32" i="5" s="1"/>
  <c r="BU33" i="5" s="1"/>
  <c r="BU34" i="5" s="1"/>
  <c r="BU35" i="5" s="1"/>
  <c r="BU36" i="5" s="1"/>
  <c r="BU37" i="5" s="1"/>
  <c r="BU38" i="5" s="1"/>
  <c r="BU39" i="5" s="1"/>
  <c r="BU40" i="5" s="1"/>
  <c r="BU41" i="5" s="1"/>
  <c r="BU42" i="5" s="1"/>
  <c r="BU43" i="5" s="1"/>
  <c r="BU44" i="5" s="1"/>
  <c r="BU45" i="5" s="1"/>
  <c r="BU46" i="5" s="1"/>
  <c r="BU47" i="5" s="1"/>
  <c r="BU48" i="5" s="1"/>
  <c r="BU49" i="5" s="1"/>
  <c r="BU50" i="5" s="1"/>
  <c r="BU51" i="5" s="1"/>
  <c r="BU52" i="5" s="1"/>
  <c r="BU53" i="5" s="1"/>
  <c r="BU54" i="5" s="1"/>
  <c r="BU55" i="5" s="1"/>
  <c r="BU56" i="5" s="1"/>
  <c r="BU57" i="5" s="1"/>
  <c r="BU58" i="5" s="1"/>
  <c r="BU59" i="5" s="1"/>
  <c r="BU60" i="5" s="1"/>
  <c r="BU61" i="5" s="1"/>
  <c r="BU62" i="5" s="1"/>
  <c r="BU63" i="5" s="1"/>
  <c r="BU64" i="5" s="1"/>
  <c r="BU65" i="5" s="1"/>
  <c r="BU66" i="5" s="1"/>
  <c r="BU67" i="5" s="1"/>
  <c r="BU68" i="5" s="1"/>
  <c r="BU69" i="5" s="1"/>
  <c r="BU70" i="5" s="1"/>
  <c r="BU71" i="5" s="1"/>
  <c r="BU72" i="5" s="1"/>
  <c r="BU73" i="5" s="1"/>
  <c r="BU74" i="5" s="1"/>
  <c r="BU75" i="5" s="1"/>
  <c r="BU76" i="5" s="1"/>
  <c r="BU77" i="5" s="1"/>
  <c r="BU78" i="5" s="1"/>
  <c r="BU79" i="5" s="1"/>
  <c r="BU80" i="5" s="1"/>
  <c r="BU81" i="5" s="1"/>
  <c r="BU82" i="5" s="1"/>
  <c r="BU83" i="5" s="1"/>
  <c r="BU84" i="5" s="1"/>
  <c r="BU85" i="5" s="1"/>
  <c r="BU86" i="5" s="1"/>
  <c r="BU87" i="5" s="1"/>
  <c r="BU88" i="5" s="1"/>
  <c r="BU89" i="5" s="1"/>
  <c r="BU90" i="5" s="1"/>
  <c r="BU91" i="5" s="1"/>
  <c r="BU92" i="5" s="1"/>
  <c r="BU93" i="5" s="1"/>
  <c r="BU94" i="5" s="1"/>
  <c r="BU95" i="5" s="1"/>
  <c r="BU96" i="5" s="1"/>
  <c r="BU97" i="5" s="1"/>
  <c r="BU98" i="5" s="1"/>
  <c r="BU99" i="5" s="1"/>
  <c r="BU100" i="5" s="1"/>
  <c r="BU101" i="5" s="1"/>
  <c r="BU102" i="5" s="1"/>
  <c r="BU103" i="5" s="1"/>
  <c r="BU104" i="5" s="1"/>
  <c r="BU105" i="5" s="1"/>
  <c r="BU106" i="5" s="1"/>
  <c r="BU107" i="5" s="1"/>
  <c r="BU108" i="5" s="1"/>
  <c r="BU109" i="5" s="1"/>
  <c r="BU110" i="5" s="1"/>
  <c r="BU111" i="5" s="1"/>
  <c r="BU112" i="5" s="1"/>
  <c r="BS14" i="5"/>
  <c r="BR14" i="5"/>
  <c r="BP14" i="5"/>
  <c r="AW14" i="5"/>
  <c r="AW15" i="5" s="1"/>
  <c r="AW16" i="5" s="1"/>
  <c r="AW17" i="5" s="1"/>
  <c r="AW18" i="5" s="1"/>
  <c r="AW19" i="5" s="1"/>
  <c r="AW20" i="5" s="1"/>
  <c r="AW21" i="5" s="1"/>
  <c r="AW22" i="5" s="1"/>
  <c r="AW23" i="5" s="1"/>
  <c r="AW24" i="5" s="1"/>
  <c r="AW25" i="5" s="1"/>
  <c r="AW26" i="5" s="1"/>
  <c r="AW27" i="5" s="1"/>
  <c r="AW28" i="5" s="1"/>
  <c r="AW29" i="5" s="1"/>
  <c r="AW30" i="5" s="1"/>
  <c r="AW31" i="5" s="1"/>
  <c r="AW32" i="5" s="1"/>
  <c r="AW33" i="5" s="1"/>
  <c r="AW34" i="5" s="1"/>
  <c r="AW35" i="5" s="1"/>
  <c r="AW36" i="5" s="1"/>
  <c r="AW37" i="5" s="1"/>
  <c r="AW38" i="5" s="1"/>
  <c r="AW39" i="5" s="1"/>
  <c r="AW40" i="5" s="1"/>
  <c r="AW41" i="5" s="1"/>
  <c r="AW42" i="5" s="1"/>
  <c r="AW43" i="5" s="1"/>
  <c r="AW44" i="5" s="1"/>
  <c r="AW45" i="5" s="1"/>
  <c r="AW46" i="5" s="1"/>
  <c r="AW47" i="5" s="1"/>
  <c r="AW48" i="5" s="1"/>
  <c r="AW49" i="5" s="1"/>
  <c r="AW50" i="5" s="1"/>
  <c r="AW51" i="5" s="1"/>
  <c r="AW52" i="5" s="1"/>
  <c r="AW53" i="5" s="1"/>
  <c r="AW54" i="5" s="1"/>
  <c r="AW55" i="5" s="1"/>
  <c r="AW56" i="5" s="1"/>
  <c r="AW57" i="5" s="1"/>
  <c r="AW58" i="5" s="1"/>
  <c r="AW59" i="5" s="1"/>
  <c r="AW60" i="5" s="1"/>
  <c r="AW61" i="5" s="1"/>
  <c r="AW62" i="5" s="1"/>
  <c r="AW63" i="5" s="1"/>
  <c r="AW64" i="5" s="1"/>
  <c r="AW65" i="5" s="1"/>
  <c r="AW66" i="5" s="1"/>
  <c r="AW67" i="5" s="1"/>
  <c r="AW68" i="5" s="1"/>
  <c r="AW69" i="5" s="1"/>
  <c r="AW70" i="5" s="1"/>
  <c r="AW71" i="5" s="1"/>
  <c r="AW72" i="5" s="1"/>
  <c r="AW73" i="5" s="1"/>
  <c r="AW74" i="5" s="1"/>
  <c r="AW75" i="5" s="1"/>
  <c r="AW76" i="5" s="1"/>
  <c r="AW77" i="5" s="1"/>
  <c r="AW78" i="5" s="1"/>
  <c r="AW79" i="5" s="1"/>
  <c r="AW80" i="5" s="1"/>
  <c r="AW81" i="5" s="1"/>
  <c r="AW82" i="5" s="1"/>
  <c r="AW83" i="5" s="1"/>
  <c r="AW84" i="5" s="1"/>
  <c r="AW85" i="5" s="1"/>
  <c r="AW86" i="5" s="1"/>
  <c r="AW87" i="5" s="1"/>
  <c r="AW88" i="5" s="1"/>
  <c r="AW89" i="5" s="1"/>
  <c r="AW90" i="5" s="1"/>
  <c r="AW91" i="5" s="1"/>
  <c r="AW92" i="5" s="1"/>
  <c r="AW93" i="5" s="1"/>
  <c r="AW94" i="5" s="1"/>
  <c r="AW95" i="5" s="1"/>
  <c r="AW96" i="5" s="1"/>
  <c r="AW97" i="5" s="1"/>
  <c r="AW98" i="5" s="1"/>
  <c r="AW99" i="5" s="1"/>
  <c r="AW100" i="5" s="1"/>
  <c r="AW101" i="5" s="1"/>
  <c r="AW102" i="5" s="1"/>
  <c r="AW103" i="5" s="1"/>
  <c r="AW104" i="5" s="1"/>
  <c r="AW105" i="5" s="1"/>
  <c r="AW106" i="5" s="1"/>
  <c r="AW107" i="5" s="1"/>
  <c r="AW108" i="5" s="1"/>
  <c r="AW109" i="5" s="1"/>
  <c r="AW110" i="5" s="1"/>
  <c r="AW111" i="5" s="1"/>
  <c r="AW112" i="5" s="1"/>
  <c r="AU14" i="5"/>
  <c r="AT14" i="5"/>
  <c r="AR14" i="5"/>
  <c r="AM14" i="5"/>
  <c r="Y14" i="5"/>
  <c r="Y15" i="5" s="1"/>
  <c r="Y16" i="5" s="1"/>
  <c r="Y17" i="5" s="1"/>
  <c r="Y18" i="5" s="1"/>
  <c r="Y19" i="5" s="1"/>
  <c r="Y20" i="5" s="1"/>
  <c r="Y21" i="5" s="1"/>
  <c r="Y22" i="5" s="1"/>
  <c r="Y23" i="5" s="1"/>
  <c r="Y24" i="5" s="1"/>
  <c r="Y25" i="5" s="1"/>
  <c r="Y26" i="5" s="1"/>
  <c r="Y27" i="5" s="1"/>
  <c r="Y28" i="5" s="1"/>
  <c r="Y29" i="5" s="1"/>
  <c r="Y30" i="5" s="1"/>
  <c r="Y31" i="5" s="1"/>
  <c r="Y32" i="5" s="1"/>
  <c r="Y33" i="5" s="1"/>
  <c r="Y34" i="5" s="1"/>
  <c r="Y35" i="5" s="1"/>
  <c r="Y36" i="5" s="1"/>
  <c r="Y37" i="5" s="1"/>
  <c r="Y38" i="5" s="1"/>
  <c r="Y39" i="5" s="1"/>
  <c r="Y40" i="5" s="1"/>
  <c r="Y41" i="5" s="1"/>
  <c r="Y42" i="5" s="1"/>
  <c r="Y43" i="5" s="1"/>
  <c r="Y44" i="5" s="1"/>
  <c r="Y45" i="5" s="1"/>
  <c r="Y46" i="5" s="1"/>
  <c r="Y47" i="5" s="1"/>
  <c r="Y48" i="5" s="1"/>
  <c r="Y49" i="5" s="1"/>
  <c r="Y50" i="5" s="1"/>
  <c r="Y51" i="5" s="1"/>
  <c r="Y52" i="5" s="1"/>
  <c r="Y53" i="5" s="1"/>
  <c r="Y54" i="5" s="1"/>
  <c r="Y55" i="5" s="1"/>
  <c r="Y56" i="5" s="1"/>
  <c r="Y57" i="5" s="1"/>
  <c r="Y58" i="5" s="1"/>
  <c r="Y59" i="5" s="1"/>
  <c r="Y60" i="5" s="1"/>
  <c r="Y61" i="5" s="1"/>
  <c r="Y62" i="5" s="1"/>
  <c r="Y63" i="5" s="1"/>
  <c r="Y64" i="5" s="1"/>
  <c r="Y65" i="5" s="1"/>
  <c r="Y66" i="5" s="1"/>
  <c r="Y67" i="5" s="1"/>
  <c r="Y68" i="5" s="1"/>
  <c r="Y69" i="5" s="1"/>
  <c r="Y70" i="5" s="1"/>
  <c r="Y71" i="5" s="1"/>
  <c r="Y72" i="5" s="1"/>
  <c r="Y73" i="5" s="1"/>
  <c r="Y74" i="5" s="1"/>
  <c r="Y75" i="5" s="1"/>
  <c r="Y76" i="5" s="1"/>
  <c r="Y77" i="5" s="1"/>
  <c r="Y78" i="5" s="1"/>
  <c r="Y79" i="5" s="1"/>
  <c r="Y80" i="5" s="1"/>
  <c r="Y81" i="5" s="1"/>
  <c r="Y82" i="5" s="1"/>
  <c r="Y83" i="5" s="1"/>
  <c r="Y84" i="5" s="1"/>
  <c r="Y85" i="5" s="1"/>
  <c r="Y86" i="5" s="1"/>
  <c r="Y87" i="5" s="1"/>
  <c r="Y88" i="5" s="1"/>
  <c r="Y89" i="5" s="1"/>
  <c r="Y90" i="5" s="1"/>
  <c r="Y91" i="5" s="1"/>
  <c r="Y92" i="5" s="1"/>
  <c r="Y93" i="5" s="1"/>
  <c r="Y94" i="5" s="1"/>
  <c r="Y95" i="5" s="1"/>
  <c r="Y96" i="5" s="1"/>
  <c r="Y97" i="5" s="1"/>
  <c r="Y98" i="5" s="1"/>
  <c r="Y99" i="5" s="1"/>
  <c r="Y100" i="5" s="1"/>
  <c r="Y101" i="5" s="1"/>
  <c r="Y102" i="5" s="1"/>
  <c r="Y103" i="5" s="1"/>
  <c r="Y104" i="5" s="1"/>
  <c r="Y105" i="5" s="1"/>
  <c r="Y106" i="5" s="1"/>
  <c r="Y107" i="5" s="1"/>
  <c r="Y108" i="5" s="1"/>
  <c r="Y109" i="5" s="1"/>
  <c r="Y110" i="5" s="1"/>
  <c r="Y111" i="5" s="1"/>
  <c r="Y112" i="5" s="1"/>
  <c r="W14" i="5"/>
  <c r="T14" i="5"/>
  <c r="P14" i="5"/>
  <c r="A14" i="5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KA13" i="5"/>
  <c r="JZ13" i="5"/>
  <c r="JX13" i="5"/>
  <c r="JS13" i="5"/>
  <c r="JC13" i="5"/>
  <c r="JB13" i="5"/>
  <c r="IZ13" i="5"/>
  <c r="IU13" i="5"/>
  <c r="IE13" i="5"/>
  <c r="ID13" i="5"/>
  <c r="IB13" i="5"/>
  <c r="HG13" i="5"/>
  <c r="HF13" i="5"/>
  <c r="HD13" i="5"/>
  <c r="GY13" i="5"/>
  <c r="GI13" i="5"/>
  <c r="FZ13" i="5"/>
  <c r="GH13" i="5" s="1"/>
  <c r="GF13" i="5"/>
  <c r="GA13" i="5"/>
  <c r="FK13" i="5"/>
  <c r="FJ13" i="5"/>
  <c r="FH13" i="5"/>
  <c r="FC13" i="5"/>
  <c r="EM13" i="5"/>
  <c r="EL13" i="5"/>
  <c r="EJ13" i="5"/>
  <c r="DO13" i="5"/>
  <c r="DN13" i="5"/>
  <c r="DL13" i="5"/>
  <c r="DG13" i="5"/>
  <c r="CQ13" i="5"/>
  <c r="CP13" i="5"/>
  <c r="CN13" i="5"/>
  <c r="CI13" i="5"/>
  <c r="BS13" i="5"/>
  <c r="BR13" i="5"/>
  <c r="BP13" i="5"/>
  <c r="BK13" i="5"/>
  <c r="AU13" i="5"/>
  <c r="AT13" i="5"/>
  <c r="AR13" i="5"/>
  <c r="W13" i="5"/>
  <c r="P13" i="5"/>
  <c r="Z11" i="5"/>
  <c r="AX11" i="5" s="1"/>
  <c r="BV11" i="5" s="1"/>
  <c r="CT11" i="5" s="1"/>
  <c r="DR11" i="5" s="1"/>
  <c r="EP11" i="5" s="1"/>
  <c r="FN11" i="5" s="1"/>
  <c r="GL11" i="5" s="1"/>
  <c r="HJ11" i="5" s="1"/>
  <c r="IH11" i="5" s="1"/>
  <c r="JF11" i="5" s="1"/>
  <c r="KA14" i="4"/>
  <c r="JZ14" i="4"/>
  <c r="JX14" i="4"/>
  <c r="JE14" i="4"/>
  <c r="JE15" i="4" s="1"/>
  <c r="JE16" i="4" s="1"/>
  <c r="JE17" i="4" s="1"/>
  <c r="JE18" i="4" s="1"/>
  <c r="JE19" i="4" s="1"/>
  <c r="JE20" i="4" s="1"/>
  <c r="JE21" i="4" s="1"/>
  <c r="JE22" i="4" s="1"/>
  <c r="JE23" i="4" s="1"/>
  <c r="JE24" i="4" s="1"/>
  <c r="JE25" i="4" s="1"/>
  <c r="JE26" i="4" s="1"/>
  <c r="JE27" i="4" s="1"/>
  <c r="JE28" i="4" s="1"/>
  <c r="JE29" i="4" s="1"/>
  <c r="JE30" i="4" s="1"/>
  <c r="JE31" i="4" s="1"/>
  <c r="JE32" i="4" s="1"/>
  <c r="JE33" i="4" s="1"/>
  <c r="JE34" i="4" s="1"/>
  <c r="JE35" i="4" s="1"/>
  <c r="JE36" i="4" s="1"/>
  <c r="JE37" i="4" s="1"/>
  <c r="JE38" i="4" s="1"/>
  <c r="JE39" i="4" s="1"/>
  <c r="JE40" i="4" s="1"/>
  <c r="JE41" i="4" s="1"/>
  <c r="JE42" i="4" s="1"/>
  <c r="JE43" i="4" s="1"/>
  <c r="JE44" i="4" s="1"/>
  <c r="JE45" i="4" s="1"/>
  <c r="JE46" i="4" s="1"/>
  <c r="JE47" i="4" s="1"/>
  <c r="JE48" i="4" s="1"/>
  <c r="JE49" i="4" s="1"/>
  <c r="JE50" i="4" s="1"/>
  <c r="JE51" i="4" s="1"/>
  <c r="JE52" i="4" s="1"/>
  <c r="JE53" i="4" s="1"/>
  <c r="JE54" i="4" s="1"/>
  <c r="JE55" i="4" s="1"/>
  <c r="JE56" i="4" s="1"/>
  <c r="JE57" i="4" s="1"/>
  <c r="JE58" i="4" s="1"/>
  <c r="JE59" i="4" s="1"/>
  <c r="JE60" i="4" s="1"/>
  <c r="JE61" i="4" s="1"/>
  <c r="JE62" i="4" s="1"/>
  <c r="JE63" i="4" s="1"/>
  <c r="JE64" i="4" s="1"/>
  <c r="JE65" i="4" s="1"/>
  <c r="JE66" i="4" s="1"/>
  <c r="JE67" i="4" s="1"/>
  <c r="JE68" i="4" s="1"/>
  <c r="JE69" i="4" s="1"/>
  <c r="JE70" i="4" s="1"/>
  <c r="JE71" i="4" s="1"/>
  <c r="JE72" i="4" s="1"/>
  <c r="JE73" i="4" s="1"/>
  <c r="JE74" i="4" s="1"/>
  <c r="JE75" i="4" s="1"/>
  <c r="JE76" i="4" s="1"/>
  <c r="JE77" i="4" s="1"/>
  <c r="JE78" i="4" s="1"/>
  <c r="JE79" i="4" s="1"/>
  <c r="JE80" i="4" s="1"/>
  <c r="JE81" i="4" s="1"/>
  <c r="JE82" i="4" s="1"/>
  <c r="JE83" i="4" s="1"/>
  <c r="JE84" i="4" s="1"/>
  <c r="JE85" i="4" s="1"/>
  <c r="JE86" i="4" s="1"/>
  <c r="JE87" i="4" s="1"/>
  <c r="JE88" i="4" s="1"/>
  <c r="JE89" i="4" s="1"/>
  <c r="JE90" i="4" s="1"/>
  <c r="JE91" i="4" s="1"/>
  <c r="JE92" i="4" s="1"/>
  <c r="JE93" i="4" s="1"/>
  <c r="JE94" i="4" s="1"/>
  <c r="JE95" i="4" s="1"/>
  <c r="JE96" i="4" s="1"/>
  <c r="JE97" i="4" s="1"/>
  <c r="JE98" i="4" s="1"/>
  <c r="JE99" i="4" s="1"/>
  <c r="JE100" i="4" s="1"/>
  <c r="JE101" i="4" s="1"/>
  <c r="JE102" i="4" s="1"/>
  <c r="JE103" i="4" s="1"/>
  <c r="JE104" i="4" s="1"/>
  <c r="JE105" i="4" s="1"/>
  <c r="JE106" i="4" s="1"/>
  <c r="JE107" i="4" s="1"/>
  <c r="JE108" i="4" s="1"/>
  <c r="JE109" i="4" s="1"/>
  <c r="JE110" i="4" s="1"/>
  <c r="JE111" i="4" s="1"/>
  <c r="JE112" i="4" s="1"/>
  <c r="JC14" i="4"/>
  <c r="JB14" i="4"/>
  <c r="IZ14" i="4"/>
  <c r="IV14" i="4"/>
  <c r="IG14" i="4"/>
  <c r="IG15" i="4" s="1"/>
  <c r="IG16" i="4" s="1"/>
  <c r="IG17" i="4" s="1"/>
  <c r="IG18" i="4" s="1"/>
  <c r="IG19" i="4" s="1"/>
  <c r="IG20" i="4" s="1"/>
  <c r="IG21" i="4" s="1"/>
  <c r="IG22" i="4" s="1"/>
  <c r="IG23" i="4" s="1"/>
  <c r="IG24" i="4" s="1"/>
  <c r="IG25" i="4" s="1"/>
  <c r="IG26" i="4" s="1"/>
  <c r="IG27" i="4" s="1"/>
  <c r="IG28" i="4" s="1"/>
  <c r="IG29" i="4" s="1"/>
  <c r="IG30" i="4" s="1"/>
  <c r="IG31" i="4" s="1"/>
  <c r="IG32" i="4" s="1"/>
  <c r="IG33" i="4" s="1"/>
  <c r="IG34" i="4" s="1"/>
  <c r="IG35" i="4" s="1"/>
  <c r="IG36" i="4" s="1"/>
  <c r="IG37" i="4" s="1"/>
  <c r="IG38" i="4" s="1"/>
  <c r="IG39" i="4" s="1"/>
  <c r="IG40" i="4" s="1"/>
  <c r="IG41" i="4" s="1"/>
  <c r="IG42" i="4" s="1"/>
  <c r="IG43" i="4" s="1"/>
  <c r="IG44" i="4" s="1"/>
  <c r="IG45" i="4" s="1"/>
  <c r="IG46" i="4" s="1"/>
  <c r="IG47" i="4" s="1"/>
  <c r="IG48" i="4" s="1"/>
  <c r="IG49" i="4" s="1"/>
  <c r="IG50" i="4" s="1"/>
  <c r="IG51" i="4" s="1"/>
  <c r="IG52" i="4" s="1"/>
  <c r="IG53" i="4" s="1"/>
  <c r="IG54" i="4" s="1"/>
  <c r="IG55" i="4" s="1"/>
  <c r="IG56" i="4" s="1"/>
  <c r="IG57" i="4" s="1"/>
  <c r="IG58" i="4" s="1"/>
  <c r="IG59" i="4" s="1"/>
  <c r="IG60" i="4" s="1"/>
  <c r="IG61" i="4" s="1"/>
  <c r="IG62" i="4" s="1"/>
  <c r="IG63" i="4" s="1"/>
  <c r="IG64" i="4" s="1"/>
  <c r="IG65" i="4" s="1"/>
  <c r="IG66" i="4" s="1"/>
  <c r="IG67" i="4" s="1"/>
  <c r="IG68" i="4" s="1"/>
  <c r="IG69" i="4" s="1"/>
  <c r="IG70" i="4" s="1"/>
  <c r="IG71" i="4" s="1"/>
  <c r="IG72" i="4" s="1"/>
  <c r="IG73" i="4" s="1"/>
  <c r="IG74" i="4" s="1"/>
  <c r="IG75" i="4" s="1"/>
  <c r="IG76" i="4" s="1"/>
  <c r="IG77" i="4" s="1"/>
  <c r="IG78" i="4" s="1"/>
  <c r="IG79" i="4" s="1"/>
  <c r="IG80" i="4" s="1"/>
  <c r="IG81" i="4" s="1"/>
  <c r="IG82" i="4" s="1"/>
  <c r="IG83" i="4" s="1"/>
  <c r="IG84" i="4" s="1"/>
  <c r="IG85" i="4" s="1"/>
  <c r="IG86" i="4" s="1"/>
  <c r="IG87" i="4" s="1"/>
  <c r="IG88" i="4" s="1"/>
  <c r="IG89" i="4" s="1"/>
  <c r="IG90" i="4" s="1"/>
  <c r="IG91" i="4" s="1"/>
  <c r="IG92" i="4" s="1"/>
  <c r="IG93" i="4" s="1"/>
  <c r="IG94" i="4" s="1"/>
  <c r="IG95" i="4" s="1"/>
  <c r="IG96" i="4" s="1"/>
  <c r="IG97" i="4" s="1"/>
  <c r="IG98" i="4" s="1"/>
  <c r="IG99" i="4" s="1"/>
  <c r="IG100" i="4" s="1"/>
  <c r="IG101" i="4" s="1"/>
  <c r="IG102" i="4" s="1"/>
  <c r="IG103" i="4" s="1"/>
  <c r="IG104" i="4" s="1"/>
  <c r="IG105" i="4" s="1"/>
  <c r="IG106" i="4" s="1"/>
  <c r="IG107" i="4" s="1"/>
  <c r="IG108" i="4" s="1"/>
  <c r="IG109" i="4" s="1"/>
  <c r="IG110" i="4" s="1"/>
  <c r="IG111" i="4" s="1"/>
  <c r="IG112" i="4" s="1"/>
  <c r="IE14" i="4"/>
  <c r="ID14" i="4"/>
  <c r="IB14" i="4"/>
  <c r="HI14" i="4"/>
  <c r="HI15" i="4" s="1"/>
  <c r="HI16" i="4" s="1"/>
  <c r="HI17" i="4" s="1"/>
  <c r="HI18" i="4" s="1"/>
  <c r="HI19" i="4" s="1"/>
  <c r="HI20" i="4" s="1"/>
  <c r="HI21" i="4" s="1"/>
  <c r="HI22" i="4" s="1"/>
  <c r="HI23" i="4" s="1"/>
  <c r="HI24" i="4" s="1"/>
  <c r="HI25" i="4" s="1"/>
  <c r="HI26" i="4" s="1"/>
  <c r="HI27" i="4" s="1"/>
  <c r="HI28" i="4" s="1"/>
  <c r="HI29" i="4" s="1"/>
  <c r="HI30" i="4" s="1"/>
  <c r="HI31" i="4" s="1"/>
  <c r="HI32" i="4" s="1"/>
  <c r="HI33" i="4" s="1"/>
  <c r="HI34" i="4" s="1"/>
  <c r="HI35" i="4" s="1"/>
  <c r="HI36" i="4" s="1"/>
  <c r="HI37" i="4" s="1"/>
  <c r="HI38" i="4" s="1"/>
  <c r="HI39" i="4" s="1"/>
  <c r="HI40" i="4" s="1"/>
  <c r="HI41" i="4" s="1"/>
  <c r="HI42" i="4" s="1"/>
  <c r="HI43" i="4" s="1"/>
  <c r="HI44" i="4" s="1"/>
  <c r="HI45" i="4" s="1"/>
  <c r="HI46" i="4" s="1"/>
  <c r="HI47" i="4" s="1"/>
  <c r="HI48" i="4" s="1"/>
  <c r="HI49" i="4" s="1"/>
  <c r="HI50" i="4" s="1"/>
  <c r="HI51" i="4" s="1"/>
  <c r="HI52" i="4" s="1"/>
  <c r="HI53" i="4" s="1"/>
  <c r="HI54" i="4" s="1"/>
  <c r="HI55" i="4" s="1"/>
  <c r="HI56" i="4" s="1"/>
  <c r="HI57" i="4" s="1"/>
  <c r="HI58" i="4" s="1"/>
  <c r="HI59" i="4" s="1"/>
  <c r="HI60" i="4" s="1"/>
  <c r="HI61" i="4" s="1"/>
  <c r="HI62" i="4" s="1"/>
  <c r="HI63" i="4" s="1"/>
  <c r="HI64" i="4" s="1"/>
  <c r="HI65" i="4" s="1"/>
  <c r="HI66" i="4" s="1"/>
  <c r="HI67" i="4" s="1"/>
  <c r="HI68" i="4" s="1"/>
  <c r="HI69" i="4" s="1"/>
  <c r="HI70" i="4" s="1"/>
  <c r="HI71" i="4" s="1"/>
  <c r="HI72" i="4" s="1"/>
  <c r="HI73" i="4" s="1"/>
  <c r="HI74" i="4" s="1"/>
  <c r="HI75" i="4" s="1"/>
  <c r="HI76" i="4" s="1"/>
  <c r="HI77" i="4" s="1"/>
  <c r="HI78" i="4" s="1"/>
  <c r="HI79" i="4" s="1"/>
  <c r="HI80" i="4" s="1"/>
  <c r="HI81" i="4" s="1"/>
  <c r="HI82" i="4" s="1"/>
  <c r="HI83" i="4" s="1"/>
  <c r="HI84" i="4" s="1"/>
  <c r="HI85" i="4" s="1"/>
  <c r="HI86" i="4" s="1"/>
  <c r="HI87" i="4" s="1"/>
  <c r="HI88" i="4" s="1"/>
  <c r="HI89" i="4" s="1"/>
  <c r="HI90" i="4" s="1"/>
  <c r="HI91" i="4" s="1"/>
  <c r="HI92" i="4" s="1"/>
  <c r="HI93" i="4" s="1"/>
  <c r="HI94" i="4" s="1"/>
  <c r="HI95" i="4" s="1"/>
  <c r="HI96" i="4" s="1"/>
  <c r="HI97" i="4" s="1"/>
  <c r="HI98" i="4" s="1"/>
  <c r="HI99" i="4" s="1"/>
  <c r="HI100" i="4" s="1"/>
  <c r="HI101" i="4" s="1"/>
  <c r="HI102" i="4" s="1"/>
  <c r="HI103" i="4" s="1"/>
  <c r="HI104" i="4" s="1"/>
  <c r="HI105" i="4" s="1"/>
  <c r="HI106" i="4" s="1"/>
  <c r="HI107" i="4" s="1"/>
  <c r="HI108" i="4" s="1"/>
  <c r="HI109" i="4" s="1"/>
  <c r="HI110" i="4" s="1"/>
  <c r="HI111" i="4" s="1"/>
  <c r="HI112" i="4" s="1"/>
  <c r="HG14" i="4"/>
  <c r="HF14" i="4"/>
  <c r="HD14" i="4"/>
  <c r="GZ14" i="4"/>
  <c r="GK14" i="4"/>
  <c r="GK15" i="4" s="1"/>
  <c r="GK16" i="4" s="1"/>
  <c r="GK17" i="4" s="1"/>
  <c r="GK18" i="4" s="1"/>
  <c r="GK19" i="4" s="1"/>
  <c r="GK20" i="4" s="1"/>
  <c r="GK21" i="4" s="1"/>
  <c r="GK22" i="4" s="1"/>
  <c r="GK23" i="4" s="1"/>
  <c r="GK24" i="4" s="1"/>
  <c r="GK25" i="4" s="1"/>
  <c r="GK26" i="4" s="1"/>
  <c r="GK27" i="4" s="1"/>
  <c r="GK28" i="4" s="1"/>
  <c r="GK29" i="4" s="1"/>
  <c r="GK30" i="4" s="1"/>
  <c r="GK31" i="4" s="1"/>
  <c r="GK32" i="4" s="1"/>
  <c r="GK33" i="4" s="1"/>
  <c r="GK34" i="4" s="1"/>
  <c r="GK35" i="4" s="1"/>
  <c r="GK36" i="4" s="1"/>
  <c r="GK37" i="4" s="1"/>
  <c r="GK38" i="4" s="1"/>
  <c r="GK39" i="4" s="1"/>
  <c r="GK40" i="4" s="1"/>
  <c r="GK41" i="4" s="1"/>
  <c r="GK42" i="4" s="1"/>
  <c r="GK43" i="4" s="1"/>
  <c r="GK44" i="4" s="1"/>
  <c r="GK45" i="4" s="1"/>
  <c r="GK46" i="4" s="1"/>
  <c r="GK47" i="4" s="1"/>
  <c r="GK48" i="4" s="1"/>
  <c r="GK49" i="4" s="1"/>
  <c r="GK50" i="4" s="1"/>
  <c r="GK51" i="4" s="1"/>
  <c r="GK52" i="4" s="1"/>
  <c r="GK53" i="4" s="1"/>
  <c r="GK54" i="4" s="1"/>
  <c r="GK55" i="4" s="1"/>
  <c r="GK56" i="4" s="1"/>
  <c r="GK57" i="4" s="1"/>
  <c r="GK58" i="4" s="1"/>
  <c r="GK59" i="4" s="1"/>
  <c r="GK60" i="4" s="1"/>
  <c r="GK61" i="4" s="1"/>
  <c r="GK62" i="4" s="1"/>
  <c r="GK63" i="4" s="1"/>
  <c r="GK64" i="4" s="1"/>
  <c r="GK65" i="4" s="1"/>
  <c r="GK66" i="4" s="1"/>
  <c r="GK67" i="4" s="1"/>
  <c r="GK68" i="4" s="1"/>
  <c r="GK69" i="4" s="1"/>
  <c r="GK70" i="4" s="1"/>
  <c r="GK71" i="4" s="1"/>
  <c r="GK72" i="4" s="1"/>
  <c r="GK73" i="4" s="1"/>
  <c r="GK74" i="4" s="1"/>
  <c r="GK75" i="4" s="1"/>
  <c r="GK76" i="4" s="1"/>
  <c r="GK77" i="4" s="1"/>
  <c r="GK78" i="4" s="1"/>
  <c r="GK79" i="4" s="1"/>
  <c r="GK80" i="4" s="1"/>
  <c r="GK81" i="4" s="1"/>
  <c r="GK82" i="4" s="1"/>
  <c r="GK83" i="4" s="1"/>
  <c r="GK84" i="4" s="1"/>
  <c r="GK85" i="4" s="1"/>
  <c r="GK86" i="4" s="1"/>
  <c r="GK87" i="4" s="1"/>
  <c r="GK88" i="4" s="1"/>
  <c r="GK89" i="4" s="1"/>
  <c r="GK90" i="4" s="1"/>
  <c r="GK91" i="4" s="1"/>
  <c r="GK92" i="4" s="1"/>
  <c r="GK93" i="4" s="1"/>
  <c r="GK94" i="4" s="1"/>
  <c r="GK95" i="4" s="1"/>
  <c r="GK96" i="4" s="1"/>
  <c r="GK97" i="4" s="1"/>
  <c r="GK98" i="4" s="1"/>
  <c r="GK99" i="4" s="1"/>
  <c r="GK100" i="4" s="1"/>
  <c r="GK101" i="4" s="1"/>
  <c r="GK102" i="4" s="1"/>
  <c r="GK103" i="4" s="1"/>
  <c r="GK104" i="4" s="1"/>
  <c r="GK105" i="4" s="1"/>
  <c r="GK106" i="4" s="1"/>
  <c r="GK107" i="4" s="1"/>
  <c r="GK108" i="4" s="1"/>
  <c r="GK109" i="4" s="1"/>
  <c r="GK110" i="4" s="1"/>
  <c r="GK111" i="4" s="1"/>
  <c r="GK112" i="4" s="1"/>
  <c r="GI14" i="4"/>
  <c r="GH14" i="4"/>
  <c r="GF14" i="4"/>
  <c r="FM14" i="4"/>
  <c r="FM15" i="4" s="1"/>
  <c r="FM16" i="4" s="1"/>
  <c r="FM17" i="4" s="1"/>
  <c r="FM18" i="4" s="1"/>
  <c r="FM19" i="4" s="1"/>
  <c r="FM20" i="4" s="1"/>
  <c r="FM21" i="4" s="1"/>
  <c r="FM22" i="4" s="1"/>
  <c r="FM23" i="4" s="1"/>
  <c r="FM24" i="4" s="1"/>
  <c r="FM25" i="4" s="1"/>
  <c r="FM26" i="4" s="1"/>
  <c r="FM27" i="4" s="1"/>
  <c r="FM28" i="4" s="1"/>
  <c r="FM29" i="4" s="1"/>
  <c r="FM30" i="4" s="1"/>
  <c r="FM31" i="4" s="1"/>
  <c r="FM32" i="4" s="1"/>
  <c r="FM33" i="4" s="1"/>
  <c r="FM34" i="4" s="1"/>
  <c r="FM35" i="4" s="1"/>
  <c r="FM36" i="4" s="1"/>
  <c r="FM37" i="4" s="1"/>
  <c r="FM38" i="4" s="1"/>
  <c r="FM39" i="4" s="1"/>
  <c r="FM40" i="4" s="1"/>
  <c r="FM41" i="4" s="1"/>
  <c r="FM42" i="4" s="1"/>
  <c r="FM43" i="4" s="1"/>
  <c r="FM44" i="4" s="1"/>
  <c r="FM45" i="4" s="1"/>
  <c r="FM46" i="4" s="1"/>
  <c r="FM47" i="4" s="1"/>
  <c r="FM48" i="4" s="1"/>
  <c r="FM49" i="4" s="1"/>
  <c r="FM50" i="4" s="1"/>
  <c r="FM51" i="4" s="1"/>
  <c r="FM52" i="4" s="1"/>
  <c r="FM53" i="4" s="1"/>
  <c r="FM54" i="4" s="1"/>
  <c r="FM55" i="4" s="1"/>
  <c r="FM56" i="4" s="1"/>
  <c r="FM57" i="4" s="1"/>
  <c r="FM58" i="4" s="1"/>
  <c r="FM59" i="4" s="1"/>
  <c r="FM60" i="4" s="1"/>
  <c r="FM61" i="4" s="1"/>
  <c r="FM62" i="4" s="1"/>
  <c r="FM63" i="4" s="1"/>
  <c r="FM64" i="4" s="1"/>
  <c r="FM65" i="4" s="1"/>
  <c r="FM66" i="4" s="1"/>
  <c r="FM67" i="4" s="1"/>
  <c r="FM68" i="4" s="1"/>
  <c r="FM69" i="4" s="1"/>
  <c r="FM70" i="4" s="1"/>
  <c r="FM71" i="4" s="1"/>
  <c r="FM72" i="4" s="1"/>
  <c r="FM73" i="4" s="1"/>
  <c r="FM74" i="4" s="1"/>
  <c r="FM75" i="4" s="1"/>
  <c r="FM76" i="4" s="1"/>
  <c r="FM77" i="4" s="1"/>
  <c r="FM78" i="4" s="1"/>
  <c r="FM79" i="4" s="1"/>
  <c r="FM80" i="4" s="1"/>
  <c r="FM81" i="4" s="1"/>
  <c r="FM82" i="4" s="1"/>
  <c r="FM83" i="4" s="1"/>
  <c r="FM84" i="4" s="1"/>
  <c r="FM85" i="4" s="1"/>
  <c r="FM86" i="4" s="1"/>
  <c r="FM87" i="4" s="1"/>
  <c r="FM88" i="4" s="1"/>
  <c r="FM89" i="4" s="1"/>
  <c r="FM90" i="4" s="1"/>
  <c r="FM91" i="4" s="1"/>
  <c r="FM92" i="4" s="1"/>
  <c r="FM93" i="4" s="1"/>
  <c r="FM94" i="4" s="1"/>
  <c r="FM95" i="4" s="1"/>
  <c r="FM96" i="4" s="1"/>
  <c r="FM97" i="4" s="1"/>
  <c r="FM98" i="4" s="1"/>
  <c r="FM99" i="4" s="1"/>
  <c r="FM100" i="4" s="1"/>
  <c r="FM101" i="4" s="1"/>
  <c r="FM102" i="4" s="1"/>
  <c r="FM103" i="4" s="1"/>
  <c r="FM104" i="4" s="1"/>
  <c r="FM105" i="4" s="1"/>
  <c r="FM106" i="4" s="1"/>
  <c r="FM107" i="4" s="1"/>
  <c r="FM108" i="4" s="1"/>
  <c r="FM109" i="4" s="1"/>
  <c r="FM110" i="4" s="1"/>
  <c r="FM111" i="4" s="1"/>
  <c r="FM112" i="4" s="1"/>
  <c r="FK14" i="4"/>
  <c r="FJ14" i="4"/>
  <c r="FH14" i="4"/>
  <c r="FD14" i="4"/>
  <c r="EO14" i="4"/>
  <c r="EO15" i="4" s="1"/>
  <c r="EO16" i="4" s="1"/>
  <c r="EO17" i="4" s="1"/>
  <c r="EO18" i="4" s="1"/>
  <c r="EO19" i="4" s="1"/>
  <c r="EO20" i="4" s="1"/>
  <c r="EO21" i="4" s="1"/>
  <c r="EO22" i="4" s="1"/>
  <c r="EO23" i="4" s="1"/>
  <c r="EO24" i="4" s="1"/>
  <c r="EO25" i="4" s="1"/>
  <c r="EO26" i="4" s="1"/>
  <c r="EO27" i="4" s="1"/>
  <c r="EO28" i="4" s="1"/>
  <c r="EO29" i="4" s="1"/>
  <c r="EO30" i="4" s="1"/>
  <c r="EO31" i="4" s="1"/>
  <c r="EO32" i="4" s="1"/>
  <c r="EO33" i="4" s="1"/>
  <c r="EO34" i="4" s="1"/>
  <c r="EO35" i="4" s="1"/>
  <c r="EO36" i="4" s="1"/>
  <c r="EO37" i="4" s="1"/>
  <c r="EO38" i="4" s="1"/>
  <c r="EO39" i="4" s="1"/>
  <c r="EO40" i="4" s="1"/>
  <c r="EO41" i="4" s="1"/>
  <c r="EO42" i="4" s="1"/>
  <c r="EO43" i="4" s="1"/>
  <c r="EO44" i="4" s="1"/>
  <c r="EO45" i="4" s="1"/>
  <c r="EO46" i="4" s="1"/>
  <c r="EO47" i="4" s="1"/>
  <c r="EO48" i="4" s="1"/>
  <c r="EO49" i="4" s="1"/>
  <c r="EO50" i="4" s="1"/>
  <c r="EO51" i="4" s="1"/>
  <c r="EO52" i="4" s="1"/>
  <c r="EO53" i="4" s="1"/>
  <c r="EO54" i="4" s="1"/>
  <c r="EO55" i="4" s="1"/>
  <c r="EO56" i="4" s="1"/>
  <c r="EO57" i="4" s="1"/>
  <c r="EO58" i="4" s="1"/>
  <c r="EO59" i="4" s="1"/>
  <c r="EO60" i="4" s="1"/>
  <c r="EO61" i="4" s="1"/>
  <c r="EO62" i="4" s="1"/>
  <c r="EO63" i="4" s="1"/>
  <c r="EO64" i="4" s="1"/>
  <c r="EO65" i="4" s="1"/>
  <c r="EO66" i="4" s="1"/>
  <c r="EO67" i="4" s="1"/>
  <c r="EO68" i="4" s="1"/>
  <c r="EO69" i="4" s="1"/>
  <c r="EO70" i="4" s="1"/>
  <c r="EO71" i="4" s="1"/>
  <c r="EO72" i="4" s="1"/>
  <c r="EO73" i="4" s="1"/>
  <c r="EO74" i="4" s="1"/>
  <c r="EO75" i="4" s="1"/>
  <c r="EO76" i="4" s="1"/>
  <c r="EO77" i="4" s="1"/>
  <c r="EO78" i="4" s="1"/>
  <c r="EO79" i="4" s="1"/>
  <c r="EO80" i="4" s="1"/>
  <c r="EO81" i="4" s="1"/>
  <c r="EO82" i="4" s="1"/>
  <c r="EO83" i="4" s="1"/>
  <c r="EO84" i="4" s="1"/>
  <c r="EO85" i="4" s="1"/>
  <c r="EO86" i="4" s="1"/>
  <c r="EO87" i="4" s="1"/>
  <c r="EO88" i="4" s="1"/>
  <c r="EO89" i="4" s="1"/>
  <c r="EO90" i="4" s="1"/>
  <c r="EO91" i="4" s="1"/>
  <c r="EO92" i="4" s="1"/>
  <c r="EO93" i="4" s="1"/>
  <c r="EO94" i="4" s="1"/>
  <c r="EO95" i="4" s="1"/>
  <c r="EO96" i="4" s="1"/>
  <c r="EO97" i="4" s="1"/>
  <c r="EO98" i="4" s="1"/>
  <c r="EO99" i="4" s="1"/>
  <c r="EO100" i="4" s="1"/>
  <c r="EO101" i="4" s="1"/>
  <c r="EO102" i="4" s="1"/>
  <c r="EO103" i="4" s="1"/>
  <c r="EO104" i="4" s="1"/>
  <c r="EO105" i="4" s="1"/>
  <c r="EO106" i="4" s="1"/>
  <c r="EO107" i="4" s="1"/>
  <c r="EO108" i="4" s="1"/>
  <c r="EO109" i="4" s="1"/>
  <c r="EO110" i="4" s="1"/>
  <c r="EO111" i="4" s="1"/>
  <c r="EO112" i="4" s="1"/>
  <c r="EM14" i="4"/>
  <c r="EL14" i="4"/>
  <c r="EJ14" i="4"/>
  <c r="DQ14" i="4"/>
  <c r="DQ15" i="4" s="1"/>
  <c r="DQ16" i="4" s="1"/>
  <c r="DQ17" i="4" s="1"/>
  <c r="DQ18" i="4" s="1"/>
  <c r="DQ19" i="4" s="1"/>
  <c r="DQ20" i="4" s="1"/>
  <c r="DQ21" i="4" s="1"/>
  <c r="DQ22" i="4" s="1"/>
  <c r="DQ23" i="4" s="1"/>
  <c r="DQ24" i="4" s="1"/>
  <c r="DQ25" i="4" s="1"/>
  <c r="DQ26" i="4" s="1"/>
  <c r="DQ27" i="4" s="1"/>
  <c r="DQ28" i="4" s="1"/>
  <c r="DQ29" i="4" s="1"/>
  <c r="DQ30" i="4" s="1"/>
  <c r="DQ31" i="4" s="1"/>
  <c r="DQ32" i="4" s="1"/>
  <c r="DQ33" i="4" s="1"/>
  <c r="DQ34" i="4" s="1"/>
  <c r="DQ35" i="4" s="1"/>
  <c r="DQ36" i="4" s="1"/>
  <c r="DQ37" i="4" s="1"/>
  <c r="DQ38" i="4" s="1"/>
  <c r="DQ39" i="4" s="1"/>
  <c r="DQ40" i="4" s="1"/>
  <c r="DQ41" i="4" s="1"/>
  <c r="DQ42" i="4" s="1"/>
  <c r="DQ43" i="4" s="1"/>
  <c r="DQ44" i="4" s="1"/>
  <c r="DQ45" i="4" s="1"/>
  <c r="DQ46" i="4" s="1"/>
  <c r="DQ47" i="4" s="1"/>
  <c r="DQ48" i="4" s="1"/>
  <c r="DQ49" i="4" s="1"/>
  <c r="DQ50" i="4" s="1"/>
  <c r="DQ51" i="4" s="1"/>
  <c r="DQ52" i="4" s="1"/>
  <c r="DQ53" i="4" s="1"/>
  <c r="DQ54" i="4" s="1"/>
  <c r="DQ55" i="4" s="1"/>
  <c r="DQ56" i="4" s="1"/>
  <c r="DQ57" i="4" s="1"/>
  <c r="DQ58" i="4" s="1"/>
  <c r="DQ59" i="4" s="1"/>
  <c r="DQ60" i="4" s="1"/>
  <c r="DQ61" i="4" s="1"/>
  <c r="DQ62" i="4" s="1"/>
  <c r="DQ63" i="4" s="1"/>
  <c r="DQ64" i="4" s="1"/>
  <c r="DQ65" i="4" s="1"/>
  <c r="DQ66" i="4" s="1"/>
  <c r="DQ67" i="4" s="1"/>
  <c r="DQ68" i="4" s="1"/>
  <c r="DQ69" i="4" s="1"/>
  <c r="DQ70" i="4" s="1"/>
  <c r="DQ71" i="4" s="1"/>
  <c r="DQ72" i="4" s="1"/>
  <c r="DQ73" i="4" s="1"/>
  <c r="DQ74" i="4" s="1"/>
  <c r="DQ75" i="4" s="1"/>
  <c r="DQ76" i="4" s="1"/>
  <c r="DQ77" i="4" s="1"/>
  <c r="DQ78" i="4" s="1"/>
  <c r="DQ79" i="4" s="1"/>
  <c r="DQ80" i="4" s="1"/>
  <c r="DQ81" i="4" s="1"/>
  <c r="DQ82" i="4" s="1"/>
  <c r="DQ83" i="4" s="1"/>
  <c r="DQ84" i="4" s="1"/>
  <c r="DQ85" i="4" s="1"/>
  <c r="DQ86" i="4" s="1"/>
  <c r="DQ87" i="4" s="1"/>
  <c r="DQ88" i="4" s="1"/>
  <c r="DQ89" i="4" s="1"/>
  <c r="DQ90" i="4" s="1"/>
  <c r="DQ91" i="4" s="1"/>
  <c r="DQ92" i="4" s="1"/>
  <c r="DQ93" i="4" s="1"/>
  <c r="DQ94" i="4" s="1"/>
  <c r="DQ95" i="4" s="1"/>
  <c r="DQ96" i="4" s="1"/>
  <c r="DQ97" i="4" s="1"/>
  <c r="DQ98" i="4" s="1"/>
  <c r="DQ99" i="4" s="1"/>
  <c r="DQ100" i="4" s="1"/>
  <c r="DQ101" i="4" s="1"/>
  <c r="DQ102" i="4" s="1"/>
  <c r="DQ103" i="4" s="1"/>
  <c r="DQ104" i="4" s="1"/>
  <c r="DQ105" i="4" s="1"/>
  <c r="DQ106" i="4" s="1"/>
  <c r="DQ107" i="4" s="1"/>
  <c r="DQ108" i="4" s="1"/>
  <c r="DQ109" i="4" s="1"/>
  <c r="DQ110" i="4" s="1"/>
  <c r="DQ111" i="4" s="1"/>
  <c r="DQ112" i="4" s="1"/>
  <c r="DO14" i="4"/>
  <c r="DN14" i="4"/>
  <c r="DL14" i="4"/>
  <c r="DH14" i="4"/>
  <c r="CS14" i="4"/>
  <c r="CS15" i="4" s="1"/>
  <c r="CS16" i="4" s="1"/>
  <c r="CS17" i="4" s="1"/>
  <c r="CS18" i="4" s="1"/>
  <c r="CS19" i="4" s="1"/>
  <c r="CS20" i="4" s="1"/>
  <c r="CS21" i="4" s="1"/>
  <c r="CS22" i="4" s="1"/>
  <c r="CS23" i="4" s="1"/>
  <c r="CS24" i="4" s="1"/>
  <c r="CS25" i="4" s="1"/>
  <c r="CS26" i="4" s="1"/>
  <c r="CS27" i="4" s="1"/>
  <c r="CS28" i="4" s="1"/>
  <c r="CS29" i="4" s="1"/>
  <c r="CS30" i="4" s="1"/>
  <c r="CS31" i="4" s="1"/>
  <c r="CS32" i="4" s="1"/>
  <c r="CS33" i="4" s="1"/>
  <c r="CS34" i="4" s="1"/>
  <c r="CS35" i="4" s="1"/>
  <c r="CS36" i="4" s="1"/>
  <c r="CS37" i="4" s="1"/>
  <c r="CS38" i="4" s="1"/>
  <c r="CS39" i="4" s="1"/>
  <c r="CS40" i="4" s="1"/>
  <c r="CS41" i="4" s="1"/>
  <c r="CS42" i="4" s="1"/>
  <c r="CS43" i="4" s="1"/>
  <c r="CS44" i="4" s="1"/>
  <c r="CS45" i="4" s="1"/>
  <c r="CS46" i="4" s="1"/>
  <c r="CS47" i="4" s="1"/>
  <c r="CS48" i="4" s="1"/>
  <c r="CS49" i="4" s="1"/>
  <c r="CS50" i="4" s="1"/>
  <c r="CS51" i="4" s="1"/>
  <c r="CS52" i="4" s="1"/>
  <c r="CS53" i="4" s="1"/>
  <c r="CS54" i="4" s="1"/>
  <c r="CS55" i="4" s="1"/>
  <c r="CS56" i="4" s="1"/>
  <c r="CS57" i="4" s="1"/>
  <c r="CS58" i="4" s="1"/>
  <c r="CS59" i="4" s="1"/>
  <c r="CS60" i="4" s="1"/>
  <c r="CS61" i="4" s="1"/>
  <c r="CS62" i="4" s="1"/>
  <c r="CS63" i="4" s="1"/>
  <c r="CS64" i="4" s="1"/>
  <c r="CS65" i="4" s="1"/>
  <c r="CS66" i="4" s="1"/>
  <c r="CS67" i="4" s="1"/>
  <c r="CS68" i="4" s="1"/>
  <c r="CS69" i="4" s="1"/>
  <c r="CS70" i="4" s="1"/>
  <c r="CS71" i="4" s="1"/>
  <c r="CS72" i="4" s="1"/>
  <c r="CS73" i="4" s="1"/>
  <c r="CS74" i="4" s="1"/>
  <c r="CS75" i="4" s="1"/>
  <c r="CS76" i="4" s="1"/>
  <c r="CS77" i="4" s="1"/>
  <c r="CS78" i="4" s="1"/>
  <c r="CS79" i="4" s="1"/>
  <c r="CS80" i="4" s="1"/>
  <c r="CS81" i="4" s="1"/>
  <c r="CS82" i="4" s="1"/>
  <c r="CS83" i="4" s="1"/>
  <c r="CS84" i="4" s="1"/>
  <c r="CS85" i="4" s="1"/>
  <c r="CS86" i="4" s="1"/>
  <c r="CS87" i="4" s="1"/>
  <c r="CS88" i="4" s="1"/>
  <c r="CS89" i="4" s="1"/>
  <c r="CS90" i="4" s="1"/>
  <c r="CS91" i="4" s="1"/>
  <c r="CS92" i="4" s="1"/>
  <c r="CS93" i="4" s="1"/>
  <c r="CS94" i="4" s="1"/>
  <c r="CS95" i="4" s="1"/>
  <c r="CS96" i="4" s="1"/>
  <c r="CS97" i="4" s="1"/>
  <c r="CS98" i="4" s="1"/>
  <c r="CS99" i="4" s="1"/>
  <c r="CS100" i="4" s="1"/>
  <c r="CS101" i="4" s="1"/>
  <c r="CS102" i="4" s="1"/>
  <c r="CS103" i="4" s="1"/>
  <c r="CS104" i="4" s="1"/>
  <c r="CS105" i="4" s="1"/>
  <c r="CS106" i="4" s="1"/>
  <c r="CS107" i="4" s="1"/>
  <c r="CS108" i="4" s="1"/>
  <c r="CS109" i="4" s="1"/>
  <c r="CS110" i="4" s="1"/>
  <c r="CS111" i="4" s="1"/>
  <c r="CS112" i="4" s="1"/>
  <c r="CQ14" i="4"/>
  <c r="CP14" i="4"/>
  <c r="CN14" i="4"/>
  <c r="BU14" i="4"/>
  <c r="BU15" i="4" s="1"/>
  <c r="BU16" i="4" s="1"/>
  <c r="BU17" i="4" s="1"/>
  <c r="BU18" i="4" s="1"/>
  <c r="BU19" i="4" s="1"/>
  <c r="BU20" i="4" s="1"/>
  <c r="BU21" i="4" s="1"/>
  <c r="BU22" i="4" s="1"/>
  <c r="BU23" i="4" s="1"/>
  <c r="BU24" i="4" s="1"/>
  <c r="BU25" i="4" s="1"/>
  <c r="BU26" i="4" s="1"/>
  <c r="BU27" i="4" s="1"/>
  <c r="BU28" i="4" s="1"/>
  <c r="BU29" i="4" s="1"/>
  <c r="BU30" i="4" s="1"/>
  <c r="BU31" i="4" s="1"/>
  <c r="BU32" i="4" s="1"/>
  <c r="BU33" i="4" s="1"/>
  <c r="BU34" i="4" s="1"/>
  <c r="BU35" i="4" s="1"/>
  <c r="BU36" i="4" s="1"/>
  <c r="BU37" i="4" s="1"/>
  <c r="BU38" i="4" s="1"/>
  <c r="BU39" i="4" s="1"/>
  <c r="BU40" i="4" s="1"/>
  <c r="BU41" i="4" s="1"/>
  <c r="BU42" i="4" s="1"/>
  <c r="BU43" i="4" s="1"/>
  <c r="BU44" i="4" s="1"/>
  <c r="BU45" i="4" s="1"/>
  <c r="BU46" i="4" s="1"/>
  <c r="BU47" i="4" s="1"/>
  <c r="BU48" i="4" s="1"/>
  <c r="BU49" i="4" s="1"/>
  <c r="BU50" i="4" s="1"/>
  <c r="BU51" i="4" s="1"/>
  <c r="BU52" i="4" s="1"/>
  <c r="BU53" i="4" s="1"/>
  <c r="BU54" i="4" s="1"/>
  <c r="BU55" i="4" s="1"/>
  <c r="BU56" i="4" s="1"/>
  <c r="BU57" i="4" s="1"/>
  <c r="BU58" i="4" s="1"/>
  <c r="BU59" i="4" s="1"/>
  <c r="BU60" i="4" s="1"/>
  <c r="BU61" i="4" s="1"/>
  <c r="BU62" i="4" s="1"/>
  <c r="BU63" i="4" s="1"/>
  <c r="BU64" i="4" s="1"/>
  <c r="BU65" i="4" s="1"/>
  <c r="BU66" i="4" s="1"/>
  <c r="BU67" i="4" s="1"/>
  <c r="BU68" i="4" s="1"/>
  <c r="BU69" i="4" s="1"/>
  <c r="BU70" i="4" s="1"/>
  <c r="BU71" i="4" s="1"/>
  <c r="BU72" i="4" s="1"/>
  <c r="BU73" i="4" s="1"/>
  <c r="BU74" i="4" s="1"/>
  <c r="BU75" i="4" s="1"/>
  <c r="BU76" i="4" s="1"/>
  <c r="BU77" i="4" s="1"/>
  <c r="BU78" i="4" s="1"/>
  <c r="BU79" i="4" s="1"/>
  <c r="BU80" i="4" s="1"/>
  <c r="BU81" i="4" s="1"/>
  <c r="BU82" i="4" s="1"/>
  <c r="BU83" i="4" s="1"/>
  <c r="BU84" i="4" s="1"/>
  <c r="BU85" i="4" s="1"/>
  <c r="BU86" i="4" s="1"/>
  <c r="BU87" i="4" s="1"/>
  <c r="BU88" i="4" s="1"/>
  <c r="BU89" i="4" s="1"/>
  <c r="BU90" i="4" s="1"/>
  <c r="BU91" i="4" s="1"/>
  <c r="BU92" i="4" s="1"/>
  <c r="BU93" i="4" s="1"/>
  <c r="BU94" i="4" s="1"/>
  <c r="BU95" i="4" s="1"/>
  <c r="BU96" i="4" s="1"/>
  <c r="BU97" i="4" s="1"/>
  <c r="BU98" i="4" s="1"/>
  <c r="BU99" i="4" s="1"/>
  <c r="BU100" i="4" s="1"/>
  <c r="BU101" i="4" s="1"/>
  <c r="BU102" i="4" s="1"/>
  <c r="BU103" i="4" s="1"/>
  <c r="BU104" i="4" s="1"/>
  <c r="BU105" i="4" s="1"/>
  <c r="BU106" i="4" s="1"/>
  <c r="BU107" i="4" s="1"/>
  <c r="BU108" i="4" s="1"/>
  <c r="BU109" i="4" s="1"/>
  <c r="BU110" i="4" s="1"/>
  <c r="BU111" i="4" s="1"/>
  <c r="BU112" i="4" s="1"/>
  <c r="BS14" i="4"/>
  <c r="BR14" i="4"/>
  <c r="BP14" i="4"/>
  <c r="BL14" i="4"/>
  <c r="AW14" i="4"/>
  <c r="AW15" i="4" s="1"/>
  <c r="AW16" i="4" s="1"/>
  <c r="AW17" i="4" s="1"/>
  <c r="AW18" i="4" s="1"/>
  <c r="AW19" i="4" s="1"/>
  <c r="AW20" i="4" s="1"/>
  <c r="AW21" i="4" s="1"/>
  <c r="AW22" i="4" s="1"/>
  <c r="AW23" i="4" s="1"/>
  <c r="AW24" i="4" s="1"/>
  <c r="AW25" i="4" s="1"/>
  <c r="AW26" i="4" s="1"/>
  <c r="AW27" i="4" s="1"/>
  <c r="AW28" i="4" s="1"/>
  <c r="AW29" i="4" s="1"/>
  <c r="AW30" i="4" s="1"/>
  <c r="AW31" i="4" s="1"/>
  <c r="AW32" i="4" s="1"/>
  <c r="AW33" i="4" s="1"/>
  <c r="AW34" i="4" s="1"/>
  <c r="AW35" i="4" s="1"/>
  <c r="AW36" i="4" s="1"/>
  <c r="AW37" i="4" s="1"/>
  <c r="AW38" i="4" s="1"/>
  <c r="AW39" i="4" s="1"/>
  <c r="AW40" i="4" s="1"/>
  <c r="AW41" i="4" s="1"/>
  <c r="AW42" i="4" s="1"/>
  <c r="AW43" i="4" s="1"/>
  <c r="AW44" i="4" s="1"/>
  <c r="AW45" i="4" s="1"/>
  <c r="AW46" i="4" s="1"/>
  <c r="AW47" i="4" s="1"/>
  <c r="AW48" i="4" s="1"/>
  <c r="AW49" i="4" s="1"/>
  <c r="AW50" i="4" s="1"/>
  <c r="AW51" i="4" s="1"/>
  <c r="AW52" i="4" s="1"/>
  <c r="AW53" i="4" s="1"/>
  <c r="AW54" i="4" s="1"/>
  <c r="AW55" i="4" s="1"/>
  <c r="AW56" i="4" s="1"/>
  <c r="AW57" i="4" s="1"/>
  <c r="AW58" i="4" s="1"/>
  <c r="AW59" i="4" s="1"/>
  <c r="AW60" i="4" s="1"/>
  <c r="AW61" i="4" s="1"/>
  <c r="AW62" i="4" s="1"/>
  <c r="AW63" i="4" s="1"/>
  <c r="AW64" i="4" s="1"/>
  <c r="AW65" i="4" s="1"/>
  <c r="AW66" i="4" s="1"/>
  <c r="AW67" i="4" s="1"/>
  <c r="AW68" i="4" s="1"/>
  <c r="AW69" i="4" s="1"/>
  <c r="AW70" i="4" s="1"/>
  <c r="AW71" i="4" s="1"/>
  <c r="AW72" i="4" s="1"/>
  <c r="AW73" i="4" s="1"/>
  <c r="AW74" i="4" s="1"/>
  <c r="AW75" i="4" s="1"/>
  <c r="AW76" i="4" s="1"/>
  <c r="AW77" i="4" s="1"/>
  <c r="AW78" i="4" s="1"/>
  <c r="AW79" i="4" s="1"/>
  <c r="AW80" i="4" s="1"/>
  <c r="AW81" i="4" s="1"/>
  <c r="AW82" i="4" s="1"/>
  <c r="AW83" i="4" s="1"/>
  <c r="AW84" i="4" s="1"/>
  <c r="AW85" i="4" s="1"/>
  <c r="AW86" i="4" s="1"/>
  <c r="AW87" i="4" s="1"/>
  <c r="AW88" i="4" s="1"/>
  <c r="AW89" i="4" s="1"/>
  <c r="AW90" i="4" s="1"/>
  <c r="AW91" i="4" s="1"/>
  <c r="AW92" i="4" s="1"/>
  <c r="AW93" i="4" s="1"/>
  <c r="AW94" i="4" s="1"/>
  <c r="AW95" i="4" s="1"/>
  <c r="AW96" i="4" s="1"/>
  <c r="AW97" i="4" s="1"/>
  <c r="AW98" i="4" s="1"/>
  <c r="AW99" i="4" s="1"/>
  <c r="AW100" i="4" s="1"/>
  <c r="AW101" i="4" s="1"/>
  <c r="AW102" i="4" s="1"/>
  <c r="AW103" i="4" s="1"/>
  <c r="AW104" i="4" s="1"/>
  <c r="AW105" i="4" s="1"/>
  <c r="AW106" i="4" s="1"/>
  <c r="AW107" i="4" s="1"/>
  <c r="AW108" i="4" s="1"/>
  <c r="AW109" i="4" s="1"/>
  <c r="AW110" i="4" s="1"/>
  <c r="AW111" i="4" s="1"/>
  <c r="AW112" i="4" s="1"/>
  <c r="AU14" i="4"/>
  <c r="AT14" i="4"/>
  <c r="AR14" i="4"/>
  <c r="Y14" i="4"/>
  <c r="Y15" i="4" s="1"/>
  <c r="Y16" i="4" s="1"/>
  <c r="Y17" i="4" s="1"/>
  <c r="Y18" i="4" s="1"/>
  <c r="Y19" i="4" s="1"/>
  <c r="Y20" i="4" s="1"/>
  <c r="Y21" i="4" s="1"/>
  <c r="Y22" i="4" s="1"/>
  <c r="Y23" i="4" s="1"/>
  <c r="Y24" i="4" s="1"/>
  <c r="Y25" i="4" s="1"/>
  <c r="Y26" i="4" s="1"/>
  <c r="Y27" i="4" s="1"/>
  <c r="Y28" i="4" s="1"/>
  <c r="Y29" i="4" s="1"/>
  <c r="Y30" i="4" s="1"/>
  <c r="Y31" i="4" s="1"/>
  <c r="Y32" i="4" s="1"/>
  <c r="Y33" i="4" s="1"/>
  <c r="Y34" i="4" s="1"/>
  <c r="Y35" i="4" s="1"/>
  <c r="Y36" i="4" s="1"/>
  <c r="Y37" i="4" s="1"/>
  <c r="Y38" i="4" s="1"/>
  <c r="Y39" i="4" s="1"/>
  <c r="Y40" i="4" s="1"/>
  <c r="Y41" i="4" s="1"/>
  <c r="Y42" i="4" s="1"/>
  <c r="Y43" i="4" s="1"/>
  <c r="Y44" i="4" s="1"/>
  <c r="Y45" i="4" s="1"/>
  <c r="Y46" i="4" s="1"/>
  <c r="Y47" i="4" s="1"/>
  <c r="Y48" i="4" s="1"/>
  <c r="Y49" i="4" s="1"/>
  <c r="Y50" i="4" s="1"/>
  <c r="Y51" i="4" s="1"/>
  <c r="Y52" i="4" s="1"/>
  <c r="Y53" i="4" s="1"/>
  <c r="Y54" i="4" s="1"/>
  <c r="Y55" i="4" s="1"/>
  <c r="Y56" i="4" s="1"/>
  <c r="Y57" i="4" s="1"/>
  <c r="Y58" i="4" s="1"/>
  <c r="Y59" i="4" s="1"/>
  <c r="Y60" i="4" s="1"/>
  <c r="Y61" i="4" s="1"/>
  <c r="Y62" i="4" s="1"/>
  <c r="Y63" i="4" s="1"/>
  <c r="Y64" i="4" s="1"/>
  <c r="Y65" i="4" s="1"/>
  <c r="Y66" i="4" s="1"/>
  <c r="Y67" i="4" s="1"/>
  <c r="Y68" i="4" s="1"/>
  <c r="Y69" i="4" s="1"/>
  <c r="Y70" i="4" s="1"/>
  <c r="Y71" i="4" s="1"/>
  <c r="Y72" i="4" s="1"/>
  <c r="Y73" i="4" s="1"/>
  <c r="Y74" i="4" s="1"/>
  <c r="Y75" i="4" s="1"/>
  <c r="Y76" i="4" s="1"/>
  <c r="Y77" i="4" s="1"/>
  <c r="Y78" i="4" s="1"/>
  <c r="Y79" i="4" s="1"/>
  <c r="Y80" i="4" s="1"/>
  <c r="Y81" i="4" s="1"/>
  <c r="Y82" i="4" s="1"/>
  <c r="Y83" i="4" s="1"/>
  <c r="Y84" i="4" s="1"/>
  <c r="Y85" i="4" s="1"/>
  <c r="Y86" i="4" s="1"/>
  <c r="Y87" i="4" s="1"/>
  <c r="Y88" i="4" s="1"/>
  <c r="Y89" i="4" s="1"/>
  <c r="Y90" i="4" s="1"/>
  <c r="Y91" i="4" s="1"/>
  <c r="Y92" i="4" s="1"/>
  <c r="Y93" i="4" s="1"/>
  <c r="Y94" i="4" s="1"/>
  <c r="Y95" i="4" s="1"/>
  <c r="Y96" i="4" s="1"/>
  <c r="Y97" i="4" s="1"/>
  <c r="Y98" i="4" s="1"/>
  <c r="Y99" i="4" s="1"/>
  <c r="Y100" i="4" s="1"/>
  <c r="Y101" i="4" s="1"/>
  <c r="Y102" i="4" s="1"/>
  <c r="Y103" i="4" s="1"/>
  <c r="Y104" i="4" s="1"/>
  <c r="Y105" i="4" s="1"/>
  <c r="Y106" i="4" s="1"/>
  <c r="Y107" i="4" s="1"/>
  <c r="Y108" i="4" s="1"/>
  <c r="Y109" i="4" s="1"/>
  <c r="Y110" i="4" s="1"/>
  <c r="Y111" i="4" s="1"/>
  <c r="Y112" i="4" s="1"/>
  <c r="KA13" i="4"/>
  <c r="JZ13" i="4"/>
  <c r="JX13" i="4"/>
  <c r="JT13" i="4"/>
  <c r="JC13" i="4"/>
  <c r="JB13" i="4"/>
  <c r="IZ13" i="4"/>
  <c r="IE13" i="4"/>
  <c r="ID13" i="4"/>
  <c r="IB13" i="4"/>
  <c r="HG13" i="4"/>
  <c r="GZ13" i="4"/>
  <c r="HF13" i="4"/>
  <c r="HD13" i="4"/>
  <c r="GI13" i="4"/>
  <c r="GH13" i="4"/>
  <c r="GF13" i="4"/>
  <c r="GB13" i="4"/>
  <c r="FK13" i="4"/>
  <c r="FJ13" i="4"/>
  <c r="FH13" i="4"/>
  <c r="EM13" i="4"/>
  <c r="EL13" i="4"/>
  <c r="EJ13" i="4"/>
  <c r="DO13" i="4"/>
  <c r="DN13" i="4"/>
  <c r="DL13" i="4"/>
  <c r="DH13" i="4"/>
  <c r="CQ13" i="4"/>
  <c r="CP13" i="4"/>
  <c r="CN13" i="4"/>
  <c r="CJ13" i="4"/>
  <c r="BS13" i="4"/>
  <c r="BR13" i="4"/>
  <c r="BP13" i="4"/>
  <c r="AT13" i="4"/>
  <c r="AR13" i="4"/>
  <c r="Z11" i="4"/>
  <c r="AX11" i="4" s="1"/>
  <c r="BV11" i="4" s="1"/>
  <c r="CT11" i="4" s="1"/>
  <c r="DR11" i="4" s="1"/>
  <c r="EP11" i="4" s="1"/>
  <c r="FN11" i="4" s="1"/>
  <c r="GL11" i="4" s="1"/>
  <c r="HJ11" i="4" s="1"/>
  <c r="IH11" i="4" s="1"/>
  <c r="JF11" i="4" s="1"/>
  <c r="T13" i="4"/>
  <c r="T14" i="4"/>
  <c r="V14" i="4"/>
  <c r="P14" i="4"/>
  <c r="V13" i="4"/>
  <c r="IA13" i="7" l="1"/>
  <c r="IC13" i="7" s="1"/>
  <c r="JW13" i="7"/>
  <c r="JY13" i="7" s="1"/>
  <c r="S14" i="7"/>
  <c r="U14" i="7" s="1"/>
  <c r="JW14" i="7"/>
  <c r="JY14" i="7" s="1"/>
  <c r="GE13" i="7"/>
  <c r="GG13" i="7" s="1"/>
  <c r="S13" i="5"/>
  <c r="U13" i="5" s="1"/>
  <c r="S13" i="7"/>
  <c r="U13" i="7" s="1"/>
  <c r="AQ14" i="7"/>
  <c r="AS14" i="7" s="1"/>
  <c r="BO14" i="7"/>
  <c r="BQ14" i="7" s="1"/>
  <c r="CM14" i="7"/>
  <c r="CO14" i="7" s="1"/>
  <c r="EI13" i="7"/>
  <c r="EK13" i="7" s="1"/>
  <c r="DK14" i="7"/>
  <c r="DM14" i="7" s="1"/>
  <c r="EI14" i="7"/>
  <c r="EK14" i="7" s="1"/>
  <c r="FG14" i="7"/>
  <c r="FI14" i="7" s="1"/>
  <c r="GE14" i="7"/>
  <c r="GG14" i="7" s="1"/>
  <c r="HC14" i="7"/>
  <c r="HE14" i="7" s="1"/>
  <c r="IA14" i="7"/>
  <c r="IC14" i="7" s="1"/>
  <c r="IY14" i="7"/>
  <c r="JA14" i="7" s="1"/>
  <c r="AQ13" i="7"/>
  <c r="AS13" i="7" s="1"/>
  <c r="CM13" i="7"/>
  <c r="CO13" i="7" s="1"/>
  <c r="BO13" i="7"/>
  <c r="BQ13" i="7" s="1"/>
  <c r="DK13" i="7"/>
  <c r="DM13" i="7" s="1"/>
  <c r="FG13" i="7"/>
  <c r="FI13" i="7" s="1"/>
  <c r="HC13" i="7"/>
  <c r="HE13" i="7" s="1"/>
  <c r="IY13" i="7"/>
  <c r="JA13" i="7" s="1"/>
  <c r="BO13" i="6"/>
  <c r="BQ13" i="6" s="1"/>
  <c r="DK13" i="6"/>
  <c r="DM13" i="6" s="1"/>
  <c r="FG13" i="6"/>
  <c r="FI13" i="6" s="1"/>
  <c r="HC13" i="6"/>
  <c r="HE13" i="6" s="1"/>
  <c r="IY13" i="6"/>
  <c r="JA13" i="6" s="1"/>
  <c r="AQ13" i="6"/>
  <c r="AS13" i="6" s="1"/>
  <c r="CM13" i="6"/>
  <c r="CO13" i="6" s="1"/>
  <c r="EI13" i="6"/>
  <c r="EK13" i="6" s="1"/>
  <c r="GE13" i="6"/>
  <c r="GG13" i="6" s="1"/>
  <c r="IA13" i="6"/>
  <c r="IC13" i="6" s="1"/>
  <c r="JW13" i="6"/>
  <c r="JY13" i="6" s="1"/>
  <c r="AS13" i="4"/>
  <c r="AM13" i="5"/>
  <c r="AN13" i="5" s="1"/>
  <c r="EE13" i="5"/>
  <c r="EF13" i="5" s="1"/>
  <c r="HW13" i="5"/>
  <c r="HX13" i="5" s="1"/>
  <c r="BK14" i="5"/>
  <c r="BL14" i="5" s="1"/>
  <c r="DG14" i="5"/>
  <c r="DH14" i="5" s="1"/>
  <c r="FC14" i="5"/>
  <c r="FD14" i="5" s="1"/>
  <c r="GY14" i="5"/>
  <c r="GZ14" i="5" s="1"/>
  <c r="IU14" i="5"/>
  <c r="IV14" i="5" s="1"/>
  <c r="GA13" i="7"/>
  <c r="GB13" i="7" s="1"/>
  <c r="BK13" i="7"/>
  <c r="BL13" i="7" s="1"/>
  <c r="FC13" i="7"/>
  <c r="FD13" i="7" s="1"/>
  <c r="IU13" i="7"/>
  <c r="IV13" i="7" s="1"/>
  <c r="CI14" i="7"/>
  <c r="CJ14" i="7" s="1"/>
  <c r="EE14" i="7"/>
  <c r="EF14" i="7" s="1"/>
  <c r="JS14" i="7"/>
  <c r="JT14" i="7" s="1"/>
  <c r="EE13" i="6"/>
  <c r="EF13" i="6" s="1"/>
  <c r="HW13" i="6"/>
  <c r="HX13" i="6" s="1"/>
  <c r="FD13" i="4"/>
  <c r="BL13" i="4"/>
  <c r="IV13" i="4"/>
  <c r="EF13" i="7"/>
  <c r="GI10" i="5"/>
  <c r="CQ10" i="6"/>
  <c r="JC10" i="4"/>
  <c r="CQ10" i="4"/>
  <c r="GI10" i="4"/>
  <c r="FK10" i="4"/>
  <c r="BS10" i="4"/>
  <c r="HG10" i="4"/>
  <c r="IE10" i="4"/>
  <c r="DO10" i="4"/>
  <c r="EM10" i="4"/>
  <c r="DO10" i="5"/>
  <c r="AU10" i="6"/>
  <c r="IE10" i="6"/>
  <c r="EM10" i="6"/>
  <c r="W10" i="7"/>
  <c r="CQ10" i="7"/>
  <c r="BS10" i="7"/>
  <c r="W10" i="6"/>
  <c r="FK10" i="6"/>
  <c r="KA10" i="7"/>
  <c r="JC10" i="7"/>
  <c r="JC10" i="6"/>
  <c r="FD14" i="7"/>
  <c r="GI10" i="7"/>
  <c r="DH14" i="7"/>
  <c r="DH13" i="6"/>
  <c r="KA10" i="6"/>
  <c r="AN13" i="6"/>
  <c r="GZ13" i="6"/>
  <c r="IV13" i="6"/>
  <c r="BL13" i="6"/>
  <c r="GI10" i="6"/>
  <c r="FD13" i="6"/>
  <c r="FD13" i="5"/>
  <c r="GZ13" i="5"/>
  <c r="BL13" i="5"/>
  <c r="EM10" i="5"/>
  <c r="IV13" i="5"/>
  <c r="DH13" i="5"/>
  <c r="EM10" i="7"/>
  <c r="FK10" i="7"/>
  <c r="HG10" i="7"/>
  <c r="AU10" i="7"/>
  <c r="HG10" i="6"/>
  <c r="BS10" i="6"/>
  <c r="DO10" i="6"/>
  <c r="JC10" i="5"/>
  <c r="KA10" i="5"/>
  <c r="CQ10" i="5"/>
  <c r="AU10" i="5"/>
  <c r="IE10" i="5"/>
  <c r="HG10" i="5"/>
  <c r="W10" i="5"/>
  <c r="FK10" i="5"/>
  <c r="BS10" i="5"/>
  <c r="AN13" i="7"/>
  <c r="HX13" i="7"/>
  <c r="AN14" i="7"/>
  <c r="BL14" i="7"/>
  <c r="HX14" i="7"/>
  <c r="IV14" i="7"/>
  <c r="P13" i="7"/>
  <c r="CJ13" i="7"/>
  <c r="GZ13" i="7"/>
  <c r="JT13" i="7"/>
  <c r="P14" i="7"/>
  <c r="GB14" i="7"/>
  <c r="GZ14" i="7"/>
  <c r="DH13" i="7"/>
  <c r="IE10" i="7"/>
  <c r="CJ13" i="6"/>
  <c r="GB13" i="6"/>
  <c r="JT13" i="6"/>
  <c r="GB13" i="5"/>
  <c r="JT13" i="5"/>
  <c r="AN14" i="5"/>
  <c r="CJ14" i="5"/>
  <c r="EF14" i="5"/>
  <c r="GB14" i="5"/>
  <c r="HX14" i="5"/>
  <c r="CJ13" i="5"/>
  <c r="JT14" i="5"/>
  <c r="KA10" i="4"/>
  <c r="AN13" i="4"/>
  <c r="EF13" i="4"/>
  <c r="HX13" i="4"/>
  <c r="AN14" i="4"/>
  <c r="CJ14" i="4"/>
  <c r="EF14" i="4"/>
  <c r="GB14" i="4"/>
  <c r="HX14" i="4"/>
  <c r="JT14" i="4"/>
  <c r="P13" i="4"/>
  <c r="JS14" i="2"/>
  <c r="KA14" i="2" s="1"/>
  <c r="JT14" i="2"/>
  <c r="IU14" i="2"/>
  <c r="JC14" i="2" s="1"/>
  <c r="IQ14" i="2"/>
  <c r="JA14" i="2" s="1"/>
  <c r="HW14" i="2"/>
  <c r="IE14" i="2" s="1"/>
  <c r="GY14" i="2"/>
  <c r="HG14" i="2" s="1"/>
  <c r="GA14" i="2"/>
  <c r="GI14" i="2" s="1"/>
  <c r="FC14" i="2"/>
  <c r="FK14" i="2" s="1"/>
  <c r="EM14" i="2"/>
  <c r="DG14" i="2"/>
  <c r="DO14" i="2" s="1"/>
  <c r="CI14" i="2"/>
  <c r="CQ14" i="2" s="1"/>
  <c r="BK14" i="2"/>
  <c r="BS14" i="2" s="1"/>
  <c r="IF14" i="2"/>
  <c r="HU14" i="2"/>
  <c r="HT14" i="2"/>
  <c r="HS14" i="2"/>
  <c r="IC14" i="2" s="1"/>
  <c r="HO14" i="2"/>
  <c r="HH14" i="2"/>
  <c r="GW14" i="2"/>
  <c r="GV14" i="2"/>
  <c r="GU14" i="2"/>
  <c r="HE14" i="2" s="1"/>
  <c r="GQ14" i="2"/>
  <c r="GZ14" i="2" s="1"/>
  <c r="GJ14" i="2"/>
  <c r="FY14" i="2"/>
  <c r="FX14" i="2"/>
  <c r="FW14" i="2"/>
  <c r="GG14" i="2" s="1"/>
  <c r="FS14" i="2"/>
  <c r="GB14" i="2" s="1"/>
  <c r="FL14" i="2"/>
  <c r="FA14" i="2"/>
  <c r="EZ14" i="2"/>
  <c r="EY14" i="2"/>
  <c r="FI14" i="2" s="1"/>
  <c r="EU14" i="2"/>
  <c r="FD14" i="2" s="1"/>
  <c r="EK14" i="2"/>
  <c r="DP14" i="2"/>
  <c r="DE14" i="2"/>
  <c r="DD14" i="2"/>
  <c r="DC14" i="2"/>
  <c r="DM14" i="2" s="1"/>
  <c r="CY14" i="2"/>
  <c r="DH14" i="2" s="1"/>
  <c r="CR14" i="2"/>
  <c r="CG14" i="2"/>
  <c r="CF14" i="2"/>
  <c r="CE14" i="2"/>
  <c r="CO14" i="2" s="1"/>
  <c r="CA14" i="2"/>
  <c r="CJ14" i="2" s="1"/>
  <c r="BT14" i="2"/>
  <c r="BI14" i="2"/>
  <c r="BH14" i="2"/>
  <c r="BG14" i="2"/>
  <c r="BQ14" i="2" s="1"/>
  <c r="BC14" i="2"/>
  <c r="AS14" i="2"/>
  <c r="BP14" i="2" l="1"/>
  <c r="BR14" i="2" s="1"/>
  <c r="CN14" i="2"/>
  <c r="CP14" i="2" s="1"/>
  <c r="DL14" i="2"/>
  <c r="DN14" i="2" s="1"/>
  <c r="FH14" i="2"/>
  <c r="FJ14" i="2" s="1"/>
  <c r="GF14" i="2"/>
  <c r="GH14" i="2" s="1"/>
  <c r="HD14" i="2"/>
  <c r="HF14" i="2" s="1"/>
  <c r="IB14" i="2"/>
  <c r="ID14" i="2" s="1"/>
  <c r="JO14" i="2"/>
  <c r="JY14" i="2" s="1"/>
  <c r="EF14" i="2"/>
  <c r="EG14" i="2" s="1"/>
  <c r="BL14" i="2"/>
  <c r="BM14" i="2" s="1"/>
  <c r="HX14" i="2"/>
  <c r="HY14" i="2" s="1"/>
  <c r="IV14" i="2"/>
  <c r="IW14" i="2" s="1"/>
  <c r="DI14" i="2"/>
  <c r="FE14" i="2"/>
  <c r="F8" i="6"/>
  <c r="F30" i="1" s="1"/>
  <c r="F8" i="5"/>
  <c r="E30" i="1" s="1"/>
  <c r="JU14" i="2"/>
  <c r="GJ11" i="2"/>
  <c r="HH11" i="2"/>
  <c r="CR11" i="2"/>
  <c r="BT11" i="2"/>
  <c r="DP11" i="2"/>
  <c r="IF11" i="2"/>
  <c r="HA14" i="2"/>
  <c r="FL11" i="2"/>
  <c r="GC14" i="2"/>
  <c r="CK14" i="2"/>
  <c r="M37" i="1" l="1"/>
  <c r="F42" i="1" s="1"/>
  <c r="M36" i="1"/>
  <c r="F39" i="1" s="1"/>
  <c r="F40" i="1" s="1"/>
  <c r="F43" i="1" s="1"/>
  <c r="L36" i="1"/>
  <c r="E39" i="1" s="1"/>
  <c r="E40" i="1" s="1"/>
  <c r="E43" i="1" s="1"/>
  <c r="L37" i="1"/>
  <c r="E42" i="1" s="1"/>
  <c r="E31" i="1"/>
  <c r="F31" i="1"/>
  <c r="AN14" i="2"/>
  <c r="AO14" i="2" l="1"/>
  <c r="W2" i="2" l="1"/>
  <c r="W6" i="2" l="1"/>
  <c r="W7" i="2" l="1"/>
  <c r="W9" i="2"/>
  <c r="W8" i="2"/>
  <c r="W3" i="2"/>
  <c r="W5" i="2" s="1"/>
  <c r="W4" i="2" s="1"/>
  <c r="X1" i="2"/>
  <c r="X7" i="2" l="1"/>
  <c r="X6" i="2" s="1"/>
  <c r="H2" i="2"/>
  <c r="H3" i="2" s="1"/>
  <c r="G2" i="2" l="1"/>
  <c r="I1" i="2"/>
  <c r="X2" i="2" s="1"/>
  <c r="B109" i="2" l="1"/>
  <c r="B107" i="2"/>
  <c r="B105" i="2"/>
  <c r="B94" i="2"/>
  <c r="B91" i="2"/>
  <c r="B89" i="2"/>
  <c r="B88" i="2"/>
  <c r="B82" i="2"/>
  <c r="B79" i="2"/>
  <c r="B74" i="2"/>
  <c r="B72" i="2"/>
  <c r="B67" i="2"/>
  <c r="B66" i="2"/>
  <c r="B65" i="2"/>
  <c r="B64" i="2"/>
  <c r="B61" i="2"/>
  <c r="B59" i="2"/>
  <c r="B51" i="2"/>
  <c r="B48" i="2"/>
  <c r="B39" i="2"/>
  <c r="B28" i="2"/>
  <c r="B22" i="2"/>
  <c r="B113" i="2"/>
  <c r="B111" i="2"/>
  <c r="B110" i="2"/>
  <c r="B100" i="2"/>
  <c r="B95" i="2"/>
  <c r="B83" i="2"/>
  <c r="B81" i="2"/>
  <c r="B80" i="2"/>
  <c r="B73" i="2"/>
  <c r="B57" i="2"/>
  <c r="B56" i="2"/>
  <c r="B52" i="2"/>
  <c r="B47" i="2"/>
  <c r="B46" i="2"/>
  <c r="B45" i="2"/>
  <c r="B43" i="2"/>
  <c r="B33" i="2"/>
  <c r="B31" i="2"/>
  <c r="B25" i="2"/>
  <c r="B21" i="2"/>
  <c r="B104" i="2"/>
  <c r="B101" i="2"/>
  <c r="B99" i="2"/>
  <c r="B98" i="2"/>
  <c r="B97" i="2"/>
  <c r="B96" i="2"/>
  <c r="B92" i="2"/>
  <c r="B87" i="2"/>
  <c r="B86" i="2"/>
  <c r="B85" i="2"/>
  <c r="B84" i="2"/>
  <c r="B75" i="2"/>
  <c r="B70" i="2"/>
  <c r="B62" i="2"/>
  <c r="B53" i="2"/>
  <c r="B50" i="2"/>
  <c r="B49" i="2"/>
  <c r="B42" i="2"/>
  <c r="B40" i="2"/>
  <c r="B38" i="2"/>
  <c r="B36" i="2"/>
  <c r="B35" i="2"/>
  <c r="B34" i="2"/>
  <c r="B29" i="2"/>
  <c r="B27" i="2"/>
  <c r="B26" i="2"/>
  <c r="B17" i="2"/>
  <c r="B112" i="2"/>
  <c r="B108" i="2"/>
  <c r="B106" i="2"/>
  <c r="B103" i="2"/>
  <c r="B102" i="2"/>
  <c r="B93" i="2"/>
  <c r="B90" i="2"/>
  <c r="B78" i="2"/>
  <c r="B77" i="2"/>
  <c r="B76" i="2"/>
  <c r="B71" i="2"/>
  <c r="B69" i="2"/>
  <c r="B68" i="2"/>
  <c r="B63" i="2"/>
  <c r="B60" i="2"/>
  <c r="B58" i="2"/>
  <c r="B55" i="2"/>
  <c r="B54" i="2"/>
  <c r="B44" i="2"/>
  <c r="B41" i="2"/>
  <c r="B37" i="2"/>
  <c r="B32" i="2"/>
  <c r="B30" i="2"/>
  <c r="B24" i="2"/>
  <c r="B23" i="2"/>
  <c r="B20" i="2"/>
  <c r="B19" i="2"/>
  <c r="B18" i="2"/>
  <c r="B16" i="2"/>
  <c r="B15" i="2"/>
  <c r="H4" i="2"/>
  <c r="C19" i="2" l="1"/>
  <c r="Q19" i="2" s="1"/>
  <c r="C15" i="2"/>
  <c r="Q15" i="2" s="1"/>
  <c r="C20" i="2"/>
  <c r="Q20" i="2" s="1"/>
  <c r="C32" i="2"/>
  <c r="Q32" i="2" s="1"/>
  <c r="C54" i="2"/>
  <c r="Q54" i="2" s="1"/>
  <c r="R54" i="2" s="1"/>
  <c r="C63" i="2"/>
  <c r="Q63" i="2" s="1"/>
  <c r="R63" i="2" s="1"/>
  <c r="C76" i="2"/>
  <c r="Q76" i="2" s="1"/>
  <c r="R76" i="2" s="1"/>
  <c r="C93" i="2"/>
  <c r="Q93" i="2" s="1"/>
  <c r="R93" i="2" s="1"/>
  <c r="C108" i="2"/>
  <c r="Q108" i="2" s="1"/>
  <c r="R108" i="2" s="1"/>
  <c r="C29" i="2"/>
  <c r="Q29" i="2" s="1"/>
  <c r="C38" i="2"/>
  <c r="Q38" i="2" s="1"/>
  <c r="R38" i="2" s="1"/>
  <c r="C50" i="2"/>
  <c r="Q50" i="2" s="1"/>
  <c r="R50" i="2" s="1"/>
  <c r="C75" i="2"/>
  <c r="Q75" i="2" s="1"/>
  <c r="R75" i="2" s="1"/>
  <c r="C87" i="2"/>
  <c r="Q87" i="2" s="1"/>
  <c r="R87" i="2" s="1"/>
  <c r="C98" i="2"/>
  <c r="Q98" i="2" s="1"/>
  <c r="R98" i="2" s="1"/>
  <c r="C31" i="2"/>
  <c r="Q31" i="2" s="1"/>
  <c r="C46" i="2"/>
  <c r="Q46" i="2" s="1"/>
  <c r="R46" i="2" s="1"/>
  <c r="C57" i="2"/>
  <c r="Q57" i="2" s="1"/>
  <c r="R57" i="2" s="1"/>
  <c r="C83" i="2"/>
  <c r="Q83" i="2" s="1"/>
  <c r="R83" i="2" s="1"/>
  <c r="C111" i="2"/>
  <c r="Q111" i="2" s="1"/>
  <c r="R111" i="2" s="1"/>
  <c r="C22" i="2"/>
  <c r="Q22" i="2" s="1"/>
  <c r="C51" i="2"/>
  <c r="Q51" i="2" s="1"/>
  <c r="R51" i="2" s="1"/>
  <c r="C65" i="2"/>
  <c r="Q65" i="2" s="1"/>
  <c r="R65" i="2" s="1"/>
  <c r="C74" i="2"/>
  <c r="Q74" i="2" s="1"/>
  <c r="R74" i="2" s="1"/>
  <c r="C89" i="2"/>
  <c r="Q89" i="2" s="1"/>
  <c r="R89" i="2" s="1"/>
  <c r="C107" i="2"/>
  <c r="Q107" i="2" s="1"/>
  <c r="R107" i="2" s="1"/>
  <c r="C16" i="2"/>
  <c r="Q16" i="2" s="1"/>
  <c r="C23" i="2"/>
  <c r="Q23" i="2" s="1"/>
  <c r="C37" i="2"/>
  <c r="Q37" i="2" s="1"/>
  <c r="R37" i="2" s="1"/>
  <c r="C55" i="2"/>
  <c r="Q55" i="2" s="1"/>
  <c r="R55" i="2" s="1"/>
  <c r="C68" i="2"/>
  <c r="Q68" i="2" s="1"/>
  <c r="R68" i="2" s="1"/>
  <c r="C77" i="2"/>
  <c r="Q77" i="2" s="1"/>
  <c r="R77" i="2" s="1"/>
  <c r="C102" i="2"/>
  <c r="Q102" i="2" s="1"/>
  <c r="R102" i="2" s="1"/>
  <c r="C112" i="2"/>
  <c r="Q112" i="2" s="1"/>
  <c r="R112" i="2" s="1"/>
  <c r="C17" i="2"/>
  <c r="Q17" i="2" s="1"/>
  <c r="C34" i="2"/>
  <c r="Q34" i="2" s="1"/>
  <c r="C40" i="2"/>
  <c r="Q40" i="2" s="1"/>
  <c r="R40" i="2" s="1"/>
  <c r="C53" i="2"/>
  <c r="Q53" i="2" s="1"/>
  <c r="R53" i="2" s="1"/>
  <c r="C84" i="2"/>
  <c r="Q84" i="2" s="1"/>
  <c r="R84" i="2" s="1"/>
  <c r="C92" i="2"/>
  <c r="Q92" i="2" s="1"/>
  <c r="R92" i="2" s="1"/>
  <c r="C99" i="2"/>
  <c r="Q99" i="2" s="1"/>
  <c r="R99" i="2" s="1"/>
  <c r="C33" i="2"/>
  <c r="Q33" i="2" s="1"/>
  <c r="C47" i="2"/>
  <c r="Q47" i="2" s="1"/>
  <c r="R47" i="2" s="1"/>
  <c r="C73" i="2"/>
  <c r="Q73" i="2" s="1"/>
  <c r="R73" i="2" s="1"/>
  <c r="C95" i="2"/>
  <c r="Q95" i="2" s="1"/>
  <c r="R95" i="2" s="1"/>
  <c r="C113" i="2"/>
  <c r="Q113" i="2" s="1"/>
  <c r="R113" i="2" s="1"/>
  <c r="C28" i="2"/>
  <c r="Q28" i="2" s="1"/>
  <c r="C59" i="2"/>
  <c r="Q59" i="2" s="1"/>
  <c r="R59" i="2" s="1"/>
  <c r="C66" i="2"/>
  <c r="Q66" i="2" s="1"/>
  <c r="R66" i="2" s="1"/>
  <c r="C79" i="2"/>
  <c r="Q79" i="2" s="1"/>
  <c r="R79" i="2" s="1"/>
  <c r="C91" i="2"/>
  <c r="Q91" i="2" s="1"/>
  <c r="R91" i="2" s="1"/>
  <c r="C109" i="2"/>
  <c r="Q109" i="2" s="1"/>
  <c r="R109" i="2" s="1"/>
  <c r="C18" i="2"/>
  <c r="Q18" i="2" s="1"/>
  <c r="C24" i="2"/>
  <c r="Q24" i="2" s="1"/>
  <c r="C41" i="2"/>
  <c r="Q41" i="2" s="1"/>
  <c r="R41" i="2" s="1"/>
  <c r="C58" i="2"/>
  <c r="Q58" i="2" s="1"/>
  <c r="R58" i="2" s="1"/>
  <c r="C69" i="2"/>
  <c r="Q69" i="2" s="1"/>
  <c r="R69" i="2" s="1"/>
  <c r="C78" i="2"/>
  <c r="Q78" i="2" s="1"/>
  <c r="R78" i="2" s="1"/>
  <c r="C103" i="2"/>
  <c r="Q103" i="2" s="1"/>
  <c r="R103" i="2" s="1"/>
  <c r="C26" i="2"/>
  <c r="Q26" i="2" s="1"/>
  <c r="C35" i="2"/>
  <c r="Q35" i="2" s="1"/>
  <c r="C42" i="2"/>
  <c r="Q42" i="2" s="1"/>
  <c r="R42" i="2" s="1"/>
  <c r="C62" i="2"/>
  <c r="Q62" i="2" s="1"/>
  <c r="R62" i="2" s="1"/>
  <c r="C85" i="2"/>
  <c r="Q85" i="2" s="1"/>
  <c r="R85" i="2" s="1"/>
  <c r="C96" i="2"/>
  <c r="Q96" i="2" s="1"/>
  <c r="R96" i="2" s="1"/>
  <c r="C101" i="2"/>
  <c r="Q101" i="2" s="1"/>
  <c r="R101" i="2" s="1"/>
  <c r="C21" i="2"/>
  <c r="Q21" i="2" s="1"/>
  <c r="C43" i="2"/>
  <c r="Q43" i="2" s="1"/>
  <c r="R43" i="2" s="1"/>
  <c r="C52" i="2"/>
  <c r="Q52" i="2" s="1"/>
  <c r="R52" i="2" s="1"/>
  <c r="C80" i="2"/>
  <c r="Q80" i="2" s="1"/>
  <c r="R80" i="2" s="1"/>
  <c r="C100" i="2"/>
  <c r="Q100" i="2" s="1"/>
  <c r="R100" i="2" s="1"/>
  <c r="C39" i="2"/>
  <c r="Q39" i="2" s="1"/>
  <c r="R39" i="2" s="1"/>
  <c r="C61" i="2"/>
  <c r="Q61" i="2" s="1"/>
  <c r="R61" i="2" s="1"/>
  <c r="C67" i="2"/>
  <c r="Q67" i="2" s="1"/>
  <c r="R67" i="2" s="1"/>
  <c r="C82" i="2"/>
  <c r="Q82" i="2" s="1"/>
  <c r="R82" i="2" s="1"/>
  <c r="C94" i="2"/>
  <c r="Q94" i="2" s="1"/>
  <c r="R94" i="2" s="1"/>
  <c r="C30" i="2"/>
  <c r="Q30" i="2" s="1"/>
  <c r="C44" i="2"/>
  <c r="Q44" i="2" s="1"/>
  <c r="R44" i="2" s="1"/>
  <c r="C60" i="2"/>
  <c r="Q60" i="2" s="1"/>
  <c r="R60" i="2" s="1"/>
  <c r="C71" i="2"/>
  <c r="Q71" i="2" s="1"/>
  <c r="R71" i="2" s="1"/>
  <c r="C90" i="2"/>
  <c r="Q90" i="2" s="1"/>
  <c r="R90" i="2" s="1"/>
  <c r="C106" i="2"/>
  <c r="Q106" i="2" s="1"/>
  <c r="R106" i="2" s="1"/>
  <c r="C27" i="2"/>
  <c r="Q27" i="2" s="1"/>
  <c r="C36" i="2"/>
  <c r="Q36" i="2" s="1"/>
  <c r="R36" i="2" s="1"/>
  <c r="C49" i="2"/>
  <c r="Q49" i="2" s="1"/>
  <c r="R49" i="2" s="1"/>
  <c r="C70" i="2"/>
  <c r="Q70" i="2" s="1"/>
  <c r="R70" i="2" s="1"/>
  <c r="C86" i="2"/>
  <c r="Q86" i="2" s="1"/>
  <c r="R86" i="2" s="1"/>
  <c r="C97" i="2"/>
  <c r="Q97" i="2" s="1"/>
  <c r="R97" i="2" s="1"/>
  <c r="C104" i="2"/>
  <c r="Q104" i="2" s="1"/>
  <c r="R104" i="2" s="1"/>
  <c r="C25" i="2"/>
  <c r="Q25" i="2" s="1"/>
  <c r="C45" i="2"/>
  <c r="Q45" i="2" s="1"/>
  <c r="R45" i="2" s="1"/>
  <c r="C56" i="2"/>
  <c r="Q56" i="2" s="1"/>
  <c r="R56" i="2" s="1"/>
  <c r="C81" i="2"/>
  <c r="Q81" i="2" s="1"/>
  <c r="R81" i="2" s="1"/>
  <c r="C110" i="2"/>
  <c r="Q110" i="2" s="1"/>
  <c r="R110" i="2" s="1"/>
  <c r="C48" i="2"/>
  <c r="Q48" i="2" s="1"/>
  <c r="R48" i="2" s="1"/>
  <c r="C64" i="2"/>
  <c r="Q64" i="2" s="1"/>
  <c r="R64" i="2" s="1"/>
  <c r="C72" i="2"/>
  <c r="Q72" i="2" s="1"/>
  <c r="R72" i="2" s="1"/>
  <c r="C88" i="2"/>
  <c r="Q88" i="2" s="1"/>
  <c r="R88" i="2" s="1"/>
  <c r="C105" i="2"/>
  <c r="Q105" i="2" s="1"/>
  <c r="R105" i="2" s="1"/>
  <c r="AA110" i="2"/>
  <c r="AA109" i="2"/>
  <c r="AA107" i="2"/>
  <c r="AA105" i="2"/>
  <c r="AA100" i="2"/>
  <c r="AA91" i="2"/>
  <c r="AA89" i="2"/>
  <c r="AA80" i="2"/>
  <c r="AA79" i="2"/>
  <c r="AA67" i="2"/>
  <c r="AA65" i="2"/>
  <c r="AA61" i="2"/>
  <c r="AA59" i="2"/>
  <c r="AA56" i="2"/>
  <c r="AA52" i="2"/>
  <c r="AA48" i="2"/>
  <c r="AA47" i="2"/>
  <c r="AA45" i="2"/>
  <c r="AA43" i="2"/>
  <c r="AA33" i="2"/>
  <c r="AA31" i="2"/>
  <c r="AA28" i="2"/>
  <c r="AA25" i="2"/>
  <c r="AA22" i="2"/>
  <c r="AA21" i="2"/>
  <c r="AA14" i="2"/>
  <c r="AA113" i="2"/>
  <c r="AA111" i="2"/>
  <c r="AA104" i="2"/>
  <c r="AA98" i="2"/>
  <c r="AA96" i="2"/>
  <c r="AA95" i="2"/>
  <c r="AA92" i="2"/>
  <c r="AA86" i="2"/>
  <c r="AA84" i="2"/>
  <c r="AA83" i="2"/>
  <c r="AA81" i="2"/>
  <c r="AA73" i="2"/>
  <c r="AA70" i="2"/>
  <c r="AA62" i="2"/>
  <c r="AA57" i="2"/>
  <c r="AA49" i="2"/>
  <c r="AA46" i="2"/>
  <c r="AA35" i="2"/>
  <c r="AA29" i="2"/>
  <c r="AA27" i="2"/>
  <c r="AA17" i="2"/>
  <c r="AA112" i="2"/>
  <c r="AA108" i="2"/>
  <c r="AA106" i="2"/>
  <c r="AA102" i="2"/>
  <c r="AA101" i="2"/>
  <c r="AA99" i="2"/>
  <c r="AA97" i="2"/>
  <c r="AA90" i="2"/>
  <c r="AA87" i="2"/>
  <c r="AA85" i="2"/>
  <c r="AA78" i="2"/>
  <c r="AA76" i="2"/>
  <c r="AA75" i="2"/>
  <c r="AA68" i="2"/>
  <c r="AA60" i="2"/>
  <c r="AA58" i="2"/>
  <c r="AA54" i="2"/>
  <c r="AA53" i="2"/>
  <c r="AA50" i="2"/>
  <c r="AA42" i="2"/>
  <c r="AA41" i="2"/>
  <c r="AA40" i="2"/>
  <c r="AA38" i="2"/>
  <c r="AA37" i="2"/>
  <c r="AA36" i="2"/>
  <c r="AA34" i="2"/>
  <c r="AA26" i="2"/>
  <c r="AA23" i="2"/>
  <c r="AA19" i="2"/>
  <c r="AA15" i="2"/>
  <c r="AA103" i="2"/>
  <c r="AA94" i="2"/>
  <c r="AA93" i="2"/>
  <c r="AA88" i="2"/>
  <c r="AA82" i="2"/>
  <c r="AA77" i="2"/>
  <c r="AA74" i="2"/>
  <c r="AA72" i="2"/>
  <c r="AA71" i="2"/>
  <c r="AA69" i="2"/>
  <c r="AA66" i="2"/>
  <c r="AA64" i="2"/>
  <c r="AA63" i="2"/>
  <c r="AA55" i="2"/>
  <c r="AA51" i="2"/>
  <c r="AA44" i="2"/>
  <c r="AA39" i="2"/>
  <c r="AA32" i="2"/>
  <c r="AA30" i="2"/>
  <c r="AA24" i="2"/>
  <c r="AA20" i="2"/>
  <c r="AA18" i="2"/>
  <c r="AA16" i="2"/>
  <c r="I2" i="2"/>
  <c r="I3" i="2" s="1"/>
  <c r="H6" i="2"/>
  <c r="T14" i="2"/>
  <c r="AA12" i="2"/>
  <c r="AY12" i="2" s="1"/>
  <c r="BW12" i="2" s="1"/>
  <c r="CU12" i="2" s="1"/>
  <c r="DS12" i="2" s="1"/>
  <c r="EQ12" i="2" s="1"/>
  <c r="FO12" i="2" s="1"/>
  <c r="GM12" i="2" s="1"/>
  <c r="HK12" i="2" s="1"/>
  <c r="II12" i="2" s="1"/>
  <c r="JG12" i="2" s="1"/>
  <c r="R30" i="2" l="1"/>
  <c r="W30" i="2"/>
  <c r="R35" i="2"/>
  <c r="W35" i="2"/>
  <c r="R24" i="2"/>
  <c r="W24" i="2"/>
  <c r="R32" i="2"/>
  <c r="W32" i="2" s="1"/>
  <c r="R27" i="2"/>
  <c r="W27" i="2"/>
  <c r="R26" i="2"/>
  <c r="W26" i="2"/>
  <c r="R18" i="2"/>
  <c r="W18" i="2" s="1"/>
  <c r="R34" i="2"/>
  <c r="W34" i="2" s="1"/>
  <c r="R23" i="2"/>
  <c r="W23" i="2"/>
  <c r="R29" i="2"/>
  <c r="W29" i="2" s="1"/>
  <c r="R20" i="2"/>
  <c r="W20" i="2"/>
  <c r="R17" i="2"/>
  <c r="W17" i="2" s="1"/>
  <c r="R16" i="2"/>
  <c r="W16" i="2" s="1"/>
  <c r="R25" i="2"/>
  <c r="W25" i="2" s="1"/>
  <c r="R21" i="2"/>
  <c r="W21" i="2" s="1"/>
  <c r="R28" i="2"/>
  <c r="W28" i="2"/>
  <c r="R33" i="2"/>
  <c r="W33" i="2"/>
  <c r="R22" i="2"/>
  <c r="W22" i="2"/>
  <c r="R31" i="2"/>
  <c r="W31" i="2"/>
  <c r="R19" i="2"/>
  <c r="W19" i="2" s="1"/>
  <c r="R15" i="2"/>
  <c r="W15" i="2" s="1"/>
  <c r="AB18" i="2"/>
  <c r="AP18" i="2" s="1"/>
  <c r="AB32" i="2"/>
  <c r="AP32" i="2" s="1"/>
  <c r="AQ32" i="2" s="1"/>
  <c r="AB55" i="2"/>
  <c r="AP55" i="2" s="1"/>
  <c r="AQ55" i="2" s="1"/>
  <c r="AB69" i="2"/>
  <c r="AP69" i="2" s="1"/>
  <c r="AQ69" i="2" s="1"/>
  <c r="AB77" i="2"/>
  <c r="AP77" i="2" s="1"/>
  <c r="AQ77" i="2" s="1"/>
  <c r="AB94" i="2"/>
  <c r="AP94" i="2" s="1"/>
  <c r="AQ94" i="2" s="1"/>
  <c r="AB15" i="2"/>
  <c r="AP15" i="2" s="1"/>
  <c r="AB34" i="2"/>
  <c r="AP34" i="2" s="1"/>
  <c r="AQ34" i="2" s="1"/>
  <c r="AB40" i="2"/>
  <c r="AP40" i="2" s="1"/>
  <c r="AQ40" i="2" s="1"/>
  <c r="AB53" i="2"/>
  <c r="AP53" i="2" s="1"/>
  <c r="AQ53" i="2" s="1"/>
  <c r="AB68" i="2"/>
  <c r="AP68" i="2" s="1"/>
  <c r="AQ68" i="2" s="1"/>
  <c r="AB85" i="2"/>
  <c r="AP85" i="2" s="1"/>
  <c r="AQ85" i="2" s="1"/>
  <c r="AB99" i="2"/>
  <c r="AP99" i="2" s="1"/>
  <c r="AQ99" i="2" s="1"/>
  <c r="AB108" i="2"/>
  <c r="AP108" i="2" s="1"/>
  <c r="AQ108" i="2" s="1"/>
  <c r="AB29" i="2"/>
  <c r="AP29" i="2" s="1"/>
  <c r="AQ29" i="2" s="1"/>
  <c r="AB57" i="2"/>
  <c r="AP57" i="2" s="1"/>
  <c r="AQ57" i="2" s="1"/>
  <c r="AB81" i="2"/>
  <c r="AP81" i="2" s="1"/>
  <c r="AQ81" i="2" s="1"/>
  <c r="AB92" i="2"/>
  <c r="AP92" i="2" s="1"/>
  <c r="AQ92" i="2" s="1"/>
  <c r="AB104" i="2"/>
  <c r="AP104" i="2" s="1"/>
  <c r="AQ104" i="2" s="1"/>
  <c r="AB22" i="2"/>
  <c r="AP22" i="2" s="1"/>
  <c r="AQ22" i="2" s="1"/>
  <c r="AB33" i="2"/>
  <c r="AP33" i="2" s="1"/>
  <c r="AQ33" i="2" s="1"/>
  <c r="AB48" i="2"/>
  <c r="AP48" i="2" s="1"/>
  <c r="AQ48" i="2" s="1"/>
  <c r="AB61" i="2"/>
  <c r="AP61" i="2" s="1"/>
  <c r="AQ61" i="2" s="1"/>
  <c r="AB80" i="2"/>
  <c r="AP80" i="2" s="1"/>
  <c r="AQ80" i="2" s="1"/>
  <c r="AB105" i="2"/>
  <c r="AP105" i="2" s="1"/>
  <c r="AQ105" i="2" s="1"/>
  <c r="AB20" i="2"/>
  <c r="AP20" i="2" s="1"/>
  <c r="AQ20" i="2" s="1"/>
  <c r="AB39" i="2"/>
  <c r="AP39" i="2" s="1"/>
  <c r="AQ39" i="2" s="1"/>
  <c r="AB63" i="2"/>
  <c r="AP63" i="2" s="1"/>
  <c r="AQ63" i="2" s="1"/>
  <c r="AB71" i="2"/>
  <c r="AP71" i="2" s="1"/>
  <c r="AQ71" i="2" s="1"/>
  <c r="AB82" i="2"/>
  <c r="AP82" i="2" s="1"/>
  <c r="AQ82" i="2" s="1"/>
  <c r="AB103" i="2"/>
  <c r="AP103" i="2" s="1"/>
  <c r="AQ103" i="2" s="1"/>
  <c r="AB19" i="2"/>
  <c r="AP19" i="2" s="1"/>
  <c r="AQ19" i="2" s="1"/>
  <c r="AB36" i="2"/>
  <c r="AP36" i="2" s="1"/>
  <c r="AQ36" i="2" s="1"/>
  <c r="AB41" i="2"/>
  <c r="AP41" i="2" s="1"/>
  <c r="AQ41" i="2" s="1"/>
  <c r="AB54" i="2"/>
  <c r="AP54" i="2" s="1"/>
  <c r="AQ54" i="2" s="1"/>
  <c r="AB75" i="2"/>
  <c r="AP75" i="2" s="1"/>
  <c r="AQ75" i="2" s="1"/>
  <c r="AB87" i="2"/>
  <c r="AP87" i="2" s="1"/>
  <c r="AQ87" i="2" s="1"/>
  <c r="AB101" i="2"/>
  <c r="AP101" i="2" s="1"/>
  <c r="AQ101" i="2" s="1"/>
  <c r="AB112" i="2"/>
  <c r="AP112" i="2" s="1"/>
  <c r="AQ112" i="2" s="1"/>
  <c r="AB35" i="2"/>
  <c r="AP35" i="2" s="1"/>
  <c r="AQ35" i="2" s="1"/>
  <c r="AB62" i="2"/>
  <c r="AP62" i="2" s="1"/>
  <c r="AQ62" i="2" s="1"/>
  <c r="AB83" i="2"/>
  <c r="AP83" i="2" s="1"/>
  <c r="AQ83" i="2" s="1"/>
  <c r="AB95" i="2"/>
  <c r="AP95" i="2" s="1"/>
  <c r="AQ95" i="2" s="1"/>
  <c r="AB111" i="2"/>
  <c r="AP111" i="2" s="1"/>
  <c r="AQ111" i="2" s="1"/>
  <c r="AB25" i="2"/>
  <c r="AP25" i="2" s="1"/>
  <c r="AQ25" i="2" s="1"/>
  <c r="AB43" i="2"/>
  <c r="AP43" i="2" s="1"/>
  <c r="AQ43" i="2" s="1"/>
  <c r="AB52" i="2"/>
  <c r="AP52" i="2" s="1"/>
  <c r="AQ52" i="2" s="1"/>
  <c r="AB65" i="2"/>
  <c r="AP65" i="2" s="1"/>
  <c r="AQ65" i="2" s="1"/>
  <c r="AB89" i="2"/>
  <c r="AP89" i="2" s="1"/>
  <c r="AQ89" i="2" s="1"/>
  <c r="AB107" i="2"/>
  <c r="AP107" i="2" s="1"/>
  <c r="AQ107" i="2" s="1"/>
  <c r="AB24" i="2"/>
  <c r="AP24" i="2" s="1"/>
  <c r="AQ24" i="2" s="1"/>
  <c r="AB44" i="2"/>
  <c r="AP44" i="2" s="1"/>
  <c r="AQ44" i="2" s="1"/>
  <c r="AB64" i="2"/>
  <c r="AP64" i="2" s="1"/>
  <c r="AQ64" i="2" s="1"/>
  <c r="AB72" i="2"/>
  <c r="AP72" i="2" s="1"/>
  <c r="AQ72" i="2" s="1"/>
  <c r="AB88" i="2"/>
  <c r="AP88" i="2" s="1"/>
  <c r="AQ88" i="2" s="1"/>
  <c r="AB23" i="2"/>
  <c r="AP23" i="2" s="1"/>
  <c r="AQ23" i="2" s="1"/>
  <c r="AB37" i="2"/>
  <c r="AP37" i="2" s="1"/>
  <c r="AQ37" i="2" s="1"/>
  <c r="AB42" i="2"/>
  <c r="AP42" i="2" s="1"/>
  <c r="AQ42" i="2" s="1"/>
  <c r="AB58" i="2"/>
  <c r="AP58" i="2" s="1"/>
  <c r="AQ58" i="2" s="1"/>
  <c r="AB76" i="2"/>
  <c r="AP76" i="2" s="1"/>
  <c r="AQ76" i="2" s="1"/>
  <c r="AB90" i="2"/>
  <c r="AP90" i="2" s="1"/>
  <c r="AQ90" i="2" s="1"/>
  <c r="AB102" i="2"/>
  <c r="AP102" i="2" s="1"/>
  <c r="AQ102" i="2" s="1"/>
  <c r="AB17" i="2"/>
  <c r="AP17" i="2" s="1"/>
  <c r="AB46" i="2"/>
  <c r="AP46" i="2" s="1"/>
  <c r="AQ46" i="2" s="1"/>
  <c r="AB70" i="2"/>
  <c r="AP70" i="2" s="1"/>
  <c r="AQ70" i="2" s="1"/>
  <c r="AB84" i="2"/>
  <c r="AP84" i="2" s="1"/>
  <c r="AQ84" i="2" s="1"/>
  <c r="AB96" i="2"/>
  <c r="AP96" i="2" s="1"/>
  <c r="AQ96" i="2" s="1"/>
  <c r="AB113" i="2"/>
  <c r="AP113" i="2" s="1"/>
  <c r="AQ113" i="2" s="1"/>
  <c r="AB14" i="2"/>
  <c r="AP14" i="2" s="1"/>
  <c r="AQ14" i="2" s="1"/>
  <c r="AB28" i="2"/>
  <c r="AP28" i="2" s="1"/>
  <c r="AQ28" i="2" s="1"/>
  <c r="AB45" i="2"/>
  <c r="AP45" i="2" s="1"/>
  <c r="AQ45" i="2" s="1"/>
  <c r="AB56" i="2"/>
  <c r="AP56" i="2" s="1"/>
  <c r="AQ56" i="2" s="1"/>
  <c r="AB67" i="2"/>
  <c r="AP67" i="2" s="1"/>
  <c r="AQ67" i="2" s="1"/>
  <c r="AB91" i="2"/>
  <c r="AP91" i="2" s="1"/>
  <c r="AQ91" i="2" s="1"/>
  <c r="AB109" i="2"/>
  <c r="AP109" i="2" s="1"/>
  <c r="AQ109" i="2" s="1"/>
  <c r="AB16" i="2"/>
  <c r="AP16" i="2" s="1"/>
  <c r="AB30" i="2"/>
  <c r="AP30" i="2" s="1"/>
  <c r="AQ30" i="2" s="1"/>
  <c r="AB51" i="2"/>
  <c r="AP51" i="2" s="1"/>
  <c r="AQ51" i="2" s="1"/>
  <c r="AB66" i="2"/>
  <c r="AP66" i="2" s="1"/>
  <c r="AQ66" i="2" s="1"/>
  <c r="AB74" i="2"/>
  <c r="AP74" i="2" s="1"/>
  <c r="AQ74" i="2" s="1"/>
  <c r="AB93" i="2"/>
  <c r="AP93" i="2" s="1"/>
  <c r="AQ93" i="2" s="1"/>
  <c r="AB26" i="2"/>
  <c r="AP26" i="2" s="1"/>
  <c r="AQ26" i="2" s="1"/>
  <c r="AB38" i="2"/>
  <c r="AP38" i="2" s="1"/>
  <c r="AQ38" i="2" s="1"/>
  <c r="AB50" i="2"/>
  <c r="AP50" i="2" s="1"/>
  <c r="AQ50" i="2" s="1"/>
  <c r="AB60" i="2"/>
  <c r="AP60" i="2" s="1"/>
  <c r="AQ60" i="2" s="1"/>
  <c r="AB78" i="2"/>
  <c r="AP78" i="2" s="1"/>
  <c r="AQ78" i="2" s="1"/>
  <c r="AB97" i="2"/>
  <c r="AP97" i="2" s="1"/>
  <c r="AQ97" i="2" s="1"/>
  <c r="AB106" i="2"/>
  <c r="AP106" i="2" s="1"/>
  <c r="AQ106" i="2" s="1"/>
  <c r="AB27" i="2"/>
  <c r="AP27" i="2" s="1"/>
  <c r="AQ27" i="2" s="1"/>
  <c r="AB49" i="2"/>
  <c r="AP49" i="2" s="1"/>
  <c r="AQ49" i="2" s="1"/>
  <c r="AB73" i="2"/>
  <c r="AP73" i="2" s="1"/>
  <c r="AQ73" i="2" s="1"/>
  <c r="AB86" i="2"/>
  <c r="AP86" i="2" s="1"/>
  <c r="AQ86" i="2" s="1"/>
  <c r="AB98" i="2"/>
  <c r="AP98" i="2" s="1"/>
  <c r="AQ98" i="2" s="1"/>
  <c r="AB21" i="2"/>
  <c r="AP21" i="2" s="1"/>
  <c r="AQ21" i="2" s="1"/>
  <c r="AB31" i="2"/>
  <c r="AP31" i="2" s="1"/>
  <c r="AQ31" i="2" s="1"/>
  <c r="AB47" i="2"/>
  <c r="AP47" i="2" s="1"/>
  <c r="AQ47" i="2" s="1"/>
  <c r="AB59" i="2"/>
  <c r="AP59" i="2" s="1"/>
  <c r="AQ59" i="2" s="1"/>
  <c r="AB79" i="2"/>
  <c r="AP79" i="2" s="1"/>
  <c r="AQ79" i="2" s="1"/>
  <c r="AB100" i="2"/>
  <c r="AP100" i="2" s="1"/>
  <c r="AQ100" i="2" s="1"/>
  <c r="AB110" i="2"/>
  <c r="AP110" i="2" s="1"/>
  <c r="AQ110" i="2" s="1"/>
  <c r="AY110" i="2"/>
  <c r="AY109" i="2"/>
  <c r="AY107" i="2"/>
  <c r="AY105" i="2"/>
  <c r="AY100" i="2"/>
  <c r="AY91" i="2"/>
  <c r="AY89" i="2"/>
  <c r="AY80" i="2"/>
  <c r="AY79" i="2"/>
  <c r="AY67" i="2"/>
  <c r="AY65" i="2"/>
  <c r="AY61" i="2"/>
  <c r="AY59" i="2"/>
  <c r="AY56" i="2"/>
  <c r="AY52" i="2"/>
  <c r="AY48" i="2"/>
  <c r="AY47" i="2"/>
  <c r="AY45" i="2"/>
  <c r="AY43" i="2"/>
  <c r="AY33" i="2"/>
  <c r="AY31" i="2"/>
  <c r="AY28" i="2"/>
  <c r="AY25" i="2"/>
  <c r="AY22" i="2"/>
  <c r="AY21" i="2"/>
  <c r="AY113" i="2"/>
  <c r="AY111" i="2"/>
  <c r="AY104" i="2"/>
  <c r="AY98" i="2"/>
  <c r="AY96" i="2"/>
  <c r="AY95" i="2"/>
  <c r="AY92" i="2"/>
  <c r="AY86" i="2"/>
  <c r="AY84" i="2"/>
  <c r="AY83" i="2"/>
  <c r="AY81" i="2"/>
  <c r="AY73" i="2"/>
  <c r="AY70" i="2"/>
  <c r="AY62" i="2"/>
  <c r="AY57" i="2"/>
  <c r="AY49" i="2"/>
  <c r="AY46" i="2"/>
  <c r="AY35" i="2"/>
  <c r="AY29" i="2"/>
  <c r="AY27" i="2"/>
  <c r="AY17" i="2"/>
  <c r="AY112" i="2"/>
  <c r="AY108" i="2"/>
  <c r="AY106" i="2"/>
  <c r="AY102" i="2"/>
  <c r="AY101" i="2"/>
  <c r="AY99" i="2"/>
  <c r="AY97" i="2"/>
  <c r="AY90" i="2"/>
  <c r="AY87" i="2"/>
  <c r="AY85" i="2"/>
  <c r="AY78" i="2"/>
  <c r="AY76" i="2"/>
  <c r="AY75" i="2"/>
  <c r="AY68" i="2"/>
  <c r="AY60" i="2"/>
  <c r="AY58" i="2"/>
  <c r="AY54" i="2"/>
  <c r="AY53" i="2"/>
  <c r="AY50" i="2"/>
  <c r="AY42" i="2"/>
  <c r="AY41" i="2"/>
  <c r="AY40" i="2"/>
  <c r="AY38" i="2"/>
  <c r="AY37" i="2"/>
  <c r="AY36" i="2"/>
  <c r="AY34" i="2"/>
  <c r="AY26" i="2"/>
  <c r="AY23" i="2"/>
  <c r="AY19" i="2"/>
  <c r="AY15" i="2"/>
  <c r="AY103" i="2"/>
  <c r="AY94" i="2"/>
  <c r="AY93" i="2"/>
  <c r="AY88" i="2"/>
  <c r="AY82" i="2"/>
  <c r="AY77" i="2"/>
  <c r="AY74" i="2"/>
  <c r="AY72" i="2"/>
  <c r="AY71" i="2"/>
  <c r="AY69" i="2"/>
  <c r="AY66" i="2"/>
  <c r="AY64" i="2"/>
  <c r="AY63" i="2"/>
  <c r="AY55" i="2"/>
  <c r="AY51" i="2"/>
  <c r="AY44" i="2"/>
  <c r="AY39" i="2"/>
  <c r="AY32" i="2"/>
  <c r="AY30" i="2"/>
  <c r="AY24" i="2"/>
  <c r="AY20" i="2"/>
  <c r="AY18" i="2"/>
  <c r="AY16" i="2"/>
  <c r="AY14" i="2"/>
  <c r="J1" i="2"/>
  <c r="AU14" i="2"/>
  <c r="AU11" i="2" s="1"/>
  <c r="AQ16" i="2" l="1"/>
  <c r="AV16" i="2" s="1"/>
  <c r="AQ15" i="2"/>
  <c r="AV15" i="2" s="1"/>
  <c r="AQ17" i="2"/>
  <c r="AV17" i="2" s="1"/>
  <c r="AQ18" i="2"/>
  <c r="AV18" i="2"/>
  <c r="AZ24" i="2"/>
  <c r="BN24" i="2" s="1"/>
  <c r="BO24" i="2" s="1"/>
  <c r="AZ26" i="2"/>
  <c r="BN26" i="2" s="1"/>
  <c r="BO26" i="2" s="1"/>
  <c r="AZ60" i="2"/>
  <c r="BN60" i="2" s="1"/>
  <c r="BO60" i="2" s="1"/>
  <c r="AZ81" i="2"/>
  <c r="BN81" i="2" s="1"/>
  <c r="BO81" i="2" s="1"/>
  <c r="AZ104" i="2"/>
  <c r="BN104" i="2" s="1"/>
  <c r="BO104" i="2" s="1"/>
  <c r="AZ21" i="2"/>
  <c r="BN21" i="2" s="1"/>
  <c r="BO21" i="2" s="1"/>
  <c r="AZ47" i="2"/>
  <c r="BN47" i="2" s="1"/>
  <c r="BO47" i="2" s="1"/>
  <c r="AZ79" i="2"/>
  <c r="BN79" i="2" s="1"/>
  <c r="BO79" i="2" s="1"/>
  <c r="AZ110" i="2"/>
  <c r="BN110" i="2" s="1"/>
  <c r="BO110" i="2" s="1"/>
  <c r="AZ14" i="2"/>
  <c r="BN14" i="2" s="1"/>
  <c r="BO14" i="2" s="1"/>
  <c r="AZ72" i="2"/>
  <c r="BN72" i="2" s="1"/>
  <c r="BO72" i="2" s="1"/>
  <c r="AZ50" i="2"/>
  <c r="BN50" i="2" s="1"/>
  <c r="BO50" i="2" s="1"/>
  <c r="AZ106" i="2"/>
  <c r="BN106" i="2" s="1"/>
  <c r="BO106" i="2" s="1"/>
  <c r="AZ29" i="2"/>
  <c r="BN29" i="2" s="1"/>
  <c r="BO29" i="2" s="1"/>
  <c r="AZ92" i="2"/>
  <c r="BN92" i="2" s="1"/>
  <c r="BO92" i="2" s="1"/>
  <c r="AZ31" i="2"/>
  <c r="BN31" i="2" s="1"/>
  <c r="BO31" i="2" s="1"/>
  <c r="AZ59" i="2"/>
  <c r="BN59" i="2" s="1"/>
  <c r="BO59" i="2" s="1"/>
  <c r="AZ100" i="2"/>
  <c r="BN100" i="2" s="1"/>
  <c r="BO100" i="2" s="1"/>
  <c r="AZ16" i="2"/>
  <c r="BN16" i="2" s="1"/>
  <c r="BO16" i="2" s="1"/>
  <c r="AZ30" i="2"/>
  <c r="BN30" i="2" s="1"/>
  <c r="BO30" i="2" s="1"/>
  <c r="AZ51" i="2"/>
  <c r="BN51" i="2" s="1"/>
  <c r="BO51" i="2" s="1"/>
  <c r="AZ66" i="2"/>
  <c r="BN66" i="2" s="1"/>
  <c r="BO66" i="2" s="1"/>
  <c r="AZ74" i="2"/>
  <c r="BN74" i="2" s="1"/>
  <c r="BO74" i="2" s="1"/>
  <c r="AZ93" i="2"/>
  <c r="BN93" i="2" s="1"/>
  <c r="BO93" i="2" s="1"/>
  <c r="AZ15" i="2"/>
  <c r="BN15" i="2" s="1"/>
  <c r="BO15" i="2" s="1"/>
  <c r="AZ34" i="2"/>
  <c r="BN34" i="2" s="1"/>
  <c r="BO34" i="2" s="1"/>
  <c r="AZ40" i="2"/>
  <c r="BN40" i="2" s="1"/>
  <c r="BO40" i="2" s="1"/>
  <c r="AZ53" i="2"/>
  <c r="BN53" i="2" s="1"/>
  <c r="BO53" i="2" s="1"/>
  <c r="AZ68" i="2"/>
  <c r="BN68" i="2" s="1"/>
  <c r="BO68" i="2" s="1"/>
  <c r="AZ85" i="2"/>
  <c r="BN85" i="2" s="1"/>
  <c r="BO85" i="2" s="1"/>
  <c r="AZ99" i="2"/>
  <c r="BN99" i="2" s="1"/>
  <c r="BO99" i="2" s="1"/>
  <c r="AZ108" i="2"/>
  <c r="BN108" i="2" s="1"/>
  <c r="BO108" i="2" s="1"/>
  <c r="AZ35" i="2"/>
  <c r="BN35" i="2" s="1"/>
  <c r="BO35" i="2" s="1"/>
  <c r="AZ62" i="2"/>
  <c r="BN62" i="2" s="1"/>
  <c r="BO62" i="2" s="1"/>
  <c r="AZ83" i="2"/>
  <c r="BN83" i="2" s="1"/>
  <c r="BO83" i="2" s="1"/>
  <c r="AZ95" i="2"/>
  <c r="BN95" i="2" s="1"/>
  <c r="BO95" i="2" s="1"/>
  <c r="AZ111" i="2"/>
  <c r="BN111" i="2" s="1"/>
  <c r="BO111" i="2" s="1"/>
  <c r="AZ22" i="2"/>
  <c r="BN22" i="2" s="1"/>
  <c r="BO22" i="2" s="1"/>
  <c r="AZ33" i="2"/>
  <c r="BN33" i="2" s="1"/>
  <c r="BO33" i="2" s="1"/>
  <c r="AZ48" i="2"/>
  <c r="BN48" i="2" s="1"/>
  <c r="BO48" i="2" s="1"/>
  <c r="AZ61" i="2"/>
  <c r="BN61" i="2" s="1"/>
  <c r="BO61" i="2" s="1"/>
  <c r="AZ80" i="2"/>
  <c r="BN80" i="2" s="1"/>
  <c r="BO80" i="2" s="1"/>
  <c r="AZ105" i="2"/>
  <c r="BN105" i="2" s="1"/>
  <c r="BO105" i="2" s="1"/>
  <c r="AZ64" i="2"/>
  <c r="BN64" i="2" s="1"/>
  <c r="BO64" i="2" s="1"/>
  <c r="AZ38" i="2"/>
  <c r="BN38" i="2" s="1"/>
  <c r="BO38" i="2" s="1"/>
  <c r="AZ97" i="2"/>
  <c r="BN97" i="2" s="1"/>
  <c r="BO97" i="2" s="1"/>
  <c r="AZ57" i="2"/>
  <c r="BN57" i="2" s="1"/>
  <c r="BO57" i="2" s="1"/>
  <c r="AZ18" i="2"/>
  <c r="BN18" i="2" s="1"/>
  <c r="BO18" i="2" s="1"/>
  <c r="AZ55" i="2"/>
  <c r="BN55" i="2" s="1"/>
  <c r="BO55" i="2" s="1"/>
  <c r="AZ77" i="2"/>
  <c r="BN77" i="2" s="1"/>
  <c r="BO77" i="2" s="1"/>
  <c r="AZ19" i="2"/>
  <c r="BN19" i="2" s="1"/>
  <c r="BO19" i="2" s="1"/>
  <c r="AZ41" i="2"/>
  <c r="BN41" i="2" s="1"/>
  <c r="BO41" i="2" s="1"/>
  <c r="AZ75" i="2"/>
  <c r="BN75" i="2" s="1"/>
  <c r="BO75" i="2" s="1"/>
  <c r="AZ101" i="2"/>
  <c r="BN101" i="2" s="1"/>
  <c r="BO101" i="2" s="1"/>
  <c r="AZ17" i="2"/>
  <c r="BN17" i="2" s="1"/>
  <c r="BO17" i="2" s="1"/>
  <c r="AZ70" i="2"/>
  <c r="BN70" i="2" s="1"/>
  <c r="BO70" i="2" s="1"/>
  <c r="AZ96" i="2"/>
  <c r="BN96" i="2" s="1"/>
  <c r="BO96" i="2" s="1"/>
  <c r="AZ43" i="2"/>
  <c r="BN43" i="2" s="1"/>
  <c r="BO43" i="2" s="1"/>
  <c r="AZ65" i="2"/>
  <c r="BN65" i="2" s="1"/>
  <c r="BO65" i="2" s="1"/>
  <c r="AZ107" i="2"/>
  <c r="BN107" i="2" s="1"/>
  <c r="BO107" i="2" s="1"/>
  <c r="AZ44" i="2"/>
  <c r="BN44" i="2" s="1"/>
  <c r="BO44" i="2" s="1"/>
  <c r="AZ88" i="2"/>
  <c r="BN88" i="2" s="1"/>
  <c r="BO88" i="2" s="1"/>
  <c r="AZ78" i="2"/>
  <c r="BN78" i="2" s="1"/>
  <c r="BO78" i="2" s="1"/>
  <c r="AZ32" i="2"/>
  <c r="BN32" i="2" s="1"/>
  <c r="BO32" i="2" s="1"/>
  <c r="AZ69" i="2"/>
  <c r="BN69" i="2" s="1"/>
  <c r="BO69" i="2" s="1"/>
  <c r="AZ94" i="2"/>
  <c r="BN94" i="2" s="1"/>
  <c r="BO94" i="2" s="1"/>
  <c r="AZ36" i="2"/>
  <c r="BN36" i="2" s="1"/>
  <c r="BO36" i="2" s="1"/>
  <c r="AZ54" i="2"/>
  <c r="BN54" i="2" s="1"/>
  <c r="BO54" i="2" s="1"/>
  <c r="AZ87" i="2"/>
  <c r="BN87" i="2" s="1"/>
  <c r="BO87" i="2" s="1"/>
  <c r="AZ112" i="2"/>
  <c r="BN112" i="2" s="1"/>
  <c r="BO112" i="2" s="1"/>
  <c r="AZ46" i="2"/>
  <c r="BN46" i="2" s="1"/>
  <c r="BO46" i="2" s="1"/>
  <c r="AZ84" i="2"/>
  <c r="BN84" i="2" s="1"/>
  <c r="BO84" i="2" s="1"/>
  <c r="AZ113" i="2"/>
  <c r="BN113" i="2" s="1"/>
  <c r="BO113" i="2" s="1"/>
  <c r="AZ25" i="2"/>
  <c r="BN25" i="2" s="1"/>
  <c r="BO25" i="2" s="1"/>
  <c r="AZ52" i="2"/>
  <c r="BN52" i="2" s="1"/>
  <c r="BO52" i="2" s="1"/>
  <c r="AZ89" i="2"/>
  <c r="BN89" i="2" s="1"/>
  <c r="BO89" i="2" s="1"/>
  <c r="AZ20" i="2"/>
  <c r="BN20" i="2" s="1"/>
  <c r="BO20" i="2" s="1"/>
  <c r="AZ39" i="2"/>
  <c r="BN39" i="2" s="1"/>
  <c r="BO39" i="2" s="1"/>
  <c r="AZ63" i="2"/>
  <c r="BN63" i="2" s="1"/>
  <c r="BO63" i="2" s="1"/>
  <c r="AZ71" i="2"/>
  <c r="BN71" i="2" s="1"/>
  <c r="BO71" i="2" s="1"/>
  <c r="AZ82" i="2"/>
  <c r="BN82" i="2" s="1"/>
  <c r="BO82" i="2" s="1"/>
  <c r="AZ103" i="2"/>
  <c r="BN103" i="2" s="1"/>
  <c r="BO103" i="2" s="1"/>
  <c r="AZ23" i="2"/>
  <c r="BN23" i="2" s="1"/>
  <c r="BO23" i="2" s="1"/>
  <c r="AZ37" i="2"/>
  <c r="BN37" i="2" s="1"/>
  <c r="BO37" i="2" s="1"/>
  <c r="AZ42" i="2"/>
  <c r="BN42" i="2" s="1"/>
  <c r="BO42" i="2" s="1"/>
  <c r="AZ58" i="2"/>
  <c r="BN58" i="2" s="1"/>
  <c r="BO58" i="2" s="1"/>
  <c r="AZ76" i="2"/>
  <c r="BN76" i="2" s="1"/>
  <c r="BO76" i="2" s="1"/>
  <c r="AZ90" i="2"/>
  <c r="BN90" i="2" s="1"/>
  <c r="BO90" i="2" s="1"/>
  <c r="AZ102" i="2"/>
  <c r="BN102" i="2" s="1"/>
  <c r="BO102" i="2" s="1"/>
  <c r="AZ27" i="2"/>
  <c r="BN27" i="2" s="1"/>
  <c r="BO27" i="2" s="1"/>
  <c r="AZ49" i="2"/>
  <c r="BN49" i="2" s="1"/>
  <c r="BO49" i="2" s="1"/>
  <c r="AZ73" i="2"/>
  <c r="BN73" i="2" s="1"/>
  <c r="BO73" i="2" s="1"/>
  <c r="AZ86" i="2"/>
  <c r="BN86" i="2" s="1"/>
  <c r="BO86" i="2" s="1"/>
  <c r="AZ98" i="2"/>
  <c r="BN98" i="2" s="1"/>
  <c r="BO98" i="2" s="1"/>
  <c r="AZ28" i="2"/>
  <c r="BN28" i="2" s="1"/>
  <c r="BO28" i="2" s="1"/>
  <c r="AZ45" i="2"/>
  <c r="BN45" i="2" s="1"/>
  <c r="BO45" i="2" s="1"/>
  <c r="AZ56" i="2"/>
  <c r="BN56" i="2" s="1"/>
  <c r="BO56" i="2" s="1"/>
  <c r="AZ67" i="2"/>
  <c r="BN67" i="2" s="1"/>
  <c r="BO67" i="2" s="1"/>
  <c r="AZ91" i="2"/>
  <c r="BN91" i="2" s="1"/>
  <c r="BO91" i="2" s="1"/>
  <c r="AZ109" i="2"/>
  <c r="BN109" i="2" s="1"/>
  <c r="BO109" i="2" s="1"/>
  <c r="BW113" i="2"/>
  <c r="BW111" i="2"/>
  <c r="BW104" i="2"/>
  <c r="BW101" i="2"/>
  <c r="BW98" i="2"/>
  <c r="BW97" i="2"/>
  <c r="BW95" i="2"/>
  <c r="BW92" i="2"/>
  <c r="BW86" i="2"/>
  <c r="BW85" i="2"/>
  <c r="BW83" i="2"/>
  <c r="BW81" i="2"/>
  <c r="BW76" i="2"/>
  <c r="BW73" i="2"/>
  <c r="BW70" i="2"/>
  <c r="BW62" i="2"/>
  <c r="BW46" i="2"/>
  <c r="BW41" i="2"/>
  <c r="BW38" i="2"/>
  <c r="BW37" i="2"/>
  <c r="BW35" i="2"/>
  <c r="BW34" i="2"/>
  <c r="BW29" i="2"/>
  <c r="BW27" i="2"/>
  <c r="BW26" i="2"/>
  <c r="BW17" i="2"/>
  <c r="BW112" i="2"/>
  <c r="BW108" i="2"/>
  <c r="BW106" i="2"/>
  <c r="BW102" i="2"/>
  <c r="BW99" i="2"/>
  <c r="BW93" i="2"/>
  <c r="BW90" i="2"/>
  <c r="BW88" i="2"/>
  <c r="BW87" i="2"/>
  <c r="BW78" i="2"/>
  <c r="BW77" i="2"/>
  <c r="BW75" i="2"/>
  <c r="BW68" i="2"/>
  <c r="BW64" i="2"/>
  <c r="BW60" i="2"/>
  <c r="BW58" i="2"/>
  <c r="BW54" i="2"/>
  <c r="BW53" i="2"/>
  <c r="BW50" i="2"/>
  <c r="BW42" i="2"/>
  <c r="BW40" i="2"/>
  <c r="BW36" i="2"/>
  <c r="BW30" i="2"/>
  <c r="BW23" i="2"/>
  <c r="BW19" i="2"/>
  <c r="BW18" i="2"/>
  <c r="BW15" i="2"/>
  <c r="BW110" i="2"/>
  <c r="BW103" i="2"/>
  <c r="BW100" i="2"/>
  <c r="BW94" i="2"/>
  <c r="BW82" i="2"/>
  <c r="BW80" i="2"/>
  <c r="BW74" i="2"/>
  <c r="BW72" i="2"/>
  <c r="BW71" i="2"/>
  <c r="BW69" i="2"/>
  <c r="BW66" i="2"/>
  <c r="BW65" i="2"/>
  <c r="BW63" i="2"/>
  <c r="BW61" i="2"/>
  <c r="BW56" i="2"/>
  <c r="BW55" i="2"/>
  <c r="BW51" i="2"/>
  <c r="BW44" i="2"/>
  <c r="BW39" i="2"/>
  <c r="BW32" i="2"/>
  <c r="BW25" i="2"/>
  <c r="BW24" i="2"/>
  <c r="BW22" i="2"/>
  <c r="BW21" i="2"/>
  <c r="BW20" i="2"/>
  <c r="BW16" i="2"/>
  <c r="BW109" i="2"/>
  <c r="BW107" i="2"/>
  <c r="BW105" i="2"/>
  <c r="BW96" i="2"/>
  <c r="BW91" i="2"/>
  <c r="BW89" i="2"/>
  <c r="BW84" i="2"/>
  <c r="BW79" i="2"/>
  <c r="BW67" i="2"/>
  <c r="BW59" i="2"/>
  <c r="BW57" i="2"/>
  <c r="BW52" i="2"/>
  <c r="BW49" i="2"/>
  <c r="BW48" i="2"/>
  <c r="BW47" i="2"/>
  <c r="BW45" i="2"/>
  <c r="BW43" i="2"/>
  <c r="BW33" i="2"/>
  <c r="BW31" i="2"/>
  <c r="BW28" i="2"/>
  <c r="BW14" i="2"/>
  <c r="Y6" i="2"/>
  <c r="Y2" i="2"/>
  <c r="J2" i="2"/>
  <c r="J3" i="2" s="1"/>
  <c r="I4" i="2"/>
  <c r="BX89" i="2" l="1"/>
  <c r="CL89" i="2" s="1"/>
  <c r="CM89" i="2" s="1"/>
  <c r="BX63" i="2"/>
  <c r="CL63" i="2" s="1"/>
  <c r="CM63" i="2" s="1"/>
  <c r="BX58" i="2"/>
  <c r="CL58" i="2" s="1"/>
  <c r="CM58" i="2" s="1"/>
  <c r="BX70" i="2"/>
  <c r="CL70" i="2" s="1"/>
  <c r="CM70" i="2" s="1"/>
  <c r="BX28" i="2"/>
  <c r="CL28" i="2" s="1"/>
  <c r="CM28" i="2" s="1"/>
  <c r="BX52" i="2"/>
  <c r="CL52" i="2" s="1"/>
  <c r="CM52" i="2" s="1"/>
  <c r="BX96" i="2"/>
  <c r="CL96" i="2" s="1"/>
  <c r="CM96" i="2" s="1"/>
  <c r="BX22" i="2"/>
  <c r="CL22" i="2" s="1"/>
  <c r="CM22" i="2" s="1"/>
  <c r="BX39" i="2"/>
  <c r="CL39" i="2" s="1"/>
  <c r="CM39" i="2" s="1"/>
  <c r="BX66" i="2"/>
  <c r="CL66" i="2" s="1"/>
  <c r="CM66" i="2" s="1"/>
  <c r="BX100" i="2"/>
  <c r="CL100" i="2" s="1"/>
  <c r="CM100" i="2" s="1"/>
  <c r="BX18" i="2"/>
  <c r="CL18" i="2" s="1"/>
  <c r="CM18" i="2" s="1"/>
  <c r="BX53" i="2"/>
  <c r="CL53" i="2" s="1"/>
  <c r="CM53" i="2" s="1"/>
  <c r="BX93" i="2"/>
  <c r="CL93" i="2" s="1"/>
  <c r="CM93" i="2" s="1"/>
  <c r="BX26" i="2"/>
  <c r="CL26" i="2" s="1"/>
  <c r="CM26" i="2" s="1"/>
  <c r="BX35" i="2"/>
  <c r="CL35" i="2" s="1"/>
  <c r="CM35" i="2" s="1"/>
  <c r="BX86" i="2"/>
  <c r="CL86" i="2" s="1"/>
  <c r="CM86" i="2" s="1"/>
  <c r="BX113" i="2"/>
  <c r="CL113" i="2" s="1"/>
  <c r="CM113" i="2" s="1"/>
  <c r="BX59" i="2"/>
  <c r="CL59" i="2" s="1"/>
  <c r="CM59" i="2" s="1"/>
  <c r="BX107" i="2"/>
  <c r="CL107" i="2" s="1"/>
  <c r="CM107" i="2" s="1"/>
  <c r="BX20" i="2"/>
  <c r="CL20" i="2" s="1"/>
  <c r="CM20" i="2" s="1"/>
  <c r="BX71" i="2"/>
  <c r="CL71" i="2" s="1"/>
  <c r="CM71" i="2" s="1"/>
  <c r="BX42" i="2"/>
  <c r="CL42" i="2" s="1"/>
  <c r="CM42" i="2" s="1"/>
  <c r="BX102" i="2"/>
  <c r="CL102" i="2" s="1"/>
  <c r="CM102" i="2" s="1"/>
  <c r="BX45" i="2"/>
  <c r="CL45" i="2" s="1"/>
  <c r="CM45" i="2" s="1"/>
  <c r="BX79" i="2"/>
  <c r="CL79" i="2" s="1"/>
  <c r="CM79" i="2" s="1"/>
  <c r="BX56" i="2"/>
  <c r="CL56" i="2" s="1"/>
  <c r="CM56" i="2" s="1"/>
  <c r="BX74" i="2"/>
  <c r="CL74" i="2" s="1"/>
  <c r="CM74" i="2" s="1"/>
  <c r="BX36" i="2"/>
  <c r="CL36" i="2" s="1"/>
  <c r="CM36" i="2" s="1"/>
  <c r="BX64" i="2"/>
  <c r="CL64" i="2" s="1"/>
  <c r="CM64" i="2" s="1"/>
  <c r="BX78" i="2"/>
  <c r="CL78" i="2" s="1"/>
  <c r="CM78" i="2" s="1"/>
  <c r="BX108" i="2"/>
  <c r="CL108" i="2" s="1"/>
  <c r="CM108" i="2" s="1"/>
  <c r="BX46" i="2"/>
  <c r="CL46" i="2" s="1"/>
  <c r="CM46" i="2" s="1"/>
  <c r="BX76" i="2"/>
  <c r="CL76" i="2" s="1"/>
  <c r="CM76" i="2" s="1"/>
  <c r="BX98" i="2"/>
  <c r="CL98" i="2" s="1"/>
  <c r="CM98" i="2" s="1"/>
  <c r="BX31" i="2"/>
  <c r="CL31" i="2" s="1"/>
  <c r="CM31" i="2" s="1"/>
  <c r="BX47" i="2"/>
  <c r="CL47" i="2" s="1"/>
  <c r="CM47" i="2" s="1"/>
  <c r="BX57" i="2"/>
  <c r="CL57" i="2" s="1"/>
  <c r="CM57" i="2" s="1"/>
  <c r="BX84" i="2"/>
  <c r="CL84" i="2" s="1"/>
  <c r="CM84" i="2" s="1"/>
  <c r="BX105" i="2"/>
  <c r="CL105" i="2" s="1"/>
  <c r="CM105" i="2" s="1"/>
  <c r="BX16" i="2"/>
  <c r="CL16" i="2" s="1"/>
  <c r="CM16" i="2" s="1"/>
  <c r="BX24" i="2"/>
  <c r="CL24" i="2" s="1"/>
  <c r="CM24" i="2" s="1"/>
  <c r="BX44" i="2"/>
  <c r="CL44" i="2" s="1"/>
  <c r="CM44" i="2" s="1"/>
  <c r="BX61" i="2"/>
  <c r="CL61" i="2" s="1"/>
  <c r="CM61" i="2" s="1"/>
  <c r="BX69" i="2"/>
  <c r="CL69" i="2" s="1"/>
  <c r="CM69" i="2" s="1"/>
  <c r="BX80" i="2"/>
  <c r="CL80" i="2" s="1"/>
  <c r="CM80" i="2" s="1"/>
  <c r="BX103" i="2"/>
  <c r="CL103" i="2" s="1"/>
  <c r="CM103" i="2" s="1"/>
  <c r="BX19" i="2"/>
  <c r="CL19" i="2" s="1"/>
  <c r="CM19" i="2" s="1"/>
  <c r="BX40" i="2"/>
  <c r="CL40" i="2" s="1"/>
  <c r="CM40" i="2" s="1"/>
  <c r="BX54" i="2"/>
  <c r="CL54" i="2" s="1"/>
  <c r="CM54" i="2" s="1"/>
  <c r="BX68" i="2"/>
  <c r="CL68" i="2" s="1"/>
  <c r="CM68" i="2" s="1"/>
  <c r="BX87" i="2"/>
  <c r="CL87" i="2" s="1"/>
  <c r="CM87" i="2" s="1"/>
  <c r="BX99" i="2"/>
  <c r="CL99" i="2" s="1"/>
  <c r="CM99" i="2" s="1"/>
  <c r="BX112" i="2"/>
  <c r="CL112" i="2" s="1"/>
  <c r="CM112" i="2" s="1"/>
  <c r="BX27" i="2"/>
  <c r="CL27" i="2" s="1"/>
  <c r="CM27" i="2" s="1"/>
  <c r="BX37" i="2"/>
  <c r="CL37" i="2" s="1"/>
  <c r="CM37" i="2" s="1"/>
  <c r="BX62" i="2"/>
  <c r="CL62" i="2" s="1"/>
  <c r="CM62" i="2" s="1"/>
  <c r="BX81" i="2"/>
  <c r="CL81" i="2" s="1"/>
  <c r="CM81" i="2" s="1"/>
  <c r="BX92" i="2"/>
  <c r="CL92" i="2" s="1"/>
  <c r="CM92" i="2" s="1"/>
  <c r="BX101" i="2"/>
  <c r="CL101" i="2" s="1"/>
  <c r="CM101" i="2" s="1"/>
  <c r="BX33" i="2"/>
  <c r="CL33" i="2" s="1"/>
  <c r="CM33" i="2" s="1"/>
  <c r="BX25" i="2"/>
  <c r="CL25" i="2" s="1"/>
  <c r="CM25" i="2" s="1"/>
  <c r="BX82" i="2"/>
  <c r="CL82" i="2" s="1"/>
  <c r="CM82" i="2" s="1"/>
  <c r="BX75" i="2"/>
  <c r="CL75" i="2" s="1"/>
  <c r="CM75" i="2" s="1"/>
  <c r="BX29" i="2"/>
  <c r="CL29" i="2" s="1"/>
  <c r="CM29" i="2" s="1"/>
  <c r="BX83" i="2"/>
  <c r="CL83" i="2" s="1"/>
  <c r="CM83" i="2" s="1"/>
  <c r="BX104" i="2"/>
  <c r="CL104" i="2" s="1"/>
  <c r="CM104" i="2" s="1"/>
  <c r="BX48" i="2"/>
  <c r="CL48" i="2" s="1"/>
  <c r="CM48" i="2" s="1"/>
  <c r="BX51" i="2"/>
  <c r="CL51" i="2" s="1"/>
  <c r="CM51" i="2" s="1"/>
  <c r="BX110" i="2"/>
  <c r="CL110" i="2" s="1"/>
  <c r="CM110" i="2" s="1"/>
  <c r="BX23" i="2"/>
  <c r="CL23" i="2" s="1"/>
  <c r="CM23" i="2" s="1"/>
  <c r="BX88" i="2"/>
  <c r="CL88" i="2" s="1"/>
  <c r="CM88" i="2" s="1"/>
  <c r="BX38" i="2"/>
  <c r="CL38" i="2" s="1"/>
  <c r="CM38" i="2" s="1"/>
  <c r="BX95" i="2"/>
  <c r="CL95" i="2" s="1"/>
  <c r="CM95" i="2" s="1"/>
  <c r="BX14" i="2"/>
  <c r="CL14" i="2" s="1"/>
  <c r="CM14" i="2" s="1"/>
  <c r="BX43" i="2"/>
  <c r="CL43" i="2" s="1"/>
  <c r="CM43" i="2" s="1"/>
  <c r="BX49" i="2"/>
  <c r="CL49" i="2" s="1"/>
  <c r="CM49" i="2" s="1"/>
  <c r="BX67" i="2"/>
  <c r="CL67" i="2" s="1"/>
  <c r="CM67" i="2" s="1"/>
  <c r="BX91" i="2"/>
  <c r="CL91" i="2" s="1"/>
  <c r="CM91" i="2" s="1"/>
  <c r="BX109" i="2"/>
  <c r="CL109" i="2" s="1"/>
  <c r="CM109" i="2" s="1"/>
  <c r="BX21" i="2"/>
  <c r="CL21" i="2" s="1"/>
  <c r="CM21" i="2" s="1"/>
  <c r="BX32" i="2"/>
  <c r="CL32" i="2" s="1"/>
  <c r="CM32" i="2" s="1"/>
  <c r="BX55" i="2"/>
  <c r="CL55" i="2" s="1"/>
  <c r="CM55" i="2" s="1"/>
  <c r="BX65" i="2"/>
  <c r="CL65" i="2" s="1"/>
  <c r="CM65" i="2" s="1"/>
  <c r="BX72" i="2"/>
  <c r="CL72" i="2" s="1"/>
  <c r="CM72" i="2" s="1"/>
  <c r="BX94" i="2"/>
  <c r="CL94" i="2" s="1"/>
  <c r="CM94" i="2" s="1"/>
  <c r="BX15" i="2"/>
  <c r="CL15" i="2" s="1"/>
  <c r="CM15" i="2" s="1"/>
  <c r="BX30" i="2"/>
  <c r="CL30" i="2" s="1"/>
  <c r="CM30" i="2" s="1"/>
  <c r="BX50" i="2"/>
  <c r="CL50" i="2" s="1"/>
  <c r="CM50" i="2" s="1"/>
  <c r="BX60" i="2"/>
  <c r="CL60" i="2" s="1"/>
  <c r="CM60" i="2" s="1"/>
  <c r="BX77" i="2"/>
  <c r="CL77" i="2" s="1"/>
  <c r="CM77" i="2" s="1"/>
  <c r="BX90" i="2"/>
  <c r="CL90" i="2" s="1"/>
  <c r="CM90" i="2" s="1"/>
  <c r="BX106" i="2"/>
  <c r="CL106" i="2" s="1"/>
  <c r="CM106" i="2" s="1"/>
  <c r="BX17" i="2"/>
  <c r="CL17" i="2" s="1"/>
  <c r="CM17" i="2" s="1"/>
  <c r="BX34" i="2"/>
  <c r="CL34" i="2" s="1"/>
  <c r="CM34" i="2" s="1"/>
  <c r="BX41" i="2"/>
  <c r="CL41" i="2" s="1"/>
  <c r="CM41" i="2" s="1"/>
  <c r="BX73" i="2"/>
  <c r="CL73" i="2" s="1"/>
  <c r="CM73" i="2" s="1"/>
  <c r="BX85" i="2"/>
  <c r="CL85" i="2" s="1"/>
  <c r="CM85" i="2" s="1"/>
  <c r="BX97" i="2"/>
  <c r="CL97" i="2" s="1"/>
  <c r="CM97" i="2" s="1"/>
  <c r="BX111" i="2"/>
  <c r="CL111" i="2" s="1"/>
  <c r="CM111" i="2" s="1"/>
  <c r="CU113" i="2"/>
  <c r="CU111" i="2"/>
  <c r="CU104" i="2"/>
  <c r="CU101" i="2"/>
  <c r="CU98" i="2"/>
  <c r="CU97" i="2"/>
  <c r="CU95" i="2"/>
  <c r="CU92" i="2"/>
  <c r="CU86" i="2"/>
  <c r="CU85" i="2"/>
  <c r="CU83" i="2"/>
  <c r="CU81" i="2"/>
  <c r="CU76" i="2"/>
  <c r="CU73" i="2"/>
  <c r="CU70" i="2"/>
  <c r="CU62" i="2"/>
  <c r="CU46" i="2"/>
  <c r="CU41" i="2"/>
  <c r="CU38" i="2"/>
  <c r="CU37" i="2"/>
  <c r="CU35" i="2"/>
  <c r="CU34" i="2"/>
  <c r="CU29" i="2"/>
  <c r="CU27" i="2"/>
  <c r="CU26" i="2"/>
  <c r="CU17" i="2"/>
  <c r="CU112" i="2"/>
  <c r="CU108" i="2"/>
  <c r="CU106" i="2"/>
  <c r="CU102" i="2"/>
  <c r="CU99" i="2"/>
  <c r="CU93" i="2"/>
  <c r="CU90" i="2"/>
  <c r="CU88" i="2"/>
  <c r="CU87" i="2"/>
  <c r="CU78" i="2"/>
  <c r="CU77" i="2"/>
  <c r="CU75" i="2"/>
  <c r="CU68" i="2"/>
  <c r="CU64" i="2"/>
  <c r="CU60" i="2"/>
  <c r="CU58" i="2"/>
  <c r="CU54" i="2"/>
  <c r="CU53" i="2"/>
  <c r="CU50" i="2"/>
  <c r="CU42" i="2"/>
  <c r="CU40" i="2"/>
  <c r="CU36" i="2"/>
  <c r="CU30" i="2"/>
  <c r="CU23" i="2"/>
  <c r="CU19" i="2"/>
  <c r="CU18" i="2"/>
  <c r="CU15" i="2"/>
  <c r="CU110" i="2"/>
  <c r="CU103" i="2"/>
  <c r="CU100" i="2"/>
  <c r="CU94" i="2"/>
  <c r="CU82" i="2"/>
  <c r="CU80" i="2"/>
  <c r="CU74" i="2"/>
  <c r="CU72" i="2"/>
  <c r="CU71" i="2"/>
  <c r="CU69" i="2"/>
  <c r="CU66" i="2"/>
  <c r="CU65" i="2"/>
  <c r="CU63" i="2"/>
  <c r="CU61" i="2"/>
  <c r="CU56" i="2"/>
  <c r="CU55" i="2"/>
  <c r="CU51" i="2"/>
  <c r="CU44" i="2"/>
  <c r="CU39" i="2"/>
  <c r="CU32" i="2"/>
  <c r="CU25" i="2"/>
  <c r="CU24" i="2"/>
  <c r="CU22" i="2"/>
  <c r="CU21" i="2"/>
  <c r="CU20" i="2"/>
  <c r="CU16" i="2"/>
  <c r="CU109" i="2"/>
  <c r="CU107" i="2"/>
  <c r="CU105" i="2"/>
  <c r="CU96" i="2"/>
  <c r="CU91" i="2"/>
  <c r="CU89" i="2"/>
  <c r="CU84" i="2"/>
  <c r="CU79" i="2"/>
  <c r="CU67" i="2"/>
  <c r="CU59" i="2"/>
  <c r="CU57" i="2"/>
  <c r="CU52" i="2"/>
  <c r="CU49" i="2"/>
  <c r="CU48" i="2"/>
  <c r="CU47" i="2"/>
  <c r="CU45" i="2"/>
  <c r="CU43" i="2"/>
  <c r="CU33" i="2"/>
  <c r="CU31" i="2"/>
  <c r="CU28" i="2"/>
  <c r="CU14" i="2"/>
  <c r="B14" i="2"/>
  <c r="K1" i="2"/>
  <c r="Z6" i="2" s="1"/>
  <c r="J4" i="2"/>
  <c r="CV96" i="2" l="1"/>
  <c r="DJ96" i="2" s="1"/>
  <c r="DK96" i="2" s="1"/>
  <c r="CV66" i="2"/>
  <c r="DJ66" i="2" s="1"/>
  <c r="DK66" i="2" s="1"/>
  <c r="CV68" i="2"/>
  <c r="DJ68" i="2" s="1"/>
  <c r="DK68" i="2" s="1"/>
  <c r="CV62" i="2"/>
  <c r="DJ62" i="2" s="1"/>
  <c r="DK62" i="2" s="1"/>
  <c r="CV92" i="2"/>
  <c r="DJ92" i="2" s="1"/>
  <c r="DK92" i="2" s="1"/>
  <c r="CV45" i="2"/>
  <c r="DJ45" i="2" s="1"/>
  <c r="DK45" i="2" s="1"/>
  <c r="CV56" i="2"/>
  <c r="DJ56" i="2" s="1"/>
  <c r="DK56" i="2" s="1"/>
  <c r="CV19" i="2"/>
  <c r="DJ19" i="2" s="1"/>
  <c r="DK19" i="2" s="1"/>
  <c r="CV87" i="2"/>
  <c r="DJ87" i="2" s="1"/>
  <c r="DK87" i="2" s="1"/>
  <c r="CV37" i="2"/>
  <c r="DJ37" i="2" s="1"/>
  <c r="DK37" i="2" s="1"/>
  <c r="CV81" i="2"/>
  <c r="DJ81" i="2" s="1"/>
  <c r="DK81" i="2" s="1"/>
  <c r="CV101" i="2"/>
  <c r="DJ101" i="2" s="1"/>
  <c r="DK101" i="2" s="1"/>
  <c r="CV31" i="2"/>
  <c r="DJ31" i="2" s="1"/>
  <c r="DK31" i="2" s="1"/>
  <c r="CV47" i="2"/>
  <c r="DJ47" i="2" s="1"/>
  <c r="DK47" i="2" s="1"/>
  <c r="CV57" i="2"/>
  <c r="DJ57" i="2" s="1"/>
  <c r="DK57" i="2" s="1"/>
  <c r="CV84" i="2"/>
  <c r="DJ84" i="2" s="1"/>
  <c r="DK84" i="2" s="1"/>
  <c r="CV105" i="2"/>
  <c r="DJ105" i="2" s="1"/>
  <c r="DK105" i="2" s="1"/>
  <c r="CV16" i="2"/>
  <c r="DJ16" i="2" s="1"/>
  <c r="DK16" i="2" s="1"/>
  <c r="CV24" i="2"/>
  <c r="DJ24" i="2" s="1"/>
  <c r="DK24" i="2" s="1"/>
  <c r="CV44" i="2"/>
  <c r="DJ44" i="2" s="1"/>
  <c r="DK44" i="2" s="1"/>
  <c r="CV61" i="2"/>
  <c r="DJ61" i="2" s="1"/>
  <c r="DK61" i="2" s="1"/>
  <c r="CV69" i="2"/>
  <c r="DJ69" i="2" s="1"/>
  <c r="DK69" i="2" s="1"/>
  <c r="CV80" i="2"/>
  <c r="DJ80" i="2" s="1"/>
  <c r="DK80" i="2" s="1"/>
  <c r="CV103" i="2"/>
  <c r="DJ103" i="2" s="1"/>
  <c r="DK103" i="2" s="1"/>
  <c r="CV23" i="2"/>
  <c r="DJ23" i="2" s="1"/>
  <c r="DK23" i="2" s="1"/>
  <c r="CV42" i="2"/>
  <c r="DJ42" i="2" s="1"/>
  <c r="DK42" i="2" s="1"/>
  <c r="CV58" i="2"/>
  <c r="DJ58" i="2" s="1"/>
  <c r="DK58" i="2" s="1"/>
  <c r="CV75" i="2"/>
  <c r="DJ75" i="2" s="1"/>
  <c r="DK75" i="2" s="1"/>
  <c r="CV88" i="2"/>
  <c r="DJ88" i="2" s="1"/>
  <c r="DK88" i="2" s="1"/>
  <c r="CV102" i="2"/>
  <c r="DJ102" i="2" s="1"/>
  <c r="DK102" i="2" s="1"/>
  <c r="CV29" i="2"/>
  <c r="DJ29" i="2" s="1"/>
  <c r="DK29" i="2" s="1"/>
  <c r="CV38" i="2"/>
  <c r="DJ38" i="2" s="1"/>
  <c r="DK38" i="2" s="1"/>
  <c r="CV70" i="2"/>
  <c r="DJ70" i="2" s="1"/>
  <c r="DK70" i="2" s="1"/>
  <c r="CV83" i="2"/>
  <c r="DJ83" i="2" s="1"/>
  <c r="DK83" i="2" s="1"/>
  <c r="CV95" i="2"/>
  <c r="DJ95" i="2" s="1"/>
  <c r="DK95" i="2" s="1"/>
  <c r="CV104" i="2"/>
  <c r="DJ104" i="2" s="1"/>
  <c r="DK104" i="2" s="1"/>
  <c r="CV52" i="2"/>
  <c r="DJ52" i="2" s="1"/>
  <c r="DK52" i="2" s="1"/>
  <c r="CV22" i="2"/>
  <c r="DJ22" i="2" s="1"/>
  <c r="DK22" i="2" s="1"/>
  <c r="CV74" i="2"/>
  <c r="DJ74" i="2" s="1"/>
  <c r="DK74" i="2" s="1"/>
  <c r="CV40" i="2"/>
  <c r="DJ40" i="2" s="1"/>
  <c r="DK40" i="2" s="1"/>
  <c r="CV99" i="2"/>
  <c r="DJ99" i="2" s="1"/>
  <c r="DK99" i="2" s="1"/>
  <c r="CV27" i="2"/>
  <c r="DJ27" i="2" s="1"/>
  <c r="DK27" i="2" s="1"/>
  <c r="CV48" i="2"/>
  <c r="DJ48" i="2" s="1"/>
  <c r="DK48" i="2" s="1"/>
  <c r="CV89" i="2"/>
  <c r="DJ89" i="2" s="1"/>
  <c r="DK89" i="2" s="1"/>
  <c r="CV25" i="2"/>
  <c r="DJ25" i="2" s="1"/>
  <c r="DK25" i="2" s="1"/>
  <c r="CV63" i="2"/>
  <c r="DJ63" i="2" s="1"/>
  <c r="DK63" i="2" s="1"/>
  <c r="CV82" i="2"/>
  <c r="DJ82" i="2" s="1"/>
  <c r="DK82" i="2" s="1"/>
  <c r="CV30" i="2"/>
  <c r="DJ30" i="2" s="1"/>
  <c r="DK30" i="2" s="1"/>
  <c r="CV60" i="2"/>
  <c r="DJ60" i="2" s="1"/>
  <c r="DK60" i="2" s="1"/>
  <c r="CV106" i="2"/>
  <c r="DJ106" i="2" s="1"/>
  <c r="DK106" i="2" s="1"/>
  <c r="CV34" i="2"/>
  <c r="DJ34" i="2" s="1"/>
  <c r="DK34" i="2" s="1"/>
  <c r="CV41" i="2"/>
  <c r="DJ41" i="2" s="1"/>
  <c r="DK41" i="2" s="1"/>
  <c r="CV85" i="2"/>
  <c r="DJ85" i="2" s="1"/>
  <c r="DK85" i="2" s="1"/>
  <c r="CV111" i="2"/>
  <c r="DJ111" i="2" s="1"/>
  <c r="DK111" i="2" s="1"/>
  <c r="CV28" i="2"/>
  <c r="DJ28" i="2" s="1"/>
  <c r="DK28" i="2" s="1"/>
  <c r="CV79" i="2"/>
  <c r="DJ79" i="2" s="1"/>
  <c r="DK79" i="2" s="1"/>
  <c r="CV39" i="2"/>
  <c r="DJ39" i="2" s="1"/>
  <c r="DK39" i="2" s="1"/>
  <c r="CV100" i="2"/>
  <c r="DJ100" i="2" s="1"/>
  <c r="DK100" i="2" s="1"/>
  <c r="CV54" i="2"/>
  <c r="DJ54" i="2" s="1"/>
  <c r="DK54" i="2" s="1"/>
  <c r="CV112" i="2"/>
  <c r="DJ112" i="2" s="1"/>
  <c r="DK112" i="2" s="1"/>
  <c r="CV33" i="2"/>
  <c r="DJ33" i="2" s="1"/>
  <c r="DK33" i="2" s="1"/>
  <c r="CV59" i="2"/>
  <c r="DJ59" i="2" s="1"/>
  <c r="DK59" i="2" s="1"/>
  <c r="CV107" i="2"/>
  <c r="DJ107" i="2" s="1"/>
  <c r="DK107" i="2" s="1"/>
  <c r="CV20" i="2"/>
  <c r="DJ20" i="2" s="1"/>
  <c r="DK20" i="2" s="1"/>
  <c r="CV51" i="2"/>
  <c r="DJ51" i="2" s="1"/>
  <c r="DK51" i="2" s="1"/>
  <c r="CV71" i="2"/>
  <c r="DJ71" i="2" s="1"/>
  <c r="DK71" i="2" s="1"/>
  <c r="CV110" i="2"/>
  <c r="DJ110" i="2" s="1"/>
  <c r="DK110" i="2" s="1"/>
  <c r="CV15" i="2"/>
  <c r="DJ15" i="2" s="1"/>
  <c r="DK15" i="2" s="1"/>
  <c r="CV50" i="2"/>
  <c r="DJ50" i="2" s="1"/>
  <c r="DK50" i="2" s="1"/>
  <c r="CV77" i="2"/>
  <c r="DJ77" i="2" s="1"/>
  <c r="DK77" i="2" s="1"/>
  <c r="CV90" i="2"/>
  <c r="DJ90" i="2" s="1"/>
  <c r="DK90" i="2" s="1"/>
  <c r="CV17" i="2"/>
  <c r="DJ17" i="2" s="1"/>
  <c r="DK17" i="2" s="1"/>
  <c r="CV73" i="2"/>
  <c r="DJ73" i="2" s="1"/>
  <c r="DK73" i="2" s="1"/>
  <c r="CV97" i="2"/>
  <c r="DJ97" i="2" s="1"/>
  <c r="DK97" i="2" s="1"/>
  <c r="CV14" i="2"/>
  <c r="DJ14" i="2" s="1"/>
  <c r="DK14" i="2" s="1"/>
  <c r="CV43" i="2"/>
  <c r="DJ43" i="2" s="1"/>
  <c r="DK43" i="2" s="1"/>
  <c r="CV49" i="2"/>
  <c r="DJ49" i="2" s="1"/>
  <c r="DK49" i="2" s="1"/>
  <c r="CV67" i="2"/>
  <c r="DJ67" i="2" s="1"/>
  <c r="DK67" i="2" s="1"/>
  <c r="CV91" i="2"/>
  <c r="DJ91" i="2" s="1"/>
  <c r="DK91" i="2" s="1"/>
  <c r="CV109" i="2"/>
  <c r="DJ109" i="2" s="1"/>
  <c r="DK109" i="2" s="1"/>
  <c r="CV21" i="2"/>
  <c r="DJ21" i="2" s="1"/>
  <c r="DK21" i="2" s="1"/>
  <c r="CV32" i="2"/>
  <c r="DJ32" i="2" s="1"/>
  <c r="DK32" i="2" s="1"/>
  <c r="CV55" i="2"/>
  <c r="DJ55" i="2" s="1"/>
  <c r="DK55" i="2" s="1"/>
  <c r="CV65" i="2"/>
  <c r="DJ65" i="2" s="1"/>
  <c r="DK65" i="2" s="1"/>
  <c r="CV72" i="2"/>
  <c r="DJ72" i="2" s="1"/>
  <c r="DK72" i="2" s="1"/>
  <c r="CV94" i="2"/>
  <c r="DJ94" i="2" s="1"/>
  <c r="DK94" i="2" s="1"/>
  <c r="CV18" i="2"/>
  <c r="DJ18" i="2" s="1"/>
  <c r="DK18" i="2" s="1"/>
  <c r="CV36" i="2"/>
  <c r="DJ36" i="2" s="1"/>
  <c r="DK36" i="2" s="1"/>
  <c r="CV53" i="2"/>
  <c r="DJ53" i="2" s="1"/>
  <c r="DK53" i="2" s="1"/>
  <c r="CV64" i="2"/>
  <c r="DJ64" i="2" s="1"/>
  <c r="DK64" i="2" s="1"/>
  <c r="CV78" i="2"/>
  <c r="DJ78" i="2" s="1"/>
  <c r="DK78" i="2" s="1"/>
  <c r="CV93" i="2"/>
  <c r="DJ93" i="2" s="1"/>
  <c r="DK93" i="2" s="1"/>
  <c r="CV108" i="2"/>
  <c r="DJ108" i="2" s="1"/>
  <c r="DK108" i="2" s="1"/>
  <c r="CV26" i="2"/>
  <c r="DJ26" i="2" s="1"/>
  <c r="DK26" i="2" s="1"/>
  <c r="CV35" i="2"/>
  <c r="DJ35" i="2" s="1"/>
  <c r="DK35" i="2" s="1"/>
  <c r="CV46" i="2"/>
  <c r="DJ46" i="2" s="1"/>
  <c r="DK46" i="2" s="1"/>
  <c r="CV76" i="2"/>
  <c r="DJ76" i="2" s="1"/>
  <c r="DK76" i="2" s="1"/>
  <c r="CV86" i="2"/>
  <c r="DJ86" i="2" s="1"/>
  <c r="DK86" i="2" s="1"/>
  <c r="CV98" i="2"/>
  <c r="DJ98" i="2" s="1"/>
  <c r="DK98" i="2" s="1"/>
  <c r="CV113" i="2"/>
  <c r="DJ113" i="2" s="1"/>
  <c r="DK113" i="2" s="1"/>
  <c r="C14" i="2"/>
  <c r="Q14" i="2" s="1"/>
  <c r="R14" i="2" s="1"/>
  <c r="DS112" i="2"/>
  <c r="DS108" i="2"/>
  <c r="DS106" i="2"/>
  <c r="DS99" i="2"/>
  <c r="DS94" i="2"/>
  <c r="DS93" i="2"/>
  <c r="DS90" i="2"/>
  <c r="DS88" i="2"/>
  <c r="DS87" i="2"/>
  <c r="DS82" i="2"/>
  <c r="DS77" i="2"/>
  <c r="DS71" i="2"/>
  <c r="DS68" i="2"/>
  <c r="DS66" i="2"/>
  <c r="DS64" i="2"/>
  <c r="DS63" i="2"/>
  <c r="DS60" i="2"/>
  <c r="DS58" i="2"/>
  <c r="DS53" i="2"/>
  <c r="DS51" i="2"/>
  <c r="DS50" i="2"/>
  <c r="DS47" i="2"/>
  <c r="DS44" i="2"/>
  <c r="DS42" i="2"/>
  <c r="DS32" i="2"/>
  <c r="DS30" i="2"/>
  <c r="DS22" i="2"/>
  <c r="DS18" i="2"/>
  <c r="DS110" i="2"/>
  <c r="DS109" i="2"/>
  <c r="DS103" i="2"/>
  <c r="DS100" i="2"/>
  <c r="DS80" i="2"/>
  <c r="DS79" i="2"/>
  <c r="DS74" i="2"/>
  <c r="DS72" i="2"/>
  <c r="DS69" i="2"/>
  <c r="DS65" i="2"/>
  <c r="DS61" i="2"/>
  <c r="DS56" i="2"/>
  <c r="DS55" i="2"/>
  <c r="DS39" i="2"/>
  <c r="DS28" i="2"/>
  <c r="DS25" i="2"/>
  <c r="DS24" i="2"/>
  <c r="DS21" i="2"/>
  <c r="DS20" i="2"/>
  <c r="DS16" i="2"/>
  <c r="DS111" i="2"/>
  <c r="DS107" i="2"/>
  <c r="DS105" i="2"/>
  <c r="DS98" i="2"/>
  <c r="DS96" i="2"/>
  <c r="DS95" i="2"/>
  <c r="DS91" i="2"/>
  <c r="DS89" i="2"/>
  <c r="DS86" i="2"/>
  <c r="DS84" i="2"/>
  <c r="DS83" i="2"/>
  <c r="DS70" i="2"/>
  <c r="DS67" i="2"/>
  <c r="DS62" i="2"/>
  <c r="DS59" i="2"/>
  <c r="DS57" i="2"/>
  <c r="DS52" i="2"/>
  <c r="DS49" i="2"/>
  <c r="DS48" i="2"/>
  <c r="DS45" i="2"/>
  <c r="DS43" i="2"/>
  <c r="DS35" i="2"/>
  <c r="DS33" i="2"/>
  <c r="DS31" i="2"/>
  <c r="DS113" i="2"/>
  <c r="DS104" i="2"/>
  <c r="DS102" i="2"/>
  <c r="DS101" i="2"/>
  <c r="DS97" i="2"/>
  <c r="DS92" i="2"/>
  <c r="DS85" i="2"/>
  <c r="DS81" i="2"/>
  <c r="DS78" i="2"/>
  <c r="DS76" i="2"/>
  <c r="DS75" i="2"/>
  <c r="DS73" i="2"/>
  <c r="DS54" i="2"/>
  <c r="DS46" i="2"/>
  <c r="DS41" i="2"/>
  <c r="DS40" i="2"/>
  <c r="DS38" i="2"/>
  <c r="DS37" i="2"/>
  <c r="DS36" i="2"/>
  <c r="DS34" i="2"/>
  <c r="DS29" i="2"/>
  <c r="DS27" i="2"/>
  <c r="DS26" i="2"/>
  <c r="DS23" i="2"/>
  <c r="DS19" i="2"/>
  <c r="DS17" i="2"/>
  <c r="DS15" i="2"/>
  <c r="DS14" i="2"/>
  <c r="Z2" i="2"/>
  <c r="K2" i="2"/>
  <c r="K3" i="2" s="1"/>
  <c r="W14" i="2"/>
  <c r="AV14" i="2"/>
  <c r="DT34" i="2" l="1"/>
  <c r="EH34" i="2" s="1"/>
  <c r="EI34" i="2" s="1"/>
  <c r="DT33" i="2"/>
  <c r="EH33" i="2" s="1"/>
  <c r="EI33" i="2" s="1"/>
  <c r="DT83" i="2"/>
  <c r="EH83" i="2" s="1"/>
  <c r="EI83" i="2" s="1"/>
  <c r="DT55" i="2"/>
  <c r="EH55" i="2" s="1"/>
  <c r="EI55" i="2" s="1"/>
  <c r="DT51" i="2"/>
  <c r="EH51" i="2" s="1"/>
  <c r="EI51" i="2" s="1"/>
  <c r="DT99" i="2"/>
  <c r="EH99" i="2" s="1"/>
  <c r="EI99" i="2" s="1"/>
  <c r="DT36" i="2"/>
  <c r="EH36" i="2" s="1"/>
  <c r="EI36" i="2" s="1"/>
  <c r="DT75" i="2"/>
  <c r="EH75" i="2" s="1"/>
  <c r="EI75" i="2" s="1"/>
  <c r="DT102" i="2"/>
  <c r="EH102" i="2" s="1"/>
  <c r="EI102" i="2" s="1"/>
  <c r="DT49" i="2"/>
  <c r="EH49" i="2" s="1"/>
  <c r="EI49" i="2" s="1"/>
  <c r="DT95" i="2"/>
  <c r="EH95" i="2" s="1"/>
  <c r="EI95" i="2" s="1"/>
  <c r="DT25" i="2"/>
  <c r="EH25" i="2" s="1"/>
  <c r="EI25" i="2" s="1"/>
  <c r="DT100" i="2"/>
  <c r="EH100" i="2" s="1"/>
  <c r="EI100" i="2" s="1"/>
  <c r="DT22" i="2"/>
  <c r="EH22" i="2" s="1"/>
  <c r="EI22" i="2" s="1"/>
  <c r="DT53" i="2"/>
  <c r="EH53" i="2" s="1"/>
  <c r="EI53" i="2" s="1"/>
  <c r="DT77" i="2"/>
  <c r="EH77" i="2" s="1"/>
  <c r="EI77" i="2" s="1"/>
  <c r="DT106" i="2"/>
  <c r="EH106" i="2" s="1"/>
  <c r="EI106" i="2" s="1"/>
  <c r="DT23" i="2"/>
  <c r="EH23" i="2" s="1"/>
  <c r="EI23" i="2" s="1"/>
  <c r="DT81" i="2"/>
  <c r="EH81" i="2" s="1"/>
  <c r="EI81" i="2" s="1"/>
  <c r="DT59" i="2"/>
  <c r="EH59" i="2" s="1"/>
  <c r="EI59" i="2" s="1"/>
  <c r="DT105" i="2"/>
  <c r="EH105" i="2" s="1"/>
  <c r="EI105" i="2" s="1"/>
  <c r="DT80" i="2"/>
  <c r="EH80" i="2" s="1"/>
  <c r="EI80" i="2" s="1"/>
  <c r="DT42" i="2"/>
  <c r="EH42" i="2" s="1"/>
  <c r="EI42" i="2" s="1"/>
  <c r="DT88" i="2"/>
  <c r="EH88" i="2" s="1"/>
  <c r="EI88" i="2" s="1"/>
  <c r="DT15" i="2"/>
  <c r="EH15" i="2" s="1"/>
  <c r="EI15" i="2" s="1"/>
  <c r="DT26" i="2"/>
  <c r="EH26" i="2" s="1"/>
  <c r="EI26" i="2" s="1"/>
  <c r="DT41" i="2"/>
  <c r="EH41" i="2" s="1"/>
  <c r="EI41" i="2" s="1"/>
  <c r="DT85" i="2"/>
  <c r="EH85" i="2" s="1"/>
  <c r="EI85" i="2" s="1"/>
  <c r="DT35" i="2"/>
  <c r="EH35" i="2" s="1"/>
  <c r="EI35" i="2" s="1"/>
  <c r="DT62" i="2"/>
  <c r="EH62" i="2" s="1"/>
  <c r="EI62" i="2" s="1"/>
  <c r="DT84" i="2"/>
  <c r="EH84" i="2" s="1"/>
  <c r="EI84" i="2" s="1"/>
  <c r="DT107" i="2"/>
  <c r="EH107" i="2" s="1"/>
  <c r="EI107" i="2" s="1"/>
  <c r="DT16" i="2"/>
  <c r="EH16" i="2" s="1"/>
  <c r="EI16" i="2" s="1"/>
  <c r="DT56" i="2"/>
  <c r="EH56" i="2" s="1"/>
  <c r="EI56" i="2" s="1"/>
  <c r="DT72" i="2"/>
  <c r="EH72" i="2" s="1"/>
  <c r="EI72" i="2" s="1"/>
  <c r="DT44" i="2"/>
  <c r="EH44" i="2" s="1"/>
  <c r="EI44" i="2" s="1"/>
  <c r="DT64" i="2"/>
  <c r="EH64" i="2" s="1"/>
  <c r="EI64" i="2" s="1"/>
  <c r="DT90" i="2"/>
  <c r="EH90" i="2" s="1"/>
  <c r="EI90" i="2" s="1"/>
  <c r="DT17" i="2"/>
  <c r="EH17" i="2" s="1"/>
  <c r="EI17" i="2" s="1"/>
  <c r="DT27" i="2"/>
  <c r="EH27" i="2" s="1"/>
  <c r="EI27" i="2" s="1"/>
  <c r="DT37" i="2"/>
  <c r="EH37" i="2" s="1"/>
  <c r="EI37" i="2" s="1"/>
  <c r="DT46" i="2"/>
  <c r="EH46" i="2" s="1"/>
  <c r="EI46" i="2" s="1"/>
  <c r="DT76" i="2"/>
  <c r="EH76" i="2" s="1"/>
  <c r="EI76" i="2" s="1"/>
  <c r="DT92" i="2"/>
  <c r="EH92" i="2" s="1"/>
  <c r="EI92" i="2" s="1"/>
  <c r="DT104" i="2"/>
  <c r="EH104" i="2" s="1"/>
  <c r="EI104" i="2" s="1"/>
  <c r="DT43" i="2"/>
  <c r="EH43" i="2" s="1"/>
  <c r="EI43" i="2" s="1"/>
  <c r="DT52" i="2"/>
  <c r="EH52" i="2" s="1"/>
  <c r="EI52" i="2" s="1"/>
  <c r="DT67" i="2"/>
  <c r="EH67" i="2" s="1"/>
  <c r="EI67" i="2" s="1"/>
  <c r="DT86" i="2"/>
  <c r="EH86" i="2" s="1"/>
  <c r="EI86" i="2" s="1"/>
  <c r="DT96" i="2"/>
  <c r="EH96" i="2" s="1"/>
  <c r="EI96" i="2" s="1"/>
  <c r="DT111" i="2"/>
  <c r="EH111" i="2" s="1"/>
  <c r="EI111" i="2" s="1"/>
  <c r="DT20" i="2"/>
  <c r="EH20" i="2" s="1"/>
  <c r="EI20" i="2" s="1"/>
  <c r="DT28" i="2"/>
  <c r="EH28" i="2" s="1"/>
  <c r="EI28" i="2" s="1"/>
  <c r="DT61" i="2"/>
  <c r="EH61" i="2" s="1"/>
  <c r="EI61" i="2" s="1"/>
  <c r="DT74" i="2"/>
  <c r="EH74" i="2" s="1"/>
  <c r="EI74" i="2" s="1"/>
  <c r="DT103" i="2"/>
  <c r="EH103" i="2" s="1"/>
  <c r="EI103" i="2" s="1"/>
  <c r="DT30" i="2"/>
  <c r="EH30" i="2" s="1"/>
  <c r="EI30" i="2" s="1"/>
  <c r="DT47" i="2"/>
  <c r="EH47" i="2" s="1"/>
  <c r="EI47" i="2" s="1"/>
  <c r="DT58" i="2"/>
  <c r="EH58" i="2" s="1"/>
  <c r="EI58" i="2" s="1"/>
  <c r="DT66" i="2"/>
  <c r="EH66" i="2" s="1"/>
  <c r="EI66" i="2" s="1"/>
  <c r="DT82" i="2"/>
  <c r="EH82" i="2" s="1"/>
  <c r="EI82" i="2" s="1"/>
  <c r="DT93" i="2"/>
  <c r="EH93" i="2" s="1"/>
  <c r="EI93" i="2" s="1"/>
  <c r="DT108" i="2"/>
  <c r="EH108" i="2" s="1"/>
  <c r="EI108" i="2" s="1"/>
  <c r="DT73" i="2"/>
  <c r="EH73" i="2" s="1"/>
  <c r="EI73" i="2" s="1"/>
  <c r="DT48" i="2"/>
  <c r="EH48" i="2" s="1"/>
  <c r="EI48" i="2" s="1"/>
  <c r="DT24" i="2"/>
  <c r="EH24" i="2" s="1"/>
  <c r="EI24" i="2" s="1"/>
  <c r="DT110" i="2"/>
  <c r="EH110" i="2" s="1"/>
  <c r="EI110" i="2" s="1"/>
  <c r="DT18" i="2"/>
  <c r="EH18" i="2" s="1"/>
  <c r="EI18" i="2" s="1"/>
  <c r="DT71" i="2"/>
  <c r="EH71" i="2" s="1"/>
  <c r="EI71" i="2" s="1"/>
  <c r="DT14" i="2"/>
  <c r="EH14" i="2" s="1"/>
  <c r="DT19" i="2"/>
  <c r="EH19" i="2" s="1"/>
  <c r="EI19" i="2" s="1"/>
  <c r="DT29" i="2"/>
  <c r="EH29" i="2" s="1"/>
  <c r="EI29" i="2" s="1"/>
  <c r="DT38" i="2"/>
  <c r="EH38" i="2" s="1"/>
  <c r="EI38" i="2" s="1"/>
  <c r="DT54" i="2"/>
  <c r="EH54" i="2" s="1"/>
  <c r="EI54" i="2" s="1"/>
  <c r="DT78" i="2"/>
  <c r="EH78" i="2" s="1"/>
  <c r="EI78" i="2" s="1"/>
  <c r="DT97" i="2"/>
  <c r="EH97" i="2" s="1"/>
  <c r="EI97" i="2" s="1"/>
  <c r="DT113" i="2"/>
  <c r="EH113" i="2" s="1"/>
  <c r="EI113" i="2" s="1"/>
  <c r="DT31" i="2"/>
  <c r="EH31" i="2" s="1"/>
  <c r="EI31" i="2" s="1"/>
  <c r="DT45" i="2"/>
  <c r="EH45" i="2" s="1"/>
  <c r="EI45" i="2" s="1"/>
  <c r="DT57" i="2"/>
  <c r="EH57" i="2" s="1"/>
  <c r="EI57" i="2" s="1"/>
  <c r="DT70" i="2"/>
  <c r="EH70" i="2" s="1"/>
  <c r="EI70" i="2" s="1"/>
  <c r="DT89" i="2"/>
  <c r="EH89" i="2" s="1"/>
  <c r="EI89" i="2" s="1"/>
  <c r="DT98" i="2"/>
  <c r="EH98" i="2" s="1"/>
  <c r="EI98" i="2" s="1"/>
  <c r="DT21" i="2"/>
  <c r="EH21" i="2" s="1"/>
  <c r="EI21" i="2" s="1"/>
  <c r="DT39" i="2"/>
  <c r="EH39" i="2" s="1"/>
  <c r="EI39" i="2" s="1"/>
  <c r="DT65" i="2"/>
  <c r="EH65" i="2" s="1"/>
  <c r="EI65" i="2" s="1"/>
  <c r="DT79" i="2"/>
  <c r="EH79" i="2" s="1"/>
  <c r="EI79" i="2" s="1"/>
  <c r="DT109" i="2"/>
  <c r="EH109" i="2" s="1"/>
  <c r="EI109" i="2" s="1"/>
  <c r="DT32" i="2"/>
  <c r="EH32" i="2" s="1"/>
  <c r="EI32" i="2" s="1"/>
  <c r="DT50" i="2"/>
  <c r="EH50" i="2" s="1"/>
  <c r="EI50" i="2" s="1"/>
  <c r="DT60" i="2"/>
  <c r="EH60" i="2" s="1"/>
  <c r="EI60" i="2" s="1"/>
  <c r="DT68" i="2"/>
  <c r="EH68" i="2" s="1"/>
  <c r="EI68" i="2" s="1"/>
  <c r="DT87" i="2"/>
  <c r="EH87" i="2" s="1"/>
  <c r="EI87" i="2" s="1"/>
  <c r="DT94" i="2"/>
  <c r="EH94" i="2" s="1"/>
  <c r="EI94" i="2" s="1"/>
  <c r="DT112" i="2"/>
  <c r="EH112" i="2" s="1"/>
  <c r="EI112" i="2" s="1"/>
  <c r="DT40" i="2"/>
  <c r="EH40" i="2" s="1"/>
  <c r="EI40" i="2" s="1"/>
  <c r="DT101" i="2"/>
  <c r="EH101" i="2" s="1"/>
  <c r="EI101" i="2" s="1"/>
  <c r="DT91" i="2"/>
  <c r="EH91" i="2" s="1"/>
  <c r="EI91" i="2" s="1"/>
  <c r="DT69" i="2"/>
  <c r="EH69" i="2" s="1"/>
  <c r="EI69" i="2" s="1"/>
  <c r="DT63" i="2"/>
  <c r="EH63" i="2" s="1"/>
  <c r="EI63" i="2" s="1"/>
  <c r="EQ112" i="2"/>
  <c r="EQ108" i="2"/>
  <c r="EQ106" i="2"/>
  <c r="EQ99" i="2"/>
  <c r="EQ94" i="2"/>
  <c r="EQ93" i="2"/>
  <c r="EQ90" i="2"/>
  <c r="EQ88" i="2"/>
  <c r="EQ87" i="2"/>
  <c r="EQ82" i="2"/>
  <c r="EQ77" i="2"/>
  <c r="EQ71" i="2"/>
  <c r="EQ68" i="2"/>
  <c r="EQ66" i="2"/>
  <c r="EQ64" i="2"/>
  <c r="EQ63" i="2"/>
  <c r="EQ60" i="2"/>
  <c r="EQ58" i="2"/>
  <c r="EQ53" i="2"/>
  <c r="EQ51" i="2"/>
  <c r="EQ50" i="2"/>
  <c r="EQ47" i="2"/>
  <c r="EQ44" i="2"/>
  <c r="EQ42" i="2"/>
  <c r="EQ32" i="2"/>
  <c r="EQ30" i="2"/>
  <c r="EQ22" i="2"/>
  <c r="EQ18" i="2"/>
  <c r="EQ110" i="2"/>
  <c r="EQ109" i="2"/>
  <c r="EQ103" i="2"/>
  <c r="EQ100" i="2"/>
  <c r="EQ80" i="2"/>
  <c r="EQ79" i="2"/>
  <c r="EQ74" i="2"/>
  <c r="EQ72" i="2"/>
  <c r="EQ69" i="2"/>
  <c r="EQ65" i="2"/>
  <c r="EQ61" i="2"/>
  <c r="EQ56" i="2"/>
  <c r="EQ55" i="2"/>
  <c r="EQ39" i="2"/>
  <c r="EQ28" i="2"/>
  <c r="EQ25" i="2"/>
  <c r="EQ24" i="2"/>
  <c r="EQ21" i="2"/>
  <c r="EQ20" i="2"/>
  <c r="EQ16" i="2"/>
  <c r="EQ111" i="2"/>
  <c r="EQ107" i="2"/>
  <c r="EQ105" i="2"/>
  <c r="EQ98" i="2"/>
  <c r="EQ96" i="2"/>
  <c r="EQ95" i="2"/>
  <c r="EQ91" i="2"/>
  <c r="EQ89" i="2"/>
  <c r="EQ86" i="2"/>
  <c r="EQ84" i="2"/>
  <c r="EQ83" i="2"/>
  <c r="EQ70" i="2"/>
  <c r="EQ67" i="2"/>
  <c r="EQ62" i="2"/>
  <c r="EQ59" i="2"/>
  <c r="EQ57" i="2"/>
  <c r="EQ52" i="2"/>
  <c r="EQ49" i="2"/>
  <c r="EQ48" i="2"/>
  <c r="EQ45" i="2"/>
  <c r="EQ43" i="2"/>
  <c r="EQ35" i="2"/>
  <c r="EQ33" i="2"/>
  <c r="EQ31" i="2"/>
  <c r="EQ113" i="2"/>
  <c r="EQ104" i="2"/>
  <c r="EQ102" i="2"/>
  <c r="EQ101" i="2"/>
  <c r="EQ97" i="2"/>
  <c r="EQ92" i="2"/>
  <c r="EQ85" i="2"/>
  <c r="EQ81" i="2"/>
  <c r="EQ78" i="2"/>
  <c r="EQ76" i="2"/>
  <c r="EQ75" i="2"/>
  <c r="EQ73" i="2"/>
  <c r="EQ54" i="2"/>
  <c r="EQ46" i="2"/>
  <c r="EQ41" i="2"/>
  <c r="EQ40" i="2"/>
  <c r="EQ38" i="2"/>
  <c r="EQ37" i="2"/>
  <c r="EQ36" i="2"/>
  <c r="EQ34" i="2"/>
  <c r="EQ29" i="2"/>
  <c r="EQ27" i="2"/>
  <c r="EQ26" i="2"/>
  <c r="EQ23" i="2"/>
  <c r="EQ19" i="2"/>
  <c r="EQ17" i="2"/>
  <c r="EQ15" i="2"/>
  <c r="EQ14" i="2"/>
  <c r="K4" i="2"/>
  <c r="L1" i="2"/>
  <c r="W11" i="2"/>
  <c r="AV11" i="2"/>
  <c r="EI14" i="2" l="1"/>
  <c r="EN14" i="2"/>
  <c r="EN11" i="2" s="1"/>
  <c r="ER17" i="2"/>
  <c r="FF17" i="2" s="1"/>
  <c r="FG17" i="2" s="1"/>
  <c r="ER76" i="2"/>
  <c r="FF76" i="2" s="1"/>
  <c r="FG76" i="2" s="1"/>
  <c r="ER70" i="2"/>
  <c r="FF70" i="2" s="1"/>
  <c r="FG70" i="2" s="1"/>
  <c r="ER74" i="2"/>
  <c r="FF74" i="2" s="1"/>
  <c r="FG74" i="2" s="1"/>
  <c r="ER53" i="2"/>
  <c r="FF53" i="2" s="1"/>
  <c r="FG53" i="2" s="1"/>
  <c r="ER23" i="2"/>
  <c r="FF23" i="2" s="1"/>
  <c r="FG23" i="2" s="1"/>
  <c r="ER40" i="2"/>
  <c r="FF40" i="2" s="1"/>
  <c r="FG40" i="2" s="1"/>
  <c r="ER81" i="2"/>
  <c r="FF81" i="2" s="1"/>
  <c r="FG81" i="2" s="1"/>
  <c r="ER49" i="2"/>
  <c r="FF49" i="2" s="1"/>
  <c r="FG49" i="2" s="1"/>
  <c r="ER84" i="2"/>
  <c r="FF84" i="2" s="1"/>
  <c r="FG84" i="2" s="1"/>
  <c r="ER95" i="2"/>
  <c r="FF95" i="2" s="1"/>
  <c r="FG95" i="2" s="1"/>
  <c r="ER24" i="2"/>
  <c r="FF24" i="2" s="1"/>
  <c r="FG24" i="2" s="1"/>
  <c r="ER69" i="2"/>
  <c r="FF69" i="2" s="1"/>
  <c r="FG69" i="2" s="1"/>
  <c r="ER110" i="2"/>
  <c r="FF110" i="2" s="1"/>
  <c r="FG110" i="2" s="1"/>
  <c r="ER32" i="2"/>
  <c r="FF32" i="2" s="1"/>
  <c r="FG32" i="2" s="1"/>
  <c r="ER68" i="2"/>
  <c r="FF68" i="2" s="1"/>
  <c r="FG68" i="2" s="1"/>
  <c r="ER94" i="2"/>
  <c r="FF94" i="2" s="1"/>
  <c r="FG94" i="2" s="1"/>
  <c r="ER112" i="2"/>
  <c r="FF112" i="2" s="1"/>
  <c r="FG112" i="2" s="1"/>
  <c r="ER27" i="2"/>
  <c r="FF27" i="2" s="1"/>
  <c r="FG27" i="2" s="1"/>
  <c r="ER92" i="2"/>
  <c r="FF92" i="2" s="1"/>
  <c r="FG92" i="2" s="1"/>
  <c r="ER57" i="2"/>
  <c r="FF57" i="2" s="1"/>
  <c r="FG57" i="2" s="1"/>
  <c r="ER89" i="2"/>
  <c r="FF89" i="2" s="1"/>
  <c r="FG89" i="2" s="1"/>
  <c r="ER61" i="2"/>
  <c r="FF61" i="2" s="1"/>
  <c r="FG61" i="2" s="1"/>
  <c r="ER44" i="2"/>
  <c r="FF44" i="2" s="1"/>
  <c r="FG44" i="2" s="1"/>
  <c r="ER90" i="2"/>
  <c r="FF90" i="2" s="1"/>
  <c r="FG90" i="2" s="1"/>
  <c r="ER14" i="2"/>
  <c r="FF14" i="2" s="1"/>
  <c r="FG14" i="2" s="1"/>
  <c r="ER34" i="2"/>
  <c r="FF34" i="2" s="1"/>
  <c r="FG34" i="2" s="1"/>
  <c r="ER73" i="2"/>
  <c r="FF73" i="2" s="1"/>
  <c r="FG73" i="2" s="1"/>
  <c r="ER101" i="2"/>
  <c r="FF101" i="2" s="1"/>
  <c r="FG101" i="2" s="1"/>
  <c r="ER35" i="2"/>
  <c r="FF35" i="2" s="1"/>
  <c r="FG35" i="2" s="1"/>
  <c r="ER62" i="2"/>
  <c r="FF62" i="2" s="1"/>
  <c r="FG62" i="2" s="1"/>
  <c r="ER107" i="2"/>
  <c r="FF107" i="2" s="1"/>
  <c r="FG107" i="2" s="1"/>
  <c r="ER55" i="2"/>
  <c r="FF55" i="2" s="1"/>
  <c r="FG55" i="2" s="1"/>
  <c r="ER80" i="2"/>
  <c r="FF80" i="2" s="1"/>
  <c r="FG80" i="2" s="1"/>
  <c r="ER50" i="2"/>
  <c r="FF50" i="2" s="1"/>
  <c r="FG50" i="2" s="1"/>
  <c r="ER60" i="2"/>
  <c r="FF60" i="2" s="1"/>
  <c r="FG60" i="2" s="1"/>
  <c r="ER87" i="2"/>
  <c r="FF87" i="2" s="1"/>
  <c r="FG87" i="2" s="1"/>
  <c r="ER15" i="2"/>
  <c r="FF15" i="2" s="1"/>
  <c r="FG15" i="2" s="1"/>
  <c r="ER26" i="2"/>
  <c r="FF26" i="2" s="1"/>
  <c r="FG26" i="2" s="1"/>
  <c r="ER36" i="2"/>
  <c r="FF36" i="2" s="1"/>
  <c r="FG36" i="2" s="1"/>
  <c r="ER41" i="2"/>
  <c r="FF41" i="2" s="1"/>
  <c r="FG41" i="2" s="1"/>
  <c r="ER75" i="2"/>
  <c r="FF75" i="2" s="1"/>
  <c r="FG75" i="2" s="1"/>
  <c r="ER85" i="2"/>
  <c r="FF85" i="2" s="1"/>
  <c r="FG85" i="2" s="1"/>
  <c r="ER102" i="2"/>
  <c r="FF102" i="2" s="1"/>
  <c r="FG102" i="2" s="1"/>
  <c r="ER43" i="2"/>
  <c r="FF43" i="2" s="1"/>
  <c r="FG43" i="2" s="1"/>
  <c r="ER52" i="2"/>
  <c r="FF52" i="2" s="1"/>
  <c r="FG52" i="2" s="1"/>
  <c r="ER67" i="2"/>
  <c r="FF67" i="2" s="1"/>
  <c r="FG67" i="2" s="1"/>
  <c r="ER86" i="2"/>
  <c r="FF86" i="2" s="1"/>
  <c r="FG86" i="2" s="1"/>
  <c r="ER96" i="2"/>
  <c r="FF96" i="2" s="1"/>
  <c r="FG96" i="2" s="1"/>
  <c r="ER111" i="2"/>
  <c r="FF111" i="2" s="1"/>
  <c r="FG111" i="2" s="1"/>
  <c r="ER16" i="2"/>
  <c r="FF16" i="2" s="1"/>
  <c r="FG16" i="2" s="1"/>
  <c r="ER25" i="2"/>
  <c r="FF25" i="2" s="1"/>
  <c r="FG25" i="2" s="1"/>
  <c r="ER56" i="2"/>
  <c r="FF56" i="2" s="1"/>
  <c r="FG56" i="2" s="1"/>
  <c r="ER72" i="2"/>
  <c r="FF72" i="2" s="1"/>
  <c r="FG72" i="2" s="1"/>
  <c r="ER100" i="2"/>
  <c r="FF100" i="2" s="1"/>
  <c r="FG100" i="2" s="1"/>
  <c r="ER18" i="2"/>
  <c r="FF18" i="2" s="1"/>
  <c r="FG18" i="2" s="1"/>
  <c r="ER42" i="2"/>
  <c r="FF42" i="2" s="1"/>
  <c r="FG42" i="2" s="1"/>
  <c r="ER51" i="2"/>
  <c r="FF51" i="2" s="1"/>
  <c r="FG51" i="2" s="1"/>
  <c r="ER63" i="2"/>
  <c r="FF63" i="2" s="1"/>
  <c r="FG63" i="2" s="1"/>
  <c r="ER71" i="2"/>
  <c r="FF71" i="2" s="1"/>
  <c r="FG71" i="2" s="1"/>
  <c r="ER88" i="2"/>
  <c r="FF88" i="2" s="1"/>
  <c r="FG88" i="2" s="1"/>
  <c r="ER99" i="2"/>
  <c r="FF99" i="2" s="1"/>
  <c r="FG99" i="2" s="1"/>
  <c r="ER46" i="2"/>
  <c r="FF46" i="2" s="1"/>
  <c r="FG46" i="2" s="1"/>
  <c r="ER45" i="2"/>
  <c r="FF45" i="2" s="1"/>
  <c r="FG45" i="2" s="1"/>
  <c r="ER28" i="2"/>
  <c r="FF28" i="2" s="1"/>
  <c r="FG28" i="2" s="1"/>
  <c r="ER22" i="2"/>
  <c r="FF22" i="2" s="1"/>
  <c r="FG22" i="2" s="1"/>
  <c r="ER77" i="2"/>
  <c r="FF77" i="2" s="1"/>
  <c r="FG77" i="2" s="1"/>
  <c r="ER37" i="2"/>
  <c r="FF37" i="2" s="1"/>
  <c r="FG37" i="2" s="1"/>
  <c r="ER104" i="2"/>
  <c r="FF104" i="2" s="1"/>
  <c r="FG104" i="2" s="1"/>
  <c r="ER31" i="2"/>
  <c r="FF31" i="2" s="1"/>
  <c r="FG31" i="2" s="1"/>
  <c r="ER98" i="2"/>
  <c r="FF98" i="2" s="1"/>
  <c r="FG98" i="2" s="1"/>
  <c r="ER20" i="2"/>
  <c r="FF20" i="2" s="1"/>
  <c r="FG20" i="2" s="1"/>
  <c r="ER103" i="2"/>
  <c r="FF103" i="2" s="1"/>
  <c r="FG103" i="2" s="1"/>
  <c r="ER64" i="2"/>
  <c r="FF64" i="2" s="1"/>
  <c r="FG64" i="2" s="1"/>
  <c r="ER106" i="2"/>
  <c r="FF106" i="2" s="1"/>
  <c r="FG106" i="2" s="1"/>
  <c r="ER19" i="2"/>
  <c r="FF19" i="2" s="1"/>
  <c r="FG19" i="2" s="1"/>
  <c r="ER29" i="2"/>
  <c r="FF29" i="2" s="1"/>
  <c r="FG29" i="2" s="1"/>
  <c r="ER38" i="2"/>
  <c r="FF38" i="2" s="1"/>
  <c r="FG38" i="2" s="1"/>
  <c r="ER54" i="2"/>
  <c r="FF54" i="2" s="1"/>
  <c r="FG54" i="2" s="1"/>
  <c r="ER78" i="2"/>
  <c r="FF78" i="2" s="1"/>
  <c r="FG78" i="2" s="1"/>
  <c r="ER97" i="2"/>
  <c r="FF97" i="2" s="1"/>
  <c r="FG97" i="2" s="1"/>
  <c r="ER113" i="2"/>
  <c r="FF113" i="2" s="1"/>
  <c r="FG113" i="2" s="1"/>
  <c r="ER33" i="2"/>
  <c r="FF33" i="2" s="1"/>
  <c r="FG33" i="2" s="1"/>
  <c r="ER48" i="2"/>
  <c r="FF48" i="2" s="1"/>
  <c r="FG48" i="2" s="1"/>
  <c r="ER59" i="2"/>
  <c r="FF59" i="2" s="1"/>
  <c r="FG59" i="2" s="1"/>
  <c r="ER83" i="2"/>
  <c r="FF83" i="2" s="1"/>
  <c r="FG83" i="2" s="1"/>
  <c r="ER91" i="2"/>
  <c r="FF91" i="2" s="1"/>
  <c r="FG91" i="2" s="1"/>
  <c r="ER105" i="2"/>
  <c r="FF105" i="2" s="1"/>
  <c r="FG105" i="2" s="1"/>
  <c r="ER21" i="2"/>
  <c r="FF21" i="2" s="1"/>
  <c r="FG21" i="2" s="1"/>
  <c r="ER39" i="2"/>
  <c r="FF39" i="2" s="1"/>
  <c r="FG39" i="2" s="1"/>
  <c r="ER65" i="2"/>
  <c r="FF65" i="2" s="1"/>
  <c r="FG65" i="2" s="1"/>
  <c r="ER79" i="2"/>
  <c r="FF79" i="2" s="1"/>
  <c r="FG79" i="2" s="1"/>
  <c r="ER109" i="2"/>
  <c r="FF109" i="2" s="1"/>
  <c r="FG109" i="2" s="1"/>
  <c r="ER30" i="2"/>
  <c r="FF30" i="2" s="1"/>
  <c r="FG30" i="2" s="1"/>
  <c r="ER47" i="2"/>
  <c r="FF47" i="2" s="1"/>
  <c r="FG47" i="2" s="1"/>
  <c r="ER58" i="2"/>
  <c r="FF58" i="2" s="1"/>
  <c r="FG58" i="2" s="1"/>
  <c r="ER66" i="2"/>
  <c r="FF66" i="2" s="1"/>
  <c r="FG66" i="2" s="1"/>
  <c r="ER82" i="2"/>
  <c r="FF82" i="2" s="1"/>
  <c r="FG82" i="2" s="1"/>
  <c r="ER93" i="2"/>
  <c r="FF93" i="2" s="1"/>
  <c r="FG93" i="2" s="1"/>
  <c r="ER108" i="2"/>
  <c r="FF108" i="2" s="1"/>
  <c r="FG108" i="2" s="1"/>
  <c r="FO109" i="2"/>
  <c r="FO103" i="2"/>
  <c r="FO100" i="2"/>
  <c r="FO96" i="2"/>
  <c r="FO84" i="2"/>
  <c r="FO80" i="2"/>
  <c r="FO79" i="2"/>
  <c r="FO74" i="2"/>
  <c r="FO72" i="2"/>
  <c r="FO69" i="2"/>
  <c r="FO61" i="2"/>
  <c r="FO55" i="2"/>
  <c r="FO46" i="2"/>
  <c r="FO45" i="2"/>
  <c r="FO39" i="2"/>
  <c r="FO33" i="2"/>
  <c r="FO28" i="2"/>
  <c r="FO25" i="2"/>
  <c r="FO24" i="2"/>
  <c r="FO20" i="2"/>
  <c r="FO16" i="2"/>
  <c r="FO111" i="2"/>
  <c r="FO107" i="2"/>
  <c r="FO105" i="2"/>
  <c r="FO98" i="2"/>
  <c r="FO97" i="2"/>
  <c r="FO95" i="2"/>
  <c r="FO92" i="2"/>
  <c r="FO91" i="2"/>
  <c r="FO89" i="2"/>
  <c r="FO86" i="2"/>
  <c r="FO85" i="2"/>
  <c r="FO83" i="2"/>
  <c r="FO76" i="2"/>
  <c r="FO70" i="2"/>
  <c r="FO67" i="2"/>
  <c r="FO62" i="2"/>
  <c r="FO59" i="2"/>
  <c r="FO57" i="2"/>
  <c r="FO52" i="2"/>
  <c r="FO49" i="2"/>
  <c r="FO48" i="2"/>
  <c r="FO43" i="2"/>
  <c r="FO41" i="2"/>
  <c r="FO37" i="2"/>
  <c r="FO35" i="2"/>
  <c r="FO34" i="2"/>
  <c r="FO31" i="2"/>
  <c r="FO29" i="2"/>
  <c r="FO26" i="2"/>
  <c r="FO17" i="2"/>
  <c r="FO113" i="2"/>
  <c r="FO106" i="2"/>
  <c r="FO104" i="2"/>
  <c r="FO102" i="2"/>
  <c r="FO101" i="2"/>
  <c r="FO93" i="2"/>
  <c r="FO88" i="2"/>
  <c r="FO81" i="2"/>
  <c r="FO78" i="2"/>
  <c r="FO77" i="2"/>
  <c r="FO75" i="2"/>
  <c r="FO73" i="2"/>
  <c r="FO71" i="2"/>
  <c r="FO68" i="2"/>
  <c r="FO64" i="2"/>
  <c r="FO60" i="2"/>
  <c r="FO54" i="2"/>
  <c r="FO53" i="2"/>
  <c r="FO40" i="2"/>
  <c r="FO38" i="2"/>
  <c r="FO36" i="2"/>
  <c r="FO27" i="2"/>
  <c r="FO23" i="2"/>
  <c r="FO22" i="2"/>
  <c r="FO19" i="2"/>
  <c r="FO18" i="2"/>
  <c r="FO15" i="2"/>
  <c r="FO112" i="2"/>
  <c r="FO110" i="2"/>
  <c r="FO108" i="2"/>
  <c r="FO99" i="2"/>
  <c r="FO94" i="2"/>
  <c r="FO90" i="2"/>
  <c r="FO87" i="2"/>
  <c r="FO82" i="2"/>
  <c r="FO66" i="2"/>
  <c r="FO65" i="2"/>
  <c r="FO63" i="2"/>
  <c r="FO58" i="2"/>
  <c r="FO56" i="2"/>
  <c r="FO51" i="2"/>
  <c r="FO50" i="2"/>
  <c r="FO47" i="2"/>
  <c r="FO44" i="2"/>
  <c r="FO42" i="2"/>
  <c r="FO32" i="2"/>
  <c r="FO30" i="2"/>
  <c r="FO21" i="2"/>
  <c r="FO14" i="2"/>
  <c r="AA6" i="2"/>
  <c r="AA2" i="2"/>
  <c r="L2" i="2"/>
  <c r="L3" i="2" s="1"/>
  <c r="FP14" i="2" l="1"/>
  <c r="GD14" i="2" s="1"/>
  <c r="GE14" i="2" s="1"/>
  <c r="FP51" i="2"/>
  <c r="GD51" i="2" s="1"/>
  <c r="GE51" i="2" s="1"/>
  <c r="FP90" i="2"/>
  <c r="GD90" i="2" s="1"/>
  <c r="GE90" i="2" s="1"/>
  <c r="FP19" i="2"/>
  <c r="GD19" i="2" s="1"/>
  <c r="GE19" i="2" s="1"/>
  <c r="FP54" i="2"/>
  <c r="GD54" i="2" s="1"/>
  <c r="GE54" i="2" s="1"/>
  <c r="FP78" i="2"/>
  <c r="GD78" i="2" s="1"/>
  <c r="GE78" i="2" s="1"/>
  <c r="FP113" i="2"/>
  <c r="GD113" i="2" s="1"/>
  <c r="GE113" i="2" s="1"/>
  <c r="FP31" i="2"/>
  <c r="GD31" i="2" s="1"/>
  <c r="GE31" i="2" s="1"/>
  <c r="FP52" i="2"/>
  <c r="GD52" i="2" s="1"/>
  <c r="GE52" i="2" s="1"/>
  <c r="FP85" i="2"/>
  <c r="GD85" i="2" s="1"/>
  <c r="GE85" i="2" s="1"/>
  <c r="FP105" i="2"/>
  <c r="GD105" i="2" s="1"/>
  <c r="GE105" i="2" s="1"/>
  <c r="FP39" i="2"/>
  <c r="GD39" i="2" s="1"/>
  <c r="GE39" i="2" s="1"/>
  <c r="FP79" i="2"/>
  <c r="GD79" i="2" s="1"/>
  <c r="GE79" i="2" s="1"/>
  <c r="FP42" i="2"/>
  <c r="GD42" i="2" s="1"/>
  <c r="GE42" i="2" s="1"/>
  <c r="FP65" i="2"/>
  <c r="GD65" i="2" s="1"/>
  <c r="GE65" i="2" s="1"/>
  <c r="FP110" i="2"/>
  <c r="GD110" i="2" s="1"/>
  <c r="GE110" i="2" s="1"/>
  <c r="FP36" i="2"/>
  <c r="GD36" i="2" s="1"/>
  <c r="GE36" i="2" s="1"/>
  <c r="FP71" i="2"/>
  <c r="GD71" i="2" s="1"/>
  <c r="GE71" i="2" s="1"/>
  <c r="FP101" i="2"/>
  <c r="GD101" i="2" s="1"/>
  <c r="GE101" i="2" s="1"/>
  <c r="FP41" i="2"/>
  <c r="GD41" i="2" s="1"/>
  <c r="GE41" i="2" s="1"/>
  <c r="FP67" i="2"/>
  <c r="GD67" i="2" s="1"/>
  <c r="GE67" i="2" s="1"/>
  <c r="FP92" i="2"/>
  <c r="GD92" i="2" s="1"/>
  <c r="GE92" i="2" s="1"/>
  <c r="FP24" i="2"/>
  <c r="GD24" i="2" s="1"/>
  <c r="GE24" i="2" s="1"/>
  <c r="FP61" i="2"/>
  <c r="GD61" i="2" s="1"/>
  <c r="GE61" i="2" s="1"/>
  <c r="FP100" i="2"/>
  <c r="GD100" i="2" s="1"/>
  <c r="GE100" i="2" s="1"/>
  <c r="FP21" i="2"/>
  <c r="GD21" i="2" s="1"/>
  <c r="GE21" i="2" s="1"/>
  <c r="FP44" i="2"/>
  <c r="GD44" i="2" s="1"/>
  <c r="GE44" i="2" s="1"/>
  <c r="FP56" i="2"/>
  <c r="GD56" i="2" s="1"/>
  <c r="GE56" i="2" s="1"/>
  <c r="FP66" i="2"/>
  <c r="GD66" i="2" s="1"/>
  <c r="GE66" i="2" s="1"/>
  <c r="FP94" i="2"/>
  <c r="GD94" i="2" s="1"/>
  <c r="GE94" i="2" s="1"/>
  <c r="FP112" i="2"/>
  <c r="GD112" i="2" s="1"/>
  <c r="GE112" i="2" s="1"/>
  <c r="FP22" i="2"/>
  <c r="GD22" i="2" s="1"/>
  <c r="GE22" i="2" s="1"/>
  <c r="FP38" i="2"/>
  <c r="GD38" i="2" s="1"/>
  <c r="GE38" i="2" s="1"/>
  <c r="FP60" i="2"/>
  <c r="GD60" i="2" s="1"/>
  <c r="GE60" i="2" s="1"/>
  <c r="FP73" i="2"/>
  <c r="GD73" i="2" s="1"/>
  <c r="GE73" i="2" s="1"/>
  <c r="FP81" i="2"/>
  <c r="GD81" i="2" s="1"/>
  <c r="GE81" i="2" s="1"/>
  <c r="FP102" i="2"/>
  <c r="GD102" i="2" s="1"/>
  <c r="GE102" i="2" s="1"/>
  <c r="FP17" i="2"/>
  <c r="GD17" i="2" s="1"/>
  <c r="GE17" i="2" s="1"/>
  <c r="FP34" i="2"/>
  <c r="GD34" i="2" s="1"/>
  <c r="GE34" i="2" s="1"/>
  <c r="FP43" i="2"/>
  <c r="GD43" i="2" s="1"/>
  <c r="GE43" i="2" s="1"/>
  <c r="FP57" i="2"/>
  <c r="GD57" i="2" s="1"/>
  <c r="GE57" i="2" s="1"/>
  <c r="FP70" i="2"/>
  <c r="GD70" i="2" s="1"/>
  <c r="GE70" i="2" s="1"/>
  <c r="FP86" i="2"/>
  <c r="GD86" i="2" s="1"/>
  <c r="GE86" i="2" s="1"/>
  <c r="FP95" i="2"/>
  <c r="GD95" i="2" s="1"/>
  <c r="GE95" i="2" s="1"/>
  <c r="FP107" i="2"/>
  <c r="GD107" i="2" s="1"/>
  <c r="GE107" i="2" s="1"/>
  <c r="FP25" i="2"/>
  <c r="GD25" i="2" s="1"/>
  <c r="GE25" i="2" s="1"/>
  <c r="FP45" i="2"/>
  <c r="GD45" i="2" s="1"/>
  <c r="GE45" i="2" s="1"/>
  <c r="FP69" i="2"/>
  <c r="GD69" i="2" s="1"/>
  <c r="GE69" i="2" s="1"/>
  <c r="FP80" i="2"/>
  <c r="GD80" i="2" s="1"/>
  <c r="GE80" i="2" s="1"/>
  <c r="FP103" i="2"/>
  <c r="GD103" i="2" s="1"/>
  <c r="GE103" i="2" s="1"/>
  <c r="FP58" i="2"/>
  <c r="GD58" i="2" s="1"/>
  <c r="GE58" i="2" s="1"/>
  <c r="FP99" i="2"/>
  <c r="GD99" i="2" s="1"/>
  <c r="GE99" i="2" s="1"/>
  <c r="FP40" i="2"/>
  <c r="GD40" i="2" s="1"/>
  <c r="GE40" i="2" s="1"/>
  <c r="FP75" i="2"/>
  <c r="GD75" i="2" s="1"/>
  <c r="GE75" i="2" s="1"/>
  <c r="FP104" i="2"/>
  <c r="GD104" i="2" s="1"/>
  <c r="GE104" i="2" s="1"/>
  <c r="FP26" i="2"/>
  <c r="GD26" i="2" s="1"/>
  <c r="GE26" i="2" s="1"/>
  <c r="FP48" i="2"/>
  <c r="GD48" i="2" s="1"/>
  <c r="GE48" i="2" s="1"/>
  <c r="FP76" i="2"/>
  <c r="GD76" i="2" s="1"/>
  <c r="GE76" i="2" s="1"/>
  <c r="FP97" i="2"/>
  <c r="GD97" i="2" s="1"/>
  <c r="GE97" i="2" s="1"/>
  <c r="FP16" i="2"/>
  <c r="GD16" i="2" s="1"/>
  <c r="GE16" i="2" s="1"/>
  <c r="FP46" i="2"/>
  <c r="GD46" i="2" s="1"/>
  <c r="GE46" i="2" s="1"/>
  <c r="FP109" i="2"/>
  <c r="GD109" i="2" s="1"/>
  <c r="GE109" i="2" s="1"/>
  <c r="FP30" i="2"/>
  <c r="GD30" i="2" s="1"/>
  <c r="GE30" i="2" s="1"/>
  <c r="FP47" i="2"/>
  <c r="GD47" i="2" s="1"/>
  <c r="GE47" i="2" s="1"/>
  <c r="FP82" i="2"/>
  <c r="GD82" i="2" s="1"/>
  <c r="GE82" i="2" s="1"/>
  <c r="FP15" i="2"/>
  <c r="GD15" i="2" s="1"/>
  <c r="GE15" i="2" s="1"/>
  <c r="FP23" i="2"/>
  <c r="GD23" i="2" s="1"/>
  <c r="GE23" i="2" s="1"/>
  <c r="FP64" i="2"/>
  <c r="GD64" i="2" s="1"/>
  <c r="GE64" i="2" s="1"/>
  <c r="FP88" i="2"/>
  <c r="GD88" i="2" s="1"/>
  <c r="GE88" i="2" s="1"/>
  <c r="FP35" i="2"/>
  <c r="GD35" i="2" s="1"/>
  <c r="GE35" i="2" s="1"/>
  <c r="FP59" i="2"/>
  <c r="GD59" i="2" s="1"/>
  <c r="GE59" i="2" s="1"/>
  <c r="FP89" i="2"/>
  <c r="GD89" i="2" s="1"/>
  <c r="GE89" i="2" s="1"/>
  <c r="FP111" i="2"/>
  <c r="GD111" i="2" s="1"/>
  <c r="GE111" i="2" s="1"/>
  <c r="FP28" i="2"/>
  <c r="GD28" i="2" s="1"/>
  <c r="GE28" i="2" s="1"/>
  <c r="FP72" i="2"/>
  <c r="GD72" i="2" s="1"/>
  <c r="GE72" i="2" s="1"/>
  <c r="FP84" i="2"/>
  <c r="GD84" i="2" s="1"/>
  <c r="GE84" i="2" s="1"/>
  <c r="FP32" i="2"/>
  <c r="GD32" i="2" s="1"/>
  <c r="GE32" i="2" s="1"/>
  <c r="FP50" i="2"/>
  <c r="GD50" i="2" s="1"/>
  <c r="GE50" i="2" s="1"/>
  <c r="FP63" i="2"/>
  <c r="GD63" i="2" s="1"/>
  <c r="GE63" i="2" s="1"/>
  <c r="FP87" i="2"/>
  <c r="GD87" i="2" s="1"/>
  <c r="GE87" i="2" s="1"/>
  <c r="FP108" i="2"/>
  <c r="GD108" i="2" s="1"/>
  <c r="GE108" i="2" s="1"/>
  <c r="FP18" i="2"/>
  <c r="GD18" i="2" s="1"/>
  <c r="GE18" i="2" s="1"/>
  <c r="FP27" i="2"/>
  <c r="GD27" i="2" s="1"/>
  <c r="GE27" i="2" s="1"/>
  <c r="FP53" i="2"/>
  <c r="GD53" i="2" s="1"/>
  <c r="GE53" i="2" s="1"/>
  <c r="FP68" i="2"/>
  <c r="GD68" i="2" s="1"/>
  <c r="GE68" i="2" s="1"/>
  <c r="FP77" i="2"/>
  <c r="GD77" i="2" s="1"/>
  <c r="GE77" i="2" s="1"/>
  <c r="FP93" i="2"/>
  <c r="GD93" i="2" s="1"/>
  <c r="GE93" i="2" s="1"/>
  <c r="FP106" i="2"/>
  <c r="GD106" i="2" s="1"/>
  <c r="GE106" i="2" s="1"/>
  <c r="FP29" i="2"/>
  <c r="GD29" i="2" s="1"/>
  <c r="GE29" i="2" s="1"/>
  <c r="FP37" i="2"/>
  <c r="GD37" i="2" s="1"/>
  <c r="GE37" i="2" s="1"/>
  <c r="FP49" i="2"/>
  <c r="GD49" i="2" s="1"/>
  <c r="GE49" i="2" s="1"/>
  <c r="FP62" i="2"/>
  <c r="GD62" i="2" s="1"/>
  <c r="GE62" i="2" s="1"/>
  <c r="FP83" i="2"/>
  <c r="GD83" i="2" s="1"/>
  <c r="GE83" i="2" s="1"/>
  <c r="FP91" i="2"/>
  <c r="GD91" i="2" s="1"/>
  <c r="GE91" i="2" s="1"/>
  <c r="FP98" i="2"/>
  <c r="GD98" i="2" s="1"/>
  <c r="GE98" i="2" s="1"/>
  <c r="FP20" i="2"/>
  <c r="GD20" i="2" s="1"/>
  <c r="GE20" i="2" s="1"/>
  <c r="FP33" i="2"/>
  <c r="GD33" i="2" s="1"/>
  <c r="GE33" i="2" s="1"/>
  <c r="FP55" i="2"/>
  <c r="GD55" i="2" s="1"/>
  <c r="GE55" i="2" s="1"/>
  <c r="FP74" i="2"/>
  <c r="GD74" i="2" s="1"/>
  <c r="GE74" i="2" s="1"/>
  <c r="FP96" i="2"/>
  <c r="GD96" i="2" s="1"/>
  <c r="GE96" i="2" s="1"/>
  <c r="GM109" i="2"/>
  <c r="GM103" i="2"/>
  <c r="GM100" i="2"/>
  <c r="GM96" i="2"/>
  <c r="GM84" i="2"/>
  <c r="GM80" i="2"/>
  <c r="GM79" i="2"/>
  <c r="GM74" i="2"/>
  <c r="GM72" i="2"/>
  <c r="GM69" i="2"/>
  <c r="GM61" i="2"/>
  <c r="GM55" i="2"/>
  <c r="GM46" i="2"/>
  <c r="GM45" i="2"/>
  <c r="GM39" i="2"/>
  <c r="GM33" i="2"/>
  <c r="GM28" i="2"/>
  <c r="GM25" i="2"/>
  <c r="GM24" i="2"/>
  <c r="GM20" i="2"/>
  <c r="GM16" i="2"/>
  <c r="GM111" i="2"/>
  <c r="GM107" i="2"/>
  <c r="GM105" i="2"/>
  <c r="GM98" i="2"/>
  <c r="GM97" i="2"/>
  <c r="GM95" i="2"/>
  <c r="GM92" i="2"/>
  <c r="GM91" i="2"/>
  <c r="GM89" i="2"/>
  <c r="GM86" i="2"/>
  <c r="GM85" i="2"/>
  <c r="GM83" i="2"/>
  <c r="GM76" i="2"/>
  <c r="GM70" i="2"/>
  <c r="GM67" i="2"/>
  <c r="GM62" i="2"/>
  <c r="GM59" i="2"/>
  <c r="GM57" i="2"/>
  <c r="GM52" i="2"/>
  <c r="GM49" i="2"/>
  <c r="GM48" i="2"/>
  <c r="GM43" i="2"/>
  <c r="GM41" i="2"/>
  <c r="GM37" i="2"/>
  <c r="GM35" i="2"/>
  <c r="GM34" i="2"/>
  <c r="GM31" i="2"/>
  <c r="GM29" i="2"/>
  <c r="GM26" i="2"/>
  <c r="GM17" i="2"/>
  <c r="GM113" i="2"/>
  <c r="GM106" i="2"/>
  <c r="GM104" i="2"/>
  <c r="GM102" i="2"/>
  <c r="GM101" i="2"/>
  <c r="GM93" i="2"/>
  <c r="GM88" i="2"/>
  <c r="GM81" i="2"/>
  <c r="GM78" i="2"/>
  <c r="GM77" i="2"/>
  <c r="GM75" i="2"/>
  <c r="GM73" i="2"/>
  <c r="GM71" i="2"/>
  <c r="GM68" i="2"/>
  <c r="GM64" i="2"/>
  <c r="GM60" i="2"/>
  <c r="GM54" i="2"/>
  <c r="GM53" i="2"/>
  <c r="GM40" i="2"/>
  <c r="GM38" i="2"/>
  <c r="GM36" i="2"/>
  <c r="GM27" i="2"/>
  <c r="GM23" i="2"/>
  <c r="GM22" i="2"/>
  <c r="GM19" i="2"/>
  <c r="GM18" i="2"/>
  <c r="GM15" i="2"/>
  <c r="GM112" i="2"/>
  <c r="GM110" i="2"/>
  <c r="GM108" i="2"/>
  <c r="GM99" i="2"/>
  <c r="GM94" i="2"/>
  <c r="GM90" i="2"/>
  <c r="GM87" i="2"/>
  <c r="GM82" i="2"/>
  <c r="GM66" i="2"/>
  <c r="GM65" i="2"/>
  <c r="GM63" i="2"/>
  <c r="GM58" i="2"/>
  <c r="GM56" i="2"/>
  <c r="GM51" i="2"/>
  <c r="GM50" i="2"/>
  <c r="GM47" i="2"/>
  <c r="GM44" i="2"/>
  <c r="GM42" i="2"/>
  <c r="GM32" i="2"/>
  <c r="GM30" i="2"/>
  <c r="GM21" i="2"/>
  <c r="GM14" i="2"/>
  <c r="L5" i="2"/>
  <c r="L4" i="2" s="1"/>
  <c r="M1" i="2"/>
  <c r="AB2" i="2" s="1"/>
  <c r="GN58" i="2" l="1"/>
  <c r="HB58" i="2" s="1"/>
  <c r="HC58" i="2" s="1"/>
  <c r="GN73" i="2"/>
  <c r="HB73" i="2" s="1"/>
  <c r="HC73" i="2" s="1"/>
  <c r="GN31" i="2"/>
  <c r="HB31" i="2" s="1"/>
  <c r="HC31" i="2" s="1"/>
  <c r="GN105" i="2"/>
  <c r="HB105" i="2" s="1"/>
  <c r="HC105" i="2" s="1"/>
  <c r="GN14" i="2"/>
  <c r="HB14" i="2" s="1"/>
  <c r="HC14" i="2" s="1"/>
  <c r="GN51" i="2"/>
  <c r="HB51" i="2" s="1"/>
  <c r="HC51" i="2" s="1"/>
  <c r="GN90" i="2"/>
  <c r="HB90" i="2" s="1"/>
  <c r="HC90" i="2" s="1"/>
  <c r="GN27" i="2"/>
  <c r="HB27" i="2" s="1"/>
  <c r="HC27" i="2" s="1"/>
  <c r="GN68" i="2"/>
  <c r="HB68" i="2" s="1"/>
  <c r="HC68" i="2" s="1"/>
  <c r="GN77" i="2"/>
  <c r="HB77" i="2" s="1"/>
  <c r="HC77" i="2" s="1"/>
  <c r="GN106" i="2"/>
  <c r="HB106" i="2" s="1"/>
  <c r="HC106" i="2" s="1"/>
  <c r="GN35" i="2"/>
  <c r="HB35" i="2" s="1"/>
  <c r="HC35" i="2" s="1"/>
  <c r="GN59" i="2"/>
  <c r="HB59" i="2" s="1"/>
  <c r="HC59" i="2" s="1"/>
  <c r="GN89" i="2"/>
  <c r="HB89" i="2" s="1"/>
  <c r="HC89" i="2" s="1"/>
  <c r="GN111" i="2"/>
  <c r="HB111" i="2" s="1"/>
  <c r="HC111" i="2" s="1"/>
  <c r="GN45" i="2"/>
  <c r="HB45" i="2" s="1"/>
  <c r="HC45" i="2" s="1"/>
  <c r="GN103" i="2"/>
  <c r="HB103" i="2" s="1"/>
  <c r="HC103" i="2" s="1"/>
  <c r="GN30" i="2"/>
  <c r="HB30" i="2" s="1"/>
  <c r="HC30" i="2" s="1"/>
  <c r="GN99" i="2"/>
  <c r="HB99" i="2" s="1"/>
  <c r="HC99" i="2" s="1"/>
  <c r="GN60" i="2"/>
  <c r="HB60" i="2" s="1"/>
  <c r="HC60" i="2" s="1"/>
  <c r="GN67" i="2"/>
  <c r="HB67" i="2" s="1"/>
  <c r="HC67" i="2" s="1"/>
  <c r="GN42" i="2"/>
  <c r="HB42" i="2" s="1"/>
  <c r="HC42" i="2" s="1"/>
  <c r="GN65" i="2"/>
  <c r="HB65" i="2" s="1"/>
  <c r="HC65" i="2" s="1"/>
  <c r="GN110" i="2"/>
  <c r="HB110" i="2" s="1"/>
  <c r="HC110" i="2" s="1"/>
  <c r="GN18" i="2"/>
  <c r="HB18" i="2" s="1"/>
  <c r="HC18" i="2" s="1"/>
  <c r="GN53" i="2"/>
  <c r="HB53" i="2" s="1"/>
  <c r="HC53" i="2" s="1"/>
  <c r="GN93" i="2"/>
  <c r="HB93" i="2" s="1"/>
  <c r="HC93" i="2" s="1"/>
  <c r="GN26" i="2"/>
  <c r="HB26" i="2" s="1"/>
  <c r="HC26" i="2" s="1"/>
  <c r="GN48" i="2"/>
  <c r="HB48" i="2" s="1"/>
  <c r="HC48" i="2" s="1"/>
  <c r="GN76" i="2"/>
  <c r="HB76" i="2" s="1"/>
  <c r="HC76" i="2" s="1"/>
  <c r="GN97" i="2"/>
  <c r="HB97" i="2" s="1"/>
  <c r="HC97" i="2" s="1"/>
  <c r="GN25" i="2"/>
  <c r="HB25" i="2" s="1"/>
  <c r="HC25" i="2" s="1"/>
  <c r="GN69" i="2"/>
  <c r="HB69" i="2" s="1"/>
  <c r="HC69" i="2" s="1"/>
  <c r="GN80" i="2"/>
  <c r="HB80" i="2" s="1"/>
  <c r="HC80" i="2" s="1"/>
  <c r="GN21" i="2"/>
  <c r="HB21" i="2" s="1"/>
  <c r="HC21" i="2" s="1"/>
  <c r="GN44" i="2"/>
  <c r="HB44" i="2" s="1"/>
  <c r="HC44" i="2" s="1"/>
  <c r="GN56" i="2"/>
  <c r="HB56" i="2" s="1"/>
  <c r="HC56" i="2" s="1"/>
  <c r="GN66" i="2"/>
  <c r="HB66" i="2" s="1"/>
  <c r="HC66" i="2" s="1"/>
  <c r="GN94" i="2"/>
  <c r="HB94" i="2" s="1"/>
  <c r="HC94" i="2" s="1"/>
  <c r="GN112" i="2"/>
  <c r="HB112" i="2" s="1"/>
  <c r="HC112" i="2" s="1"/>
  <c r="GN19" i="2"/>
  <c r="HB19" i="2" s="1"/>
  <c r="HC19" i="2" s="1"/>
  <c r="GN36" i="2"/>
  <c r="HB36" i="2" s="1"/>
  <c r="HC36" i="2" s="1"/>
  <c r="GN54" i="2"/>
  <c r="HB54" i="2" s="1"/>
  <c r="HC54" i="2" s="1"/>
  <c r="GN71" i="2"/>
  <c r="HB71" i="2" s="1"/>
  <c r="HC71" i="2" s="1"/>
  <c r="GN78" i="2"/>
  <c r="HB78" i="2" s="1"/>
  <c r="HC78" i="2" s="1"/>
  <c r="GN101" i="2"/>
  <c r="HB101" i="2" s="1"/>
  <c r="HC101" i="2" s="1"/>
  <c r="GN113" i="2"/>
  <c r="HB113" i="2" s="1"/>
  <c r="HC113" i="2" s="1"/>
  <c r="GN29" i="2"/>
  <c r="HB29" i="2" s="1"/>
  <c r="HC29" i="2" s="1"/>
  <c r="GN37" i="2"/>
  <c r="HB37" i="2" s="1"/>
  <c r="HC37" i="2" s="1"/>
  <c r="GN49" i="2"/>
  <c r="HB49" i="2" s="1"/>
  <c r="HC49" i="2" s="1"/>
  <c r="GN62" i="2"/>
  <c r="HB62" i="2" s="1"/>
  <c r="HC62" i="2" s="1"/>
  <c r="GN83" i="2"/>
  <c r="HB83" i="2" s="1"/>
  <c r="HC83" i="2" s="1"/>
  <c r="GN91" i="2"/>
  <c r="HB91" i="2" s="1"/>
  <c r="HC91" i="2" s="1"/>
  <c r="GN98" i="2"/>
  <c r="HB98" i="2" s="1"/>
  <c r="HC98" i="2" s="1"/>
  <c r="GN16" i="2"/>
  <c r="HB16" i="2" s="1"/>
  <c r="HC16" i="2" s="1"/>
  <c r="GN28" i="2"/>
  <c r="HB28" i="2" s="1"/>
  <c r="HC28" i="2" s="1"/>
  <c r="GN46" i="2"/>
  <c r="HB46" i="2" s="1"/>
  <c r="HC46" i="2" s="1"/>
  <c r="GN72" i="2"/>
  <c r="HB72" i="2" s="1"/>
  <c r="HC72" i="2" s="1"/>
  <c r="GN84" i="2"/>
  <c r="HB84" i="2" s="1"/>
  <c r="HC84" i="2" s="1"/>
  <c r="GN109" i="2"/>
  <c r="HB109" i="2" s="1"/>
  <c r="HC109" i="2" s="1"/>
  <c r="GN47" i="2"/>
  <c r="HB47" i="2" s="1"/>
  <c r="HC47" i="2" s="1"/>
  <c r="GN38" i="2"/>
  <c r="HB38" i="2" s="1"/>
  <c r="HC38" i="2" s="1"/>
  <c r="GN102" i="2"/>
  <c r="HB102" i="2" s="1"/>
  <c r="HC102" i="2" s="1"/>
  <c r="GN52" i="2"/>
  <c r="HB52" i="2" s="1"/>
  <c r="HC52" i="2" s="1"/>
  <c r="GN92" i="2"/>
  <c r="HB92" i="2" s="1"/>
  <c r="HC92" i="2" s="1"/>
  <c r="GN33" i="2"/>
  <c r="HB33" i="2" s="1"/>
  <c r="HC33" i="2" s="1"/>
  <c r="GN74" i="2"/>
  <c r="HB74" i="2" s="1"/>
  <c r="HC74" i="2" s="1"/>
  <c r="GN82" i="2"/>
  <c r="HB82" i="2" s="1"/>
  <c r="HC82" i="2" s="1"/>
  <c r="GN22" i="2"/>
  <c r="HB22" i="2" s="1"/>
  <c r="HC22" i="2" s="1"/>
  <c r="GN81" i="2"/>
  <c r="HB81" i="2" s="1"/>
  <c r="HC81" i="2" s="1"/>
  <c r="GN41" i="2"/>
  <c r="HB41" i="2" s="1"/>
  <c r="HC41" i="2" s="1"/>
  <c r="GN85" i="2"/>
  <c r="HB85" i="2" s="1"/>
  <c r="HC85" i="2" s="1"/>
  <c r="GN20" i="2"/>
  <c r="HB20" i="2" s="1"/>
  <c r="HC20" i="2" s="1"/>
  <c r="GN55" i="2"/>
  <c r="HB55" i="2" s="1"/>
  <c r="HC55" i="2" s="1"/>
  <c r="GN96" i="2"/>
  <c r="HB96" i="2" s="1"/>
  <c r="HC96" i="2" s="1"/>
  <c r="GN32" i="2"/>
  <c r="HB32" i="2" s="1"/>
  <c r="HC32" i="2" s="1"/>
  <c r="GN50" i="2"/>
  <c r="HB50" i="2" s="1"/>
  <c r="HC50" i="2" s="1"/>
  <c r="GN63" i="2"/>
  <c r="HB63" i="2" s="1"/>
  <c r="HC63" i="2" s="1"/>
  <c r="GN87" i="2"/>
  <c r="HB87" i="2" s="1"/>
  <c r="HC87" i="2" s="1"/>
  <c r="GN108" i="2"/>
  <c r="HB108" i="2" s="1"/>
  <c r="HC108" i="2" s="1"/>
  <c r="GN15" i="2"/>
  <c r="HB15" i="2" s="1"/>
  <c r="HC15" i="2" s="1"/>
  <c r="GN23" i="2"/>
  <c r="HB23" i="2" s="1"/>
  <c r="HC23" i="2" s="1"/>
  <c r="GN40" i="2"/>
  <c r="HB40" i="2" s="1"/>
  <c r="HC40" i="2" s="1"/>
  <c r="GN64" i="2"/>
  <c r="HB64" i="2" s="1"/>
  <c r="HC64" i="2" s="1"/>
  <c r="GN75" i="2"/>
  <c r="HB75" i="2" s="1"/>
  <c r="HC75" i="2" s="1"/>
  <c r="GN88" i="2"/>
  <c r="HB88" i="2" s="1"/>
  <c r="HC88" i="2" s="1"/>
  <c r="GN104" i="2"/>
  <c r="HB104" i="2" s="1"/>
  <c r="HC104" i="2" s="1"/>
  <c r="GN17" i="2"/>
  <c r="HB17" i="2" s="1"/>
  <c r="HC17" i="2" s="1"/>
  <c r="GN34" i="2"/>
  <c r="HB34" i="2" s="1"/>
  <c r="HC34" i="2" s="1"/>
  <c r="GN43" i="2"/>
  <c r="HB43" i="2" s="1"/>
  <c r="HC43" i="2" s="1"/>
  <c r="GN57" i="2"/>
  <c r="HB57" i="2" s="1"/>
  <c r="HC57" i="2" s="1"/>
  <c r="GN70" i="2"/>
  <c r="HB70" i="2" s="1"/>
  <c r="HC70" i="2" s="1"/>
  <c r="GN86" i="2"/>
  <c r="HB86" i="2" s="1"/>
  <c r="HC86" i="2" s="1"/>
  <c r="GN95" i="2"/>
  <c r="HB95" i="2" s="1"/>
  <c r="HC95" i="2" s="1"/>
  <c r="GN107" i="2"/>
  <c r="HB107" i="2" s="1"/>
  <c r="HC107" i="2" s="1"/>
  <c r="GN24" i="2"/>
  <c r="HB24" i="2" s="1"/>
  <c r="HC24" i="2" s="1"/>
  <c r="GN39" i="2"/>
  <c r="HB39" i="2" s="1"/>
  <c r="HC39" i="2" s="1"/>
  <c r="GN61" i="2"/>
  <c r="HB61" i="2" s="1"/>
  <c r="HC61" i="2" s="1"/>
  <c r="GN79" i="2"/>
  <c r="HB79" i="2" s="1"/>
  <c r="HC79" i="2" s="1"/>
  <c r="GN100" i="2"/>
  <c r="HB100" i="2" s="1"/>
  <c r="HC100" i="2" s="1"/>
  <c r="HK113" i="2"/>
  <c r="HK111" i="2"/>
  <c r="HK107" i="2"/>
  <c r="HK105" i="2"/>
  <c r="HK102" i="2"/>
  <c r="HK97" i="2"/>
  <c r="HK92" i="2"/>
  <c r="HK91" i="2"/>
  <c r="HK89" i="2"/>
  <c r="HK85" i="2"/>
  <c r="HK76" i="2"/>
  <c r="HK75" i="2"/>
  <c r="HK70" i="2"/>
  <c r="HK67" i="2"/>
  <c r="HK62" i="2"/>
  <c r="HK59" i="2"/>
  <c r="HK57" i="2"/>
  <c r="HK54" i="2"/>
  <c r="HK52" i="2"/>
  <c r="HK49" i="2"/>
  <c r="HK43" i="2"/>
  <c r="HK41" i="2"/>
  <c r="HK40" i="2"/>
  <c r="HK37" i="2"/>
  <c r="HK36" i="2"/>
  <c r="HK34" i="2"/>
  <c r="HK31" i="2"/>
  <c r="HK29" i="2"/>
  <c r="HK26" i="2"/>
  <c r="HK23" i="2"/>
  <c r="HK19" i="2"/>
  <c r="HK17" i="2"/>
  <c r="HK15" i="2"/>
  <c r="HK108" i="2"/>
  <c r="HK106" i="2"/>
  <c r="HK104" i="2"/>
  <c r="HK101" i="2"/>
  <c r="HK93" i="2"/>
  <c r="HK90" i="2"/>
  <c r="HK88" i="2"/>
  <c r="HK87" i="2"/>
  <c r="HK81" i="2"/>
  <c r="HK78" i="2"/>
  <c r="HK77" i="2"/>
  <c r="HK73" i="2"/>
  <c r="HK71" i="2"/>
  <c r="HK68" i="2"/>
  <c r="HK66" i="2"/>
  <c r="HK64" i="2"/>
  <c r="HK63" i="2"/>
  <c r="HK60" i="2"/>
  <c r="HK58" i="2"/>
  <c r="HK53" i="2"/>
  <c r="HK47" i="2"/>
  <c r="HK38" i="2"/>
  <c r="HK27" i="2"/>
  <c r="HK22" i="2"/>
  <c r="HK18" i="2"/>
  <c r="HK112" i="2"/>
  <c r="HK110" i="2"/>
  <c r="HK109" i="2"/>
  <c r="HK99" i="2"/>
  <c r="HK94" i="2"/>
  <c r="HK82" i="2"/>
  <c r="HK79" i="2"/>
  <c r="HK65" i="2"/>
  <c r="HK56" i="2"/>
  <c r="HK55" i="2"/>
  <c r="HK51" i="2"/>
  <c r="HK50" i="2"/>
  <c r="HK44" i="2"/>
  <c r="HK42" i="2"/>
  <c r="HK32" i="2"/>
  <c r="HK30" i="2"/>
  <c r="HK24" i="2"/>
  <c r="HK21" i="2"/>
  <c r="HK20" i="2"/>
  <c r="HK103" i="2"/>
  <c r="HK100" i="2"/>
  <c r="HK98" i="2"/>
  <c r="HK96" i="2"/>
  <c r="HK95" i="2"/>
  <c r="HK86" i="2"/>
  <c r="HK84" i="2"/>
  <c r="HK83" i="2"/>
  <c r="HK80" i="2"/>
  <c r="HK74" i="2"/>
  <c r="HK72" i="2"/>
  <c r="HK69" i="2"/>
  <c r="HK61" i="2"/>
  <c r="HK48" i="2"/>
  <c r="HK46" i="2"/>
  <c r="HK45" i="2"/>
  <c r="HK39" i="2"/>
  <c r="HK35" i="2"/>
  <c r="HK33" i="2"/>
  <c r="HK28" i="2"/>
  <c r="HK25" i="2"/>
  <c r="HK16" i="2"/>
  <c r="HK14" i="2"/>
  <c r="M2" i="2"/>
  <c r="M3" i="2" s="1"/>
  <c r="AB6" i="2"/>
  <c r="C1" i="4"/>
  <c r="D10" i="4"/>
  <c r="HL98" i="2" l="1"/>
  <c r="HZ98" i="2" s="1"/>
  <c r="IA98" i="2" s="1"/>
  <c r="HL21" i="2"/>
  <c r="HZ21" i="2" s="1"/>
  <c r="IA21" i="2" s="1"/>
  <c r="HL110" i="2"/>
  <c r="HZ110" i="2" s="1"/>
  <c r="IA110" i="2" s="1"/>
  <c r="HL58" i="2"/>
  <c r="HZ58" i="2" s="1"/>
  <c r="IA58" i="2" s="1"/>
  <c r="HL77" i="2"/>
  <c r="HZ77" i="2" s="1"/>
  <c r="IA77" i="2" s="1"/>
  <c r="HL104" i="2"/>
  <c r="HZ104" i="2" s="1"/>
  <c r="IA104" i="2" s="1"/>
  <c r="HL15" i="2"/>
  <c r="HZ15" i="2" s="1"/>
  <c r="IA15" i="2" s="1"/>
  <c r="HL36" i="2"/>
  <c r="HZ36" i="2" s="1"/>
  <c r="IA36" i="2" s="1"/>
  <c r="HL57" i="2"/>
  <c r="HZ57" i="2" s="1"/>
  <c r="IA57" i="2" s="1"/>
  <c r="HL89" i="2"/>
  <c r="HZ89" i="2" s="1"/>
  <c r="IA89" i="2" s="1"/>
  <c r="HL113" i="2"/>
  <c r="HZ113" i="2" s="1"/>
  <c r="IA113" i="2" s="1"/>
  <c r="HL72" i="2"/>
  <c r="HZ72" i="2" s="1"/>
  <c r="IA72" i="2" s="1"/>
  <c r="HL55" i="2"/>
  <c r="HZ55" i="2" s="1"/>
  <c r="IA55" i="2" s="1"/>
  <c r="HL27" i="2"/>
  <c r="HZ27" i="2" s="1"/>
  <c r="IA27" i="2" s="1"/>
  <c r="HL66" i="2"/>
  <c r="HZ66" i="2" s="1"/>
  <c r="IA66" i="2" s="1"/>
  <c r="HL88" i="2"/>
  <c r="HZ88" i="2" s="1"/>
  <c r="IA88" i="2" s="1"/>
  <c r="HL26" i="2"/>
  <c r="HZ26" i="2" s="1"/>
  <c r="IA26" i="2" s="1"/>
  <c r="HL43" i="2"/>
  <c r="HZ43" i="2" s="1"/>
  <c r="IA43" i="2" s="1"/>
  <c r="HL70" i="2"/>
  <c r="HZ70" i="2" s="1"/>
  <c r="IA70" i="2" s="1"/>
  <c r="HL102" i="2"/>
  <c r="HZ102" i="2" s="1"/>
  <c r="IA102" i="2" s="1"/>
  <c r="HL16" i="2"/>
  <c r="HZ16" i="2" s="1"/>
  <c r="IA16" i="2" s="1"/>
  <c r="HL35" i="2"/>
  <c r="HZ35" i="2" s="1"/>
  <c r="IA35" i="2" s="1"/>
  <c r="HL48" i="2"/>
  <c r="HZ48" i="2" s="1"/>
  <c r="IA48" i="2" s="1"/>
  <c r="HL74" i="2"/>
  <c r="HZ74" i="2" s="1"/>
  <c r="IA74" i="2" s="1"/>
  <c r="HL86" i="2"/>
  <c r="HZ86" i="2" s="1"/>
  <c r="IA86" i="2" s="1"/>
  <c r="HL100" i="2"/>
  <c r="HZ100" i="2" s="1"/>
  <c r="IA100" i="2" s="1"/>
  <c r="HL24" i="2"/>
  <c r="HZ24" i="2" s="1"/>
  <c r="IA24" i="2" s="1"/>
  <c r="HL44" i="2"/>
  <c r="HZ44" i="2" s="1"/>
  <c r="IA44" i="2" s="1"/>
  <c r="HL56" i="2"/>
  <c r="HZ56" i="2" s="1"/>
  <c r="IA56" i="2" s="1"/>
  <c r="HL94" i="2"/>
  <c r="HZ94" i="2" s="1"/>
  <c r="IA94" i="2" s="1"/>
  <c r="HL112" i="2"/>
  <c r="HZ112" i="2" s="1"/>
  <c r="IA112" i="2" s="1"/>
  <c r="HL38" i="2"/>
  <c r="HZ38" i="2" s="1"/>
  <c r="IA38" i="2" s="1"/>
  <c r="HL60" i="2"/>
  <c r="HZ60" i="2" s="1"/>
  <c r="IA60" i="2" s="1"/>
  <c r="HL68" i="2"/>
  <c r="HZ68" i="2" s="1"/>
  <c r="IA68" i="2" s="1"/>
  <c r="HL78" i="2"/>
  <c r="HZ78" i="2" s="1"/>
  <c r="IA78" i="2" s="1"/>
  <c r="HL90" i="2"/>
  <c r="HZ90" i="2" s="1"/>
  <c r="IA90" i="2" s="1"/>
  <c r="HL106" i="2"/>
  <c r="HZ106" i="2" s="1"/>
  <c r="IA106" i="2" s="1"/>
  <c r="HL17" i="2"/>
  <c r="HZ17" i="2" s="1"/>
  <c r="IA17" i="2" s="1"/>
  <c r="HL29" i="2"/>
  <c r="HZ29" i="2" s="1"/>
  <c r="IA29" i="2" s="1"/>
  <c r="HL37" i="2"/>
  <c r="HZ37" i="2" s="1"/>
  <c r="IA37" i="2" s="1"/>
  <c r="HL49" i="2"/>
  <c r="HZ49" i="2" s="1"/>
  <c r="IA49" i="2" s="1"/>
  <c r="HL59" i="2"/>
  <c r="HZ59" i="2" s="1"/>
  <c r="IA59" i="2" s="1"/>
  <c r="HL75" i="2"/>
  <c r="HZ75" i="2" s="1"/>
  <c r="IA75" i="2" s="1"/>
  <c r="HL91" i="2"/>
  <c r="HZ91" i="2" s="1"/>
  <c r="IA91" i="2" s="1"/>
  <c r="HL105" i="2"/>
  <c r="HZ105" i="2" s="1"/>
  <c r="IA105" i="2" s="1"/>
  <c r="HL33" i="2"/>
  <c r="HZ33" i="2" s="1"/>
  <c r="IA33" i="2" s="1"/>
  <c r="HL84" i="2"/>
  <c r="HZ84" i="2" s="1"/>
  <c r="IA84" i="2" s="1"/>
  <c r="HL82" i="2"/>
  <c r="HZ82" i="2" s="1"/>
  <c r="IA82" i="2" s="1"/>
  <c r="HL25" i="2"/>
  <c r="HZ25" i="2" s="1"/>
  <c r="IA25" i="2" s="1"/>
  <c r="HL80" i="2"/>
  <c r="HZ80" i="2" s="1"/>
  <c r="IA80" i="2" s="1"/>
  <c r="HL103" i="2"/>
  <c r="HZ103" i="2" s="1"/>
  <c r="IA103" i="2" s="1"/>
  <c r="HL30" i="2"/>
  <c r="HZ30" i="2" s="1"/>
  <c r="IA30" i="2" s="1"/>
  <c r="HL65" i="2"/>
  <c r="HZ65" i="2" s="1"/>
  <c r="IA65" i="2" s="1"/>
  <c r="HL47" i="2"/>
  <c r="HZ47" i="2" s="1"/>
  <c r="IA47" i="2" s="1"/>
  <c r="HL71" i="2"/>
  <c r="HZ71" i="2" s="1"/>
  <c r="IA71" i="2" s="1"/>
  <c r="HL93" i="2"/>
  <c r="HZ93" i="2" s="1"/>
  <c r="IA93" i="2" s="1"/>
  <c r="HL19" i="2"/>
  <c r="HZ19" i="2" s="1"/>
  <c r="IA19" i="2" s="1"/>
  <c r="HL40" i="2"/>
  <c r="HZ40" i="2" s="1"/>
  <c r="IA40" i="2" s="1"/>
  <c r="HL62" i="2"/>
  <c r="HZ62" i="2" s="1"/>
  <c r="IA62" i="2" s="1"/>
  <c r="HL107" i="2"/>
  <c r="HZ107" i="2" s="1"/>
  <c r="IA107" i="2" s="1"/>
  <c r="HL46" i="2"/>
  <c r="HZ46" i="2" s="1"/>
  <c r="IA46" i="2" s="1"/>
  <c r="HL42" i="2"/>
  <c r="HZ42" i="2" s="1"/>
  <c r="IA42" i="2" s="1"/>
  <c r="HL39" i="2"/>
  <c r="HZ39" i="2" s="1"/>
  <c r="IA39" i="2" s="1"/>
  <c r="HL61" i="2"/>
  <c r="HZ61" i="2" s="1"/>
  <c r="IA61" i="2" s="1"/>
  <c r="HL95" i="2"/>
  <c r="HZ95" i="2" s="1"/>
  <c r="IA95" i="2" s="1"/>
  <c r="HL50" i="2"/>
  <c r="HZ50" i="2" s="1"/>
  <c r="IA50" i="2" s="1"/>
  <c r="HL99" i="2"/>
  <c r="HZ99" i="2" s="1"/>
  <c r="IA99" i="2" s="1"/>
  <c r="HL18" i="2"/>
  <c r="HZ18" i="2" s="1"/>
  <c r="IA18" i="2" s="1"/>
  <c r="HL63" i="2"/>
  <c r="HZ63" i="2" s="1"/>
  <c r="IA63" i="2" s="1"/>
  <c r="HL81" i="2"/>
  <c r="HZ81" i="2" s="1"/>
  <c r="IA81" i="2" s="1"/>
  <c r="HL108" i="2"/>
  <c r="HZ108" i="2" s="1"/>
  <c r="IA108" i="2" s="1"/>
  <c r="HL31" i="2"/>
  <c r="HZ31" i="2" s="1"/>
  <c r="IA31" i="2" s="1"/>
  <c r="HL52" i="2"/>
  <c r="HZ52" i="2" s="1"/>
  <c r="IA52" i="2" s="1"/>
  <c r="HL76" i="2"/>
  <c r="HZ76" i="2" s="1"/>
  <c r="IA76" i="2" s="1"/>
  <c r="HL92" i="2"/>
  <c r="HZ92" i="2" s="1"/>
  <c r="IA92" i="2" s="1"/>
  <c r="HL14" i="2"/>
  <c r="HZ14" i="2" s="1"/>
  <c r="IA14" i="2" s="1"/>
  <c r="HL28" i="2"/>
  <c r="HZ28" i="2" s="1"/>
  <c r="IA28" i="2" s="1"/>
  <c r="HL45" i="2"/>
  <c r="HZ45" i="2" s="1"/>
  <c r="IA45" i="2" s="1"/>
  <c r="HL69" i="2"/>
  <c r="HZ69" i="2" s="1"/>
  <c r="IA69" i="2" s="1"/>
  <c r="HL83" i="2"/>
  <c r="HZ83" i="2" s="1"/>
  <c r="IA83" i="2" s="1"/>
  <c r="HL96" i="2"/>
  <c r="HZ96" i="2" s="1"/>
  <c r="IA96" i="2" s="1"/>
  <c r="HL20" i="2"/>
  <c r="HZ20" i="2" s="1"/>
  <c r="IA20" i="2" s="1"/>
  <c r="HL32" i="2"/>
  <c r="HZ32" i="2" s="1"/>
  <c r="IA32" i="2" s="1"/>
  <c r="HL51" i="2"/>
  <c r="HZ51" i="2" s="1"/>
  <c r="IA51" i="2" s="1"/>
  <c r="HL79" i="2"/>
  <c r="HZ79" i="2" s="1"/>
  <c r="IA79" i="2" s="1"/>
  <c r="HL109" i="2"/>
  <c r="HZ109" i="2" s="1"/>
  <c r="IA109" i="2" s="1"/>
  <c r="HL22" i="2"/>
  <c r="HZ22" i="2" s="1"/>
  <c r="IA22" i="2" s="1"/>
  <c r="HL53" i="2"/>
  <c r="HZ53" i="2" s="1"/>
  <c r="IA53" i="2" s="1"/>
  <c r="HL64" i="2"/>
  <c r="HZ64" i="2" s="1"/>
  <c r="IA64" i="2" s="1"/>
  <c r="HL73" i="2"/>
  <c r="HZ73" i="2" s="1"/>
  <c r="IA73" i="2" s="1"/>
  <c r="HL87" i="2"/>
  <c r="HZ87" i="2" s="1"/>
  <c r="IA87" i="2" s="1"/>
  <c r="HL101" i="2"/>
  <c r="HZ101" i="2" s="1"/>
  <c r="IA101" i="2" s="1"/>
  <c r="HL23" i="2"/>
  <c r="HZ23" i="2" s="1"/>
  <c r="IA23" i="2" s="1"/>
  <c r="HL34" i="2"/>
  <c r="HZ34" i="2" s="1"/>
  <c r="IA34" i="2" s="1"/>
  <c r="HL41" i="2"/>
  <c r="HZ41" i="2" s="1"/>
  <c r="IA41" i="2" s="1"/>
  <c r="HL54" i="2"/>
  <c r="HZ54" i="2" s="1"/>
  <c r="IA54" i="2" s="1"/>
  <c r="HL67" i="2"/>
  <c r="HZ67" i="2" s="1"/>
  <c r="IA67" i="2" s="1"/>
  <c r="HL85" i="2"/>
  <c r="HZ85" i="2" s="1"/>
  <c r="IA85" i="2" s="1"/>
  <c r="HL97" i="2"/>
  <c r="HZ97" i="2" s="1"/>
  <c r="IA97" i="2" s="1"/>
  <c r="HL111" i="2"/>
  <c r="HZ111" i="2" s="1"/>
  <c r="IA111" i="2" s="1"/>
  <c r="II113" i="2"/>
  <c r="II111" i="2"/>
  <c r="II107" i="2"/>
  <c r="II105" i="2"/>
  <c r="II102" i="2"/>
  <c r="II97" i="2"/>
  <c r="II92" i="2"/>
  <c r="II91" i="2"/>
  <c r="II89" i="2"/>
  <c r="II85" i="2"/>
  <c r="II76" i="2"/>
  <c r="II75" i="2"/>
  <c r="II70" i="2"/>
  <c r="II67" i="2"/>
  <c r="II62" i="2"/>
  <c r="II59" i="2"/>
  <c r="II57" i="2"/>
  <c r="II54" i="2"/>
  <c r="II52" i="2"/>
  <c r="II49" i="2"/>
  <c r="II43" i="2"/>
  <c r="II41" i="2"/>
  <c r="II40" i="2"/>
  <c r="II37" i="2"/>
  <c r="II36" i="2"/>
  <c r="II34" i="2"/>
  <c r="II31" i="2"/>
  <c r="II29" i="2"/>
  <c r="II26" i="2"/>
  <c r="II23" i="2"/>
  <c r="II19" i="2"/>
  <c r="II17" i="2"/>
  <c r="II15" i="2"/>
  <c r="II108" i="2"/>
  <c r="II106" i="2"/>
  <c r="II104" i="2"/>
  <c r="II101" i="2"/>
  <c r="II93" i="2"/>
  <c r="II90" i="2"/>
  <c r="II88" i="2"/>
  <c r="II87" i="2"/>
  <c r="II81" i="2"/>
  <c r="II78" i="2"/>
  <c r="II77" i="2"/>
  <c r="II73" i="2"/>
  <c r="II71" i="2"/>
  <c r="II68" i="2"/>
  <c r="II66" i="2"/>
  <c r="II64" i="2"/>
  <c r="II63" i="2"/>
  <c r="II60" i="2"/>
  <c r="II58" i="2"/>
  <c r="II53" i="2"/>
  <c r="II47" i="2"/>
  <c r="II38" i="2"/>
  <c r="II27" i="2"/>
  <c r="II22" i="2"/>
  <c r="II18" i="2"/>
  <c r="II112" i="2"/>
  <c r="II110" i="2"/>
  <c r="II109" i="2"/>
  <c r="II99" i="2"/>
  <c r="II94" i="2"/>
  <c r="II82" i="2"/>
  <c r="II79" i="2"/>
  <c r="II65" i="2"/>
  <c r="II56" i="2"/>
  <c r="II55" i="2"/>
  <c r="II51" i="2"/>
  <c r="II50" i="2"/>
  <c r="II44" i="2"/>
  <c r="II42" i="2"/>
  <c r="II32" i="2"/>
  <c r="II30" i="2"/>
  <c r="II24" i="2"/>
  <c r="II21" i="2"/>
  <c r="II20" i="2"/>
  <c r="II103" i="2"/>
  <c r="II100" i="2"/>
  <c r="II98" i="2"/>
  <c r="II96" i="2"/>
  <c r="II95" i="2"/>
  <c r="II86" i="2"/>
  <c r="II84" i="2"/>
  <c r="II83" i="2"/>
  <c r="II80" i="2"/>
  <c r="II74" i="2"/>
  <c r="II72" i="2"/>
  <c r="II69" i="2"/>
  <c r="II61" i="2"/>
  <c r="II48" i="2"/>
  <c r="II46" i="2"/>
  <c r="II45" i="2"/>
  <c r="II39" i="2"/>
  <c r="II35" i="2"/>
  <c r="II33" i="2"/>
  <c r="II28" i="2"/>
  <c r="II25" i="2"/>
  <c r="II16" i="2"/>
  <c r="II14" i="2"/>
  <c r="C2" i="4"/>
  <c r="C4" i="4" s="1"/>
  <c r="N1" i="2"/>
  <c r="N2" i="2" s="1"/>
  <c r="O1" i="2" s="1"/>
  <c r="O2" i="2" s="1"/>
  <c r="P1" i="2" s="1"/>
  <c r="P2" i="2" s="1"/>
  <c r="P3" i="2" s="1"/>
  <c r="M5" i="2"/>
  <c r="M4" i="2" s="1"/>
  <c r="IJ39" i="2" l="1"/>
  <c r="IX39" i="2" s="1"/>
  <c r="IJ33" i="2"/>
  <c r="IX33" i="2" s="1"/>
  <c r="IJ72" i="2"/>
  <c r="IX72" i="2" s="1"/>
  <c r="IJ98" i="2"/>
  <c r="IX98" i="2" s="1"/>
  <c r="IJ24" i="2"/>
  <c r="IX24" i="2" s="1"/>
  <c r="IJ56" i="2"/>
  <c r="IX56" i="2" s="1"/>
  <c r="IJ112" i="2"/>
  <c r="IX112" i="2" s="1"/>
  <c r="IJ60" i="2"/>
  <c r="IX60" i="2" s="1"/>
  <c r="IJ78" i="2"/>
  <c r="IX78" i="2" s="1"/>
  <c r="IJ106" i="2"/>
  <c r="IX106" i="2" s="1"/>
  <c r="IJ34" i="2"/>
  <c r="IX34" i="2" s="1"/>
  <c r="IJ54" i="2"/>
  <c r="IX54" i="2" s="1"/>
  <c r="IJ97" i="2"/>
  <c r="IX97" i="2" s="1"/>
  <c r="IJ61" i="2"/>
  <c r="IX61" i="2" s="1"/>
  <c r="IJ103" i="2"/>
  <c r="IX103" i="2" s="1"/>
  <c r="IJ14" i="2"/>
  <c r="IX14" i="2" s="1"/>
  <c r="IJ46" i="2"/>
  <c r="IX46" i="2" s="1"/>
  <c r="IJ84" i="2"/>
  <c r="IX84" i="2" s="1"/>
  <c r="IJ44" i="2"/>
  <c r="IX44" i="2" s="1"/>
  <c r="IJ94" i="2"/>
  <c r="IX94" i="2" s="1"/>
  <c r="IJ38" i="2"/>
  <c r="IX38" i="2" s="1"/>
  <c r="IJ68" i="2"/>
  <c r="IX68" i="2" s="1"/>
  <c r="IJ90" i="2"/>
  <c r="IX90" i="2" s="1"/>
  <c r="IJ23" i="2"/>
  <c r="IX23" i="2" s="1"/>
  <c r="IJ41" i="2"/>
  <c r="IX41" i="2" s="1"/>
  <c r="IJ67" i="2"/>
  <c r="IX67" i="2" s="1"/>
  <c r="IJ85" i="2"/>
  <c r="IX85" i="2" s="1"/>
  <c r="IJ111" i="2"/>
  <c r="IX111" i="2" s="1"/>
  <c r="IJ16" i="2"/>
  <c r="IX16" i="2" s="1"/>
  <c r="IJ35" i="2"/>
  <c r="IX35" i="2" s="1"/>
  <c r="IJ48" i="2"/>
  <c r="IX48" i="2" s="1"/>
  <c r="IJ74" i="2"/>
  <c r="IX74" i="2" s="1"/>
  <c r="IJ86" i="2"/>
  <c r="IX86" i="2" s="1"/>
  <c r="IJ100" i="2"/>
  <c r="IX100" i="2" s="1"/>
  <c r="IJ30" i="2"/>
  <c r="IX30" i="2" s="1"/>
  <c r="IJ50" i="2"/>
  <c r="IX50" i="2" s="1"/>
  <c r="IJ65" i="2"/>
  <c r="IX65" i="2" s="1"/>
  <c r="IJ99" i="2"/>
  <c r="IX99" i="2" s="1"/>
  <c r="IJ18" i="2"/>
  <c r="IX18" i="2" s="1"/>
  <c r="IJ47" i="2"/>
  <c r="IX47" i="2" s="1"/>
  <c r="IJ63" i="2"/>
  <c r="IX63" i="2" s="1"/>
  <c r="IJ71" i="2"/>
  <c r="IX71" i="2" s="1"/>
  <c r="IJ81" i="2"/>
  <c r="IX81" i="2" s="1"/>
  <c r="IJ93" i="2"/>
  <c r="IX93" i="2" s="1"/>
  <c r="IJ108" i="2"/>
  <c r="IX108" i="2" s="1"/>
  <c r="IJ15" i="2"/>
  <c r="IX15" i="2" s="1"/>
  <c r="IJ26" i="2"/>
  <c r="IX26" i="2" s="1"/>
  <c r="IJ36" i="2"/>
  <c r="IX36" i="2" s="1"/>
  <c r="IJ43" i="2"/>
  <c r="IX43" i="2" s="1"/>
  <c r="IJ57" i="2"/>
  <c r="IX57" i="2" s="1"/>
  <c r="IJ70" i="2"/>
  <c r="IX70" i="2" s="1"/>
  <c r="IJ89" i="2"/>
  <c r="IX89" i="2" s="1"/>
  <c r="IJ102" i="2"/>
  <c r="IX102" i="2" s="1"/>
  <c r="IJ113" i="2"/>
  <c r="IX113" i="2" s="1"/>
  <c r="IJ80" i="2"/>
  <c r="IX80" i="2" s="1"/>
  <c r="IJ20" i="2"/>
  <c r="IX20" i="2" s="1"/>
  <c r="IJ51" i="2"/>
  <c r="IX51" i="2" s="1"/>
  <c r="IJ109" i="2"/>
  <c r="IX109" i="2" s="1"/>
  <c r="IJ53" i="2"/>
  <c r="IX53" i="2" s="1"/>
  <c r="IJ73" i="2"/>
  <c r="IX73" i="2" s="1"/>
  <c r="IJ101" i="2"/>
  <c r="IX101" i="2" s="1"/>
  <c r="IJ29" i="2"/>
  <c r="IX29" i="2" s="1"/>
  <c r="IJ49" i="2"/>
  <c r="IX49" i="2" s="1"/>
  <c r="IJ75" i="2"/>
  <c r="IX75" i="2" s="1"/>
  <c r="IJ105" i="2"/>
  <c r="IX105" i="2" s="1"/>
  <c r="IJ25" i="2"/>
  <c r="IX25" i="2" s="1"/>
  <c r="IJ95" i="2"/>
  <c r="IX95" i="2" s="1"/>
  <c r="IJ32" i="2"/>
  <c r="IX32" i="2" s="1"/>
  <c r="IJ79" i="2"/>
  <c r="IX79" i="2" s="1"/>
  <c r="IJ22" i="2"/>
  <c r="IX22" i="2" s="1"/>
  <c r="IJ64" i="2"/>
  <c r="IX64" i="2" s="1"/>
  <c r="IJ87" i="2"/>
  <c r="IX87" i="2" s="1"/>
  <c r="IJ17" i="2"/>
  <c r="IX17" i="2" s="1"/>
  <c r="IJ37" i="2"/>
  <c r="IX37" i="2" s="1"/>
  <c r="IJ59" i="2"/>
  <c r="IX59" i="2" s="1"/>
  <c r="IJ91" i="2"/>
  <c r="IX91" i="2" s="1"/>
  <c r="IJ28" i="2"/>
  <c r="IX28" i="2" s="1"/>
  <c r="IJ45" i="2"/>
  <c r="IX45" i="2" s="1"/>
  <c r="IJ69" i="2"/>
  <c r="IX69" i="2" s="1"/>
  <c r="IJ83" i="2"/>
  <c r="IX83" i="2" s="1"/>
  <c r="IJ96" i="2"/>
  <c r="IX96" i="2" s="1"/>
  <c r="IJ21" i="2"/>
  <c r="IX21" i="2" s="1"/>
  <c r="IJ42" i="2"/>
  <c r="IX42" i="2" s="1"/>
  <c r="IJ55" i="2"/>
  <c r="IX55" i="2" s="1"/>
  <c r="IJ82" i="2"/>
  <c r="IX82" i="2" s="1"/>
  <c r="IJ110" i="2"/>
  <c r="IX110" i="2" s="1"/>
  <c r="IJ27" i="2"/>
  <c r="IX27" i="2" s="1"/>
  <c r="IJ58" i="2"/>
  <c r="IX58" i="2" s="1"/>
  <c r="IJ66" i="2"/>
  <c r="IX66" i="2" s="1"/>
  <c r="IJ77" i="2"/>
  <c r="IX77" i="2" s="1"/>
  <c r="IJ88" i="2"/>
  <c r="IX88" i="2" s="1"/>
  <c r="IJ104" i="2"/>
  <c r="IX104" i="2" s="1"/>
  <c r="IJ19" i="2"/>
  <c r="IX19" i="2" s="1"/>
  <c r="IJ31" i="2"/>
  <c r="IX31" i="2" s="1"/>
  <c r="IJ40" i="2"/>
  <c r="IX40" i="2" s="1"/>
  <c r="IJ52" i="2"/>
  <c r="IX52" i="2" s="1"/>
  <c r="IJ62" i="2"/>
  <c r="IX62" i="2" s="1"/>
  <c r="IJ76" i="2"/>
  <c r="IX76" i="2" s="1"/>
  <c r="IJ92" i="2"/>
  <c r="IX92" i="2" s="1"/>
  <c r="IJ107" i="2"/>
  <c r="IX107" i="2" s="1"/>
  <c r="JG108" i="2"/>
  <c r="JG106" i="2"/>
  <c r="JG104" i="2"/>
  <c r="JG93" i="2"/>
  <c r="JG90" i="2"/>
  <c r="JG88" i="2"/>
  <c r="JG87" i="2"/>
  <c r="JG81" i="2"/>
  <c r="JG78" i="2"/>
  <c r="JG73" i="2"/>
  <c r="JG71" i="2"/>
  <c r="JG66" i="2"/>
  <c r="JG65" i="2"/>
  <c r="JG64" i="2"/>
  <c r="JG63" i="2"/>
  <c r="JG60" i="2"/>
  <c r="JG58" i="2"/>
  <c r="JG50" i="2"/>
  <c r="JG47" i="2"/>
  <c r="JG38" i="2"/>
  <c r="JG27" i="2"/>
  <c r="JG21" i="2"/>
  <c r="JG112" i="2"/>
  <c r="JG110" i="2"/>
  <c r="JG109" i="2"/>
  <c r="JG99" i="2"/>
  <c r="JG94" i="2"/>
  <c r="JG82" i="2"/>
  <c r="JG80" i="2"/>
  <c r="JG79" i="2"/>
  <c r="JG72" i="2"/>
  <c r="JG56" i="2"/>
  <c r="JG55" i="2"/>
  <c r="JG51" i="2"/>
  <c r="JG46" i="2"/>
  <c r="JG45" i="2"/>
  <c r="JG44" i="2"/>
  <c r="JG42" i="2"/>
  <c r="JG32" i="2"/>
  <c r="JG30" i="2"/>
  <c r="JG24" i="2"/>
  <c r="JG20" i="2"/>
  <c r="JG113" i="2"/>
  <c r="JG103" i="2"/>
  <c r="JG100" i="2"/>
  <c r="JG98" i="2"/>
  <c r="JG97" i="2"/>
  <c r="JG96" i="2"/>
  <c r="JG95" i="2"/>
  <c r="JG91" i="2"/>
  <c r="JG86" i="2"/>
  <c r="JG85" i="2"/>
  <c r="JG84" i="2"/>
  <c r="JG83" i="2"/>
  <c r="JG74" i="2"/>
  <c r="JG69" i="2"/>
  <c r="JG61" i="2"/>
  <c r="JG52" i="2"/>
  <c r="JG49" i="2"/>
  <c r="JG48" i="2"/>
  <c r="JG41" i="2"/>
  <c r="JG39" i="2"/>
  <c r="JG37" i="2"/>
  <c r="JG35" i="2"/>
  <c r="JG34" i="2"/>
  <c r="JG33" i="2"/>
  <c r="JG28" i="2"/>
  <c r="JG26" i="2"/>
  <c r="JG25" i="2"/>
  <c r="JG16" i="2"/>
  <c r="JG111" i="2"/>
  <c r="JG107" i="2"/>
  <c r="JG105" i="2"/>
  <c r="JG102" i="2"/>
  <c r="JG101" i="2"/>
  <c r="JG92" i="2"/>
  <c r="JG89" i="2"/>
  <c r="JG77" i="2"/>
  <c r="JG76" i="2"/>
  <c r="JG75" i="2"/>
  <c r="JG70" i="2"/>
  <c r="JG68" i="2"/>
  <c r="JG67" i="2"/>
  <c r="JG62" i="2"/>
  <c r="JG59" i="2"/>
  <c r="JG57" i="2"/>
  <c r="JG54" i="2"/>
  <c r="JG53" i="2"/>
  <c r="JG43" i="2"/>
  <c r="JG40" i="2"/>
  <c r="JG36" i="2"/>
  <c r="JG31" i="2"/>
  <c r="JG29" i="2"/>
  <c r="JG23" i="2"/>
  <c r="JG22" i="2"/>
  <c r="JG19" i="2"/>
  <c r="JG18" i="2"/>
  <c r="JG17" i="2"/>
  <c r="JG15" i="2"/>
  <c r="JG14" i="2"/>
  <c r="JH14" i="2" s="1"/>
  <c r="AC6" i="2"/>
  <c r="AD2" i="2" s="1"/>
  <c r="AE2" i="2" s="1"/>
  <c r="AC2" i="2"/>
  <c r="O3" i="2"/>
  <c r="O5" i="2" s="1"/>
  <c r="O4" i="2" s="1"/>
  <c r="N3" i="2"/>
  <c r="N5" i="2" s="1"/>
  <c r="N4" i="2" s="1"/>
  <c r="P5" i="2"/>
  <c r="P4" i="2" s="1"/>
  <c r="Q1" i="2"/>
  <c r="Q2" i="2" s="1"/>
  <c r="Q3" i="2" s="1"/>
  <c r="IY92" i="2" l="1"/>
  <c r="JD92" i="2"/>
  <c r="IY40" i="2"/>
  <c r="JD40" i="2"/>
  <c r="IY88" i="2"/>
  <c r="JD88" i="2"/>
  <c r="IY27" i="2"/>
  <c r="JD27" i="2"/>
  <c r="IY42" i="2"/>
  <c r="JD42" i="2"/>
  <c r="IY45" i="2"/>
  <c r="JD45" i="2"/>
  <c r="IY91" i="2"/>
  <c r="JD91" i="2"/>
  <c r="IY22" i="2"/>
  <c r="JD22" i="2"/>
  <c r="IY32" i="2"/>
  <c r="JD32" i="2"/>
  <c r="IY105" i="2"/>
  <c r="JD105" i="2"/>
  <c r="IY53" i="2"/>
  <c r="JD53" i="2"/>
  <c r="IY51" i="2"/>
  <c r="JD51" i="2"/>
  <c r="IY113" i="2"/>
  <c r="JD113" i="2"/>
  <c r="IY57" i="2"/>
  <c r="JD57" i="2"/>
  <c r="IY15" i="2"/>
  <c r="JD15" i="2"/>
  <c r="IY108" i="2"/>
  <c r="JD108" i="2"/>
  <c r="IY63" i="2"/>
  <c r="JD63" i="2"/>
  <c r="IY65" i="2"/>
  <c r="JD65" i="2"/>
  <c r="IY74" i="2"/>
  <c r="JD74" i="2"/>
  <c r="IY111" i="2"/>
  <c r="JD111" i="2"/>
  <c r="IY23" i="2"/>
  <c r="JD23" i="2"/>
  <c r="IY68" i="2"/>
  <c r="JD68" i="2"/>
  <c r="IY94" i="2"/>
  <c r="JD94" i="2"/>
  <c r="IY84" i="2"/>
  <c r="JD84" i="2"/>
  <c r="IY61" i="2"/>
  <c r="JD61" i="2"/>
  <c r="IY34" i="2"/>
  <c r="JD34" i="2"/>
  <c r="IY78" i="2"/>
  <c r="JD78" i="2"/>
  <c r="IY112" i="2"/>
  <c r="JD112" i="2"/>
  <c r="IY98" i="2"/>
  <c r="JD98" i="2"/>
  <c r="IY76" i="2"/>
  <c r="JD76" i="2"/>
  <c r="IY31" i="2"/>
  <c r="JD31" i="2"/>
  <c r="IY77" i="2"/>
  <c r="JD77" i="2"/>
  <c r="IY110" i="2"/>
  <c r="JD110" i="2"/>
  <c r="IY21" i="2"/>
  <c r="JD21" i="2"/>
  <c r="IY96" i="2"/>
  <c r="JD96" i="2"/>
  <c r="IY28" i="2"/>
  <c r="JD28" i="2"/>
  <c r="IY59" i="2"/>
  <c r="JD59" i="2"/>
  <c r="IY75" i="2"/>
  <c r="JD75" i="2"/>
  <c r="IY20" i="2"/>
  <c r="JD20" i="2"/>
  <c r="IY102" i="2"/>
  <c r="JD102" i="2"/>
  <c r="IY43" i="2"/>
  <c r="JD43" i="2"/>
  <c r="IY93" i="2"/>
  <c r="JD93" i="2"/>
  <c r="IY47" i="2"/>
  <c r="JD47" i="2"/>
  <c r="IY50" i="2"/>
  <c r="JD50" i="2"/>
  <c r="IY48" i="2"/>
  <c r="JD48" i="2"/>
  <c r="IY85" i="2"/>
  <c r="JD85" i="2"/>
  <c r="IY38" i="2"/>
  <c r="JD38" i="2"/>
  <c r="IY44" i="2"/>
  <c r="JD44" i="2"/>
  <c r="IY46" i="2"/>
  <c r="JD46" i="2"/>
  <c r="IY60" i="2"/>
  <c r="JD60" i="2"/>
  <c r="IY56" i="2"/>
  <c r="JD56" i="2"/>
  <c r="IY72" i="2"/>
  <c r="JD72" i="2"/>
  <c r="IY62" i="2"/>
  <c r="JD62" i="2"/>
  <c r="IY19" i="2"/>
  <c r="JD19" i="2"/>
  <c r="IY66" i="2"/>
  <c r="JD66" i="2"/>
  <c r="IY82" i="2"/>
  <c r="JD82" i="2"/>
  <c r="IY83" i="2"/>
  <c r="JD83" i="2"/>
  <c r="IY37" i="2"/>
  <c r="JD37" i="2"/>
  <c r="IY87" i="2"/>
  <c r="JD87" i="2"/>
  <c r="IY95" i="2"/>
  <c r="JD95" i="2"/>
  <c r="IY49" i="2"/>
  <c r="JD49" i="2"/>
  <c r="IY101" i="2"/>
  <c r="JD101" i="2"/>
  <c r="IY89" i="2"/>
  <c r="JD89" i="2"/>
  <c r="IY36" i="2"/>
  <c r="JD36" i="2"/>
  <c r="IY81" i="2"/>
  <c r="JD81" i="2"/>
  <c r="IY18" i="2"/>
  <c r="JD18" i="2"/>
  <c r="IY30" i="2"/>
  <c r="JD30" i="2"/>
  <c r="IY100" i="2"/>
  <c r="JD100" i="2"/>
  <c r="IY35" i="2"/>
  <c r="JD35" i="2"/>
  <c r="IY67" i="2"/>
  <c r="JD67" i="2"/>
  <c r="IY97" i="2"/>
  <c r="JD97" i="2"/>
  <c r="IY24" i="2"/>
  <c r="JD24" i="2"/>
  <c r="IY33" i="2"/>
  <c r="JD33" i="2"/>
  <c r="IY107" i="2"/>
  <c r="JD107" i="2"/>
  <c r="IY52" i="2"/>
  <c r="JD52" i="2"/>
  <c r="IY104" i="2"/>
  <c r="JD104" i="2"/>
  <c r="IY58" i="2"/>
  <c r="JD58" i="2"/>
  <c r="IY55" i="2"/>
  <c r="JD55" i="2"/>
  <c r="IY69" i="2"/>
  <c r="JD69" i="2"/>
  <c r="IY17" i="2"/>
  <c r="JD17" i="2"/>
  <c r="IY64" i="2"/>
  <c r="JD64" i="2"/>
  <c r="IY79" i="2"/>
  <c r="JD79" i="2"/>
  <c r="IY25" i="2"/>
  <c r="JD25" i="2"/>
  <c r="IY29" i="2"/>
  <c r="JD29" i="2"/>
  <c r="IY73" i="2"/>
  <c r="JD73" i="2"/>
  <c r="IY109" i="2"/>
  <c r="JD109" i="2"/>
  <c r="IY80" i="2"/>
  <c r="JD80" i="2"/>
  <c r="IY70" i="2"/>
  <c r="JD70" i="2"/>
  <c r="IY26" i="2"/>
  <c r="JD26" i="2"/>
  <c r="IY71" i="2"/>
  <c r="JD71" i="2"/>
  <c r="IY99" i="2"/>
  <c r="JD99" i="2"/>
  <c r="IY86" i="2"/>
  <c r="JD86" i="2"/>
  <c r="IY16" i="2"/>
  <c r="JD16" i="2"/>
  <c r="IY41" i="2"/>
  <c r="JD41" i="2"/>
  <c r="IY90" i="2"/>
  <c r="JD90" i="2"/>
  <c r="IY103" i="2"/>
  <c r="JD103" i="2"/>
  <c r="IY54" i="2"/>
  <c r="JD54" i="2"/>
  <c r="IY106" i="2"/>
  <c r="JD106" i="2"/>
  <c r="IY39" i="2"/>
  <c r="JD39" i="2"/>
  <c r="IY14" i="2"/>
  <c r="JD14" i="2" s="1"/>
  <c r="JH31" i="2"/>
  <c r="JV31" i="2" s="1"/>
  <c r="JW31" i="2" s="1"/>
  <c r="JH92" i="2"/>
  <c r="JV92" i="2" s="1"/>
  <c r="JW92" i="2" s="1"/>
  <c r="JH69" i="2"/>
  <c r="JV69" i="2" s="1"/>
  <c r="JW69" i="2" s="1"/>
  <c r="JH45" i="2"/>
  <c r="JV45" i="2" s="1"/>
  <c r="JW45" i="2" s="1"/>
  <c r="JH27" i="2"/>
  <c r="JV27" i="2" s="1"/>
  <c r="JW27" i="2" s="1"/>
  <c r="JH90" i="2"/>
  <c r="JV90" i="2" s="1"/>
  <c r="JW90" i="2" s="1"/>
  <c r="JH53" i="2"/>
  <c r="JV53" i="2" s="1"/>
  <c r="JW53" i="2" s="1"/>
  <c r="JH107" i="2"/>
  <c r="JV107" i="2" s="1"/>
  <c r="JW107" i="2" s="1"/>
  <c r="JH26" i="2"/>
  <c r="JV26" i="2" s="1"/>
  <c r="JW26" i="2" s="1"/>
  <c r="JH85" i="2"/>
  <c r="JV85" i="2" s="1"/>
  <c r="JW85" i="2" s="1"/>
  <c r="JH56" i="2"/>
  <c r="JV56" i="2" s="1"/>
  <c r="JW56" i="2" s="1"/>
  <c r="JH58" i="2"/>
  <c r="JV58" i="2" s="1"/>
  <c r="JW58" i="2" s="1"/>
  <c r="JH108" i="2"/>
  <c r="JV108" i="2" s="1"/>
  <c r="JW108" i="2" s="1"/>
  <c r="JH15" i="2"/>
  <c r="JV15" i="2" s="1"/>
  <c r="JW15" i="2" s="1"/>
  <c r="JH22" i="2"/>
  <c r="JV22" i="2" s="1"/>
  <c r="JW22" i="2" s="1"/>
  <c r="JH36" i="2"/>
  <c r="JV36" i="2" s="1"/>
  <c r="JW36" i="2" s="1"/>
  <c r="JH54" i="2"/>
  <c r="JV54" i="2" s="1"/>
  <c r="JW54" i="2" s="1"/>
  <c r="JH67" i="2"/>
  <c r="JV67" i="2" s="1"/>
  <c r="JW67" i="2" s="1"/>
  <c r="JH76" i="2"/>
  <c r="JV76" i="2" s="1"/>
  <c r="JW76" i="2" s="1"/>
  <c r="JH101" i="2"/>
  <c r="JV101" i="2" s="1"/>
  <c r="JW101" i="2" s="1"/>
  <c r="JH111" i="2"/>
  <c r="JV111" i="2" s="1"/>
  <c r="JW111" i="2" s="1"/>
  <c r="JH28" i="2"/>
  <c r="JV28" i="2" s="1"/>
  <c r="JW28" i="2" s="1"/>
  <c r="JH37" i="2"/>
  <c r="JV37" i="2" s="1"/>
  <c r="JW37" i="2" s="1"/>
  <c r="JH49" i="2"/>
  <c r="JV49" i="2" s="1"/>
  <c r="JW49" i="2" s="1"/>
  <c r="JH74" i="2"/>
  <c r="JV74" i="2" s="1"/>
  <c r="JW74" i="2" s="1"/>
  <c r="JH86" i="2"/>
  <c r="JV86" i="2" s="1"/>
  <c r="JW86" i="2" s="1"/>
  <c r="JH97" i="2"/>
  <c r="JV97" i="2" s="1"/>
  <c r="JW97" i="2" s="1"/>
  <c r="JH113" i="2"/>
  <c r="JV113" i="2" s="1"/>
  <c r="JW113" i="2" s="1"/>
  <c r="JH32" i="2"/>
  <c r="JV32" i="2" s="1"/>
  <c r="JW32" i="2" s="1"/>
  <c r="JH46" i="2"/>
  <c r="JV46" i="2" s="1"/>
  <c r="JW46" i="2" s="1"/>
  <c r="JH72" i="2"/>
  <c r="JV72" i="2" s="1"/>
  <c r="JW72" i="2" s="1"/>
  <c r="JH94" i="2"/>
  <c r="JV94" i="2" s="1"/>
  <c r="JW94" i="2" s="1"/>
  <c r="JH112" i="2"/>
  <c r="JV112" i="2" s="1"/>
  <c r="JW112" i="2" s="1"/>
  <c r="JH38" i="2"/>
  <c r="JV38" i="2" s="1"/>
  <c r="JW38" i="2" s="1"/>
  <c r="JH60" i="2"/>
  <c r="JV60" i="2" s="1"/>
  <c r="JW60" i="2" s="1"/>
  <c r="JH66" i="2"/>
  <c r="JV66" i="2" s="1"/>
  <c r="JW66" i="2" s="1"/>
  <c r="JH81" i="2"/>
  <c r="JV81" i="2" s="1"/>
  <c r="JW81" i="2" s="1"/>
  <c r="JH93" i="2"/>
  <c r="JV93" i="2" s="1"/>
  <c r="JW93" i="2" s="1"/>
  <c r="JH19" i="2"/>
  <c r="JV19" i="2" s="1"/>
  <c r="JW19" i="2" s="1"/>
  <c r="JH75" i="2"/>
  <c r="JV75" i="2" s="1"/>
  <c r="JW75" i="2" s="1"/>
  <c r="JH35" i="2"/>
  <c r="JV35" i="2" s="1"/>
  <c r="JW35" i="2" s="1"/>
  <c r="JH96" i="2"/>
  <c r="JV96" i="2" s="1"/>
  <c r="JW96" i="2" s="1"/>
  <c r="JH82" i="2"/>
  <c r="JV82" i="2" s="1"/>
  <c r="JW82" i="2" s="1"/>
  <c r="JH65" i="2"/>
  <c r="JV65" i="2" s="1"/>
  <c r="JW65" i="2" s="1"/>
  <c r="JH17" i="2"/>
  <c r="JV17" i="2" s="1"/>
  <c r="JW17" i="2" s="1"/>
  <c r="JH57" i="2"/>
  <c r="JV57" i="2" s="1"/>
  <c r="JW57" i="2" s="1"/>
  <c r="JH77" i="2"/>
  <c r="JV77" i="2" s="1"/>
  <c r="JW77" i="2" s="1"/>
  <c r="JH33" i="2"/>
  <c r="JV33" i="2" s="1"/>
  <c r="JW33" i="2" s="1"/>
  <c r="JH52" i="2"/>
  <c r="JV52" i="2" s="1"/>
  <c r="JW52" i="2" s="1"/>
  <c r="JH91" i="2"/>
  <c r="JV91" i="2" s="1"/>
  <c r="JW91" i="2" s="1"/>
  <c r="JH42" i="2"/>
  <c r="JV42" i="2" s="1"/>
  <c r="JW42" i="2" s="1"/>
  <c r="JH51" i="2"/>
  <c r="JV51" i="2" s="1"/>
  <c r="JW51" i="2" s="1"/>
  <c r="JH99" i="2"/>
  <c r="JV99" i="2" s="1"/>
  <c r="JW99" i="2" s="1"/>
  <c r="JH47" i="2"/>
  <c r="JV47" i="2" s="1"/>
  <c r="JW47" i="2" s="1"/>
  <c r="JH71" i="2"/>
  <c r="JV71" i="2" s="1"/>
  <c r="JW71" i="2" s="1"/>
  <c r="JH104" i="2"/>
  <c r="JV104" i="2" s="1"/>
  <c r="JW104" i="2" s="1"/>
  <c r="JH62" i="2"/>
  <c r="JV62" i="2" s="1"/>
  <c r="JW62" i="2" s="1"/>
  <c r="JH48" i="2"/>
  <c r="JV48" i="2" s="1"/>
  <c r="JW48" i="2" s="1"/>
  <c r="JH103" i="2"/>
  <c r="JV103" i="2" s="1"/>
  <c r="JW103" i="2" s="1"/>
  <c r="JH30" i="2"/>
  <c r="JV30" i="2" s="1"/>
  <c r="JW30" i="2" s="1"/>
  <c r="JH110" i="2"/>
  <c r="JV110" i="2" s="1"/>
  <c r="JW110" i="2" s="1"/>
  <c r="JH78" i="2"/>
  <c r="JV78" i="2" s="1"/>
  <c r="JW78" i="2" s="1"/>
  <c r="JH23" i="2"/>
  <c r="JV23" i="2" s="1"/>
  <c r="JW23" i="2" s="1"/>
  <c r="JH40" i="2"/>
  <c r="JV40" i="2" s="1"/>
  <c r="JW40" i="2" s="1"/>
  <c r="JH68" i="2"/>
  <c r="JV68" i="2" s="1"/>
  <c r="JW68" i="2" s="1"/>
  <c r="JH102" i="2"/>
  <c r="JV102" i="2" s="1"/>
  <c r="JW102" i="2" s="1"/>
  <c r="JH16" i="2"/>
  <c r="JV16" i="2" s="1"/>
  <c r="JH39" i="2"/>
  <c r="JV39" i="2" s="1"/>
  <c r="JW39" i="2" s="1"/>
  <c r="JH83" i="2"/>
  <c r="JV83" i="2" s="1"/>
  <c r="JW83" i="2" s="1"/>
  <c r="JH98" i="2"/>
  <c r="JV98" i="2" s="1"/>
  <c r="JW98" i="2" s="1"/>
  <c r="JH20" i="2"/>
  <c r="JV20" i="2" s="1"/>
  <c r="JW20" i="2" s="1"/>
  <c r="JH79" i="2"/>
  <c r="JV79" i="2" s="1"/>
  <c r="JW79" i="2" s="1"/>
  <c r="JH63" i="2"/>
  <c r="JV63" i="2" s="1"/>
  <c r="JW63" i="2" s="1"/>
  <c r="JH87" i="2"/>
  <c r="JV87" i="2" s="1"/>
  <c r="JW87" i="2" s="1"/>
  <c r="JH18" i="2"/>
  <c r="JV18" i="2" s="1"/>
  <c r="JW18" i="2" s="1"/>
  <c r="JH29" i="2"/>
  <c r="JV29" i="2" s="1"/>
  <c r="JW29" i="2" s="1"/>
  <c r="JH43" i="2"/>
  <c r="JV43" i="2" s="1"/>
  <c r="JW43" i="2" s="1"/>
  <c r="JH59" i="2"/>
  <c r="JV59" i="2" s="1"/>
  <c r="JW59" i="2" s="1"/>
  <c r="JH70" i="2"/>
  <c r="JV70" i="2" s="1"/>
  <c r="JW70" i="2" s="1"/>
  <c r="JH89" i="2"/>
  <c r="JV89" i="2" s="1"/>
  <c r="JW89" i="2" s="1"/>
  <c r="JH105" i="2"/>
  <c r="JV105" i="2" s="1"/>
  <c r="JW105" i="2" s="1"/>
  <c r="JH25" i="2"/>
  <c r="JV25" i="2" s="1"/>
  <c r="JW25" i="2" s="1"/>
  <c r="JH34" i="2"/>
  <c r="JV34" i="2" s="1"/>
  <c r="JW34" i="2" s="1"/>
  <c r="JH41" i="2"/>
  <c r="JV41" i="2" s="1"/>
  <c r="JW41" i="2" s="1"/>
  <c r="JH61" i="2"/>
  <c r="JV61" i="2" s="1"/>
  <c r="JW61" i="2" s="1"/>
  <c r="JH84" i="2"/>
  <c r="JV84" i="2" s="1"/>
  <c r="JW84" i="2" s="1"/>
  <c r="JH95" i="2"/>
  <c r="JV95" i="2" s="1"/>
  <c r="JW95" i="2" s="1"/>
  <c r="JH100" i="2"/>
  <c r="JV100" i="2" s="1"/>
  <c r="JW100" i="2" s="1"/>
  <c r="JH24" i="2"/>
  <c r="JV24" i="2" s="1"/>
  <c r="JW24" i="2" s="1"/>
  <c r="JH44" i="2"/>
  <c r="JV44" i="2" s="1"/>
  <c r="JW44" i="2" s="1"/>
  <c r="JH55" i="2"/>
  <c r="JV55" i="2" s="1"/>
  <c r="JW55" i="2" s="1"/>
  <c r="JH80" i="2"/>
  <c r="JV80" i="2" s="1"/>
  <c r="JW80" i="2" s="1"/>
  <c r="JH109" i="2"/>
  <c r="JV109" i="2" s="1"/>
  <c r="JW109" i="2" s="1"/>
  <c r="JH21" i="2"/>
  <c r="JV21" i="2" s="1"/>
  <c r="JW21" i="2" s="1"/>
  <c r="JH50" i="2"/>
  <c r="JV50" i="2" s="1"/>
  <c r="JW50" i="2" s="1"/>
  <c r="JH64" i="2"/>
  <c r="JV64" i="2" s="1"/>
  <c r="JW64" i="2" s="1"/>
  <c r="JH73" i="2"/>
  <c r="JV73" i="2" s="1"/>
  <c r="JW73" i="2" s="1"/>
  <c r="JH88" i="2"/>
  <c r="JV88" i="2" s="1"/>
  <c r="JW88" i="2" s="1"/>
  <c r="JH106" i="2"/>
  <c r="JV106" i="2" s="1"/>
  <c r="JW106" i="2" s="1"/>
  <c r="JV14" i="2"/>
  <c r="AF2" i="2"/>
  <c r="R1" i="2"/>
  <c r="R2" i="2" s="1"/>
  <c r="R3" i="2" s="1"/>
  <c r="Q5" i="2"/>
  <c r="Q4" i="2" s="1"/>
  <c r="JD11" i="2" l="1"/>
  <c r="JW16" i="2"/>
  <c r="KB16" i="2" s="1"/>
  <c r="JW14" i="2"/>
  <c r="KB14" i="2" s="1"/>
  <c r="S1" i="2"/>
  <c r="S2" i="2" s="1"/>
  <c r="S3" i="2" s="1"/>
  <c r="R5" i="2"/>
  <c r="R4" i="2" s="1"/>
  <c r="AG2" i="2"/>
  <c r="KB11" i="2" l="1"/>
  <c r="F8" i="2" s="1"/>
  <c r="AH2" i="2"/>
  <c r="S5" i="2"/>
  <c r="S4" i="2" s="1"/>
  <c r="T1" i="2"/>
  <c r="T2" i="2" s="1"/>
  <c r="T3" i="2" s="1"/>
  <c r="D4" i="4"/>
  <c r="C30" i="1" l="1"/>
  <c r="B13" i="4"/>
  <c r="B15" i="4"/>
  <c r="C15" i="4" s="1"/>
  <c r="Q15" i="4" s="1"/>
  <c r="B112" i="4"/>
  <c r="C112" i="4" s="1"/>
  <c r="Q112" i="4" s="1"/>
  <c r="R112" i="4" s="1"/>
  <c r="B111" i="4"/>
  <c r="C111" i="4" s="1"/>
  <c r="Q111" i="4" s="1"/>
  <c r="R111" i="4" s="1"/>
  <c r="B110" i="4"/>
  <c r="C110" i="4" s="1"/>
  <c r="Q110" i="4" s="1"/>
  <c r="R110" i="4" s="1"/>
  <c r="B109" i="4"/>
  <c r="C109" i="4" s="1"/>
  <c r="Q109" i="4" s="1"/>
  <c r="R109" i="4" s="1"/>
  <c r="B108" i="4"/>
  <c r="C108" i="4" s="1"/>
  <c r="Q108" i="4" s="1"/>
  <c r="R108" i="4" s="1"/>
  <c r="B107" i="4"/>
  <c r="C107" i="4" s="1"/>
  <c r="Q107" i="4" s="1"/>
  <c r="R107" i="4" s="1"/>
  <c r="B106" i="4"/>
  <c r="C106" i="4" s="1"/>
  <c r="Q106" i="4" s="1"/>
  <c r="R106" i="4" s="1"/>
  <c r="B105" i="4"/>
  <c r="C105" i="4" s="1"/>
  <c r="Q105" i="4" s="1"/>
  <c r="R105" i="4" s="1"/>
  <c r="B104" i="4"/>
  <c r="C104" i="4" s="1"/>
  <c r="Q104" i="4" s="1"/>
  <c r="R104" i="4" s="1"/>
  <c r="B103" i="4"/>
  <c r="C103" i="4" s="1"/>
  <c r="Q103" i="4" s="1"/>
  <c r="R103" i="4" s="1"/>
  <c r="B102" i="4"/>
  <c r="C102" i="4" s="1"/>
  <c r="Q102" i="4" s="1"/>
  <c r="R102" i="4" s="1"/>
  <c r="B101" i="4"/>
  <c r="C101" i="4" s="1"/>
  <c r="Q101" i="4" s="1"/>
  <c r="R101" i="4" s="1"/>
  <c r="B100" i="4"/>
  <c r="C100" i="4" s="1"/>
  <c r="Q100" i="4" s="1"/>
  <c r="R100" i="4" s="1"/>
  <c r="B99" i="4"/>
  <c r="C99" i="4" s="1"/>
  <c r="Q99" i="4" s="1"/>
  <c r="R99" i="4" s="1"/>
  <c r="B98" i="4"/>
  <c r="C98" i="4" s="1"/>
  <c r="Q98" i="4" s="1"/>
  <c r="R98" i="4" s="1"/>
  <c r="B97" i="4"/>
  <c r="C97" i="4" s="1"/>
  <c r="Q97" i="4" s="1"/>
  <c r="R97" i="4" s="1"/>
  <c r="B96" i="4"/>
  <c r="C96" i="4" s="1"/>
  <c r="Q96" i="4" s="1"/>
  <c r="R96" i="4" s="1"/>
  <c r="B95" i="4"/>
  <c r="C95" i="4" s="1"/>
  <c r="Q95" i="4" s="1"/>
  <c r="R95" i="4" s="1"/>
  <c r="B94" i="4"/>
  <c r="C94" i="4" s="1"/>
  <c r="Q94" i="4" s="1"/>
  <c r="R94" i="4" s="1"/>
  <c r="B93" i="4"/>
  <c r="C93" i="4" s="1"/>
  <c r="Q93" i="4" s="1"/>
  <c r="R93" i="4" s="1"/>
  <c r="B92" i="4"/>
  <c r="C92" i="4" s="1"/>
  <c r="Q92" i="4" s="1"/>
  <c r="R92" i="4" s="1"/>
  <c r="B91" i="4"/>
  <c r="C91" i="4" s="1"/>
  <c r="Q91" i="4" s="1"/>
  <c r="R91" i="4" s="1"/>
  <c r="B90" i="4"/>
  <c r="C90" i="4" s="1"/>
  <c r="Q90" i="4" s="1"/>
  <c r="R90" i="4" s="1"/>
  <c r="B89" i="4"/>
  <c r="C89" i="4" s="1"/>
  <c r="Q89" i="4" s="1"/>
  <c r="R89" i="4" s="1"/>
  <c r="B88" i="4"/>
  <c r="C88" i="4" s="1"/>
  <c r="Q88" i="4" s="1"/>
  <c r="R88" i="4" s="1"/>
  <c r="B87" i="4"/>
  <c r="C87" i="4" s="1"/>
  <c r="Q87" i="4" s="1"/>
  <c r="R87" i="4" s="1"/>
  <c r="B86" i="4"/>
  <c r="C86" i="4" s="1"/>
  <c r="Q86" i="4" s="1"/>
  <c r="R86" i="4" s="1"/>
  <c r="B85" i="4"/>
  <c r="C85" i="4" s="1"/>
  <c r="Q85" i="4" s="1"/>
  <c r="R85" i="4" s="1"/>
  <c r="B84" i="4"/>
  <c r="C84" i="4" s="1"/>
  <c r="Q84" i="4" s="1"/>
  <c r="R84" i="4" s="1"/>
  <c r="B83" i="4"/>
  <c r="C83" i="4" s="1"/>
  <c r="Q83" i="4" s="1"/>
  <c r="R83" i="4" s="1"/>
  <c r="B82" i="4"/>
  <c r="C82" i="4" s="1"/>
  <c r="Q82" i="4" s="1"/>
  <c r="R82" i="4" s="1"/>
  <c r="B81" i="4"/>
  <c r="C81" i="4" s="1"/>
  <c r="Q81" i="4" s="1"/>
  <c r="R81" i="4" s="1"/>
  <c r="B80" i="4"/>
  <c r="C80" i="4" s="1"/>
  <c r="Q80" i="4" s="1"/>
  <c r="R80" i="4" s="1"/>
  <c r="B79" i="4"/>
  <c r="C79" i="4" s="1"/>
  <c r="Q79" i="4" s="1"/>
  <c r="R79" i="4" s="1"/>
  <c r="B78" i="4"/>
  <c r="C78" i="4" s="1"/>
  <c r="Q78" i="4" s="1"/>
  <c r="R78" i="4" s="1"/>
  <c r="B77" i="4"/>
  <c r="C77" i="4" s="1"/>
  <c r="Q77" i="4" s="1"/>
  <c r="R77" i="4" s="1"/>
  <c r="B76" i="4"/>
  <c r="C76" i="4" s="1"/>
  <c r="Q76" i="4" s="1"/>
  <c r="R76" i="4" s="1"/>
  <c r="B75" i="4"/>
  <c r="C75" i="4" s="1"/>
  <c r="Q75" i="4" s="1"/>
  <c r="R75" i="4" s="1"/>
  <c r="B74" i="4"/>
  <c r="C74" i="4" s="1"/>
  <c r="Q74" i="4" s="1"/>
  <c r="R74" i="4" s="1"/>
  <c r="B73" i="4"/>
  <c r="C73" i="4" s="1"/>
  <c r="Q73" i="4" s="1"/>
  <c r="R73" i="4" s="1"/>
  <c r="B72" i="4"/>
  <c r="C72" i="4" s="1"/>
  <c r="Q72" i="4" s="1"/>
  <c r="R72" i="4" s="1"/>
  <c r="B71" i="4"/>
  <c r="C71" i="4" s="1"/>
  <c r="Q71" i="4" s="1"/>
  <c r="R71" i="4" s="1"/>
  <c r="B70" i="4"/>
  <c r="C70" i="4" s="1"/>
  <c r="Q70" i="4" s="1"/>
  <c r="R70" i="4" s="1"/>
  <c r="B69" i="4"/>
  <c r="C69" i="4" s="1"/>
  <c r="Q69" i="4" s="1"/>
  <c r="R69" i="4" s="1"/>
  <c r="B68" i="4"/>
  <c r="C68" i="4" s="1"/>
  <c r="Q68" i="4" s="1"/>
  <c r="R68" i="4" s="1"/>
  <c r="B67" i="4"/>
  <c r="C67" i="4" s="1"/>
  <c r="Q67" i="4" s="1"/>
  <c r="R67" i="4" s="1"/>
  <c r="B66" i="4"/>
  <c r="C66" i="4" s="1"/>
  <c r="Q66" i="4" s="1"/>
  <c r="R66" i="4" s="1"/>
  <c r="B65" i="4"/>
  <c r="C65" i="4" s="1"/>
  <c r="Q65" i="4" s="1"/>
  <c r="R65" i="4" s="1"/>
  <c r="B64" i="4"/>
  <c r="C64" i="4" s="1"/>
  <c r="Q64" i="4" s="1"/>
  <c r="R64" i="4" s="1"/>
  <c r="B63" i="4"/>
  <c r="C63" i="4" s="1"/>
  <c r="Q63" i="4" s="1"/>
  <c r="R63" i="4" s="1"/>
  <c r="B62" i="4"/>
  <c r="C62" i="4" s="1"/>
  <c r="Q62" i="4" s="1"/>
  <c r="R62" i="4" s="1"/>
  <c r="B61" i="4"/>
  <c r="C61" i="4" s="1"/>
  <c r="Q61" i="4" s="1"/>
  <c r="R61" i="4" s="1"/>
  <c r="B60" i="4"/>
  <c r="C60" i="4" s="1"/>
  <c r="Q60" i="4" s="1"/>
  <c r="R60" i="4" s="1"/>
  <c r="B59" i="4"/>
  <c r="C59" i="4" s="1"/>
  <c r="Q59" i="4" s="1"/>
  <c r="R59" i="4" s="1"/>
  <c r="B58" i="4"/>
  <c r="C58" i="4" s="1"/>
  <c r="Q58" i="4" s="1"/>
  <c r="R58" i="4" s="1"/>
  <c r="B57" i="4"/>
  <c r="C57" i="4" s="1"/>
  <c r="Q57" i="4" s="1"/>
  <c r="R57" i="4" s="1"/>
  <c r="B56" i="4"/>
  <c r="C56" i="4" s="1"/>
  <c r="Q56" i="4" s="1"/>
  <c r="R56" i="4" s="1"/>
  <c r="B55" i="4"/>
  <c r="C55" i="4" s="1"/>
  <c r="Q55" i="4" s="1"/>
  <c r="R55" i="4" s="1"/>
  <c r="B54" i="4"/>
  <c r="C54" i="4" s="1"/>
  <c r="Q54" i="4" s="1"/>
  <c r="R54" i="4" s="1"/>
  <c r="B53" i="4"/>
  <c r="C53" i="4" s="1"/>
  <c r="Q53" i="4" s="1"/>
  <c r="R53" i="4" s="1"/>
  <c r="B52" i="4"/>
  <c r="C52" i="4" s="1"/>
  <c r="Q52" i="4" s="1"/>
  <c r="R52" i="4" s="1"/>
  <c r="B51" i="4"/>
  <c r="C51" i="4" s="1"/>
  <c r="Q51" i="4" s="1"/>
  <c r="R51" i="4" s="1"/>
  <c r="B50" i="4"/>
  <c r="C50" i="4" s="1"/>
  <c r="Q50" i="4" s="1"/>
  <c r="R50" i="4" s="1"/>
  <c r="B49" i="4"/>
  <c r="C49" i="4" s="1"/>
  <c r="Q49" i="4" s="1"/>
  <c r="R49" i="4" s="1"/>
  <c r="B48" i="4"/>
  <c r="C48" i="4" s="1"/>
  <c r="Q48" i="4" s="1"/>
  <c r="R48" i="4" s="1"/>
  <c r="B47" i="4"/>
  <c r="C47" i="4" s="1"/>
  <c r="Q47" i="4" s="1"/>
  <c r="R47" i="4" s="1"/>
  <c r="B46" i="4"/>
  <c r="C46" i="4" s="1"/>
  <c r="Q46" i="4" s="1"/>
  <c r="R46" i="4" s="1"/>
  <c r="B45" i="4"/>
  <c r="C45" i="4" s="1"/>
  <c r="Q45" i="4" s="1"/>
  <c r="R45" i="4" s="1"/>
  <c r="B44" i="4"/>
  <c r="C44" i="4" s="1"/>
  <c r="Q44" i="4" s="1"/>
  <c r="R44" i="4" s="1"/>
  <c r="B43" i="4"/>
  <c r="C43" i="4" s="1"/>
  <c r="Q43" i="4" s="1"/>
  <c r="R43" i="4" s="1"/>
  <c r="B42" i="4"/>
  <c r="C42" i="4" s="1"/>
  <c r="Q42" i="4" s="1"/>
  <c r="R42" i="4" s="1"/>
  <c r="B41" i="4"/>
  <c r="C41" i="4" s="1"/>
  <c r="Q41" i="4" s="1"/>
  <c r="R41" i="4" s="1"/>
  <c r="B40" i="4"/>
  <c r="C40" i="4" s="1"/>
  <c r="Q40" i="4" s="1"/>
  <c r="R40" i="4" s="1"/>
  <c r="B39" i="4"/>
  <c r="C39" i="4" s="1"/>
  <c r="Q39" i="4" s="1"/>
  <c r="R39" i="4" s="1"/>
  <c r="B38" i="4"/>
  <c r="C38" i="4" s="1"/>
  <c r="Q38" i="4" s="1"/>
  <c r="R38" i="4" s="1"/>
  <c r="B37" i="4"/>
  <c r="C37" i="4" s="1"/>
  <c r="Q37" i="4" s="1"/>
  <c r="R37" i="4" s="1"/>
  <c r="B36" i="4"/>
  <c r="C36" i="4" s="1"/>
  <c r="Q36" i="4" s="1"/>
  <c r="R36" i="4" s="1"/>
  <c r="B35" i="4"/>
  <c r="C35" i="4" s="1"/>
  <c r="Q35" i="4" s="1"/>
  <c r="R35" i="4" s="1"/>
  <c r="B34" i="4"/>
  <c r="C34" i="4" s="1"/>
  <c r="Q34" i="4" s="1"/>
  <c r="R34" i="4" s="1"/>
  <c r="B33" i="4"/>
  <c r="C33" i="4" s="1"/>
  <c r="Q33" i="4" s="1"/>
  <c r="R33" i="4" s="1"/>
  <c r="B32" i="4"/>
  <c r="C32" i="4" s="1"/>
  <c r="Q32" i="4" s="1"/>
  <c r="R32" i="4" s="1"/>
  <c r="B31" i="4"/>
  <c r="C31" i="4" s="1"/>
  <c r="Q31" i="4" s="1"/>
  <c r="R31" i="4" s="1"/>
  <c r="B30" i="4"/>
  <c r="C30" i="4" s="1"/>
  <c r="Q30" i="4" s="1"/>
  <c r="R30" i="4" s="1"/>
  <c r="B29" i="4"/>
  <c r="C29" i="4" s="1"/>
  <c r="Q29" i="4" s="1"/>
  <c r="R29" i="4" s="1"/>
  <c r="B28" i="4"/>
  <c r="C28" i="4" s="1"/>
  <c r="Q28" i="4" s="1"/>
  <c r="R28" i="4" s="1"/>
  <c r="B27" i="4"/>
  <c r="C27" i="4" s="1"/>
  <c r="Q27" i="4" s="1"/>
  <c r="R27" i="4" s="1"/>
  <c r="B26" i="4"/>
  <c r="C26" i="4" s="1"/>
  <c r="Q26" i="4" s="1"/>
  <c r="R26" i="4" s="1"/>
  <c r="B25" i="4"/>
  <c r="C25" i="4" s="1"/>
  <c r="Q25" i="4" s="1"/>
  <c r="R25" i="4" s="1"/>
  <c r="B24" i="4"/>
  <c r="C24" i="4" s="1"/>
  <c r="Q24" i="4" s="1"/>
  <c r="R24" i="4" s="1"/>
  <c r="B23" i="4"/>
  <c r="C23" i="4" s="1"/>
  <c r="Q23" i="4" s="1"/>
  <c r="B22" i="4"/>
  <c r="C22" i="4" s="1"/>
  <c r="Q22" i="4" s="1"/>
  <c r="B21" i="4"/>
  <c r="C21" i="4" s="1"/>
  <c r="Q21" i="4" s="1"/>
  <c r="B20" i="4"/>
  <c r="C20" i="4" s="1"/>
  <c r="Q20" i="4" s="1"/>
  <c r="B19" i="4"/>
  <c r="C19" i="4" s="1"/>
  <c r="Q19" i="4" s="1"/>
  <c r="B18" i="4"/>
  <c r="C18" i="4" s="1"/>
  <c r="Q18" i="4" s="1"/>
  <c r="B17" i="4"/>
  <c r="C17" i="4" s="1"/>
  <c r="Q17" i="4" s="1"/>
  <c r="B16" i="4"/>
  <c r="C16" i="4" s="1"/>
  <c r="Q16" i="4" s="1"/>
  <c r="B14" i="4"/>
  <c r="C14" i="4" s="1"/>
  <c r="Q14" i="4" s="1"/>
  <c r="C13" i="4"/>
  <c r="Q13" i="4" s="1"/>
  <c r="T5" i="2"/>
  <c r="T4" i="2" s="1"/>
  <c r="AI2" i="2"/>
  <c r="AB10" i="4"/>
  <c r="J37" i="1" l="1"/>
  <c r="C42" i="1" s="1"/>
  <c r="C37" i="1"/>
  <c r="C41" i="1" s="1"/>
  <c r="J36" i="1"/>
  <c r="C39" i="1" s="1"/>
  <c r="C40" i="1" s="1"/>
  <c r="C43" i="1" s="1"/>
  <c r="C36" i="1"/>
  <c r="C38" i="1" s="1"/>
  <c r="R22" i="4"/>
  <c r="W22" i="4"/>
  <c r="R23" i="4"/>
  <c r="W23" i="4" s="1"/>
  <c r="R16" i="4"/>
  <c r="W16" i="4"/>
  <c r="R20" i="4"/>
  <c r="W20" i="4" s="1"/>
  <c r="R17" i="4"/>
  <c r="W17" i="4"/>
  <c r="R21" i="4"/>
  <c r="W21" i="4" s="1"/>
  <c r="R18" i="4"/>
  <c r="W18" i="4" s="1"/>
  <c r="R14" i="4"/>
  <c r="W14" i="4" s="1"/>
  <c r="R19" i="4"/>
  <c r="W19" i="4" s="1"/>
  <c r="R15" i="4"/>
  <c r="W15" i="4" s="1"/>
  <c r="C31" i="1"/>
  <c r="R13" i="4"/>
  <c r="W13" i="4"/>
  <c r="Z16" i="4"/>
  <c r="AA16" i="4" s="1"/>
  <c r="AO16" i="4" s="1"/>
  <c r="AP16" i="4" s="1"/>
  <c r="Z20" i="4"/>
  <c r="AA20" i="4" s="1"/>
  <c r="AO20" i="4" s="1"/>
  <c r="AP20" i="4" s="1"/>
  <c r="Z24" i="4"/>
  <c r="AA24" i="4" s="1"/>
  <c r="AO24" i="4" s="1"/>
  <c r="AP24" i="4" s="1"/>
  <c r="Z28" i="4"/>
  <c r="AA28" i="4" s="1"/>
  <c r="AO28" i="4" s="1"/>
  <c r="AP28" i="4" s="1"/>
  <c r="Z32" i="4"/>
  <c r="AA32" i="4" s="1"/>
  <c r="AO32" i="4" s="1"/>
  <c r="AP32" i="4" s="1"/>
  <c r="Z36" i="4"/>
  <c r="AA36" i="4" s="1"/>
  <c r="AO36" i="4" s="1"/>
  <c r="AP36" i="4" s="1"/>
  <c r="Z40" i="4"/>
  <c r="AA40" i="4" s="1"/>
  <c r="AO40" i="4" s="1"/>
  <c r="AP40" i="4" s="1"/>
  <c r="Z44" i="4"/>
  <c r="AA44" i="4" s="1"/>
  <c r="AO44" i="4" s="1"/>
  <c r="AP44" i="4" s="1"/>
  <c r="Z48" i="4"/>
  <c r="AA48" i="4" s="1"/>
  <c r="AO48" i="4" s="1"/>
  <c r="AP48" i="4" s="1"/>
  <c r="Z52" i="4"/>
  <c r="AA52" i="4" s="1"/>
  <c r="AO52" i="4" s="1"/>
  <c r="AP52" i="4" s="1"/>
  <c r="Z56" i="4"/>
  <c r="AA56" i="4" s="1"/>
  <c r="AO56" i="4" s="1"/>
  <c r="AP56" i="4" s="1"/>
  <c r="Z60" i="4"/>
  <c r="AA60" i="4" s="1"/>
  <c r="AO60" i="4" s="1"/>
  <c r="AP60" i="4" s="1"/>
  <c r="Z64" i="4"/>
  <c r="AA64" i="4" s="1"/>
  <c r="AO64" i="4" s="1"/>
  <c r="AP64" i="4" s="1"/>
  <c r="Z68" i="4"/>
  <c r="AA68" i="4" s="1"/>
  <c r="AO68" i="4" s="1"/>
  <c r="AP68" i="4" s="1"/>
  <c r="Z72" i="4"/>
  <c r="AA72" i="4" s="1"/>
  <c r="AO72" i="4" s="1"/>
  <c r="AP72" i="4" s="1"/>
  <c r="Z76" i="4"/>
  <c r="AA76" i="4" s="1"/>
  <c r="AO76" i="4" s="1"/>
  <c r="AP76" i="4" s="1"/>
  <c r="Z80" i="4"/>
  <c r="AA80" i="4" s="1"/>
  <c r="AO80" i="4" s="1"/>
  <c r="AP80" i="4" s="1"/>
  <c r="Z84" i="4"/>
  <c r="AA84" i="4" s="1"/>
  <c r="AO84" i="4" s="1"/>
  <c r="AP84" i="4" s="1"/>
  <c r="Z88" i="4"/>
  <c r="AA88" i="4" s="1"/>
  <c r="AO88" i="4" s="1"/>
  <c r="AP88" i="4" s="1"/>
  <c r="Z92" i="4"/>
  <c r="AA92" i="4" s="1"/>
  <c r="AO92" i="4" s="1"/>
  <c r="AP92" i="4" s="1"/>
  <c r="Z96" i="4"/>
  <c r="AA96" i="4" s="1"/>
  <c r="AO96" i="4" s="1"/>
  <c r="AP96" i="4" s="1"/>
  <c r="Z100" i="4"/>
  <c r="AA100" i="4" s="1"/>
  <c r="AO100" i="4" s="1"/>
  <c r="AP100" i="4" s="1"/>
  <c r="Z104" i="4"/>
  <c r="AA104" i="4" s="1"/>
  <c r="AO104" i="4" s="1"/>
  <c r="AP104" i="4" s="1"/>
  <c r="Z108" i="4"/>
  <c r="AA108" i="4" s="1"/>
  <c r="AO108" i="4" s="1"/>
  <c r="AP108" i="4" s="1"/>
  <c r="Z112" i="4"/>
  <c r="AA112" i="4" s="1"/>
  <c r="AO112" i="4" s="1"/>
  <c r="AP112" i="4" s="1"/>
  <c r="Z17" i="4"/>
  <c r="AA17" i="4" s="1"/>
  <c r="AO17" i="4" s="1"/>
  <c r="AP17" i="4" s="1"/>
  <c r="Z21" i="4"/>
  <c r="AA21" i="4" s="1"/>
  <c r="AO21" i="4" s="1"/>
  <c r="AP21" i="4" s="1"/>
  <c r="Z25" i="4"/>
  <c r="AA25" i="4" s="1"/>
  <c r="AO25" i="4" s="1"/>
  <c r="AP25" i="4" s="1"/>
  <c r="Z29" i="4"/>
  <c r="AA29" i="4" s="1"/>
  <c r="AO29" i="4" s="1"/>
  <c r="AP29" i="4" s="1"/>
  <c r="Z33" i="4"/>
  <c r="AA33" i="4" s="1"/>
  <c r="AO33" i="4" s="1"/>
  <c r="AP33" i="4" s="1"/>
  <c r="Z37" i="4"/>
  <c r="AA37" i="4" s="1"/>
  <c r="AO37" i="4" s="1"/>
  <c r="AP37" i="4" s="1"/>
  <c r="Z41" i="4"/>
  <c r="AA41" i="4" s="1"/>
  <c r="AO41" i="4" s="1"/>
  <c r="AP41" i="4" s="1"/>
  <c r="Z45" i="4"/>
  <c r="AA45" i="4" s="1"/>
  <c r="AO45" i="4" s="1"/>
  <c r="AP45" i="4" s="1"/>
  <c r="Z49" i="4"/>
  <c r="AA49" i="4" s="1"/>
  <c r="AO49" i="4" s="1"/>
  <c r="AP49" i="4" s="1"/>
  <c r="Z53" i="4"/>
  <c r="AA53" i="4" s="1"/>
  <c r="AO53" i="4" s="1"/>
  <c r="AP53" i="4" s="1"/>
  <c r="Z57" i="4"/>
  <c r="AA57" i="4" s="1"/>
  <c r="AO57" i="4" s="1"/>
  <c r="AP57" i="4" s="1"/>
  <c r="Z61" i="4"/>
  <c r="AA61" i="4" s="1"/>
  <c r="AO61" i="4" s="1"/>
  <c r="AP61" i="4" s="1"/>
  <c r="Z65" i="4"/>
  <c r="AA65" i="4" s="1"/>
  <c r="AO65" i="4" s="1"/>
  <c r="AP65" i="4" s="1"/>
  <c r="Z69" i="4"/>
  <c r="AA69" i="4" s="1"/>
  <c r="AO69" i="4" s="1"/>
  <c r="AP69" i="4" s="1"/>
  <c r="Z73" i="4"/>
  <c r="AA73" i="4" s="1"/>
  <c r="AO73" i="4" s="1"/>
  <c r="AP73" i="4" s="1"/>
  <c r="Z77" i="4"/>
  <c r="AA77" i="4" s="1"/>
  <c r="AO77" i="4" s="1"/>
  <c r="AP77" i="4" s="1"/>
  <c r="Z81" i="4"/>
  <c r="AA81" i="4" s="1"/>
  <c r="AO81" i="4" s="1"/>
  <c r="AP81" i="4" s="1"/>
  <c r="Z85" i="4"/>
  <c r="AA85" i="4" s="1"/>
  <c r="AO85" i="4" s="1"/>
  <c r="AP85" i="4" s="1"/>
  <c r="Z89" i="4"/>
  <c r="AA89" i="4" s="1"/>
  <c r="AO89" i="4" s="1"/>
  <c r="AP89" i="4" s="1"/>
  <c r="Z93" i="4"/>
  <c r="AA93" i="4" s="1"/>
  <c r="AO93" i="4" s="1"/>
  <c r="AP93" i="4" s="1"/>
  <c r="Z97" i="4"/>
  <c r="AA97" i="4" s="1"/>
  <c r="AO97" i="4" s="1"/>
  <c r="AP97" i="4" s="1"/>
  <c r="Z101" i="4"/>
  <c r="AA101" i="4" s="1"/>
  <c r="AO101" i="4" s="1"/>
  <c r="AP101" i="4" s="1"/>
  <c r="Z105" i="4"/>
  <c r="AA105" i="4" s="1"/>
  <c r="AO105" i="4" s="1"/>
  <c r="AP105" i="4" s="1"/>
  <c r="Z109" i="4"/>
  <c r="AA109" i="4" s="1"/>
  <c r="AO109" i="4" s="1"/>
  <c r="AP109" i="4" s="1"/>
  <c r="AZ11" i="4"/>
  <c r="Z14" i="4"/>
  <c r="AA14" i="4" s="1"/>
  <c r="AO14" i="4" s="1"/>
  <c r="AP14" i="4" s="1"/>
  <c r="Z18" i="4"/>
  <c r="AA18" i="4" s="1"/>
  <c r="AO18" i="4" s="1"/>
  <c r="AP18" i="4" s="1"/>
  <c r="Z22" i="4"/>
  <c r="AA22" i="4" s="1"/>
  <c r="AO22" i="4" s="1"/>
  <c r="AP22" i="4" s="1"/>
  <c r="Z26" i="4"/>
  <c r="AA26" i="4" s="1"/>
  <c r="AO26" i="4" s="1"/>
  <c r="AP26" i="4" s="1"/>
  <c r="Z30" i="4"/>
  <c r="AA30" i="4" s="1"/>
  <c r="AO30" i="4" s="1"/>
  <c r="AP30" i="4" s="1"/>
  <c r="Z34" i="4"/>
  <c r="AA34" i="4" s="1"/>
  <c r="AO34" i="4" s="1"/>
  <c r="AP34" i="4" s="1"/>
  <c r="Z38" i="4"/>
  <c r="AA38" i="4" s="1"/>
  <c r="AO38" i="4" s="1"/>
  <c r="AP38" i="4" s="1"/>
  <c r="Z42" i="4"/>
  <c r="AA42" i="4" s="1"/>
  <c r="AO42" i="4" s="1"/>
  <c r="AP42" i="4" s="1"/>
  <c r="Z46" i="4"/>
  <c r="AA46" i="4" s="1"/>
  <c r="AO46" i="4" s="1"/>
  <c r="AP46" i="4" s="1"/>
  <c r="Z50" i="4"/>
  <c r="AA50" i="4" s="1"/>
  <c r="AO50" i="4" s="1"/>
  <c r="AP50" i="4" s="1"/>
  <c r="Z54" i="4"/>
  <c r="AA54" i="4" s="1"/>
  <c r="AO54" i="4" s="1"/>
  <c r="AP54" i="4" s="1"/>
  <c r="Z58" i="4"/>
  <c r="AA58" i="4" s="1"/>
  <c r="AO58" i="4" s="1"/>
  <c r="AP58" i="4" s="1"/>
  <c r="Z62" i="4"/>
  <c r="AA62" i="4" s="1"/>
  <c r="AO62" i="4" s="1"/>
  <c r="AP62" i="4" s="1"/>
  <c r="Z66" i="4"/>
  <c r="AA66" i="4" s="1"/>
  <c r="AO66" i="4" s="1"/>
  <c r="AP66" i="4" s="1"/>
  <c r="Z70" i="4"/>
  <c r="AA70" i="4" s="1"/>
  <c r="AO70" i="4" s="1"/>
  <c r="AP70" i="4" s="1"/>
  <c r="Z74" i="4"/>
  <c r="AA74" i="4" s="1"/>
  <c r="AO74" i="4" s="1"/>
  <c r="AP74" i="4" s="1"/>
  <c r="Z78" i="4"/>
  <c r="AA78" i="4" s="1"/>
  <c r="AO78" i="4" s="1"/>
  <c r="AP78" i="4" s="1"/>
  <c r="Z82" i="4"/>
  <c r="AA82" i="4" s="1"/>
  <c r="AO82" i="4" s="1"/>
  <c r="AP82" i="4" s="1"/>
  <c r="Z86" i="4"/>
  <c r="AA86" i="4" s="1"/>
  <c r="AO86" i="4" s="1"/>
  <c r="AP86" i="4" s="1"/>
  <c r="Z90" i="4"/>
  <c r="AA90" i="4" s="1"/>
  <c r="AO90" i="4" s="1"/>
  <c r="AP90" i="4" s="1"/>
  <c r="Z94" i="4"/>
  <c r="AA94" i="4" s="1"/>
  <c r="AO94" i="4" s="1"/>
  <c r="AP94" i="4" s="1"/>
  <c r="Z98" i="4"/>
  <c r="AA98" i="4" s="1"/>
  <c r="AO98" i="4" s="1"/>
  <c r="AP98" i="4" s="1"/>
  <c r="Z102" i="4"/>
  <c r="AA102" i="4" s="1"/>
  <c r="AO102" i="4" s="1"/>
  <c r="AP102" i="4" s="1"/>
  <c r="Z106" i="4"/>
  <c r="AA106" i="4" s="1"/>
  <c r="AO106" i="4" s="1"/>
  <c r="AP106" i="4" s="1"/>
  <c r="Z110" i="4"/>
  <c r="AA110" i="4" s="1"/>
  <c r="AO110" i="4" s="1"/>
  <c r="AP110" i="4" s="1"/>
  <c r="Z13" i="4"/>
  <c r="AA13" i="4" s="1"/>
  <c r="AO13" i="4" s="1"/>
  <c r="Z15" i="4"/>
  <c r="AA15" i="4" s="1"/>
  <c r="AO15" i="4" s="1"/>
  <c r="AP15" i="4" s="1"/>
  <c r="Z19" i="4"/>
  <c r="AA19" i="4" s="1"/>
  <c r="AO19" i="4" s="1"/>
  <c r="AP19" i="4" s="1"/>
  <c r="Z23" i="4"/>
  <c r="AA23" i="4" s="1"/>
  <c r="AO23" i="4" s="1"/>
  <c r="AP23" i="4" s="1"/>
  <c r="Z27" i="4"/>
  <c r="AA27" i="4" s="1"/>
  <c r="AO27" i="4" s="1"/>
  <c r="AP27" i="4" s="1"/>
  <c r="Z31" i="4"/>
  <c r="AA31" i="4" s="1"/>
  <c r="AO31" i="4" s="1"/>
  <c r="AP31" i="4" s="1"/>
  <c r="Z35" i="4"/>
  <c r="AA35" i="4" s="1"/>
  <c r="AO35" i="4" s="1"/>
  <c r="AP35" i="4" s="1"/>
  <c r="Z39" i="4"/>
  <c r="AA39" i="4" s="1"/>
  <c r="AO39" i="4" s="1"/>
  <c r="AP39" i="4" s="1"/>
  <c r="Z43" i="4"/>
  <c r="AA43" i="4" s="1"/>
  <c r="AO43" i="4" s="1"/>
  <c r="AP43" i="4" s="1"/>
  <c r="Z47" i="4"/>
  <c r="AA47" i="4" s="1"/>
  <c r="AO47" i="4" s="1"/>
  <c r="AP47" i="4" s="1"/>
  <c r="Z51" i="4"/>
  <c r="AA51" i="4" s="1"/>
  <c r="AO51" i="4" s="1"/>
  <c r="AP51" i="4" s="1"/>
  <c r="Z55" i="4"/>
  <c r="AA55" i="4" s="1"/>
  <c r="AO55" i="4" s="1"/>
  <c r="AP55" i="4" s="1"/>
  <c r="Z59" i="4"/>
  <c r="AA59" i="4" s="1"/>
  <c r="AO59" i="4" s="1"/>
  <c r="AP59" i="4" s="1"/>
  <c r="Z63" i="4"/>
  <c r="AA63" i="4" s="1"/>
  <c r="AO63" i="4" s="1"/>
  <c r="AP63" i="4" s="1"/>
  <c r="Z67" i="4"/>
  <c r="AA67" i="4" s="1"/>
  <c r="AO67" i="4" s="1"/>
  <c r="AP67" i="4" s="1"/>
  <c r="Z71" i="4"/>
  <c r="AA71" i="4" s="1"/>
  <c r="AO71" i="4" s="1"/>
  <c r="AP71" i="4" s="1"/>
  <c r="Z75" i="4"/>
  <c r="AA75" i="4" s="1"/>
  <c r="AO75" i="4" s="1"/>
  <c r="AP75" i="4" s="1"/>
  <c r="Z79" i="4"/>
  <c r="AA79" i="4" s="1"/>
  <c r="AO79" i="4" s="1"/>
  <c r="AP79" i="4" s="1"/>
  <c r="Z83" i="4"/>
  <c r="AA83" i="4" s="1"/>
  <c r="AO83" i="4" s="1"/>
  <c r="AP83" i="4" s="1"/>
  <c r="Z87" i="4"/>
  <c r="AA87" i="4" s="1"/>
  <c r="AO87" i="4" s="1"/>
  <c r="AP87" i="4" s="1"/>
  <c r="Z91" i="4"/>
  <c r="AA91" i="4" s="1"/>
  <c r="AO91" i="4" s="1"/>
  <c r="AP91" i="4" s="1"/>
  <c r="Z95" i="4"/>
  <c r="AA95" i="4" s="1"/>
  <c r="AO95" i="4" s="1"/>
  <c r="AP95" i="4" s="1"/>
  <c r="Z99" i="4"/>
  <c r="AA99" i="4" s="1"/>
  <c r="AO99" i="4" s="1"/>
  <c r="AP99" i="4" s="1"/>
  <c r="Z103" i="4"/>
  <c r="AA103" i="4" s="1"/>
  <c r="AO103" i="4" s="1"/>
  <c r="AP103" i="4" s="1"/>
  <c r="Z107" i="4"/>
  <c r="AA107" i="4" s="1"/>
  <c r="AO107" i="4" s="1"/>
  <c r="AP107" i="4" s="1"/>
  <c r="Z111" i="4"/>
  <c r="AA111" i="4" s="1"/>
  <c r="AO111" i="4" s="1"/>
  <c r="AP111" i="4" s="1"/>
  <c r="AZ10" i="4"/>
  <c r="W10" i="4" l="1"/>
  <c r="AP13" i="4"/>
  <c r="AU13" i="4"/>
  <c r="AU10" i="4" s="1"/>
  <c r="AX17" i="4"/>
  <c r="AY17" i="4" s="1"/>
  <c r="BM17" i="4" s="1"/>
  <c r="BN17" i="4" s="1"/>
  <c r="AX21" i="4"/>
  <c r="AY21" i="4" s="1"/>
  <c r="BM21" i="4" s="1"/>
  <c r="BN21" i="4" s="1"/>
  <c r="AX25" i="4"/>
  <c r="AY25" i="4" s="1"/>
  <c r="BM25" i="4" s="1"/>
  <c r="BN25" i="4" s="1"/>
  <c r="AX29" i="4"/>
  <c r="AY29" i="4" s="1"/>
  <c r="BM29" i="4" s="1"/>
  <c r="BN29" i="4" s="1"/>
  <c r="AX33" i="4"/>
  <c r="AY33" i="4" s="1"/>
  <c r="BM33" i="4" s="1"/>
  <c r="BN33" i="4" s="1"/>
  <c r="AX37" i="4"/>
  <c r="AY37" i="4" s="1"/>
  <c r="BM37" i="4" s="1"/>
  <c r="BN37" i="4" s="1"/>
  <c r="AX41" i="4"/>
  <c r="AY41" i="4" s="1"/>
  <c r="BM41" i="4" s="1"/>
  <c r="BN41" i="4" s="1"/>
  <c r="AX45" i="4"/>
  <c r="AY45" i="4" s="1"/>
  <c r="BM45" i="4" s="1"/>
  <c r="BN45" i="4" s="1"/>
  <c r="AX49" i="4"/>
  <c r="AY49" i="4" s="1"/>
  <c r="BM49" i="4" s="1"/>
  <c r="BN49" i="4" s="1"/>
  <c r="AX53" i="4"/>
  <c r="AY53" i="4" s="1"/>
  <c r="BM53" i="4" s="1"/>
  <c r="BN53" i="4" s="1"/>
  <c r="AX57" i="4"/>
  <c r="AY57" i="4" s="1"/>
  <c r="BM57" i="4" s="1"/>
  <c r="BN57" i="4" s="1"/>
  <c r="AX61" i="4"/>
  <c r="AY61" i="4" s="1"/>
  <c r="BM61" i="4" s="1"/>
  <c r="BN61" i="4" s="1"/>
  <c r="AX65" i="4"/>
  <c r="AY65" i="4" s="1"/>
  <c r="BM65" i="4" s="1"/>
  <c r="BN65" i="4" s="1"/>
  <c r="AX69" i="4"/>
  <c r="AY69" i="4" s="1"/>
  <c r="BM69" i="4" s="1"/>
  <c r="BN69" i="4" s="1"/>
  <c r="AX73" i="4"/>
  <c r="AY73" i="4" s="1"/>
  <c r="BM73" i="4" s="1"/>
  <c r="BN73" i="4" s="1"/>
  <c r="AX77" i="4"/>
  <c r="AY77" i="4" s="1"/>
  <c r="BM77" i="4" s="1"/>
  <c r="BN77" i="4" s="1"/>
  <c r="AX81" i="4"/>
  <c r="AY81" i="4" s="1"/>
  <c r="BM81" i="4" s="1"/>
  <c r="BN81" i="4" s="1"/>
  <c r="AX85" i="4"/>
  <c r="AY85" i="4" s="1"/>
  <c r="BM85" i="4" s="1"/>
  <c r="BN85" i="4" s="1"/>
  <c r="AX89" i="4"/>
  <c r="AY89" i="4" s="1"/>
  <c r="BM89" i="4" s="1"/>
  <c r="BN89" i="4" s="1"/>
  <c r="AX93" i="4"/>
  <c r="AY93" i="4" s="1"/>
  <c r="BM93" i="4" s="1"/>
  <c r="BN93" i="4" s="1"/>
  <c r="AX97" i="4"/>
  <c r="AY97" i="4" s="1"/>
  <c r="BM97" i="4" s="1"/>
  <c r="BN97" i="4" s="1"/>
  <c r="AX101" i="4"/>
  <c r="AY101" i="4" s="1"/>
  <c r="BM101" i="4" s="1"/>
  <c r="BN101" i="4" s="1"/>
  <c r="AX105" i="4"/>
  <c r="AY105" i="4" s="1"/>
  <c r="BM105" i="4" s="1"/>
  <c r="BN105" i="4" s="1"/>
  <c r="AX109" i="4"/>
  <c r="AY109" i="4" s="1"/>
  <c r="BM109" i="4" s="1"/>
  <c r="BN109" i="4" s="1"/>
  <c r="BX11" i="4"/>
  <c r="AX14" i="4"/>
  <c r="AY14" i="4" s="1"/>
  <c r="BM14" i="4" s="1"/>
  <c r="BN14" i="4" s="1"/>
  <c r="AX18" i="4"/>
  <c r="AY18" i="4" s="1"/>
  <c r="BM18" i="4" s="1"/>
  <c r="BN18" i="4" s="1"/>
  <c r="AX22" i="4"/>
  <c r="AY22" i="4" s="1"/>
  <c r="BM22" i="4" s="1"/>
  <c r="BN22" i="4" s="1"/>
  <c r="AX26" i="4"/>
  <c r="AY26" i="4" s="1"/>
  <c r="BM26" i="4" s="1"/>
  <c r="BN26" i="4" s="1"/>
  <c r="AX30" i="4"/>
  <c r="AY30" i="4" s="1"/>
  <c r="BM30" i="4" s="1"/>
  <c r="BN30" i="4" s="1"/>
  <c r="AX34" i="4"/>
  <c r="AY34" i="4" s="1"/>
  <c r="BM34" i="4" s="1"/>
  <c r="BN34" i="4" s="1"/>
  <c r="AX38" i="4"/>
  <c r="AY38" i="4" s="1"/>
  <c r="BM38" i="4" s="1"/>
  <c r="BN38" i="4" s="1"/>
  <c r="AX42" i="4"/>
  <c r="AY42" i="4" s="1"/>
  <c r="BM42" i="4" s="1"/>
  <c r="BN42" i="4" s="1"/>
  <c r="AX46" i="4"/>
  <c r="AY46" i="4" s="1"/>
  <c r="BM46" i="4" s="1"/>
  <c r="BN46" i="4" s="1"/>
  <c r="AX50" i="4"/>
  <c r="AY50" i="4" s="1"/>
  <c r="BM50" i="4" s="1"/>
  <c r="BN50" i="4" s="1"/>
  <c r="AX54" i="4"/>
  <c r="AY54" i="4" s="1"/>
  <c r="BM54" i="4" s="1"/>
  <c r="BN54" i="4" s="1"/>
  <c r="AX58" i="4"/>
  <c r="AY58" i="4" s="1"/>
  <c r="BM58" i="4" s="1"/>
  <c r="BN58" i="4" s="1"/>
  <c r="AX62" i="4"/>
  <c r="AY62" i="4" s="1"/>
  <c r="BM62" i="4" s="1"/>
  <c r="BN62" i="4" s="1"/>
  <c r="AX66" i="4"/>
  <c r="AY66" i="4" s="1"/>
  <c r="BM66" i="4" s="1"/>
  <c r="BN66" i="4" s="1"/>
  <c r="AX70" i="4"/>
  <c r="AY70" i="4" s="1"/>
  <c r="BM70" i="4" s="1"/>
  <c r="BN70" i="4" s="1"/>
  <c r="AX74" i="4"/>
  <c r="AY74" i="4" s="1"/>
  <c r="BM74" i="4" s="1"/>
  <c r="BN74" i="4" s="1"/>
  <c r="AX78" i="4"/>
  <c r="AY78" i="4" s="1"/>
  <c r="BM78" i="4" s="1"/>
  <c r="BN78" i="4" s="1"/>
  <c r="AX82" i="4"/>
  <c r="AY82" i="4" s="1"/>
  <c r="BM82" i="4" s="1"/>
  <c r="BN82" i="4" s="1"/>
  <c r="AX86" i="4"/>
  <c r="AY86" i="4" s="1"/>
  <c r="BM86" i="4" s="1"/>
  <c r="BN86" i="4" s="1"/>
  <c r="AX90" i="4"/>
  <c r="AY90" i="4" s="1"/>
  <c r="BM90" i="4" s="1"/>
  <c r="BN90" i="4" s="1"/>
  <c r="AX94" i="4"/>
  <c r="AY94" i="4" s="1"/>
  <c r="BM94" i="4" s="1"/>
  <c r="BN94" i="4" s="1"/>
  <c r="AX98" i="4"/>
  <c r="AY98" i="4" s="1"/>
  <c r="BM98" i="4" s="1"/>
  <c r="BN98" i="4" s="1"/>
  <c r="AX102" i="4"/>
  <c r="AY102" i="4" s="1"/>
  <c r="BM102" i="4" s="1"/>
  <c r="BN102" i="4" s="1"/>
  <c r="AX106" i="4"/>
  <c r="AY106" i="4" s="1"/>
  <c r="BM106" i="4" s="1"/>
  <c r="BN106" i="4" s="1"/>
  <c r="AX110" i="4"/>
  <c r="AY110" i="4" s="1"/>
  <c r="BM110" i="4" s="1"/>
  <c r="BN110" i="4" s="1"/>
  <c r="AX13" i="4"/>
  <c r="AY13" i="4" s="1"/>
  <c r="BM13" i="4" s="1"/>
  <c r="BN13" i="4" s="1"/>
  <c r="AX15" i="4"/>
  <c r="AY15" i="4" s="1"/>
  <c r="BM15" i="4" s="1"/>
  <c r="BN15" i="4" s="1"/>
  <c r="AX19" i="4"/>
  <c r="AY19" i="4" s="1"/>
  <c r="BM19" i="4" s="1"/>
  <c r="BN19" i="4" s="1"/>
  <c r="AX23" i="4"/>
  <c r="AY23" i="4" s="1"/>
  <c r="BM23" i="4" s="1"/>
  <c r="BN23" i="4" s="1"/>
  <c r="AX27" i="4"/>
  <c r="AY27" i="4" s="1"/>
  <c r="BM27" i="4" s="1"/>
  <c r="BN27" i="4" s="1"/>
  <c r="AX31" i="4"/>
  <c r="AY31" i="4" s="1"/>
  <c r="BM31" i="4" s="1"/>
  <c r="BN31" i="4" s="1"/>
  <c r="AX35" i="4"/>
  <c r="AY35" i="4" s="1"/>
  <c r="BM35" i="4" s="1"/>
  <c r="BN35" i="4" s="1"/>
  <c r="AX39" i="4"/>
  <c r="AY39" i="4" s="1"/>
  <c r="BM39" i="4" s="1"/>
  <c r="BN39" i="4" s="1"/>
  <c r="AX43" i="4"/>
  <c r="AY43" i="4" s="1"/>
  <c r="BM43" i="4" s="1"/>
  <c r="BN43" i="4" s="1"/>
  <c r="AX47" i="4"/>
  <c r="AY47" i="4" s="1"/>
  <c r="BM47" i="4" s="1"/>
  <c r="BN47" i="4" s="1"/>
  <c r="AX51" i="4"/>
  <c r="AY51" i="4" s="1"/>
  <c r="BM51" i="4" s="1"/>
  <c r="BN51" i="4" s="1"/>
  <c r="AX55" i="4"/>
  <c r="AY55" i="4" s="1"/>
  <c r="BM55" i="4" s="1"/>
  <c r="BN55" i="4" s="1"/>
  <c r="AX59" i="4"/>
  <c r="AY59" i="4" s="1"/>
  <c r="BM59" i="4" s="1"/>
  <c r="BN59" i="4" s="1"/>
  <c r="AX63" i="4"/>
  <c r="AY63" i="4" s="1"/>
  <c r="BM63" i="4" s="1"/>
  <c r="BN63" i="4" s="1"/>
  <c r="AX67" i="4"/>
  <c r="AY67" i="4" s="1"/>
  <c r="BM67" i="4" s="1"/>
  <c r="BN67" i="4" s="1"/>
  <c r="AX71" i="4"/>
  <c r="AY71" i="4" s="1"/>
  <c r="BM71" i="4" s="1"/>
  <c r="BN71" i="4" s="1"/>
  <c r="AX75" i="4"/>
  <c r="AY75" i="4" s="1"/>
  <c r="BM75" i="4" s="1"/>
  <c r="BN75" i="4" s="1"/>
  <c r="AX79" i="4"/>
  <c r="AY79" i="4" s="1"/>
  <c r="BM79" i="4" s="1"/>
  <c r="BN79" i="4" s="1"/>
  <c r="AX83" i="4"/>
  <c r="AY83" i="4" s="1"/>
  <c r="BM83" i="4" s="1"/>
  <c r="BN83" i="4" s="1"/>
  <c r="AX87" i="4"/>
  <c r="AY87" i="4" s="1"/>
  <c r="BM87" i="4" s="1"/>
  <c r="BN87" i="4" s="1"/>
  <c r="AX91" i="4"/>
  <c r="AY91" i="4" s="1"/>
  <c r="BM91" i="4" s="1"/>
  <c r="BN91" i="4" s="1"/>
  <c r="AX95" i="4"/>
  <c r="AY95" i="4" s="1"/>
  <c r="BM95" i="4" s="1"/>
  <c r="BN95" i="4" s="1"/>
  <c r="AX99" i="4"/>
  <c r="AY99" i="4" s="1"/>
  <c r="BM99" i="4" s="1"/>
  <c r="BN99" i="4" s="1"/>
  <c r="AX103" i="4"/>
  <c r="AY103" i="4" s="1"/>
  <c r="BM103" i="4" s="1"/>
  <c r="BN103" i="4" s="1"/>
  <c r="AX107" i="4"/>
  <c r="AY107" i="4" s="1"/>
  <c r="BM107" i="4" s="1"/>
  <c r="BN107" i="4" s="1"/>
  <c r="AX111" i="4"/>
  <c r="AY111" i="4" s="1"/>
  <c r="BM111" i="4" s="1"/>
  <c r="BN111" i="4" s="1"/>
  <c r="AX16" i="4"/>
  <c r="AY16" i="4" s="1"/>
  <c r="BM16" i="4" s="1"/>
  <c r="BN16" i="4" s="1"/>
  <c r="AX20" i="4"/>
  <c r="AY20" i="4" s="1"/>
  <c r="BM20" i="4" s="1"/>
  <c r="BN20" i="4" s="1"/>
  <c r="AX24" i="4"/>
  <c r="AY24" i="4" s="1"/>
  <c r="BM24" i="4" s="1"/>
  <c r="BN24" i="4" s="1"/>
  <c r="AX28" i="4"/>
  <c r="AY28" i="4" s="1"/>
  <c r="BM28" i="4" s="1"/>
  <c r="BN28" i="4" s="1"/>
  <c r="AX32" i="4"/>
  <c r="AY32" i="4" s="1"/>
  <c r="BM32" i="4" s="1"/>
  <c r="BN32" i="4" s="1"/>
  <c r="AX36" i="4"/>
  <c r="AY36" i="4" s="1"/>
  <c r="BM36" i="4" s="1"/>
  <c r="BN36" i="4" s="1"/>
  <c r="AX40" i="4"/>
  <c r="AY40" i="4" s="1"/>
  <c r="BM40" i="4" s="1"/>
  <c r="BN40" i="4" s="1"/>
  <c r="AX44" i="4"/>
  <c r="AY44" i="4" s="1"/>
  <c r="BM44" i="4" s="1"/>
  <c r="BN44" i="4" s="1"/>
  <c r="AX48" i="4"/>
  <c r="AY48" i="4" s="1"/>
  <c r="BM48" i="4" s="1"/>
  <c r="BN48" i="4" s="1"/>
  <c r="AX52" i="4"/>
  <c r="AY52" i="4" s="1"/>
  <c r="BM52" i="4" s="1"/>
  <c r="BN52" i="4" s="1"/>
  <c r="AX56" i="4"/>
  <c r="AY56" i="4" s="1"/>
  <c r="BM56" i="4" s="1"/>
  <c r="BN56" i="4" s="1"/>
  <c r="AX60" i="4"/>
  <c r="AY60" i="4" s="1"/>
  <c r="BM60" i="4" s="1"/>
  <c r="BN60" i="4" s="1"/>
  <c r="AX64" i="4"/>
  <c r="AY64" i="4" s="1"/>
  <c r="BM64" i="4" s="1"/>
  <c r="BN64" i="4" s="1"/>
  <c r="AX68" i="4"/>
  <c r="AY68" i="4" s="1"/>
  <c r="BM68" i="4" s="1"/>
  <c r="BN68" i="4" s="1"/>
  <c r="AX72" i="4"/>
  <c r="AY72" i="4" s="1"/>
  <c r="BM72" i="4" s="1"/>
  <c r="BN72" i="4" s="1"/>
  <c r="AX76" i="4"/>
  <c r="AY76" i="4" s="1"/>
  <c r="BM76" i="4" s="1"/>
  <c r="BN76" i="4" s="1"/>
  <c r="AX80" i="4"/>
  <c r="AY80" i="4" s="1"/>
  <c r="BM80" i="4" s="1"/>
  <c r="BN80" i="4" s="1"/>
  <c r="AX84" i="4"/>
  <c r="AY84" i="4" s="1"/>
  <c r="BM84" i="4" s="1"/>
  <c r="BN84" i="4" s="1"/>
  <c r="AX88" i="4"/>
  <c r="AY88" i="4" s="1"/>
  <c r="BM88" i="4" s="1"/>
  <c r="BN88" i="4" s="1"/>
  <c r="AX92" i="4"/>
  <c r="AY92" i="4" s="1"/>
  <c r="BM92" i="4" s="1"/>
  <c r="BN92" i="4" s="1"/>
  <c r="AX96" i="4"/>
  <c r="AY96" i="4" s="1"/>
  <c r="BM96" i="4" s="1"/>
  <c r="BN96" i="4" s="1"/>
  <c r="AX100" i="4"/>
  <c r="AY100" i="4" s="1"/>
  <c r="BM100" i="4" s="1"/>
  <c r="BN100" i="4" s="1"/>
  <c r="AX104" i="4"/>
  <c r="AY104" i="4" s="1"/>
  <c r="BM104" i="4" s="1"/>
  <c r="BN104" i="4" s="1"/>
  <c r="AX108" i="4"/>
  <c r="AY108" i="4" s="1"/>
  <c r="BM108" i="4" s="1"/>
  <c r="BN108" i="4" s="1"/>
  <c r="AX112" i="4"/>
  <c r="AY112" i="4" s="1"/>
  <c r="BM112" i="4" s="1"/>
  <c r="BN112" i="4" s="1"/>
  <c r="BX10" i="4"/>
  <c r="F8" i="4" l="1"/>
  <c r="D30" i="1" s="1"/>
  <c r="CV11" i="4"/>
  <c r="BV14" i="4"/>
  <c r="BW14" i="4" s="1"/>
  <c r="CK14" i="4" s="1"/>
  <c r="CL14" i="4" s="1"/>
  <c r="BV18" i="4"/>
  <c r="BW18" i="4" s="1"/>
  <c r="CK18" i="4" s="1"/>
  <c r="CL18" i="4" s="1"/>
  <c r="BV22" i="4"/>
  <c r="BW22" i="4" s="1"/>
  <c r="CK22" i="4" s="1"/>
  <c r="CL22" i="4" s="1"/>
  <c r="BV26" i="4"/>
  <c r="BW26" i="4" s="1"/>
  <c r="CK26" i="4" s="1"/>
  <c r="CL26" i="4" s="1"/>
  <c r="BV30" i="4"/>
  <c r="BW30" i="4" s="1"/>
  <c r="CK30" i="4" s="1"/>
  <c r="CL30" i="4" s="1"/>
  <c r="BV34" i="4"/>
  <c r="BW34" i="4" s="1"/>
  <c r="CK34" i="4" s="1"/>
  <c r="CL34" i="4" s="1"/>
  <c r="BV38" i="4"/>
  <c r="BW38" i="4" s="1"/>
  <c r="CK38" i="4" s="1"/>
  <c r="CL38" i="4" s="1"/>
  <c r="BV42" i="4"/>
  <c r="BW42" i="4" s="1"/>
  <c r="CK42" i="4" s="1"/>
  <c r="CL42" i="4" s="1"/>
  <c r="BV46" i="4"/>
  <c r="BW46" i="4" s="1"/>
  <c r="CK46" i="4" s="1"/>
  <c r="CL46" i="4" s="1"/>
  <c r="BV50" i="4"/>
  <c r="BW50" i="4" s="1"/>
  <c r="CK50" i="4" s="1"/>
  <c r="CL50" i="4" s="1"/>
  <c r="BV54" i="4"/>
  <c r="BW54" i="4" s="1"/>
  <c r="CK54" i="4" s="1"/>
  <c r="CL54" i="4" s="1"/>
  <c r="BV58" i="4"/>
  <c r="BW58" i="4" s="1"/>
  <c r="CK58" i="4" s="1"/>
  <c r="CL58" i="4" s="1"/>
  <c r="BV62" i="4"/>
  <c r="BW62" i="4" s="1"/>
  <c r="CK62" i="4" s="1"/>
  <c r="CL62" i="4" s="1"/>
  <c r="BV66" i="4"/>
  <c r="BW66" i="4" s="1"/>
  <c r="CK66" i="4" s="1"/>
  <c r="CL66" i="4" s="1"/>
  <c r="BV70" i="4"/>
  <c r="BW70" i="4" s="1"/>
  <c r="CK70" i="4" s="1"/>
  <c r="CL70" i="4" s="1"/>
  <c r="BV74" i="4"/>
  <c r="BW74" i="4" s="1"/>
  <c r="CK74" i="4" s="1"/>
  <c r="CL74" i="4" s="1"/>
  <c r="BV78" i="4"/>
  <c r="BW78" i="4" s="1"/>
  <c r="CK78" i="4" s="1"/>
  <c r="CL78" i="4" s="1"/>
  <c r="BV82" i="4"/>
  <c r="BW82" i="4" s="1"/>
  <c r="CK82" i="4" s="1"/>
  <c r="CL82" i="4" s="1"/>
  <c r="BV86" i="4"/>
  <c r="BW86" i="4" s="1"/>
  <c r="CK86" i="4" s="1"/>
  <c r="CL86" i="4" s="1"/>
  <c r="BV90" i="4"/>
  <c r="BW90" i="4" s="1"/>
  <c r="CK90" i="4" s="1"/>
  <c r="CL90" i="4" s="1"/>
  <c r="BV94" i="4"/>
  <c r="BW94" i="4" s="1"/>
  <c r="CK94" i="4" s="1"/>
  <c r="CL94" i="4" s="1"/>
  <c r="BV98" i="4"/>
  <c r="BW98" i="4" s="1"/>
  <c r="CK98" i="4" s="1"/>
  <c r="CL98" i="4" s="1"/>
  <c r="BV102" i="4"/>
  <c r="BW102" i="4" s="1"/>
  <c r="CK102" i="4" s="1"/>
  <c r="CL102" i="4" s="1"/>
  <c r="BV106" i="4"/>
  <c r="BW106" i="4" s="1"/>
  <c r="CK106" i="4" s="1"/>
  <c r="CL106" i="4" s="1"/>
  <c r="BV110" i="4"/>
  <c r="BW110" i="4" s="1"/>
  <c r="CK110" i="4" s="1"/>
  <c r="CL110" i="4" s="1"/>
  <c r="BV13" i="4"/>
  <c r="BW13" i="4" s="1"/>
  <c r="CK13" i="4" s="1"/>
  <c r="CL13" i="4" s="1"/>
  <c r="BV15" i="4"/>
  <c r="BW15" i="4" s="1"/>
  <c r="CK15" i="4" s="1"/>
  <c r="CL15" i="4" s="1"/>
  <c r="BV19" i="4"/>
  <c r="BW19" i="4" s="1"/>
  <c r="CK19" i="4" s="1"/>
  <c r="CL19" i="4" s="1"/>
  <c r="BV23" i="4"/>
  <c r="BW23" i="4" s="1"/>
  <c r="CK23" i="4" s="1"/>
  <c r="CL23" i="4" s="1"/>
  <c r="BV27" i="4"/>
  <c r="BW27" i="4" s="1"/>
  <c r="CK27" i="4" s="1"/>
  <c r="CL27" i="4" s="1"/>
  <c r="BV31" i="4"/>
  <c r="BW31" i="4" s="1"/>
  <c r="CK31" i="4" s="1"/>
  <c r="CL31" i="4" s="1"/>
  <c r="BV35" i="4"/>
  <c r="BW35" i="4" s="1"/>
  <c r="CK35" i="4" s="1"/>
  <c r="CL35" i="4" s="1"/>
  <c r="BV39" i="4"/>
  <c r="BW39" i="4" s="1"/>
  <c r="CK39" i="4" s="1"/>
  <c r="CL39" i="4" s="1"/>
  <c r="BV43" i="4"/>
  <c r="BW43" i="4" s="1"/>
  <c r="CK43" i="4" s="1"/>
  <c r="CL43" i="4" s="1"/>
  <c r="BV47" i="4"/>
  <c r="BW47" i="4" s="1"/>
  <c r="CK47" i="4" s="1"/>
  <c r="CL47" i="4" s="1"/>
  <c r="BV51" i="4"/>
  <c r="BW51" i="4" s="1"/>
  <c r="CK51" i="4" s="1"/>
  <c r="CL51" i="4" s="1"/>
  <c r="BV55" i="4"/>
  <c r="BW55" i="4" s="1"/>
  <c r="CK55" i="4" s="1"/>
  <c r="CL55" i="4" s="1"/>
  <c r="BV59" i="4"/>
  <c r="BW59" i="4" s="1"/>
  <c r="CK59" i="4" s="1"/>
  <c r="CL59" i="4" s="1"/>
  <c r="BV63" i="4"/>
  <c r="BW63" i="4" s="1"/>
  <c r="CK63" i="4" s="1"/>
  <c r="CL63" i="4" s="1"/>
  <c r="BV67" i="4"/>
  <c r="BW67" i="4" s="1"/>
  <c r="CK67" i="4" s="1"/>
  <c r="CL67" i="4" s="1"/>
  <c r="BV71" i="4"/>
  <c r="BW71" i="4" s="1"/>
  <c r="CK71" i="4" s="1"/>
  <c r="CL71" i="4" s="1"/>
  <c r="BV75" i="4"/>
  <c r="BW75" i="4" s="1"/>
  <c r="CK75" i="4" s="1"/>
  <c r="CL75" i="4" s="1"/>
  <c r="BV79" i="4"/>
  <c r="BW79" i="4" s="1"/>
  <c r="CK79" i="4" s="1"/>
  <c r="CL79" i="4" s="1"/>
  <c r="BV83" i="4"/>
  <c r="BW83" i="4" s="1"/>
  <c r="CK83" i="4" s="1"/>
  <c r="CL83" i="4" s="1"/>
  <c r="BV87" i="4"/>
  <c r="BW87" i="4" s="1"/>
  <c r="CK87" i="4" s="1"/>
  <c r="CL87" i="4" s="1"/>
  <c r="BV91" i="4"/>
  <c r="BW91" i="4" s="1"/>
  <c r="CK91" i="4" s="1"/>
  <c r="CL91" i="4" s="1"/>
  <c r="BV95" i="4"/>
  <c r="BW95" i="4" s="1"/>
  <c r="CK95" i="4" s="1"/>
  <c r="CL95" i="4" s="1"/>
  <c r="BV99" i="4"/>
  <c r="BW99" i="4" s="1"/>
  <c r="CK99" i="4" s="1"/>
  <c r="CL99" i="4" s="1"/>
  <c r="BV103" i="4"/>
  <c r="BW103" i="4" s="1"/>
  <c r="CK103" i="4" s="1"/>
  <c r="CL103" i="4" s="1"/>
  <c r="BV107" i="4"/>
  <c r="BW107" i="4" s="1"/>
  <c r="CK107" i="4" s="1"/>
  <c r="CL107" i="4" s="1"/>
  <c r="BV111" i="4"/>
  <c r="BW111" i="4" s="1"/>
  <c r="CK111" i="4" s="1"/>
  <c r="CL111" i="4" s="1"/>
  <c r="BV16" i="4"/>
  <c r="BW16" i="4" s="1"/>
  <c r="CK16" i="4" s="1"/>
  <c r="CL16" i="4" s="1"/>
  <c r="BV20" i="4"/>
  <c r="BW20" i="4" s="1"/>
  <c r="CK20" i="4" s="1"/>
  <c r="CL20" i="4" s="1"/>
  <c r="BV24" i="4"/>
  <c r="BW24" i="4" s="1"/>
  <c r="CK24" i="4" s="1"/>
  <c r="CL24" i="4" s="1"/>
  <c r="BV28" i="4"/>
  <c r="BW28" i="4" s="1"/>
  <c r="CK28" i="4" s="1"/>
  <c r="CL28" i="4" s="1"/>
  <c r="BV32" i="4"/>
  <c r="BW32" i="4" s="1"/>
  <c r="CK32" i="4" s="1"/>
  <c r="CL32" i="4" s="1"/>
  <c r="BV36" i="4"/>
  <c r="BW36" i="4" s="1"/>
  <c r="CK36" i="4" s="1"/>
  <c r="CL36" i="4" s="1"/>
  <c r="BV40" i="4"/>
  <c r="BW40" i="4" s="1"/>
  <c r="CK40" i="4" s="1"/>
  <c r="CL40" i="4" s="1"/>
  <c r="BV44" i="4"/>
  <c r="BW44" i="4" s="1"/>
  <c r="CK44" i="4" s="1"/>
  <c r="CL44" i="4" s="1"/>
  <c r="BV48" i="4"/>
  <c r="BW48" i="4" s="1"/>
  <c r="CK48" i="4" s="1"/>
  <c r="CL48" i="4" s="1"/>
  <c r="BV52" i="4"/>
  <c r="BW52" i="4" s="1"/>
  <c r="CK52" i="4" s="1"/>
  <c r="CL52" i="4" s="1"/>
  <c r="BV56" i="4"/>
  <c r="BW56" i="4" s="1"/>
  <c r="CK56" i="4" s="1"/>
  <c r="CL56" i="4" s="1"/>
  <c r="BV60" i="4"/>
  <c r="BW60" i="4" s="1"/>
  <c r="CK60" i="4" s="1"/>
  <c r="CL60" i="4" s="1"/>
  <c r="BV64" i="4"/>
  <c r="BW64" i="4" s="1"/>
  <c r="CK64" i="4" s="1"/>
  <c r="CL64" i="4" s="1"/>
  <c r="BV68" i="4"/>
  <c r="BW68" i="4" s="1"/>
  <c r="CK68" i="4" s="1"/>
  <c r="CL68" i="4" s="1"/>
  <c r="BV72" i="4"/>
  <c r="BW72" i="4" s="1"/>
  <c r="CK72" i="4" s="1"/>
  <c r="CL72" i="4" s="1"/>
  <c r="BV76" i="4"/>
  <c r="BW76" i="4" s="1"/>
  <c r="CK76" i="4" s="1"/>
  <c r="CL76" i="4" s="1"/>
  <c r="BV80" i="4"/>
  <c r="BW80" i="4" s="1"/>
  <c r="CK80" i="4" s="1"/>
  <c r="CL80" i="4" s="1"/>
  <c r="BV84" i="4"/>
  <c r="BW84" i="4" s="1"/>
  <c r="CK84" i="4" s="1"/>
  <c r="CL84" i="4" s="1"/>
  <c r="BV88" i="4"/>
  <c r="BW88" i="4" s="1"/>
  <c r="CK88" i="4" s="1"/>
  <c r="CL88" i="4" s="1"/>
  <c r="BV92" i="4"/>
  <c r="BW92" i="4" s="1"/>
  <c r="CK92" i="4" s="1"/>
  <c r="CL92" i="4" s="1"/>
  <c r="BV96" i="4"/>
  <c r="BW96" i="4" s="1"/>
  <c r="CK96" i="4" s="1"/>
  <c r="CL96" i="4" s="1"/>
  <c r="BV100" i="4"/>
  <c r="BW100" i="4" s="1"/>
  <c r="CK100" i="4" s="1"/>
  <c r="CL100" i="4" s="1"/>
  <c r="BV104" i="4"/>
  <c r="BW104" i="4" s="1"/>
  <c r="CK104" i="4" s="1"/>
  <c r="CL104" i="4" s="1"/>
  <c r="BV108" i="4"/>
  <c r="BW108" i="4" s="1"/>
  <c r="CK108" i="4" s="1"/>
  <c r="CL108" i="4" s="1"/>
  <c r="BV112" i="4"/>
  <c r="BW112" i="4" s="1"/>
  <c r="CK112" i="4" s="1"/>
  <c r="CL112" i="4" s="1"/>
  <c r="BV17" i="4"/>
  <c r="BW17" i="4" s="1"/>
  <c r="CK17" i="4" s="1"/>
  <c r="CL17" i="4" s="1"/>
  <c r="BV21" i="4"/>
  <c r="BW21" i="4" s="1"/>
  <c r="CK21" i="4" s="1"/>
  <c r="CL21" i="4" s="1"/>
  <c r="BV25" i="4"/>
  <c r="BW25" i="4" s="1"/>
  <c r="CK25" i="4" s="1"/>
  <c r="CL25" i="4" s="1"/>
  <c r="BV29" i="4"/>
  <c r="BW29" i="4" s="1"/>
  <c r="CK29" i="4" s="1"/>
  <c r="CL29" i="4" s="1"/>
  <c r="BV33" i="4"/>
  <c r="BW33" i="4" s="1"/>
  <c r="CK33" i="4" s="1"/>
  <c r="CL33" i="4" s="1"/>
  <c r="BV37" i="4"/>
  <c r="BW37" i="4" s="1"/>
  <c r="CK37" i="4" s="1"/>
  <c r="CL37" i="4" s="1"/>
  <c r="BV41" i="4"/>
  <c r="BW41" i="4" s="1"/>
  <c r="CK41" i="4" s="1"/>
  <c r="CL41" i="4" s="1"/>
  <c r="BV45" i="4"/>
  <c r="BW45" i="4" s="1"/>
  <c r="CK45" i="4" s="1"/>
  <c r="CL45" i="4" s="1"/>
  <c r="BV49" i="4"/>
  <c r="BW49" i="4" s="1"/>
  <c r="CK49" i="4" s="1"/>
  <c r="CL49" i="4" s="1"/>
  <c r="BV53" i="4"/>
  <c r="BW53" i="4" s="1"/>
  <c r="CK53" i="4" s="1"/>
  <c r="CL53" i="4" s="1"/>
  <c r="BV57" i="4"/>
  <c r="BW57" i="4" s="1"/>
  <c r="CK57" i="4" s="1"/>
  <c r="CL57" i="4" s="1"/>
  <c r="BV61" i="4"/>
  <c r="BW61" i="4" s="1"/>
  <c r="CK61" i="4" s="1"/>
  <c r="CL61" i="4" s="1"/>
  <c r="BV65" i="4"/>
  <c r="BW65" i="4" s="1"/>
  <c r="CK65" i="4" s="1"/>
  <c r="CL65" i="4" s="1"/>
  <c r="BV69" i="4"/>
  <c r="BW69" i="4" s="1"/>
  <c r="CK69" i="4" s="1"/>
  <c r="CL69" i="4" s="1"/>
  <c r="BV73" i="4"/>
  <c r="BW73" i="4" s="1"/>
  <c r="CK73" i="4" s="1"/>
  <c r="CL73" i="4" s="1"/>
  <c r="BV77" i="4"/>
  <c r="BW77" i="4" s="1"/>
  <c r="CK77" i="4" s="1"/>
  <c r="CL77" i="4" s="1"/>
  <c r="BV81" i="4"/>
  <c r="BW81" i="4" s="1"/>
  <c r="CK81" i="4" s="1"/>
  <c r="CL81" i="4" s="1"/>
  <c r="BV85" i="4"/>
  <c r="BW85" i="4" s="1"/>
  <c r="CK85" i="4" s="1"/>
  <c r="CL85" i="4" s="1"/>
  <c r="BV89" i="4"/>
  <c r="BW89" i="4" s="1"/>
  <c r="CK89" i="4" s="1"/>
  <c r="CL89" i="4" s="1"/>
  <c r="BV93" i="4"/>
  <c r="BW93" i="4" s="1"/>
  <c r="CK93" i="4" s="1"/>
  <c r="CL93" i="4" s="1"/>
  <c r="BV97" i="4"/>
  <c r="BW97" i="4" s="1"/>
  <c r="CK97" i="4" s="1"/>
  <c r="CL97" i="4" s="1"/>
  <c r="BV101" i="4"/>
  <c r="BW101" i="4" s="1"/>
  <c r="CK101" i="4" s="1"/>
  <c r="CL101" i="4" s="1"/>
  <c r="BV105" i="4"/>
  <c r="BW105" i="4" s="1"/>
  <c r="CK105" i="4" s="1"/>
  <c r="CL105" i="4" s="1"/>
  <c r="BV109" i="4"/>
  <c r="BW109" i="4" s="1"/>
  <c r="CK109" i="4" s="1"/>
  <c r="CL109" i="4" s="1"/>
  <c r="CV10" i="4"/>
  <c r="K37" i="1" l="1"/>
  <c r="D42" i="1" s="1"/>
  <c r="D37" i="1"/>
  <c r="D41" i="1" s="1"/>
  <c r="K36" i="1"/>
  <c r="D39" i="1" s="1"/>
  <c r="D40" i="1" s="1"/>
  <c r="D43" i="1" s="1"/>
  <c r="D36" i="1"/>
  <c r="D38" i="1" s="1"/>
  <c r="E37" i="1"/>
  <c r="E41" i="1" s="1"/>
  <c r="F36" i="1"/>
  <c r="F38" i="1" s="1"/>
  <c r="F37" i="1"/>
  <c r="F41" i="1" s="1"/>
  <c r="E36" i="1"/>
  <c r="E38" i="1" s="1"/>
  <c r="D31" i="1"/>
  <c r="DT11" i="4"/>
  <c r="CT15" i="4"/>
  <c r="CU15" i="4" s="1"/>
  <c r="DI15" i="4" s="1"/>
  <c r="DJ15" i="4" s="1"/>
  <c r="CT19" i="4"/>
  <c r="CU19" i="4" s="1"/>
  <c r="DI19" i="4" s="1"/>
  <c r="DJ19" i="4" s="1"/>
  <c r="CT23" i="4"/>
  <c r="CU23" i="4" s="1"/>
  <c r="DI23" i="4" s="1"/>
  <c r="DJ23" i="4" s="1"/>
  <c r="CT27" i="4"/>
  <c r="CU27" i="4" s="1"/>
  <c r="DI27" i="4" s="1"/>
  <c r="DJ27" i="4" s="1"/>
  <c r="CT31" i="4"/>
  <c r="CU31" i="4" s="1"/>
  <c r="DI31" i="4" s="1"/>
  <c r="DJ31" i="4" s="1"/>
  <c r="CT35" i="4"/>
  <c r="CU35" i="4" s="1"/>
  <c r="DI35" i="4" s="1"/>
  <c r="DJ35" i="4" s="1"/>
  <c r="CT39" i="4"/>
  <c r="CU39" i="4" s="1"/>
  <c r="DI39" i="4" s="1"/>
  <c r="DJ39" i="4" s="1"/>
  <c r="CT43" i="4"/>
  <c r="CU43" i="4" s="1"/>
  <c r="DI43" i="4" s="1"/>
  <c r="DJ43" i="4" s="1"/>
  <c r="CT47" i="4"/>
  <c r="CU47" i="4" s="1"/>
  <c r="DI47" i="4" s="1"/>
  <c r="DJ47" i="4" s="1"/>
  <c r="CT51" i="4"/>
  <c r="CU51" i="4" s="1"/>
  <c r="DI51" i="4" s="1"/>
  <c r="DJ51" i="4" s="1"/>
  <c r="CT55" i="4"/>
  <c r="CU55" i="4" s="1"/>
  <c r="DI55" i="4" s="1"/>
  <c r="DJ55" i="4" s="1"/>
  <c r="CT59" i="4"/>
  <c r="CU59" i="4" s="1"/>
  <c r="DI59" i="4" s="1"/>
  <c r="DJ59" i="4" s="1"/>
  <c r="CT63" i="4"/>
  <c r="CU63" i="4" s="1"/>
  <c r="DI63" i="4" s="1"/>
  <c r="DJ63" i="4" s="1"/>
  <c r="CT67" i="4"/>
  <c r="CU67" i="4" s="1"/>
  <c r="DI67" i="4" s="1"/>
  <c r="DJ67" i="4" s="1"/>
  <c r="CT71" i="4"/>
  <c r="CU71" i="4" s="1"/>
  <c r="DI71" i="4" s="1"/>
  <c r="DJ71" i="4" s="1"/>
  <c r="CT75" i="4"/>
  <c r="CU75" i="4" s="1"/>
  <c r="DI75" i="4" s="1"/>
  <c r="DJ75" i="4" s="1"/>
  <c r="CT79" i="4"/>
  <c r="CU79" i="4" s="1"/>
  <c r="DI79" i="4" s="1"/>
  <c r="DJ79" i="4" s="1"/>
  <c r="CT83" i="4"/>
  <c r="CU83" i="4" s="1"/>
  <c r="DI83" i="4" s="1"/>
  <c r="DJ83" i="4" s="1"/>
  <c r="CT87" i="4"/>
  <c r="CU87" i="4" s="1"/>
  <c r="DI87" i="4" s="1"/>
  <c r="DJ87" i="4" s="1"/>
  <c r="CT91" i="4"/>
  <c r="CU91" i="4" s="1"/>
  <c r="DI91" i="4" s="1"/>
  <c r="DJ91" i="4" s="1"/>
  <c r="CT95" i="4"/>
  <c r="CU95" i="4" s="1"/>
  <c r="DI95" i="4" s="1"/>
  <c r="DJ95" i="4" s="1"/>
  <c r="CT99" i="4"/>
  <c r="CU99" i="4" s="1"/>
  <c r="DI99" i="4" s="1"/>
  <c r="DJ99" i="4" s="1"/>
  <c r="CT103" i="4"/>
  <c r="CU103" i="4" s="1"/>
  <c r="DI103" i="4" s="1"/>
  <c r="DJ103" i="4" s="1"/>
  <c r="CT107" i="4"/>
  <c r="CU107" i="4" s="1"/>
  <c r="DI107" i="4" s="1"/>
  <c r="DJ107" i="4" s="1"/>
  <c r="CT111" i="4"/>
  <c r="CU111" i="4" s="1"/>
  <c r="DI111" i="4" s="1"/>
  <c r="DJ111" i="4" s="1"/>
  <c r="CT16" i="4"/>
  <c r="CU16" i="4" s="1"/>
  <c r="DI16" i="4" s="1"/>
  <c r="DJ16" i="4" s="1"/>
  <c r="CT20" i="4"/>
  <c r="CU20" i="4" s="1"/>
  <c r="DI20" i="4" s="1"/>
  <c r="DJ20" i="4" s="1"/>
  <c r="CT24" i="4"/>
  <c r="CU24" i="4" s="1"/>
  <c r="DI24" i="4" s="1"/>
  <c r="DJ24" i="4" s="1"/>
  <c r="CT28" i="4"/>
  <c r="CU28" i="4" s="1"/>
  <c r="DI28" i="4" s="1"/>
  <c r="DJ28" i="4" s="1"/>
  <c r="CT32" i="4"/>
  <c r="CU32" i="4" s="1"/>
  <c r="DI32" i="4" s="1"/>
  <c r="DJ32" i="4" s="1"/>
  <c r="CT36" i="4"/>
  <c r="CU36" i="4" s="1"/>
  <c r="DI36" i="4" s="1"/>
  <c r="DJ36" i="4" s="1"/>
  <c r="CT40" i="4"/>
  <c r="CU40" i="4" s="1"/>
  <c r="DI40" i="4" s="1"/>
  <c r="DJ40" i="4" s="1"/>
  <c r="CT44" i="4"/>
  <c r="CU44" i="4" s="1"/>
  <c r="DI44" i="4" s="1"/>
  <c r="DJ44" i="4" s="1"/>
  <c r="CT48" i="4"/>
  <c r="CU48" i="4" s="1"/>
  <c r="DI48" i="4" s="1"/>
  <c r="DJ48" i="4" s="1"/>
  <c r="CT52" i="4"/>
  <c r="CU52" i="4" s="1"/>
  <c r="DI52" i="4" s="1"/>
  <c r="DJ52" i="4" s="1"/>
  <c r="CT56" i="4"/>
  <c r="CU56" i="4" s="1"/>
  <c r="DI56" i="4" s="1"/>
  <c r="DJ56" i="4" s="1"/>
  <c r="CT60" i="4"/>
  <c r="CU60" i="4" s="1"/>
  <c r="DI60" i="4" s="1"/>
  <c r="DJ60" i="4" s="1"/>
  <c r="CT64" i="4"/>
  <c r="CU64" i="4" s="1"/>
  <c r="DI64" i="4" s="1"/>
  <c r="DJ64" i="4" s="1"/>
  <c r="CT68" i="4"/>
  <c r="CU68" i="4" s="1"/>
  <c r="DI68" i="4" s="1"/>
  <c r="DJ68" i="4" s="1"/>
  <c r="CT72" i="4"/>
  <c r="CU72" i="4" s="1"/>
  <c r="DI72" i="4" s="1"/>
  <c r="DJ72" i="4" s="1"/>
  <c r="CT76" i="4"/>
  <c r="CU76" i="4" s="1"/>
  <c r="DI76" i="4" s="1"/>
  <c r="DJ76" i="4" s="1"/>
  <c r="CT80" i="4"/>
  <c r="CU80" i="4" s="1"/>
  <c r="DI80" i="4" s="1"/>
  <c r="DJ80" i="4" s="1"/>
  <c r="CT84" i="4"/>
  <c r="CU84" i="4" s="1"/>
  <c r="DI84" i="4" s="1"/>
  <c r="DJ84" i="4" s="1"/>
  <c r="CT88" i="4"/>
  <c r="CU88" i="4" s="1"/>
  <c r="DI88" i="4" s="1"/>
  <c r="DJ88" i="4" s="1"/>
  <c r="CT92" i="4"/>
  <c r="CU92" i="4" s="1"/>
  <c r="DI92" i="4" s="1"/>
  <c r="DJ92" i="4" s="1"/>
  <c r="CT96" i="4"/>
  <c r="CU96" i="4" s="1"/>
  <c r="DI96" i="4" s="1"/>
  <c r="DJ96" i="4" s="1"/>
  <c r="CT100" i="4"/>
  <c r="CU100" i="4" s="1"/>
  <c r="DI100" i="4" s="1"/>
  <c r="DJ100" i="4" s="1"/>
  <c r="CT104" i="4"/>
  <c r="CU104" i="4" s="1"/>
  <c r="DI104" i="4" s="1"/>
  <c r="DJ104" i="4" s="1"/>
  <c r="CT108" i="4"/>
  <c r="CU108" i="4" s="1"/>
  <c r="DI108" i="4" s="1"/>
  <c r="DJ108" i="4" s="1"/>
  <c r="CT112" i="4"/>
  <c r="CU112" i="4" s="1"/>
  <c r="DI112" i="4" s="1"/>
  <c r="DJ112" i="4" s="1"/>
  <c r="CT17" i="4"/>
  <c r="CU17" i="4" s="1"/>
  <c r="DI17" i="4" s="1"/>
  <c r="DJ17" i="4" s="1"/>
  <c r="CT21" i="4"/>
  <c r="CU21" i="4" s="1"/>
  <c r="DI21" i="4" s="1"/>
  <c r="DJ21" i="4" s="1"/>
  <c r="CT25" i="4"/>
  <c r="CU25" i="4" s="1"/>
  <c r="DI25" i="4" s="1"/>
  <c r="DJ25" i="4" s="1"/>
  <c r="CT29" i="4"/>
  <c r="CU29" i="4" s="1"/>
  <c r="DI29" i="4" s="1"/>
  <c r="DJ29" i="4" s="1"/>
  <c r="CT33" i="4"/>
  <c r="CU33" i="4" s="1"/>
  <c r="DI33" i="4" s="1"/>
  <c r="DJ33" i="4" s="1"/>
  <c r="CT37" i="4"/>
  <c r="CU37" i="4" s="1"/>
  <c r="DI37" i="4" s="1"/>
  <c r="DJ37" i="4" s="1"/>
  <c r="CT41" i="4"/>
  <c r="CU41" i="4" s="1"/>
  <c r="DI41" i="4" s="1"/>
  <c r="DJ41" i="4" s="1"/>
  <c r="CT45" i="4"/>
  <c r="CU45" i="4" s="1"/>
  <c r="DI45" i="4" s="1"/>
  <c r="DJ45" i="4" s="1"/>
  <c r="CT49" i="4"/>
  <c r="CU49" i="4" s="1"/>
  <c r="DI49" i="4" s="1"/>
  <c r="DJ49" i="4" s="1"/>
  <c r="CT53" i="4"/>
  <c r="CU53" i="4" s="1"/>
  <c r="DI53" i="4" s="1"/>
  <c r="DJ53" i="4" s="1"/>
  <c r="CT57" i="4"/>
  <c r="CU57" i="4" s="1"/>
  <c r="DI57" i="4" s="1"/>
  <c r="DJ57" i="4" s="1"/>
  <c r="CT61" i="4"/>
  <c r="CU61" i="4" s="1"/>
  <c r="DI61" i="4" s="1"/>
  <c r="DJ61" i="4" s="1"/>
  <c r="CT65" i="4"/>
  <c r="CU65" i="4" s="1"/>
  <c r="DI65" i="4" s="1"/>
  <c r="DJ65" i="4" s="1"/>
  <c r="CT69" i="4"/>
  <c r="CU69" i="4" s="1"/>
  <c r="DI69" i="4" s="1"/>
  <c r="DJ69" i="4" s="1"/>
  <c r="CT73" i="4"/>
  <c r="CU73" i="4" s="1"/>
  <c r="DI73" i="4" s="1"/>
  <c r="DJ73" i="4" s="1"/>
  <c r="CT77" i="4"/>
  <c r="CU77" i="4" s="1"/>
  <c r="DI77" i="4" s="1"/>
  <c r="DJ77" i="4" s="1"/>
  <c r="CT81" i="4"/>
  <c r="CU81" i="4" s="1"/>
  <c r="DI81" i="4" s="1"/>
  <c r="DJ81" i="4" s="1"/>
  <c r="CT85" i="4"/>
  <c r="CU85" i="4" s="1"/>
  <c r="DI85" i="4" s="1"/>
  <c r="DJ85" i="4" s="1"/>
  <c r="CT89" i="4"/>
  <c r="CU89" i="4" s="1"/>
  <c r="DI89" i="4" s="1"/>
  <c r="DJ89" i="4" s="1"/>
  <c r="CT93" i="4"/>
  <c r="CU93" i="4" s="1"/>
  <c r="DI93" i="4" s="1"/>
  <c r="DJ93" i="4" s="1"/>
  <c r="CT97" i="4"/>
  <c r="CU97" i="4" s="1"/>
  <c r="DI97" i="4" s="1"/>
  <c r="DJ97" i="4" s="1"/>
  <c r="CT101" i="4"/>
  <c r="CU101" i="4" s="1"/>
  <c r="DI101" i="4" s="1"/>
  <c r="DJ101" i="4" s="1"/>
  <c r="CT105" i="4"/>
  <c r="CU105" i="4" s="1"/>
  <c r="DI105" i="4" s="1"/>
  <c r="DJ105" i="4" s="1"/>
  <c r="CT109" i="4"/>
  <c r="CU109" i="4" s="1"/>
  <c r="DI109" i="4" s="1"/>
  <c r="DJ109" i="4" s="1"/>
  <c r="CT14" i="4"/>
  <c r="CU14" i="4" s="1"/>
  <c r="DI14" i="4" s="1"/>
  <c r="DJ14" i="4" s="1"/>
  <c r="CT18" i="4"/>
  <c r="CU18" i="4" s="1"/>
  <c r="DI18" i="4" s="1"/>
  <c r="DJ18" i="4" s="1"/>
  <c r="CT22" i="4"/>
  <c r="CU22" i="4" s="1"/>
  <c r="DI22" i="4" s="1"/>
  <c r="DJ22" i="4" s="1"/>
  <c r="CT26" i="4"/>
  <c r="CU26" i="4" s="1"/>
  <c r="DI26" i="4" s="1"/>
  <c r="DJ26" i="4" s="1"/>
  <c r="CT30" i="4"/>
  <c r="CU30" i="4" s="1"/>
  <c r="DI30" i="4" s="1"/>
  <c r="DJ30" i="4" s="1"/>
  <c r="CT34" i="4"/>
  <c r="CU34" i="4" s="1"/>
  <c r="DI34" i="4" s="1"/>
  <c r="DJ34" i="4" s="1"/>
  <c r="CT38" i="4"/>
  <c r="CU38" i="4" s="1"/>
  <c r="DI38" i="4" s="1"/>
  <c r="DJ38" i="4" s="1"/>
  <c r="CT42" i="4"/>
  <c r="CU42" i="4" s="1"/>
  <c r="DI42" i="4" s="1"/>
  <c r="DJ42" i="4" s="1"/>
  <c r="CT46" i="4"/>
  <c r="CU46" i="4" s="1"/>
  <c r="DI46" i="4" s="1"/>
  <c r="DJ46" i="4" s="1"/>
  <c r="CT50" i="4"/>
  <c r="CU50" i="4" s="1"/>
  <c r="DI50" i="4" s="1"/>
  <c r="DJ50" i="4" s="1"/>
  <c r="CT54" i="4"/>
  <c r="CU54" i="4" s="1"/>
  <c r="DI54" i="4" s="1"/>
  <c r="DJ54" i="4" s="1"/>
  <c r="CT58" i="4"/>
  <c r="CU58" i="4" s="1"/>
  <c r="DI58" i="4" s="1"/>
  <c r="DJ58" i="4" s="1"/>
  <c r="CT62" i="4"/>
  <c r="CU62" i="4" s="1"/>
  <c r="DI62" i="4" s="1"/>
  <c r="DJ62" i="4" s="1"/>
  <c r="CT66" i="4"/>
  <c r="CU66" i="4" s="1"/>
  <c r="DI66" i="4" s="1"/>
  <c r="DJ66" i="4" s="1"/>
  <c r="CT70" i="4"/>
  <c r="CU70" i="4" s="1"/>
  <c r="DI70" i="4" s="1"/>
  <c r="DJ70" i="4" s="1"/>
  <c r="CT74" i="4"/>
  <c r="CU74" i="4" s="1"/>
  <c r="DI74" i="4" s="1"/>
  <c r="DJ74" i="4" s="1"/>
  <c r="CT78" i="4"/>
  <c r="CU78" i="4" s="1"/>
  <c r="DI78" i="4" s="1"/>
  <c r="DJ78" i="4" s="1"/>
  <c r="CT82" i="4"/>
  <c r="CU82" i="4" s="1"/>
  <c r="DI82" i="4" s="1"/>
  <c r="DJ82" i="4" s="1"/>
  <c r="CT86" i="4"/>
  <c r="CU86" i="4" s="1"/>
  <c r="DI86" i="4" s="1"/>
  <c r="DJ86" i="4" s="1"/>
  <c r="CT90" i="4"/>
  <c r="CU90" i="4" s="1"/>
  <c r="DI90" i="4" s="1"/>
  <c r="DJ90" i="4" s="1"/>
  <c r="CT94" i="4"/>
  <c r="CU94" i="4" s="1"/>
  <c r="DI94" i="4" s="1"/>
  <c r="DJ94" i="4" s="1"/>
  <c r="CT98" i="4"/>
  <c r="CU98" i="4" s="1"/>
  <c r="DI98" i="4" s="1"/>
  <c r="DJ98" i="4" s="1"/>
  <c r="CT102" i="4"/>
  <c r="CU102" i="4" s="1"/>
  <c r="DI102" i="4" s="1"/>
  <c r="DJ102" i="4" s="1"/>
  <c r="CT106" i="4"/>
  <c r="CU106" i="4" s="1"/>
  <c r="DI106" i="4" s="1"/>
  <c r="DJ106" i="4" s="1"/>
  <c r="CT110" i="4"/>
  <c r="CU110" i="4" s="1"/>
  <c r="DI110" i="4" s="1"/>
  <c r="DJ110" i="4" s="1"/>
  <c r="CT13" i="4"/>
  <c r="CU13" i="4" s="1"/>
  <c r="DI13" i="4" s="1"/>
  <c r="DJ13" i="4" s="1"/>
  <c r="DT10" i="4"/>
  <c r="ER11" i="4" l="1"/>
  <c r="DR14" i="4"/>
  <c r="DS14" i="4" s="1"/>
  <c r="EG14" i="4" s="1"/>
  <c r="EH14" i="4" s="1"/>
  <c r="DR18" i="4"/>
  <c r="DS18" i="4" s="1"/>
  <c r="EG18" i="4" s="1"/>
  <c r="EH18" i="4" s="1"/>
  <c r="DR22" i="4"/>
  <c r="DS22" i="4" s="1"/>
  <c r="EG22" i="4" s="1"/>
  <c r="EH22" i="4" s="1"/>
  <c r="DR26" i="4"/>
  <c r="DS26" i="4" s="1"/>
  <c r="EG26" i="4" s="1"/>
  <c r="EH26" i="4" s="1"/>
  <c r="DR30" i="4"/>
  <c r="DS30" i="4" s="1"/>
  <c r="EG30" i="4" s="1"/>
  <c r="EH30" i="4" s="1"/>
  <c r="DR34" i="4"/>
  <c r="DS34" i="4" s="1"/>
  <c r="EG34" i="4" s="1"/>
  <c r="EH34" i="4" s="1"/>
  <c r="DR38" i="4"/>
  <c r="DS38" i="4" s="1"/>
  <c r="EG38" i="4" s="1"/>
  <c r="EH38" i="4" s="1"/>
  <c r="DR42" i="4"/>
  <c r="DS42" i="4" s="1"/>
  <c r="EG42" i="4" s="1"/>
  <c r="EH42" i="4" s="1"/>
  <c r="DR46" i="4"/>
  <c r="DS46" i="4" s="1"/>
  <c r="EG46" i="4" s="1"/>
  <c r="EH46" i="4" s="1"/>
  <c r="DR50" i="4"/>
  <c r="DS50" i="4" s="1"/>
  <c r="EG50" i="4" s="1"/>
  <c r="EH50" i="4" s="1"/>
  <c r="DR54" i="4"/>
  <c r="DS54" i="4" s="1"/>
  <c r="EG54" i="4" s="1"/>
  <c r="EH54" i="4" s="1"/>
  <c r="DR58" i="4"/>
  <c r="DS58" i="4" s="1"/>
  <c r="EG58" i="4" s="1"/>
  <c r="EH58" i="4" s="1"/>
  <c r="DR62" i="4"/>
  <c r="DS62" i="4" s="1"/>
  <c r="EG62" i="4" s="1"/>
  <c r="EH62" i="4" s="1"/>
  <c r="DR66" i="4"/>
  <c r="DS66" i="4" s="1"/>
  <c r="EG66" i="4" s="1"/>
  <c r="EH66" i="4" s="1"/>
  <c r="DR70" i="4"/>
  <c r="DS70" i="4" s="1"/>
  <c r="EG70" i="4" s="1"/>
  <c r="EH70" i="4" s="1"/>
  <c r="DR74" i="4"/>
  <c r="DS74" i="4" s="1"/>
  <c r="EG74" i="4" s="1"/>
  <c r="EH74" i="4" s="1"/>
  <c r="DR78" i="4"/>
  <c r="DS78" i="4" s="1"/>
  <c r="EG78" i="4" s="1"/>
  <c r="EH78" i="4" s="1"/>
  <c r="DR82" i="4"/>
  <c r="DS82" i="4" s="1"/>
  <c r="EG82" i="4" s="1"/>
  <c r="EH82" i="4" s="1"/>
  <c r="DR86" i="4"/>
  <c r="DS86" i="4" s="1"/>
  <c r="EG86" i="4" s="1"/>
  <c r="EH86" i="4" s="1"/>
  <c r="DR90" i="4"/>
  <c r="DS90" i="4" s="1"/>
  <c r="EG90" i="4" s="1"/>
  <c r="EH90" i="4" s="1"/>
  <c r="DR94" i="4"/>
  <c r="DS94" i="4" s="1"/>
  <c r="EG94" i="4" s="1"/>
  <c r="EH94" i="4" s="1"/>
  <c r="DR98" i="4"/>
  <c r="DS98" i="4" s="1"/>
  <c r="EG98" i="4" s="1"/>
  <c r="EH98" i="4" s="1"/>
  <c r="DR102" i="4"/>
  <c r="DS102" i="4" s="1"/>
  <c r="EG102" i="4" s="1"/>
  <c r="EH102" i="4" s="1"/>
  <c r="DR106" i="4"/>
  <c r="DS106" i="4" s="1"/>
  <c r="EG106" i="4" s="1"/>
  <c r="EH106" i="4" s="1"/>
  <c r="DR110" i="4"/>
  <c r="DS110" i="4" s="1"/>
  <c r="EG110" i="4" s="1"/>
  <c r="EH110" i="4" s="1"/>
  <c r="DR13" i="4"/>
  <c r="DS13" i="4" s="1"/>
  <c r="EG13" i="4" s="1"/>
  <c r="EH13" i="4" s="1"/>
  <c r="DR15" i="4"/>
  <c r="DS15" i="4" s="1"/>
  <c r="EG15" i="4" s="1"/>
  <c r="EH15" i="4" s="1"/>
  <c r="DR19" i="4"/>
  <c r="DS19" i="4" s="1"/>
  <c r="EG19" i="4" s="1"/>
  <c r="EH19" i="4" s="1"/>
  <c r="DR23" i="4"/>
  <c r="DS23" i="4" s="1"/>
  <c r="EG23" i="4" s="1"/>
  <c r="EH23" i="4" s="1"/>
  <c r="DR27" i="4"/>
  <c r="DS27" i="4" s="1"/>
  <c r="EG27" i="4" s="1"/>
  <c r="EH27" i="4" s="1"/>
  <c r="DR31" i="4"/>
  <c r="DS31" i="4" s="1"/>
  <c r="EG31" i="4" s="1"/>
  <c r="EH31" i="4" s="1"/>
  <c r="DR35" i="4"/>
  <c r="DS35" i="4" s="1"/>
  <c r="EG35" i="4" s="1"/>
  <c r="EH35" i="4" s="1"/>
  <c r="DR39" i="4"/>
  <c r="DS39" i="4" s="1"/>
  <c r="EG39" i="4" s="1"/>
  <c r="EH39" i="4" s="1"/>
  <c r="DR43" i="4"/>
  <c r="DS43" i="4" s="1"/>
  <c r="EG43" i="4" s="1"/>
  <c r="EH43" i="4" s="1"/>
  <c r="DR47" i="4"/>
  <c r="DS47" i="4" s="1"/>
  <c r="EG47" i="4" s="1"/>
  <c r="EH47" i="4" s="1"/>
  <c r="DR51" i="4"/>
  <c r="DS51" i="4" s="1"/>
  <c r="EG51" i="4" s="1"/>
  <c r="EH51" i="4" s="1"/>
  <c r="DR55" i="4"/>
  <c r="DS55" i="4" s="1"/>
  <c r="EG55" i="4" s="1"/>
  <c r="EH55" i="4" s="1"/>
  <c r="DR59" i="4"/>
  <c r="DS59" i="4" s="1"/>
  <c r="EG59" i="4" s="1"/>
  <c r="EH59" i="4" s="1"/>
  <c r="DR63" i="4"/>
  <c r="DS63" i="4" s="1"/>
  <c r="EG63" i="4" s="1"/>
  <c r="EH63" i="4" s="1"/>
  <c r="DR67" i="4"/>
  <c r="DS67" i="4" s="1"/>
  <c r="EG67" i="4" s="1"/>
  <c r="EH67" i="4" s="1"/>
  <c r="DR71" i="4"/>
  <c r="DS71" i="4" s="1"/>
  <c r="EG71" i="4" s="1"/>
  <c r="EH71" i="4" s="1"/>
  <c r="DR75" i="4"/>
  <c r="DS75" i="4" s="1"/>
  <c r="EG75" i="4" s="1"/>
  <c r="EH75" i="4" s="1"/>
  <c r="DR79" i="4"/>
  <c r="DS79" i="4" s="1"/>
  <c r="EG79" i="4" s="1"/>
  <c r="EH79" i="4" s="1"/>
  <c r="DR83" i="4"/>
  <c r="DS83" i="4" s="1"/>
  <c r="EG83" i="4" s="1"/>
  <c r="EH83" i="4" s="1"/>
  <c r="DR87" i="4"/>
  <c r="DS87" i="4" s="1"/>
  <c r="EG87" i="4" s="1"/>
  <c r="EH87" i="4" s="1"/>
  <c r="DR91" i="4"/>
  <c r="DS91" i="4" s="1"/>
  <c r="EG91" i="4" s="1"/>
  <c r="EH91" i="4" s="1"/>
  <c r="DR95" i="4"/>
  <c r="DS95" i="4" s="1"/>
  <c r="EG95" i="4" s="1"/>
  <c r="EH95" i="4" s="1"/>
  <c r="DR99" i="4"/>
  <c r="DS99" i="4" s="1"/>
  <c r="EG99" i="4" s="1"/>
  <c r="EH99" i="4" s="1"/>
  <c r="DR103" i="4"/>
  <c r="DS103" i="4" s="1"/>
  <c r="EG103" i="4" s="1"/>
  <c r="EH103" i="4" s="1"/>
  <c r="DR107" i="4"/>
  <c r="DS107" i="4" s="1"/>
  <c r="EG107" i="4" s="1"/>
  <c r="EH107" i="4" s="1"/>
  <c r="DR111" i="4"/>
  <c r="DS111" i="4" s="1"/>
  <c r="EG111" i="4" s="1"/>
  <c r="EH111" i="4" s="1"/>
  <c r="DR16" i="4"/>
  <c r="DS16" i="4" s="1"/>
  <c r="EG16" i="4" s="1"/>
  <c r="EH16" i="4" s="1"/>
  <c r="DR20" i="4"/>
  <c r="DS20" i="4" s="1"/>
  <c r="EG20" i="4" s="1"/>
  <c r="EH20" i="4" s="1"/>
  <c r="DR24" i="4"/>
  <c r="DS24" i="4" s="1"/>
  <c r="EG24" i="4" s="1"/>
  <c r="EH24" i="4" s="1"/>
  <c r="DR28" i="4"/>
  <c r="DS28" i="4" s="1"/>
  <c r="EG28" i="4" s="1"/>
  <c r="EH28" i="4" s="1"/>
  <c r="DR32" i="4"/>
  <c r="DS32" i="4" s="1"/>
  <c r="EG32" i="4" s="1"/>
  <c r="EH32" i="4" s="1"/>
  <c r="DR36" i="4"/>
  <c r="DS36" i="4" s="1"/>
  <c r="EG36" i="4" s="1"/>
  <c r="EH36" i="4" s="1"/>
  <c r="DR40" i="4"/>
  <c r="DS40" i="4" s="1"/>
  <c r="EG40" i="4" s="1"/>
  <c r="EH40" i="4" s="1"/>
  <c r="DR44" i="4"/>
  <c r="DS44" i="4" s="1"/>
  <c r="EG44" i="4" s="1"/>
  <c r="EH44" i="4" s="1"/>
  <c r="DR48" i="4"/>
  <c r="DS48" i="4" s="1"/>
  <c r="EG48" i="4" s="1"/>
  <c r="EH48" i="4" s="1"/>
  <c r="DR52" i="4"/>
  <c r="DS52" i="4" s="1"/>
  <c r="EG52" i="4" s="1"/>
  <c r="EH52" i="4" s="1"/>
  <c r="DR56" i="4"/>
  <c r="DS56" i="4" s="1"/>
  <c r="EG56" i="4" s="1"/>
  <c r="EH56" i="4" s="1"/>
  <c r="DR60" i="4"/>
  <c r="DS60" i="4" s="1"/>
  <c r="EG60" i="4" s="1"/>
  <c r="EH60" i="4" s="1"/>
  <c r="DR64" i="4"/>
  <c r="DS64" i="4" s="1"/>
  <c r="EG64" i="4" s="1"/>
  <c r="EH64" i="4" s="1"/>
  <c r="DR68" i="4"/>
  <c r="DS68" i="4" s="1"/>
  <c r="EG68" i="4" s="1"/>
  <c r="EH68" i="4" s="1"/>
  <c r="DR72" i="4"/>
  <c r="DS72" i="4" s="1"/>
  <c r="EG72" i="4" s="1"/>
  <c r="EH72" i="4" s="1"/>
  <c r="DR76" i="4"/>
  <c r="DS76" i="4" s="1"/>
  <c r="EG76" i="4" s="1"/>
  <c r="EH76" i="4" s="1"/>
  <c r="DR80" i="4"/>
  <c r="DS80" i="4" s="1"/>
  <c r="EG80" i="4" s="1"/>
  <c r="EH80" i="4" s="1"/>
  <c r="DR84" i="4"/>
  <c r="DS84" i="4" s="1"/>
  <c r="EG84" i="4" s="1"/>
  <c r="EH84" i="4" s="1"/>
  <c r="DR88" i="4"/>
  <c r="DS88" i="4" s="1"/>
  <c r="EG88" i="4" s="1"/>
  <c r="EH88" i="4" s="1"/>
  <c r="DR92" i="4"/>
  <c r="DS92" i="4" s="1"/>
  <c r="EG92" i="4" s="1"/>
  <c r="EH92" i="4" s="1"/>
  <c r="DR96" i="4"/>
  <c r="DS96" i="4" s="1"/>
  <c r="EG96" i="4" s="1"/>
  <c r="EH96" i="4" s="1"/>
  <c r="DR100" i="4"/>
  <c r="DS100" i="4" s="1"/>
  <c r="EG100" i="4" s="1"/>
  <c r="EH100" i="4" s="1"/>
  <c r="DR104" i="4"/>
  <c r="DS104" i="4" s="1"/>
  <c r="EG104" i="4" s="1"/>
  <c r="EH104" i="4" s="1"/>
  <c r="DR108" i="4"/>
  <c r="DS108" i="4" s="1"/>
  <c r="EG108" i="4" s="1"/>
  <c r="EH108" i="4" s="1"/>
  <c r="DR112" i="4"/>
  <c r="DS112" i="4" s="1"/>
  <c r="EG112" i="4" s="1"/>
  <c r="EH112" i="4" s="1"/>
  <c r="DR17" i="4"/>
  <c r="DS17" i="4" s="1"/>
  <c r="EG17" i="4" s="1"/>
  <c r="EH17" i="4" s="1"/>
  <c r="DR21" i="4"/>
  <c r="DS21" i="4" s="1"/>
  <c r="EG21" i="4" s="1"/>
  <c r="EH21" i="4" s="1"/>
  <c r="DR25" i="4"/>
  <c r="DS25" i="4" s="1"/>
  <c r="EG25" i="4" s="1"/>
  <c r="EH25" i="4" s="1"/>
  <c r="DR29" i="4"/>
  <c r="DS29" i="4" s="1"/>
  <c r="EG29" i="4" s="1"/>
  <c r="EH29" i="4" s="1"/>
  <c r="DR33" i="4"/>
  <c r="DS33" i="4" s="1"/>
  <c r="EG33" i="4" s="1"/>
  <c r="EH33" i="4" s="1"/>
  <c r="DR37" i="4"/>
  <c r="DS37" i="4" s="1"/>
  <c r="EG37" i="4" s="1"/>
  <c r="EH37" i="4" s="1"/>
  <c r="DR41" i="4"/>
  <c r="DS41" i="4" s="1"/>
  <c r="EG41" i="4" s="1"/>
  <c r="EH41" i="4" s="1"/>
  <c r="DR45" i="4"/>
  <c r="DS45" i="4" s="1"/>
  <c r="EG45" i="4" s="1"/>
  <c r="EH45" i="4" s="1"/>
  <c r="DR49" i="4"/>
  <c r="DS49" i="4" s="1"/>
  <c r="EG49" i="4" s="1"/>
  <c r="EH49" i="4" s="1"/>
  <c r="DR53" i="4"/>
  <c r="DS53" i="4" s="1"/>
  <c r="EG53" i="4" s="1"/>
  <c r="EH53" i="4" s="1"/>
  <c r="DR57" i="4"/>
  <c r="DS57" i="4" s="1"/>
  <c r="EG57" i="4" s="1"/>
  <c r="EH57" i="4" s="1"/>
  <c r="DR61" i="4"/>
  <c r="DS61" i="4" s="1"/>
  <c r="EG61" i="4" s="1"/>
  <c r="EH61" i="4" s="1"/>
  <c r="DR65" i="4"/>
  <c r="DS65" i="4" s="1"/>
  <c r="EG65" i="4" s="1"/>
  <c r="EH65" i="4" s="1"/>
  <c r="DR69" i="4"/>
  <c r="DS69" i="4" s="1"/>
  <c r="EG69" i="4" s="1"/>
  <c r="EH69" i="4" s="1"/>
  <c r="DR73" i="4"/>
  <c r="DS73" i="4" s="1"/>
  <c r="EG73" i="4" s="1"/>
  <c r="EH73" i="4" s="1"/>
  <c r="DR77" i="4"/>
  <c r="DS77" i="4" s="1"/>
  <c r="EG77" i="4" s="1"/>
  <c r="EH77" i="4" s="1"/>
  <c r="DR81" i="4"/>
  <c r="DS81" i="4" s="1"/>
  <c r="EG81" i="4" s="1"/>
  <c r="EH81" i="4" s="1"/>
  <c r="DR85" i="4"/>
  <c r="DS85" i="4" s="1"/>
  <c r="EG85" i="4" s="1"/>
  <c r="EH85" i="4" s="1"/>
  <c r="DR89" i="4"/>
  <c r="DS89" i="4" s="1"/>
  <c r="EG89" i="4" s="1"/>
  <c r="EH89" i="4" s="1"/>
  <c r="DR93" i="4"/>
  <c r="DS93" i="4" s="1"/>
  <c r="EG93" i="4" s="1"/>
  <c r="EH93" i="4" s="1"/>
  <c r="DR97" i="4"/>
  <c r="DS97" i="4" s="1"/>
  <c r="EG97" i="4" s="1"/>
  <c r="EH97" i="4" s="1"/>
  <c r="DR101" i="4"/>
  <c r="DS101" i="4" s="1"/>
  <c r="EG101" i="4" s="1"/>
  <c r="EH101" i="4" s="1"/>
  <c r="DR105" i="4"/>
  <c r="DS105" i="4" s="1"/>
  <c r="EG105" i="4" s="1"/>
  <c r="EH105" i="4" s="1"/>
  <c r="DR109" i="4"/>
  <c r="DS109" i="4" s="1"/>
  <c r="EG109" i="4" s="1"/>
  <c r="EH109" i="4" s="1"/>
  <c r="ER10" i="4"/>
  <c r="EP15" i="4" l="1"/>
  <c r="EQ15" i="4" s="1"/>
  <c r="FE15" i="4" s="1"/>
  <c r="FF15" i="4" s="1"/>
  <c r="EP19" i="4"/>
  <c r="EQ19" i="4" s="1"/>
  <c r="FE19" i="4" s="1"/>
  <c r="FF19" i="4" s="1"/>
  <c r="EP23" i="4"/>
  <c r="EQ23" i="4" s="1"/>
  <c r="FE23" i="4" s="1"/>
  <c r="FF23" i="4" s="1"/>
  <c r="EP27" i="4"/>
  <c r="EQ27" i="4" s="1"/>
  <c r="FE27" i="4" s="1"/>
  <c r="FF27" i="4" s="1"/>
  <c r="EP31" i="4"/>
  <c r="EQ31" i="4" s="1"/>
  <c r="FE31" i="4" s="1"/>
  <c r="FF31" i="4" s="1"/>
  <c r="EP35" i="4"/>
  <c r="EQ35" i="4" s="1"/>
  <c r="FE35" i="4" s="1"/>
  <c r="FF35" i="4" s="1"/>
  <c r="EP39" i="4"/>
  <c r="EQ39" i="4" s="1"/>
  <c r="FE39" i="4" s="1"/>
  <c r="FF39" i="4" s="1"/>
  <c r="EP43" i="4"/>
  <c r="EQ43" i="4" s="1"/>
  <c r="FE43" i="4" s="1"/>
  <c r="FF43" i="4" s="1"/>
  <c r="EP47" i="4"/>
  <c r="EQ47" i="4" s="1"/>
  <c r="FE47" i="4" s="1"/>
  <c r="FF47" i="4" s="1"/>
  <c r="EP51" i="4"/>
  <c r="EQ51" i="4" s="1"/>
  <c r="FE51" i="4" s="1"/>
  <c r="FF51" i="4" s="1"/>
  <c r="EP55" i="4"/>
  <c r="EQ55" i="4" s="1"/>
  <c r="FE55" i="4" s="1"/>
  <c r="FF55" i="4" s="1"/>
  <c r="EP59" i="4"/>
  <c r="EQ59" i="4" s="1"/>
  <c r="FE59" i="4" s="1"/>
  <c r="FF59" i="4" s="1"/>
  <c r="EP63" i="4"/>
  <c r="EQ63" i="4" s="1"/>
  <c r="FE63" i="4" s="1"/>
  <c r="FF63" i="4" s="1"/>
  <c r="EP67" i="4"/>
  <c r="EQ67" i="4" s="1"/>
  <c r="FE67" i="4" s="1"/>
  <c r="FF67" i="4" s="1"/>
  <c r="EP71" i="4"/>
  <c r="EQ71" i="4" s="1"/>
  <c r="FE71" i="4" s="1"/>
  <c r="FF71" i="4" s="1"/>
  <c r="EP75" i="4"/>
  <c r="EQ75" i="4" s="1"/>
  <c r="FE75" i="4" s="1"/>
  <c r="FF75" i="4" s="1"/>
  <c r="EP79" i="4"/>
  <c r="EQ79" i="4" s="1"/>
  <c r="FE79" i="4" s="1"/>
  <c r="FF79" i="4" s="1"/>
  <c r="EP83" i="4"/>
  <c r="EQ83" i="4" s="1"/>
  <c r="FE83" i="4" s="1"/>
  <c r="FF83" i="4" s="1"/>
  <c r="EP87" i="4"/>
  <c r="EQ87" i="4" s="1"/>
  <c r="FE87" i="4" s="1"/>
  <c r="FF87" i="4" s="1"/>
  <c r="EP91" i="4"/>
  <c r="EQ91" i="4" s="1"/>
  <c r="FE91" i="4" s="1"/>
  <c r="FF91" i="4" s="1"/>
  <c r="EP95" i="4"/>
  <c r="EQ95" i="4" s="1"/>
  <c r="FE95" i="4" s="1"/>
  <c r="FF95" i="4" s="1"/>
  <c r="EP99" i="4"/>
  <c r="EQ99" i="4" s="1"/>
  <c r="FE99" i="4" s="1"/>
  <c r="FF99" i="4" s="1"/>
  <c r="EP103" i="4"/>
  <c r="EQ103" i="4" s="1"/>
  <c r="FE103" i="4" s="1"/>
  <c r="FF103" i="4" s="1"/>
  <c r="EP107" i="4"/>
  <c r="EQ107" i="4" s="1"/>
  <c r="FE107" i="4" s="1"/>
  <c r="FF107" i="4" s="1"/>
  <c r="EP111" i="4"/>
  <c r="EQ111" i="4" s="1"/>
  <c r="FE111" i="4" s="1"/>
  <c r="FF111" i="4" s="1"/>
  <c r="EP16" i="4"/>
  <c r="EQ16" i="4" s="1"/>
  <c r="FE16" i="4" s="1"/>
  <c r="FF16" i="4" s="1"/>
  <c r="EP20" i="4"/>
  <c r="EQ20" i="4" s="1"/>
  <c r="FE20" i="4" s="1"/>
  <c r="FF20" i="4" s="1"/>
  <c r="EP24" i="4"/>
  <c r="EQ24" i="4" s="1"/>
  <c r="FE24" i="4" s="1"/>
  <c r="FF24" i="4" s="1"/>
  <c r="EP28" i="4"/>
  <c r="EQ28" i="4" s="1"/>
  <c r="FE28" i="4" s="1"/>
  <c r="FF28" i="4" s="1"/>
  <c r="EP32" i="4"/>
  <c r="EQ32" i="4" s="1"/>
  <c r="FE32" i="4" s="1"/>
  <c r="FF32" i="4" s="1"/>
  <c r="EP36" i="4"/>
  <c r="EQ36" i="4" s="1"/>
  <c r="FE36" i="4" s="1"/>
  <c r="FF36" i="4" s="1"/>
  <c r="EP40" i="4"/>
  <c r="EQ40" i="4" s="1"/>
  <c r="FE40" i="4" s="1"/>
  <c r="FF40" i="4" s="1"/>
  <c r="EP44" i="4"/>
  <c r="EQ44" i="4" s="1"/>
  <c r="FE44" i="4" s="1"/>
  <c r="FF44" i="4" s="1"/>
  <c r="EP48" i="4"/>
  <c r="EQ48" i="4" s="1"/>
  <c r="FE48" i="4" s="1"/>
  <c r="FF48" i="4" s="1"/>
  <c r="EP52" i="4"/>
  <c r="EQ52" i="4" s="1"/>
  <c r="FE52" i="4" s="1"/>
  <c r="FF52" i="4" s="1"/>
  <c r="EP56" i="4"/>
  <c r="EQ56" i="4" s="1"/>
  <c r="FE56" i="4" s="1"/>
  <c r="FF56" i="4" s="1"/>
  <c r="EP60" i="4"/>
  <c r="EQ60" i="4" s="1"/>
  <c r="FE60" i="4" s="1"/>
  <c r="FF60" i="4" s="1"/>
  <c r="EP64" i="4"/>
  <c r="EQ64" i="4" s="1"/>
  <c r="FE64" i="4" s="1"/>
  <c r="FF64" i="4" s="1"/>
  <c r="EP68" i="4"/>
  <c r="EQ68" i="4" s="1"/>
  <c r="FE68" i="4" s="1"/>
  <c r="FF68" i="4" s="1"/>
  <c r="EP72" i="4"/>
  <c r="EQ72" i="4" s="1"/>
  <c r="FE72" i="4" s="1"/>
  <c r="FF72" i="4" s="1"/>
  <c r="EP76" i="4"/>
  <c r="EQ76" i="4" s="1"/>
  <c r="FE76" i="4" s="1"/>
  <c r="FF76" i="4" s="1"/>
  <c r="EP80" i="4"/>
  <c r="EQ80" i="4" s="1"/>
  <c r="FE80" i="4" s="1"/>
  <c r="FF80" i="4" s="1"/>
  <c r="EP84" i="4"/>
  <c r="EQ84" i="4" s="1"/>
  <c r="FE84" i="4" s="1"/>
  <c r="FF84" i="4" s="1"/>
  <c r="EP88" i="4"/>
  <c r="EQ88" i="4" s="1"/>
  <c r="FE88" i="4" s="1"/>
  <c r="FF88" i="4" s="1"/>
  <c r="EP92" i="4"/>
  <c r="EQ92" i="4" s="1"/>
  <c r="FE92" i="4" s="1"/>
  <c r="FF92" i="4" s="1"/>
  <c r="EP96" i="4"/>
  <c r="EQ96" i="4" s="1"/>
  <c r="FE96" i="4" s="1"/>
  <c r="FF96" i="4" s="1"/>
  <c r="EP100" i="4"/>
  <c r="EQ100" i="4" s="1"/>
  <c r="FE100" i="4" s="1"/>
  <c r="FF100" i="4" s="1"/>
  <c r="EP104" i="4"/>
  <c r="EQ104" i="4" s="1"/>
  <c r="FE104" i="4" s="1"/>
  <c r="FF104" i="4" s="1"/>
  <c r="EP108" i="4"/>
  <c r="EQ108" i="4" s="1"/>
  <c r="FE108" i="4" s="1"/>
  <c r="FF108" i="4" s="1"/>
  <c r="EP112" i="4"/>
  <c r="EQ112" i="4" s="1"/>
  <c r="FE112" i="4" s="1"/>
  <c r="FF112" i="4" s="1"/>
  <c r="EP17" i="4"/>
  <c r="EQ17" i="4" s="1"/>
  <c r="FE17" i="4" s="1"/>
  <c r="FF17" i="4" s="1"/>
  <c r="EP21" i="4"/>
  <c r="EQ21" i="4" s="1"/>
  <c r="FE21" i="4" s="1"/>
  <c r="FF21" i="4" s="1"/>
  <c r="EP25" i="4"/>
  <c r="EQ25" i="4" s="1"/>
  <c r="FE25" i="4" s="1"/>
  <c r="FF25" i="4" s="1"/>
  <c r="EP29" i="4"/>
  <c r="EQ29" i="4" s="1"/>
  <c r="FE29" i="4" s="1"/>
  <c r="FF29" i="4" s="1"/>
  <c r="EP33" i="4"/>
  <c r="EQ33" i="4" s="1"/>
  <c r="FE33" i="4" s="1"/>
  <c r="FF33" i="4" s="1"/>
  <c r="EP37" i="4"/>
  <c r="EQ37" i="4" s="1"/>
  <c r="FE37" i="4" s="1"/>
  <c r="FF37" i="4" s="1"/>
  <c r="EP41" i="4"/>
  <c r="EQ41" i="4" s="1"/>
  <c r="FE41" i="4" s="1"/>
  <c r="FF41" i="4" s="1"/>
  <c r="EP45" i="4"/>
  <c r="EQ45" i="4" s="1"/>
  <c r="FE45" i="4" s="1"/>
  <c r="FF45" i="4" s="1"/>
  <c r="EP49" i="4"/>
  <c r="EQ49" i="4" s="1"/>
  <c r="FE49" i="4" s="1"/>
  <c r="FF49" i="4" s="1"/>
  <c r="EP53" i="4"/>
  <c r="EQ53" i="4" s="1"/>
  <c r="FE53" i="4" s="1"/>
  <c r="FF53" i="4" s="1"/>
  <c r="EP57" i="4"/>
  <c r="EQ57" i="4" s="1"/>
  <c r="FE57" i="4" s="1"/>
  <c r="FF57" i="4" s="1"/>
  <c r="EP61" i="4"/>
  <c r="EQ61" i="4" s="1"/>
  <c r="FE61" i="4" s="1"/>
  <c r="FF61" i="4" s="1"/>
  <c r="EP65" i="4"/>
  <c r="EQ65" i="4" s="1"/>
  <c r="FE65" i="4" s="1"/>
  <c r="FF65" i="4" s="1"/>
  <c r="EP69" i="4"/>
  <c r="EQ69" i="4" s="1"/>
  <c r="FE69" i="4" s="1"/>
  <c r="FF69" i="4" s="1"/>
  <c r="EP73" i="4"/>
  <c r="EQ73" i="4" s="1"/>
  <c r="FE73" i="4" s="1"/>
  <c r="FF73" i="4" s="1"/>
  <c r="EP77" i="4"/>
  <c r="EQ77" i="4" s="1"/>
  <c r="FE77" i="4" s="1"/>
  <c r="FF77" i="4" s="1"/>
  <c r="EP81" i="4"/>
  <c r="EQ81" i="4" s="1"/>
  <c r="FE81" i="4" s="1"/>
  <c r="FF81" i="4" s="1"/>
  <c r="EP85" i="4"/>
  <c r="EQ85" i="4" s="1"/>
  <c r="FE85" i="4" s="1"/>
  <c r="FF85" i="4" s="1"/>
  <c r="EP89" i="4"/>
  <c r="EQ89" i="4" s="1"/>
  <c r="FE89" i="4" s="1"/>
  <c r="FF89" i="4" s="1"/>
  <c r="EP93" i="4"/>
  <c r="EQ93" i="4" s="1"/>
  <c r="FE93" i="4" s="1"/>
  <c r="FF93" i="4" s="1"/>
  <c r="EP97" i="4"/>
  <c r="EQ97" i="4" s="1"/>
  <c r="FE97" i="4" s="1"/>
  <c r="FF97" i="4" s="1"/>
  <c r="EP101" i="4"/>
  <c r="EQ101" i="4" s="1"/>
  <c r="FE101" i="4" s="1"/>
  <c r="FF101" i="4" s="1"/>
  <c r="EP105" i="4"/>
  <c r="EQ105" i="4" s="1"/>
  <c r="FE105" i="4" s="1"/>
  <c r="FF105" i="4" s="1"/>
  <c r="EP109" i="4"/>
  <c r="EQ109" i="4" s="1"/>
  <c r="FE109" i="4" s="1"/>
  <c r="FF109" i="4" s="1"/>
  <c r="FP11" i="4"/>
  <c r="EP14" i="4"/>
  <c r="EQ14" i="4" s="1"/>
  <c r="FE14" i="4" s="1"/>
  <c r="FF14" i="4" s="1"/>
  <c r="EP18" i="4"/>
  <c r="EQ18" i="4" s="1"/>
  <c r="FE18" i="4" s="1"/>
  <c r="FF18" i="4" s="1"/>
  <c r="EP22" i="4"/>
  <c r="EQ22" i="4" s="1"/>
  <c r="FE22" i="4" s="1"/>
  <c r="FF22" i="4" s="1"/>
  <c r="EP26" i="4"/>
  <c r="EQ26" i="4" s="1"/>
  <c r="FE26" i="4" s="1"/>
  <c r="FF26" i="4" s="1"/>
  <c r="EP30" i="4"/>
  <c r="EQ30" i="4" s="1"/>
  <c r="FE30" i="4" s="1"/>
  <c r="FF30" i="4" s="1"/>
  <c r="EP34" i="4"/>
  <c r="EQ34" i="4" s="1"/>
  <c r="FE34" i="4" s="1"/>
  <c r="FF34" i="4" s="1"/>
  <c r="EP38" i="4"/>
  <c r="EQ38" i="4" s="1"/>
  <c r="FE38" i="4" s="1"/>
  <c r="FF38" i="4" s="1"/>
  <c r="EP42" i="4"/>
  <c r="EQ42" i="4" s="1"/>
  <c r="FE42" i="4" s="1"/>
  <c r="FF42" i="4" s="1"/>
  <c r="EP46" i="4"/>
  <c r="EQ46" i="4" s="1"/>
  <c r="FE46" i="4" s="1"/>
  <c r="FF46" i="4" s="1"/>
  <c r="EP50" i="4"/>
  <c r="EQ50" i="4" s="1"/>
  <c r="FE50" i="4" s="1"/>
  <c r="FF50" i="4" s="1"/>
  <c r="EP54" i="4"/>
  <c r="EQ54" i="4" s="1"/>
  <c r="FE54" i="4" s="1"/>
  <c r="FF54" i="4" s="1"/>
  <c r="EP58" i="4"/>
  <c r="EQ58" i="4" s="1"/>
  <c r="FE58" i="4" s="1"/>
  <c r="FF58" i="4" s="1"/>
  <c r="EP62" i="4"/>
  <c r="EQ62" i="4" s="1"/>
  <c r="FE62" i="4" s="1"/>
  <c r="FF62" i="4" s="1"/>
  <c r="EP66" i="4"/>
  <c r="EQ66" i="4" s="1"/>
  <c r="FE66" i="4" s="1"/>
  <c r="FF66" i="4" s="1"/>
  <c r="EP70" i="4"/>
  <c r="EQ70" i="4" s="1"/>
  <c r="FE70" i="4" s="1"/>
  <c r="FF70" i="4" s="1"/>
  <c r="EP74" i="4"/>
  <c r="EQ74" i="4" s="1"/>
  <c r="FE74" i="4" s="1"/>
  <c r="FF74" i="4" s="1"/>
  <c r="EP78" i="4"/>
  <c r="EQ78" i="4" s="1"/>
  <c r="FE78" i="4" s="1"/>
  <c r="FF78" i="4" s="1"/>
  <c r="EP82" i="4"/>
  <c r="EQ82" i="4" s="1"/>
  <c r="FE82" i="4" s="1"/>
  <c r="FF82" i="4" s="1"/>
  <c r="EP86" i="4"/>
  <c r="EQ86" i="4" s="1"/>
  <c r="FE86" i="4" s="1"/>
  <c r="FF86" i="4" s="1"/>
  <c r="EP90" i="4"/>
  <c r="EQ90" i="4" s="1"/>
  <c r="FE90" i="4" s="1"/>
  <c r="FF90" i="4" s="1"/>
  <c r="EP94" i="4"/>
  <c r="EQ94" i="4" s="1"/>
  <c r="FE94" i="4" s="1"/>
  <c r="FF94" i="4" s="1"/>
  <c r="EP98" i="4"/>
  <c r="EQ98" i="4" s="1"/>
  <c r="FE98" i="4" s="1"/>
  <c r="FF98" i="4" s="1"/>
  <c r="EP102" i="4"/>
  <c r="EQ102" i="4" s="1"/>
  <c r="FE102" i="4" s="1"/>
  <c r="FF102" i="4" s="1"/>
  <c r="EP106" i="4"/>
  <c r="EQ106" i="4" s="1"/>
  <c r="FE106" i="4" s="1"/>
  <c r="FF106" i="4" s="1"/>
  <c r="EP110" i="4"/>
  <c r="EQ110" i="4" s="1"/>
  <c r="FE110" i="4" s="1"/>
  <c r="FF110" i="4" s="1"/>
  <c r="EP13" i="4"/>
  <c r="EQ13" i="4" s="1"/>
  <c r="FE13" i="4" s="1"/>
  <c r="FF13" i="4" s="1"/>
  <c r="FP10" i="4"/>
  <c r="FN16" i="4" l="1"/>
  <c r="FO16" i="4" s="1"/>
  <c r="GC16" i="4" s="1"/>
  <c r="GD16" i="4" s="1"/>
  <c r="FN20" i="4"/>
  <c r="FO20" i="4" s="1"/>
  <c r="GC20" i="4" s="1"/>
  <c r="GD20" i="4" s="1"/>
  <c r="FN24" i="4"/>
  <c r="FO24" i="4" s="1"/>
  <c r="GC24" i="4" s="1"/>
  <c r="GD24" i="4" s="1"/>
  <c r="FN28" i="4"/>
  <c r="FO28" i="4" s="1"/>
  <c r="GC28" i="4" s="1"/>
  <c r="GD28" i="4" s="1"/>
  <c r="FN32" i="4"/>
  <c r="FO32" i="4" s="1"/>
  <c r="GC32" i="4" s="1"/>
  <c r="GD32" i="4" s="1"/>
  <c r="FN36" i="4"/>
  <c r="FO36" i="4" s="1"/>
  <c r="GC36" i="4" s="1"/>
  <c r="GD36" i="4" s="1"/>
  <c r="FN40" i="4"/>
  <c r="FO40" i="4" s="1"/>
  <c r="GC40" i="4" s="1"/>
  <c r="GD40" i="4" s="1"/>
  <c r="FN44" i="4"/>
  <c r="FO44" i="4" s="1"/>
  <c r="GC44" i="4" s="1"/>
  <c r="GD44" i="4" s="1"/>
  <c r="FN48" i="4"/>
  <c r="FO48" i="4" s="1"/>
  <c r="GC48" i="4" s="1"/>
  <c r="GD48" i="4" s="1"/>
  <c r="FN52" i="4"/>
  <c r="FO52" i="4" s="1"/>
  <c r="GC52" i="4" s="1"/>
  <c r="GD52" i="4" s="1"/>
  <c r="FN56" i="4"/>
  <c r="FO56" i="4" s="1"/>
  <c r="GC56" i="4" s="1"/>
  <c r="GD56" i="4" s="1"/>
  <c r="FN60" i="4"/>
  <c r="FO60" i="4" s="1"/>
  <c r="GC60" i="4" s="1"/>
  <c r="GD60" i="4" s="1"/>
  <c r="FN64" i="4"/>
  <c r="FO64" i="4" s="1"/>
  <c r="GC64" i="4" s="1"/>
  <c r="GD64" i="4" s="1"/>
  <c r="FN68" i="4"/>
  <c r="FO68" i="4" s="1"/>
  <c r="GC68" i="4" s="1"/>
  <c r="GD68" i="4" s="1"/>
  <c r="FN72" i="4"/>
  <c r="FO72" i="4" s="1"/>
  <c r="GC72" i="4" s="1"/>
  <c r="GD72" i="4" s="1"/>
  <c r="FN76" i="4"/>
  <c r="FO76" i="4" s="1"/>
  <c r="GC76" i="4" s="1"/>
  <c r="GD76" i="4" s="1"/>
  <c r="FN80" i="4"/>
  <c r="FO80" i="4" s="1"/>
  <c r="GC80" i="4" s="1"/>
  <c r="GD80" i="4" s="1"/>
  <c r="FN84" i="4"/>
  <c r="FO84" i="4" s="1"/>
  <c r="GC84" i="4" s="1"/>
  <c r="GD84" i="4" s="1"/>
  <c r="FN88" i="4"/>
  <c r="FO88" i="4" s="1"/>
  <c r="GC88" i="4" s="1"/>
  <c r="GD88" i="4" s="1"/>
  <c r="FN92" i="4"/>
  <c r="FO92" i="4" s="1"/>
  <c r="GC92" i="4" s="1"/>
  <c r="GD92" i="4" s="1"/>
  <c r="FN96" i="4"/>
  <c r="FO96" i="4" s="1"/>
  <c r="GC96" i="4" s="1"/>
  <c r="GD96" i="4" s="1"/>
  <c r="FN100" i="4"/>
  <c r="FO100" i="4" s="1"/>
  <c r="GC100" i="4" s="1"/>
  <c r="GD100" i="4" s="1"/>
  <c r="FN104" i="4"/>
  <c r="FO104" i="4" s="1"/>
  <c r="GC104" i="4" s="1"/>
  <c r="GD104" i="4" s="1"/>
  <c r="FN108" i="4"/>
  <c r="FO108" i="4" s="1"/>
  <c r="GC108" i="4" s="1"/>
  <c r="GD108" i="4" s="1"/>
  <c r="FN112" i="4"/>
  <c r="FO112" i="4" s="1"/>
  <c r="GC112" i="4" s="1"/>
  <c r="GD112" i="4" s="1"/>
  <c r="FN17" i="4"/>
  <c r="FO17" i="4" s="1"/>
  <c r="GC17" i="4" s="1"/>
  <c r="GD17" i="4" s="1"/>
  <c r="FN21" i="4"/>
  <c r="FO21" i="4" s="1"/>
  <c r="GC21" i="4" s="1"/>
  <c r="GD21" i="4" s="1"/>
  <c r="FN25" i="4"/>
  <c r="FO25" i="4" s="1"/>
  <c r="GC25" i="4" s="1"/>
  <c r="GD25" i="4" s="1"/>
  <c r="FN29" i="4"/>
  <c r="FO29" i="4" s="1"/>
  <c r="GC29" i="4" s="1"/>
  <c r="GD29" i="4" s="1"/>
  <c r="FN33" i="4"/>
  <c r="FO33" i="4" s="1"/>
  <c r="GC33" i="4" s="1"/>
  <c r="GD33" i="4" s="1"/>
  <c r="FN37" i="4"/>
  <c r="FO37" i="4" s="1"/>
  <c r="GC37" i="4" s="1"/>
  <c r="GD37" i="4" s="1"/>
  <c r="FN41" i="4"/>
  <c r="FO41" i="4" s="1"/>
  <c r="GC41" i="4" s="1"/>
  <c r="GD41" i="4" s="1"/>
  <c r="FN45" i="4"/>
  <c r="FO45" i="4" s="1"/>
  <c r="GC45" i="4" s="1"/>
  <c r="GD45" i="4" s="1"/>
  <c r="FN49" i="4"/>
  <c r="FO49" i="4" s="1"/>
  <c r="GC49" i="4" s="1"/>
  <c r="GD49" i="4" s="1"/>
  <c r="FN53" i="4"/>
  <c r="FO53" i="4" s="1"/>
  <c r="GC53" i="4" s="1"/>
  <c r="GD53" i="4" s="1"/>
  <c r="FN57" i="4"/>
  <c r="FO57" i="4" s="1"/>
  <c r="GC57" i="4" s="1"/>
  <c r="GD57" i="4" s="1"/>
  <c r="FN61" i="4"/>
  <c r="FO61" i="4" s="1"/>
  <c r="GC61" i="4" s="1"/>
  <c r="GD61" i="4" s="1"/>
  <c r="FN65" i="4"/>
  <c r="FO65" i="4" s="1"/>
  <c r="GC65" i="4" s="1"/>
  <c r="GD65" i="4" s="1"/>
  <c r="FN69" i="4"/>
  <c r="FO69" i="4" s="1"/>
  <c r="GC69" i="4" s="1"/>
  <c r="GD69" i="4" s="1"/>
  <c r="FN73" i="4"/>
  <c r="FO73" i="4" s="1"/>
  <c r="GC73" i="4" s="1"/>
  <c r="GD73" i="4" s="1"/>
  <c r="FN77" i="4"/>
  <c r="FO77" i="4" s="1"/>
  <c r="GC77" i="4" s="1"/>
  <c r="GD77" i="4" s="1"/>
  <c r="FN81" i="4"/>
  <c r="FO81" i="4" s="1"/>
  <c r="GC81" i="4" s="1"/>
  <c r="GD81" i="4" s="1"/>
  <c r="FN85" i="4"/>
  <c r="FO85" i="4" s="1"/>
  <c r="GC85" i="4" s="1"/>
  <c r="GD85" i="4" s="1"/>
  <c r="FN89" i="4"/>
  <c r="FO89" i="4" s="1"/>
  <c r="GC89" i="4" s="1"/>
  <c r="GD89" i="4" s="1"/>
  <c r="FN93" i="4"/>
  <c r="FO93" i="4" s="1"/>
  <c r="GC93" i="4" s="1"/>
  <c r="GD93" i="4" s="1"/>
  <c r="FN97" i="4"/>
  <c r="FO97" i="4" s="1"/>
  <c r="GC97" i="4" s="1"/>
  <c r="GD97" i="4" s="1"/>
  <c r="FN101" i="4"/>
  <c r="FO101" i="4" s="1"/>
  <c r="GC101" i="4" s="1"/>
  <c r="GD101" i="4" s="1"/>
  <c r="FN105" i="4"/>
  <c r="FO105" i="4" s="1"/>
  <c r="GC105" i="4" s="1"/>
  <c r="GD105" i="4" s="1"/>
  <c r="FN109" i="4"/>
  <c r="FO109" i="4" s="1"/>
  <c r="GC109" i="4" s="1"/>
  <c r="GD109" i="4" s="1"/>
  <c r="GN11" i="4"/>
  <c r="FN14" i="4"/>
  <c r="FO14" i="4" s="1"/>
  <c r="GC14" i="4" s="1"/>
  <c r="GD14" i="4" s="1"/>
  <c r="FN18" i="4"/>
  <c r="FO18" i="4" s="1"/>
  <c r="GC18" i="4" s="1"/>
  <c r="GD18" i="4" s="1"/>
  <c r="FN22" i="4"/>
  <c r="FO22" i="4" s="1"/>
  <c r="GC22" i="4" s="1"/>
  <c r="GD22" i="4" s="1"/>
  <c r="FN26" i="4"/>
  <c r="FO26" i="4" s="1"/>
  <c r="GC26" i="4" s="1"/>
  <c r="GD26" i="4" s="1"/>
  <c r="FN30" i="4"/>
  <c r="FO30" i="4" s="1"/>
  <c r="GC30" i="4" s="1"/>
  <c r="GD30" i="4" s="1"/>
  <c r="FN34" i="4"/>
  <c r="FO34" i="4" s="1"/>
  <c r="GC34" i="4" s="1"/>
  <c r="GD34" i="4" s="1"/>
  <c r="FN38" i="4"/>
  <c r="FO38" i="4" s="1"/>
  <c r="GC38" i="4" s="1"/>
  <c r="GD38" i="4" s="1"/>
  <c r="FN42" i="4"/>
  <c r="FO42" i="4" s="1"/>
  <c r="GC42" i="4" s="1"/>
  <c r="GD42" i="4" s="1"/>
  <c r="FN46" i="4"/>
  <c r="FO46" i="4" s="1"/>
  <c r="GC46" i="4" s="1"/>
  <c r="GD46" i="4" s="1"/>
  <c r="FN50" i="4"/>
  <c r="FO50" i="4" s="1"/>
  <c r="GC50" i="4" s="1"/>
  <c r="GD50" i="4" s="1"/>
  <c r="FN54" i="4"/>
  <c r="FO54" i="4" s="1"/>
  <c r="GC54" i="4" s="1"/>
  <c r="GD54" i="4" s="1"/>
  <c r="FN58" i="4"/>
  <c r="FO58" i="4" s="1"/>
  <c r="GC58" i="4" s="1"/>
  <c r="GD58" i="4" s="1"/>
  <c r="FN62" i="4"/>
  <c r="FO62" i="4" s="1"/>
  <c r="GC62" i="4" s="1"/>
  <c r="GD62" i="4" s="1"/>
  <c r="FN66" i="4"/>
  <c r="FO66" i="4" s="1"/>
  <c r="GC66" i="4" s="1"/>
  <c r="GD66" i="4" s="1"/>
  <c r="FN70" i="4"/>
  <c r="FO70" i="4" s="1"/>
  <c r="GC70" i="4" s="1"/>
  <c r="GD70" i="4" s="1"/>
  <c r="FN74" i="4"/>
  <c r="FO74" i="4" s="1"/>
  <c r="GC74" i="4" s="1"/>
  <c r="GD74" i="4" s="1"/>
  <c r="FN78" i="4"/>
  <c r="FO78" i="4" s="1"/>
  <c r="GC78" i="4" s="1"/>
  <c r="GD78" i="4" s="1"/>
  <c r="FN82" i="4"/>
  <c r="FO82" i="4" s="1"/>
  <c r="GC82" i="4" s="1"/>
  <c r="GD82" i="4" s="1"/>
  <c r="FN86" i="4"/>
  <c r="FO86" i="4" s="1"/>
  <c r="GC86" i="4" s="1"/>
  <c r="GD86" i="4" s="1"/>
  <c r="FN90" i="4"/>
  <c r="FO90" i="4" s="1"/>
  <c r="GC90" i="4" s="1"/>
  <c r="GD90" i="4" s="1"/>
  <c r="FN94" i="4"/>
  <c r="FO94" i="4" s="1"/>
  <c r="GC94" i="4" s="1"/>
  <c r="GD94" i="4" s="1"/>
  <c r="FN98" i="4"/>
  <c r="FO98" i="4" s="1"/>
  <c r="GC98" i="4" s="1"/>
  <c r="GD98" i="4" s="1"/>
  <c r="FN102" i="4"/>
  <c r="FO102" i="4" s="1"/>
  <c r="GC102" i="4" s="1"/>
  <c r="GD102" i="4" s="1"/>
  <c r="FN106" i="4"/>
  <c r="FO106" i="4" s="1"/>
  <c r="GC106" i="4" s="1"/>
  <c r="GD106" i="4" s="1"/>
  <c r="FN110" i="4"/>
  <c r="FO110" i="4" s="1"/>
  <c r="GC110" i="4" s="1"/>
  <c r="GD110" i="4" s="1"/>
  <c r="FN13" i="4"/>
  <c r="FO13" i="4" s="1"/>
  <c r="GC13" i="4" s="1"/>
  <c r="GD13" i="4" s="1"/>
  <c r="FN15" i="4"/>
  <c r="FO15" i="4" s="1"/>
  <c r="GC15" i="4" s="1"/>
  <c r="GD15" i="4" s="1"/>
  <c r="FN19" i="4"/>
  <c r="FO19" i="4" s="1"/>
  <c r="GC19" i="4" s="1"/>
  <c r="GD19" i="4" s="1"/>
  <c r="FN23" i="4"/>
  <c r="FO23" i="4" s="1"/>
  <c r="GC23" i="4" s="1"/>
  <c r="GD23" i="4" s="1"/>
  <c r="FN27" i="4"/>
  <c r="FO27" i="4" s="1"/>
  <c r="GC27" i="4" s="1"/>
  <c r="GD27" i="4" s="1"/>
  <c r="FN31" i="4"/>
  <c r="FO31" i="4" s="1"/>
  <c r="GC31" i="4" s="1"/>
  <c r="GD31" i="4" s="1"/>
  <c r="FN35" i="4"/>
  <c r="FO35" i="4" s="1"/>
  <c r="GC35" i="4" s="1"/>
  <c r="GD35" i="4" s="1"/>
  <c r="FN39" i="4"/>
  <c r="FO39" i="4" s="1"/>
  <c r="GC39" i="4" s="1"/>
  <c r="GD39" i="4" s="1"/>
  <c r="FN43" i="4"/>
  <c r="FO43" i="4" s="1"/>
  <c r="GC43" i="4" s="1"/>
  <c r="GD43" i="4" s="1"/>
  <c r="FN47" i="4"/>
  <c r="FO47" i="4" s="1"/>
  <c r="GC47" i="4" s="1"/>
  <c r="GD47" i="4" s="1"/>
  <c r="FN51" i="4"/>
  <c r="FO51" i="4" s="1"/>
  <c r="GC51" i="4" s="1"/>
  <c r="GD51" i="4" s="1"/>
  <c r="FN55" i="4"/>
  <c r="FO55" i="4" s="1"/>
  <c r="GC55" i="4" s="1"/>
  <c r="GD55" i="4" s="1"/>
  <c r="FN59" i="4"/>
  <c r="FO59" i="4" s="1"/>
  <c r="GC59" i="4" s="1"/>
  <c r="GD59" i="4" s="1"/>
  <c r="FN63" i="4"/>
  <c r="FO63" i="4" s="1"/>
  <c r="GC63" i="4" s="1"/>
  <c r="GD63" i="4" s="1"/>
  <c r="FN67" i="4"/>
  <c r="FO67" i="4" s="1"/>
  <c r="GC67" i="4" s="1"/>
  <c r="GD67" i="4" s="1"/>
  <c r="FN71" i="4"/>
  <c r="FO71" i="4" s="1"/>
  <c r="GC71" i="4" s="1"/>
  <c r="GD71" i="4" s="1"/>
  <c r="FN75" i="4"/>
  <c r="FO75" i="4" s="1"/>
  <c r="GC75" i="4" s="1"/>
  <c r="GD75" i="4" s="1"/>
  <c r="FN79" i="4"/>
  <c r="FO79" i="4" s="1"/>
  <c r="GC79" i="4" s="1"/>
  <c r="GD79" i="4" s="1"/>
  <c r="FN83" i="4"/>
  <c r="FO83" i="4" s="1"/>
  <c r="GC83" i="4" s="1"/>
  <c r="GD83" i="4" s="1"/>
  <c r="FN87" i="4"/>
  <c r="FO87" i="4" s="1"/>
  <c r="GC87" i="4" s="1"/>
  <c r="GD87" i="4" s="1"/>
  <c r="FN91" i="4"/>
  <c r="FO91" i="4" s="1"/>
  <c r="GC91" i="4" s="1"/>
  <c r="GD91" i="4" s="1"/>
  <c r="FN95" i="4"/>
  <c r="FO95" i="4" s="1"/>
  <c r="GC95" i="4" s="1"/>
  <c r="GD95" i="4" s="1"/>
  <c r="FN99" i="4"/>
  <c r="FO99" i="4" s="1"/>
  <c r="GC99" i="4" s="1"/>
  <c r="GD99" i="4" s="1"/>
  <c r="FN103" i="4"/>
  <c r="FO103" i="4" s="1"/>
  <c r="GC103" i="4" s="1"/>
  <c r="GD103" i="4" s="1"/>
  <c r="FN107" i="4"/>
  <c r="FO107" i="4" s="1"/>
  <c r="GC107" i="4" s="1"/>
  <c r="GD107" i="4" s="1"/>
  <c r="FN111" i="4"/>
  <c r="FO111" i="4" s="1"/>
  <c r="GC111" i="4" s="1"/>
  <c r="GD111" i="4" s="1"/>
  <c r="GN10" i="4"/>
  <c r="GL17" i="4" l="1"/>
  <c r="GM17" i="4" s="1"/>
  <c r="HA17" i="4" s="1"/>
  <c r="HB17" i="4" s="1"/>
  <c r="GL21" i="4"/>
  <c r="GM21" i="4" s="1"/>
  <c r="HA21" i="4" s="1"/>
  <c r="HB21" i="4" s="1"/>
  <c r="GL25" i="4"/>
  <c r="GM25" i="4" s="1"/>
  <c r="HA25" i="4" s="1"/>
  <c r="HB25" i="4" s="1"/>
  <c r="GL29" i="4"/>
  <c r="GM29" i="4" s="1"/>
  <c r="HA29" i="4" s="1"/>
  <c r="HB29" i="4" s="1"/>
  <c r="GL33" i="4"/>
  <c r="GM33" i="4" s="1"/>
  <c r="HA33" i="4" s="1"/>
  <c r="HB33" i="4" s="1"/>
  <c r="GL37" i="4"/>
  <c r="GM37" i="4" s="1"/>
  <c r="HA37" i="4" s="1"/>
  <c r="HB37" i="4" s="1"/>
  <c r="GL41" i="4"/>
  <c r="GM41" i="4" s="1"/>
  <c r="HA41" i="4" s="1"/>
  <c r="HB41" i="4" s="1"/>
  <c r="GL45" i="4"/>
  <c r="GM45" i="4" s="1"/>
  <c r="HA45" i="4" s="1"/>
  <c r="HB45" i="4" s="1"/>
  <c r="GL49" i="4"/>
  <c r="GM49" i="4" s="1"/>
  <c r="HA49" i="4" s="1"/>
  <c r="HB49" i="4" s="1"/>
  <c r="GL53" i="4"/>
  <c r="GM53" i="4" s="1"/>
  <c r="HA53" i="4" s="1"/>
  <c r="HB53" i="4" s="1"/>
  <c r="GL57" i="4"/>
  <c r="GM57" i="4" s="1"/>
  <c r="HA57" i="4" s="1"/>
  <c r="HB57" i="4" s="1"/>
  <c r="GL61" i="4"/>
  <c r="GM61" i="4" s="1"/>
  <c r="HA61" i="4" s="1"/>
  <c r="HB61" i="4" s="1"/>
  <c r="GL65" i="4"/>
  <c r="GM65" i="4" s="1"/>
  <c r="HA65" i="4" s="1"/>
  <c r="HB65" i="4" s="1"/>
  <c r="GL69" i="4"/>
  <c r="GM69" i="4" s="1"/>
  <c r="HA69" i="4" s="1"/>
  <c r="HB69" i="4" s="1"/>
  <c r="GL73" i="4"/>
  <c r="GM73" i="4" s="1"/>
  <c r="HA73" i="4" s="1"/>
  <c r="HB73" i="4" s="1"/>
  <c r="GL77" i="4"/>
  <c r="GM77" i="4" s="1"/>
  <c r="HA77" i="4" s="1"/>
  <c r="HB77" i="4" s="1"/>
  <c r="GL81" i="4"/>
  <c r="GM81" i="4" s="1"/>
  <c r="HA81" i="4" s="1"/>
  <c r="HB81" i="4" s="1"/>
  <c r="GL85" i="4"/>
  <c r="GM85" i="4" s="1"/>
  <c r="HA85" i="4" s="1"/>
  <c r="HB85" i="4" s="1"/>
  <c r="GL89" i="4"/>
  <c r="GM89" i="4" s="1"/>
  <c r="HA89" i="4" s="1"/>
  <c r="HB89" i="4" s="1"/>
  <c r="GL93" i="4"/>
  <c r="GM93" i="4" s="1"/>
  <c r="HA93" i="4" s="1"/>
  <c r="HB93" i="4" s="1"/>
  <c r="GL97" i="4"/>
  <c r="GM97" i="4" s="1"/>
  <c r="HA97" i="4" s="1"/>
  <c r="HB97" i="4" s="1"/>
  <c r="GL101" i="4"/>
  <c r="GM101" i="4" s="1"/>
  <c r="HA101" i="4" s="1"/>
  <c r="HB101" i="4" s="1"/>
  <c r="GL105" i="4"/>
  <c r="GM105" i="4" s="1"/>
  <c r="HA105" i="4" s="1"/>
  <c r="HB105" i="4" s="1"/>
  <c r="GL109" i="4"/>
  <c r="GM109" i="4" s="1"/>
  <c r="HA109" i="4" s="1"/>
  <c r="HB109" i="4" s="1"/>
  <c r="HL11" i="4"/>
  <c r="GL14" i="4"/>
  <c r="GM14" i="4" s="1"/>
  <c r="HA14" i="4" s="1"/>
  <c r="HB14" i="4" s="1"/>
  <c r="GL18" i="4"/>
  <c r="GM18" i="4" s="1"/>
  <c r="HA18" i="4" s="1"/>
  <c r="HB18" i="4" s="1"/>
  <c r="GL22" i="4"/>
  <c r="GM22" i="4" s="1"/>
  <c r="HA22" i="4" s="1"/>
  <c r="HB22" i="4" s="1"/>
  <c r="GL26" i="4"/>
  <c r="GM26" i="4" s="1"/>
  <c r="HA26" i="4" s="1"/>
  <c r="HB26" i="4" s="1"/>
  <c r="GL30" i="4"/>
  <c r="GM30" i="4" s="1"/>
  <c r="HA30" i="4" s="1"/>
  <c r="HB30" i="4" s="1"/>
  <c r="GL34" i="4"/>
  <c r="GM34" i="4" s="1"/>
  <c r="HA34" i="4" s="1"/>
  <c r="HB34" i="4" s="1"/>
  <c r="GL38" i="4"/>
  <c r="GM38" i="4" s="1"/>
  <c r="HA38" i="4" s="1"/>
  <c r="HB38" i="4" s="1"/>
  <c r="GL42" i="4"/>
  <c r="GM42" i="4" s="1"/>
  <c r="HA42" i="4" s="1"/>
  <c r="HB42" i="4" s="1"/>
  <c r="GL46" i="4"/>
  <c r="GM46" i="4" s="1"/>
  <c r="HA46" i="4" s="1"/>
  <c r="HB46" i="4" s="1"/>
  <c r="GL50" i="4"/>
  <c r="GM50" i="4" s="1"/>
  <c r="HA50" i="4" s="1"/>
  <c r="HB50" i="4" s="1"/>
  <c r="GL54" i="4"/>
  <c r="GM54" i="4" s="1"/>
  <c r="HA54" i="4" s="1"/>
  <c r="HB54" i="4" s="1"/>
  <c r="GL58" i="4"/>
  <c r="GM58" i="4" s="1"/>
  <c r="HA58" i="4" s="1"/>
  <c r="HB58" i="4" s="1"/>
  <c r="GL62" i="4"/>
  <c r="GM62" i="4" s="1"/>
  <c r="HA62" i="4" s="1"/>
  <c r="HB62" i="4" s="1"/>
  <c r="GL66" i="4"/>
  <c r="GM66" i="4" s="1"/>
  <c r="HA66" i="4" s="1"/>
  <c r="HB66" i="4" s="1"/>
  <c r="GL70" i="4"/>
  <c r="GM70" i="4" s="1"/>
  <c r="HA70" i="4" s="1"/>
  <c r="HB70" i="4" s="1"/>
  <c r="GL74" i="4"/>
  <c r="GM74" i="4" s="1"/>
  <c r="HA74" i="4" s="1"/>
  <c r="HB74" i="4" s="1"/>
  <c r="GL78" i="4"/>
  <c r="GM78" i="4" s="1"/>
  <c r="HA78" i="4" s="1"/>
  <c r="HB78" i="4" s="1"/>
  <c r="GL82" i="4"/>
  <c r="GM82" i="4" s="1"/>
  <c r="HA82" i="4" s="1"/>
  <c r="HB82" i="4" s="1"/>
  <c r="GL86" i="4"/>
  <c r="GM86" i="4" s="1"/>
  <c r="HA86" i="4" s="1"/>
  <c r="HB86" i="4" s="1"/>
  <c r="GL90" i="4"/>
  <c r="GM90" i="4" s="1"/>
  <c r="HA90" i="4" s="1"/>
  <c r="HB90" i="4" s="1"/>
  <c r="GL94" i="4"/>
  <c r="GM94" i="4" s="1"/>
  <c r="HA94" i="4" s="1"/>
  <c r="HB94" i="4" s="1"/>
  <c r="GL98" i="4"/>
  <c r="GM98" i="4" s="1"/>
  <c r="HA98" i="4" s="1"/>
  <c r="HB98" i="4" s="1"/>
  <c r="GL102" i="4"/>
  <c r="GM102" i="4" s="1"/>
  <c r="HA102" i="4" s="1"/>
  <c r="HB102" i="4" s="1"/>
  <c r="GL106" i="4"/>
  <c r="GM106" i="4" s="1"/>
  <c r="HA106" i="4" s="1"/>
  <c r="HB106" i="4" s="1"/>
  <c r="GL110" i="4"/>
  <c r="GM110" i="4" s="1"/>
  <c r="HA110" i="4" s="1"/>
  <c r="HB110" i="4" s="1"/>
  <c r="GL13" i="4"/>
  <c r="GM13" i="4" s="1"/>
  <c r="HA13" i="4" s="1"/>
  <c r="HB13" i="4" s="1"/>
  <c r="GL15" i="4"/>
  <c r="GM15" i="4" s="1"/>
  <c r="HA15" i="4" s="1"/>
  <c r="HB15" i="4" s="1"/>
  <c r="GL19" i="4"/>
  <c r="GM19" i="4" s="1"/>
  <c r="HA19" i="4" s="1"/>
  <c r="HB19" i="4" s="1"/>
  <c r="GL23" i="4"/>
  <c r="GM23" i="4" s="1"/>
  <c r="HA23" i="4" s="1"/>
  <c r="HB23" i="4" s="1"/>
  <c r="GL27" i="4"/>
  <c r="GM27" i="4" s="1"/>
  <c r="HA27" i="4" s="1"/>
  <c r="HB27" i="4" s="1"/>
  <c r="GL31" i="4"/>
  <c r="GM31" i="4" s="1"/>
  <c r="HA31" i="4" s="1"/>
  <c r="HB31" i="4" s="1"/>
  <c r="GL35" i="4"/>
  <c r="GM35" i="4" s="1"/>
  <c r="HA35" i="4" s="1"/>
  <c r="HB35" i="4" s="1"/>
  <c r="GL39" i="4"/>
  <c r="GM39" i="4" s="1"/>
  <c r="HA39" i="4" s="1"/>
  <c r="HB39" i="4" s="1"/>
  <c r="GL43" i="4"/>
  <c r="GM43" i="4" s="1"/>
  <c r="HA43" i="4" s="1"/>
  <c r="HB43" i="4" s="1"/>
  <c r="GL47" i="4"/>
  <c r="GM47" i="4" s="1"/>
  <c r="HA47" i="4" s="1"/>
  <c r="HB47" i="4" s="1"/>
  <c r="GL51" i="4"/>
  <c r="GM51" i="4" s="1"/>
  <c r="HA51" i="4" s="1"/>
  <c r="HB51" i="4" s="1"/>
  <c r="GL55" i="4"/>
  <c r="GM55" i="4" s="1"/>
  <c r="HA55" i="4" s="1"/>
  <c r="HB55" i="4" s="1"/>
  <c r="GL59" i="4"/>
  <c r="GM59" i="4" s="1"/>
  <c r="HA59" i="4" s="1"/>
  <c r="HB59" i="4" s="1"/>
  <c r="GL63" i="4"/>
  <c r="GM63" i="4" s="1"/>
  <c r="HA63" i="4" s="1"/>
  <c r="HB63" i="4" s="1"/>
  <c r="GL67" i="4"/>
  <c r="GM67" i="4" s="1"/>
  <c r="HA67" i="4" s="1"/>
  <c r="HB67" i="4" s="1"/>
  <c r="GL71" i="4"/>
  <c r="GM71" i="4" s="1"/>
  <c r="HA71" i="4" s="1"/>
  <c r="HB71" i="4" s="1"/>
  <c r="GL75" i="4"/>
  <c r="GM75" i="4" s="1"/>
  <c r="HA75" i="4" s="1"/>
  <c r="HB75" i="4" s="1"/>
  <c r="GL79" i="4"/>
  <c r="GM79" i="4" s="1"/>
  <c r="HA79" i="4" s="1"/>
  <c r="HB79" i="4" s="1"/>
  <c r="GL83" i="4"/>
  <c r="GM83" i="4" s="1"/>
  <c r="HA83" i="4" s="1"/>
  <c r="HB83" i="4" s="1"/>
  <c r="GL87" i="4"/>
  <c r="GM87" i="4" s="1"/>
  <c r="HA87" i="4" s="1"/>
  <c r="HB87" i="4" s="1"/>
  <c r="GL91" i="4"/>
  <c r="GM91" i="4" s="1"/>
  <c r="HA91" i="4" s="1"/>
  <c r="HB91" i="4" s="1"/>
  <c r="GL95" i="4"/>
  <c r="GM95" i="4" s="1"/>
  <c r="HA95" i="4" s="1"/>
  <c r="HB95" i="4" s="1"/>
  <c r="GL99" i="4"/>
  <c r="GM99" i="4" s="1"/>
  <c r="HA99" i="4" s="1"/>
  <c r="HB99" i="4" s="1"/>
  <c r="GL103" i="4"/>
  <c r="GM103" i="4" s="1"/>
  <c r="HA103" i="4" s="1"/>
  <c r="HB103" i="4" s="1"/>
  <c r="GL107" i="4"/>
  <c r="GM107" i="4" s="1"/>
  <c r="HA107" i="4" s="1"/>
  <c r="HB107" i="4" s="1"/>
  <c r="GL111" i="4"/>
  <c r="GM111" i="4" s="1"/>
  <c r="HA111" i="4" s="1"/>
  <c r="HB111" i="4" s="1"/>
  <c r="GL16" i="4"/>
  <c r="GM16" i="4" s="1"/>
  <c r="HA16" i="4" s="1"/>
  <c r="HB16" i="4" s="1"/>
  <c r="GL20" i="4"/>
  <c r="GM20" i="4" s="1"/>
  <c r="HA20" i="4" s="1"/>
  <c r="HB20" i="4" s="1"/>
  <c r="GL24" i="4"/>
  <c r="GM24" i="4" s="1"/>
  <c r="HA24" i="4" s="1"/>
  <c r="HB24" i="4" s="1"/>
  <c r="GL28" i="4"/>
  <c r="GM28" i="4" s="1"/>
  <c r="HA28" i="4" s="1"/>
  <c r="HB28" i="4" s="1"/>
  <c r="GL32" i="4"/>
  <c r="GM32" i="4" s="1"/>
  <c r="HA32" i="4" s="1"/>
  <c r="HB32" i="4" s="1"/>
  <c r="GL36" i="4"/>
  <c r="GM36" i="4" s="1"/>
  <c r="HA36" i="4" s="1"/>
  <c r="HB36" i="4" s="1"/>
  <c r="GL40" i="4"/>
  <c r="GM40" i="4" s="1"/>
  <c r="HA40" i="4" s="1"/>
  <c r="HB40" i="4" s="1"/>
  <c r="GL44" i="4"/>
  <c r="GM44" i="4" s="1"/>
  <c r="HA44" i="4" s="1"/>
  <c r="HB44" i="4" s="1"/>
  <c r="GL48" i="4"/>
  <c r="GM48" i="4" s="1"/>
  <c r="HA48" i="4" s="1"/>
  <c r="HB48" i="4" s="1"/>
  <c r="GL52" i="4"/>
  <c r="GM52" i="4" s="1"/>
  <c r="HA52" i="4" s="1"/>
  <c r="HB52" i="4" s="1"/>
  <c r="GL56" i="4"/>
  <c r="GM56" i="4" s="1"/>
  <c r="HA56" i="4" s="1"/>
  <c r="HB56" i="4" s="1"/>
  <c r="GL60" i="4"/>
  <c r="GM60" i="4" s="1"/>
  <c r="HA60" i="4" s="1"/>
  <c r="HB60" i="4" s="1"/>
  <c r="GL64" i="4"/>
  <c r="GM64" i="4" s="1"/>
  <c r="HA64" i="4" s="1"/>
  <c r="HB64" i="4" s="1"/>
  <c r="GL68" i="4"/>
  <c r="GM68" i="4" s="1"/>
  <c r="HA68" i="4" s="1"/>
  <c r="HB68" i="4" s="1"/>
  <c r="GL72" i="4"/>
  <c r="GM72" i="4" s="1"/>
  <c r="HA72" i="4" s="1"/>
  <c r="HB72" i="4" s="1"/>
  <c r="GL76" i="4"/>
  <c r="GM76" i="4" s="1"/>
  <c r="HA76" i="4" s="1"/>
  <c r="HB76" i="4" s="1"/>
  <c r="GL80" i="4"/>
  <c r="GM80" i="4" s="1"/>
  <c r="HA80" i="4" s="1"/>
  <c r="HB80" i="4" s="1"/>
  <c r="GL84" i="4"/>
  <c r="GM84" i="4" s="1"/>
  <c r="HA84" i="4" s="1"/>
  <c r="HB84" i="4" s="1"/>
  <c r="GL88" i="4"/>
  <c r="GM88" i="4" s="1"/>
  <c r="HA88" i="4" s="1"/>
  <c r="HB88" i="4" s="1"/>
  <c r="GL92" i="4"/>
  <c r="GM92" i="4" s="1"/>
  <c r="HA92" i="4" s="1"/>
  <c r="HB92" i="4" s="1"/>
  <c r="GL96" i="4"/>
  <c r="GM96" i="4" s="1"/>
  <c r="HA96" i="4" s="1"/>
  <c r="HB96" i="4" s="1"/>
  <c r="GL100" i="4"/>
  <c r="GM100" i="4" s="1"/>
  <c r="HA100" i="4" s="1"/>
  <c r="HB100" i="4" s="1"/>
  <c r="GL104" i="4"/>
  <c r="GM104" i="4" s="1"/>
  <c r="HA104" i="4" s="1"/>
  <c r="HB104" i="4" s="1"/>
  <c r="GL108" i="4"/>
  <c r="GM108" i="4" s="1"/>
  <c r="HA108" i="4" s="1"/>
  <c r="HB108" i="4" s="1"/>
  <c r="GL112" i="4"/>
  <c r="GM112" i="4" s="1"/>
  <c r="HA112" i="4" s="1"/>
  <c r="HB112" i="4" s="1"/>
  <c r="HL10" i="4"/>
  <c r="IJ11" i="4" l="1"/>
  <c r="HJ14" i="4"/>
  <c r="HK14" i="4" s="1"/>
  <c r="HY14" i="4" s="1"/>
  <c r="HZ14" i="4" s="1"/>
  <c r="HJ18" i="4"/>
  <c r="HK18" i="4" s="1"/>
  <c r="HY18" i="4" s="1"/>
  <c r="HZ18" i="4" s="1"/>
  <c r="HJ22" i="4"/>
  <c r="HK22" i="4" s="1"/>
  <c r="HY22" i="4" s="1"/>
  <c r="HZ22" i="4" s="1"/>
  <c r="HJ26" i="4"/>
  <c r="HK26" i="4" s="1"/>
  <c r="HY26" i="4" s="1"/>
  <c r="HZ26" i="4" s="1"/>
  <c r="HJ30" i="4"/>
  <c r="HK30" i="4" s="1"/>
  <c r="HY30" i="4" s="1"/>
  <c r="HZ30" i="4" s="1"/>
  <c r="HJ34" i="4"/>
  <c r="HK34" i="4" s="1"/>
  <c r="HY34" i="4" s="1"/>
  <c r="HZ34" i="4" s="1"/>
  <c r="HJ38" i="4"/>
  <c r="HK38" i="4" s="1"/>
  <c r="HY38" i="4" s="1"/>
  <c r="HZ38" i="4" s="1"/>
  <c r="HJ42" i="4"/>
  <c r="HK42" i="4" s="1"/>
  <c r="HY42" i="4" s="1"/>
  <c r="HZ42" i="4" s="1"/>
  <c r="HJ46" i="4"/>
  <c r="HK46" i="4" s="1"/>
  <c r="HY46" i="4" s="1"/>
  <c r="HZ46" i="4" s="1"/>
  <c r="HJ50" i="4"/>
  <c r="HK50" i="4" s="1"/>
  <c r="HY50" i="4" s="1"/>
  <c r="HZ50" i="4" s="1"/>
  <c r="HJ54" i="4"/>
  <c r="HK54" i="4" s="1"/>
  <c r="HY54" i="4" s="1"/>
  <c r="HZ54" i="4" s="1"/>
  <c r="HJ58" i="4"/>
  <c r="HK58" i="4" s="1"/>
  <c r="HY58" i="4" s="1"/>
  <c r="HZ58" i="4" s="1"/>
  <c r="HJ62" i="4"/>
  <c r="HK62" i="4" s="1"/>
  <c r="HY62" i="4" s="1"/>
  <c r="HZ62" i="4" s="1"/>
  <c r="HJ66" i="4"/>
  <c r="HK66" i="4" s="1"/>
  <c r="HY66" i="4" s="1"/>
  <c r="HZ66" i="4" s="1"/>
  <c r="HJ70" i="4"/>
  <c r="HK70" i="4" s="1"/>
  <c r="HY70" i="4" s="1"/>
  <c r="HZ70" i="4" s="1"/>
  <c r="HJ74" i="4"/>
  <c r="HK74" i="4" s="1"/>
  <c r="HY74" i="4" s="1"/>
  <c r="HZ74" i="4" s="1"/>
  <c r="HJ78" i="4"/>
  <c r="HK78" i="4" s="1"/>
  <c r="HY78" i="4" s="1"/>
  <c r="HZ78" i="4" s="1"/>
  <c r="HJ82" i="4"/>
  <c r="HK82" i="4" s="1"/>
  <c r="HY82" i="4" s="1"/>
  <c r="HZ82" i="4" s="1"/>
  <c r="HJ86" i="4"/>
  <c r="HK86" i="4" s="1"/>
  <c r="HY86" i="4" s="1"/>
  <c r="HZ86" i="4" s="1"/>
  <c r="HJ90" i="4"/>
  <c r="HK90" i="4" s="1"/>
  <c r="HY90" i="4" s="1"/>
  <c r="HZ90" i="4" s="1"/>
  <c r="HJ94" i="4"/>
  <c r="HK94" i="4" s="1"/>
  <c r="HY94" i="4" s="1"/>
  <c r="HZ94" i="4" s="1"/>
  <c r="HJ98" i="4"/>
  <c r="HK98" i="4" s="1"/>
  <c r="HY98" i="4" s="1"/>
  <c r="HZ98" i="4" s="1"/>
  <c r="HJ102" i="4"/>
  <c r="HK102" i="4" s="1"/>
  <c r="HY102" i="4" s="1"/>
  <c r="HZ102" i="4" s="1"/>
  <c r="HJ106" i="4"/>
  <c r="HK106" i="4" s="1"/>
  <c r="HY106" i="4" s="1"/>
  <c r="HZ106" i="4" s="1"/>
  <c r="HJ110" i="4"/>
  <c r="HK110" i="4" s="1"/>
  <c r="HY110" i="4" s="1"/>
  <c r="HZ110" i="4" s="1"/>
  <c r="HJ13" i="4"/>
  <c r="HK13" i="4" s="1"/>
  <c r="HY13" i="4" s="1"/>
  <c r="HZ13" i="4" s="1"/>
  <c r="HJ15" i="4"/>
  <c r="HK15" i="4" s="1"/>
  <c r="HY15" i="4" s="1"/>
  <c r="HZ15" i="4" s="1"/>
  <c r="HJ19" i="4"/>
  <c r="HK19" i="4" s="1"/>
  <c r="HY19" i="4" s="1"/>
  <c r="HZ19" i="4" s="1"/>
  <c r="HJ23" i="4"/>
  <c r="HK23" i="4" s="1"/>
  <c r="HY23" i="4" s="1"/>
  <c r="HZ23" i="4" s="1"/>
  <c r="HJ27" i="4"/>
  <c r="HK27" i="4" s="1"/>
  <c r="HY27" i="4" s="1"/>
  <c r="HZ27" i="4" s="1"/>
  <c r="HJ31" i="4"/>
  <c r="HK31" i="4" s="1"/>
  <c r="HY31" i="4" s="1"/>
  <c r="HZ31" i="4" s="1"/>
  <c r="HJ35" i="4"/>
  <c r="HK35" i="4" s="1"/>
  <c r="HY35" i="4" s="1"/>
  <c r="HZ35" i="4" s="1"/>
  <c r="HJ39" i="4"/>
  <c r="HK39" i="4" s="1"/>
  <c r="HY39" i="4" s="1"/>
  <c r="HZ39" i="4" s="1"/>
  <c r="HJ43" i="4"/>
  <c r="HK43" i="4" s="1"/>
  <c r="HY43" i="4" s="1"/>
  <c r="HZ43" i="4" s="1"/>
  <c r="HJ47" i="4"/>
  <c r="HK47" i="4" s="1"/>
  <c r="HY47" i="4" s="1"/>
  <c r="HZ47" i="4" s="1"/>
  <c r="HJ51" i="4"/>
  <c r="HK51" i="4" s="1"/>
  <c r="HY51" i="4" s="1"/>
  <c r="HZ51" i="4" s="1"/>
  <c r="HJ55" i="4"/>
  <c r="HK55" i="4" s="1"/>
  <c r="HY55" i="4" s="1"/>
  <c r="HZ55" i="4" s="1"/>
  <c r="HJ59" i="4"/>
  <c r="HK59" i="4" s="1"/>
  <c r="HY59" i="4" s="1"/>
  <c r="HZ59" i="4" s="1"/>
  <c r="HJ63" i="4"/>
  <c r="HK63" i="4" s="1"/>
  <c r="HY63" i="4" s="1"/>
  <c r="HZ63" i="4" s="1"/>
  <c r="HJ67" i="4"/>
  <c r="HK67" i="4" s="1"/>
  <c r="HY67" i="4" s="1"/>
  <c r="HZ67" i="4" s="1"/>
  <c r="HJ71" i="4"/>
  <c r="HK71" i="4" s="1"/>
  <c r="HY71" i="4" s="1"/>
  <c r="HZ71" i="4" s="1"/>
  <c r="HJ75" i="4"/>
  <c r="HK75" i="4" s="1"/>
  <c r="HY75" i="4" s="1"/>
  <c r="HZ75" i="4" s="1"/>
  <c r="HJ79" i="4"/>
  <c r="HK79" i="4" s="1"/>
  <c r="HY79" i="4" s="1"/>
  <c r="HZ79" i="4" s="1"/>
  <c r="HJ83" i="4"/>
  <c r="HK83" i="4" s="1"/>
  <c r="HY83" i="4" s="1"/>
  <c r="HZ83" i="4" s="1"/>
  <c r="HJ87" i="4"/>
  <c r="HK87" i="4" s="1"/>
  <c r="HY87" i="4" s="1"/>
  <c r="HZ87" i="4" s="1"/>
  <c r="HJ91" i="4"/>
  <c r="HK91" i="4" s="1"/>
  <c r="HY91" i="4" s="1"/>
  <c r="HZ91" i="4" s="1"/>
  <c r="HJ95" i="4"/>
  <c r="HK95" i="4" s="1"/>
  <c r="HY95" i="4" s="1"/>
  <c r="HZ95" i="4" s="1"/>
  <c r="HJ99" i="4"/>
  <c r="HK99" i="4" s="1"/>
  <c r="HY99" i="4" s="1"/>
  <c r="HZ99" i="4" s="1"/>
  <c r="HJ103" i="4"/>
  <c r="HK103" i="4" s="1"/>
  <c r="HY103" i="4" s="1"/>
  <c r="HZ103" i="4" s="1"/>
  <c r="HJ107" i="4"/>
  <c r="HK107" i="4" s="1"/>
  <c r="HY107" i="4" s="1"/>
  <c r="HZ107" i="4" s="1"/>
  <c r="HJ111" i="4"/>
  <c r="HK111" i="4" s="1"/>
  <c r="HY111" i="4" s="1"/>
  <c r="HZ111" i="4" s="1"/>
  <c r="HJ16" i="4"/>
  <c r="HK16" i="4" s="1"/>
  <c r="HY16" i="4" s="1"/>
  <c r="HZ16" i="4" s="1"/>
  <c r="HJ20" i="4"/>
  <c r="HK20" i="4" s="1"/>
  <c r="HY20" i="4" s="1"/>
  <c r="HZ20" i="4" s="1"/>
  <c r="HJ24" i="4"/>
  <c r="HK24" i="4" s="1"/>
  <c r="HY24" i="4" s="1"/>
  <c r="HZ24" i="4" s="1"/>
  <c r="HJ28" i="4"/>
  <c r="HK28" i="4" s="1"/>
  <c r="HY28" i="4" s="1"/>
  <c r="HZ28" i="4" s="1"/>
  <c r="HJ32" i="4"/>
  <c r="HK32" i="4" s="1"/>
  <c r="HY32" i="4" s="1"/>
  <c r="HZ32" i="4" s="1"/>
  <c r="HJ36" i="4"/>
  <c r="HK36" i="4" s="1"/>
  <c r="HY36" i="4" s="1"/>
  <c r="HZ36" i="4" s="1"/>
  <c r="HJ40" i="4"/>
  <c r="HK40" i="4" s="1"/>
  <c r="HY40" i="4" s="1"/>
  <c r="HZ40" i="4" s="1"/>
  <c r="HJ44" i="4"/>
  <c r="HK44" i="4" s="1"/>
  <c r="HY44" i="4" s="1"/>
  <c r="HZ44" i="4" s="1"/>
  <c r="HJ48" i="4"/>
  <c r="HK48" i="4" s="1"/>
  <c r="HY48" i="4" s="1"/>
  <c r="HZ48" i="4" s="1"/>
  <c r="HJ52" i="4"/>
  <c r="HK52" i="4" s="1"/>
  <c r="HY52" i="4" s="1"/>
  <c r="HZ52" i="4" s="1"/>
  <c r="HJ56" i="4"/>
  <c r="HK56" i="4" s="1"/>
  <c r="HY56" i="4" s="1"/>
  <c r="HZ56" i="4" s="1"/>
  <c r="HJ60" i="4"/>
  <c r="HK60" i="4" s="1"/>
  <c r="HY60" i="4" s="1"/>
  <c r="HZ60" i="4" s="1"/>
  <c r="HJ64" i="4"/>
  <c r="HK64" i="4" s="1"/>
  <c r="HY64" i="4" s="1"/>
  <c r="HZ64" i="4" s="1"/>
  <c r="HJ68" i="4"/>
  <c r="HK68" i="4" s="1"/>
  <c r="HY68" i="4" s="1"/>
  <c r="HZ68" i="4" s="1"/>
  <c r="HJ72" i="4"/>
  <c r="HK72" i="4" s="1"/>
  <c r="HY72" i="4" s="1"/>
  <c r="HZ72" i="4" s="1"/>
  <c r="HJ76" i="4"/>
  <c r="HK76" i="4" s="1"/>
  <c r="HY76" i="4" s="1"/>
  <c r="HZ76" i="4" s="1"/>
  <c r="HJ80" i="4"/>
  <c r="HK80" i="4" s="1"/>
  <c r="HY80" i="4" s="1"/>
  <c r="HZ80" i="4" s="1"/>
  <c r="HJ84" i="4"/>
  <c r="HK84" i="4" s="1"/>
  <c r="HY84" i="4" s="1"/>
  <c r="HZ84" i="4" s="1"/>
  <c r="HJ88" i="4"/>
  <c r="HK88" i="4" s="1"/>
  <c r="HY88" i="4" s="1"/>
  <c r="HZ88" i="4" s="1"/>
  <c r="HJ92" i="4"/>
  <c r="HK92" i="4" s="1"/>
  <c r="HY92" i="4" s="1"/>
  <c r="HZ92" i="4" s="1"/>
  <c r="HJ96" i="4"/>
  <c r="HK96" i="4" s="1"/>
  <c r="HY96" i="4" s="1"/>
  <c r="HZ96" i="4" s="1"/>
  <c r="HJ100" i="4"/>
  <c r="HK100" i="4" s="1"/>
  <c r="HY100" i="4" s="1"/>
  <c r="HZ100" i="4" s="1"/>
  <c r="HJ104" i="4"/>
  <c r="HK104" i="4" s="1"/>
  <c r="HY104" i="4" s="1"/>
  <c r="HZ104" i="4" s="1"/>
  <c r="HJ108" i="4"/>
  <c r="HK108" i="4" s="1"/>
  <c r="HY108" i="4" s="1"/>
  <c r="HZ108" i="4" s="1"/>
  <c r="HJ112" i="4"/>
  <c r="HK112" i="4" s="1"/>
  <c r="HY112" i="4" s="1"/>
  <c r="HZ112" i="4" s="1"/>
  <c r="HJ17" i="4"/>
  <c r="HK17" i="4" s="1"/>
  <c r="HY17" i="4" s="1"/>
  <c r="HZ17" i="4" s="1"/>
  <c r="HJ21" i="4"/>
  <c r="HK21" i="4" s="1"/>
  <c r="HY21" i="4" s="1"/>
  <c r="HZ21" i="4" s="1"/>
  <c r="HJ25" i="4"/>
  <c r="HK25" i="4" s="1"/>
  <c r="HY25" i="4" s="1"/>
  <c r="HZ25" i="4" s="1"/>
  <c r="HJ29" i="4"/>
  <c r="HK29" i="4" s="1"/>
  <c r="HY29" i="4" s="1"/>
  <c r="HZ29" i="4" s="1"/>
  <c r="HJ33" i="4"/>
  <c r="HK33" i="4" s="1"/>
  <c r="HY33" i="4" s="1"/>
  <c r="HZ33" i="4" s="1"/>
  <c r="HJ37" i="4"/>
  <c r="HK37" i="4" s="1"/>
  <c r="HY37" i="4" s="1"/>
  <c r="HZ37" i="4" s="1"/>
  <c r="HJ41" i="4"/>
  <c r="HK41" i="4" s="1"/>
  <c r="HY41" i="4" s="1"/>
  <c r="HZ41" i="4" s="1"/>
  <c r="HJ45" i="4"/>
  <c r="HK45" i="4" s="1"/>
  <c r="HY45" i="4" s="1"/>
  <c r="HZ45" i="4" s="1"/>
  <c r="HJ49" i="4"/>
  <c r="HK49" i="4" s="1"/>
  <c r="HY49" i="4" s="1"/>
  <c r="HZ49" i="4" s="1"/>
  <c r="HJ53" i="4"/>
  <c r="HK53" i="4" s="1"/>
  <c r="HY53" i="4" s="1"/>
  <c r="HZ53" i="4" s="1"/>
  <c r="HJ57" i="4"/>
  <c r="HK57" i="4" s="1"/>
  <c r="HY57" i="4" s="1"/>
  <c r="HZ57" i="4" s="1"/>
  <c r="HJ61" i="4"/>
  <c r="HK61" i="4" s="1"/>
  <c r="HY61" i="4" s="1"/>
  <c r="HZ61" i="4" s="1"/>
  <c r="HJ65" i="4"/>
  <c r="HK65" i="4" s="1"/>
  <c r="HY65" i="4" s="1"/>
  <c r="HZ65" i="4" s="1"/>
  <c r="HJ69" i="4"/>
  <c r="HK69" i="4" s="1"/>
  <c r="HY69" i="4" s="1"/>
  <c r="HZ69" i="4" s="1"/>
  <c r="HJ73" i="4"/>
  <c r="HK73" i="4" s="1"/>
  <c r="HY73" i="4" s="1"/>
  <c r="HZ73" i="4" s="1"/>
  <c r="HJ77" i="4"/>
  <c r="HK77" i="4" s="1"/>
  <c r="HY77" i="4" s="1"/>
  <c r="HZ77" i="4" s="1"/>
  <c r="HJ81" i="4"/>
  <c r="HK81" i="4" s="1"/>
  <c r="HY81" i="4" s="1"/>
  <c r="HZ81" i="4" s="1"/>
  <c r="HJ85" i="4"/>
  <c r="HK85" i="4" s="1"/>
  <c r="HY85" i="4" s="1"/>
  <c r="HZ85" i="4" s="1"/>
  <c r="HJ89" i="4"/>
  <c r="HK89" i="4" s="1"/>
  <c r="HY89" i="4" s="1"/>
  <c r="HZ89" i="4" s="1"/>
  <c r="HJ93" i="4"/>
  <c r="HK93" i="4" s="1"/>
  <c r="HY93" i="4" s="1"/>
  <c r="HZ93" i="4" s="1"/>
  <c r="HJ97" i="4"/>
  <c r="HK97" i="4" s="1"/>
  <c r="HY97" i="4" s="1"/>
  <c r="HZ97" i="4" s="1"/>
  <c r="HJ101" i="4"/>
  <c r="HK101" i="4" s="1"/>
  <c r="HY101" i="4" s="1"/>
  <c r="HZ101" i="4" s="1"/>
  <c r="HJ105" i="4"/>
  <c r="HK105" i="4" s="1"/>
  <c r="HY105" i="4" s="1"/>
  <c r="HZ105" i="4" s="1"/>
  <c r="HJ109" i="4"/>
  <c r="HK109" i="4" s="1"/>
  <c r="HY109" i="4" s="1"/>
  <c r="HZ109" i="4" s="1"/>
  <c r="IJ10" i="4"/>
  <c r="JH11" i="4" l="1"/>
  <c r="IH14" i="4"/>
  <c r="II14" i="4" s="1"/>
  <c r="IW14" i="4" s="1"/>
  <c r="IX14" i="4" s="1"/>
  <c r="IH18" i="4"/>
  <c r="II18" i="4" s="1"/>
  <c r="IW18" i="4" s="1"/>
  <c r="IX18" i="4" s="1"/>
  <c r="IH22" i="4"/>
  <c r="II22" i="4" s="1"/>
  <c r="IW22" i="4" s="1"/>
  <c r="IX22" i="4" s="1"/>
  <c r="IH26" i="4"/>
  <c r="II26" i="4" s="1"/>
  <c r="IW26" i="4" s="1"/>
  <c r="IX26" i="4" s="1"/>
  <c r="IH30" i="4"/>
  <c r="II30" i="4" s="1"/>
  <c r="IW30" i="4" s="1"/>
  <c r="IX30" i="4" s="1"/>
  <c r="IH34" i="4"/>
  <c r="II34" i="4" s="1"/>
  <c r="IW34" i="4" s="1"/>
  <c r="IX34" i="4" s="1"/>
  <c r="IH38" i="4"/>
  <c r="II38" i="4" s="1"/>
  <c r="IW38" i="4" s="1"/>
  <c r="IX38" i="4" s="1"/>
  <c r="IH42" i="4"/>
  <c r="II42" i="4" s="1"/>
  <c r="IW42" i="4" s="1"/>
  <c r="IX42" i="4" s="1"/>
  <c r="IH46" i="4"/>
  <c r="II46" i="4" s="1"/>
  <c r="IW46" i="4" s="1"/>
  <c r="IX46" i="4" s="1"/>
  <c r="IH50" i="4"/>
  <c r="II50" i="4" s="1"/>
  <c r="IW50" i="4" s="1"/>
  <c r="IX50" i="4" s="1"/>
  <c r="IH54" i="4"/>
  <c r="II54" i="4" s="1"/>
  <c r="IW54" i="4" s="1"/>
  <c r="IX54" i="4" s="1"/>
  <c r="IH58" i="4"/>
  <c r="II58" i="4" s="1"/>
  <c r="IW58" i="4" s="1"/>
  <c r="IX58" i="4" s="1"/>
  <c r="IH62" i="4"/>
  <c r="II62" i="4" s="1"/>
  <c r="IW62" i="4" s="1"/>
  <c r="IX62" i="4" s="1"/>
  <c r="IH66" i="4"/>
  <c r="II66" i="4" s="1"/>
  <c r="IW66" i="4" s="1"/>
  <c r="IX66" i="4" s="1"/>
  <c r="IH70" i="4"/>
  <c r="II70" i="4" s="1"/>
  <c r="IW70" i="4" s="1"/>
  <c r="IX70" i="4" s="1"/>
  <c r="IH74" i="4"/>
  <c r="II74" i="4" s="1"/>
  <c r="IW74" i="4" s="1"/>
  <c r="IX74" i="4" s="1"/>
  <c r="IH78" i="4"/>
  <c r="II78" i="4" s="1"/>
  <c r="IW78" i="4" s="1"/>
  <c r="IX78" i="4" s="1"/>
  <c r="IH82" i="4"/>
  <c r="II82" i="4" s="1"/>
  <c r="IW82" i="4" s="1"/>
  <c r="IX82" i="4" s="1"/>
  <c r="IH86" i="4"/>
  <c r="II86" i="4" s="1"/>
  <c r="IW86" i="4" s="1"/>
  <c r="IX86" i="4" s="1"/>
  <c r="IH90" i="4"/>
  <c r="II90" i="4" s="1"/>
  <c r="IW90" i="4" s="1"/>
  <c r="IX90" i="4" s="1"/>
  <c r="IH94" i="4"/>
  <c r="II94" i="4" s="1"/>
  <c r="IW94" i="4" s="1"/>
  <c r="IX94" i="4" s="1"/>
  <c r="IH98" i="4"/>
  <c r="II98" i="4" s="1"/>
  <c r="IW98" i="4" s="1"/>
  <c r="IX98" i="4" s="1"/>
  <c r="IH102" i="4"/>
  <c r="II102" i="4" s="1"/>
  <c r="IW102" i="4" s="1"/>
  <c r="IX102" i="4" s="1"/>
  <c r="IH106" i="4"/>
  <c r="II106" i="4" s="1"/>
  <c r="IW106" i="4" s="1"/>
  <c r="IX106" i="4" s="1"/>
  <c r="IH110" i="4"/>
  <c r="II110" i="4" s="1"/>
  <c r="IW110" i="4" s="1"/>
  <c r="IX110" i="4" s="1"/>
  <c r="IH13" i="4"/>
  <c r="II13" i="4" s="1"/>
  <c r="IW13" i="4" s="1"/>
  <c r="IX13" i="4" s="1"/>
  <c r="IH15" i="4"/>
  <c r="II15" i="4" s="1"/>
  <c r="IW15" i="4" s="1"/>
  <c r="IX15" i="4" s="1"/>
  <c r="IH19" i="4"/>
  <c r="II19" i="4" s="1"/>
  <c r="IW19" i="4" s="1"/>
  <c r="IX19" i="4" s="1"/>
  <c r="IH23" i="4"/>
  <c r="II23" i="4" s="1"/>
  <c r="IW23" i="4" s="1"/>
  <c r="IX23" i="4" s="1"/>
  <c r="IH27" i="4"/>
  <c r="II27" i="4" s="1"/>
  <c r="IW27" i="4" s="1"/>
  <c r="IX27" i="4" s="1"/>
  <c r="IH31" i="4"/>
  <c r="II31" i="4" s="1"/>
  <c r="IW31" i="4" s="1"/>
  <c r="IX31" i="4" s="1"/>
  <c r="IH35" i="4"/>
  <c r="II35" i="4" s="1"/>
  <c r="IW35" i="4" s="1"/>
  <c r="IX35" i="4" s="1"/>
  <c r="IH39" i="4"/>
  <c r="II39" i="4" s="1"/>
  <c r="IW39" i="4" s="1"/>
  <c r="IX39" i="4" s="1"/>
  <c r="IH43" i="4"/>
  <c r="II43" i="4" s="1"/>
  <c r="IW43" i="4" s="1"/>
  <c r="IX43" i="4" s="1"/>
  <c r="IH47" i="4"/>
  <c r="II47" i="4" s="1"/>
  <c r="IW47" i="4" s="1"/>
  <c r="IX47" i="4" s="1"/>
  <c r="IH51" i="4"/>
  <c r="II51" i="4" s="1"/>
  <c r="IW51" i="4" s="1"/>
  <c r="IX51" i="4" s="1"/>
  <c r="IH55" i="4"/>
  <c r="II55" i="4" s="1"/>
  <c r="IW55" i="4" s="1"/>
  <c r="IX55" i="4" s="1"/>
  <c r="IH59" i="4"/>
  <c r="II59" i="4" s="1"/>
  <c r="IW59" i="4" s="1"/>
  <c r="IX59" i="4" s="1"/>
  <c r="IH63" i="4"/>
  <c r="II63" i="4" s="1"/>
  <c r="IW63" i="4" s="1"/>
  <c r="IX63" i="4" s="1"/>
  <c r="IH67" i="4"/>
  <c r="II67" i="4" s="1"/>
  <c r="IW67" i="4" s="1"/>
  <c r="IX67" i="4" s="1"/>
  <c r="IH71" i="4"/>
  <c r="II71" i="4" s="1"/>
  <c r="IW71" i="4" s="1"/>
  <c r="IX71" i="4" s="1"/>
  <c r="IH75" i="4"/>
  <c r="II75" i="4" s="1"/>
  <c r="IW75" i="4" s="1"/>
  <c r="IX75" i="4" s="1"/>
  <c r="IH79" i="4"/>
  <c r="II79" i="4" s="1"/>
  <c r="IW79" i="4" s="1"/>
  <c r="IX79" i="4" s="1"/>
  <c r="IH83" i="4"/>
  <c r="II83" i="4" s="1"/>
  <c r="IW83" i="4" s="1"/>
  <c r="IX83" i="4" s="1"/>
  <c r="IH87" i="4"/>
  <c r="II87" i="4" s="1"/>
  <c r="IW87" i="4" s="1"/>
  <c r="IX87" i="4" s="1"/>
  <c r="IH91" i="4"/>
  <c r="II91" i="4" s="1"/>
  <c r="IW91" i="4" s="1"/>
  <c r="IX91" i="4" s="1"/>
  <c r="IH95" i="4"/>
  <c r="II95" i="4" s="1"/>
  <c r="IW95" i="4" s="1"/>
  <c r="IX95" i="4" s="1"/>
  <c r="IH99" i="4"/>
  <c r="II99" i="4" s="1"/>
  <c r="IW99" i="4" s="1"/>
  <c r="IX99" i="4" s="1"/>
  <c r="IH103" i="4"/>
  <c r="II103" i="4" s="1"/>
  <c r="IW103" i="4" s="1"/>
  <c r="IX103" i="4" s="1"/>
  <c r="IH107" i="4"/>
  <c r="II107" i="4" s="1"/>
  <c r="IW107" i="4" s="1"/>
  <c r="IX107" i="4" s="1"/>
  <c r="IH111" i="4"/>
  <c r="II111" i="4" s="1"/>
  <c r="IW111" i="4" s="1"/>
  <c r="IX111" i="4" s="1"/>
  <c r="IH16" i="4"/>
  <c r="II16" i="4" s="1"/>
  <c r="IW16" i="4" s="1"/>
  <c r="IX16" i="4" s="1"/>
  <c r="IH20" i="4"/>
  <c r="II20" i="4" s="1"/>
  <c r="IW20" i="4" s="1"/>
  <c r="IX20" i="4" s="1"/>
  <c r="IH24" i="4"/>
  <c r="II24" i="4" s="1"/>
  <c r="IW24" i="4" s="1"/>
  <c r="IX24" i="4" s="1"/>
  <c r="IH28" i="4"/>
  <c r="II28" i="4" s="1"/>
  <c r="IW28" i="4" s="1"/>
  <c r="IX28" i="4" s="1"/>
  <c r="IH32" i="4"/>
  <c r="II32" i="4" s="1"/>
  <c r="IW32" i="4" s="1"/>
  <c r="IX32" i="4" s="1"/>
  <c r="IH36" i="4"/>
  <c r="II36" i="4" s="1"/>
  <c r="IW36" i="4" s="1"/>
  <c r="IX36" i="4" s="1"/>
  <c r="IH40" i="4"/>
  <c r="II40" i="4" s="1"/>
  <c r="IW40" i="4" s="1"/>
  <c r="IX40" i="4" s="1"/>
  <c r="IH44" i="4"/>
  <c r="II44" i="4" s="1"/>
  <c r="IW44" i="4" s="1"/>
  <c r="IX44" i="4" s="1"/>
  <c r="IH48" i="4"/>
  <c r="II48" i="4" s="1"/>
  <c r="IW48" i="4" s="1"/>
  <c r="IX48" i="4" s="1"/>
  <c r="IH52" i="4"/>
  <c r="II52" i="4" s="1"/>
  <c r="IW52" i="4" s="1"/>
  <c r="IX52" i="4" s="1"/>
  <c r="IH56" i="4"/>
  <c r="II56" i="4" s="1"/>
  <c r="IW56" i="4" s="1"/>
  <c r="IX56" i="4" s="1"/>
  <c r="IH60" i="4"/>
  <c r="II60" i="4" s="1"/>
  <c r="IW60" i="4" s="1"/>
  <c r="IX60" i="4" s="1"/>
  <c r="IH64" i="4"/>
  <c r="II64" i="4" s="1"/>
  <c r="IW64" i="4" s="1"/>
  <c r="IX64" i="4" s="1"/>
  <c r="IH68" i="4"/>
  <c r="II68" i="4" s="1"/>
  <c r="IW68" i="4" s="1"/>
  <c r="IX68" i="4" s="1"/>
  <c r="IH72" i="4"/>
  <c r="II72" i="4" s="1"/>
  <c r="IW72" i="4" s="1"/>
  <c r="IX72" i="4" s="1"/>
  <c r="IH76" i="4"/>
  <c r="II76" i="4" s="1"/>
  <c r="IW76" i="4" s="1"/>
  <c r="IX76" i="4" s="1"/>
  <c r="IH80" i="4"/>
  <c r="II80" i="4" s="1"/>
  <c r="IW80" i="4" s="1"/>
  <c r="IX80" i="4" s="1"/>
  <c r="IH84" i="4"/>
  <c r="II84" i="4" s="1"/>
  <c r="IW84" i="4" s="1"/>
  <c r="IX84" i="4" s="1"/>
  <c r="IH88" i="4"/>
  <c r="II88" i="4" s="1"/>
  <c r="IW88" i="4" s="1"/>
  <c r="IX88" i="4" s="1"/>
  <c r="IH92" i="4"/>
  <c r="II92" i="4" s="1"/>
  <c r="IW92" i="4" s="1"/>
  <c r="IX92" i="4" s="1"/>
  <c r="IH96" i="4"/>
  <c r="II96" i="4" s="1"/>
  <c r="IW96" i="4" s="1"/>
  <c r="IX96" i="4" s="1"/>
  <c r="IH100" i="4"/>
  <c r="II100" i="4" s="1"/>
  <c r="IW100" i="4" s="1"/>
  <c r="IX100" i="4" s="1"/>
  <c r="IH104" i="4"/>
  <c r="II104" i="4" s="1"/>
  <c r="IW104" i="4" s="1"/>
  <c r="IX104" i="4" s="1"/>
  <c r="IH108" i="4"/>
  <c r="II108" i="4" s="1"/>
  <c r="IW108" i="4" s="1"/>
  <c r="IX108" i="4" s="1"/>
  <c r="IH112" i="4"/>
  <c r="II112" i="4" s="1"/>
  <c r="IW112" i="4" s="1"/>
  <c r="IX112" i="4" s="1"/>
  <c r="IH17" i="4"/>
  <c r="II17" i="4" s="1"/>
  <c r="IW17" i="4" s="1"/>
  <c r="IX17" i="4" s="1"/>
  <c r="IH21" i="4"/>
  <c r="II21" i="4" s="1"/>
  <c r="IW21" i="4" s="1"/>
  <c r="IX21" i="4" s="1"/>
  <c r="IH25" i="4"/>
  <c r="II25" i="4" s="1"/>
  <c r="IW25" i="4" s="1"/>
  <c r="IX25" i="4" s="1"/>
  <c r="IH29" i="4"/>
  <c r="II29" i="4" s="1"/>
  <c r="IW29" i="4" s="1"/>
  <c r="IX29" i="4" s="1"/>
  <c r="IH33" i="4"/>
  <c r="II33" i="4" s="1"/>
  <c r="IW33" i="4" s="1"/>
  <c r="IX33" i="4" s="1"/>
  <c r="IH37" i="4"/>
  <c r="II37" i="4" s="1"/>
  <c r="IW37" i="4" s="1"/>
  <c r="IX37" i="4" s="1"/>
  <c r="IH41" i="4"/>
  <c r="II41" i="4" s="1"/>
  <c r="IW41" i="4" s="1"/>
  <c r="IX41" i="4" s="1"/>
  <c r="IH45" i="4"/>
  <c r="II45" i="4" s="1"/>
  <c r="IW45" i="4" s="1"/>
  <c r="IX45" i="4" s="1"/>
  <c r="IH49" i="4"/>
  <c r="II49" i="4" s="1"/>
  <c r="IW49" i="4" s="1"/>
  <c r="IX49" i="4" s="1"/>
  <c r="IH53" i="4"/>
  <c r="II53" i="4" s="1"/>
  <c r="IW53" i="4" s="1"/>
  <c r="IX53" i="4" s="1"/>
  <c r="IH57" i="4"/>
  <c r="II57" i="4" s="1"/>
  <c r="IW57" i="4" s="1"/>
  <c r="IX57" i="4" s="1"/>
  <c r="IH61" i="4"/>
  <c r="II61" i="4" s="1"/>
  <c r="IW61" i="4" s="1"/>
  <c r="IX61" i="4" s="1"/>
  <c r="IH65" i="4"/>
  <c r="II65" i="4" s="1"/>
  <c r="IW65" i="4" s="1"/>
  <c r="IX65" i="4" s="1"/>
  <c r="IH69" i="4"/>
  <c r="II69" i="4" s="1"/>
  <c r="IW69" i="4" s="1"/>
  <c r="IX69" i="4" s="1"/>
  <c r="IH73" i="4"/>
  <c r="II73" i="4" s="1"/>
  <c r="IW73" i="4" s="1"/>
  <c r="IX73" i="4" s="1"/>
  <c r="IH77" i="4"/>
  <c r="II77" i="4" s="1"/>
  <c r="IW77" i="4" s="1"/>
  <c r="IX77" i="4" s="1"/>
  <c r="IH81" i="4"/>
  <c r="II81" i="4" s="1"/>
  <c r="IW81" i="4" s="1"/>
  <c r="IX81" i="4" s="1"/>
  <c r="IH85" i="4"/>
  <c r="II85" i="4" s="1"/>
  <c r="IW85" i="4" s="1"/>
  <c r="IX85" i="4" s="1"/>
  <c r="IH89" i="4"/>
  <c r="II89" i="4" s="1"/>
  <c r="IW89" i="4" s="1"/>
  <c r="IX89" i="4" s="1"/>
  <c r="IH93" i="4"/>
  <c r="II93" i="4" s="1"/>
  <c r="IW93" i="4" s="1"/>
  <c r="IX93" i="4" s="1"/>
  <c r="IH97" i="4"/>
  <c r="II97" i="4" s="1"/>
  <c r="IW97" i="4" s="1"/>
  <c r="IX97" i="4" s="1"/>
  <c r="IH101" i="4"/>
  <c r="II101" i="4" s="1"/>
  <c r="IW101" i="4" s="1"/>
  <c r="IX101" i="4" s="1"/>
  <c r="IH105" i="4"/>
  <c r="II105" i="4" s="1"/>
  <c r="IW105" i="4" s="1"/>
  <c r="IX105" i="4" s="1"/>
  <c r="IH109" i="4"/>
  <c r="II109" i="4" s="1"/>
  <c r="IW109" i="4" s="1"/>
  <c r="IX109" i="4" s="1"/>
  <c r="JH10" i="4"/>
  <c r="JF15" i="4" l="1"/>
  <c r="JG15" i="4" s="1"/>
  <c r="JU15" i="4" s="1"/>
  <c r="JV15" i="4" s="1"/>
  <c r="JF19" i="4"/>
  <c r="JG19" i="4" s="1"/>
  <c r="JU19" i="4" s="1"/>
  <c r="JV19" i="4" s="1"/>
  <c r="JF23" i="4"/>
  <c r="JG23" i="4" s="1"/>
  <c r="JU23" i="4" s="1"/>
  <c r="JV23" i="4" s="1"/>
  <c r="JF27" i="4"/>
  <c r="JG27" i="4" s="1"/>
  <c r="JU27" i="4" s="1"/>
  <c r="JV27" i="4" s="1"/>
  <c r="JF31" i="4"/>
  <c r="JG31" i="4" s="1"/>
  <c r="JU31" i="4" s="1"/>
  <c r="JV31" i="4" s="1"/>
  <c r="JF35" i="4"/>
  <c r="JG35" i="4" s="1"/>
  <c r="JU35" i="4" s="1"/>
  <c r="JV35" i="4" s="1"/>
  <c r="JF39" i="4"/>
  <c r="JG39" i="4" s="1"/>
  <c r="JU39" i="4" s="1"/>
  <c r="JV39" i="4" s="1"/>
  <c r="JF43" i="4"/>
  <c r="JG43" i="4" s="1"/>
  <c r="JU43" i="4" s="1"/>
  <c r="JV43" i="4" s="1"/>
  <c r="JF47" i="4"/>
  <c r="JG47" i="4" s="1"/>
  <c r="JU47" i="4" s="1"/>
  <c r="JV47" i="4" s="1"/>
  <c r="JF51" i="4"/>
  <c r="JG51" i="4" s="1"/>
  <c r="JU51" i="4" s="1"/>
  <c r="JV51" i="4" s="1"/>
  <c r="JF55" i="4"/>
  <c r="JG55" i="4" s="1"/>
  <c r="JU55" i="4" s="1"/>
  <c r="JV55" i="4" s="1"/>
  <c r="JF59" i="4"/>
  <c r="JG59" i="4" s="1"/>
  <c r="JU59" i="4" s="1"/>
  <c r="JV59" i="4" s="1"/>
  <c r="JF63" i="4"/>
  <c r="JG63" i="4" s="1"/>
  <c r="JU63" i="4" s="1"/>
  <c r="JV63" i="4" s="1"/>
  <c r="JF67" i="4"/>
  <c r="JG67" i="4" s="1"/>
  <c r="JU67" i="4" s="1"/>
  <c r="JV67" i="4" s="1"/>
  <c r="JF71" i="4"/>
  <c r="JG71" i="4" s="1"/>
  <c r="JU71" i="4" s="1"/>
  <c r="JV71" i="4" s="1"/>
  <c r="JF75" i="4"/>
  <c r="JG75" i="4" s="1"/>
  <c r="JU75" i="4" s="1"/>
  <c r="JV75" i="4" s="1"/>
  <c r="JF79" i="4"/>
  <c r="JG79" i="4" s="1"/>
  <c r="JU79" i="4" s="1"/>
  <c r="JV79" i="4" s="1"/>
  <c r="JF83" i="4"/>
  <c r="JG83" i="4" s="1"/>
  <c r="JU83" i="4" s="1"/>
  <c r="JV83" i="4" s="1"/>
  <c r="JF87" i="4"/>
  <c r="JG87" i="4" s="1"/>
  <c r="JU87" i="4" s="1"/>
  <c r="JV87" i="4" s="1"/>
  <c r="JF91" i="4"/>
  <c r="JG91" i="4" s="1"/>
  <c r="JU91" i="4" s="1"/>
  <c r="JV91" i="4" s="1"/>
  <c r="JF95" i="4"/>
  <c r="JG95" i="4" s="1"/>
  <c r="JU95" i="4" s="1"/>
  <c r="JV95" i="4" s="1"/>
  <c r="JF99" i="4"/>
  <c r="JG99" i="4" s="1"/>
  <c r="JU99" i="4" s="1"/>
  <c r="JV99" i="4" s="1"/>
  <c r="JF103" i="4"/>
  <c r="JG103" i="4" s="1"/>
  <c r="JU103" i="4" s="1"/>
  <c r="JV103" i="4" s="1"/>
  <c r="JF107" i="4"/>
  <c r="JG107" i="4" s="1"/>
  <c r="JU107" i="4" s="1"/>
  <c r="JV107" i="4" s="1"/>
  <c r="JF111" i="4"/>
  <c r="JG111" i="4" s="1"/>
  <c r="JU111" i="4" s="1"/>
  <c r="JV111" i="4" s="1"/>
  <c r="JF16" i="4"/>
  <c r="JG16" i="4" s="1"/>
  <c r="JU16" i="4" s="1"/>
  <c r="JV16" i="4" s="1"/>
  <c r="JF20" i="4"/>
  <c r="JG20" i="4" s="1"/>
  <c r="JU20" i="4" s="1"/>
  <c r="JV20" i="4" s="1"/>
  <c r="JF24" i="4"/>
  <c r="JG24" i="4" s="1"/>
  <c r="JU24" i="4" s="1"/>
  <c r="JV24" i="4" s="1"/>
  <c r="JF28" i="4"/>
  <c r="JG28" i="4" s="1"/>
  <c r="JU28" i="4" s="1"/>
  <c r="JV28" i="4" s="1"/>
  <c r="JF32" i="4"/>
  <c r="JG32" i="4" s="1"/>
  <c r="JU32" i="4" s="1"/>
  <c r="JV32" i="4" s="1"/>
  <c r="JF36" i="4"/>
  <c r="JG36" i="4" s="1"/>
  <c r="JU36" i="4" s="1"/>
  <c r="JV36" i="4" s="1"/>
  <c r="JF40" i="4"/>
  <c r="JG40" i="4" s="1"/>
  <c r="JU40" i="4" s="1"/>
  <c r="JV40" i="4" s="1"/>
  <c r="JF44" i="4"/>
  <c r="JG44" i="4" s="1"/>
  <c r="JU44" i="4" s="1"/>
  <c r="JV44" i="4" s="1"/>
  <c r="JF48" i="4"/>
  <c r="JG48" i="4" s="1"/>
  <c r="JU48" i="4" s="1"/>
  <c r="JV48" i="4" s="1"/>
  <c r="JF52" i="4"/>
  <c r="JG52" i="4" s="1"/>
  <c r="JU52" i="4" s="1"/>
  <c r="JV52" i="4" s="1"/>
  <c r="JF56" i="4"/>
  <c r="JG56" i="4" s="1"/>
  <c r="JU56" i="4" s="1"/>
  <c r="JV56" i="4" s="1"/>
  <c r="JF60" i="4"/>
  <c r="JG60" i="4" s="1"/>
  <c r="JU60" i="4" s="1"/>
  <c r="JV60" i="4" s="1"/>
  <c r="JF64" i="4"/>
  <c r="JG64" i="4" s="1"/>
  <c r="JU64" i="4" s="1"/>
  <c r="JV64" i="4" s="1"/>
  <c r="JF68" i="4"/>
  <c r="JG68" i="4" s="1"/>
  <c r="JU68" i="4" s="1"/>
  <c r="JV68" i="4" s="1"/>
  <c r="JF72" i="4"/>
  <c r="JG72" i="4" s="1"/>
  <c r="JU72" i="4" s="1"/>
  <c r="JV72" i="4" s="1"/>
  <c r="JF76" i="4"/>
  <c r="JG76" i="4" s="1"/>
  <c r="JU76" i="4" s="1"/>
  <c r="JV76" i="4" s="1"/>
  <c r="JF80" i="4"/>
  <c r="JG80" i="4" s="1"/>
  <c r="JU80" i="4" s="1"/>
  <c r="JV80" i="4" s="1"/>
  <c r="JF84" i="4"/>
  <c r="JG84" i="4" s="1"/>
  <c r="JU84" i="4" s="1"/>
  <c r="JV84" i="4" s="1"/>
  <c r="JF88" i="4"/>
  <c r="JG88" i="4" s="1"/>
  <c r="JU88" i="4" s="1"/>
  <c r="JV88" i="4" s="1"/>
  <c r="JF92" i="4"/>
  <c r="JG92" i="4" s="1"/>
  <c r="JU92" i="4" s="1"/>
  <c r="JV92" i="4" s="1"/>
  <c r="JF96" i="4"/>
  <c r="JG96" i="4" s="1"/>
  <c r="JU96" i="4" s="1"/>
  <c r="JV96" i="4" s="1"/>
  <c r="JF100" i="4"/>
  <c r="JG100" i="4" s="1"/>
  <c r="JU100" i="4" s="1"/>
  <c r="JV100" i="4" s="1"/>
  <c r="JF104" i="4"/>
  <c r="JG104" i="4" s="1"/>
  <c r="JU104" i="4" s="1"/>
  <c r="JV104" i="4" s="1"/>
  <c r="JF108" i="4"/>
  <c r="JG108" i="4" s="1"/>
  <c r="JU108" i="4" s="1"/>
  <c r="JV108" i="4" s="1"/>
  <c r="JF112" i="4"/>
  <c r="JG112" i="4" s="1"/>
  <c r="JU112" i="4" s="1"/>
  <c r="JV112" i="4" s="1"/>
  <c r="JF17" i="4"/>
  <c r="JG17" i="4" s="1"/>
  <c r="JU17" i="4" s="1"/>
  <c r="JV17" i="4" s="1"/>
  <c r="JF21" i="4"/>
  <c r="JG21" i="4" s="1"/>
  <c r="JU21" i="4" s="1"/>
  <c r="JV21" i="4" s="1"/>
  <c r="JF25" i="4"/>
  <c r="JG25" i="4" s="1"/>
  <c r="JU25" i="4" s="1"/>
  <c r="JV25" i="4" s="1"/>
  <c r="JF29" i="4"/>
  <c r="JG29" i="4" s="1"/>
  <c r="JU29" i="4" s="1"/>
  <c r="JV29" i="4" s="1"/>
  <c r="JF33" i="4"/>
  <c r="JG33" i="4" s="1"/>
  <c r="JU33" i="4" s="1"/>
  <c r="JV33" i="4" s="1"/>
  <c r="JF37" i="4"/>
  <c r="JG37" i="4" s="1"/>
  <c r="JU37" i="4" s="1"/>
  <c r="JV37" i="4" s="1"/>
  <c r="JF41" i="4"/>
  <c r="JG41" i="4" s="1"/>
  <c r="JU41" i="4" s="1"/>
  <c r="JV41" i="4" s="1"/>
  <c r="JF45" i="4"/>
  <c r="JG45" i="4" s="1"/>
  <c r="JU45" i="4" s="1"/>
  <c r="JV45" i="4" s="1"/>
  <c r="JF49" i="4"/>
  <c r="JG49" i="4" s="1"/>
  <c r="JU49" i="4" s="1"/>
  <c r="JV49" i="4" s="1"/>
  <c r="JF53" i="4"/>
  <c r="JG53" i="4" s="1"/>
  <c r="JU53" i="4" s="1"/>
  <c r="JV53" i="4" s="1"/>
  <c r="JF57" i="4"/>
  <c r="JG57" i="4" s="1"/>
  <c r="JU57" i="4" s="1"/>
  <c r="JV57" i="4" s="1"/>
  <c r="JF61" i="4"/>
  <c r="JG61" i="4" s="1"/>
  <c r="JU61" i="4" s="1"/>
  <c r="JV61" i="4" s="1"/>
  <c r="JF65" i="4"/>
  <c r="JG65" i="4" s="1"/>
  <c r="JU65" i="4" s="1"/>
  <c r="JV65" i="4" s="1"/>
  <c r="JF69" i="4"/>
  <c r="JG69" i="4" s="1"/>
  <c r="JU69" i="4" s="1"/>
  <c r="JV69" i="4" s="1"/>
  <c r="JF73" i="4"/>
  <c r="JG73" i="4" s="1"/>
  <c r="JU73" i="4" s="1"/>
  <c r="JV73" i="4" s="1"/>
  <c r="JF77" i="4"/>
  <c r="JG77" i="4" s="1"/>
  <c r="JU77" i="4" s="1"/>
  <c r="JV77" i="4" s="1"/>
  <c r="JF81" i="4"/>
  <c r="JG81" i="4" s="1"/>
  <c r="JU81" i="4" s="1"/>
  <c r="JV81" i="4" s="1"/>
  <c r="JF85" i="4"/>
  <c r="JG85" i="4" s="1"/>
  <c r="JU85" i="4" s="1"/>
  <c r="JV85" i="4" s="1"/>
  <c r="JF89" i="4"/>
  <c r="JG89" i="4" s="1"/>
  <c r="JU89" i="4" s="1"/>
  <c r="JV89" i="4" s="1"/>
  <c r="JF93" i="4"/>
  <c r="JG93" i="4" s="1"/>
  <c r="JU93" i="4" s="1"/>
  <c r="JV93" i="4" s="1"/>
  <c r="JF97" i="4"/>
  <c r="JG97" i="4" s="1"/>
  <c r="JU97" i="4" s="1"/>
  <c r="JV97" i="4" s="1"/>
  <c r="JF101" i="4"/>
  <c r="JG101" i="4" s="1"/>
  <c r="JU101" i="4" s="1"/>
  <c r="JV101" i="4" s="1"/>
  <c r="JF105" i="4"/>
  <c r="JG105" i="4" s="1"/>
  <c r="JU105" i="4" s="1"/>
  <c r="JV105" i="4" s="1"/>
  <c r="JF109" i="4"/>
  <c r="JG109" i="4" s="1"/>
  <c r="JU109" i="4" s="1"/>
  <c r="JV109" i="4" s="1"/>
  <c r="D11" i="5"/>
  <c r="AB11" i="5" s="1"/>
  <c r="JF14" i="4"/>
  <c r="JG14" i="4" s="1"/>
  <c r="JU14" i="4" s="1"/>
  <c r="JV14" i="4" s="1"/>
  <c r="JF18" i="4"/>
  <c r="JG18" i="4" s="1"/>
  <c r="JU18" i="4" s="1"/>
  <c r="JV18" i="4" s="1"/>
  <c r="JF22" i="4"/>
  <c r="JG22" i="4" s="1"/>
  <c r="JU22" i="4" s="1"/>
  <c r="JV22" i="4" s="1"/>
  <c r="JF26" i="4"/>
  <c r="JG26" i="4" s="1"/>
  <c r="JU26" i="4" s="1"/>
  <c r="JV26" i="4" s="1"/>
  <c r="JF30" i="4"/>
  <c r="JG30" i="4" s="1"/>
  <c r="JU30" i="4" s="1"/>
  <c r="JV30" i="4" s="1"/>
  <c r="JF34" i="4"/>
  <c r="JG34" i="4" s="1"/>
  <c r="JU34" i="4" s="1"/>
  <c r="JV34" i="4" s="1"/>
  <c r="JF38" i="4"/>
  <c r="JG38" i="4" s="1"/>
  <c r="JU38" i="4" s="1"/>
  <c r="JV38" i="4" s="1"/>
  <c r="JF42" i="4"/>
  <c r="JG42" i="4" s="1"/>
  <c r="JU42" i="4" s="1"/>
  <c r="JV42" i="4" s="1"/>
  <c r="JF46" i="4"/>
  <c r="JG46" i="4" s="1"/>
  <c r="JU46" i="4" s="1"/>
  <c r="JV46" i="4" s="1"/>
  <c r="JF50" i="4"/>
  <c r="JG50" i="4" s="1"/>
  <c r="JU50" i="4" s="1"/>
  <c r="JV50" i="4" s="1"/>
  <c r="JF54" i="4"/>
  <c r="JG54" i="4" s="1"/>
  <c r="JU54" i="4" s="1"/>
  <c r="JV54" i="4" s="1"/>
  <c r="JF58" i="4"/>
  <c r="JG58" i="4" s="1"/>
  <c r="JU58" i="4" s="1"/>
  <c r="JV58" i="4" s="1"/>
  <c r="JF62" i="4"/>
  <c r="JG62" i="4" s="1"/>
  <c r="JU62" i="4" s="1"/>
  <c r="JV62" i="4" s="1"/>
  <c r="JF66" i="4"/>
  <c r="JG66" i="4" s="1"/>
  <c r="JU66" i="4" s="1"/>
  <c r="JV66" i="4" s="1"/>
  <c r="JF70" i="4"/>
  <c r="JG70" i="4" s="1"/>
  <c r="JU70" i="4" s="1"/>
  <c r="JV70" i="4" s="1"/>
  <c r="JF74" i="4"/>
  <c r="JG74" i="4" s="1"/>
  <c r="JU74" i="4" s="1"/>
  <c r="JV74" i="4" s="1"/>
  <c r="JF78" i="4"/>
  <c r="JG78" i="4" s="1"/>
  <c r="JU78" i="4" s="1"/>
  <c r="JV78" i="4" s="1"/>
  <c r="JF82" i="4"/>
  <c r="JG82" i="4" s="1"/>
  <c r="JU82" i="4" s="1"/>
  <c r="JV82" i="4" s="1"/>
  <c r="JF86" i="4"/>
  <c r="JG86" i="4" s="1"/>
  <c r="JU86" i="4" s="1"/>
  <c r="JV86" i="4" s="1"/>
  <c r="JF90" i="4"/>
  <c r="JG90" i="4" s="1"/>
  <c r="JU90" i="4" s="1"/>
  <c r="JV90" i="4" s="1"/>
  <c r="JF94" i="4"/>
  <c r="JG94" i="4" s="1"/>
  <c r="JU94" i="4" s="1"/>
  <c r="JV94" i="4" s="1"/>
  <c r="JF98" i="4"/>
  <c r="JG98" i="4" s="1"/>
  <c r="JU98" i="4" s="1"/>
  <c r="JV98" i="4" s="1"/>
  <c r="JF102" i="4"/>
  <c r="JG102" i="4" s="1"/>
  <c r="JU102" i="4" s="1"/>
  <c r="JV102" i="4" s="1"/>
  <c r="JF106" i="4"/>
  <c r="JG106" i="4" s="1"/>
  <c r="JU106" i="4" s="1"/>
  <c r="JV106" i="4" s="1"/>
  <c r="JF110" i="4"/>
  <c r="JG110" i="4" s="1"/>
  <c r="JU110" i="4" s="1"/>
  <c r="JV110" i="4" s="1"/>
  <c r="JF13" i="4"/>
  <c r="JG13" i="4" s="1"/>
  <c r="JU13" i="4" s="1"/>
  <c r="JV13" i="4" s="1"/>
  <c r="B13" i="5" l="1"/>
  <c r="C13" i="5" s="1"/>
  <c r="Q13" i="5" s="1"/>
  <c r="R13" i="5" s="1"/>
  <c r="Z17" i="5"/>
  <c r="AA17" i="5" s="1"/>
  <c r="AO17" i="5" s="1"/>
  <c r="AP17" i="5" s="1"/>
  <c r="Z21" i="5"/>
  <c r="AA21" i="5" s="1"/>
  <c r="AO21" i="5" s="1"/>
  <c r="AP21" i="5" s="1"/>
  <c r="Z25" i="5"/>
  <c r="AA25" i="5" s="1"/>
  <c r="AO25" i="5" s="1"/>
  <c r="AP25" i="5" s="1"/>
  <c r="Z29" i="5"/>
  <c r="AA29" i="5" s="1"/>
  <c r="AO29" i="5" s="1"/>
  <c r="AP29" i="5" s="1"/>
  <c r="Z33" i="5"/>
  <c r="AA33" i="5" s="1"/>
  <c r="AO33" i="5" s="1"/>
  <c r="AP33" i="5" s="1"/>
  <c r="Z37" i="5"/>
  <c r="AA37" i="5" s="1"/>
  <c r="AO37" i="5" s="1"/>
  <c r="AP37" i="5" s="1"/>
  <c r="Z41" i="5"/>
  <c r="AA41" i="5" s="1"/>
  <c r="AO41" i="5" s="1"/>
  <c r="AP41" i="5" s="1"/>
  <c r="Z45" i="5"/>
  <c r="AA45" i="5" s="1"/>
  <c r="AO45" i="5" s="1"/>
  <c r="AP45" i="5" s="1"/>
  <c r="Z49" i="5"/>
  <c r="AA49" i="5" s="1"/>
  <c r="AO49" i="5" s="1"/>
  <c r="AP49" i="5" s="1"/>
  <c r="Z53" i="5"/>
  <c r="AA53" i="5" s="1"/>
  <c r="AO53" i="5" s="1"/>
  <c r="AP53" i="5" s="1"/>
  <c r="Z57" i="5"/>
  <c r="AA57" i="5" s="1"/>
  <c r="AO57" i="5" s="1"/>
  <c r="AP57" i="5" s="1"/>
  <c r="Z61" i="5"/>
  <c r="AA61" i="5" s="1"/>
  <c r="AO61" i="5" s="1"/>
  <c r="AP61" i="5" s="1"/>
  <c r="Z65" i="5"/>
  <c r="AA65" i="5" s="1"/>
  <c r="AO65" i="5" s="1"/>
  <c r="AP65" i="5" s="1"/>
  <c r="Z69" i="5"/>
  <c r="AA69" i="5" s="1"/>
  <c r="AO69" i="5" s="1"/>
  <c r="AP69" i="5" s="1"/>
  <c r="Z73" i="5"/>
  <c r="AA73" i="5" s="1"/>
  <c r="AO73" i="5" s="1"/>
  <c r="AP73" i="5" s="1"/>
  <c r="Z77" i="5"/>
  <c r="AA77" i="5" s="1"/>
  <c r="AO77" i="5" s="1"/>
  <c r="AP77" i="5" s="1"/>
  <c r="Z81" i="5"/>
  <c r="AA81" i="5" s="1"/>
  <c r="AO81" i="5" s="1"/>
  <c r="AP81" i="5" s="1"/>
  <c r="Z85" i="5"/>
  <c r="AA85" i="5" s="1"/>
  <c r="AO85" i="5" s="1"/>
  <c r="AP85" i="5" s="1"/>
  <c r="Z89" i="5"/>
  <c r="AA89" i="5" s="1"/>
  <c r="AO89" i="5" s="1"/>
  <c r="AP89" i="5" s="1"/>
  <c r="Z93" i="5"/>
  <c r="AA93" i="5" s="1"/>
  <c r="AO93" i="5" s="1"/>
  <c r="AP93" i="5" s="1"/>
  <c r="Z97" i="5"/>
  <c r="AA97" i="5" s="1"/>
  <c r="AO97" i="5" s="1"/>
  <c r="AP97" i="5" s="1"/>
  <c r="Z101" i="5"/>
  <c r="AA101" i="5" s="1"/>
  <c r="AO101" i="5" s="1"/>
  <c r="AP101" i="5" s="1"/>
  <c r="Z105" i="5"/>
  <c r="AA105" i="5" s="1"/>
  <c r="AO105" i="5" s="1"/>
  <c r="AP105" i="5" s="1"/>
  <c r="Z109" i="5"/>
  <c r="AA109" i="5" s="1"/>
  <c r="AO109" i="5" s="1"/>
  <c r="AP109" i="5" s="1"/>
  <c r="AZ11" i="5"/>
  <c r="Z14" i="5"/>
  <c r="AA14" i="5" s="1"/>
  <c r="AO14" i="5" s="1"/>
  <c r="AP14" i="5" s="1"/>
  <c r="Z18" i="5"/>
  <c r="AA18" i="5" s="1"/>
  <c r="AO18" i="5" s="1"/>
  <c r="AP18" i="5" s="1"/>
  <c r="Z22" i="5"/>
  <c r="AA22" i="5" s="1"/>
  <c r="AO22" i="5" s="1"/>
  <c r="AP22" i="5" s="1"/>
  <c r="Z26" i="5"/>
  <c r="AA26" i="5" s="1"/>
  <c r="AO26" i="5" s="1"/>
  <c r="AP26" i="5" s="1"/>
  <c r="Z30" i="5"/>
  <c r="AA30" i="5" s="1"/>
  <c r="AO30" i="5" s="1"/>
  <c r="AP30" i="5" s="1"/>
  <c r="Z34" i="5"/>
  <c r="AA34" i="5" s="1"/>
  <c r="AO34" i="5" s="1"/>
  <c r="AP34" i="5" s="1"/>
  <c r="Z38" i="5"/>
  <c r="AA38" i="5" s="1"/>
  <c r="AO38" i="5" s="1"/>
  <c r="AP38" i="5" s="1"/>
  <c r="Z42" i="5"/>
  <c r="AA42" i="5" s="1"/>
  <c r="AO42" i="5" s="1"/>
  <c r="AP42" i="5" s="1"/>
  <c r="Z46" i="5"/>
  <c r="AA46" i="5" s="1"/>
  <c r="AO46" i="5" s="1"/>
  <c r="AP46" i="5" s="1"/>
  <c r="Z50" i="5"/>
  <c r="AA50" i="5" s="1"/>
  <c r="AO50" i="5" s="1"/>
  <c r="AP50" i="5" s="1"/>
  <c r="Z54" i="5"/>
  <c r="AA54" i="5" s="1"/>
  <c r="AO54" i="5" s="1"/>
  <c r="AP54" i="5" s="1"/>
  <c r="Z58" i="5"/>
  <c r="AA58" i="5" s="1"/>
  <c r="AO58" i="5" s="1"/>
  <c r="AP58" i="5" s="1"/>
  <c r="Z62" i="5"/>
  <c r="AA62" i="5" s="1"/>
  <c r="AO62" i="5" s="1"/>
  <c r="AP62" i="5" s="1"/>
  <c r="Z66" i="5"/>
  <c r="AA66" i="5" s="1"/>
  <c r="AO66" i="5" s="1"/>
  <c r="AP66" i="5" s="1"/>
  <c r="Z70" i="5"/>
  <c r="AA70" i="5" s="1"/>
  <c r="AO70" i="5" s="1"/>
  <c r="AP70" i="5" s="1"/>
  <c r="Z74" i="5"/>
  <c r="AA74" i="5" s="1"/>
  <c r="AO74" i="5" s="1"/>
  <c r="AP74" i="5" s="1"/>
  <c r="Z78" i="5"/>
  <c r="AA78" i="5" s="1"/>
  <c r="AO78" i="5" s="1"/>
  <c r="AP78" i="5" s="1"/>
  <c r="Z82" i="5"/>
  <c r="AA82" i="5" s="1"/>
  <c r="AO82" i="5" s="1"/>
  <c r="AP82" i="5" s="1"/>
  <c r="Z86" i="5"/>
  <c r="AA86" i="5" s="1"/>
  <c r="AO86" i="5" s="1"/>
  <c r="AP86" i="5" s="1"/>
  <c r="Z90" i="5"/>
  <c r="AA90" i="5" s="1"/>
  <c r="AO90" i="5" s="1"/>
  <c r="AP90" i="5" s="1"/>
  <c r="Z94" i="5"/>
  <c r="AA94" i="5" s="1"/>
  <c r="AO94" i="5" s="1"/>
  <c r="AP94" i="5" s="1"/>
  <c r="Z98" i="5"/>
  <c r="AA98" i="5" s="1"/>
  <c r="AO98" i="5" s="1"/>
  <c r="AP98" i="5" s="1"/>
  <c r="Z102" i="5"/>
  <c r="AA102" i="5" s="1"/>
  <c r="AO102" i="5" s="1"/>
  <c r="AP102" i="5" s="1"/>
  <c r="Z106" i="5"/>
  <c r="AA106" i="5" s="1"/>
  <c r="AO106" i="5" s="1"/>
  <c r="AP106" i="5" s="1"/>
  <c r="Z110" i="5"/>
  <c r="AA110" i="5" s="1"/>
  <c r="AO110" i="5" s="1"/>
  <c r="AP110" i="5" s="1"/>
  <c r="Z13" i="5"/>
  <c r="AA13" i="5" s="1"/>
  <c r="AO13" i="5" s="1"/>
  <c r="AP13" i="5" s="1"/>
  <c r="Z15" i="5"/>
  <c r="AA15" i="5" s="1"/>
  <c r="AO15" i="5" s="1"/>
  <c r="AP15" i="5" s="1"/>
  <c r="Z19" i="5"/>
  <c r="AA19" i="5" s="1"/>
  <c r="AO19" i="5" s="1"/>
  <c r="AP19" i="5" s="1"/>
  <c r="Z23" i="5"/>
  <c r="AA23" i="5" s="1"/>
  <c r="AO23" i="5" s="1"/>
  <c r="AP23" i="5" s="1"/>
  <c r="Z27" i="5"/>
  <c r="AA27" i="5" s="1"/>
  <c r="AO27" i="5" s="1"/>
  <c r="AP27" i="5" s="1"/>
  <c r="Z31" i="5"/>
  <c r="AA31" i="5" s="1"/>
  <c r="AO31" i="5" s="1"/>
  <c r="AP31" i="5" s="1"/>
  <c r="Z35" i="5"/>
  <c r="AA35" i="5" s="1"/>
  <c r="AO35" i="5" s="1"/>
  <c r="AP35" i="5" s="1"/>
  <c r="Z39" i="5"/>
  <c r="AA39" i="5" s="1"/>
  <c r="AO39" i="5" s="1"/>
  <c r="AP39" i="5" s="1"/>
  <c r="Z43" i="5"/>
  <c r="AA43" i="5" s="1"/>
  <c r="AO43" i="5" s="1"/>
  <c r="AP43" i="5" s="1"/>
  <c r="Z47" i="5"/>
  <c r="AA47" i="5" s="1"/>
  <c r="AO47" i="5" s="1"/>
  <c r="AP47" i="5" s="1"/>
  <c r="Z51" i="5"/>
  <c r="AA51" i="5" s="1"/>
  <c r="AO51" i="5" s="1"/>
  <c r="AP51" i="5" s="1"/>
  <c r="Z55" i="5"/>
  <c r="AA55" i="5" s="1"/>
  <c r="AO55" i="5" s="1"/>
  <c r="AP55" i="5" s="1"/>
  <c r="Z59" i="5"/>
  <c r="AA59" i="5" s="1"/>
  <c r="AO59" i="5" s="1"/>
  <c r="AP59" i="5" s="1"/>
  <c r="Z63" i="5"/>
  <c r="AA63" i="5" s="1"/>
  <c r="AO63" i="5" s="1"/>
  <c r="AP63" i="5" s="1"/>
  <c r="Z67" i="5"/>
  <c r="AA67" i="5" s="1"/>
  <c r="AO67" i="5" s="1"/>
  <c r="AP67" i="5" s="1"/>
  <c r="Z71" i="5"/>
  <c r="AA71" i="5" s="1"/>
  <c r="AO71" i="5" s="1"/>
  <c r="AP71" i="5" s="1"/>
  <c r="Z75" i="5"/>
  <c r="AA75" i="5" s="1"/>
  <c r="AO75" i="5" s="1"/>
  <c r="AP75" i="5" s="1"/>
  <c r="Z79" i="5"/>
  <c r="AA79" i="5" s="1"/>
  <c r="AO79" i="5" s="1"/>
  <c r="AP79" i="5" s="1"/>
  <c r="Z83" i="5"/>
  <c r="AA83" i="5" s="1"/>
  <c r="AO83" i="5" s="1"/>
  <c r="AP83" i="5" s="1"/>
  <c r="Z87" i="5"/>
  <c r="AA87" i="5" s="1"/>
  <c r="AO87" i="5" s="1"/>
  <c r="AP87" i="5" s="1"/>
  <c r="Z91" i="5"/>
  <c r="AA91" i="5" s="1"/>
  <c r="AO91" i="5" s="1"/>
  <c r="AP91" i="5" s="1"/>
  <c r="Z95" i="5"/>
  <c r="AA95" i="5" s="1"/>
  <c r="AO95" i="5" s="1"/>
  <c r="AP95" i="5" s="1"/>
  <c r="Z99" i="5"/>
  <c r="AA99" i="5" s="1"/>
  <c r="AO99" i="5" s="1"/>
  <c r="AP99" i="5" s="1"/>
  <c r="Z103" i="5"/>
  <c r="AA103" i="5" s="1"/>
  <c r="AO103" i="5" s="1"/>
  <c r="AP103" i="5" s="1"/>
  <c r="Z107" i="5"/>
  <c r="AA107" i="5" s="1"/>
  <c r="AO107" i="5" s="1"/>
  <c r="AP107" i="5" s="1"/>
  <c r="Z111" i="5"/>
  <c r="AA111" i="5" s="1"/>
  <c r="AO111" i="5" s="1"/>
  <c r="AP111" i="5" s="1"/>
  <c r="Z16" i="5"/>
  <c r="AA16" i="5" s="1"/>
  <c r="AO16" i="5" s="1"/>
  <c r="AP16" i="5" s="1"/>
  <c r="Z20" i="5"/>
  <c r="AA20" i="5" s="1"/>
  <c r="AO20" i="5" s="1"/>
  <c r="AP20" i="5" s="1"/>
  <c r="Z24" i="5"/>
  <c r="AA24" i="5" s="1"/>
  <c r="AO24" i="5" s="1"/>
  <c r="AP24" i="5" s="1"/>
  <c r="Z28" i="5"/>
  <c r="AA28" i="5" s="1"/>
  <c r="AO28" i="5" s="1"/>
  <c r="AP28" i="5" s="1"/>
  <c r="Z32" i="5"/>
  <c r="AA32" i="5" s="1"/>
  <c r="AO32" i="5" s="1"/>
  <c r="AP32" i="5" s="1"/>
  <c r="Z36" i="5"/>
  <c r="AA36" i="5" s="1"/>
  <c r="AO36" i="5" s="1"/>
  <c r="AP36" i="5" s="1"/>
  <c r="Z40" i="5"/>
  <c r="AA40" i="5" s="1"/>
  <c r="AO40" i="5" s="1"/>
  <c r="AP40" i="5" s="1"/>
  <c r="Z44" i="5"/>
  <c r="AA44" i="5" s="1"/>
  <c r="AO44" i="5" s="1"/>
  <c r="AP44" i="5" s="1"/>
  <c r="Z48" i="5"/>
  <c r="AA48" i="5" s="1"/>
  <c r="AO48" i="5" s="1"/>
  <c r="AP48" i="5" s="1"/>
  <c r="Z52" i="5"/>
  <c r="AA52" i="5" s="1"/>
  <c r="AO52" i="5" s="1"/>
  <c r="AP52" i="5" s="1"/>
  <c r="Z56" i="5"/>
  <c r="AA56" i="5" s="1"/>
  <c r="AO56" i="5" s="1"/>
  <c r="AP56" i="5" s="1"/>
  <c r="Z60" i="5"/>
  <c r="AA60" i="5" s="1"/>
  <c r="AO60" i="5" s="1"/>
  <c r="AP60" i="5" s="1"/>
  <c r="Z64" i="5"/>
  <c r="AA64" i="5" s="1"/>
  <c r="AO64" i="5" s="1"/>
  <c r="AP64" i="5" s="1"/>
  <c r="Z68" i="5"/>
  <c r="AA68" i="5" s="1"/>
  <c r="AO68" i="5" s="1"/>
  <c r="AP68" i="5" s="1"/>
  <c r="Z72" i="5"/>
  <c r="AA72" i="5" s="1"/>
  <c r="AO72" i="5" s="1"/>
  <c r="AP72" i="5" s="1"/>
  <c r="Z76" i="5"/>
  <c r="AA76" i="5" s="1"/>
  <c r="AO76" i="5" s="1"/>
  <c r="AP76" i="5" s="1"/>
  <c r="Z80" i="5"/>
  <c r="AA80" i="5" s="1"/>
  <c r="AO80" i="5" s="1"/>
  <c r="AP80" i="5" s="1"/>
  <c r="Z84" i="5"/>
  <c r="AA84" i="5" s="1"/>
  <c r="AO84" i="5" s="1"/>
  <c r="AP84" i="5" s="1"/>
  <c r="Z88" i="5"/>
  <c r="AA88" i="5" s="1"/>
  <c r="AO88" i="5" s="1"/>
  <c r="AP88" i="5" s="1"/>
  <c r="Z92" i="5"/>
  <c r="AA92" i="5" s="1"/>
  <c r="AO92" i="5" s="1"/>
  <c r="AP92" i="5" s="1"/>
  <c r="Z96" i="5"/>
  <c r="AA96" i="5" s="1"/>
  <c r="AO96" i="5" s="1"/>
  <c r="AP96" i="5" s="1"/>
  <c r="Z100" i="5"/>
  <c r="AA100" i="5" s="1"/>
  <c r="AO100" i="5" s="1"/>
  <c r="AP100" i="5" s="1"/>
  <c r="Z104" i="5"/>
  <c r="AA104" i="5" s="1"/>
  <c r="AO104" i="5" s="1"/>
  <c r="AP104" i="5" s="1"/>
  <c r="Z108" i="5"/>
  <c r="AA108" i="5" s="1"/>
  <c r="AO108" i="5" s="1"/>
  <c r="AP108" i="5" s="1"/>
  <c r="Z112" i="5"/>
  <c r="AA112" i="5" s="1"/>
  <c r="AO112" i="5" s="1"/>
  <c r="AP112" i="5" s="1"/>
  <c r="B32" i="5"/>
  <c r="C32" i="5" s="1"/>
  <c r="Q32" i="5" s="1"/>
  <c r="R32" i="5" s="1"/>
  <c r="B28" i="5"/>
  <c r="C28" i="5" s="1"/>
  <c r="Q28" i="5" s="1"/>
  <c r="R28" i="5" s="1"/>
  <c r="B24" i="5"/>
  <c r="C24" i="5" s="1"/>
  <c r="Q24" i="5" s="1"/>
  <c r="R24" i="5" s="1"/>
  <c r="B20" i="5"/>
  <c r="C20" i="5" s="1"/>
  <c r="Q20" i="5" s="1"/>
  <c r="R20" i="5" s="1"/>
  <c r="B16" i="5"/>
  <c r="C16" i="5" s="1"/>
  <c r="Q16" i="5" s="1"/>
  <c r="R16" i="5" s="1"/>
  <c r="B112" i="5"/>
  <c r="C112" i="5" s="1"/>
  <c r="Q112" i="5" s="1"/>
  <c r="R112" i="5" s="1"/>
  <c r="B111" i="5"/>
  <c r="C111" i="5" s="1"/>
  <c r="Q111" i="5" s="1"/>
  <c r="R111" i="5" s="1"/>
  <c r="B110" i="5"/>
  <c r="C110" i="5" s="1"/>
  <c r="Q110" i="5" s="1"/>
  <c r="R110" i="5" s="1"/>
  <c r="B109" i="5"/>
  <c r="C109" i="5" s="1"/>
  <c r="Q109" i="5" s="1"/>
  <c r="R109" i="5" s="1"/>
  <c r="B108" i="5"/>
  <c r="C108" i="5" s="1"/>
  <c r="Q108" i="5" s="1"/>
  <c r="R108" i="5" s="1"/>
  <c r="B107" i="5"/>
  <c r="C107" i="5" s="1"/>
  <c r="Q107" i="5" s="1"/>
  <c r="R107" i="5" s="1"/>
  <c r="B106" i="5"/>
  <c r="C106" i="5" s="1"/>
  <c r="Q106" i="5" s="1"/>
  <c r="R106" i="5" s="1"/>
  <c r="B105" i="5"/>
  <c r="C105" i="5" s="1"/>
  <c r="Q105" i="5" s="1"/>
  <c r="R105" i="5" s="1"/>
  <c r="B104" i="5"/>
  <c r="C104" i="5" s="1"/>
  <c r="Q104" i="5" s="1"/>
  <c r="R104" i="5" s="1"/>
  <c r="B103" i="5"/>
  <c r="C103" i="5" s="1"/>
  <c r="Q103" i="5" s="1"/>
  <c r="R103" i="5" s="1"/>
  <c r="B102" i="5"/>
  <c r="C102" i="5" s="1"/>
  <c r="Q102" i="5" s="1"/>
  <c r="R102" i="5" s="1"/>
  <c r="B101" i="5"/>
  <c r="C101" i="5" s="1"/>
  <c r="Q101" i="5" s="1"/>
  <c r="R101" i="5" s="1"/>
  <c r="B100" i="5"/>
  <c r="C100" i="5" s="1"/>
  <c r="Q100" i="5" s="1"/>
  <c r="R100" i="5" s="1"/>
  <c r="B99" i="5"/>
  <c r="C99" i="5" s="1"/>
  <c r="Q99" i="5" s="1"/>
  <c r="R99" i="5" s="1"/>
  <c r="B98" i="5"/>
  <c r="C98" i="5" s="1"/>
  <c r="Q98" i="5" s="1"/>
  <c r="R98" i="5" s="1"/>
  <c r="B97" i="5"/>
  <c r="C97" i="5" s="1"/>
  <c r="Q97" i="5" s="1"/>
  <c r="R97" i="5" s="1"/>
  <c r="B96" i="5"/>
  <c r="C96" i="5" s="1"/>
  <c r="Q96" i="5" s="1"/>
  <c r="R96" i="5" s="1"/>
  <c r="B95" i="5"/>
  <c r="C95" i="5" s="1"/>
  <c r="Q95" i="5" s="1"/>
  <c r="R95" i="5" s="1"/>
  <c r="B94" i="5"/>
  <c r="C94" i="5" s="1"/>
  <c r="Q94" i="5" s="1"/>
  <c r="R94" i="5" s="1"/>
  <c r="B93" i="5"/>
  <c r="C93" i="5" s="1"/>
  <c r="Q93" i="5" s="1"/>
  <c r="R93" i="5" s="1"/>
  <c r="B91" i="5"/>
  <c r="C91" i="5" s="1"/>
  <c r="Q91" i="5" s="1"/>
  <c r="R91" i="5" s="1"/>
  <c r="B89" i="5"/>
  <c r="C89" i="5" s="1"/>
  <c r="Q89" i="5" s="1"/>
  <c r="R89" i="5" s="1"/>
  <c r="B87" i="5"/>
  <c r="C87" i="5" s="1"/>
  <c r="Q87" i="5" s="1"/>
  <c r="R87" i="5" s="1"/>
  <c r="B85" i="5"/>
  <c r="C85" i="5" s="1"/>
  <c r="Q85" i="5" s="1"/>
  <c r="R85" i="5" s="1"/>
  <c r="B83" i="5"/>
  <c r="C83" i="5" s="1"/>
  <c r="Q83" i="5" s="1"/>
  <c r="R83" i="5" s="1"/>
  <c r="B81" i="5"/>
  <c r="C81" i="5" s="1"/>
  <c r="Q81" i="5" s="1"/>
  <c r="R81" i="5" s="1"/>
  <c r="B79" i="5"/>
  <c r="C79" i="5" s="1"/>
  <c r="Q79" i="5" s="1"/>
  <c r="R79" i="5" s="1"/>
  <c r="B77" i="5"/>
  <c r="C77" i="5" s="1"/>
  <c r="Q77" i="5" s="1"/>
  <c r="R77" i="5" s="1"/>
  <c r="B75" i="5"/>
  <c r="C75" i="5" s="1"/>
  <c r="Q75" i="5" s="1"/>
  <c r="R75" i="5" s="1"/>
  <c r="B74" i="5"/>
  <c r="C74" i="5" s="1"/>
  <c r="Q74" i="5" s="1"/>
  <c r="R74" i="5" s="1"/>
  <c r="B73" i="5"/>
  <c r="C73" i="5" s="1"/>
  <c r="Q73" i="5" s="1"/>
  <c r="R73" i="5" s="1"/>
  <c r="B72" i="5"/>
  <c r="C72" i="5" s="1"/>
  <c r="Q72" i="5" s="1"/>
  <c r="R72" i="5" s="1"/>
  <c r="B71" i="5"/>
  <c r="C71" i="5" s="1"/>
  <c r="Q71" i="5" s="1"/>
  <c r="R71" i="5" s="1"/>
  <c r="B70" i="5"/>
  <c r="C70" i="5" s="1"/>
  <c r="Q70" i="5" s="1"/>
  <c r="R70" i="5" s="1"/>
  <c r="B69" i="5"/>
  <c r="C69" i="5" s="1"/>
  <c r="Q69" i="5" s="1"/>
  <c r="R69" i="5" s="1"/>
  <c r="B68" i="5"/>
  <c r="C68" i="5" s="1"/>
  <c r="Q68" i="5" s="1"/>
  <c r="R68" i="5" s="1"/>
  <c r="B67" i="5"/>
  <c r="C67" i="5" s="1"/>
  <c r="Q67" i="5" s="1"/>
  <c r="R67" i="5" s="1"/>
  <c r="B66" i="5"/>
  <c r="C66" i="5" s="1"/>
  <c r="Q66" i="5" s="1"/>
  <c r="R66" i="5" s="1"/>
  <c r="B65" i="5"/>
  <c r="C65" i="5" s="1"/>
  <c r="Q65" i="5" s="1"/>
  <c r="R65" i="5" s="1"/>
  <c r="B64" i="5"/>
  <c r="C64" i="5" s="1"/>
  <c r="Q64" i="5" s="1"/>
  <c r="R64" i="5" s="1"/>
  <c r="B63" i="5"/>
  <c r="C63" i="5" s="1"/>
  <c r="Q63" i="5" s="1"/>
  <c r="R63" i="5" s="1"/>
  <c r="B62" i="5"/>
  <c r="C62" i="5" s="1"/>
  <c r="Q62" i="5" s="1"/>
  <c r="R62" i="5" s="1"/>
  <c r="B61" i="5"/>
  <c r="C61" i="5" s="1"/>
  <c r="Q61" i="5" s="1"/>
  <c r="R61" i="5" s="1"/>
  <c r="B60" i="5"/>
  <c r="C60" i="5" s="1"/>
  <c r="Q60" i="5" s="1"/>
  <c r="R60" i="5" s="1"/>
  <c r="B59" i="5"/>
  <c r="C59" i="5" s="1"/>
  <c r="Q59" i="5" s="1"/>
  <c r="R59" i="5" s="1"/>
  <c r="B58" i="5"/>
  <c r="C58" i="5" s="1"/>
  <c r="Q58" i="5" s="1"/>
  <c r="R58" i="5" s="1"/>
  <c r="B57" i="5"/>
  <c r="C57" i="5" s="1"/>
  <c r="Q57" i="5" s="1"/>
  <c r="R57" i="5" s="1"/>
  <c r="B56" i="5"/>
  <c r="C56" i="5" s="1"/>
  <c r="Q56" i="5" s="1"/>
  <c r="R56" i="5" s="1"/>
  <c r="B55" i="5"/>
  <c r="C55" i="5" s="1"/>
  <c r="Q55" i="5" s="1"/>
  <c r="R55" i="5" s="1"/>
  <c r="B54" i="5"/>
  <c r="C54" i="5" s="1"/>
  <c r="Q54" i="5" s="1"/>
  <c r="R54" i="5" s="1"/>
  <c r="B53" i="5"/>
  <c r="C53" i="5" s="1"/>
  <c r="Q53" i="5" s="1"/>
  <c r="R53" i="5" s="1"/>
  <c r="B52" i="5"/>
  <c r="C52" i="5" s="1"/>
  <c r="Q52" i="5" s="1"/>
  <c r="R52" i="5" s="1"/>
  <c r="B51" i="5"/>
  <c r="C51" i="5" s="1"/>
  <c r="Q51" i="5" s="1"/>
  <c r="R51" i="5" s="1"/>
  <c r="B50" i="5"/>
  <c r="C50" i="5" s="1"/>
  <c r="Q50" i="5" s="1"/>
  <c r="R50" i="5" s="1"/>
  <c r="B49" i="5"/>
  <c r="C49" i="5" s="1"/>
  <c r="Q49" i="5" s="1"/>
  <c r="R49" i="5" s="1"/>
  <c r="B48" i="5"/>
  <c r="C48" i="5" s="1"/>
  <c r="Q48" i="5" s="1"/>
  <c r="R48" i="5" s="1"/>
  <c r="B47" i="5"/>
  <c r="C47" i="5" s="1"/>
  <c r="Q47" i="5" s="1"/>
  <c r="R47" i="5" s="1"/>
  <c r="B46" i="5"/>
  <c r="C46" i="5" s="1"/>
  <c r="Q46" i="5" s="1"/>
  <c r="R46" i="5" s="1"/>
  <c r="B45" i="5"/>
  <c r="C45" i="5" s="1"/>
  <c r="Q45" i="5" s="1"/>
  <c r="R45" i="5" s="1"/>
  <c r="B44" i="5"/>
  <c r="C44" i="5" s="1"/>
  <c r="Q44" i="5" s="1"/>
  <c r="R44" i="5" s="1"/>
  <c r="B43" i="5"/>
  <c r="C43" i="5" s="1"/>
  <c r="Q43" i="5" s="1"/>
  <c r="R43" i="5" s="1"/>
  <c r="B42" i="5"/>
  <c r="C42" i="5" s="1"/>
  <c r="Q42" i="5" s="1"/>
  <c r="R42" i="5" s="1"/>
  <c r="B41" i="5"/>
  <c r="C41" i="5" s="1"/>
  <c r="Q41" i="5" s="1"/>
  <c r="R41" i="5" s="1"/>
  <c r="B40" i="5"/>
  <c r="C40" i="5" s="1"/>
  <c r="Q40" i="5" s="1"/>
  <c r="R40" i="5" s="1"/>
  <c r="B39" i="5"/>
  <c r="C39" i="5" s="1"/>
  <c r="Q39" i="5" s="1"/>
  <c r="R39" i="5" s="1"/>
  <c r="B38" i="5"/>
  <c r="C38" i="5" s="1"/>
  <c r="Q38" i="5" s="1"/>
  <c r="R38" i="5" s="1"/>
  <c r="B37" i="5"/>
  <c r="C37" i="5" s="1"/>
  <c r="Q37" i="5" s="1"/>
  <c r="R37" i="5" s="1"/>
  <c r="B36" i="5"/>
  <c r="C36" i="5" s="1"/>
  <c r="Q36" i="5" s="1"/>
  <c r="R36" i="5" s="1"/>
  <c r="B35" i="5"/>
  <c r="C35" i="5" s="1"/>
  <c r="Q35" i="5" s="1"/>
  <c r="R35" i="5" s="1"/>
  <c r="B31" i="5"/>
  <c r="C31" i="5" s="1"/>
  <c r="Q31" i="5" s="1"/>
  <c r="R31" i="5" s="1"/>
  <c r="B27" i="5"/>
  <c r="C27" i="5" s="1"/>
  <c r="Q27" i="5" s="1"/>
  <c r="R27" i="5" s="1"/>
  <c r="B23" i="5"/>
  <c r="C23" i="5" s="1"/>
  <c r="Q23" i="5" s="1"/>
  <c r="R23" i="5" s="1"/>
  <c r="B19" i="5"/>
  <c r="C19" i="5" s="1"/>
  <c r="Q19" i="5" s="1"/>
  <c r="R19" i="5" s="1"/>
  <c r="B15" i="5"/>
  <c r="C15" i="5" s="1"/>
  <c r="Q15" i="5" s="1"/>
  <c r="R15" i="5" s="1"/>
  <c r="B34" i="5"/>
  <c r="C34" i="5" s="1"/>
  <c r="Q34" i="5" s="1"/>
  <c r="R34" i="5" s="1"/>
  <c r="B30" i="5"/>
  <c r="C30" i="5" s="1"/>
  <c r="Q30" i="5" s="1"/>
  <c r="R30" i="5" s="1"/>
  <c r="B26" i="5"/>
  <c r="C26" i="5" s="1"/>
  <c r="Q26" i="5" s="1"/>
  <c r="R26" i="5" s="1"/>
  <c r="B22" i="5"/>
  <c r="C22" i="5" s="1"/>
  <c r="Q22" i="5" s="1"/>
  <c r="R22" i="5" s="1"/>
  <c r="B18" i="5"/>
  <c r="C18" i="5" s="1"/>
  <c r="Q18" i="5" s="1"/>
  <c r="R18" i="5" s="1"/>
  <c r="B92" i="5"/>
  <c r="C92" i="5" s="1"/>
  <c r="Q92" i="5" s="1"/>
  <c r="R92" i="5" s="1"/>
  <c r="B90" i="5"/>
  <c r="C90" i="5" s="1"/>
  <c r="Q90" i="5" s="1"/>
  <c r="R90" i="5" s="1"/>
  <c r="B88" i="5"/>
  <c r="C88" i="5" s="1"/>
  <c r="Q88" i="5" s="1"/>
  <c r="R88" i="5" s="1"/>
  <c r="B86" i="5"/>
  <c r="C86" i="5" s="1"/>
  <c r="Q86" i="5" s="1"/>
  <c r="R86" i="5" s="1"/>
  <c r="B84" i="5"/>
  <c r="C84" i="5" s="1"/>
  <c r="Q84" i="5" s="1"/>
  <c r="R84" i="5" s="1"/>
  <c r="B82" i="5"/>
  <c r="C82" i="5" s="1"/>
  <c r="Q82" i="5" s="1"/>
  <c r="R82" i="5" s="1"/>
  <c r="B80" i="5"/>
  <c r="C80" i="5" s="1"/>
  <c r="Q80" i="5" s="1"/>
  <c r="R80" i="5" s="1"/>
  <c r="B78" i="5"/>
  <c r="C78" i="5" s="1"/>
  <c r="Q78" i="5" s="1"/>
  <c r="R78" i="5" s="1"/>
  <c r="B76" i="5"/>
  <c r="C76" i="5" s="1"/>
  <c r="Q76" i="5" s="1"/>
  <c r="R76" i="5" s="1"/>
  <c r="B33" i="5"/>
  <c r="C33" i="5" s="1"/>
  <c r="Q33" i="5" s="1"/>
  <c r="R33" i="5" s="1"/>
  <c r="B29" i="5"/>
  <c r="C29" i="5" s="1"/>
  <c r="Q29" i="5" s="1"/>
  <c r="R29" i="5" s="1"/>
  <c r="B25" i="5"/>
  <c r="C25" i="5" s="1"/>
  <c r="Q25" i="5" s="1"/>
  <c r="R25" i="5" s="1"/>
  <c r="B21" i="5"/>
  <c r="C21" i="5" s="1"/>
  <c r="Q21" i="5" s="1"/>
  <c r="R21" i="5" s="1"/>
  <c r="B17" i="5"/>
  <c r="C17" i="5" s="1"/>
  <c r="Q17" i="5" s="1"/>
  <c r="R17" i="5" s="1"/>
  <c r="B14" i="5"/>
  <c r="C14" i="5" s="1"/>
  <c r="Q14" i="5" s="1"/>
  <c r="R14" i="5" s="1"/>
  <c r="AB10" i="5"/>
  <c r="BX11" i="5" l="1"/>
  <c r="AX14" i="5"/>
  <c r="AY14" i="5" s="1"/>
  <c r="BM14" i="5" s="1"/>
  <c r="BN14" i="5" s="1"/>
  <c r="AX18" i="5"/>
  <c r="AY18" i="5" s="1"/>
  <c r="BM18" i="5" s="1"/>
  <c r="BN18" i="5" s="1"/>
  <c r="AX22" i="5"/>
  <c r="AY22" i="5" s="1"/>
  <c r="BM22" i="5" s="1"/>
  <c r="BN22" i="5" s="1"/>
  <c r="AX26" i="5"/>
  <c r="AY26" i="5" s="1"/>
  <c r="BM26" i="5" s="1"/>
  <c r="BN26" i="5" s="1"/>
  <c r="AX30" i="5"/>
  <c r="AY30" i="5" s="1"/>
  <c r="BM30" i="5" s="1"/>
  <c r="BN30" i="5" s="1"/>
  <c r="AX34" i="5"/>
  <c r="AY34" i="5" s="1"/>
  <c r="BM34" i="5" s="1"/>
  <c r="BN34" i="5" s="1"/>
  <c r="AX38" i="5"/>
  <c r="AY38" i="5" s="1"/>
  <c r="BM38" i="5" s="1"/>
  <c r="BN38" i="5" s="1"/>
  <c r="AX42" i="5"/>
  <c r="AY42" i="5" s="1"/>
  <c r="BM42" i="5" s="1"/>
  <c r="BN42" i="5" s="1"/>
  <c r="AX46" i="5"/>
  <c r="AY46" i="5" s="1"/>
  <c r="BM46" i="5" s="1"/>
  <c r="BN46" i="5" s="1"/>
  <c r="AX50" i="5"/>
  <c r="AY50" i="5" s="1"/>
  <c r="BM50" i="5" s="1"/>
  <c r="BN50" i="5" s="1"/>
  <c r="AX54" i="5"/>
  <c r="AY54" i="5" s="1"/>
  <c r="BM54" i="5" s="1"/>
  <c r="BN54" i="5" s="1"/>
  <c r="AX58" i="5"/>
  <c r="AY58" i="5" s="1"/>
  <c r="BM58" i="5" s="1"/>
  <c r="BN58" i="5" s="1"/>
  <c r="AX62" i="5"/>
  <c r="AY62" i="5" s="1"/>
  <c r="BM62" i="5" s="1"/>
  <c r="BN62" i="5" s="1"/>
  <c r="AX66" i="5"/>
  <c r="AY66" i="5" s="1"/>
  <c r="BM66" i="5" s="1"/>
  <c r="BN66" i="5" s="1"/>
  <c r="AX70" i="5"/>
  <c r="AY70" i="5" s="1"/>
  <c r="BM70" i="5" s="1"/>
  <c r="BN70" i="5" s="1"/>
  <c r="AX74" i="5"/>
  <c r="AY74" i="5" s="1"/>
  <c r="BM74" i="5" s="1"/>
  <c r="BN74" i="5" s="1"/>
  <c r="AX78" i="5"/>
  <c r="AY78" i="5" s="1"/>
  <c r="BM78" i="5" s="1"/>
  <c r="BN78" i="5" s="1"/>
  <c r="AX82" i="5"/>
  <c r="AY82" i="5" s="1"/>
  <c r="BM82" i="5" s="1"/>
  <c r="BN82" i="5" s="1"/>
  <c r="AX86" i="5"/>
  <c r="AY86" i="5" s="1"/>
  <c r="BM86" i="5" s="1"/>
  <c r="BN86" i="5" s="1"/>
  <c r="AX90" i="5"/>
  <c r="AY90" i="5" s="1"/>
  <c r="BM90" i="5" s="1"/>
  <c r="BN90" i="5" s="1"/>
  <c r="AX94" i="5"/>
  <c r="AY94" i="5" s="1"/>
  <c r="BM94" i="5" s="1"/>
  <c r="BN94" i="5" s="1"/>
  <c r="AX98" i="5"/>
  <c r="AY98" i="5" s="1"/>
  <c r="BM98" i="5" s="1"/>
  <c r="BN98" i="5" s="1"/>
  <c r="AX102" i="5"/>
  <c r="AY102" i="5" s="1"/>
  <c r="BM102" i="5" s="1"/>
  <c r="BN102" i="5" s="1"/>
  <c r="AX106" i="5"/>
  <c r="AY106" i="5" s="1"/>
  <c r="BM106" i="5" s="1"/>
  <c r="BN106" i="5" s="1"/>
  <c r="AX110" i="5"/>
  <c r="AY110" i="5" s="1"/>
  <c r="BM110" i="5" s="1"/>
  <c r="BN110" i="5" s="1"/>
  <c r="AX13" i="5"/>
  <c r="AY13" i="5" s="1"/>
  <c r="BM13" i="5" s="1"/>
  <c r="BN13" i="5" s="1"/>
  <c r="AX15" i="5"/>
  <c r="AY15" i="5" s="1"/>
  <c r="BM15" i="5" s="1"/>
  <c r="BN15" i="5" s="1"/>
  <c r="AX19" i="5"/>
  <c r="AY19" i="5" s="1"/>
  <c r="BM19" i="5" s="1"/>
  <c r="BN19" i="5" s="1"/>
  <c r="AX23" i="5"/>
  <c r="AY23" i="5" s="1"/>
  <c r="BM23" i="5" s="1"/>
  <c r="BN23" i="5" s="1"/>
  <c r="AX27" i="5"/>
  <c r="AY27" i="5" s="1"/>
  <c r="BM27" i="5" s="1"/>
  <c r="BN27" i="5" s="1"/>
  <c r="AX31" i="5"/>
  <c r="AY31" i="5" s="1"/>
  <c r="BM31" i="5" s="1"/>
  <c r="BN31" i="5" s="1"/>
  <c r="AX35" i="5"/>
  <c r="AY35" i="5" s="1"/>
  <c r="BM35" i="5" s="1"/>
  <c r="BN35" i="5" s="1"/>
  <c r="AX39" i="5"/>
  <c r="AY39" i="5" s="1"/>
  <c r="BM39" i="5" s="1"/>
  <c r="BN39" i="5" s="1"/>
  <c r="AX43" i="5"/>
  <c r="AY43" i="5" s="1"/>
  <c r="BM43" i="5" s="1"/>
  <c r="BN43" i="5" s="1"/>
  <c r="AX47" i="5"/>
  <c r="AY47" i="5" s="1"/>
  <c r="BM47" i="5" s="1"/>
  <c r="BN47" i="5" s="1"/>
  <c r="AX51" i="5"/>
  <c r="AY51" i="5" s="1"/>
  <c r="BM51" i="5" s="1"/>
  <c r="BN51" i="5" s="1"/>
  <c r="AX55" i="5"/>
  <c r="AY55" i="5" s="1"/>
  <c r="BM55" i="5" s="1"/>
  <c r="BN55" i="5" s="1"/>
  <c r="AX59" i="5"/>
  <c r="AY59" i="5" s="1"/>
  <c r="BM59" i="5" s="1"/>
  <c r="BN59" i="5" s="1"/>
  <c r="AX63" i="5"/>
  <c r="AY63" i="5" s="1"/>
  <c r="BM63" i="5" s="1"/>
  <c r="BN63" i="5" s="1"/>
  <c r="AX67" i="5"/>
  <c r="AY67" i="5" s="1"/>
  <c r="BM67" i="5" s="1"/>
  <c r="BN67" i="5" s="1"/>
  <c r="AX71" i="5"/>
  <c r="AY71" i="5" s="1"/>
  <c r="BM71" i="5" s="1"/>
  <c r="BN71" i="5" s="1"/>
  <c r="AX75" i="5"/>
  <c r="AY75" i="5" s="1"/>
  <c r="BM75" i="5" s="1"/>
  <c r="BN75" i="5" s="1"/>
  <c r="AX79" i="5"/>
  <c r="AY79" i="5" s="1"/>
  <c r="BM79" i="5" s="1"/>
  <c r="BN79" i="5" s="1"/>
  <c r="AX83" i="5"/>
  <c r="AY83" i="5" s="1"/>
  <c r="BM83" i="5" s="1"/>
  <c r="BN83" i="5" s="1"/>
  <c r="AX87" i="5"/>
  <c r="AY87" i="5" s="1"/>
  <c r="BM87" i="5" s="1"/>
  <c r="BN87" i="5" s="1"/>
  <c r="AX91" i="5"/>
  <c r="AY91" i="5" s="1"/>
  <c r="BM91" i="5" s="1"/>
  <c r="BN91" i="5" s="1"/>
  <c r="AX95" i="5"/>
  <c r="AY95" i="5" s="1"/>
  <c r="BM95" i="5" s="1"/>
  <c r="BN95" i="5" s="1"/>
  <c r="AX99" i="5"/>
  <c r="AY99" i="5" s="1"/>
  <c r="BM99" i="5" s="1"/>
  <c r="BN99" i="5" s="1"/>
  <c r="AX103" i="5"/>
  <c r="AY103" i="5" s="1"/>
  <c r="BM103" i="5" s="1"/>
  <c r="BN103" i="5" s="1"/>
  <c r="AX107" i="5"/>
  <c r="AY107" i="5" s="1"/>
  <c r="BM107" i="5" s="1"/>
  <c r="BN107" i="5" s="1"/>
  <c r="AX111" i="5"/>
  <c r="AY111" i="5" s="1"/>
  <c r="BM111" i="5" s="1"/>
  <c r="BN111" i="5" s="1"/>
  <c r="AX16" i="5"/>
  <c r="AY16" i="5" s="1"/>
  <c r="BM16" i="5" s="1"/>
  <c r="BN16" i="5" s="1"/>
  <c r="AX20" i="5"/>
  <c r="AY20" i="5" s="1"/>
  <c r="BM20" i="5" s="1"/>
  <c r="BN20" i="5" s="1"/>
  <c r="AX24" i="5"/>
  <c r="AY24" i="5" s="1"/>
  <c r="BM24" i="5" s="1"/>
  <c r="BN24" i="5" s="1"/>
  <c r="AX28" i="5"/>
  <c r="AY28" i="5" s="1"/>
  <c r="BM28" i="5" s="1"/>
  <c r="BN28" i="5" s="1"/>
  <c r="AX32" i="5"/>
  <c r="AY32" i="5" s="1"/>
  <c r="BM32" i="5" s="1"/>
  <c r="BN32" i="5" s="1"/>
  <c r="AX36" i="5"/>
  <c r="AY36" i="5" s="1"/>
  <c r="BM36" i="5" s="1"/>
  <c r="BN36" i="5" s="1"/>
  <c r="AX40" i="5"/>
  <c r="AY40" i="5" s="1"/>
  <c r="BM40" i="5" s="1"/>
  <c r="BN40" i="5" s="1"/>
  <c r="AX44" i="5"/>
  <c r="AY44" i="5" s="1"/>
  <c r="BM44" i="5" s="1"/>
  <c r="BN44" i="5" s="1"/>
  <c r="AX48" i="5"/>
  <c r="AY48" i="5" s="1"/>
  <c r="BM48" i="5" s="1"/>
  <c r="BN48" i="5" s="1"/>
  <c r="AX52" i="5"/>
  <c r="AY52" i="5" s="1"/>
  <c r="BM52" i="5" s="1"/>
  <c r="BN52" i="5" s="1"/>
  <c r="AX56" i="5"/>
  <c r="AY56" i="5" s="1"/>
  <c r="BM56" i="5" s="1"/>
  <c r="BN56" i="5" s="1"/>
  <c r="AX60" i="5"/>
  <c r="AY60" i="5" s="1"/>
  <c r="BM60" i="5" s="1"/>
  <c r="BN60" i="5" s="1"/>
  <c r="AX64" i="5"/>
  <c r="AY64" i="5" s="1"/>
  <c r="BM64" i="5" s="1"/>
  <c r="BN64" i="5" s="1"/>
  <c r="AX68" i="5"/>
  <c r="AY68" i="5" s="1"/>
  <c r="BM68" i="5" s="1"/>
  <c r="BN68" i="5" s="1"/>
  <c r="AX72" i="5"/>
  <c r="AY72" i="5" s="1"/>
  <c r="BM72" i="5" s="1"/>
  <c r="BN72" i="5" s="1"/>
  <c r="AX76" i="5"/>
  <c r="AY76" i="5" s="1"/>
  <c r="BM76" i="5" s="1"/>
  <c r="BN76" i="5" s="1"/>
  <c r="AX80" i="5"/>
  <c r="AY80" i="5" s="1"/>
  <c r="BM80" i="5" s="1"/>
  <c r="BN80" i="5" s="1"/>
  <c r="AX84" i="5"/>
  <c r="AY84" i="5" s="1"/>
  <c r="BM84" i="5" s="1"/>
  <c r="BN84" i="5" s="1"/>
  <c r="AX88" i="5"/>
  <c r="AY88" i="5" s="1"/>
  <c r="BM88" i="5" s="1"/>
  <c r="BN88" i="5" s="1"/>
  <c r="AX92" i="5"/>
  <c r="AY92" i="5" s="1"/>
  <c r="BM92" i="5" s="1"/>
  <c r="BN92" i="5" s="1"/>
  <c r="AX96" i="5"/>
  <c r="AY96" i="5" s="1"/>
  <c r="BM96" i="5" s="1"/>
  <c r="BN96" i="5" s="1"/>
  <c r="AX100" i="5"/>
  <c r="AY100" i="5" s="1"/>
  <c r="BM100" i="5" s="1"/>
  <c r="BN100" i="5" s="1"/>
  <c r="AX104" i="5"/>
  <c r="AY104" i="5" s="1"/>
  <c r="BM104" i="5" s="1"/>
  <c r="BN104" i="5" s="1"/>
  <c r="AX108" i="5"/>
  <c r="AY108" i="5" s="1"/>
  <c r="BM108" i="5" s="1"/>
  <c r="BN108" i="5" s="1"/>
  <c r="AX112" i="5"/>
  <c r="AY112" i="5" s="1"/>
  <c r="BM112" i="5" s="1"/>
  <c r="BN112" i="5" s="1"/>
  <c r="AX17" i="5"/>
  <c r="AY17" i="5" s="1"/>
  <c r="BM17" i="5" s="1"/>
  <c r="BN17" i="5" s="1"/>
  <c r="AX21" i="5"/>
  <c r="AY21" i="5" s="1"/>
  <c r="BM21" i="5" s="1"/>
  <c r="BN21" i="5" s="1"/>
  <c r="AX25" i="5"/>
  <c r="AY25" i="5" s="1"/>
  <c r="BM25" i="5" s="1"/>
  <c r="BN25" i="5" s="1"/>
  <c r="AX29" i="5"/>
  <c r="AY29" i="5" s="1"/>
  <c r="BM29" i="5" s="1"/>
  <c r="BN29" i="5" s="1"/>
  <c r="AX33" i="5"/>
  <c r="AY33" i="5" s="1"/>
  <c r="BM33" i="5" s="1"/>
  <c r="BN33" i="5" s="1"/>
  <c r="AX37" i="5"/>
  <c r="AY37" i="5" s="1"/>
  <c r="BM37" i="5" s="1"/>
  <c r="BN37" i="5" s="1"/>
  <c r="AX41" i="5"/>
  <c r="AY41" i="5" s="1"/>
  <c r="BM41" i="5" s="1"/>
  <c r="BN41" i="5" s="1"/>
  <c r="AX45" i="5"/>
  <c r="AY45" i="5" s="1"/>
  <c r="BM45" i="5" s="1"/>
  <c r="BN45" i="5" s="1"/>
  <c r="AX49" i="5"/>
  <c r="AY49" i="5" s="1"/>
  <c r="BM49" i="5" s="1"/>
  <c r="BN49" i="5" s="1"/>
  <c r="AX53" i="5"/>
  <c r="AY53" i="5" s="1"/>
  <c r="BM53" i="5" s="1"/>
  <c r="BN53" i="5" s="1"/>
  <c r="AX57" i="5"/>
  <c r="AY57" i="5" s="1"/>
  <c r="BM57" i="5" s="1"/>
  <c r="BN57" i="5" s="1"/>
  <c r="AX61" i="5"/>
  <c r="AY61" i="5" s="1"/>
  <c r="BM61" i="5" s="1"/>
  <c r="BN61" i="5" s="1"/>
  <c r="AX65" i="5"/>
  <c r="AY65" i="5" s="1"/>
  <c r="BM65" i="5" s="1"/>
  <c r="BN65" i="5" s="1"/>
  <c r="AX69" i="5"/>
  <c r="AY69" i="5" s="1"/>
  <c r="BM69" i="5" s="1"/>
  <c r="BN69" i="5" s="1"/>
  <c r="AX73" i="5"/>
  <c r="AY73" i="5" s="1"/>
  <c r="BM73" i="5" s="1"/>
  <c r="BN73" i="5" s="1"/>
  <c r="AX77" i="5"/>
  <c r="AY77" i="5" s="1"/>
  <c r="BM77" i="5" s="1"/>
  <c r="BN77" i="5" s="1"/>
  <c r="AX81" i="5"/>
  <c r="AY81" i="5" s="1"/>
  <c r="BM81" i="5" s="1"/>
  <c r="BN81" i="5" s="1"/>
  <c r="AX85" i="5"/>
  <c r="AY85" i="5" s="1"/>
  <c r="BM85" i="5" s="1"/>
  <c r="BN85" i="5" s="1"/>
  <c r="AX89" i="5"/>
  <c r="AY89" i="5" s="1"/>
  <c r="BM89" i="5" s="1"/>
  <c r="BN89" i="5" s="1"/>
  <c r="AX93" i="5"/>
  <c r="AY93" i="5" s="1"/>
  <c r="BM93" i="5" s="1"/>
  <c r="BN93" i="5" s="1"/>
  <c r="AX97" i="5"/>
  <c r="AY97" i="5" s="1"/>
  <c r="BM97" i="5" s="1"/>
  <c r="BN97" i="5" s="1"/>
  <c r="AX101" i="5"/>
  <c r="AY101" i="5" s="1"/>
  <c r="BM101" i="5" s="1"/>
  <c r="BN101" i="5" s="1"/>
  <c r="AX105" i="5"/>
  <c r="AY105" i="5" s="1"/>
  <c r="BM105" i="5" s="1"/>
  <c r="BN105" i="5" s="1"/>
  <c r="AX109" i="5"/>
  <c r="AY109" i="5" s="1"/>
  <c r="BM109" i="5" s="1"/>
  <c r="BN109" i="5" s="1"/>
  <c r="AZ10" i="5"/>
  <c r="CV11" i="5" l="1"/>
  <c r="BV15" i="5"/>
  <c r="BW15" i="5" s="1"/>
  <c r="CK15" i="5" s="1"/>
  <c r="CL15" i="5" s="1"/>
  <c r="BV19" i="5"/>
  <c r="BW19" i="5" s="1"/>
  <c r="CK19" i="5" s="1"/>
  <c r="CL19" i="5" s="1"/>
  <c r="BV23" i="5"/>
  <c r="BW23" i="5" s="1"/>
  <c r="CK23" i="5" s="1"/>
  <c r="CL23" i="5" s="1"/>
  <c r="BV27" i="5"/>
  <c r="BW27" i="5" s="1"/>
  <c r="CK27" i="5" s="1"/>
  <c r="CL27" i="5" s="1"/>
  <c r="BV31" i="5"/>
  <c r="BW31" i="5" s="1"/>
  <c r="CK31" i="5" s="1"/>
  <c r="CL31" i="5" s="1"/>
  <c r="BV35" i="5"/>
  <c r="BW35" i="5" s="1"/>
  <c r="CK35" i="5" s="1"/>
  <c r="CL35" i="5" s="1"/>
  <c r="BV39" i="5"/>
  <c r="BW39" i="5" s="1"/>
  <c r="CK39" i="5" s="1"/>
  <c r="CL39" i="5" s="1"/>
  <c r="BV43" i="5"/>
  <c r="BW43" i="5" s="1"/>
  <c r="CK43" i="5" s="1"/>
  <c r="CL43" i="5" s="1"/>
  <c r="BV47" i="5"/>
  <c r="BW47" i="5" s="1"/>
  <c r="CK47" i="5" s="1"/>
  <c r="CL47" i="5" s="1"/>
  <c r="BV51" i="5"/>
  <c r="BW51" i="5" s="1"/>
  <c r="CK51" i="5" s="1"/>
  <c r="CL51" i="5" s="1"/>
  <c r="BV55" i="5"/>
  <c r="BW55" i="5" s="1"/>
  <c r="CK55" i="5" s="1"/>
  <c r="CL55" i="5" s="1"/>
  <c r="BV59" i="5"/>
  <c r="BW59" i="5" s="1"/>
  <c r="CK59" i="5" s="1"/>
  <c r="CL59" i="5" s="1"/>
  <c r="BV63" i="5"/>
  <c r="BW63" i="5" s="1"/>
  <c r="CK63" i="5" s="1"/>
  <c r="CL63" i="5" s="1"/>
  <c r="BV67" i="5"/>
  <c r="BW67" i="5" s="1"/>
  <c r="CK67" i="5" s="1"/>
  <c r="CL67" i="5" s="1"/>
  <c r="BV71" i="5"/>
  <c r="BW71" i="5" s="1"/>
  <c r="CK71" i="5" s="1"/>
  <c r="CL71" i="5" s="1"/>
  <c r="BV75" i="5"/>
  <c r="BW75" i="5" s="1"/>
  <c r="CK75" i="5" s="1"/>
  <c r="CL75" i="5" s="1"/>
  <c r="BV79" i="5"/>
  <c r="BW79" i="5" s="1"/>
  <c r="CK79" i="5" s="1"/>
  <c r="CL79" i="5" s="1"/>
  <c r="BV83" i="5"/>
  <c r="BW83" i="5" s="1"/>
  <c r="CK83" i="5" s="1"/>
  <c r="CL83" i="5" s="1"/>
  <c r="BV87" i="5"/>
  <c r="BW87" i="5" s="1"/>
  <c r="CK87" i="5" s="1"/>
  <c r="CL87" i="5" s="1"/>
  <c r="BV91" i="5"/>
  <c r="BW91" i="5" s="1"/>
  <c r="CK91" i="5" s="1"/>
  <c r="CL91" i="5" s="1"/>
  <c r="BV95" i="5"/>
  <c r="BW95" i="5" s="1"/>
  <c r="CK95" i="5" s="1"/>
  <c r="CL95" i="5" s="1"/>
  <c r="BV99" i="5"/>
  <c r="BW99" i="5" s="1"/>
  <c r="CK99" i="5" s="1"/>
  <c r="CL99" i="5" s="1"/>
  <c r="BV103" i="5"/>
  <c r="BW103" i="5" s="1"/>
  <c r="CK103" i="5" s="1"/>
  <c r="CL103" i="5" s="1"/>
  <c r="BV107" i="5"/>
  <c r="BW107" i="5" s="1"/>
  <c r="CK107" i="5" s="1"/>
  <c r="CL107" i="5" s="1"/>
  <c r="BV111" i="5"/>
  <c r="BW111" i="5" s="1"/>
  <c r="CK111" i="5" s="1"/>
  <c r="CL111" i="5" s="1"/>
  <c r="BV16" i="5"/>
  <c r="BW16" i="5" s="1"/>
  <c r="CK16" i="5" s="1"/>
  <c r="CL16" i="5" s="1"/>
  <c r="BV20" i="5"/>
  <c r="BW20" i="5" s="1"/>
  <c r="CK20" i="5" s="1"/>
  <c r="CL20" i="5" s="1"/>
  <c r="BV24" i="5"/>
  <c r="BW24" i="5" s="1"/>
  <c r="CK24" i="5" s="1"/>
  <c r="CL24" i="5" s="1"/>
  <c r="BV28" i="5"/>
  <c r="BW28" i="5" s="1"/>
  <c r="CK28" i="5" s="1"/>
  <c r="CL28" i="5" s="1"/>
  <c r="BV32" i="5"/>
  <c r="BW32" i="5" s="1"/>
  <c r="CK32" i="5" s="1"/>
  <c r="CL32" i="5" s="1"/>
  <c r="BV36" i="5"/>
  <c r="BW36" i="5" s="1"/>
  <c r="CK36" i="5" s="1"/>
  <c r="CL36" i="5" s="1"/>
  <c r="BV40" i="5"/>
  <c r="BW40" i="5" s="1"/>
  <c r="CK40" i="5" s="1"/>
  <c r="CL40" i="5" s="1"/>
  <c r="BV44" i="5"/>
  <c r="BW44" i="5" s="1"/>
  <c r="CK44" i="5" s="1"/>
  <c r="CL44" i="5" s="1"/>
  <c r="BV48" i="5"/>
  <c r="BW48" i="5" s="1"/>
  <c r="CK48" i="5" s="1"/>
  <c r="CL48" i="5" s="1"/>
  <c r="BV52" i="5"/>
  <c r="BW52" i="5" s="1"/>
  <c r="CK52" i="5" s="1"/>
  <c r="CL52" i="5" s="1"/>
  <c r="BV56" i="5"/>
  <c r="BW56" i="5" s="1"/>
  <c r="CK56" i="5" s="1"/>
  <c r="CL56" i="5" s="1"/>
  <c r="BV60" i="5"/>
  <c r="BW60" i="5" s="1"/>
  <c r="CK60" i="5" s="1"/>
  <c r="CL60" i="5" s="1"/>
  <c r="BV64" i="5"/>
  <c r="BW64" i="5" s="1"/>
  <c r="CK64" i="5" s="1"/>
  <c r="CL64" i="5" s="1"/>
  <c r="BV68" i="5"/>
  <c r="BW68" i="5" s="1"/>
  <c r="CK68" i="5" s="1"/>
  <c r="CL68" i="5" s="1"/>
  <c r="BV72" i="5"/>
  <c r="BW72" i="5" s="1"/>
  <c r="CK72" i="5" s="1"/>
  <c r="CL72" i="5" s="1"/>
  <c r="BV76" i="5"/>
  <c r="BW76" i="5" s="1"/>
  <c r="CK76" i="5" s="1"/>
  <c r="CL76" i="5" s="1"/>
  <c r="BV80" i="5"/>
  <c r="BW80" i="5" s="1"/>
  <c r="CK80" i="5" s="1"/>
  <c r="CL80" i="5" s="1"/>
  <c r="BV84" i="5"/>
  <c r="BW84" i="5" s="1"/>
  <c r="CK84" i="5" s="1"/>
  <c r="CL84" i="5" s="1"/>
  <c r="BV88" i="5"/>
  <c r="BW88" i="5" s="1"/>
  <c r="CK88" i="5" s="1"/>
  <c r="CL88" i="5" s="1"/>
  <c r="BV92" i="5"/>
  <c r="BW92" i="5" s="1"/>
  <c r="CK92" i="5" s="1"/>
  <c r="CL92" i="5" s="1"/>
  <c r="BV96" i="5"/>
  <c r="BW96" i="5" s="1"/>
  <c r="CK96" i="5" s="1"/>
  <c r="CL96" i="5" s="1"/>
  <c r="BV100" i="5"/>
  <c r="BW100" i="5" s="1"/>
  <c r="CK100" i="5" s="1"/>
  <c r="CL100" i="5" s="1"/>
  <c r="BV104" i="5"/>
  <c r="BW104" i="5" s="1"/>
  <c r="CK104" i="5" s="1"/>
  <c r="CL104" i="5" s="1"/>
  <c r="BV108" i="5"/>
  <c r="BW108" i="5" s="1"/>
  <c r="CK108" i="5" s="1"/>
  <c r="CL108" i="5" s="1"/>
  <c r="BV112" i="5"/>
  <c r="BW112" i="5" s="1"/>
  <c r="CK112" i="5" s="1"/>
  <c r="CL112" i="5" s="1"/>
  <c r="BV17" i="5"/>
  <c r="BW17" i="5" s="1"/>
  <c r="CK17" i="5" s="1"/>
  <c r="CL17" i="5" s="1"/>
  <c r="BV21" i="5"/>
  <c r="BW21" i="5" s="1"/>
  <c r="CK21" i="5" s="1"/>
  <c r="CL21" i="5" s="1"/>
  <c r="BV25" i="5"/>
  <c r="BW25" i="5" s="1"/>
  <c r="CK25" i="5" s="1"/>
  <c r="CL25" i="5" s="1"/>
  <c r="BV29" i="5"/>
  <c r="BW29" i="5" s="1"/>
  <c r="CK29" i="5" s="1"/>
  <c r="CL29" i="5" s="1"/>
  <c r="BV33" i="5"/>
  <c r="BW33" i="5" s="1"/>
  <c r="CK33" i="5" s="1"/>
  <c r="CL33" i="5" s="1"/>
  <c r="BV37" i="5"/>
  <c r="BW37" i="5" s="1"/>
  <c r="CK37" i="5" s="1"/>
  <c r="CL37" i="5" s="1"/>
  <c r="BV41" i="5"/>
  <c r="BW41" i="5" s="1"/>
  <c r="CK41" i="5" s="1"/>
  <c r="CL41" i="5" s="1"/>
  <c r="BV45" i="5"/>
  <c r="BW45" i="5" s="1"/>
  <c r="CK45" i="5" s="1"/>
  <c r="CL45" i="5" s="1"/>
  <c r="BV49" i="5"/>
  <c r="BW49" i="5" s="1"/>
  <c r="CK49" i="5" s="1"/>
  <c r="CL49" i="5" s="1"/>
  <c r="BV53" i="5"/>
  <c r="BW53" i="5" s="1"/>
  <c r="CK53" i="5" s="1"/>
  <c r="CL53" i="5" s="1"/>
  <c r="BV57" i="5"/>
  <c r="BW57" i="5" s="1"/>
  <c r="CK57" i="5" s="1"/>
  <c r="CL57" i="5" s="1"/>
  <c r="BV61" i="5"/>
  <c r="BW61" i="5" s="1"/>
  <c r="CK61" i="5" s="1"/>
  <c r="CL61" i="5" s="1"/>
  <c r="BV65" i="5"/>
  <c r="BW65" i="5" s="1"/>
  <c r="CK65" i="5" s="1"/>
  <c r="CL65" i="5" s="1"/>
  <c r="BV69" i="5"/>
  <c r="BW69" i="5" s="1"/>
  <c r="CK69" i="5" s="1"/>
  <c r="CL69" i="5" s="1"/>
  <c r="BV73" i="5"/>
  <c r="BW73" i="5" s="1"/>
  <c r="CK73" i="5" s="1"/>
  <c r="CL73" i="5" s="1"/>
  <c r="BV77" i="5"/>
  <c r="BW77" i="5" s="1"/>
  <c r="CK77" i="5" s="1"/>
  <c r="CL77" i="5" s="1"/>
  <c r="BV81" i="5"/>
  <c r="BW81" i="5" s="1"/>
  <c r="CK81" i="5" s="1"/>
  <c r="CL81" i="5" s="1"/>
  <c r="BV85" i="5"/>
  <c r="BW85" i="5" s="1"/>
  <c r="CK85" i="5" s="1"/>
  <c r="CL85" i="5" s="1"/>
  <c r="BV89" i="5"/>
  <c r="BW89" i="5" s="1"/>
  <c r="CK89" i="5" s="1"/>
  <c r="CL89" i="5" s="1"/>
  <c r="BV93" i="5"/>
  <c r="BW93" i="5" s="1"/>
  <c r="CK93" i="5" s="1"/>
  <c r="CL93" i="5" s="1"/>
  <c r="BV97" i="5"/>
  <c r="BW97" i="5" s="1"/>
  <c r="CK97" i="5" s="1"/>
  <c r="CL97" i="5" s="1"/>
  <c r="BV101" i="5"/>
  <c r="BW101" i="5" s="1"/>
  <c r="CK101" i="5" s="1"/>
  <c r="CL101" i="5" s="1"/>
  <c r="BV105" i="5"/>
  <c r="BW105" i="5" s="1"/>
  <c r="CK105" i="5" s="1"/>
  <c r="CL105" i="5" s="1"/>
  <c r="BV109" i="5"/>
  <c r="BW109" i="5" s="1"/>
  <c r="CK109" i="5" s="1"/>
  <c r="CL109" i="5" s="1"/>
  <c r="BV14" i="5"/>
  <c r="BW14" i="5" s="1"/>
  <c r="CK14" i="5" s="1"/>
  <c r="CL14" i="5" s="1"/>
  <c r="BV18" i="5"/>
  <c r="BW18" i="5" s="1"/>
  <c r="CK18" i="5" s="1"/>
  <c r="CL18" i="5" s="1"/>
  <c r="BV22" i="5"/>
  <c r="BW22" i="5" s="1"/>
  <c r="CK22" i="5" s="1"/>
  <c r="CL22" i="5" s="1"/>
  <c r="BV26" i="5"/>
  <c r="BW26" i="5" s="1"/>
  <c r="CK26" i="5" s="1"/>
  <c r="CL26" i="5" s="1"/>
  <c r="BV30" i="5"/>
  <c r="BW30" i="5" s="1"/>
  <c r="CK30" i="5" s="1"/>
  <c r="CL30" i="5" s="1"/>
  <c r="BV34" i="5"/>
  <c r="BW34" i="5" s="1"/>
  <c r="CK34" i="5" s="1"/>
  <c r="CL34" i="5" s="1"/>
  <c r="BV38" i="5"/>
  <c r="BW38" i="5" s="1"/>
  <c r="CK38" i="5" s="1"/>
  <c r="CL38" i="5" s="1"/>
  <c r="BV42" i="5"/>
  <c r="BW42" i="5" s="1"/>
  <c r="CK42" i="5" s="1"/>
  <c r="CL42" i="5" s="1"/>
  <c r="BV46" i="5"/>
  <c r="BW46" i="5" s="1"/>
  <c r="CK46" i="5" s="1"/>
  <c r="CL46" i="5" s="1"/>
  <c r="BV50" i="5"/>
  <c r="BW50" i="5" s="1"/>
  <c r="CK50" i="5" s="1"/>
  <c r="CL50" i="5" s="1"/>
  <c r="BV54" i="5"/>
  <c r="BW54" i="5" s="1"/>
  <c r="CK54" i="5" s="1"/>
  <c r="CL54" i="5" s="1"/>
  <c r="BV58" i="5"/>
  <c r="BW58" i="5" s="1"/>
  <c r="CK58" i="5" s="1"/>
  <c r="CL58" i="5" s="1"/>
  <c r="BV62" i="5"/>
  <c r="BW62" i="5" s="1"/>
  <c r="CK62" i="5" s="1"/>
  <c r="CL62" i="5" s="1"/>
  <c r="BV66" i="5"/>
  <c r="BW66" i="5" s="1"/>
  <c r="CK66" i="5" s="1"/>
  <c r="CL66" i="5" s="1"/>
  <c r="BV70" i="5"/>
  <c r="BW70" i="5" s="1"/>
  <c r="CK70" i="5" s="1"/>
  <c r="CL70" i="5" s="1"/>
  <c r="BV74" i="5"/>
  <c r="BW74" i="5" s="1"/>
  <c r="CK74" i="5" s="1"/>
  <c r="CL74" i="5" s="1"/>
  <c r="BV78" i="5"/>
  <c r="BW78" i="5" s="1"/>
  <c r="CK78" i="5" s="1"/>
  <c r="CL78" i="5" s="1"/>
  <c r="BV82" i="5"/>
  <c r="BW82" i="5" s="1"/>
  <c r="CK82" i="5" s="1"/>
  <c r="CL82" i="5" s="1"/>
  <c r="BV86" i="5"/>
  <c r="BW86" i="5" s="1"/>
  <c r="CK86" i="5" s="1"/>
  <c r="CL86" i="5" s="1"/>
  <c r="BV90" i="5"/>
  <c r="BW90" i="5" s="1"/>
  <c r="CK90" i="5" s="1"/>
  <c r="CL90" i="5" s="1"/>
  <c r="BV94" i="5"/>
  <c r="BW94" i="5" s="1"/>
  <c r="CK94" i="5" s="1"/>
  <c r="CL94" i="5" s="1"/>
  <c r="BV98" i="5"/>
  <c r="BW98" i="5" s="1"/>
  <c r="CK98" i="5" s="1"/>
  <c r="CL98" i="5" s="1"/>
  <c r="BV102" i="5"/>
  <c r="BW102" i="5" s="1"/>
  <c r="CK102" i="5" s="1"/>
  <c r="CL102" i="5" s="1"/>
  <c r="BV106" i="5"/>
  <c r="BW106" i="5" s="1"/>
  <c r="CK106" i="5" s="1"/>
  <c r="CL106" i="5" s="1"/>
  <c r="BV110" i="5"/>
  <c r="BW110" i="5" s="1"/>
  <c r="CK110" i="5" s="1"/>
  <c r="CL110" i="5" s="1"/>
  <c r="BV13" i="5"/>
  <c r="BW13" i="5" s="1"/>
  <c r="CK13" i="5" s="1"/>
  <c r="CL13" i="5" s="1"/>
  <c r="BX10" i="5"/>
  <c r="CT16" i="5" l="1"/>
  <c r="CU16" i="5" s="1"/>
  <c r="DI16" i="5" s="1"/>
  <c r="DJ16" i="5" s="1"/>
  <c r="CT20" i="5"/>
  <c r="CU20" i="5" s="1"/>
  <c r="DI20" i="5" s="1"/>
  <c r="DJ20" i="5" s="1"/>
  <c r="CT24" i="5"/>
  <c r="CU24" i="5" s="1"/>
  <c r="DI24" i="5" s="1"/>
  <c r="DJ24" i="5" s="1"/>
  <c r="CT28" i="5"/>
  <c r="CU28" i="5" s="1"/>
  <c r="DI28" i="5" s="1"/>
  <c r="DJ28" i="5" s="1"/>
  <c r="CT32" i="5"/>
  <c r="CU32" i="5" s="1"/>
  <c r="DI32" i="5" s="1"/>
  <c r="DJ32" i="5" s="1"/>
  <c r="CT36" i="5"/>
  <c r="CU36" i="5" s="1"/>
  <c r="DI36" i="5" s="1"/>
  <c r="DJ36" i="5" s="1"/>
  <c r="CT40" i="5"/>
  <c r="CU40" i="5" s="1"/>
  <c r="DI40" i="5" s="1"/>
  <c r="DJ40" i="5" s="1"/>
  <c r="CT44" i="5"/>
  <c r="CU44" i="5" s="1"/>
  <c r="DI44" i="5" s="1"/>
  <c r="DJ44" i="5" s="1"/>
  <c r="CT48" i="5"/>
  <c r="CU48" i="5" s="1"/>
  <c r="DI48" i="5" s="1"/>
  <c r="DJ48" i="5" s="1"/>
  <c r="CT52" i="5"/>
  <c r="CU52" i="5" s="1"/>
  <c r="DI52" i="5" s="1"/>
  <c r="DJ52" i="5" s="1"/>
  <c r="CT56" i="5"/>
  <c r="CU56" i="5" s="1"/>
  <c r="DI56" i="5" s="1"/>
  <c r="DJ56" i="5" s="1"/>
  <c r="CT60" i="5"/>
  <c r="CU60" i="5" s="1"/>
  <c r="DI60" i="5" s="1"/>
  <c r="DJ60" i="5" s="1"/>
  <c r="CT64" i="5"/>
  <c r="CU64" i="5" s="1"/>
  <c r="DI64" i="5" s="1"/>
  <c r="DJ64" i="5" s="1"/>
  <c r="CT68" i="5"/>
  <c r="CU68" i="5" s="1"/>
  <c r="DI68" i="5" s="1"/>
  <c r="DJ68" i="5" s="1"/>
  <c r="CT72" i="5"/>
  <c r="CU72" i="5" s="1"/>
  <c r="DI72" i="5" s="1"/>
  <c r="DJ72" i="5" s="1"/>
  <c r="CT76" i="5"/>
  <c r="CU76" i="5" s="1"/>
  <c r="DI76" i="5" s="1"/>
  <c r="DJ76" i="5" s="1"/>
  <c r="CT80" i="5"/>
  <c r="CU80" i="5" s="1"/>
  <c r="DI80" i="5" s="1"/>
  <c r="DJ80" i="5" s="1"/>
  <c r="CT84" i="5"/>
  <c r="CU84" i="5" s="1"/>
  <c r="DI84" i="5" s="1"/>
  <c r="DJ84" i="5" s="1"/>
  <c r="CT88" i="5"/>
  <c r="CU88" i="5" s="1"/>
  <c r="DI88" i="5" s="1"/>
  <c r="DJ88" i="5" s="1"/>
  <c r="CT92" i="5"/>
  <c r="CU92" i="5" s="1"/>
  <c r="DI92" i="5" s="1"/>
  <c r="DJ92" i="5" s="1"/>
  <c r="CT96" i="5"/>
  <c r="CU96" i="5" s="1"/>
  <c r="DI96" i="5" s="1"/>
  <c r="DJ96" i="5" s="1"/>
  <c r="CT100" i="5"/>
  <c r="CU100" i="5" s="1"/>
  <c r="DI100" i="5" s="1"/>
  <c r="DJ100" i="5" s="1"/>
  <c r="CT104" i="5"/>
  <c r="CU104" i="5" s="1"/>
  <c r="DI104" i="5" s="1"/>
  <c r="DJ104" i="5" s="1"/>
  <c r="CT108" i="5"/>
  <c r="CU108" i="5" s="1"/>
  <c r="DI108" i="5" s="1"/>
  <c r="DJ108" i="5" s="1"/>
  <c r="CT112" i="5"/>
  <c r="CU112" i="5" s="1"/>
  <c r="DI112" i="5" s="1"/>
  <c r="DJ112" i="5" s="1"/>
  <c r="CT17" i="5"/>
  <c r="CU17" i="5" s="1"/>
  <c r="DI17" i="5" s="1"/>
  <c r="DJ17" i="5" s="1"/>
  <c r="CT21" i="5"/>
  <c r="CU21" i="5" s="1"/>
  <c r="DI21" i="5" s="1"/>
  <c r="DJ21" i="5" s="1"/>
  <c r="CT25" i="5"/>
  <c r="CU25" i="5" s="1"/>
  <c r="DI25" i="5" s="1"/>
  <c r="DJ25" i="5" s="1"/>
  <c r="CT29" i="5"/>
  <c r="CU29" i="5" s="1"/>
  <c r="DI29" i="5" s="1"/>
  <c r="DJ29" i="5" s="1"/>
  <c r="CT33" i="5"/>
  <c r="CU33" i="5" s="1"/>
  <c r="DI33" i="5" s="1"/>
  <c r="DJ33" i="5" s="1"/>
  <c r="CT37" i="5"/>
  <c r="CU37" i="5" s="1"/>
  <c r="DI37" i="5" s="1"/>
  <c r="DJ37" i="5" s="1"/>
  <c r="CT41" i="5"/>
  <c r="CU41" i="5" s="1"/>
  <c r="DI41" i="5" s="1"/>
  <c r="DJ41" i="5" s="1"/>
  <c r="CT45" i="5"/>
  <c r="CU45" i="5" s="1"/>
  <c r="DI45" i="5" s="1"/>
  <c r="DJ45" i="5" s="1"/>
  <c r="CT49" i="5"/>
  <c r="CU49" i="5" s="1"/>
  <c r="DI49" i="5" s="1"/>
  <c r="DJ49" i="5" s="1"/>
  <c r="CT53" i="5"/>
  <c r="CU53" i="5" s="1"/>
  <c r="DI53" i="5" s="1"/>
  <c r="DJ53" i="5" s="1"/>
  <c r="CT57" i="5"/>
  <c r="CU57" i="5" s="1"/>
  <c r="DI57" i="5" s="1"/>
  <c r="DJ57" i="5" s="1"/>
  <c r="CT61" i="5"/>
  <c r="CU61" i="5" s="1"/>
  <c r="DI61" i="5" s="1"/>
  <c r="DJ61" i="5" s="1"/>
  <c r="CT65" i="5"/>
  <c r="CU65" i="5" s="1"/>
  <c r="DI65" i="5" s="1"/>
  <c r="DJ65" i="5" s="1"/>
  <c r="CT69" i="5"/>
  <c r="CU69" i="5" s="1"/>
  <c r="DI69" i="5" s="1"/>
  <c r="DJ69" i="5" s="1"/>
  <c r="CT73" i="5"/>
  <c r="CU73" i="5" s="1"/>
  <c r="DI73" i="5" s="1"/>
  <c r="DJ73" i="5" s="1"/>
  <c r="CT77" i="5"/>
  <c r="CU77" i="5" s="1"/>
  <c r="DI77" i="5" s="1"/>
  <c r="DJ77" i="5" s="1"/>
  <c r="CT81" i="5"/>
  <c r="CU81" i="5" s="1"/>
  <c r="DI81" i="5" s="1"/>
  <c r="DJ81" i="5" s="1"/>
  <c r="CT85" i="5"/>
  <c r="CU85" i="5" s="1"/>
  <c r="DI85" i="5" s="1"/>
  <c r="DJ85" i="5" s="1"/>
  <c r="CT89" i="5"/>
  <c r="CU89" i="5" s="1"/>
  <c r="DI89" i="5" s="1"/>
  <c r="DJ89" i="5" s="1"/>
  <c r="CT93" i="5"/>
  <c r="CU93" i="5" s="1"/>
  <c r="DI93" i="5" s="1"/>
  <c r="DJ93" i="5" s="1"/>
  <c r="CT97" i="5"/>
  <c r="CU97" i="5" s="1"/>
  <c r="DI97" i="5" s="1"/>
  <c r="DJ97" i="5" s="1"/>
  <c r="CT101" i="5"/>
  <c r="CU101" i="5" s="1"/>
  <c r="DI101" i="5" s="1"/>
  <c r="DJ101" i="5" s="1"/>
  <c r="CT105" i="5"/>
  <c r="CU105" i="5" s="1"/>
  <c r="DI105" i="5" s="1"/>
  <c r="DJ105" i="5" s="1"/>
  <c r="CT109" i="5"/>
  <c r="CU109" i="5" s="1"/>
  <c r="DI109" i="5" s="1"/>
  <c r="DJ109" i="5" s="1"/>
  <c r="DT11" i="5"/>
  <c r="CT14" i="5"/>
  <c r="CU14" i="5" s="1"/>
  <c r="DI14" i="5" s="1"/>
  <c r="DJ14" i="5" s="1"/>
  <c r="CT18" i="5"/>
  <c r="CU18" i="5" s="1"/>
  <c r="DI18" i="5" s="1"/>
  <c r="DJ18" i="5" s="1"/>
  <c r="CT22" i="5"/>
  <c r="CU22" i="5" s="1"/>
  <c r="DI22" i="5" s="1"/>
  <c r="DJ22" i="5" s="1"/>
  <c r="CT26" i="5"/>
  <c r="CU26" i="5" s="1"/>
  <c r="DI26" i="5" s="1"/>
  <c r="DJ26" i="5" s="1"/>
  <c r="CT30" i="5"/>
  <c r="CU30" i="5" s="1"/>
  <c r="DI30" i="5" s="1"/>
  <c r="DJ30" i="5" s="1"/>
  <c r="CT34" i="5"/>
  <c r="CU34" i="5" s="1"/>
  <c r="DI34" i="5" s="1"/>
  <c r="DJ34" i="5" s="1"/>
  <c r="CT38" i="5"/>
  <c r="CU38" i="5" s="1"/>
  <c r="DI38" i="5" s="1"/>
  <c r="DJ38" i="5" s="1"/>
  <c r="CT42" i="5"/>
  <c r="CU42" i="5" s="1"/>
  <c r="DI42" i="5" s="1"/>
  <c r="DJ42" i="5" s="1"/>
  <c r="CT46" i="5"/>
  <c r="CU46" i="5" s="1"/>
  <c r="DI46" i="5" s="1"/>
  <c r="DJ46" i="5" s="1"/>
  <c r="CT50" i="5"/>
  <c r="CU50" i="5" s="1"/>
  <c r="DI50" i="5" s="1"/>
  <c r="DJ50" i="5" s="1"/>
  <c r="CT54" i="5"/>
  <c r="CU54" i="5" s="1"/>
  <c r="DI54" i="5" s="1"/>
  <c r="DJ54" i="5" s="1"/>
  <c r="CT58" i="5"/>
  <c r="CU58" i="5" s="1"/>
  <c r="DI58" i="5" s="1"/>
  <c r="DJ58" i="5" s="1"/>
  <c r="CT62" i="5"/>
  <c r="CU62" i="5" s="1"/>
  <c r="DI62" i="5" s="1"/>
  <c r="DJ62" i="5" s="1"/>
  <c r="CT66" i="5"/>
  <c r="CU66" i="5" s="1"/>
  <c r="DI66" i="5" s="1"/>
  <c r="DJ66" i="5" s="1"/>
  <c r="CT70" i="5"/>
  <c r="CU70" i="5" s="1"/>
  <c r="DI70" i="5" s="1"/>
  <c r="DJ70" i="5" s="1"/>
  <c r="CT74" i="5"/>
  <c r="CU74" i="5" s="1"/>
  <c r="DI74" i="5" s="1"/>
  <c r="DJ74" i="5" s="1"/>
  <c r="CT78" i="5"/>
  <c r="CU78" i="5" s="1"/>
  <c r="DI78" i="5" s="1"/>
  <c r="DJ78" i="5" s="1"/>
  <c r="CT82" i="5"/>
  <c r="CU82" i="5" s="1"/>
  <c r="DI82" i="5" s="1"/>
  <c r="DJ82" i="5" s="1"/>
  <c r="CT86" i="5"/>
  <c r="CU86" i="5" s="1"/>
  <c r="DI86" i="5" s="1"/>
  <c r="DJ86" i="5" s="1"/>
  <c r="CT90" i="5"/>
  <c r="CU90" i="5" s="1"/>
  <c r="DI90" i="5" s="1"/>
  <c r="DJ90" i="5" s="1"/>
  <c r="CT94" i="5"/>
  <c r="CU94" i="5" s="1"/>
  <c r="DI94" i="5" s="1"/>
  <c r="DJ94" i="5" s="1"/>
  <c r="CT98" i="5"/>
  <c r="CU98" i="5" s="1"/>
  <c r="DI98" i="5" s="1"/>
  <c r="DJ98" i="5" s="1"/>
  <c r="CT102" i="5"/>
  <c r="CU102" i="5" s="1"/>
  <c r="DI102" i="5" s="1"/>
  <c r="DJ102" i="5" s="1"/>
  <c r="CT106" i="5"/>
  <c r="CU106" i="5" s="1"/>
  <c r="DI106" i="5" s="1"/>
  <c r="DJ106" i="5" s="1"/>
  <c r="CT110" i="5"/>
  <c r="CU110" i="5" s="1"/>
  <c r="DI110" i="5" s="1"/>
  <c r="DJ110" i="5" s="1"/>
  <c r="CT13" i="5"/>
  <c r="CU13" i="5" s="1"/>
  <c r="DI13" i="5" s="1"/>
  <c r="DJ13" i="5" s="1"/>
  <c r="CT15" i="5"/>
  <c r="CU15" i="5" s="1"/>
  <c r="DI15" i="5" s="1"/>
  <c r="DJ15" i="5" s="1"/>
  <c r="CT19" i="5"/>
  <c r="CU19" i="5" s="1"/>
  <c r="DI19" i="5" s="1"/>
  <c r="DJ19" i="5" s="1"/>
  <c r="CT23" i="5"/>
  <c r="CU23" i="5" s="1"/>
  <c r="DI23" i="5" s="1"/>
  <c r="DJ23" i="5" s="1"/>
  <c r="CT27" i="5"/>
  <c r="CU27" i="5" s="1"/>
  <c r="DI27" i="5" s="1"/>
  <c r="DJ27" i="5" s="1"/>
  <c r="CT31" i="5"/>
  <c r="CU31" i="5" s="1"/>
  <c r="DI31" i="5" s="1"/>
  <c r="DJ31" i="5" s="1"/>
  <c r="CT35" i="5"/>
  <c r="CU35" i="5" s="1"/>
  <c r="DI35" i="5" s="1"/>
  <c r="DJ35" i="5" s="1"/>
  <c r="CT39" i="5"/>
  <c r="CU39" i="5" s="1"/>
  <c r="DI39" i="5" s="1"/>
  <c r="DJ39" i="5" s="1"/>
  <c r="CT43" i="5"/>
  <c r="CU43" i="5" s="1"/>
  <c r="DI43" i="5" s="1"/>
  <c r="DJ43" i="5" s="1"/>
  <c r="CT47" i="5"/>
  <c r="CU47" i="5" s="1"/>
  <c r="DI47" i="5" s="1"/>
  <c r="DJ47" i="5" s="1"/>
  <c r="CT51" i="5"/>
  <c r="CU51" i="5" s="1"/>
  <c r="DI51" i="5" s="1"/>
  <c r="DJ51" i="5" s="1"/>
  <c r="CT55" i="5"/>
  <c r="CU55" i="5" s="1"/>
  <c r="DI55" i="5" s="1"/>
  <c r="DJ55" i="5" s="1"/>
  <c r="CT59" i="5"/>
  <c r="CU59" i="5" s="1"/>
  <c r="DI59" i="5" s="1"/>
  <c r="DJ59" i="5" s="1"/>
  <c r="CT63" i="5"/>
  <c r="CU63" i="5" s="1"/>
  <c r="DI63" i="5" s="1"/>
  <c r="DJ63" i="5" s="1"/>
  <c r="CT67" i="5"/>
  <c r="CU67" i="5" s="1"/>
  <c r="DI67" i="5" s="1"/>
  <c r="DJ67" i="5" s="1"/>
  <c r="CT71" i="5"/>
  <c r="CU71" i="5" s="1"/>
  <c r="DI71" i="5" s="1"/>
  <c r="DJ71" i="5" s="1"/>
  <c r="CT75" i="5"/>
  <c r="CU75" i="5" s="1"/>
  <c r="DI75" i="5" s="1"/>
  <c r="DJ75" i="5" s="1"/>
  <c r="CT79" i="5"/>
  <c r="CU79" i="5" s="1"/>
  <c r="DI79" i="5" s="1"/>
  <c r="DJ79" i="5" s="1"/>
  <c r="CT83" i="5"/>
  <c r="CU83" i="5" s="1"/>
  <c r="DI83" i="5" s="1"/>
  <c r="DJ83" i="5" s="1"/>
  <c r="CT87" i="5"/>
  <c r="CU87" i="5" s="1"/>
  <c r="DI87" i="5" s="1"/>
  <c r="DJ87" i="5" s="1"/>
  <c r="CT91" i="5"/>
  <c r="CU91" i="5" s="1"/>
  <c r="DI91" i="5" s="1"/>
  <c r="DJ91" i="5" s="1"/>
  <c r="CT95" i="5"/>
  <c r="CU95" i="5" s="1"/>
  <c r="DI95" i="5" s="1"/>
  <c r="DJ95" i="5" s="1"/>
  <c r="CT99" i="5"/>
  <c r="CU99" i="5" s="1"/>
  <c r="DI99" i="5" s="1"/>
  <c r="DJ99" i="5" s="1"/>
  <c r="CT103" i="5"/>
  <c r="CU103" i="5" s="1"/>
  <c r="DI103" i="5" s="1"/>
  <c r="DJ103" i="5" s="1"/>
  <c r="CT107" i="5"/>
  <c r="CU107" i="5" s="1"/>
  <c r="DI107" i="5" s="1"/>
  <c r="DJ107" i="5" s="1"/>
  <c r="CT111" i="5"/>
  <c r="CU111" i="5" s="1"/>
  <c r="DI111" i="5" s="1"/>
  <c r="DJ111" i="5" s="1"/>
  <c r="CV10" i="5"/>
  <c r="DR17" i="5" l="1"/>
  <c r="DS17" i="5" s="1"/>
  <c r="EG17" i="5" s="1"/>
  <c r="EH17" i="5" s="1"/>
  <c r="DR21" i="5"/>
  <c r="DS21" i="5" s="1"/>
  <c r="EG21" i="5" s="1"/>
  <c r="EH21" i="5" s="1"/>
  <c r="DR25" i="5"/>
  <c r="DS25" i="5" s="1"/>
  <c r="EG25" i="5" s="1"/>
  <c r="EH25" i="5" s="1"/>
  <c r="DR29" i="5"/>
  <c r="DS29" i="5" s="1"/>
  <c r="EG29" i="5" s="1"/>
  <c r="EH29" i="5" s="1"/>
  <c r="DR33" i="5"/>
  <c r="DS33" i="5" s="1"/>
  <c r="EG33" i="5" s="1"/>
  <c r="EH33" i="5" s="1"/>
  <c r="DR37" i="5"/>
  <c r="DS37" i="5" s="1"/>
  <c r="EG37" i="5" s="1"/>
  <c r="EH37" i="5" s="1"/>
  <c r="DR41" i="5"/>
  <c r="DS41" i="5" s="1"/>
  <c r="EG41" i="5" s="1"/>
  <c r="EH41" i="5" s="1"/>
  <c r="DR45" i="5"/>
  <c r="DS45" i="5" s="1"/>
  <c r="EG45" i="5" s="1"/>
  <c r="EH45" i="5" s="1"/>
  <c r="DR49" i="5"/>
  <c r="DS49" i="5" s="1"/>
  <c r="EG49" i="5" s="1"/>
  <c r="EH49" i="5" s="1"/>
  <c r="DR53" i="5"/>
  <c r="DS53" i="5" s="1"/>
  <c r="EG53" i="5" s="1"/>
  <c r="EH53" i="5" s="1"/>
  <c r="DR57" i="5"/>
  <c r="DS57" i="5" s="1"/>
  <c r="EG57" i="5" s="1"/>
  <c r="EH57" i="5" s="1"/>
  <c r="DR61" i="5"/>
  <c r="DS61" i="5" s="1"/>
  <c r="EG61" i="5" s="1"/>
  <c r="EH61" i="5" s="1"/>
  <c r="DR65" i="5"/>
  <c r="DS65" i="5" s="1"/>
  <c r="EG65" i="5" s="1"/>
  <c r="EH65" i="5" s="1"/>
  <c r="DR69" i="5"/>
  <c r="DS69" i="5" s="1"/>
  <c r="EG69" i="5" s="1"/>
  <c r="EH69" i="5" s="1"/>
  <c r="DR73" i="5"/>
  <c r="DS73" i="5" s="1"/>
  <c r="EG73" i="5" s="1"/>
  <c r="EH73" i="5" s="1"/>
  <c r="DR77" i="5"/>
  <c r="DS77" i="5" s="1"/>
  <c r="EG77" i="5" s="1"/>
  <c r="EH77" i="5" s="1"/>
  <c r="DR81" i="5"/>
  <c r="DS81" i="5" s="1"/>
  <c r="EG81" i="5" s="1"/>
  <c r="EH81" i="5" s="1"/>
  <c r="DR85" i="5"/>
  <c r="DS85" i="5" s="1"/>
  <c r="EG85" i="5" s="1"/>
  <c r="EH85" i="5" s="1"/>
  <c r="DR89" i="5"/>
  <c r="DS89" i="5" s="1"/>
  <c r="EG89" i="5" s="1"/>
  <c r="EH89" i="5" s="1"/>
  <c r="DR93" i="5"/>
  <c r="DS93" i="5" s="1"/>
  <c r="EG93" i="5" s="1"/>
  <c r="EH93" i="5" s="1"/>
  <c r="DR97" i="5"/>
  <c r="DS97" i="5" s="1"/>
  <c r="EG97" i="5" s="1"/>
  <c r="EH97" i="5" s="1"/>
  <c r="DR101" i="5"/>
  <c r="DS101" i="5" s="1"/>
  <c r="EG101" i="5" s="1"/>
  <c r="EH101" i="5" s="1"/>
  <c r="DR105" i="5"/>
  <c r="DS105" i="5" s="1"/>
  <c r="EG105" i="5" s="1"/>
  <c r="EH105" i="5" s="1"/>
  <c r="DR109" i="5"/>
  <c r="DS109" i="5" s="1"/>
  <c r="EG109" i="5" s="1"/>
  <c r="EH109" i="5" s="1"/>
  <c r="ER11" i="5"/>
  <c r="DR14" i="5"/>
  <c r="DS14" i="5" s="1"/>
  <c r="EG14" i="5" s="1"/>
  <c r="EH14" i="5" s="1"/>
  <c r="DR18" i="5"/>
  <c r="DS18" i="5" s="1"/>
  <c r="EG18" i="5" s="1"/>
  <c r="EH18" i="5" s="1"/>
  <c r="DR22" i="5"/>
  <c r="DS22" i="5" s="1"/>
  <c r="EG22" i="5" s="1"/>
  <c r="EH22" i="5" s="1"/>
  <c r="DR26" i="5"/>
  <c r="DS26" i="5" s="1"/>
  <c r="EG26" i="5" s="1"/>
  <c r="EH26" i="5" s="1"/>
  <c r="DR30" i="5"/>
  <c r="DS30" i="5" s="1"/>
  <c r="EG30" i="5" s="1"/>
  <c r="EH30" i="5" s="1"/>
  <c r="DR34" i="5"/>
  <c r="DS34" i="5" s="1"/>
  <c r="EG34" i="5" s="1"/>
  <c r="EH34" i="5" s="1"/>
  <c r="DR38" i="5"/>
  <c r="DS38" i="5" s="1"/>
  <c r="EG38" i="5" s="1"/>
  <c r="EH38" i="5" s="1"/>
  <c r="DR42" i="5"/>
  <c r="DS42" i="5" s="1"/>
  <c r="EG42" i="5" s="1"/>
  <c r="EH42" i="5" s="1"/>
  <c r="DR46" i="5"/>
  <c r="DS46" i="5" s="1"/>
  <c r="EG46" i="5" s="1"/>
  <c r="EH46" i="5" s="1"/>
  <c r="DR50" i="5"/>
  <c r="DS50" i="5" s="1"/>
  <c r="EG50" i="5" s="1"/>
  <c r="EH50" i="5" s="1"/>
  <c r="DR54" i="5"/>
  <c r="DS54" i="5" s="1"/>
  <c r="EG54" i="5" s="1"/>
  <c r="EH54" i="5" s="1"/>
  <c r="DR58" i="5"/>
  <c r="DS58" i="5" s="1"/>
  <c r="EG58" i="5" s="1"/>
  <c r="EH58" i="5" s="1"/>
  <c r="DR62" i="5"/>
  <c r="DS62" i="5" s="1"/>
  <c r="EG62" i="5" s="1"/>
  <c r="EH62" i="5" s="1"/>
  <c r="DR66" i="5"/>
  <c r="DS66" i="5" s="1"/>
  <c r="EG66" i="5" s="1"/>
  <c r="EH66" i="5" s="1"/>
  <c r="DR70" i="5"/>
  <c r="DS70" i="5" s="1"/>
  <c r="EG70" i="5" s="1"/>
  <c r="EH70" i="5" s="1"/>
  <c r="DR74" i="5"/>
  <c r="DS74" i="5" s="1"/>
  <c r="EG74" i="5" s="1"/>
  <c r="EH74" i="5" s="1"/>
  <c r="DR78" i="5"/>
  <c r="DS78" i="5" s="1"/>
  <c r="EG78" i="5" s="1"/>
  <c r="EH78" i="5" s="1"/>
  <c r="DR82" i="5"/>
  <c r="DS82" i="5" s="1"/>
  <c r="EG82" i="5" s="1"/>
  <c r="EH82" i="5" s="1"/>
  <c r="DR86" i="5"/>
  <c r="DS86" i="5" s="1"/>
  <c r="EG86" i="5" s="1"/>
  <c r="EH86" i="5" s="1"/>
  <c r="DR90" i="5"/>
  <c r="DS90" i="5" s="1"/>
  <c r="EG90" i="5" s="1"/>
  <c r="EH90" i="5" s="1"/>
  <c r="DR94" i="5"/>
  <c r="DS94" i="5" s="1"/>
  <c r="EG94" i="5" s="1"/>
  <c r="EH94" i="5" s="1"/>
  <c r="DR98" i="5"/>
  <c r="DS98" i="5" s="1"/>
  <c r="EG98" i="5" s="1"/>
  <c r="EH98" i="5" s="1"/>
  <c r="DR102" i="5"/>
  <c r="DS102" i="5" s="1"/>
  <c r="EG102" i="5" s="1"/>
  <c r="EH102" i="5" s="1"/>
  <c r="DR106" i="5"/>
  <c r="DS106" i="5" s="1"/>
  <c r="EG106" i="5" s="1"/>
  <c r="EH106" i="5" s="1"/>
  <c r="DR110" i="5"/>
  <c r="DS110" i="5" s="1"/>
  <c r="EG110" i="5" s="1"/>
  <c r="EH110" i="5" s="1"/>
  <c r="DR13" i="5"/>
  <c r="DS13" i="5" s="1"/>
  <c r="EG13" i="5" s="1"/>
  <c r="EH13" i="5" s="1"/>
  <c r="DR15" i="5"/>
  <c r="DS15" i="5" s="1"/>
  <c r="EG15" i="5" s="1"/>
  <c r="EH15" i="5" s="1"/>
  <c r="DR19" i="5"/>
  <c r="DS19" i="5" s="1"/>
  <c r="EG19" i="5" s="1"/>
  <c r="EH19" i="5" s="1"/>
  <c r="DR23" i="5"/>
  <c r="DS23" i="5" s="1"/>
  <c r="EG23" i="5" s="1"/>
  <c r="EH23" i="5" s="1"/>
  <c r="DR27" i="5"/>
  <c r="DS27" i="5" s="1"/>
  <c r="EG27" i="5" s="1"/>
  <c r="EH27" i="5" s="1"/>
  <c r="DR31" i="5"/>
  <c r="DS31" i="5" s="1"/>
  <c r="EG31" i="5" s="1"/>
  <c r="EH31" i="5" s="1"/>
  <c r="DR35" i="5"/>
  <c r="DS35" i="5" s="1"/>
  <c r="EG35" i="5" s="1"/>
  <c r="EH35" i="5" s="1"/>
  <c r="DR39" i="5"/>
  <c r="DS39" i="5" s="1"/>
  <c r="EG39" i="5" s="1"/>
  <c r="EH39" i="5" s="1"/>
  <c r="DR43" i="5"/>
  <c r="DS43" i="5" s="1"/>
  <c r="EG43" i="5" s="1"/>
  <c r="EH43" i="5" s="1"/>
  <c r="DR47" i="5"/>
  <c r="DS47" i="5" s="1"/>
  <c r="EG47" i="5" s="1"/>
  <c r="EH47" i="5" s="1"/>
  <c r="DR51" i="5"/>
  <c r="DS51" i="5" s="1"/>
  <c r="EG51" i="5" s="1"/>
  <c r="EH51" i="5" s="1"/>
  <c r="DR55" i="5"/>
  <c r="DS55" i="5" s="1"/>
  <c r="EG55" i="5" s="1"/>
  <c r="EH55" i="5" s="1"/>
  <c r="DR59" i="5"/>
  <c r="DS59" i="5" s="1"/>
  <c r="EG59" i="5" s="1"/>
  <c r="EH59" i="5" s="1"/>
  <c r="DR63" i="5"/>
  <c r="DS63" i="5" s="1"/>
  <c r="EG63" i="5" s="1"/>
  <c r="EH63" i="5" s="1"/>
  <c r="DR67" i="5"/>
  <c r="DS67" i="5" s="1"/>
  <c r="EG67" i="5" s="1"/>
  <c r="EH67" i="5" s="1"/>
  <c r="DR71" i="5"/>
  <c r="DS71" i="5" s="1"/>
  <c r="EG71" i="5" s="1"/>
  <c r="EH71" i="5" s="1"/>
  <c r="DR75" i="5"/>
  <c r="DS75" i="5" s="1"/>
  <c r="EG75" i="5" s="1"/>
  <c r="EH75" i="5" s="1"/>
  <c r="DR79" i="5"/>
  <c r="DS79" i="5" s="1"/>
  <c r="EG79" i="5" s="1"/>
  <c r="EH79" i="5" s="1"/>
  <c r="DR83" i="5"/>
  <c r="DS83" i="5" s="1"/>
  <c r="EG83" i="5" s="1"/>
  <c r="EH83" i="5" s="1"/>
  <c r="DR87" i="5"/>
  <c r="DS87" i="5" s="1"/>
  <c r="EG87" i="5" s="1"/>
  <c r="EH87" i="5" s="1"/>
  <c r="DR91" i="5"/>
  <c r="DS91" i="5" s="1"/>
  <c r="EG91" i="5" s="1"/>
  <c r="EH91" i="5" s="1"/>
  <c r="DR95" i="5"/>
  <c r="DS95" i="5" s="1"/>
  <c r="EG95" i="5" s="1"/>
  <c r="EH95" i="5" s="1"/>
  <c r="DR99" i="5"/>
  <c r="DS99" i="5" s="1"/>
  <c r="EG99" i="5" s="1"/>
  <c r="EH99" i="5" s="1"/>
  <c r="DR103" i="5"/>
  <c r="DS103" i="5" s="1"/>
  <c r="EG103" i="5" s="1"/>
  <c r="EH103" i="5" s="1"/>
  <c r="DR107" i="5"/>
  <c r="DS107" i="5" s="1"/>
  <c r="EG107" i="5" s="1"/>
  <c r="EH107" i="5" s="1"/>
  <c r="DR111" i="5"/>
  <c r="DS111" i="5" s="1"/>
  <c r="EG111" i="5" s="1"/>
  <c r="EH111" i="5" s="1"/>
  <c r="DR16" i="5"/>
  <c r="DS16" i="5" s="1"/>
  <c r="EG16" i="5" s="1"/>
  <c r="EH16" i="5" s="1"/>
  <c r="DR20" i="5"/>
  <c r="DS20" i="5" s="1"/>
  <c r="EG20" i="5" s="1"/>
  <c r="EH20" i="5" s="1"/>
  <c r="DR24" i="5"/>
  <c r="DS24" i="5" s="1"/>
  <c r="EG24" i="5" s="1"/>
  <c r="EH24" i="5" s="1"/>
  <c r="DR28" i="5"/>
  <c r="DS28" i="5" s="1"/>
  <c r="EG28" i="5" s="1"/>
  <c r="EH28" i="5" s="1"/>
  <c r="DR32" i="5"/>
  <c r="DS32" i="5" s="1"/>
  <c r="EG32" i="5" s="1"/>
  <c r="EH32" i="5" s="1"/>
  <c r="DR36" i="5"/>
  <c r="DS36" i="5" s="1"/>
  <c r="EG36" i="5" s="1"/>
  <c r="EH36" i="5" s="1"/>
  <c r="DR40" i="5"/>
  <c r="DS40" i="5" s="1"/>
  <c r="EG40" i="5" s="1"/>
  <c r="EH40" i="5" s="1"/>
  <c r="DR44" i="5"/>
  <c r="DS44" i="5" s="1"/>
  <c r="EG44" i="5" s="1"/>
  <c r="EH44" i="5" s="1"/>
  <c r="DR48" i="5"/>
  <c r="DS48" i="5" s="1"/>
  <c r="EG48" i="5" s="1"/>
  <c r="EH48" i="5" s="1"/>
  <c r="DR52" i="5"/>
  <c r="DS52" i="5" s="1"/>
  <c r="EG52" i="5" s="1"/>
  <c r="EH52" i="5" s="1"/>
  <c r="DR56" i="5"/>
  <c r="DS56" i="5" s="1"/>
  <c r="EG56" i="5" s="1"/>
  <c r="EH56" i="5" s="1"/>
  <c r="DR60" i="5"/>
  <c r="DS60" i="5" s="1"/>
  <c r="EG60" i="5" s="1"/>
  <c r="EH60" i="5" s="1"/>
  <c r="DR64" i="5"/>
  <c r="DS64" i="5" s="1"/>
  <c r="EG64" i="5" s="1"/>
  <c r="EH64" i="5" s="1"/>
  <c r="DR68" i="5"/>
  <c r="DS68" i="5" s="1"/>
  <c r="EG68" i="5" s="1"/>
  <c r="EH68" i="5" s="1"/>
  <c r="DR72" i="5"/>
  <c r="DS72" i="5" s="1"/>
  <c r="EG72" i="5" s="1"/>
  <c r="EH72" i="5" s="1"/>
  <c r="DR76" i="5"/>
  <c r="DS76" i="5" s="1"/>
  <c r="EG76" i="5" s="1"/>
  <c r="EH76" i="5" s="1"/>
  <c r="DR80" i="5"/>
  <c r="DS80" i="5" s="1"/>
  <c r="EG80" i="5" s="1"/>
  <c r="EH80" i="5" s="1"/>
  <c r="DR84" i="5"/>
  <c r="DS84" i="5" s="1"/>
  <c r="EG84" i="5" s="1"/>
  <c r="EH84" i="5" s="1"/>
  <c r="DR88" i="5"/>
  <c r="DS88" i="5" s="1"/>
  <c r="EG88" i="5" s="1"/>
  <c r="EH88" i="5" s="1"/>
  <c r="DR92" i="5"/>
  <c r="DS92" i="5" s="1"/>
  <c r="EG92" i="5" s="1"/>
  <c r="EH92" i="5" s="1"/>
  <c r="DR96" i="5"/>
  <c r="DS96" i="5" s="1"/>
  <c r="EG96" i="5" s="1"/>
  <c r="EH96" i="5" s="1"/>
  <c r="DR100" i="5"/>
  <c r="DS100" i="5" s="1"/>
  <c r="EG100" i="5" s="1"/>
  <c r="EH100" i="5" s="1"/>
  <c r="DR104" i="5"/>
  <c r="DS104" i="5" s="1"/>
  <c r="EG104" i="5" s="1"/>
  <c r="EH104" i="5" s="1"/>
  <c r="DR108" i="5"/>
  <c r="DS108" i="5" s="1"/>
  <c r="EG108" i="5" s="1"/>
  <c r="EH108" i="5" s="1"/>
  <c r="DR112" i="5"/>
  <c r="DS112" i="5" s="1"/>
  <c r="EG112" i="5" s="1"/>
  <c r="EH112" i="5" s="1"/>
  <c r="DT10" i="5"/>
  <c r="FP11" i="5" l="1"/>
  <c r="EP14" i="5"/>
  <c r="EQ14" i="5" s="1"/>
  <c r="FE14" i="5" s="1"/>
  <c r="FF14" i="5" s="1"/>
  <c r="EP18" i="5"/>
  <c r="EQ18" i="5" s="1"/>
  <c r="FE18" i="5" s="1"/>
  <c r="FF18" i="5" s="1"/>
  <c r="EP22" i="5"/>
  <c r="EQ22" i="5" s="1"/>
  <c r="FE22" i="5" s="1"/>
  <c r="FF22" i="5" s="1"/>
  <c r="EP26" i="5"/>
  <c r="EQ26" i="5" s="1"/>
  <c r="FE26" i="5" s="1"/>
  <c r="FF26" i="5" s="1"/>
  <c r="EP30" i="5"/>
  <c r="EQ30" i="5" s="1"/>
  <c r="FE30" i="5" s="1"/>
  <c r="FF30" i="5" s="1"/>
  <c r="EP34" i="5"/>
  <c r="EQ34" i="5" s="1"/>
  <c r="FE34" i="5" s="1"/>
  <c r="FF34" i="5" s="1"/>
  <c r="EP38" i="5"/>
  <c r="EQ38" i="5" s="1"/>
  <c r="FE38" i="5" s="1"/>
  <c r="FF38" i="5" s="1"/>
  <c r="EP42" i="5"/>
  <c r="EQ42" i="5" s="1"/>
  <c r="FE42" i="5" s="1"/>
  <c r="FF42" i="5" s="1"/>
  <c r="EP46" i="5"/>
  <c r="EQ46" i="5" s="1"/>
  <c r="FE46" i="5" s="1"/>
  <c r="FF46" i="5" s="1"/>
  <c r="EP50" i="5"/>
  <c r="EQ50" i="5" s="1"/>
  <c r="FE50" i="5" s="1"/>
  <c r="FF50" i="5" s="1"/>
  <c r="EP54" i="5"/>
  <c r="EQ54" i="5" s="1"/>
  <c r="FE54" i="5" s="1"/>
  <c r="FF54" i="5" s="1"/>
  <c r="EP58" i="5"/>
  <c r="EQ58" i="5" s="1"/>
  <c r="FE58" i="5" s="1"/>
  <c r="FF58" i="5" s="1"/>
  <c r="EP62" i="5"/>
  <c r="EQ62" i="5" s="1"/>
  <c r="FE62" i="5" s="1"/>
  <c r="FF62" i="5" s="1"/>
  <c r="EP66" i="5"/>
  <c r="EQ66" i="5" s="1"/>
  <c r="FE66" i="5" s="1"/>
  <c r="FF66" i="5" s="1"/>
  <c r="EP70" i="5"/>
  <c r="EQ70" i="5" s="1"/>
  <c r="FE70" i="5" s="1"/>
  <c r="FF70" i="5" s="1"/>
  <c r="EP74" i="5"/>
  <c r="EQ74" i="5" s="1"/>
  <c r="FE74" i="5" s="1"/>
  <c r="FF74" i="5" s="1"/>
  <c r="EP78" i="5"/>
  <c r="EQ78" i="5" s="1"/>
  <c r="FE78" i="5" s="1"/>
  <c r="FF78" i="5" s="1"/>
  <c r="EP82" i="5"/>
  <c r="EQ82" i="5" s="1"/>
  <c r="FE82" i="5" s="1"/>
  <c r="FF82" i="5" s="1"/>
  <c r="EP86" i="5"/>
  <c r="EQ86" i="5" s="1"/>
  <c r="FE86" i="5" s="1"/>
  <c r="FF86" i="5" s="1"/>
  <c r="EP90" i="5"/>
  <c r="EQ90" i="5" s="1"/>
  <c r="FE90" i="5" s="1"/>
  <c r="FF90" i="5" s="1"/>
  <c r="EP94" i="5"/>
  <c r="EQ94" i="5" s="1"/>
  <c r="FE94" i="5" s="1"/>
  <c r="FF94" i="5" s="1"/>
  <c r="EP98" i="5"/>
  <c r="EQ98" i="5" s="1"/>
  <c r="FE98" i="5" s="1"/>
  <c r="FF98" i="5" s="1"/>
  <c r="EP102" i="5"/>
  <c r="EQ102" i="5" s="1"/>
  <c r="FE102" i="5" s="1"/>
  <c r="FF102" i="5" s="1"/>
  <c r="EP106" i="5"/>
  <c r="EQ106" i="5" s="1"/>
  <c r="FE106" i="5" s="1"/>
  <c r="FF106" i="5" s="1"/>
  <c r="EP110" i="5"/>
  <c r="EQ110" i="5" s="1"/>
  <c r="FE110" i="5" s="1"/>
  <c r="FF110" i="5" s="1"/>
  <c r="EP13" i="5"/>
  <c r="EQ13" i="5" s="1"/>
  <c r="FE13" i="5" s="1"/>
  <c r="FF13" i="5" s="1"/>
  <c r="EP15" i="5"/>
  <c r="EQ15" i="5" s="1"/>
  <c r="FE15" i="5" s="1"/>
  <c r="FF15" i="5" s="1"/>
  <c r="EP19" i="5"/>
  <c r="EQ19" i="5" s="1"/>
  <c r="FE19" i="5" s="1"/>
  <c r="FF19" i="5" s="1"/>
  <c r="EP23" i="5"/>
  <c r="EQ23" i="5" s="1"/>
  <c r="FE23" i="5" s="1"/>
  <c r="FF23" i="5" s="1"/>
  <c r="EP27" i="5"/>
  <c r="EQ27" i="5" s="1"/>
  <c r="FE27" i="5" s="1"/>
  <c r="FF27" i="5" s="1"/>
  <c r="EP31" i="5"/>
  <c r="EQ31" i="5" s="1"/>
  <c r="FE31" i="5" s="1"/>
  <c r="FF31" i="5" s="1"/>
  <c r="EP35" i="5"/>
  <c r="EQ35" i="5" s="1"/>
  <c r="FE35" i="5" s="1"/>
  <c r="FF35" i="5" s="1"/>
  <c r="EP39" i="5"/>
  <c r="EQ39" i="5" s="1"/>
  <c r="FE39" i="5" s="1"/>
  <c r="FF39" i="5" s="1"/>
  <c r="EP43" i="5"/>
  <c r="EQ43" i="5" s="1"/>
  <c r="FE43" i="5" s="1"/>
  <c r="FF43" i="5" s="1"/>
  <c r="EP47" i="5"/>
  <c r="EQ47" i="5" s="1"/>
  <c r="FE47" i="5" s="1"/>
  <c r="FF47" i="5" s="1"/>
  <c r="EP51" i="5"/>
  <c r="EQ51" i="5" s="1"/>
  <c r="FE51" i="5" s="1"/>
  <c r="FF51" i="5" s="1"/>
  <c r="EP55" i="5"/>
  <c r="EQ55" i="5" s="1"/>
  <c r="FE55" i="5" s="1"/>
  <c r="FF55" i="5" s="1"/>
  <c r="EP59" i="5"/>
  <c r="EQ59" i="5" s="1"/>
  <c r="FE59" i="5" s="1"/>
  <c r="FF59" i="5" s="1"/>
  <c r="EP63" i="5"/>
  <c r="EQ63" i="5" s="1"/>
  <c r="FE63" i="5" s="1"/>
  <c r="FF63" i="5" s="1"/>
  <c r="EP67" i="5"/>
  <c r="EQ67" i="5" s="1"/>
  <c r="FE67" i="5" s="1"/>
  <c r="FF67" i="5" s="1"/>
  <c r="EP71" i="5"/>
  <c r="EQ71" i="5" s="1"/>
  <c r="FE71" i="5" s="1"/>
  <c r="FF71" i="5" s="1"/>
  <c r="EP75" i="5"/>
  <c r="EQ75" i="5" s="1"/>
  <c r="FE75" i="5" s="1"/>
  <c r="FF75" i="5" s="1"/>
  <c r="EP79" i="5"/>
  <c r="EQ79" i="5" s="1"/>
  <c r="FE79" i="5" s="1"/>
  <c r="FF79" i="5" s="1"/>
  <c r="EP83" i="5"/>
  <c r="EQ83" i="5" s="1"/>
  <c r="FE83" i="5" s="1"/>
  <c r="FF83" i="5" s="1"/>
  <c r="EP87" i="5"/>
  <c r="EQ87" i="5" s="1"/>
  <c r="FE87" i="5" s="1"/>
  <c r="FF87" i="5" s="1"/>
  <c r="EP91" i="5"/>
  <c r="EQ91" i="5" s="1"/>
  <c r="FE91" i="5" s="1"/>
  <c r="FF91" i="5" s="1"/>
  <c r="EP95" i="5"/>
  <c r="EQ95" i="5" s="1"/>
  <c r="FE95" i="5" s="1"/>
  <c r="FF95" i="5" s="1"/>
  <c r="EP99" i="5"/>
  <c r="EQ99" i="5" s="1"/>
  <c r="FE99" i="5" s="1"/>
  <c r="FF99" i="5" s="1"/>
  <c r="EP103" i="5"/>
  <c r="EQ103" i="5" s="1"/>
  <c r="FE103" i="5" s="1"/>
  <c r="FF103" i="5" s="1"/>
  <c r="EP107" i="5"/>
  <c r="EQ107" i="5" s="1"/>
  <c r="FE107" i="5" s="1"/>
  <c r="FF107" i="5" s="1"/>
  <c r="EP111" i="5"/>
  <c r="EQ111" i="5" s="1"/>
  <c r="FE111" i="5" s="1"/>
  <c r="FF111" i="5" s="1"/>
  <c r="EP16" i="5"/>
  <c r="EQ16" i="5" s="1"/>
  <c r="FE16" i="5" s="1"/>
  <c r="FF16" i="5" s="1"/>
  <c r="EP20" i="5"/>
  <c r="EQ20" i="5" s="1"/>
  <c r="FE20" i="5" s="1"/>
  <c r="FF20" i="5" s="1"/>
  <c r="EP24" i="5"/>
  <c r="EQ24" i="5" s="1"/>
  <c r="FE24" i="5" s="1"/>
  <c r="FF24" i="5" s="1"/>
  <c r="EP28" i="5"/>
  <c r="EQ28" i="5" s="1"/>
  <c r="FE28" i="5" s="1"/>
  <c r="FF28" i="5" s="1"/>
  <c r="EP32" i="5"/>
  <c r="EQ32" i="5" s="1"/>
  <c r="FE32" i="5" s="1"/>
  <c r="FF32" i="5" s="1"/>
  <c r="EP36" i="5"/>
  <c r="EQ36" i="5" s="1"/>
  <c r="FE36" i="5" s="1"/>
  <c r="FF36" i="5" s="1"/>
  <c r="EP40" i="5"/>
  <c r="EQ40" i="5" s="1"/>
  <c r="FE40" i="5" s="1"/>
  <c r="FF40" i="5" s="1"/>
  <c r="EP44" i="5"/>
  <c r="EQ44" i="5" s="1"/>
  <c r="FE44" i="5" s="1"/>
  <c r="FF44" i="5" s="1"/>
  <c r="EP48" i="5"/>
  <c r="EQ48" i="5" s="1"/>
  <c r="FE48" i="5" s="1"/>
  <c r="FF48" i="5" s="1"/>
  <c r="EP52" i="5"/>
  <c r="EQ52" i="5" s="1"/>
  <c r="FE52" i="5" s="1"/>
  <c r="FF52" i="5" s="1"/>
  <c r="EP56" i="5"/>
  <c r="EQ56" i="5" s="1"/>
  <c r="FE56" i="5" s="1"/>
  <c r="FF56" i="5" s="1"/>
  <c r="EP60" i="5"/>
  <c r="EQ60" i="5" s="1"/>
  <c r="FE60" i="5" s="1"/>
  <c r="FF60" i="5" s="1"/>
  <c r="EP64" i="5"/>
  <c r="EQ64" i="5" s="1"/>
  <c r="FE64" i="5" s="1"/>
  <c r="FF64" i="5" s="1"/>
  <c r="EP68" i="5"/>
  <c r="EQ68" i="5" s="1"/>
  <c r="FE68" i="5" s="1"/>
  <c r="FF68" i="5" s="1"/>
  <c r="EP72" i="5"/>
  <c r="EQ72" i="5" s="1"/>
  <c r="FE72" i="5" s="1"/>
  <c r="FF72" i="5" s="1"/>
  <c r="EP76" i="5"/>
  <c r="EQ76" i="5" s="1"/>
  <c r="FE76" i="5" s="1"/>
  <c r="FF76" i="5" s="1"/>
  <c r="EP80" i="5"/>
  <c r="EQ80" i="5" s="1"/>
  <c r="FE80" i="5" s="1"/>
  <c r="FF80" i="5" s="1"/>
  <c r="EP84" i="5"/>
  <c r="EQ84" i="5" s="1"/>
  <c r="FE84" i="5" s="1"/>
  <c r="FF84" i="5" s="1"/>
  <c r="EP88" i="5"/>
  <c r="EQ88" i="5" s="1"/>
  <c r="FE88" i="5" s="1"/>
  <c r="FF88" i="5" s="1"/>
  <c r="EP92" i="5"/>
  <c r="EQ92" i="5" s="1"/>
  <c r="FE92" i="5" s="1"/>
  <c r="FF92" i="5" s="1"/>
  <c r="EP96" i="5"/>
  <c r="EQ96" i="5" s="1"/>
  <c r="FE96" i="5" s="1"/>
  <c r="FF96" i="5" s="1"/>
  <c r="EP100" i="5"/>
  <c r="EQ100" i="5" s="1"/>
  <c r="FE100" i="5" s="1"/>
  <c r="FF100" i="5" s="1"/>
  <c r="EP104" i="5"/>
  <c r="EQ104" i="5" s="1"/>
  <c r="FE104" i="5" s="1"/>
  <c r="FF104" i="5" s="1"/>
  <c r="EP108" i="5"/>
  <c r="EQ108" i="5" s="1"/>
  <c r="FE108" i="5" s="1"/>
  <c r="FF108" i="5" s="1"/>
  <c r="EP112" i="5"/>
  <c r="EQ112" i="5" s="1"/>
  <c r="FE112" i="5" s="1"/>
  <c r="FF112" i="5" s="1"/>
  <c r="EP17" i="5"/>
  <c r="EQ17" i="5" s="1"/>
  <c r="FE17" i="5" s="1"/>
  <c r="FF17" i="5" s="1"/>
  <c r="EP21" i="5"/>
  <c r="EQ21" i="5" s="1"/>
  <c r="FE21" i="5" s="1"/>
  <c r="FF21" i="5" s="1"/>
  <c r="EP25" i="5"/>
  <c r="EQ25" i="5" s="1"/>
  <c r="FE25" i="5" s="1"/>
  <c r="FF25" i="5" s="1"/>
  <c r="EP29" i="5"/>
  <c r="EQ29" i="5" s="1"/>
  <c r="FE29" i="5" s="1"/>
  <c r="FF29" i="5" s="1"/>
  <c r="EP33" i="5"/>
  <c r="EQ33" i="5" s="1"/>
  <c r="FE33" i="5" s="1"/>
  <c r="FF33" i="5" s="1"/>
  <c r="EP37" i="5"/>
  <c r="EQ37" i="5" s="1"/>
  <c r="FE37" i="5" s="1"/>
  <c r="FF37" i="5" s="1"/>
  <c r="EP41" i="5"/>
  <c r="EQ41" i="5" s="1"/>
  <c r="FE41" i="5" s="1"/>
  <c r="FF41" i="5" s="1"/>
  <c r="EP45" i="5"/>
  <c r="EQ45" i="5" s="1"/>
  <c r="FE45" i="5" s="1"/>
  <c r="FF45" i="5" s="1"/>
  <c r="EP49" i="5"/>
  <c r="EQ49" i="5" s="1"/>
  <c r="FE49" i="5" s="1"/>
  <c r="FF49" i="5" s="1"/>
  <c r="EP53" i="5"/>
  <c r="EQ53" i="5" s="1"/>
  <c r="FE53" i="5" s="1"/>
  <c r="FF53" i="5" s="1"/>
  <c r="EP57" i="5"/>
  <c r="EQ57" i="5" s="1"/>
  <c r="FE57" i="5" s="1"/>
  <c r="FF57" i="5" s="1"/>
  <c r="EP61" i="5"/>
  <c r="EQ61" i="5" s="1"/>
  <c r="FE61" i="5" s="1"/>
  <c r="FF61" i="5" s="1"/>
  <c r="EP65" i="5"/>
  <c r="EQ65" i="5" s="1"/>
  <c r="FE65" i="5" s="1"/>
  <c r="FF65" i="5" s="1"/>
  <c r="EP69" i="5"/>
  <c r="EQ69" i="5" s="1"/>
  <c r="FE69" i="5" s="1"/>
  <c r="FF69" i="5" s="1"/>
  <c r="EP73" i="5"/>
  <c r="EQ73" i="5" s="1"/>
  <c r="FE73" i="5" s="1"/>
  <c r="FF73" i="5" s="1"/>
  <c r="EP77" i="5"/>
  <c r="EQ77" i="5" s="1"/>
  <c r="FE77" i="5" s="1"/>
  <c r="FF77" i="5" s="1"/>
  <c r="EP81" i="5"/>
  <c r="EQ81" i="5" s="1"/>
  <c r="FE81" i="5" s="1"/>
  <c r="FF81" i="5" s="1"/>
  <c r="EP85" i="5"/>
  <c r="EQ85" i="5" s="1"/>
  <c r="FE85" i="5" s="1"/>
  <c r="FF85" i="5" s="1"/>
  <c r="EP89" i="5"/>
  <c r="EQ89" i="5" s="1"/>
  <c r="FE89" i="5" s="1"/>
  <c r="FF89" i="5" s="1"/>
  <c r="EP93" i="5"/>
  <c r="EQ93" i="5" s="1"/>
  <c r="FE93" i="5" s="1"/>
  <c r="FF93" i="5" s="1"/>
  <c r="EP97" i="5"/>
  <c r="EQ97" i="5" s="1"/>
  <c r="FE97" i="5" s="1"/>
  <c r="FF97" i="5" s="1"/>
  <c r="EP101" i="5"/>
  <c r="EQ101" i="5" s="1"/>
  <c r="FE101" i="5" s="1"/>
  <c r="FF101" i="5" s="1"/>
  <c r="EP105" i="5"/>
  <c r="EQ105" i="5" s="1"/>
  <c r="FE105" i="5" s="1"/>
  <c r="FF105" i="5" s="1"/>
  <c r="EP109" i="5"/>
  <c r="EQ109" i="5" s="1"/>
  <c r="FE109" i="5" s="1"/>
  <c r="FF109" i="5" s="1"/>
  <c r="ER10" i="5"/>
  <c r="FN15" i="5" l="1"/>
  <c r="FO15" i="5" s="1"/>
  <c r="FN19" i="5"/>
  <c r="FO19" i="5" s="1"/>
  <c r="FN23" i="5"/>
  <c r="FO23" i="5" s="1"/>
  <c r="FN27" i="5"/>
  <c r="FO27" i="5" s="1"/>
  <c r="FN31" i="5"/>
  <c r="FO31" i="5" s="1"/>
  <c r="FN35" i="5"/>
  <c r="FO35" i="5" s="1"/>
  <c r="FN39" i="5"/>
  <c r="FO39" i="5" s="1"/>
  <c r="FN43" i="5"/>
  <c r="FO43" i="5" s="1"/>
  <c r="FN47" i="5"/>
  <c r="FO47" i="5" s="1"/>
  <c r="FN51" i="5"/>
  <c r="FO51" i="5" s="1"/>
  <c r="FN55" i="5"/>
  <c r="FO55" i="5" s="1"/>
  <c r="FN59" i="5"/>
  <c r="FO59" i="5" s="1"/>
  <c r="FN63" i="5"/>
  <c r="FO63" i="5" s="1"/>
  <c r="FN67" i="5"/>
  <c r="FO67" i="5" s="1"/>
  <c r="FN71" i="5"/>
  <c r="FO71" i="5" s="1"/>
  <c r="FN75" i="5"/>
  <c r="FO75" i="5" s="1"/>
  <c r="FN79" i="5"/>
  <c r="FO79" i="5" s="1"/>
  <c r="FN83" i="5"/>
  <c r="FO83" i="5" s="1"/>
  <c r="FN87" i="5"/>
  <c r="FO87" i="5" s="1"/>
  <c r="FN91" i="5"/>
  <c r="FO91" i="5" s="1"/>
  <c r="FN95" i="5"/>
  <c r="FO95" i="5" s="1"/>
  <c r="FN99" i="5"/>
  <c r="FO99" i="5" s="1"/>
  <c r="FN103" i="5"/>
  <c r="FO103" i="5" s="1"/>
  <c r="FN107" i="5"/>
  <c r="FO107" i="5" s="1"/>
  <c r="FN111" i="5"/>
  <c r="FO111" i="5" s="1"/>
  <c r="FN16" i="5"/>
  <c r="FO16" i="5" s="1"/>
  <c r="FN20" i="5"/>
  <c r="FO20" i="5" s="1"/>
  <c r="FN24" i="5"/>
  <c r="FO24" i="5" s="1"/>
  <c r="FN28" i="5"/>
  <c r="FO28" i="5" s="1"/>
  <c r="FN32" i="5"/>
  <c r="FO32" i="5" s="1"/>
  <c r="FN36" i="5"/>
  <c r="FO36" i="5" s="1"/>
  <c r="FN40" i="5"/>
  <c r="FO40" i="5" s="1"/>
  <c r="FN44" i="5"/>
  <c r="FO44" i="5" s="1"/>
  <c r="FN48" i="5"/>
  <c r="FO48" i="5" s="1"/>
  <c r="FN52" i="5"/>
  <c r="FO52" i="5" s="1"/>
  <c r="FN56" i="5"/>
  <c r="FO56" i="5" s="1"/>
  <c r="FN60" i="5"/>
  <c r="FO60" i="5" s="1"/>
  <c r="FN64" i="5"/>
  <c r="FO64" i="5" s="1"/>
  <c r="FN68" i="5"/>
  <c r="FO68" i="5" s="1"/>
  <c r="FN72" i="5"/>
  <c r="FO72" i="5" s="1"/>
  <c r="FN76" i="5"/>
  <c r="FO76" i="5" s="1"/>
  <c r="FN80" i="5"/>
  <c r="FO80" i="5" s="1"/>
  <c r="FN84" i="5"/>
  <c r="FO84" i="5" s="1"/>
  <c r="FN88" i="5"/>
  <c r="FO88" i="5" s="1"/>
  <c r="FN92" i="5"/>
  <c r="FO92" i="5" s="1"/>
  <c r="FN96" i="5"/>
  <c r="FO96" i="5" s="1"/>
  <c r="FN100" i="5"/>
  <c r="FO100" i="5" s="1"/>
  <c r="FN104" i="5"/>
  <c r="FO104" i="5" s="1"/>
  <c r="FN108" i="5"/>
  <c r="FO108" i="5" s="1"/>
  <c r="FN112" i="5"/>
  <c r="FO112" i="5" s="1"/>
  <c r="FN17" i="5"/>
  <c r="FO17" i="5" s="1"/>
  <c r="FN21" i="5"/>
  <c r="FO21" i="5" s="1"/>
  <c r="FN25" i="5"/>
  <c r="FO25" i="5" s="1"/>
  <c r="FN29" i="5"/>
  <c r="FO29" i="5" s="1"/>
  <c r="FN33" i="5"/>
  <c r="FO33" i="5" s="1"/>
  <c r="FN37" i="5"/>
  <c r="FO37" i="5" s="1"/>
  <c r="FN41" i="5"/>
  <c r="FO41" i="5" s="1"/>
  <c r="FN45" i="5"/>
  <c r="FO45" i="5" s="1"/>
  <c r="FN49" i="5"/>
  <c r="FO49" i="5" s="1"/>
  <c r="FN53" i="5"/>
  <c r="FO53" i="5" s="1"/>
  <c r="FN57" i="5"/>
  <c r="FO57" i="5" s="1"/>
  <c r="FN61" i="5"/>
  <c r="FO61" i="5" s="1"/>
  <c r="FN65" i="5"/>
  <c r="FO65" i="5" s="1"/>
  <c r="FN69" i="5"/>
  <c r="FO69" i="5" s="1"/>
  <c r="FN73" i="5"/>
  <c r="FO73" i="5" s="1"/>
  <c r="FN77" i="5"/>
  <c r="FO77" i="5" s="1"/>
  <c r="FN81" i="5"/>
  <c r="FO81" i="5" s="1"/>
  <c r="FN85" i="5"/>
  <c r="FO85" i="5" s="1"/>
  <c r="FN89" i="5"/>
  <c r="FO89" i="5" s="1"/>
  <c r="FN93" i="5"/>
  <c r="FO93" i="5" s="1"/>
  <c r="FN97" i="5"/>
  <c r="FO97" i="5" s="1"/>
  <c r="FN101" i="5"/>
  <c r="FO101" i="5" s="1"/>
  <c r="FN105" i="5"/>
  <c r="FO105" i="5" s="1"/>
  <c r="FN109" i="5"/>
  <c r="FO109" i="5" s="1"/>
  <c r="GN11" i="5"/>
  <c r="FN14" i="5"/>
  <c r="FO14" i="5" s="1"/>
  <c r="FN18" i="5"/>
  <c r="FO18" i="5" s="1"/>
  <c r="FN22" i="5"/>
  <c r="FO22" i="5" s="1"/>
  <c r="FN26" i="5"/>
  <c r="FO26" i="5" s="1"/>
  <c r="FN30" i="5"/>
  <c r="FO30" i="5" s="1"/>
  <c r="FN34" i="5"/>
  <c r="FO34" i="5" s="1"/>
  <c r="FN38" i="5"/>
  <c r="FO38" i="5" s="1"/>
  <c r="FN42" i="5"/>
  <c r="FO42" i="5" s="1"/>
  <c r="FN46" i="5"/>
  <c r="FO46" i="5" s="1"/>
  <c r="FN50" i="5"/>
  <c r="FO50" i="5" s="1"/>
  <c r="FN54" i="5"/>
  <c r="FO54" i="5" s="1"/>
  <c r="FN58" i="5"/>
  <c r="FO58" i="5" s="1"/>
  <c r="FN62" i="5"/>
  <c r="FO62" i="5" s="1"/>
  <c r="FN66" i="5"/>
  <c r="FO66" i="5" s="1"/>
  <c r="FN70" i="5"/>
  <c r="FO70" i="5" s="1"/>
  <c r="FN74" i="5"/>
  <c r="FO74" i="5" s="1"/>
  <c r="FN78" i="5"/>
  <c r="FO78" i="5" s="1"/>
  <c r="FN82" i="5"/>
  <c r="FO82" i="5" s="1"/>
  <c r="FN86" i="5"/>
  <c r="FO86" i="5" s="1"/>
  <c r="FN90" i="5"/>
  <c r="FO90" i="5" s="1"/>
  <c r="FN94" i="5"/>
  <c r="FO94" i="5" s="1"/>
  <c r="FN98" i="5"/>
  <c r="FO98" i="5" s="1"/>
  <c r="FN102" i="5"/>
  <c r="FO102" i="5" s="1"/>
  <c r="FN106" i="5"/>
  <c r="FO106" i="5" s="1"/>
  <c r="FN110" i="5"/>
  <c r="FO110" i="5" s="1"/>
  <c r="FN13" i="5"/>
  <c r="FO13" i="5" s="1"/>
  <c r="FP10" i="5"/>
  <c r="GL16" i="5" l="1"/>
  <c r="GM16" i="5" s="1"/>
  <c r="HA16" i="5" s="1"/>
  <c r="HB16" i="5" s="1"/>
  <c r="GL20" i="5"/>
  <c r="GM20" i="5" s="1"/>
  <c r="HA20" i="5" s="1"/>
  <c r="HB20" i="5" s="1"/>
  <c r="GL24" i="5"/>
  <c r="GM24" i="5" s="1"/>
  <c r="HA24" i="5" s="1"/>
  <c r="HB24" i="5" s="1"/>
  <c r="GL28" i="5"/>
  <c r="GM28" i="5" s="1"/>
  <c r="HA28" i="5" s="1"/>
  <c r="HB28" i="5" s="1"/>
  <c r="GL32" i="5"/>
  <c r="GM32" i="5" s="1"/>
  <c r="HA32" i="5" s="1"/>
  <c r="HB32" i="5" s="1"/>
  <c r="GL36" i="5"/>
  <c r="GM36" i="5" s="1"/>
  <c r="HA36" i="5" s="1"/>
  <c r="HB36" i="5" s="1"/>
  <c r="GL40" i="5"/>
  <c r="GM40" i="5" s="1"/>
  <c r="HA40" i="5" s="1"/>
  <c r="HB40" i="5" s="1"/>
  <c r="GL44" i="5"/>
  <c r="GM44" i="5" s="1"/>
  <c r="HA44" i="5" s="1"/>
  <c r="HB44" i="5" s="1"/>
  <c r="GL48" i="5"/>
  <c r="GM48" i="5" s="1"/>
  <c r="HA48" i="5" s="1"/>
  <c r="HB48" i="5" s="1"/>
  <c r="GL52" i="5"/>
  <c r="GM52" i="5" s="1"/>
  <c r="HA52" i="5" s="1"/>
  <c r="HB52" i="5" s="1"/>
  <c r="GL56" i="5"/>
  <c r="GM56" i="5" s="1"/>
  <c r="HA56" i="5" s="1"/>
  <c r="HB56" i="5" s="1"/>
  <c r="GL60" i="5"/>
  <c r="GM60" i="5" s="1"/>
  <c r="HA60" i="5" s="1"/>
  <c r="HB60" i="5" s="1"/>
  <c r="GL64" i="5"/>
  <c r="GM64" i="5" s="1"/>
  <c r="HA64" i="5" s="1"/>
  <c r="HB64" i="5" s="1"/>
  <c r="GL68" i="5"/>
  <c r="GM68" i="5" s="1"/>
  <c r="HA68" i="5" s="1"/>
  <c r="HB68" i="5" s="1"/>
  <c r="GL72" i="5"/>
  <c r="GM72" i="5" s="1"/>
  <c r="HA72" i="5" s="1"/>
  <c r="HB72" i="5" s="1"/>
  <c r="GL76" i="5"/>
  <c r="GM76" i="5" s="1"/>
  <c r="HA76" i="5" s="1"/>
  <c r="HB76" i="5" s="1"/>
  <c r="GL80" i="5"/>
  <c r="GM80" i="5" s="1"/>
  <c r="HA80" i="5" s="1"/>
  <c r="HB80" i="5" s="1"/>
  <c r="GL84" i="5"/>
  <c r="GM84" i="5" s="1"/>
  <c r="HA84" i="5" s="1"/>
  <c r="HB84" i="5" s="1"/>
  <c r="GL88" i="5"/>
  <c r="GM88" i="5" s="1"/>
  <c r="HA88" i="5" s="1"/>
  <c r="HB88" i="5" s="1"/>
  <c r="GL92" i="5"/>
  <c r="GM92" i="5" s="1"/>
  <c r="HA92" i="5" s="1"/>
  <c r="HB92" i="5" s="1"/>
  <c r="GL96" i="5"/>
  <c r="GM96" i="5" s="1"/>
  <c r="HA96" i="5" s="1"/>
  <c r="HB96" i="5" s="1"/>
  <c r="GL100" i="5"/>
  <c r="GM100" i="5" s="1"/>
  <c r="HA100" i="5" s="1"/>
  <c r="HB100" i="5" s="1"/>
  <c r="GL104" i="5"/>
  <c r="GM104" i="5" s="1"/>
  <c r="HA104" i="5" s="1"/>
  <c r="HB104" i="5" s="1"/>
  <c r="GL108" i="5"/>
  <c r="GM108" i="5" s="1"/>
  <c r="HA108" i="5" s="1"/>
  <c r="HB108" i="5" s="1"/>
  <c r="GL112" i="5"/>
  <c r="GM112" i="5" s="1"/>
  <c r="HA112" i="5" s="1"/>
  <c r="HB112" i="5" s="1"/>
  <c r="GL17" i="5"/>
  <c r="GM17" i="5" s="1"/>
  <c r="HA17" i="5" s="1"/>
  <c r="HB17" i="5" s="1"/>
  <c r="GL21" i="5"/>
  <c r="GM21" i="5" s="1"/>
  <c r="HA21" i="5" s="1"/>
  <c r="HB21" i="5" s="1"/>
  <c r="GL25" i="5"/>
  <c r="GM25" i="5" s="1"/>
  <c r="HA25" i="5" s="1"/>
  <c r="HB25" i="5" s="1"/>
  <c r="GL29" i="5"/>
  <c r="GM29" i="5" s="1"/>
  <c r="HA29" i="5" s="1"/>
  <c r="HB29" i="5" s="1"/>
  <c r="GL33" i="5"/>
  <c r="GM33" i="5" s="1"/>
  <c r="HA33" i="5" s="1"/>
  <c r="HB33" i="5" s="1"/>
  <c r="GL37" i="5"/>
  <c r="GM37" i="5" s="1"/>
  <c r="HA37" i="5" s="1"/>
  <c r="HB37" i="5" s="1"/>
  <c r="GL41" i="5"/>
  <c r="GM41" i="5" s="1"/>
  <c r="HA41" i="5" s="1"/>
  <c r="HB41" i="5" s="1"/>
  <c r="GL45" i="5"/>
  <c r="GM45" i="5" s="1"/>
  <c r="HA45" i="5" s="1"/>
  <c r="HB45" i="5" s="1"/>
  <c r="GL49" i="5"/>
  <c r="GM49" i="5" s="1"/>
  <c r="HA49" i="5" s="1"/>
  <c r="HB49" i="5" s="1"/>
  <c r="GL53" i="5"/>
  <c r="GM53" i="5" s="1"/>
  <c r="HA53" i="5" s="1"/>
  <c r="HB53" i="5" s="1"/>
  <c r="GL57" i="5"/>
  <c r="GM57" i="5" s="1"/>
  <c r="HA57" i="5" s="1"/>
  <c r="HB57" i="5" s="1"/>
  <c r="GL61" i="5"/>
  <c r="GM61" i="5" s="1"/>
  <c r="HA61" i="5" s="1"/>
  <c r="HB61" i="5" s="1"/>
  <c r="GL65" i="5"/>
  <c r="GM65" i="5" s="1"/>
  <c r="HA65" i="5" s="1"/>
  <c r="HB65" i="5" s="1"/>
  <c r="GL69" i="5"/>
  <c r="GM69" i="5" s="1"/>
  <c r="HA69" i="5" s="1"/>
  <c r="HB69" i="5" s="1"/>
  <c r="GL73" i="5"/>
  <c r="GM73" i="5" s="1"/>
  <c r="HA73" i="5" s="1"/>
  <c r="HB73" i="5" s="1"/>
  <c r="GL77" i="5"/>
  <c r="GM77" i="5" s="1"/>
  <c r="HA77" i="5" s="1"/>
  <c r="HB77" i="5" s="1"/>
  <c r="GL81" i="5"/>
  <c r="GM81" i="5" s="1"/>
  <c r="HA81" i="5" s="1"/>
  <c r="HB81" i="5" s="1"/>
  <c r="GL85" i="5"/>
  <c r="GM85" i="5" s="1"/>
  <c r="HA85" i="5" s="1"/>
  <c r="HB85" i="5" s="1"/>
  <c r="GL89" i="5"/>
  <c r="GM89" i="5" s="1"/>
  <c r="HA89" i="5" s="1"/>
  <c r="HB89" i="5" s="1"/>
  <c r="GL93" i="5"/>
  <c r="GM93" i="5" s="1"/>
  <c r="HA93" i="5" s="1"/>
  <c r="HB93" i="5" s="1"/>
  <c r="GL97" i="5"/>
  <c r="GM97" i="5" s="1"/>
  <c r="HA97" i="5" s="1"/>
  <c r="HB97" i="5" s="1"/>
  <c r="GL101" i="5"/>
  <c r="GM101" i="5" s="1"/>
  <c r="HA101" i="5" s="1"/>
  <c r="HB101" i="5" s="1"/>
  <c r="GL105" i="5"/>
  <c r="GM105" i="5" s="1"/>
  <c r="HA105" i="5" s="1"/>
  <c r="HB105" i="5" s="1"/>
  <c r="GL109" i="5"/>
  <c r="GM109" i="5" s="1"/>
  <c r="HA109" i="5" s="1"/>
  <c r="HB109" i="5" s="1"/>
  <c r="HL11" i="5"/>
  <c r="GL14" i="5"/>
  <c r="GM14" i="5" s="1"/>
  <c r="HA14" i="5" s="1"/>
  <c r="HB14" i="5" s="1"/>
  <c r="GL18" i="5"/>
  <c r="GM18" i="5" s="1"/>
  <c r="HA18" i="5" s="1"/>
  <c r="HB18" i="5" s="1"/>
  <c r="GL22" i="5"/>
  <c r="GM22" i="5" s="1"/>
  <c r="HA22" i="5" s="1"/>
  <c r="HB22" i="5" s="1"/>
  <c r="GL26" i="5"/>
  <c r="GM26" i="5" s="1"/>
  <c r="HA26" i="5" s="1"/>
  <c r="HB26" i="5" s="1"/>
  <c r="GL30" i="5"/>
  <c r="GM30" i="5" s="1"/>
  <c r="HA30" i="5" s="1"/>
  <c r="HB30" i="5" s="1"/>
  <c r="GL34" i="5"/>
  <c r="GM34" i="5" s="1"/>
  <c r="HA34" i="5" s="1"/>
  <c r="HB34" i="5" s="1"/>
  <c r="GL38" i="5"/>
  <c r="GM38" i="5" s="1"/>
  <c r="HA38" i="5" s="1"/>
  <c r="HB38" i="5" s="1"/>
  <c r="GL42" i="5"/>
  <c r="GM42" i="5" s="1"/>
  <c r="HA42" i="5" s="1"/>
  <c r="HB42" i="5" s="1"/>
  <c r="GL46" i="5"/>
  <c r="GM46" i="5" s="1"/>
  <c r="HA46" i="5" s="1"/>
  <c r="HB46" i="5" s="1"/>
  <c r="GL50" i="5"/>
  <c r="GM50" i="5" s="1"/>
  <c r="HA50" i="5" s="1"/>
  <c r="HB50" i="5" s="1"/>
  <c r="GL54" i="5"/>
  <c r="GM54" i="5" s="1"/>
  <c r="HA54" i="5" s="1"/>
  <c r="HB54" i="5" s="1"/>
  <c r="GL58" i="5"/>
  <c r="GM58" i="5" s="1"/>
  <c r="HA58" i="5" s="1"/>
  <c r="HB58" i="5" s="1"/>
  <c r="GL62" i="5"/>
  <c r="GM62" i="5" s="1"/>
  <c r="HA62" i="5" s="1"/>
  <c r="HB62" i="5" s="1"/>
  <c r="GL66" i="5"/>
  <c r="GM66" i="5" s="1"/>
  <c r="HA66" i="5" s="1"/>
  <c r="HB66" i="5" s="1"/>
  <c r="GL70" i="5"/>
  <c r="GM70" i="5" s="1"/>
  <c r="HA70" i="5" s="1"/>
  <c r="HB70" i="5" s="1"/>
  <c r="GL74" i="5"/>
  <c r="GM74" i="5" s="1"/>
  <c r="HA74" i="5" s="1"/>
  <c r="HB74" i="5" s="1"/>
  <c r="GL78" i="5"/>
  <c r="GM78" i="5" s="1"/>
  <c r="HA78" i="5" s="1"/>
  <c r="HB78" i="5" s="1"/>
  <c r="GL82" i="5"/>
  <c r="GM82" i="5" s="1"/>
  <c r="HA82" i="5" s="1"/>
  <c r="HB82" i="5" s="1"/>
  <c r="GL86" i="5"/>
  <c r="GM86" i="5" s="1"/>
  <c r="HA86" i="5" s="1"/>
  <c r="HB86" i="5" s="1"/>
  <c r="GL90" i="5"/>
  <c r="GM90" i="5" s="1"/>
  <c r="HA90" i="5" s="1"/>
  <c r="HB90" i="5" s="1"/>
  <c r="GL94" i="5"/>
  <c r="GM94" i="5" s="1"/>
  <c r="HA94" i="5" s="1"/>
  <c r="HB94" i="5" s="1"/>
  <c r="GL98" i="5"/>
  <c r="GM98" i="5" s="1"/>
  <c r="HA98" i="5" s="1"/>
  <c r="HB98" i="5" s="1"/>
  <c r="GL102" i="5"/>
  <c r="GM102" i="5" s="1"/>
  <c r="HA102" i="5" s="1"/>
  <c r="HB102" i="5" s="1"/>
  <c r="GL106" i="5"/>
  <c r="GM106" i="5" s="1"/>
  <c r="HA106" i="5" s="1"/>
  <c r="HB106" i="5" s="1"/>
  <c r="GL110" i="5"/>
  <c r="GM110" i="5" s="1"/>
  <c r="HA110" i="5" s="1"/>
  <c r="HB110" i="5" s="1"/>
  <c r="GL13" i="5"/>
  <c r="GM13" i="5" s="1"/>
  <c r="HA13" i="5" s="1"/>
  <c r="HB13" i="5" s="1"/>
  <c r="GL15" i="5"/>
  <c r="GM15" i="5" s="1"/>
  <c r="HA15" i="5" s="1"/>
  <c r="HB15" i="5" s="1"/>
  <c r="GL19" i="5"/>
  <c r="GM19" i="5" s="1"/>
  <c r="HA19" i="5" s="1"/>
  <c r="HB19" i="5" s="1"/>
  <c r="GL23" i="5"/>
  <c r="GM23" i="5" s="1"/>
  <c r="HA23" i="5" s="1"/>
  <c r="HB23" i="5" s="1"/>
  <c r="GL27" i="5"/>
  <c r="GM27" i="5" s="1"/>
  <c r="HA27" i="5" s="1"/>
  <c r="HB27" i="5" s="1"/>
  <c r="GL31" i="5"/>
  <c r="GM31" i="5" s="1"/>
  <c r="HA31" i="5" s="1"/>
  <c r="HB31" i="5" s="1"/>
  <c r="GL35" i="5"/>
  <c r="GM35" i="5" s="1"/>
  <c r="HA35" i="5" s="1"/>
  <c r="HB35" i="5" s="1"/>
  <c r="GL39" i="5"/>
  <c r="GM39" i="5" s="1"/>
  <c r="HA39" i="5" s="1"/>
  <c r="HB39" i="5" s="1"/>
  <c r="GL43" i="5"/>
  <c r="GM43" i="5" s="1"/>
  <c r="HA43" i="5" s="1"/>
  <c r="HB43" i="5" s="1"/>
  <c r="GL47" i="5"/>
  <c r="GM47" i="5" s="1"/>
  <c r="HA47" i="5" s="1"/>
  <c r="HB47" i="5" s="1"/>
  <c r="GL51" i="5"/>
  <c r="GM51" i="5" s="1"/>
  <c r="HA51" i="5" s="1"/>
  <c r="HB51" i="5" s="1"/>
  <c r="GL55" i="5"/>
  <c r="GM55" i="5" s="1"/>
  <c r="HA55" i="5" s="1"/>
  <c r="HB55" i="5" s="1"/>
  <c r="GL59" i="5"/>
  <c r="GM59" i="5" s="1"/>
  <c r="HA59" i="5" s="1"/>
  <c r="HB59" i="5" s="1"/>
  <c r="GL63" i="5"/>
  <c r="GM63" i="5" s="1"/>
  <c r="HA63" i="5" s="1"/>
  <c r="HB63" i="5" s="1"/>
  <c r="GL67" i="5"/>
  <c r="GM67" i="5" s="1"/>
  <c r="HA67" i="5" s="1"/>
  <c r="HB67" i="5" s="1"/>
  <c r="GL71" i="5"/>
  <c r="GM71" i="5" s="1"/>
  <c r="HA71" i="5" s="1"/>
  <c r="HB71" i="5" s="1"/>
  <c r="GL75" i="5"/>
  <c r="GM75" i="5" s="1"/>
  <c r="HA75" i="5" s="1"/>
  <c r="HB75" i="5" s="1"/>
  <c r="GL79" i="5"/>
  <c r="GM79" i="5" s="1"/>
  <c r="HA79" i="5" s="1"/>
  <c r="HB79" i="5" s="1"/>
  <c r="GL83" i="5"/>
  <c r="GM83" i="5" s="1"/>
  <c r="HA83" i="5" s="1"/>
  <c r="HB83" i="5" s="1"/>
  <c r="GL87" i="5"/>
  <c r="GM87" i="5" s="1"/>
  <c r="HA87" i="5" s="1"/>
  <c r="HB87" i="5" s="1"/>
  <c r="GL91" i="5"/>
  <c r="GM91" i="5" s="1"/>
  <c r="HA91" i="5" s="1"/>
  <c r="HB91" i="5" s="1"/>
  <c r="GL95" i="5"/>
  <c r="GM95" i="5" s="1"/>
  <c r="HA95" i="5" s="1"/>
  <c r="HB95" i="5" s="1"/>
  <c r="GL99" i="5"/>
  <c r="GM99" i="5" s="1"/>
  <c r="HA99" i="5" s="1"/>
  <c r="HB99" i="5" s="1"/>
  <c r="GL103" i="5"/>
  <c r="GM103" i="5" s="1"/>
  <c r="HA103" i="5" s="1"/>
  <c r="HB103" i="5" s="1"/>
  <c r="GL107" i="5"/>
  <c r="GM107" i="5" s="1"/>
  <c r="HA107" i="5" s="1"/>
  <c r="HB107" i="5" s="1"/>
  <c r="GL111" i="5"/>
  <c r="GM111" i="5" s="1"/>
  <c r="HA111" i="5" s="1"/>
  <c r="HB111" i="5" s="1"/>
  <c r="GC90" i="5"/>
  <c r="GD90" i="5" s="1"/>
  <c r="GC88" i="5"/>
  <c r="GD88" i="5" s="1"/>
  <c r="GC86" i="5"/>
  <c r="GD86" i="5" s="1"/>
  <c r="GC84" i="5"/>
  <c r="GD84" i="5" s="1"/>
  <c r="GC82" i="5"/>
  <c r="GD82" i="5" s="1"/>
  <c r="GC80" i="5"/>
  <c r="GD80" i="5" s="1"/>
  <c r="GC78" i="5"/>
  <c r="GD78" i="5" s="1"/>
  <c r="GC76" i="5"/>
  <c r="GD76" i="5" s="1"/>
  <c r="GC74" i="5"/>
  <c r="GD74" i="5" s="1"/>
  <c r="GC32" i="5"/>
  <c r="GD32" i="5" s="1"/>
  <c r="GC28" i="5"/>
  <c r="GD28" i="5" s="1"/>
  <c r="GC24" i="5"/>
  <c r="GD24" i="5" s="1"/>
  <c r="GC20" i="5"/>
  <c r="GD20" i="5" s="1"/>
  <c r="GC16" i="5"/>
  <c r="GD16" i="5" s="1"/>
  <c r="GC31" i="5"/>
  <c r="GD31" i="5" s="1"/>
  <c r="GC27" i="5"/>
  <c r="GD27" i="5" s="1"/>
  <c r="GC23" i="5"/>
  <c r="GD23" i="5" s="1"/>
  <c r="GC19" i="5"/>
  <c r="GD19" i="5" s="1"/>
  <c r="GC15" i="5"/>
  <c r="GD15" i="5" s="1"/>
  <c r="GC112" i="5"/>
  <c r="GD112" i="5" s="1"/>
  <c r="GC111" i="5"/>
  <c r="GD111" i="5" s="1"/>
  <c r="GC110" i="5"/>
  <c r="GD110" i="5" s="1"/>
  <c r="GC109" i="5"/>
  <c r="GD109" i="5" s="1"/>
  <c r="GC108" i="5"/>
  <c r="GD108" i="5" s="1"/>
  <c r="GC107" i="5"/>
  <c r="GD107" i="5" s="1"/>
  <c r="GC106" i="5"/>
  <c r="GD106" i="5" s="1"/>
  <c r="GC105" i="5"/>
  <c r="GD105" i="5" s="1"/>
  <c r="GC104" i="5"/>
  <c r="GD104" i="5" s="1"/>
  <c r="GC103" i="5"/>
  <c r="GD103" i="5" s="1"/>
  <c r="GC102" i="5"/>
  <c r="GD102" i="5" s="1"/>
  <c r="GC101" i="5"/>
  <c r="GD101" i="5" s="1"/>
  <c r="GC100" i="5"/>
  <c r="GD100" i="5" s="1"/>
  <c r="GC99" i="5"/>
  <c r="GD99" i="5" s="1"/>
  <c r="GC98" i="5"/>
  <c r="GD98" i="5" s="1"/>
  <c r="GC97" i="5"/>
  <c r="GD97" i="5" s="1"/>
  <c r="GC96" i="5"/>
  <c r="GD96" i="5" s="1"/>
  <c r="GC95" i="5"/>
  <c r="GD95" i="5" s="1"/>
  <c r="GC94" i="5"/>
  <c r="GD94" i="5" s="1"/>
  <c r="GC93" i="5"/>
  <c r="GD93" i="5" s="1"/>
  <c r="GC92" i="5"/>
  <c r="GD92" i="5" s="1"/>
  <c r="GC91" i="5"/>
  <c r="GD91" i="5" s="1"/>
  <c r="GC89" i="5"/>
  <c r="GD89" i="5" s="1"/>
  <c r="GC87" i="5"/>
  <c r="GD87" i="5" s="1"/>
  <c r="GC85" i="5"/>
  <c r="GD85" i="5" s="1"/>
  <c r="GC83" i="5"/>
  <c r="GD83" i="5" s="1"/>
  <c r="GC81" i="5"/>
  <c r="GD81" i="5" s="1"/>
  <c r="GC79" i="5"/>
  <c r="GD79" i="5" s="1"/>
  <c r="GC77" i="5"/>
  <c r="GD77" i="5" s="1"/>
  <c r="GC75" i="5"/>
  <c r="GD75" i="5" s="1"/>
  <c r="GC73" i="5"/>
  <c r="GD73" i="5" s="1"/>
  <c r="GC72" i="5"/>
  <c r="GD72" i="5" s="1"/>
  <c r="GC71" i="5"/>
  <c r="GD71" i="5" s="1"/>
  <c r="GC70" i="5"/>
  <c r="GD70" i="5" s="1"/>
  <c r="GC69" i="5"/>
  <c r="GD69" i="5" s="1"/>
  <c r="GC68" i="5"/>
  <c r="GD68" i="5" s="1"/>
  <c r="GC67" i="5"/>
  <c r="GD67" i="5" s="1"/>
  <c r="GC66" i="5"/>
  <c r="GD66" i="5" s="1"/>
  <c r="GC65" i="5"/>
  <c r="GD65" i="5" s="1"/>
  <c r="GC64" i="5"/>
  <c r="GD64" i="5" s="1"/>
  <c r="GC63" i="5"/>
  <c r="GD63" i="5" s="1"/>
  <c r="GC62" i="5"/>
  <c r="GD62" i="5" s="1"/>
  <c r="GC61" i="5"/>
  <c r="GD61" i="5" s="1"/>
  <c r="GC60" i="5"/>
  <c r="GD60" i="5" s="1"/>
  <c r="GC59" i="5"/>
  <c r="GD59" i="5" s="1"/>
  <c r="GC58" i="5"/>
  <c r="GD58" i="5" s="1"/>
  <c r="GC57" i="5"/>
  <c r="GD57" i="5" s="1"/>
  <c r="GC56" i="5"/>
  <c r="GD56" i="5" s="1"/>
  <c r="GC55" i="5"/>
  <c r="GD55" i="5" s="1"/>
  <c r="GC54" i="5"/>
  <c r="GD54" i="5" s="1"/>
  <c r="GC53" i="5"/>
  <c r="GD53" i="5" s="1"/>
  <c r="GC52" i="5"/>
  <c r="GD52" i="5" s="1"/>
  <c r="GC51" i="5"/>
  <c r="GD51" i="5" s="1"/>
  <c r="GC50" i="5"/>
  <c r="GD50" i="5" s="1"/>
  <c r="GC49" i="5"/>
  <c r="GD49" i="5" s="1"/>
  <c r="GC48" i="5"/>
  <c r="GD48" i="5" s="1"/>
  <c r="GC47" i="5"/>
  <c r="GD47" i="5" s="1"/>
  <c r="GC46" i="5"/>
  <c r="GD46" i="5" s="1"/>
  <c r="GC45" i="5"/>
  <c r="GD45" i="5" s="1"/>
  <c r="GC44" i="5"/>
  <c r="GD44" i="5" s="1"/>
  <c r="GC43" i="5"/>
  <c r="GD43" i="5" s="1"/>
  <c r="GC42" i="5"/>
  <c r="GD42" i="5" s="1"/>
  <c r="GC41" i="5"/>
  <c r="GD41" i="5" s="1"/>
  <c r="GC40" i="5"/>
  <c r="GD40" i="5" s="1"/>
  <c r="GC39" i="5"/>
  <c r="GD39" i="5" s="1"/>
  <c r="GC38" i="5"/>
  <c r="GD38" i="5" s="1"/>
  <c r="GC37" i="5"/>
  <c r="GD37" i="5" s="1"/>
  <c r="GC36" i="5"/>
  <c r="GD36" i="5" s="1"/>
  <c r="GC35" i="5"/>
  <c r="GD35" i="5" s="1"/>
  <c r="GC34" i="5"/>
  <c r="GD34" i="5" s="1"/>
  <c r="GC30" i="5"/>
  <c r="GD30" i="5" s="1"/>
  <c r="GC26" i="5"/>
  <c r="GD26" i="5" s="1"/>
  <c r="GC22" i="5"/>
  <c r="GD22" i="5" s="1"/>
  <c r="GC18" i="5"/>
  <c r="GD18" i="5" s="1"/>
  <c r="GC33" i="5"/>
  <c r="GD33" i="5" s="1"/>
  <c r="GC29" i="5"/>
  <c r="GD29" i="5" s="1"/>
  <c r="GC25" i="5"/>
  <c r="GD25" i="5" s="1"/>
  <c r="GC21" i="5"/>
  <c r="GD21" i="5" s="1"/>
  <c r="GC17" i="5"/>
  <c r="GD17" i="5" s="1"/>
  <c r="GN10" i="5"/>
  <c r="IJ11" i="5" l="1"/>
  <c r="HJ17" i="5"/>
  <c r="HK17" i="5" s="1"/>
  <c r="HY17" i="5" s="1"/>
  <c r="HZ17" i="5" s="1"/>
  <c r="HJ21" i="5"/>
  <c r="HK21" i="5" s="1"/>
  <c r="HY21" i="5" s="1"/>
  <c r="HZ21" i="5" s="1"/>
  <c r="HJ25" i="5"/>
  <c r="HK25" i="5" s="1"/>
  <c r="HY25" i="5" s="1"/>
  <c r="HZ25" i="5" s="1"/>
  <c r="HJ29" i="5"/>
  <c r="HK29" i="5" s="1"/>
  <c r="HY29" i="5" s="1"/>
  <c r="HZ29" i="5" s="1"/>
  <c r="HJ33" i="5"/>
  <c r="HK33" i="5" s="1"/>
  <c r="HY33" i="5" s="1"/>
  <c r="HZ33" i="5" s="1"/>
  <c r="HJ37" i="5"/>
  <c r="HK37" i="5" s="1"/>
  <c r="HY37" i="5" s="1"/>
  <c r="HZ37" i="5" s="1"/>
  <c r="HJ41" i="5"/>
  <c r="HK41" i="5" s="1"/>
  <c r="HY41" i="5" s="1"/>
  <c r="HZ41" i="5" s="1"/>
  <c r="HJ45" i="5"/>
  <c r="HK45" i="5" s="1"/>
  <c r="HY45" i="5" s="1"/>
  <c r="HZ45" i="5" s="1"/>
  <c r="HJ49" i="5"/>
  <c r="HK49" i="5" s="1"/>
  <c r="HY49" i="5" s="1"/>
  <c r="HZ49" i="5" s="1"/>
  <c r="HJ53" i="5"/>
  <c r="HK53" i="5" s="1"/>
  <c r="HY53" i="5" s="1"/>
  <c r="HZ53" i="5" s="1"/>
  <c r="HJ57" i="5"/>
  <c r="HK57" i="5" s="1"/>
  <c r="HY57" i="5" s="1"/>
  <c r="HZ57" i="5" s="1"/>
  <c r="HJ61" i="5"/>
  <c r="HK61" i="5" s="1"/>
  <c r="HY61" i="5" s="1"/>
  <c r="HZ61" i="5" s="1"/>
  <c r="HJ65" i="5"/>
  <c r="HK65" i="5" s="1"/>
  <c r="HY65" i="5" s="1"/>
  <c r="HZ65" i="5" s="1"/>
  <c r="HJ69" i="5"/>
  <c r="HK69" i="5" s="1"/>
  <c r="HY69" i="5" s="1"/>
  <c r="HZ69" i="5" s="1"/>
  <c r="HJ73" i="5"/>
  <c r="HK73" i="5" s="1"/>
  <c r="HY73" i="5" s="1"/>
  <c r="HZ73" i="5" s="1"/>
  <c r="HJ77" i="5"/>
  <c r="HK77" i="5" s="1"/>
  <c r="HY77" i="5" s="1"/>
  <c r="HZ77" i="5" s="1"/>
  <c r="HJ81" i="5"/>
  <c r="HK81" i="5" s="1"/>
  <c r="HY81" i="5" s="1"/>
  <c r="HZ81" i="5" s="1"/>
  <c r="HJ85" i="5"/>
  <c r="HK85" i="5" s="1"/>
  <c r="HY85" i="5" s="1"/>
  <c r="HZ85" i="5" s="1"/>
  <c r="HJ89" i="5"/>
  <c r="HK89" i="5" s="1"/>
  <c r="HY89" i="5" s="1"/>
  <c r="HZ89" i="5" s="1"/>
  <c r="HJ93" i="5"/>
  <c r="HK93" i="5" s="1"/>
  <c r="HY93" i="5" s="1"/>
  <c r="HZ93" i="5" s="1"/>
  <c r="HJ97" i="5"/>
  <c r="HK97" i="5" s="1"/>
  <c r="HY97" i="5" s="1"/>
  <c r="HZ97" i="5" s="1"/>
  <c r="HJ101" i="5"/>
  <c r="HK101" i="5" s="1"/>
  <c r="HY101" i="5" s="1"/>
  <c r="HZ101" i="5" s="1"/>
  <c r="HJ105" i="5"/>
  <c r="HK105" i="5" s="1"/>
  <c r="HY105" i="5" s="1"/>
  <c r="HZ105" i="5" s="1"/>
  <c r="HJ109" i="5"/>
  <c r="HK109" i="5" s="1"/>
  <c r="HY109" i="5" s="1"/>
  <c r="HZ109" i="5" s="1"/>
  <c r="HJ14" i="5"/>
  <c r="HK14" i="5" s="1"/>
  <c r="HY14" i="5" s="1"/>
  <c r="HZ14" i="5" s="1"/>
  <c r="HJ18" i="5"/>
  <c r="HK18" i="5" s="1"/>
  <c r="HY18" i="5" s="1"/>
  <c r="HZ18" i="5" s="1"/>
  <c r="HJ22" i="5"/>
  <c r="HK22" i="5" s="1"/>
  <c r="HY22" i="5" s="1"/>
  <c r="HZ22" i="5" s="1"/>
  <c r="HJ26" i="5"/>
  <c r="HK26" i="5" s="1"/>
  <c r="HY26" i="5" s="1"/>
  <c r="HZ26" i="5" s="1"/>
  <c r="HJ30" i="5"/>
  <c r="HK30" i="5" s="1"/>
  <c r="HY30" i="5" s="1"/>
  <c r="HZ30" i="5" s="1"/>
  <c r="HJ34" i="5"/>
  <c r="HK34" i="5" s="1"/>
  <c r="HY34" i="5" s="1"/>
  <c r="HZ34" i="5" s="1"/>
  <c r="HJ38" i="5"/>
  <c r="HK38" i="5" s="1"/>
  <c r="HY38" i="5" s="1"/>
  <c r="HZ38" i="5" s="1"/>
  <c r="HJ42" i="5"/>
  <c r="HK42" i="5" s="1"/>
  <c r="HY42" i="5" s="1"/>
  <c r="HZ42" i="5" s="1"/>
  <c r="HJ46" i="5"/>
  <c r="HK46" i="5" s="1"/>
  <c r="HY46" i="5" s="1"/>
  <c r="HZ46" i="5" s="1"/>
  <c r="HJ50" i="5"/>
  <c r="HK50" i="5" s="1"/>
  <c r="HY50" i="5" s="1"/>
  <c r="HZ50" i="5" s="1"/>
  <c r="HJ54" i="5"/>
  <c r="HK54" i="5" s="1"/>
  <c r="HY54" i="5" s="1"/>
  <c r="HZ54" i="5" s="1"/>
  <c r="HJ58" i="5"/>
  <c r="HK58" i="5" s="1"/>
  <c r="HY58" i="5" s="1"/>
  <c r="HZ58" i="5" s="1"/>
  <c r="HJ62" i="5"/>
  <c r="HK62" i="5" s="1"/>
  <c r="HY62" i="5" s="1"/>
  <c r="HZ62" i="5" s="1"/>
  <c r="HJ66" i="5"/>
  <c r="HK66" i="5" s="1"/>
  <c r="HY66" i="5" s="1"/>
  <c r="HZ66" i="5" s="1"/>
  <c r="HJ70" i="5"/>
  <c r="HK70" i="5" s="1"/>
  <c r="HY70" i="5" s="1"/>
  <c r="HZ70" i="5" s="1"/>
  <c r="HJ74" i="5"/>
  <c r="HK74" i="5" s="1"/>
  <c r="HY74" i="5" s="1"/>
  <c r="HZ74" i="5" s="1"/>
  <c r="HJ78" i="5"/>
  <c r="HK78" i="5" s="1"/>
  <c r="HY78" i="5" s="1"/>
  <c r="HZ78" i="5" s="1"/>
  <c r="HJ82" i="5"/>
  <c r="HK82" i="5" s="1"/>
  <c r="HY82" i="5" s="1"/>
  <c r="HZ82" i="5" s="1"/>
  <c r="HJ86" i="5"/>
  <c r="HK86" i="5" s="1"/>
  <c r="HY86" i="5" s="1"/>
  <c r="HZ86" i="5" s="1"/>
  <c r="HJ90" i="5"/>
  <c r="HK90" i="5" s="1"/>
  <c r="HY90" i="5" s="1"/>
  <c r="HZ90" i="5" s="1"/>
  <c r="HJ94" i="5"/>
  <c r="HK94" i="5" s="1"/>
  <c r="HY94" i="5" s="1"/>
  <c r="HZ94" i="5" s="1"/>
  <c r="HJ98" i="5"/>
  <c r="HK98" i="5" s="1"/>
  <c r="HY98" i="5" s="1"/>
  <c r="HZ98" i="5" s="1"/>
  <c r="HJ102" i="5"/>
  <c r="HK102" i="5" s="1"/>
  <c r="HY102" i="5" s="1"/>
  <c r="HZ102" i="5" s="1"/>
  <c r="HJ106" i="5"/>
  <c r="HK106" i="5" s="1"/>
  <c r="HY106" i="5" s="1"/>
  <c r="HZ106" i="5" s="1"/>
  <c r="HJ110" i="5"/>
  <c r="HK110" i="5" s="1"/>
  <c r="HY110" i="5" s="1"/>
  <c r="HZ110" i="5" s="1"/>
  <c r="HJ13" i="5"/>
  <c r="HK13" i="5" s="1"/>
  <c r="HY13" i="5" s="1"/>
  <c r="HZ13" i="5" s="1"/>
  <c r="HJ15" i="5"/>
  <c r="HK15" i="5" s="1"/>
  <c r="HY15" i="5" s="1"/>
  <c r="HZ15" i="5" s="1"/>
  <c r="HJ19" i="5"/>
  <c r="HK19" i="5" s="1"/>
  <c r="HY19" i="5" s="1"/>
  <c r="HZ19" i="5" s="1"/>
  <c r="HJ23" i="5"/>
  <c r="HK23" i="5" s="1"/>
  <c r="HY23" i="5" s="1"/>
  <c r="HZ23" i="5" s="1"/>
  <c r="HJ27" i="5"/>
  <c r="HK27" i="5" s="1"/>
  <c r="HY27" i="5" s="1"/>
  <c r="HZ27" i="5" s="1"/>
  <c r="HJ31" i="5"/>
  <c r="HK31" i="5" s="1"/>
  <c r="HY31" i="5" s="1"/>
  <c r="HZ31" i="5" s="1"/>
  <c r="HJ35" i="5"/>
  <c r="HK35" i="5" s="1"/>
  <c r="HY35" i="5" s="1"/>
  <c r="HZ35" i="5" s="1"/>
  <c r="HJ39" i="5"/>
  <c r="HK39" i="5" s="1"/>
  <c r="HY39" i="5" s="1"/>
  <c r="HZ39" i="5" s="1"/>
  <c r="HJ43" i="5"/>
  <c r="HK43" i="5" s="1"/>
  <c r="HY43" i="5" s="1"/>
  <c r="HZ43" i="5" s="1"/>
  <c r="HJ47" i="5"/>
  <c r="HK47" i="5" s="1"/>
  <c r="HY47" i="5" s="1"/>
  <c r="HZ47" i="5" s="1"/>
  <c r="HJ51" i="5"/>
  <c r="HK51" i="5" s="1"/>
  <c r="HY51" i="5" s="1"/>
  <c r="HZ51" i="5" s="1"/>
  <c r="HJ55" i="5"/>
  <c r="HK55" i="5" s="1"/>
  <c r="HY55" i="5" s="1"/>
  <c r="HZ55" i="5" s="1"/>
  <c r="HJ59" i="5"/>
  <c r="HK59" i="5" s="1"/>
  <c r="HY59" i="5" s="1"/>
  <c r="HZ59" i="5" s="1"/>
  <c r="HJ63" i="5"/>
  <c r="HK63" i="5" s="1"/>
  <c r="HY63" i="5" s="1"/>
  <c r="HZ63" i="5" s="1"/>
  <c r="HJ67" i="5"/>
  <c r="HK67" i="5" s="1"/>
  <c r="HY67" i="5" s="1"/>
  <c r="HZ67" i="5" s="1"/>
  <c r="HJ71" i="5"/>
  <c r="HK71" i="5" s="1"/>
  <c r="HY71" i="5" s="1"/>
  <c r="HZ71" i="5" s="1"/>
  <c r="HJ75" i="5"/>
  <c r="HK75" i="5" s="1"/>
  <c r="HY75" i="5" s="1"/>
  <c r="HZ75" i="5" s="1"/>
  <c r="HJ79" i="5"/>
  <c r="HK79" i="5" s="1"/>
  <c r="HY79" i="5" s="1"/>
  <c r="HZ79" i="5" s="1"/>
  <c r="HJ83" i="5"/>
  <c r="HK83" i="5" s="1"/>
  <c r="HY83" i="5" s="1"/>
  <c r="HZ83" i="5" s="1"/>
  <c r="HJ87" i="5"/>
  <c r="HK87" i="5" s="1"/>
  <c r="HY87" i="5" s="1"/>
  <c r="HZ87" i="5" s="1"/>
  <c r="HJ91" i="5"/>
  <c r="HK91" i="5" s="1"/>
  <c r="HY91" i="5" s="1"/>
  <c r="HZ91" i="5" s="1"/>
  <c r="HJ95" i="5"/>
  <c r="HK95" i="5" s="1"/>
  <c r="HY95" i="5" s="1"/>
  <c r="HZ95" i="5" s="1"/>
  <c r="HJ99" i="5"/>
  <c r="HK99" i="5" s="1"/>
  <c r="HY99" i="5" s="1"/>
  <c r="HZ99" i="5" s="1"/>
  <c r="HJ103" i="5"/>
  <c r="HK103" i="5" s="1"/>
  <c r="HY103" i="5" s="1"/>
  <c r="HZ103" i="5" s="1"/>
  <c r="HJ107" i="5"/>
  <c r="HK107" i="5" s="1"/>
  <c r="HY107" i="5" s="1"/>
  <c r="HZ107" i="5" s="1"/>
  <c r="HJ111" i="5"/>
  <c r="HK111" i="5" s="1"/>
  <c r="HY111" i="5" s="1"/>
  <c r="HZ111" i="5" s="1"/>
  <c r="HJ16" i="5"/>
  <c r="HK16" i="5" s="1"/>
  <c r="HY16" i="5" s="1"/>
  <c r="HZ16" i="5" s="1"/>
  <c r="HJ20" i="5"/>
  <c r="HK20" i="5" s="1"/>
  <c r="HY20" i="5" s="1"/>
  <c r="HZ20" i="5" s="1"/>
  <c r="HJ24" i="5"/>
  <c r="HK24" i="5" s="1"/>
  <c r="HY24" i="5" s="1"/>
  <c r="HZ24" i="5" s="1"/>
  <c r="HJ28" i="5"/>
  <c r="HK28" i="5" s="1"/>
  <c r="HY28" i="5" s="1"/>
  <c r="HZ28" i="5" s="1"/>
  <c r="HJ32" i="5"/>
  <c r="HK32" i="5" s="1"/>
  <c r="HY32" i="5" s="1"/>
  <c r="HZ32" i="5" s="1"/>
  <c r="HJ36" i="5"/>
  <c r="HK36" i="5" s="1"/>
  <c r="HY36" i="5" s="1"/>
  <c r="HZ36" i="5" s="1"/>
  <c r="HJ40" i="5"/>
  <c r="HK40" i="5" s="1"/>
  <c r="HY40" i="5" s="1"/>
  <c r="HZ40" i="5" s="1"/>
  <c r="HJ44" i="5"/>
  <c r="HK44" i="5" s="1"/>
  <c r="HY44" i="5" s="1"/>
  <c r="HZ44" i="5" s="1"/>
  <c r="HJ48" i="5"/>
  <c r="HK48" i="5" s="1"/>
  <c r="HY48" i="5" s="1"/>
  <c r="HZ48" i="5" s="1"/>
  <c r="HJ52" i="5"/>
  <c r="HK52" i="5" s="1"/>
  <c r="HY52" i="5" s="1"/>
  <c r="HZ52" i="5" s="1"/>
  <c r="HJ56" i="5"/>
  <c r="HK56" i="5" s="1"/>
  <c r="HY56" i="5" s="1"/>
  <c r="HZ56" i="5" s="1"/>
  <c r="HJ60" i="5"/>
  <c r="HK60" i="5" s="1"/>
  <c r="HY60" i="5" s="1"/>
  <c r="HZ60" i="5" s="1"/>
  <c r="HJ64" i="5"/>
  <c r="HK64" i="5" s="1"/>
  <c r="HY64" i="5" s="1"/>
  <c r="HZ64" i="5" s="1"/>
  <c r="HJ68" i="5"/>
  <c r="HK68" i="5" s="1"/>
  <c r="HY68" i="5" s="1"/>
  <c r="HZ68" i="5" s="1"/>
  <c r="HJ72" i="5"/>
  <c r="HK72" i="5" s="1"/>
  <c r="HY72" i="5" s="1"/>
  <c r="HZ72" i="5" s="1"/>
  <c r="HJ76" i="5"/>
  <c r="HK76" i="5" s="1"/>
  <c r="HY76" i="5" s="1"/>
  <c r="HZ76" i="5" s="1"/>
  <c r="HJ80" i="5"/>
  <c r="HK80" i="5" s="1"/>
  <c r="HY80" i="5" s="1"/>
  <c r="HZ80" i="5" s="1"/>
  <c r="HJ84" i="5"/>
  <c r="HK84" i="5" s="1"/>
  <c r="HY84" i="5" s="1"/>
  <c r="HZ84" i="5" s="1"/>
  <c r="HJ88" i="5"/>
  <c r="HK88" i="5" s="1"/>
  <c r="HY88" i="5" s="1"/>
  <c r="HZ88" i="5" s="1"/>
  <c r="HJ92" i="5"/>
  <c r="HK92" i="5" s="1"/>
  <c r="HY92" i="5" s="1"/>
  <c r="HZ92" i="5" s="1"/>
  <c r="HJ96" i="5"/>
  <c r="HK96" i="5" s="1"/>
  <c r="HY96" i="5" s="1"/>
  <c r="HZ96" i="5" s="1"/>
  <c r="HJ100" i="5"/>
  <c r="HK100" i="5" s="1"/>
  <c r="HY100" i="5" s="1"/>
  <c r="HZ100" i="5" s="1"/>
  <c r="HJ104" i="5"/>
  <c r="HK104" i="5" s="1"/>
  <c r="HY104" i="5" s="1"/>
  <c r="HZ104" i="5" s="1"/>
  <c r="HJ108" i="5"/>
  <c r="HK108" i="5" s="1"/>
  <c r="HY108" i="5" s="1"/>
  <c r="HZ108" i="5" s="1"/>
  <c r="HJ112" i="5"/>
  <c r="HK112" i="5" s="1"/>
  <c r="HY112" i="5" s="1"/>
  <c r="HZ112" i="5" s="1"/>
  <c r="GC13" i="5"/>
  <c r="GD13" i="5" s="1"/>
  <c r="GC14" i="5"/>
  <c r="GD14" i="5" s="1"/>
  <c r="HL10" i="5"/>
  <c r="IH15" i="5" l="1"/>
  <c r="II15" i="5" s="1"/>
  <c r="IW15" i="5" s="1"/>
  <c r="IX15" i="5" s="1"/>
  <c r="IH19" i="5"/>
  <c r="II19" i="5" s="1"/>
  <c r="IW19" i="5" s="1"/>
  <c r="IX19" i="5" s="1"/>
  <c r="IH23" i="5"/>
  <c r="II23" i="5" s="1"/>
  <c r="IW23" i="5" s="1"/>
  <c r="IX23" i="5" s="1"/>
  <c r="IH27" i="5"/>
  <c r="II27" i="5" s="1"/>
  <c r="IW27" i="5" s="1"/>
  <c r="IX27" i="5" s="1"/>
  <c r="IH31" i="5"/>
  <c r="II31" i="5" s="1"/>
  <c r="IW31" i="5" s="1"/>
  <c r="IX31" i="5" s="1"/>
  <c r="IH35" i="5"/>
  <c r="II35" i="5" s="1"/>
  <c r="IW35" i="5" s="1"/>
  <c r="IX35" i="5" s="1"/>
  <c r="IH39" i="5"/>
  <c r="II39" i="5" s="1"/>
  <c r="IW39" i="5" s="1"/>
  <c r="IX39" i="5" s="1"/>
  <c r="IH43" i="5"/>
  <c r="II43" i="5" s="1"/>
  <c r="IW43" i="5" s="1"/>
  <c r="IX43" i="5" s="1"/>
  <c r="IH47" i="5"/>
  <c r="II47" i="5" s="1"/>
  <c r="IW47" i="5" s="1"/>
  <c r="IX47" i="5" s="1"/>
  <c r="IH51" i="5"/>
  <c r="II51" i="5" s="1"/>
  <c r="IW51" i="5" s="1"/>
  <c r="IX51" i="5" s="1"/>
  <c r="IH55" i="5"/>
  <c r="II55" i="5" s="1"/>
  <c r="IW55" i="5" s="1"/>
  <c r="IX55" i="5" s="1"/>
  <c r="IH59" i="5"/>
  <c r="II59" i="5" s="1"/>
  <c r="IW59" i="5" s="1"/>
  <c r="IX59" i="5" s="1"/>
  <c r="IH63" i="5"/>
  <c r="II63" i="5" s="1"/>
  <c r="IW63" i="5" s="1"/>
  <c r="IX63" i="5" s="1"/>
  <c r="IH67" i="5"/>
  <c r="II67" i="5" s="1"/>
  <c r="IW67" i="5" s="1"/>
  <c r="IX67" i="5" s="1"/>
  <c r="IH71" i="5"/>
  <c r="II71" i="5" s="1"/>
  <c r="IW71" i="5" s="1"/>
  <c r="IX71" i="5" s="1"/>
  <c r="IH75" i="5"/>
  <c r="II75" i="5" s="1"/>
  <c r="IW75" i="5" s="1"/>
  <c r="IX75" i="5" s="1"/>
  <c r="IH79" i="5"/>
  <c r="II79" i="5" s="1"/>
  <c r="IW79" i="5" s="1"/>
  <c r="IX79" i="5" s="1"/>
  <c r="IH83" i="5"/>
  <c r="II83" i="5" s="1"/>
  <c r="IW83" i="5" s="1"/>
  <c r="IX83" i="5" s="1"/>
  <c r="IH87" i="5"/>
  <c r="II87" i="5" s="1"/>
  <c r="IW87" i="5" s="1"/>
  <c r="IX87" i="5" s="1"/>
  <c r="IH91" i="5"/>
  <c r="II91" i="5" s="1"/>
  <c r="IW91" i="5" s="1"/>
  <c r="IX91" i="5" s="1"/>
  <c r="IH95" i="5"/>
  <c r="II95" i="5" s="1"/>
  <c r="IW95" i="5" s="1"/>
  <c r="IX95" i="5" s="1"/>
  <c r="IH99" i="5"/>
  <c r="II99" i="5" s="1"/>
  <c r="IW99" i="5" s="1"/>
  <c r="IX99" i="5" s="1"/>
  <c r="IH103" i="5"/>
  <c r="II103" i="5" s="1"/>
  <c r="IW103" i="5" s="1"/>
  <c r="IX103" i="5" s="1"/>
  <c r="IH107" i="5"/>
  <c r="II107" i="5" s="1"/>
  <c r="IW107" i="5" s="1"/>
  <c r="IX107" i="5" s="1"/>
  <c r="IH111" i="5"/>
  <c r="II111" i="5" s="1"/>
  <c r="IW111" i="5" s="1"/>
  <c r="IX111" i="5" s="1"/>
  <c r="IH16" i="5"/>
  <c r="II16" i="5" s="1"/>
  <c r="IW16" i="5" s="1"/>
  <c r="IX16" i="5" s="1"/>
  <c r="IH20" i="5"/>
  <c r="II20" i="5" s="1"/>
  <c r="IW20" i="5" s="1"/>
  <c r="IX20" i="5" s="1"/>
  <c r="IH24" i="5"/>
  <c r="II24" i="5" s="1"/>
  <c r="IW24" i="5" s="1"/>
  <c r="IX24" i="5" s="1"/>
  <c r="IH28" i="5"/>
  <c r="II28" i="5" s="1"/>
  <c r="IW28" i="5" s="1"/>
  <c r="IX28" i="5" s="1"/>
  <c r="IH32" i="5"/>
  <c r="II32" i="5" s="1"/>
  <c r="IW32" i="5" s="1"/>
  <c r="IX32" i="5" s="1"/>
  <c r="IH36" i="5"/>
  <c r="II36" i="5" s="1"/>
  <c r="IW36" i="5" s="1"/>
  <c r="IX36" i="5" s="1"/>
  <c r="IH40" i="5"/>
  <c r="II40" i="5" s="1"/>
  <c r="IW40" i="5" s="1"/>
  <c r="IX40" i="5" s="1"/>
  <c r="IH44" i="5"/>
  <c r="II44" i="5" s="1"/>
  <c r="IW44" i="5" s="1"/>
  <c r="IX44" i="5" s="1"/>
  <c r="IH48" i="5"/>
  <c r="II48" i="5" s="1"/>
  <c r="IW48" i="5" s="1"/>
  <c r="IX48" i="5" s="1"/>
  <c r="IH52" i="5"/>
  <c r="II52" i="5" s="1"/>
  <c r="IW52" i="5" s="1"/>
  <c r="IX52" i="5" s="1"/>
  <c r="IH56" i="5"/>
  <c r="II56" i="5" s="1"/>
  <c r="IW56" i="5" s="1"/>
  <c r="IX56" i="5" s="1"/>
  <c r="IH60" i="5"/>
  <c r="II60" i="5" s="1"/>
  <c r="IW60" i="5" s="1"/>
  <c r="IX60" i="5" s="1"/>
  <c r="IH64" i="5"/>
  <c r="II64" i="5" s="1"/>
  <c r="IW64" i="5" s="1"/>
  <c r="IX64" i="5" s="1"/>
  <c r="IH68" i="5"/>
  <c r="II68" i="5" s="1"/>
  <c r="IW68" i="5" s="1"/>
  <c r="IX68" i="5" s="1"/>
  <c r="IH72" i="5"/>
  <c r="II72" i="5" s="1"/>
  <c r="IW72" i="5" s="1"/>
  <c r="IX72" i="5" s="1"/>
  <c r="IH76" i="5"/>
  <c r="II76" i="5" s="1"/>
  <c r="IW76" i="5" s="1"/>
  <c r="IX76" i="5" s="1"/>
  <c r="IH80" i="5"/>
  <c r="II80" i="5" s="1"/>
  <c r="IW80" i="5" s="1"/>
  <c r="IX80" i="5" s="1"/>
  <c r="IH84" i="5"/>
  <c r="II84" i="5" s="1"/>
  <c r="IW84" i="5" s="1"/>
  <c r="IX84" i="5" s="1"/>
  <c r="IH88" i="5"/>
  <c r="II88" i="5" s="1"/>
  <c r="IW88" i="5" s="1"/>
  <c r="IX88" i="5" s="1"/>
  <c r="IH92" i="5"/>
  <c r="II92" i="5" s="1"/>
  <c r="IW92" i="5" s="1"/>
  <c r="IX92" i="5" s="1"/>
  <c r="IH96" i="5"/>
  <c r="II96" i="5" s="1"/>
  <c r="IW96" i="5" s="1"/>
  <c r="IX96" i="5" s="1"/>
  <c r="IH100" i="5"/>
  <c r="II100" i="5" s="1"/>
  <c r="IW100" i="5" s="1"/>
  <c r="IX100" i="5" s="1"/>
  <c r="IH104" i="5"/>
  <c r="II104" i="5" s="1"/>
  <c r="IW104" i="5" s="1"/>
  <c r="IX104" i="5" s="1"/>
  <c r="IH108" i="5"/>
  <c r="II108" i="5" s="1"/>
  <c r="IW108" i="5" s="1"/>
  <c r="IX108" i="5" s="1"/>
  <c r="IH112" i="5"/>
  <c r="II112" i="5" s="1"/>
  <c r="IW112" i="5" s="1"/>
  <c r="IX112" i="5" s="1"/>
  <c r="IH17" i="5"/>
  <c r="II17" i="5" s="1"/>
  <c r="IW17" i="5" s="1"/>
  <c r="IX17" i="5" s="1"/>
  <c r="IH21" i="5"/>
  <c r="II21" i="5" s="1"/>
  <c r="IW21" i="5" s="1"/>
  <c r="IX21" i="5" s="1"/>
  <c r="IH25" i="5"/>
  <c r="II25" i="5" s="1"/>
  <c r="IW25" i="5" s="1"/>
  <c r="IX25" i="5" s="1"/>
  <c r="IH29" i="5"/>
  <c r="II29" i="5" s="1"/>
  <c r="IW29" i="5" s="1"/>
  <c r="IX29" i="5" s="1"/>
  <c r="IH33" i="5"/>
  <c r="II33" i="5" s="1"/>
  <c r="IW33" i="5" s="1"/>
  <c r="IX33" i="5" s="1"/>
  <c r="IH37" i="5"/>
  <c r="II37" i="5" s="1"/>
  <c r="IW37" i="5" s="1"/>
  <c r="IX37" i="5" s="1"/>
  <c r="IH41" i="5"/>
  <c r="II41" i="5" s="1"/>
  <c r="IW41" i="5" s="1"/>
  <c r="IX41" i="5" s="1"/>
  <c r="IH45" i="5"/>
  <c r="II45" i="5" s="1"/>
  <c r="IW45" i="5" s="1"/>
  <c r="IX45" i="5" s="1"/>
  <c r="IH49" i="5"/>
  <c r="II49" i="5" s="1"/>
  <c r="IW49" i="5" s="1"/>
  <c r="IX49" i="5" s="1"/>
  <c r="IH53" i="5"/>
  <c r="II53" i="5" s="1"/>
  <c r="IW53" i="5" s="1"/>
  <c r="IX53" i="5" s="1"/>
  <c r="IH57" i="5"/>
  <c r="II57" i="5" s="1"/>
  <c r="IW57" i="5" s="1"/>
  <c r="IX57" i="5" s="1"/>
  <c r="IH61" i="5"/>
  <c r="II61" i="5" s="1"/>
  <c r="IW61" i="5" s="1"/>
  <c r="IX61" i="5" s="1"/>
  <c r="IH65" i="5"/>
  <c r="II65" i="5" s="1"/>
  <c r="IW65" i="5" s="1"/>
  <c r="IX65" i="5" s="1"/>
  <c r="IH69" i="5"/>
  <c r="II69" i="5" s="1"/>
  <c r="IW69" i="5" s="1"/>
  <c r="IX69" i="5" s="1"/>
  <c r="IH73" i="5"/>
  <c r="II73" i="5" s="1"/>
  <c r="IW73" i="5" s="1"/>
  <c r="IX73" i="5" s="1"/>
  <c r="IH77" i="5"/>
  <c r="II77" i="5" s="1"/>
  <c r="IW77" i="5" s="1"/>
  <c r="IX77" i="5" s="1"/>
  <c r="IH81" i="5"/>
  <c r="II81" i="5" s="1"/>
  <c r="IW81" i="5" s="1"/>
  <c r="IX81" i="5" s="1"/>
  <c r="IH85" i="5"/>
  <c r="II85" i="5" s="1"/>
  <c r="IW85" i="5" s="1"/>
  <c r="IX85" i="5" s="1"/>
  <c r="IH89" i="5"/>
  <c r="II89" i="5" s="1"/>
  <c r="IW89" i="5" s="1"/>
  <c r="IX89" i="5" s="1"/>
  <c r="IH93" i="5"/>
  <c r="II93" i="5" s="1"/>
  <c r="IW93" i="5" s="1"/>
  <c r="IX93" i="5" s="1"/>
  <c r="IH97" i="5"/>
  <c r="II97" i="5" s="1"/>
  <c r="IW97" i="5" s="1"/>
  <c r="IX97" i="5" s="1"/>
  <c r="IH101" i="5"/>
  <c r="II101" i="5" s="1"/>
  <c r="IW101" i="5" s="1"/>
  <c r="IX101" i="5" s="1"/>
  <c r="IH105" i="5"/>
  <c r="II105" i="5" s="1"/>
  <c r="IW105" i="5" s="1"/>
  <c r="IX105" i="5" s="1"/>
  <c r="IH109" i="5"/>
  <c r="II109" i="5" s="1"/>
  <c r="IW109" i="5" s="1"/>
  <c r="IX109" i="5" s="1"/>
  <c r="JH11" i="5"/>
  <c r="IH14" i="5"/>
  <c r="II14" i="5" s="1"/>
  <c r="IW14" i="5" s="1"/>
  <c r="IX14" i="5" s="1"/>
  <c r="IH18" i="5"/>
  <c r="II18" i="5" s="1"/>
  <c r="IW18" i="5" s="1"/>
  <c r="IX18" i="5" s="1"/>
  <c r="IH22" i="5"/>
  <c r="II22" i="5" s="1"/>
  <c r="IW22" i="5" s="1"/>
  <c r="IX22" i="5" s="1"/>
  <c r="IH26" i="5"/>
  <c r="II26" i="5" s="1"/>
  <c r="IW26" i="5" s="1"/>
  <c r="IX26" i="5" s="1"/>
  <c r="IH30" i="5"/>
  <c r="II30" i="5" s="1"/>
  <c r="IW30" i="5" s="1"/>
  <c r="IX30" i="5" s="1"/>
  <c r="IH34" i="5"/>
  <c r="II34" i="5" s="1"/>
  <c r="IW34" i="5" s="1"/>
  <c r="IX34" i="5" s="1"/>
  <c r="IH38" i="5"/>
  <c r="II38" i="5" s="1"/>
  <c r="IW38" i="5" s="1"/>
  <c r="IX38" i="5" s="1"/>
  <c r="IH42" i="5"/>
  <c r="II42" i="5" s="1"/>
  <c r="IW42" i="5" s="1"/>
  <c r="IX42" i="5" s="1"/>
  <c r="IH46" i="5"/>
  <c r="II46" i="5" s="1"/>
  <c r="IW46" i="5" s="1"/>
  <c r="IX46" i="5" s="1"/>
  <c r="IH50" i="5"/>
  <c r="II50" i="5" s="1"/>
  <c r="IW50" i="5" s="1"/>
  <c r="IX50" i="5" s="1"/>
  <c r="IH54" i="5"/>
  <c r="II54" i="5" s="1"/>
  <c r="IW54" i="5" s="1"/>
  <c r="IX54" i="5" s="1"/>
  <c r="IH58" i="5"/>
  <c r="II58" i="5" s="1"/>
  <c r="IW58" i="5" s="1"/>
  <c r="IX58" i="5" s="1"/>
  <c r="IH62" i="5"/>
  <c r="II62" i="5" s="1"/>
  <c r="IW62" i="5" s="1"/>
  <c r="IX62" i="5" s="1"/>
  <c r="IH66" i="5"/>
  <c r="II66" i="5" s="1"/>
  <c r="IW66" i="5" s="1"/>
  <c r="IX66" i="5" s="1"/>
  <c r="IH70" i="5"/>
  <c r="II70" i="5" s="1"/>
  <c r="IW70" i="5" s="1"/>
  <c r="IX70" i="5" s="1"/>
  <c r="IH74" i="5"/>
  <c r="II74" i="5" s="1"/>
  <c r="IW74" i="5" s="1"/>
  <c r="IX74" i="5" s="1"/>
  <c r="IH78" i="5"/>
  <c r="II78" i="5" s="1"/>
  <c r="IW78" i="5" s="1"/>
  <c r="IX78" i="5" s="1"/>
  <c r="IH82" i="5"/>
  <c r="II82" i="5" s="1"/>
  <c r="IW82" i="5" s="1"/>
  <c r="IX82" i="5" s="1"/>
  <c r="IH86" i="5"/>
  <c r="II86" i="5" s="1"/>
  <c r="IW86" i="5" s="1"/>
  <c r="IX86" i="5" s="1"/>
  <c r="IH90" i="5"/>
  <c r="II90" i="5" s="1"/>
  <c r="IW90" i="5" s="1"/>
  <c r="IX90" i="5" s="1"/>
  <c r="IH94" i="5"/>
  <c r="II94" i="5" s="1"/>
  <c r="IW94" i="5" s="1"/>
  <c r="IX94" i="5" s="1"/>
  <c r="IH98" i="5"/>
  <c r="II98" i="5" s="1"/>
  <c r="IW98" i="5" s="1"/>
  <c r="IX98" i="5" s="1"/>
  <c r="IH102" i="5"/>
  <c r="II102" i="5" s="1"/>
  <c r="IW102" i="5" s="1"/>
  <c r="IX102" i="5" s="1"/>
  <c r="IH106" i="5"/>
  <c r="II106" i="5" s="1"/>
  <c r="IW106" i="5" s="1"/>
  <c r="IX106" i="5" s="1"/>
  <c r="IH110" i="5"/>
  <c r="II110" i="5" s="1"/>
  <c r="IW110" i="5" s="1"/>
  <c r="IX110" i="5" s="1"/>
  <c r="IH13" i="5"/>
  <c r="II13" i="5" s="1"/>
  <c r="IW13" i="5" s="1"/>
  <c r="IX13" i="5" s="1"/>
  <c r="IJ10" i="5"/>
  <c r="JF16" i="5" l="1"/>
  <c r="JG16" i="5" s="1"/>
  <c r="JU16" i="5" s="1"/>
  <c r="JV16" i="5" s="1"/>
  <c r="JF20" i="5"/>
  <c r="JG20" i="5" s="1"/>
  <c r="JU20" i="5" s="1"/>
  <c r="JV20" i="5" s="1"/>
  <c r="JF24" i="5"/>
  <c r="JG24" i="5" s="1"/>
  <c r="JU24" i="5" s="1"/>
  <c r="JV24" i="5" s="1"/>
  <c r="JF28" i="5"/>
  <c r="JG28" i="5" s="1"/>
  <c r="JU28" i="5" s="1"/>
  <c r="JV28" i="5" s="1"/>
  <c r="JF32" i="5"/>
  <c r="JG32" i="5" s="1"/>
  <c r="JU32" i="5" s="1"/>
  <c r="JV32" i="5" s="1"/>
  <c r="JF36" i="5"/>
  <c r="JG36" i="5" s="1"/>
  <c r="JU36" i="5" s="1"/>
  <c r="JV36" i="5" s="1"/>
  <c r="JF40" i="5"/>
  <c r="JG40" i="5" s="1"/>
  <c r="JU40" i="5" s="1"/>
  <c r="JV40" i="5" s="1"/>
  <c r="JF44" i="5"/>
  <c r="JG44" i="5" s="1"/>
  <c r="JU44" i="5" s="1"/>
  <c r="JV44" i="5" s="1"/>
  <c r="JF48" i="5"/>
  <c r="JG48" i="5" s="1"/>
  <c r="JU48" i="5" s="1"/>
  <c r="JV48" i="5" s="1"/>
  <c r="JF52" i="5"/>
  <c r="JG52" i="5" s="1"/>
  <c r="JU52" i="5" s="1"/>
  <c r="JV52" i="5" s="1"/>
  <c r="JF56" i="5"/>
  <c r="JG56" i="5" s="1"/>
  <c r="JU56" i="5" s="1"/>
  <c r="JV56" i="5" s="1"/>
  <c r="JF60" i="5"/>
  <c r="JG60" i="5" s="1"/>
  <c r="JU60" i="5" s="1"/>
  <c r="JV60" i="5" s="1"/>
  <c r="JF64" i="5"/>
  <c r="JG64" i="5" s="1"/>
  <c r="JU64" i="5" s="1"/>
  <c r="JV64" i="5" s="1"/>
  <c r="JF68" i="5"/>
  <c r="JG68" i="5" s="1"/>
  <c r="JU68" i="5" s="1"/>
  <c r="JV68" i="5" s="1"/>
  <c r="JF72" i="5"/>
  <c r="JG72" i="5" s="1"/>
  <c r="JU72" i="5" s="1"/>
  <c r="JV72" i="5" s="1"/>
  <c r="JF76" i="5"/>
  <c r="JG76" i="5" s="1"/>
  <c r="JU76" i="5" s="1"/>
  <c r="JV76" i="5" s="1"/>
  <c r="JF80" i="5"/>
  <c r="JG80" i="5" s="1"/>
  <c r="JU80" i="5" s="1"/>
  <c r="JV80" i="5" s="1"/>
  <c r="JF84" i="5"/>
  <c r="JG84" i="5" s="1"/>
  <c r="JU84" i="5" s="1"/>
  <c r="JV84" i="5" s="1"/>
  <c r="JF88" i="5"/>
  <c r="JG88" i="5" s="1"/>
  <c r="JU88" i="5" s="1"/>
  <c r="JV88" i="5" s="1"/>
  <c r="JF92" i="5"/>
  <c r="JG92" i="5" s="1"/>
  <c r="JU92" i="5" s="1"/>
  <c r="JV92" i="5" s="1"/>
  <c r="JF96" i="5"/>
  <c r="JG96" i="5" s="1"/>
  <c r="JU96" i="5" s="1"/>
  <c r="JV96" i="5" s="1"/>
  <c r="JF100" i="5"/>
  <c r="JG100" i="5" s="1"/>
  <c r="JU100" i="5" s="1"/>
  <c r="JV100" i="5" s="1"/>
  <c r="JF104" i="5"/>
  <c r="JG104" i="5" s="1"/>
  <c r="JU104" i="5" s="1"/>
  <c r="JV104" i="5" s="1"/>
  <c r="JF108" i="5"/>
  <c r="JG108" i="5" s="1"/>
  <c r="JU108" i="5" s="1"/>
  <c r="JV108" i="5" s="1"/>
  <c r="JF112" i="5"/>
  <c r="JG112" i="5" s="1"/>
  <c r="JU112" i="5" s="1"/>
  <c r="JV112" i="5" s="1"/>
  <c r="JF17" i="5"/>
  <c r="JG17" i="5" s="1"/>
  <c r="JU17" i="5" s="1"/>
  <c r="JV17" i="5" s="1"/>
  <c r="JF21" i="5"/>
  <c r="JG21" i="5" s="1"/>
  <c r="JU21" i="5" s="1"/>
  <c r="JV21" i="5" s="1"/>
  <c r="JF25" i="5"/>
  <c r="JG25" i="5" s="1"/>
  <c r="JU25" i="5" s="1"/>
  <c r="JV25" i="5" s="1"/>
  <c r="JF29" i="5"/>
  <c r="JG29" i="5" s="1"/>
  <c r="JU29" i="5" s="1"/>
  <c r="JV29" i="5" s="1"/>
  <c r="JF33" i="5"/>
  <c r="JG33" i="5" s="1"/>
  <c r="JU33" i="5" s="1"/>
  <c r="JV33" i="5" s="1"/>
  <c r="JF37" i="5"/>
  <c r="JG37" i="5" s="1"/>
  <c r="JU37" i="5" s="1"/>
  <c r="JV37" i="5" s="1"/>
  <c r="JF41" i="5"/>
  <c r="JG41" i="5" s="1"/>
  <c r="JU41" i="5" s="1"/>
  <c r="JV41" i="5" s="1"/>
  <c r="JF45" i="5"/>
  <c r="JG45" i="5" s="1"/>
  <c r="JU45" i="5" s="1"/>
  <c r="JV45" i="5" s="1"/>
  <c r="JF49" i="5"/>
  <c r="JG49" i="5" s="1"/>
  <c r="JU49" i="5" s="1"/>
  <c r="JV49" i="5" s="1"/>
  <c r="JF53" i="5"/>
  <c r="JG53" i="5" s="1"/>
  <c r="JU53" i="5" s="1"/>
  <c r="JV53" i="5" s="1"/>
  <c r="JF57" i="5"/>
  <c r="JG57" i="5" s="1"/>
  <c r="JU57" i="5" s="1"/>
  <c r="JV57" i="5" s="1"/>
  <c r="JF61" i="5"/>
  <c r="JG61" i="5" s="1"/>
  <c r="JU61" i="5" s="1"/>
  <c r="JV61" i="5" s="1"/>
  <c r="JF65" i="5"/>
  <c r="JG65" i="5" s="1"/>
  <c r="JU65" i="5" s="1"/>
  <c r="JV65" i="5" s="1"/>
  <c r="JF69" i="5"/>
  <c r="JG69" i="5" s="1"/>
  <c r="JU69" i="5" s="1"/>
  <c r="JV69" i="5" s="1"/>
  <c r="JF73" i="5"/>
  <c r="JG73" i="5" s="1"/>
  <c r="JU73" i="5" s="1"/>
  <c r="JV73" i="5" s="1"/>
  <c r="JF77" i="5"/>
  <c r="JG77" i="5" s="1"/>
  <c r="JU77" i="5" s="1"/>
  <c r="JV77" i="5" s="1"/>
  <c r="JF81" i="5"/>
  <c r="JG81" i="5" s="1"/>
  <c r="JU81" i="5" s="1"/>
  <c r="JV81" i="5" s="1"/>
  <c r="JF85" i="5"/>
  <c r="JG85" i="5" s="1"/>
  <c r="JU85" i="5" s="1"/>
  <c r="JV85" i="5" s="1"/>
  <c r="JF89" i="5"/>
  <c r="JG89" i="5" s="1"/>
  <c r="JU89" i="5" s="1"/>
  <c r="JV89" i="5" s="1"/>
  <c r="JF93" i="5"/>
  <c r="JG93" i="5" s="1"/>
  <c r="JU93" i="5" s="1"/>
  <c r="JV93" i="5" s="1"/>
  <c r="JF97" i="5"/>
  <c r="JG97" i="5" s="1"/>
  <c r="JU97" i="5" s="1"/>
  <c r="JV97" i="5" s="1"/>
  <c r="JF101" i="5"/>
  <c r="JG101" i="5" s="1"/>
  <c r="JU101" i="5" s="1"/>
  <c r="JV101" i="5" s="1"/>
  <c r="JF105" i="5"/>
  <c r="JG105" i="5" s="1"/>
  <c r="JU105" i="5" s="1"/>
  <c r="JV105" i="5" s="1"/>
  <c r="JF109" i="5"/>
  <c r="JG109" i="5" s="1"/>
  <c r="JU109" i="5" s="1"/>
  <c r="JV109" i="5" s="1"/>
  <c r="D11" i="6"/>
  <c r="JF14" i="5"/>
  <c r="JG14" i="5" s="1"/>
  <c r="JU14" i="5" s="1"/>
  <c r="JV14" i="5" s="1"/>
  <c r="JF18" i="5"/>
  <c r="JG18" i="5" s="1"/>
  <c r="JU18" i="5" s="1"/>
  <c r="JV18" i="5" s="1"/>
  <c r="JF22" i="5"/>
  <c r="JG22" i="5" s="1"/>
  <c r="JU22" i="5" s="1"/>
  <c r="JV22" i="5" s="1"/>
  <c r="JF26" i="5"/>
  <c r="JG26" i="5" s="1"/>
  <c r="JU26" i="5" s="1"/>
  <c r="JV26" i="5" s="1"/>
  <c r="JF30" i="5"/>
  <c r="JG30" i="5" s="1"/>
  <c r="JU30" i="5" s="1"/>
  <c r="JV30" i="5" s="1"/>
  <c r="JF34" i="5"/>
  <c r="JG34" i="5" s="1"/>
  <c r="JU34" i="5" s="1"/>
  <c r="JV34" i="5" s="1"/>
  <c r="JF38" i="5"/>
  <c r="JG38" i="5" s="1"/>
  <c r="JU38" i="5" s="1"/>
  <c r="JV38" i="5" s="1"/>
  <c r="JF42" i="5"/>
  <c r="JG42" i="5" s="1"/>
  <c r="JU42" i="5" s="1"/>
  <c r="JV42" i="5" s="1"/>
  <c r="JF46" i="5"/>
  <c r="JG46" i="5" s="1"/>
  <c r="JU46" i="5" s="1"/>
  <c r="JV46" i="5" s="1"/>
  <c r="JF50" i="5"/>
  <c r="JG50" i="5" s="1"/>
  <c r="JU50" i="5" s="1"/>
  <c r="JV50" i="5" s="1"/>
  <c r="JF54" i="5"/>
  <c r="JG54" i="5" s="1"/>
  <c r="JU54" i="5" s="1"/>
  <c r="JV54" i="5" s="1"/>
  <c r="JF58" i="5"/>
  <c r="JG58" i="5" s="1"/>
  <c r="JU58" i="5" s="1"/>
  <c r="JV58" i="5" s="1"/>
  <c r="JF62" i="5"/>
  <c r="JG62" i="5" s="1"/>
  <c r="JU62" i="5" s="1"/>
  <c r="JV62" i="5" s="1"/>
  <c r="JF66" i="5"/>
  <c r="JG66" i="5" s="1"/>
  <c r="JU66" i="5" s="1"/>
  <c r="JV66" i="5" s="1"/>
  <c r="JF70" i="5"/>
  <c r="JG70" i="5" s="1"/>
  <c r="JU70" i="5" s="1"/>
  <c r="JV70" i="5" s="1"/>
  <c r="JF74" i="5"/>
  <c r="JG74" i="5" s="1"/>
  <c r="JU74" i="5" s="1"/>
  <c r="JV74" i="5" s="1"/>
  <c r="JF78" i="5"/>
  <c r="JG78" i="5" s="1"/>
  <c r="JU78" i="5" s="1"/>
  <c r="JV78" i="5" s="1"/>
  <c r="JF82" i="5"/>
  <c r="JG82" i="5" s="1"/>
  <c r="JU82" i="5" s="1"/>
  <c r="JV82" i="5" s="1"/>
  <c r="JF86" i="5"/>
  <c r="JG86" i="5" s="1"/>
  <c r="JU86" i="5" s="1"/>
  <c r="JV86" i="5" s="1"/>
  <c r="JF90" i="5"/>
  <c r="JG90" i="5" s="1"/>
  <c r="JU90" i="5" s="1"/>
  <c r="JV90" i="5" s="1"/>
  <c r="JF94" i="5"/>
  <c r="JG94" i="5" s="1"/>
  <c r="JU94" i="5" s="1"/>
  <c r="JV94" i="5" s="1"/>
  <c r="JF98" i="5"/>
  <c r="JG98" i="5" s="1"/>
  <c r="JU98" i="5" s="1"/>
  <c r="JV98" i="5" s="1"/>
  <c r="JF102" i="5"/>
  <c r="JG102" i="5" s="1"/>
  <c r="JU102" i="5" s="1"/>
  <c r="JV102" i="5" s="1"/>
  <c r="JF106" i="5"/>
  <c r="JG106" i="5" s="1"/>
  <c r="JU106" i="5" s="1"/>
  <c r="JV106" i="5" s="1"/>
  <c r="JF110" i="5"/>
  <c r="JG110" i="5" s="1"/>
  <c r="JU110" i="5" s="1"/>
  <c r="JV110" i="5" s="1"/>
  <c r="JF13" i="5"/>
  <c r="JG13" i="5" s="1"/>
  <c r="JU13" i="5" s="1"/>
  <c r="JV13" i="5" s="1"/>
  <c r="JF15" i="5"/>
  <c r="JG15" i="5" s="1"/>
  <c r="JU15" i="5" s="1"/>
  <c r="JV15" i="5" s="1"/>
  <c r="JF19" i="5"/>
  <c r="JG19" i="5" s="1"/>
  <c r="JU19" i="5" s="1"/>
  <c r="JV19" i="5" s="1"/>
  <c r="JF23" i="5"/>
  <c r="JG23" i="5" s="1"/>
  <c r="JU23" i="5" s="1"/>
  <c r="JV23" i="5" s="1"/>
  <c r="JF27" i="5"/>
  <c r="JG27" i="5" s="1"/>
  <c r="JU27" i="5" s="1"/>
  <c r="JV27" i="5" s="1"/>
  <c r="JF31" i="5"/>
  <c r="JG31" i="5" s="1"/>
  <c r="JU31" i="5" s="1"/>
  <c r="JV31" i="5" s="1"/>
  <c r="JF35" i="5"/>
  <c r="JG35" i="5" s="1"/>
  <c r="JU35" i="5" s="1"/>
  <c r="JV35" i="5" s="1"/>
  <c r="JF39" i="5"/>
  <c r="JG39" i="5" s="1"/>
  <c r="JU39" i="5" s="1"/>
  <c r="JV39" i="5" s="1"/>
  <c r="JF43" i="5"/>
  <c r="JG43" i="5" s="1"/>
  <c r="JU43" i="5" s="1"/>
  <c r="JV43" i="5" s="1"/>
  <c r="JF47" i="5"/>
  <c r="JG47" i="5" s="1"/>
  <c r="JU47" i="5" s="1"/>
  <c r="JV47" i="5" s="1"/>
  <c r="JF51" i="5"/>
  <c r="JG51" i="5" s="1"/>
  <c r="JU51" i="5" s="1"/>
  <c r="JV51" i="5" s="1"/>
  <c r="JF55" i="5"/>
  <c r="JG55" i="5" s="1"/>
  <c r="JU55" i="5" s="1"/>
  <c r="JV55" i="5" s="1"/>
  <c r="JF59" i="5"/>
  <c r="JG59" i="5" s="1"/>
  <c r="JU59" i="5" s="1"/>
  <c r="JV59" i="5" s="1"/>
  <c r="JF63" i="5"/>
  <c r="JG63" i="5" s="1"/>
  <c r="JU63" i="5" s="1"/>
  <c r="JV63" i="5" s="1"/>
  <c r="JF67" i="5"/>
  <c r="JG67" i="5" s="1"/>
  <c r="JU67" i="5" s="1"/>
  <c r="JV67" i="5" s="1"/>
  <c r="JF71" i="5"/>
  <c r="JG71" i="5" s="1"/>
  <c r="JU71" i="5" s="1"/>
  <c r="JV71" i="5" s="1"/>
  <c r="JF75" i="5"/>
  <c r="JG75" i="5" s="1"/>
  <c r="JU75" i="5" s="1"/>
  <c r="JV75" i="5" s="1"/>
  <c r="JF79" i="5"/>
  <c r="JG79" i="5" s="1"/>
  <c r="JU79" i="5" s="1"/>
  <c r="JV79" i="5" s="1"/>
  <c r="JF83" i="5"/>
  <c r="JG83" i="5" s="1"/>
  <c r="JU83" i="5" s="1"/>
  <c r="JV83" i="5" s="1"/>
  <c r="JF87" i="5"/>
  <c r="JG87" i="5" s="1"/>
  <c r="JU87" i="5" s="1"/>
  <c r="JV87" i="5" s="1"/>
  <c r="JF91" i="5"/>
  <c r="JG91" i="5" s="1"/>
  <c r="JU91" i="5" s="1"/>
  <c r="JV91" i="5" s="1"/>
  <c r="JF95" i="5"/>
  <c r="JG95" i="5" s="1"/>
  <c r="JU95" i="5" s="1"/>
  <c r="JV95" i="5" s="1"/>
  <c r="JF99" i="5"/>
  <c r="JG99" i="5" s="1"/>
  <c r="JU99" i="5" s="1"/>
  <c r="JV99" i="5" s="1"/>
  <c r="JF103" i="5"/>
  <c r="JG103" i="5" s="1"/>
  <c r="JU103" i="5" s="1"/>
  <c r="JV103" i="5" s="1"/>
  <c r="JF107" i="5"/>
  <c r="JG107" i="5" s="1"/>
  <c r="JU107" i="5" s="1"/>
  <c r="JV107" i="5" s="1"/>
  <c r="JF111" i="5"/>
  <c r="JG111" i="5" s="1"/>
  <c r="JU111" i="5" s="1"/>
  <c r="JV111" i="5" s="1"/>
  <c r="JH10" i="5"/>
  <c r="B23" i="6" l="1"/>
  <c r="C23" i="6" s="1"/>
  <c r="Q23" i="6" s="1"/>
  <c r="R23" i="6" s="1"/>
  <c r="B111" i="6"/>
  <c r="C111" i="6" s="1"/>
  <c r="Q111" i="6" s="1"/>
  <c r="R111" i="6" s="1"/>
  <c r="B107" i="6"/>
  <c r="C107" i="6" s="1"/>
  <c r="Q107" i="6" s="1"/>
  <c r="R107" i="6" s="1"/>
  <c r="B103" i="6"/>
  <c r="C103" i="6" s="1"/>
  <c r="Q103" i="6" s="1"/>
  <c r="R103" i="6" s="1"/>
  <c r="B99" i="6"/>
  <c r="C99" i="6" s="1"/>
  <c r="Q99" i="6" s="1"/>
  <c r="R99" i="6" s="1"/>
  <c r="B95" i="6"/>
  <c r="C95" i="6" s="1"/>
  <c r="Q95" i="6" s="1"/>
  <c r="R95" i="6" s="1"/>
  <c r="B91" i="6"/>
  <c r="C91" i="6" s="1"/>
  <c r="Q91" i="6" s="1"/>
  <c r="R91" i="6" s="1"/>
  <c r="B87" i="6"/>
  <c r="C87" i="6" s="1"/>
  <c r="Q87" i="6" s="1"/>
  <c r="R87" i="6" s="1"/>
  <c r="B83" i="6"/>
  <c r="C83" i="6" s="1"/>
  <c r="Q83" i="6" s="1"/>
  <c r="R83" i="6" s="1"/>
  <c r="B79" i="6"/>
  <c r="C79" i="6" s="1"/>
  <c r="Q79" i="6" s="1"/>
  <c r="R79" i="6" s="1"/>
  <c r="B75" i="6"/>
  <c r="C75" i="6" s="1"/>
  <c r="Q75" i="6" s="1"/>
  <c r="R75" i="6" s="1"/>
  <c r="B71" i="6"/>
  <c r="C71" i="6" s="1"/>
  <c r="Q71" i="6" s="1"/>
  <c r="R71" i="6" s="1"/>
  <c r="B67" i="6"/>
  <c r="C67" i="6" s="1"/>
  <c r="Q67" i="6" s="1"/>
  <c r="R67" i="6" s="1"/>
  <c r="B63" i="6"/>
  <c r="C63" i="6" s="1"/>
  <c r="Q63" i="6" s="1"/>
  <c r="R63" i="6" s="1"/>
  <c r="B59" i="6"/>
  <c r="C59" i="6" s="1"/>
  <c r="Q59" i="6" s="1"/>
  <c r="R59" i="6" s="1"/>
  <c r="B55" i="6"/>
  <c r="C55" i="6" s="1"/>
  <c r="Q55" i="6" s="1"/>
  <c r="R55" i="6" s="1"/>
  <c r="B51" i="6"/>
  <c r="C51" i="6" s="1"/>
  <c r="Q51" i="6" s="1"/>
  <c r="R51" i="6" s="1"/>
  <c r="B47" i="6"/>
  <c r="C47" i="6" s="1"/>
  <c r="Q47" i="6" s="1"/>
  <c r="R47" i="6" s="1"/>
  <c r="B43" i="6"/>
  <c r="C43" i="6" s="1"/>
  <c r="Q43" i="6" s="1"/>
  <c r="R43" i="6" s="1"/>
  <c r="B39" i="6"/>
  <c r="C39" i="6" s="1"/>
  <c r="Q39" i="6" s="1"/>
  <c r="R39" i="6" s="1"/>
  <c r="B35" i="6"/>
  <c r="C35" i="6" s="1"/>
  <c r="Q35" i="6" s="1"/>
  <c r="R35" i="6" s="1"/>
  <c r="B31" i="6"/>
  <c r="C31" i="6" s="1"/>
  <c r="Q31" i="6" s="1"/>
  <c r="R31" i="6" s="1"/>
  <c r="B27" i="6"/>
  <c r="C27" i="6" s="1"/>
  <c r="Q27" i="6" s="1"/>
  <c r="R27" i="6" s="1"/>
  <c r="B21" i="6"/>
  <c r="C21" i="6" s="1"/>
  <c r="Q21" i="6" s="1"/>
  <c r="R21" i="6" s="1"/>
  <c r="B14" i="6"/>
  <c r="C14" i="6" s="1"/>
  <c r="Q14" i="6" s="1"/>
  <c r="R14" i="6" s="1"/>
  <c r="B13" i="6"/>
  <c r="C13" i="6" s="1"/>
  <c r="Q13" i="6" s="1"/>
  <c r="R13" i="6" s="1"/>
  <c r="B19" i="6"/>
  <c r="C19" i="6" s="1"/>
  <c r="Q19" i="6" s="1"/>
  <c r="R19" i="6" s="1"/>
  <c r="B20" i="6"/>
  <c r="C20" i="6" s="1"/>
  <c r="Q20" i="6" s="1"/>
  <c r="R20" i="6" s="1"/>
  <c r="B110" i="6"/>
  <c r="C110" i="6" s="1"/>
  <c r="Q110" i="6" s="1"/>
  <c r="R110" i="6" s="1"/>
  <c r="B106" i="6"/>
  <c r="C106" i="6" s="1"/>
  <c r="Q106" i="6" s="1"/>
  <c r="R106" i="6" s="1"/>
  <c r="B102" i="6"/>
  <c r="C102" i="6" s="1"/>
  <c r="Q102" i="6" s="1"/>
  <c r="R102" i="6" s="1"/>
  <c r="B98" i="6"/>
  <c r="C98" i="6" s="1"/>
  <c r="Q98" i="6" s="1"/>
  <c r="R98" i="6" s="1"/>
  <c r="B94" i="6"/>
  <c r="C94" i="6" s="1"/>
  <c r="Q94" i="6" s="1"/>
  <c r="R94" i="6" s="1"/>
  <c r="B90" i="6"/>
  <c r="C90" i="6" s="1"/>
  <c r="Q90" i="6" s="1"/>
  <c r="R90" i="6" s="1"/>
  <c r="B86" i="6"/>
  <c r="C86" i="6" s="1"/>
  <c r="Q86" i="6" s="1"/>
  <c r="R86" i="6" s="1"/>
  <c r="B82" i="6"/>
  <c r="C82" i="6" s="1"/>
  <c r="Q82" i="6" s="1"/>
  <c r="R82" i="6" s="1"/>
  <c r="B78" i="6"/>
  <c r="C78" i="6" s="1"/>
  <c r="Q78" i="6" s="1"/>
  <c r="R78" i="6" s="1"/>
  <c r="B74" i="6"/>
  <c r="C74" i="6" s="1"/>
  <c r="Q74" i="6" s="1"/>
  <c r="R74" i="6" s="1"/>
  <c r="B70" i="6"/>
  <c r="C70" i="6" s="1"/>
  <c r="Q70" i="6" s="1"/>
  <c r="R70" i="6" s="1"/>
  <c r="B66" i="6"/>
  <c r="C66" i="6" s="1"/>
  <c r="Q66" i="6" s="1"/>
  <c r="R66" i="6" s="1"/>
  <c r="B62" i="6"/>
  <c r="C62" i="6" s="1"/>
  <c r="Q62" i="6" s="1"/>
  <c r="R62" i="6" s="1"/>
  <c r="B58" i="6"/>
  <c r="C58" i="6" s="1"/>
  <c r="Q58" i="6" s="1"/>
  <c r="R58" i="6" s="1"/>
  <c r="B54" i="6"/>
  <c r="C54" i="6" s="1"/>
  <c r="Q54" i="6" s="1"/>
  <c r="R54" i="6" s="1"/>
  <c r="B50" i="6"/>
  <c r="C50" i="6" s="1"/>
  <c r="Q50" i="6" s="1"/>
  <c r="R50" i="6" s="1"/>
  <c r="B46" i="6"/>
  <c r="C46" i="6" s="1"/>
  <c r="Q46" i="6" s="1"/>
  <c r="R46" i="6" s="1"/>
  <c r="B42" i="6"/>
  <c r="C42" i="6" s="1"/>
  <c r="Q42" i="6" s="1"/>
  <c r="R42" i="6" s="1"/>
  <c r="B38" i="6"/>
  <c r="C38" i="6" s="1"/>
  <c r="Q38" i="6" s="1"/>
  <c r="R38" i="6" s="1"/>
  <c r="B34" i="6"/>
  <c r="C34" i="6" s="1"/>
  <c r="Q34" i="6" s="1"/>
  <c r="R34" i="6" s="1"/>
  <c r="B30" i="6"/>
  <c r="C30" i="6" s="1"/>
  <c r="Q30" i="6" s="1"/>
  <c r="R30" i="6" s="1"/>
  <c r="B26" i="6"/>
  <c r="C26" i="6" s="1"/>
  <c r="Q26" i="6" s="1"/>
  <c r="R26" i="6" s="1"/>
  <c r="B18" i="6"/>
  <c r="C18" i="6" s="1"/>
  <c r="Q18" i="6" s="1"/>
  <c r="R18" i="6" s="1"/>
  <c r="AB11" i="6"/>
  <c r="B15" i="6"/>
  <c r="C15" i="6" s="1"/>
  <c r="Q15" i="6" s="1"/>
  <c r="R15" i="6" s="1"/>
  <c r="B109" i="6"/>
  <c r="C109" i="6" s="1"/>
  <c r="Q109" i="6" s="1"/>
  <c r="R109" i="6" s="1"/>
  <c r="B105" i="6"/>
  <c r="C105" i="6" s="1"/>
  <c r="Q105" i="6" s="1"/>
  <c r="R105" i="6" s="1"/>
  <c r="B101" i="6"/>
  <c r="C101" i="6" s="1"/>
  <c r="Q101" i="6" s="1"/>
  <c r="R101" i="6" s="1"/>
  <c r="B97" i="6"/>
  <c r="C97" i="6" s="1"/>
  <c r="Q97" i="6" s="1"/>
  <c r="R97" i="6" s="1"/>
  <c r="B93" i="6"/>
  <c r="C93" i="6" s="1"/>
  <c r="Q93" i="6" s="1"/>
  <c r="R93" i="6" s="1"/>
  <c r="B89" i="6"/>
  <c r="C89" i="6" s="1"/>
  <c r="Q89" i="6" s="1"/>
  <c r="R89" i="6" s="1"/>
  <c r="B85" i="6"/>
  <c r="C85" i="6" s="1"/>
  <c r="Q85" i="6" s="1"/>
  <c r="R85" i="6" s="1"/>
  <c r="B81" i="6"/>
  <c r="C81" i="6" s="1"/>
  <c r="Q81" i="6" s="1"/>
  <c r="R81" i="6" s="1"/>
  <c r="B77" i="6"/>
  <c r="C77" i="6" s="1"/>
  <c r="Q77" i="6" s="1"/>
  <c r="R77" i="6" s="1"/>
  <c r="B73" i="6"/>
  <c r="C73" i="6" s="1"/>
  <c r="Q73" i="6" s="1"/>
  <c r="R73" i="6" s="1"/>
  <c r="B69" i="6"/>
  <c r="C69" i="6" s="1"/>
  <c r="Q69" i="6" s="1"/>
  <c r="R69" i="6" s="1"/>
  <c r="B65" i="6"/>
  <c r="C65" i="6" s="1"/>
  <c r="Q65" i="6" s="1"/>
  <c r="R65" i="6" s="1"/>
  <c r="B61" i="6"/>
  <c r="C61" i="6" s="1"/>
  <c r="Q61" i="6" s="1"/>
  <c r="R61" i="6" s="1"/>
  <c r="B57" i="6"/>
  <c r="C57" i="6" s="1"/>
  <c r="Q57" i="6" s="1"/>
  <c r="R57" i="6" s="1"/>
  <c r="B53" i="6"/>
  <c r="C53" i="6" s="1"/>
  <c r="Q53" i="6" s="1"/>
  <c r="R53" i="6" s="1"/>
  <c r="B49" i="6"/>
  <c r="C49" i="6" s="1"/>
  <c r="Q49" i="6" s="1"/>
  <c r="R49" i="6" s="1"/>
  <c r="B45" i="6"/>
  <c r="C45" i="6" s="1"/>
  <c r="Q45" i="6" s="1"/>
  <c r="R45" i="6" s="1"/>
  <c r="B41" i="6"/>
  <c r="C41" i="6" s="1"/>
  <c r="Q41" i="6" s="1"/>
  <c r="R41" i="6" s="1"/>
  <c r="B37" i="6"/>
  <c r="C37" i="6" s="1"/>
  <c r="Q37" i="6" s="1"/>
  <c r="R37" i="6" s="1"/>
  <c r="B33" i="6"/>
  <c r="C33" i="6" s="1"/>
  <c r="Q33" i="6" s="1"/>
  <c r="R33" i="6" s="1"/>
  <c r="B29" i="6"/>
  <c r="C29" i="6" s="1"/>
  <c r="Q29" i="6" s="1"/>
  <c r="R29" i="6" s="1"/>
  <c r="B25" i="6"/>
  <c r="C25" i="6" s="1"/>
  <c r="Q25" i="6" s="1"/>
  <c r="R25" i="6" s="1"/>
  <c r="B17" i="6"/>
  <c r="C17" i="6" s="1"/>
  <c r="Q17" i="6" s="1"/>
  <c r="R17" i="6" s="1"/>
  <c r="B24" i="6"/>
  <c r="C24" i="6" s="1"/>
  <c r="Q24" i="6" s="1"/>
  <c r="R24" i="6" s="1"/>
  <c r="B112" i="6"/>
  <c r="C112" i="6" s="1"/>
  <c r="Q112" i="6" s="1"/>
  <c r="R112" i="6" s="1"/>
  <c r="B108" i="6"/>
  <c r="C108" i="6" s="1"/>
  <c r="Q108" i="6" s="1"/>
  <c r="R108" i="6" s="1"/>
  <c r="B104" i="6"/>
  <c r="C104" i="6" s="1"/>
  <c r="Q104" i="6" s="1"/>
  <c r="R104" i="6" s="1"/>
  <c r="B100" i="6"/>
  <c r="C100" i="6" s="1"/>
  <c r="Q100" i="6" s="1"/>
  <c r="R100" i="6" s="1"/>
  <c r="B96" i="6"/>
  <c r="C96" i="6" s="1"/>
  <c r="Q96" i="6" s="1"/>
  <c r="R96" i="6" s="1"/>
  <c r="B92" i="6"/>
  <c r="C92" i="6" s="1"/>
  <c r="Q92" i="6" s="1"/>
  <c r="R92" i="6" s="1"/>
  <c r="B88" i="6"/>
  <c r="C88" i="6" s="1"/>
  <c r="Q88" i="6" s="1"/>
  <c r="R88" i="6" s="1"/>
  <c r="B84" i="6"/>
  <c r="C84" i="6" s="1"/>
  <c r="Q84" i="6" s="1"/>
  <c r="R84" i="6" s="1"/>
  <c r="B80" i="6"/>
  <c r="C80" i="6" s="1"/>
  <c r="Q80" i="6" s="1"/>
  <c r="R80" i="6" s="1"/>
  <c r="B76" i="6"/>
  <c r="C76" i="6" s="1"/>
  <c r="Q76" i="6" s="1"/>
  <c r="R76" i="6" s="1"/>
  <c r="B72" i="6"/>
  <c r="C72" i="6" s="1"/>
  <c r="Q72" i="6" s="1"/>
  <c r="R72" i="6" s="1"/>
  <c r="B68" i="6"/>
  <c r="C68" i="6" s="1"/>
  <c r="Q68" i="6" s="1"/>
  <c r="R68" i="6" s="1"/>
  <c r="B64" i="6"/>
  <c r="C64" i="6" s="1"/>
  <c r="Q64" i="6" s="1"/>
  <c r="R64" i="6" s="1"/>
  <c r="B60" i="6"/>
  <c r="C60" i="6" s="1"/>
  <c r="Q60" i="6" s="1"/>
  <c r="R60" i="6" s="1"/>
  <c r="B56" i="6"/>
  <c r="C56" i="6" s="1"/>
  <c r="Q56" i="6" s="1"/>
  <c r="R56" i="6" s="1"/>
  <c r="B52" i="6"/>
  <c r="C52" i="6" s="1"/>
  <c r="Q52" i="6" s="1"/>
  <c r="R52" i="6" s="1"/>
  <c r="B48" i="6"/>
  <c r="C48" i="6" s="1"/>
  <c r="Q48" i="6" s="1"/>
  <c r="R48" i="6" s="1"/>
  <c r="B44" i="6"/>
  <c r="C44" i="6" s="1"/>
  <c r="Q44" i="6" s="1"/>
  <c r="R44" i="6" s="1"/>
  <c r="B40" i="6"/>
  <c r="C40" i="6" s="1"/>
  <c r="Q40" i="6" s="1"/>
  <c r="R40" i="6" s="1"/>
  <c r="B36" i="6"/>
  <c r="C36" i="6" s="1"/>
  <c r="Q36" i="6" s="1"/>
  <c r="R36" i="6" s="1"/>
  <c r="B32" i="6"/>
  <c r="C32" i="6" s="1"/>
  <c r="Q32" i="6" s="1"/>
  <c r="R32" i="6" s="1"/>
  <c r="B28" i="6"/>
  <c r="C28" i="6" s="1"/>
  <c r="Q28" i="6" s="1"/>
  <c r="R28" i="6" s="1"/>
  <c r="B22" i="6"/>
  <c r="C22" i="6" s="1"/>
  <c r="Q22" i="6" s="1"/>
  <c r="R22" i="6" s="1"/>
  <c r="B16" i="6"/>
  <c r="C16" i="6" s="1"/>
  <c r="Q16" i="6" s="1"/>
  <c r="R16" i="6" s="1"/>
  <c r="AB10" i="6"/>
  <c r="Z112" i="6" l="1"/>
  <c r="AA112" i="6" s="1"/>
  <c r="AO112" i="6" s="1"/>
  <c r="AP112" i="6" s="1"/>
  <c r="Z108" i="6"/>
  <c r="AA108" i="6" s="1"/>
  <c r="AO108" i="6" s="1"/>
  <c r="AP108" i="6" s="1"/>
  <c r="Z104" i="6"/>
  <c r="AA104" i="6" s="1"/>
  <c r="AO104" i="6" s="1"/>
  <c r="AP104" i="6" s="1"/>
  <c r="Z100" i="6"/>
  <c r="AA100" i="6" s="1"/>
  <c r="AO100" i="6" s="1"/>
  <c r="AP100" i="6" s="1"/>
  <c r="Z96" i="6"/>
  <c r="AA96" i="6" s="1"/>
  <c r="AO96" i="6" s="1"/>
  <c r="AP96" i="6" s="1"/>
  <c r="Z92" i="6"/>
  <c r="AA92" i="6" s="1"/>
  <c r="AO92" i="6" s="1"/>
  <c r="AP92" i="6" s="1"/>
  <c r="Z88" i="6"/>
  <c r="AA88" i="6" s="1"/>
  <c r="AO88" i="6" s="1"/>
  <c r="AP88" i="6" s="1"/>
  <c r="Z84" i="6"/>
  <c r="AA84" i="6" s="1"/>
  <c r="AO84" i="6" s="1"/>
  <c r="AP84" i="6" s="1"/>
  <c r="Z80" i="6"/>
  <c r="AA80" i="6" s="1"/>
  <c r="AO80" i="6" s="1"/>
  <c r="AP80" i="6" s="1"/>
  <c r="Z76" i="6"/>
  <c r="AA76" i="6" s="1"/>
  <c r="AO76" i="6" s="1"/>
  <c r="AP76" i="6" s="1"/>
  <c r="Z72" i="6"/>
  <c r="AA72" i="6" s="1"/>
  <c r="AO72" i="6" s="1"/>
  <c r="AP72" i="6" s="1"/>
  <c r="Z68" i="6"/>
  <c r="AA68" i="6" s="1"/>
  <c r="AO68" i="6" s="1"/>
  <c r="AP68" i="6" s="1"/>
  <c r="Z64" i="6"/>
  <c r="AA64" i="6" s="1"/>
  <c r="AO64" i="6" s="1"/>
  <c r="AP64" i="6" s="1"/>
  <c r="Z60" i="6"/>
  <c r="AA60" i="6" s="1"/>
  <c r="AO60" i="6" s="1"/>
  <c r="AP60" i="6" s="1"/>
  <c r="Z56" i="6"/>
  <c r="AA56" i="6" s="1"/>
  <c r="AO56" i="6" s="1"/>
  <c r="AP56" i="6" s="1"/>
  <c r="Z52" i="6"/>
  <c r="AA52" i="6" s="1"/>
  <c r="AO52" i="6" s="1"/>
  <c r="AP52" i="6" s="1"/>
  <c r="Z48" i="6"/>
  <c r="AA48" i="6" s="1"/>
  <c r="AO48" i="6" s="1"/>
  <c r="AP48" i="6" s="1"/>
  <c r="Z44" i="6"/>
  <c r="AA44" i="6" s="1"/>
  <c r="AO44" i="6" s="1"/>
  <c r="AP44" i="6" s="1"/>
  <c r="Z40" i="6"/>
  <c r="AA40" i="6" s="1"/>
  <c r="AO40" i="6" s="1"/>
  <c r="AP40" i="6" s="1"/>
  <c r="Z36" i="6"/>
  <c r="AA36" i="6" s="1"/>
  <c r="AO36" i="6" s="1"/>
  <c r="AP36" i="6" s="1"/>
  <c r="Z32" i="6"/>
  <c r="AA32" i="6" s="1"/>
  <c r="AO32" i="6" s="1"/>
  <c r="AP32" i="6" s="1"/>
  <c r="Z28" i="6"/>
  <c r="AA28" i="6" s="1"/>
  <c r="AO28" i="6" s="1"/>
  <c r="AP28" i="6" s="1"/>
  <c r="Z24" i="6"/>
  <c r="AA24" i="6" s="1"/>
  <c r="AO24" i="6" s="1"/>
  <c r="AP24" i="6" s="1"/>
  <c r="Z20" i="6"/>
  <c r="AA20" i="6" s="1"/>
  <c r="AO20" i="6" s="1"/>
  <c r="AP20" i="6" s="1"/>
  <c r="Z16" i="6"/>
  <c r="AA16" i="6" s="1"/>
  <c r="AO16" i="6" s="1"/>
  <c r="AP16" i="6" s="1"/>
  <c r="Z111" i="6"/>
  <c r="AA111" i="6" s="1"/>
  <c r="AO111" i="6" s="1"/>
  <c r="AP111" i="6" s="1"/>
  <c r="Z107" i="6"/>
  <c r="AA107" i="6" s="1"/>
  <c r="AO107" i="6" s="1"/>
  <c r="AP107" i="6" s="1"/>
  <c r="Z103" i="6"/>
  <c r="AA103" i="6" s="1"/>
  <c r="AO103" i="6" s="1"/>
  <c r="AP103" i="6" s="1"/>
  <c r="Z99" i="6"/>
  <c r="AA99" i="6" s="1"/>
  <c r="AO99" i="6" s="1"/>
  <c r="AP99" i="6" s="1"/>
  <c r="Z95" i="6"/>
  <c r="AA95" i="6" s="1"/>
  <c r="AO95" i="6" s="1"/>
  <c r="AP95" i="6" s="1"/>
  <c r="Z91" i="6"/>
  <c r="AA91" i="6" s="1"/>
  <c r="AO91" i="6" s="1"/>
  <c r="AP91" i="6" s="1"/>
  <c r="Z87" i="6"/>
  <c r="AA87" i="6" s="1"/>
  <c r="AO87" i="6" s="1"/>
  <c r="AP87" i="6" s="1"/>
  <c r="Z83" i="6"/>
  <c r="AA83" i="6" s="1"/>
  <c r="AO83" i="6" s="1"/>
  <c r="AP83" i="6" s="1"/>
  <c r="Z79" i="6"/>
  <c r="AA79" i="6" s="1"/>
  <c r="AO79" i="6" s="1"/>
  <c r="AP79" i="6" s="1"/>
  <c r="Z75" i="6"/>
  <c r="AA75" i="6" s="1"/>
  <c r="AO75" i="6" s="1"/>
  <c r="AP75" i="6" s="1"/>
  <c r="Z71" i="6"/>
  <c r="AA71" i="6" s="1"/>
  <c r="AO71" i="6" s="1"/>
  <c r="AP71" i="6" s="1"/>
  <c r="Z67" i="6"/>
  <c r="AA67" i="6" s="1"/>
  <c r="AO67" i="6" s="1"/>
  <c r="AP67" i="6" s="1"/>
  <c r="Z63" i="6"/>
  <c r="AA63" i="6" s="1"/>
  <c r="AO63" i="6" s="1"/>
  <c r="AP63" i="6" s="1"/>
  <c r="Z59" i="6"/>
  <c r="AA59" i="6" s="1"/>
  <c r="AO59" i="6" s="1"/>
  <c r="AP59" i="6" s="1"/>
  <c r="Z55" i="6"/>
  <c r="AA55" i="6" s="1"/>
  <c r="AO55" i="6" s="1"/>
  <c r="AP55" i="6" s="1"/>
  <c r="Z51" i="6"/>
  <c r="AA51" i="6" s="1"/>
  <c r="AO51" i="6" s="1"/>
  <c r="AP51" i="6" s="1"/>
  <c r="Z47" i="6"/>
  <c r="AA47" i="6" s="1"/>
  <c r="AO47" i="6" s="1"/>
  <c r="AP47" i="6" s="1"/>
  <c r="Z43" i="6"/>
  <c r="AA43" i="6" s="1"/>
  <c r="AO43" i="6" s="1"/>
  <c r="AP43" i="6" s="1"/>
  <c r="Z39" i="6"/>
  <c r="AA39" i="6" s="1"/>
  <c r="AO39" i="6" s="1"/>
  <c r="AP39" i="6" s="1"/>
  <c r="Z35" i="6"/>
  <c r="AA35" i="6" s="1"/>
  <c r="AO35" i="6" s="1"/>
  <c r="AP35" i="6" s="1"/>
  <c r="Z31" i="6"/>
  <c r="AA31" i="6" s="1"/>
  <c r="AO31" i="6" s="1"/>
  <c r="AP31" i="6" s="1"/>
  <c r="Z27" i="6"/>
  <c r="AA27" i="6" s="1"/>
  <c r="AO27" i="6" s="1"/>
  <c r="AP27" i="6" s="1"/>
  <c r="Z23" i="6"/>
  <c r="AA23" i="6" s="1"/>
  <c r="AO23" i="6" s="1"/>
  <c r="AP23" i="6" s="1"/>
  <c r="Z19" i="6"/>
  <c r="AA19" i="6" s="1"/>
  <c r="AO19" i="6" s="1"/>
  <c r="AP19" i="6" s="1"/>
  <c r="Z15" i="6"/>
  <c r="AA15" i="6" s="1"/>
  <c r="AO15" i="6" s="1"/>
  <c r="AP15" i="6" s="1"/>
  <c r="Z110" i="6"/>
  <c r="AA110" i="6" s="1"/>
  <c r="AO110" i="6" s="1"/>
  <c r="AP110" i="6" s="1"/>
  <c r="Z106" i="6"/>
  <c r="AA106" i="6" s="1"/>
  <c r="AO106" i="6" s="1"/>
  <c r="AP106" i="6" s="1"/>
  <c r="Z102" i="6"/>
  <c r="AA102" i="6" s="1"/>
  <c r="AO102" i="6" s="1"/>
  <c r="AP102" i="6" s="1"/>
  <c r="Z98" i="6"/>
  <c r="AA98" i="6" s="1"/>
  <c r="AO98" i="6" s="1"/>
  <c r="AP98" i="6" s="1"/>
  <c r="Z94" i="6"/>
  <c r="AA94" i="6" s="1"/>
  <c r="AO94" i="6" s="1"/>
  <c r="AP94" i="6" s="1"/>
  <c r="Z90" i="6"/>
  <c r="AA90" i="6" s="1"/>
  <c r="AO90" i="6" s="1"/>
  <c r="AP90" i="6" s="1"/>
  <c r="Z86" i="6"/>
  <c r="AA86" i="6" s="1"/>
  <c r="AO86" i="6" s="1"/>
  <c r="AP86" i="6" s="1"/>
  <c r="Z82" i="6"/>
  <c r="AA82" i="6" s="1"/>
  <c r="AO82" i="6" s="1"/>
  <c r="AP82" i="6" s="1"/>
  <c r="Z78" i="6"/>
  <c r="AA78" i="6" s="1"/>
  <c r="AO78" i="6" s="1"/>
  <c r="AP78" i="6" s="1"/>
  <c r="Z74" i="6"/>
  <c r="AA74" i="6" s="1"/>
  <c r="AO74" i="6" s="1"/>
  <c r="AP74" i="6" s="1"/>
  <c r="Z70" i="6"/>
  <c r="AA70" i="6" s="1"/>
  <c r="AO70" i="6" s="1"/>
  <c r="AP70" i="6" s="1"/>
  <c r="Z66" i="6"/>
  <c r="AA66" i="6" s="1"/>
  <c r="AO66" i="6" s="1"/>
  <c r="AP66" i="6" s="1"/>
  <c r="Z62" i="6"/>
  <c r="AA62" i="6" s="1"/>
  <c r="AO62" i="6" s="1"/>
  <c r="AP62" i="6" s="1"/>
  <c r="Z58" i="6"/>
  <c r="AA58" i="6" s="1"/>
  <c r="AO58" i="6" s="1"/>
  <c r="AP58" i="6" s="1"/>
  <c r="Z54" i="6"/>
  <c r="AA54" i="6" s="1"/>
  <c r="AO54" i="6" s="1"/>
  <c r="AP54" i="6" s="1"/>
  <c r="Z50" i="6"/>
  <c r="AA50" i="6" s="1"/>
  <c r="AO50" i="6" s="1"/>
  <c r="AP50" i="6" s="1"/>
  <c r="Z46" i="6"/>
  <c r="AA46" i="6" s="1"/>
  <c r="AO46" i="6" s="1"/>
  <c r="AP46" i="6" s="1"/>
  <c r="Z42" i="6"/>
  <c r="AA42" i="6" s="1"/>
  <c r="AO42" i="6" s="1"/>
  <c r="AP42" i="6" s="1"/>
  <c r="Z38" i="6"/>
  <c r="AA38" i="6" s="1"/>
  <c r="AO38" i="6" s="1"/>
  <c r="AP38" i="6" s="1"/>
  <c r="Z34" i="6"/>
  <c r="AA34" i="6" s="1"/>
  <c r="AO34" i="6" s="1"/>
  <c r="AP34" i="6" s="1"/>
  <c r="Z30" i="6"/>
  <c r="AA30" i="6" s="1"/>
  <c r="AO30" i="6" s="1"/>
  <c r="AP30" i="6" s="1"/>
  <c r="Z26" i="6"/>
  <c r="AA26" i="6" s="1"/>
  <c r="AO26" i="6" s="1"/>
  <c r="AP26" i="6" s="1"/>
  <c r="Z22" i="6"/>
  <c r="AA22" i="6" s="1"/>
  <c r="AO22" i="6" s="1"/>
  <c r="AP22" i="6" s="1"/>
  <c r="Z18" i="6"/>
  <c r="AA18" i="6" s="1"/>
  <c r="AO18" i="6" s="1"/>
  <c r="AP18" i="6" s="1"/>
  <c r="Z14" i="6"/>
  <c r="AA14" i="6" s="1"/>
  <c r="AO14" i="6" s="1"/>
  <c r="AP14" i="6" s="1"/>
  <c r="AZ11" i="6"/>
  <c r="Z109" i="6"/>
  <c r="AA109" i="6" s="1"/>
  <c r="AO109" i="6" s="1"/>
  <c r="AP109" i="6" s="1"/>
  <c r="Z105" i="6"/>
  <c r="AA105" i="6" s="1"/>
  <c r="AO105" i="6" s="1"/>
  <c r="AP105" i="6" s="1"/>
  <c r="Z101" i="6"/>
  <c r="AA101" i="6" s="1"/>
  <c r="AO101" i="6" s="1"/>
  <c r="AP101" i="6" s="1"/>
  <c r="Z97" i="6"/>
  <c r="AA97" i="6" s="1"/>
  <c r="AO97" i="6" s="1"/>
  <c r="AP97" i="6" s="1"/>
  <c r="Z93" i="6"/>
  <c r="AA93" i="6" s="1"/>
  <c r="AO93" i="6" s="1"/>
  <c r="AP93" i="6" s="1"/>
  <c r="Z89" i="6"/>
  <c r="AA89" i="6" s="1"/>
  <c r="AO89" i="6" s="1"/>
  <c r="AP89" i="6" s="1"/>
  <c r="Z85" i="6"/>
  <c r="AA85" i="6" s="1"/>
  <c r="AO85" i="6" s="1"/>
  <c r="AP85" i="6" s="1"/>
  <c r="Z81" i="6"/>
  <c r="AA81" i="6" s="1"/>
  <c r="AO81" i="6" s="1"/>
  <c r="AP81" i="6" s="1"/>
  <c r="Z77" i="6"/>
  <c r="AA77" i="6" s="1"/>
  <c r="AO77" i="6" s="1"/>
  <c r="AP77" i="6" s="1"/>
  <c r="Z73" i="6"/>
  <c r="AA73" i="6" s="1"/>
  <c r="AO73" i="6" s="1"/>
  <c r="AP73" i="6" s="1"/>
  <c r="Z69" i="6"/>
  <c r="AA69" i="6" s="1"/>
  <c r="AO69" i="6" s="1"/>
  <c r="AP69" i="6" s="1"/>
  <c r="Z65" i="6"/>
  <c r="AA65" i="6" s="1"/>
  <c r="AO65" i="6" s="1"/>
  <c r="AP65" i="6" s="1"/>
  <c r="Z61" i="6"/>
  <c r="AA61" i="6" s="1"/>
  <c r="AO61" i="6" s="1"/>
  <c r="AP61" i="6" s="1"/>
  <c r="Z57" i="6"/>
  <c r="AA57" i="6" s="1"/>
  <c r="AO57" i="6" s="1"/>
  <c r="AP57" i="6" s="1"/>
  <c r="Z53" i="6"/>
  <c r="AA53" i="6" s="1"/>
  <c r="AO53" i="6" s="1"/>
  <c r="AP53" i="6" s="1"/>
  <c r="Z49" i="6"/>
  <c r="AA49" i="6" s="1"/>
  <c r="AO49" i="6" s="1"/>
  <c r="AP49" i="6" s="1"/>
  <c r="Z45" i="6"/>
  <c r="AA45" i="6" s="1"/>
  <c r="AO45" i="6" s="1"/>
  <c r="AP45" i="6" s="1"/>
  <c r="Z41" i="6"/>
  <c r="AA41" i="6" s="1"/>
  <c r="AO41" i="6" s="1"/>
  <c r="AP41" i="6" s="1"/>
  <c r="Z37" i="6"/>
  <c r="AA37" i="6" s="1"/>
  <c r="AO37" i="6" s="1"/>
  <c r="AP37" i="6" s="1"/>
  <c r="Z33" i="6"/>
  <c r="AA33" i="6" s="1"/>
  <c r="AO33" i="6" s="1"/>
  <c r="AP33" i="6" s="1"/>
  <c r="Z29" i="6"/>
  <c r="AA29" i="6" s="1"/>
  <c r="AO29" i="6" s="1"/>
  <c r="AP29" i="6" s="1"/>
  <c r="Z25" i="6"/>
  <c r="AA25" i="6" s="1"/>
  <c r="AO25" i="6" s="1"/>
  <c r="AP25" i="6" s="1"/>
  <c r="Z21" i="6"/>
  <c r="AA21" i="6" s="1"/>
  <c r="AO21" i="6" s="1"/>
  <c r="AP21" i="6" s="1"/>
  <c r="Z17" i="6"/>
  <c r="AA17" i="6" s="1"/>
  <c r="AO17" i="6" s="1"/>
  <c r="AP17" i="6" s="1"/>
  <c r="Z13" i="6"/>
  <c r="AA13" i="6" s="1"/>
  <c r="AO13" i="6" s="1"/>
  <c r="AP13" i="6" s="1"/>
  <c r="AZ10" i="6"/>
  <c r="AX111" i="6" l="1"/>
  <c r="AY111" i="6" s="1"/>
  <c r="BM111" i="6" s="1"/>
  <c r="BN111" i="6" s="1"/>
  <c r="AX107" i="6"/>
  <c r="AY107" i="6" s="1"/>
  <c r="BM107" i="6" s="1"/>
  <c r="BN107" i="6" s="1"/>
  <c r="AX103" i="6"/>
  <c r="AY103" i="6" s="1"/>
  <c r="BM103" i="6" s="1"/>
  <c r="BN103" i="6" s="1"/>
  <c r="AX99" i="6"/>
  <c r="AY99" i="6" s="1"/>
  <c r="BM99" i="6" s="1"/>
  <c r="BN99" i="6" s="1"/>
  <c r="AX95" i="6"/>
  <c r="AY95" i="6" s="1"/>
  <c r="BM95" i="6" s="1"/>
  <c r="BN95" i="6" s="1"/>
  <c r="AX91" i="6"/>
  <c r="AY91" i="6" s="1"/>
  <c r="BM91" i="6" s="1"/>
  <c r="BN91" i="6" s="1"/>
  <c r="AX87" i="6"/>
  <c r="AY87" i="6" s="1"/>
  <c r="BM87" i="6" s="1"/>
  <c r="BN87" i="6" s="1"/>
  <c r="AX83" i="6"/>
  <c r="AY83" i="6" s="1"/>
  <c r="BM83" i="6" s="1"/>
  <c r="BN83" i="6" s="1"/>
  <c r="AX79" i="6"/>
  <c r="AY79" i="6" s="1"/>
  <c r="BM79" i="6" s="1"/>
  <c r="BN79" i="6" s="1"/>
  <c r="AX75" i="6"/>
  <c r="AY75" i="6" s="1"/>
  <c r="BM75" i="6" s="1"/>
  <c r="BN75" i="6" s="1"/>
  <c r="AX71" i="6"/>
  <c r="AY71" i="6" s="1"/>
  <c r="BM71" i="6" s="1"/>
  <c r="BN71" i="6" s="1"/>
  <c r="AX67" i="6"/>
  <c r="AY67" i="6" s="1"/>
  <c r="BM67" i="6" s="1"/>
  <c r="BN67" i="6" s="1"/>
  <c r="AX63" i="6"/>
  <c r="AY63" i="6" s="1"/>
  <c r="BM63" i="6" s="1"/>
  <c r="BN63" i="6" s="1"/>
  <c r="AX59" i="6"/>
  <c r="AY59" i="6" s="1"/>
  <c r="BM59" i="6" s="1"/>
  <c r="BN59" i="6" s="1"/>
  <c r="AX55" i="6"/>
  <c r="AY55" i="6" s="1"/>
  <c r="BM55" i="6" s="1"/>
  <c r="BN55" i="6" s="1"/>
  <c r="AX51" i="6"/>
  <c r="AY51" i="6" s="1"/>
  <c r="BM51" i="6" s="1"/>
  <c r="BN51" i="6" s="1"/>
  <c r="AX47" i="6"/>
  <c r="AY47" i="6" s="1"/>
  <c r="BM47" i="6" s="1"/>
  <c r="BN47" i="6" s="1"/>
  <c r="AX43" i="6"/>
  <c r="AY43" i="6" s="1"/>
  <c r="BM43" i="6" s="1"/>
  <c r="BN43" i="6" s="1"/>
  <c r="AX39" i="6"/>
  <c r="AY39" i="6" s="1"/>
  <c r="BM39" i="6" s="1"/>
  <c r="BN39" i="6" s="1"/>
  <c r="AX35" i="6"/>
  <c r="AY35" i="6" s="1"/>
  <c r="BM35" i="6" s="1"/>
  <c r="BN35" i="6" s="1"/>
  <c r="AX31" i="6"/>
  <c r="AY31" i="6" s="1"/>
  <c r="BM31" i="6" s="1"/>
  <c r="BN31" i="6" s="1"/>
  <c r="AX27" i="6"/>
  <c r="AY27" i="6" s="1"/>
  <c r="BM27" i="6" s="1"/>
  <c r="BN27" i="6" s="1"/>
  <c r="AX23" i="6"/>
  <c r="AY23" i="6" s="1"/>
  <c r="BM23" i="6" s="1"/>
  <c r="BN23" i="6" s="1"/>
  <c r="AX19" i="6"/>
  <c r="AY19" i="6" s="1"/>
  <c r="BM19" i="6" s="1"/>
  <c r="BN19" i="6" s="1"/>
  <c r="AX15" i="6"/>
  <c r="AY15" i="6" s="1"/>
  <c r="BM15" i="6" s="1"/>
  <c r="BN15" i="6" s="1"/>
  <c r="AX110" i="6"/>
  <c r="AY110" i="6" s="1"/>
  <c r="BM110" i="6" s="1"/>
  <c r="BN110" i="6" s="1"/>
  <c r="AX106" i="6"/>
  <c r="AY106" i="6" s="1"/>
  <c r="BM106" i="6" s="1"/>
  <c r="BN106" i="6" s="1"/>
  <c r="AX102" i="6"/>
  <c r="AY102" i="6" s="1"/>
  <c r="BM102" i="6" s="1"/>
  <c r="BN102" i="6" s="1"/>
  <c r="AX98" i="6"/>
  <c r="AY98" i="6" s="1"/>
  <c r="BM98" i="6" s="1"/>
  <c r="BN98" i="6" s="1"/>
  <c r="AX94" i="6"/>
  <c r="AY94" i="6" s="1"/>
  <c r="BM94" i="6" s="1"/>
  <c r="BN94" i="6" s="1"/>
  <c r="AX90" i="6"/>
  <c r="AY90" i="6" s="1"/>
  <c r="BM90" i="6" s="1"/>
  <c r="BN90" i="6" s="1"/>
  <c r="AX86" i="6"/>
  <c r="AY86" i="6" s="1"/>
  <c r="BM86" i="6" s="1"/>
  <c r="BN86" i="6" s="1"/>
  <c r="AX82" i="6"/>
  <c r="AY82" i="6" s="1"/>
  <c r="BM82" i="6" s="1"/>
  <c r="BN82" i="6" s="1"/>
  <c r="AX78" i="6"/>
  <c r="AY78" i="6" s="1"/>
  <c r="BM78" i="6" s="1"/>
  <c r="BN78" i="6" s="1"/>
  <c r="AX74" i="6"/>
  <c r="AY74" i="6" s="1"/>
  <c r="BM74" i="6" s="1"/>
  <c r="BN74" i="6" s="1"/>
  <c r="AX70" i="6"/>
  <c r="AY70" i="6" s="1"/>
  <c r="BM70" i="6" s="1"/>
  <c r="BN70" i="6" s="1"/>
  <c r="AX66" i="6"/>
  <c r="AY66" i="6" s="1"/>
  <c r="BM66" i="6" s="1"/>
  <c r="BN66" i="6" s="1"/>
  <c r="AX62" i="6"/>
  <c r="AY62" i="6" s="1"/>
  <c r="BM62" i="6" s="1"/>
  <c r="BN62" i="6" s="1"/>
  <c r="AX58" i="6"/>
  <c r="AY58" i="6" s="1"/>
  <c r="BM58" i="6" s="1"/>
  <c r="BN58" i="6" s="1"/>
  <c r="AX54" i="6"/>
  <c r="AY54" i="6" s="1"/>
  <c r="BM54" i="6" s="1"/>
  <c r="BN54" i="6" s="1"/>
  <c r="AX50" i="6"/>
  <c r="AY50" i="6" s="1"/>
  <c r="BM50" i="6" s="1"/>
  <c r="BN50" i="6" s="1"/>
  <c r="AX46" i="6"/>
  <c r="AY46" i="6" s="1"/>
  <c r="BM46" i="6" s="1"/>
  <c r="BN46" i="6" s="1"/>
  <c r="AX42" i="6"/>
  <c r="AY42" i="6" s="1"/>
  <c r="BM42" i="6" s="1"/>
  <c r="BN42" i="6" s="1"/>
  <c r="AX38" i="6"/>
  <c r="AY38" i="6" s="1"/>
  <c r="BM38" i="6" s="1"/>
  <c r="BN38" i="6" s="1"/>
  <c r="AX34" i="6"/>
  <c r="AY34" i="6" s="1"/>
  <c r="BM34" i="6" s="1"/>
  <c r="BN34" i="6" s="1"/>
  <c r="AX30" i="6"/>
  <c r="AY30" i="6" s="1"/>
  <c r="BM30" i="6" s="1"/>
  <c r="BN30" i="6" s="1"/>
  <c r="AX26" i="6"/>
  <c r="AY26" i="6" s="1"/>
  <c r="BM26" i="6" s="1"/>
  <c r="BN26" i="6" s="1"/>
  <c r="AX22" i="6"/>
  <c r="AY22" i="6" s="1"/>
  <c r="BM22" i="6" s="1"/>
  <c r="BN22" i="6" s="1"/>
  <c r="AX18" i="6"/>
  <c r="AY18" i="6" s="1"/>
  <c r="BM18" i="6" s="1"/>
  <c r="BN18" i="6" s="1"/>
  <c r="AX14" i="6"/>
  <c r="AY14" i="6" s="1"/>
  <c r="BM14" i="6" s="1"/>
  <c r="BN14" i="6" s="1"/>
  <c r="AX109" i="6"/>
  <c r="AY109" i="6" s="1"/>
  <c r="BM109" i="6" s="1"/>
  <c r="BN109" i="6" s="1"/>
  <c r="AX105" i="6"/>
  <c r="AY105" i="6" s="1"/>
  <c r="BM105" i="6" s="1"/>
  <c r="BN105" i="6" s="1"/>
  <c r="AX101" i="6"/>
  <c r="AY101" i="6" s="1"/>
  <c r="BM101" i="6" s="1"/>
  <c r="BN101" i="6" s="1"/>
  <c r="AX97" i="6"/>
  <c r="AY97" i="6" s="1"/>
  <c r="BM97" i="6" s="1"/>
  <c r="BN97" i="6" s="1"/>
  <c r="AX93" i="6"/>
  <c r="AY93" i="6" s="1"/>
  <c r="BM93" i="6" s="1"/>
  <c r="BN93" i="6" s="1"/>
  <c r="AX89" i="6"/>
  <c r="AY89" i="6" s="1"/>
  <c r="BM89" i="6" s="1"/>
  <c r="BN89" i="6" s="1"/>
  <c r="AX85" i="6"/>
  <c r="AY85" i="6" s="1"/>
  <c r="BM85" i="6" s="1"/>
  <c r="BN85" i="6" s="1"/>
  <c r="AX81" i="6"/>
  <c r="AY81" i="6" s="1"/>
  <c r="BM81" i="6" s="1"/>
  <c r="BN81" i="6" s="1"/>
  <c r="AX77" i="6"/>
  <c r="AY77" i="6" s="1"/>
  <c r="BM77" i="6" s="1"/>
  <c r="BN77" i="6" s="1"/>
  <c r="AX73" i="6"/>
  <c r="AY73" i="6" s="1"/>
  <c r="BM73" i="6" s="1"/>
  <c r="BN73" i="6" s="1"/>
  <c r="AX69" i="6"/>
  <c r="AY69" i="6" s="1"/>
  <c r="BM69" i="6" s="1"/>
  <c r="BN69" i="6" s="1"/>
  <c r="AX65" i="6"/>
  <c r="AY65" i="6" s="1"/>
  <c r="BM65" i="6" s="1"/>
  <c r="BN65" i="6" s="1"/>
  <c r="AX61" i="6"/>
  <c r="AY61" i="6" s="1"/>
  <c r="BM61" i="6" s="1"/>
  <c r="BN61" i="6" s="1"/>
  <c r="AX57" i="6"/>
  <c r="AY57" i="6" s="1"/>
  <c r="BM57" i="6" s="1"/>
  <c r="BN57" i="6" s="1"/>
  <c r="AX53" i="6"/>
  <c r="AY53" i="6" s="1"/>
  <c r="BM53" i="6" s="1"/>
  <c r="BN53" i="6" s="1"/>
  <c r="AX49" i="6"/>
  <c r="AY49" i="6" s="1"/>
  <c r="BM49" i="6" s="1"/>
  <c r="BN49" i="6" s="1"/>
  <c r="AX45" i="6"/>
  <c r="AY45" i="6" s="1"/>
  <c r="BM45" i="6" s="1"/>
  <c r="BN45" i="6" s="1"/>
  <c r="AX41" i="6"/>
  <c r="AY41" i="6" s="1"/>
  <c r="BM41" i="6" s="1"/>
  <c r="BN41" i="6" s="1"/>
  <c r="AX37" i="6"/>
  <c r="AY37" i="6" s="1"/>
  <c r="BM37" i="6" s="1"/>
  <c r="BN37" i="6" s="1"/>
  <c r="AX33" i="6"/>
  <c r="AY33" i="6" s="1"/>
  <c r="BM33" i="6" s="1"/>
  <c r="BN33" i="6" s="1"/>
  <c r="AX29" i="6"/>
  <c r="AY29" i="6" s="1"/>
  <c r="BM29" i="6" s="1"/>
  <c r="BN29" i="6" s="1"/>
  <c r="AX25" i="6"/>
  <c r="AY25" i="6" s="1"/>
  <c r="BM25" i="6" s="1"/>
  <c r="BN25" i="6" s="1"/>
  <c r="AX21" i="6"/>
  <c r="AY21" i="6" s="1"/>
  <c r="BM21" i="6" s="1"/>
  <c r="BN21" i="6" s="1"/>
  <c r="AX17" i="6"/>
  <c r="AY17" i="6" s="1"/>
  <c r="BM17" i="6" s="1"/>
  <c r="BN17" i="6" s="1"/>
  <c r="BX11" i="6"/>
  <c r="AX112" i="6"/>
  <c r="AY112" i="6" s="1"/>
  <c r="BM112" i="6" s="1"/>
  <c r="BN112" i="6" s="1"/>
  <c r="AX108" i="6"/>
  <c r="AY108" i="6" s="1"/>
  <c r="BM108" i="6" s="1"/>
  <c r="BN108" i="6" s="1"/>
  <c r="AX104" i="6"/>
  <c r="AY104" i="6" s="1"/>
  <c r="BM104" i="6" s="1"/>
  <c r="BN104" i="6" s="1"/>
  <c r="AX100" i="6"/>
  <c r="AY100" i="6" s="1"/>
  <c r="BM100" i="6" s="1"/>
  <c r="BN100" i="6" s="1"/>
  <c r="AX96" i="6"/>
  <c r="AY96" i="6" s="1"/>
  <c r="BM96" i="6" s="1"/>
  <c r="BN96" i="6" s="1"/>
  <c r="AX92" i="6"/>
  <c r="AY92" i="6" s="1"/>
  <c r="BM92" i="6" s="1"/>
  <c r="BN92" i="6" s="1"/>
  <c r="AX88" i="6"/>
  <c r="AY88" i="6" s="1"/>
  <c r="BM88" i="6" s="1"/>
  <c r="BN88" i="6" s="1"/>
  <c r="AX84" i="6"/>
  <c r="AY84" i="6" s="1"/>
  <c r="BM84" i="6" s="1"/>
  <c r="BN84" i="6" s="1"/>
  <c r="AX80" i="6"/>
  <c r="AY80" i="6" s="1"/>
  <c r="BM80" i="6" s="1"/>
  <c r="BN80" i="6" s="1"/>
  <c r="AX76" i="6"/>
  <c r="AY76" i="6" s="1"/>
  <c r="BM76" i="6" s="1"/>
  <c r="BN76" i="6" s="1"/>
  <c r="AX72" i="6"/>
  <c r="AY72" i="6" s="1"/>
  <c r="BM72" i="6" s="1"/>
  <c r="BN72" i="6" s="1"/>
  <c r="AX68" i="6"/>
  <c r="AY68" i="6" s="1"/>
  <c r="BM68" i="6" s="1"/>
  <c r="BN68" i="6" s="1"/>
  <c r="AX64" i="6"/>
  <c r="AY64" i="6" s="1"/>
  <c r="BM64" i="6" s="1"/>
  <c r="BN64" i="6" s="1"/>
  <c r="AX60" i="6"/>
  <c r="AY60" i="6" s="1"/>
  <c r="BM60" i="6" s="1"/>
  <c r="BN60" i="6" s="1"/>
  <c r="AX56" i="6"/>
  <c r="AY56" i="6" s="1"/>
  <c r="BM56" i="6" s="1"/>
  <c r="BN56" i="6" s="1"/>
  <c r="AX52" i="6"/>
  <c r="AY52" i="6" s="1"/>
  <c r="BM52" i="6" s="1"/>
  <c r="BN52" i="6" s="1"/>
  <c r="AX48" i="6"/>
  <c r="AY48" i="6" s="1"/>
  <c r="BM48" i="6" s="1"/>
  <c r="BN48" i="6" s="1"/>
  <c r="AX44" i="6"/>
  <c r="AY44" i="6" s="1"/>
  <c r="BM44" i="6" s="1"/>
  <c r="BN44" i="6" s="1"/>
  <c r="AX40" i="6"/>
  <c r="AY40" i="6" s="1"/>
  <c r="BM40" i="6" s="1"/>
  <c r="BN40" i="6" s="1"/>
  <c r="AX36" i="6"/>
  <c r="AY36" i="6" s="1"/>
  <c r="BM36" i="6" s="1"/>
  <c r="BN36" i="6" s="1"/>
  <c r="AX32" i="6"/>
  <c r="AY32" i="6" s="1"/>
  <c r="BM32" i="6" s="1"/>
  <c r="BN32" i="6" s="1"/>
  <c r="AX28" i="6"/>
  <c r="AY28" i="6" s="1"/>
  <c r="BM28" i="6" s="1"/>
  <c r="BN28" i="6" s="1"/>
  <c r="AX24" i="6"/>
  <c r="AY24" i="6" s="1"/>
  <c r="BM24" i="6" s="1"/>
  <c r="BN24" i="6" s="1"/>
  <c r="AX20" i="6"/>
  <c r="AY20" i="6" s="1"/>
  <c r="BM20" i="6" s="1"/>
  <c r="BN20" i="6" s="1"/>
  <c r="AX16" i="6"/>
  <c r="AY16" i="6" s="1"/>
  <c r="BM16" i="6" s="1"/>
  <c r="BN16" i="6" s="1"/>
  <c r="AX13" i="6"/>
  <c r="AY13" i="6" s="1"/>
  <c r="BM13" i="6" s="1"/>
  <c r="BN13" i="6" s="1"/>
  <c r="BX10" i="6"/>
  <c r="CV11" i="6" l="1"/>
  <c r="BV17" i="6"/>
  <c r="BW17" i="6" s="1"/>
  <c r="CK17" i="6" s="1"/>
  <c r="CL17" i="6" s="1"/>
  <c r="BV111" i="6"/>
  <c r="BW111" i="6" s="1"/>
  <c r="CK111" i="6" s="1"/>
  <c r="CL111" i="6" s="1"/>
  <c r="BV107" i="6"/>
  <c r="BW107" i="6" s="1"/>
  <c r="CK107" i="6" s="1"/>
  <c r="CL107" i="6" s="1"/>
  <c r="BV103" i="6"/>
  <c r="BW103" i="6" s="1"/>
  <c r="CK103" i="6" s="1"/>
  <c r="CL103" i="6" s="1"/>
  <c r="BV99" i="6"/>
  <c r="BW99" i="6" s="1"/>
  <c r="CK99" i="6" s="1"/>
  <c r="CL99" i="6" s="1"/>
  <c r="BV95" i="6"/>
  <c r="BW95" i="6" s="1"/>
  <c r="CK95" i="6" s="1"/>
  <c r="CL95" i="6" s="1"/>
  <c r="BV91" i="6"/>
  <c r="BW91" i="6" s="1"/>
  <c r="CK91" i="6" s="1"/>
  <c r="CL91" i="6" s="1"/>
  <c r="BV87" i="6"/>
  <c r="BW87" i="6" s="1"/>
  <c r="CK87" i="6" s="1"/>
  <c r="CL87" i="6" s="1"/>
  <c r="BV83" i="6"/>
  <c r="BW83" i="6" s="1"/>
  <c r="CK83" i="6" s="1"/>
  <c r="CL83" i="6" s="1"/>
  <c r="BV79" i="6"/>
  <c r="BW79" i="6" s="1"/>
  <c r="CK79" i="6" s="1"/>
  <c r="CL79" i="6" s="1"/>
  <c r="BV75" i="6"/>
  <c r="BW75" i="6" s="1"/>
  <c r="CK75" i="6" s="1"/>
  <c r="CL75" i="6" s="1"/>
  <c r="BV71" i="6"/>
  <c r="BW71" i="6" s="1"/>
  <c r="CK71" i="6" s="1"/>
  <c r="CL71" i="6" s="1"/>
  <c r="BV67" i="6"/>
  <c r="BW67" i="6" s="1"/>
  <c r="CK67" i="6" s="1"/>
  <c r="CL67" i="6" s="1"/>
  <c r="BV63" i="6"/>
  <c r="BW63" i="6" s="1"/>
  <c r="CK63" i="6" s="1"/>
  <c r="CL63" i="6" s="1"/>
  <c r="BV59" i="6"/>
  <c r="BW59" i="6" s="1"/>
  <c r="CK59" i="6" s="1"/>
  <c r="CL59" i="6" s="1"/>
  <c r="BV55" i="6"/>
  <c r="BW55" i="6" s="1"/>
  <c r="CK55" i="6" s="1"/>
  <c r="CL55" i="6" s="1"/>
  <c r="BV51" i="6"/>
  <c r="BW51" i="6" s="1"/>
  <c r="CK51" i="6" s="1"/>
  <c r="CL51" i="6" s="1"/>
  <c r="BV47" i="6"/>
  <c r="BW47" i="6" s="1"/>
  <c r="CK47" i="6" s="1"/>
  <c r="CL47" i="6" s="1"/>
  <c r="BV43" i="6"/>
  <c r="BW43" i="6" s="1"/>
  <c r="CK43" i="6" s="1"/>
  <c r="CL43" i="6" s="1"/>
  <c r="BV39" i="6"/>
  <c r="BW39" i="6" s="1"/>
  <c r="CK39" i="6" s="1"/>
  <c r="CL39" i="6" s="1"/>
  <c r="BV35" i="6"/>
  <c r="BW35" i="6" s="1"/>
  <c r="CK35" i="6" s="1"/>
  <c r="CL35" i="6" s="1"/>
  <c r="BV31" i="6"/>
  <c r="BW31" i="6" s="1"/>
  <c r="CK31" i="6" s="1"/>
  <c r="CL31" i="6" s="1"/>
  <c r="BV27" i="6"/>
  <c r="BW27" i="6" s="1"/>
  <c r="CK27" i="6" s="1"/>
  <c r="CL27" i="6" s="1"/>
  <c r="BV23" i="6"/>
  <c r="BW23" i="6" s="1"/>
  <c r="CK23" i="6" s="1"/>
  <c r="CL23" i="6" s="1"/>
  <c r="BV19" i="6"/>
  <c r="BW19" i="6" s="1"/>
  <c r="CK19" i="6" s="1"/>
  <c r="CL19" i="6" s="1"/>
  <c r="BV16" i="6"/>
  <c r="BW16" i="6" s="1"/>
  <c r="CK16" i="6" s="1"/>
  <c r="CL16" i="6" s="1"/>
  <c r="BV110" i="6"/>
  <c r="BW110" i="6" s="1"/>
  <c r="CK110" i="6" s="1"/>
  <c r="CL110" i="6" s="1"/>
  <c r="BV106" i="6"/>
  <c r="BW106" i="6" s="1"/>
  <c r="CK106" i="6" s="1"/>
  <c r="CL106" i="6" s="1"/>
  <c r="BV102" i="6"/>
  <c r="BW102" i="6" s="1"/>
  <c r="CK102" i="6" s="1"/>
  <c r="CL102" i="6" s="1"/>
  <c r="BV98" i="6"/>
  <c r="BW98" i="6" s="1"/>
  <c r="CK98" i="6" s="1"/>
  <c r="CL98" i="6" s="1"/>
  <c r="BV94" i="6"/>
  <c r="BW94" i="6" s="1"/>
  <c r="CK94" i="6" s="1"/>
  <c r="CL94" i="6" s="1"/>
  <c r="BV90" i="6"/>
  <c r="BW90" i="6" s="1"/>
  <c r="CK90" i="6" s="1"/>
  <c r="CL90" i="6" s="1"/>
  <c r="BV86" i="6"/>
  <c r="BW86" i="6" s="1"/>
  <c r="CK86" i="6" s="1"/>
  <c r="CL86" i="6" s="1"/>
  <c r="BV82" i="6"/>
  <c r="BW82" i="6" s="1"/>
  <c r="CK82" i="6" s="1"/>
  <c r="CL82" i="6" s="1"/>
  <c r="BV78" i="6"/>
  <c r="BW78" i="6" s="1"/>
  <c r="CK78" i="6" s="1"/>
  <c r="CL78" i="6" s="1"/>
  <c r="BV74" i="6"/>
  <c r="BW74" i="6" s="1"/>
  <c r="CK74" i="6" s="1"/>
  <c r="CL74" i="6" s="1"/>
  <c r="BV70" i="6"/>
  <c r="BW70" i="6" s="1"/>
  <c r="CK70" i="6" s="1"/>
  <c r="CL70" i="6" s="1"/>
  <c r="BV66" i="6"/>
  <c r="BW66" i="6" s="1"/>
  <c r="CK66" i="6" s="1"/>
  <c r="CL66" i="6" s="1"/>
  <c r="BV62" i="6"/>
  <c r="BW62" i="6" s="1"/>
  <c r="CK62" i="6" s="1"/>
  <c r="CL62" i="6" s="1"/>
  <c r="BV58" i="6"/>
  <c r="BW58" i="6" s="1"/>
  <c r="CK58" i="6" s="1"/>
  <c r="CL58" i="6" s="1"/>
  <c r="BV54" i="6"/>
  <c r="BW54" i="6" s="1"/>
  <c r="CK54" i="6" s="1"/>
  <c r="CL54" i="6" s="1"/>
  <c r="BV50" i="6"/>
  <c r="BW50" i="6" s="1"/>
  <c r="CK50" i="6" s="1"/>
  <c r="CL50" i="6" s="1"/>
  <c r="BV46" i="6"/>
  <c r="BW46" i="6" s="1"/>
  <c r="CK46" i="6" s="1"/>
  <c r="CL46" i="6" s="1"/>
  <c r="BV42" i="6"/>
  <c r="BW42" i="6" s="1"/>
  <c r="CK42" i="6" s="1"/>
  <c r="CL42" i="6" s="1"/>
  <c r="BV38" i="6"/>
  <c r="BW38" i="6" s="1"/>
  <c r="CK38" i="6" s="1"/>
  <c r="CL38" i="6" s="1"/>
  <c r="BV34" i="6"/>
  <c r="BW34" i="6" s="1"/>
  <c r="CK34" i="6" s="1"/>
  <c r="CL34" i="6" s="1"/>
  <c r="BV30" i="6"/>
  <c r="BW30" i="6" s="1"/>
  <c r="CK30" i="6" s="1"/>
  <c r="CL30" i="6" s="1"/>
  <c r="BV26" i="6"/>
  <c r="BW26" i="6" s="1"/>
  <c r="CK26" i="6" s="1"/>
  <c r="CL26" i="6" s="1"/>
  <c r="BV22" i="6"/>
  <c r="BW22" i="6" s="1"/>
  <c r="CK22" i="6" s="1"/>
  <c r="CL22" i="6" s="1"/>
  <c r="BV14" i="6"/>
  <c r="BW14" i="6" s="1"/>
  <c r="CK14" i="6" s="1"/>
  <c r="CL14" i="6" s="1"/>
  <c r="BV15" i="6"/>
  <c r="BW15" i="6" s="1"/>
  <c r="CK15" i="6" s="1"/>
  <c r="CL15" i="6" s="1"/>
  <c r="BV109" i="6"/>
  <c r="BW109" i="6" s="1"/>
  <c r="CK109" i="6" s="1"/>
  <c r="CL109" i="6" s="1"/>
  <c r="BV105" i="6"/>
  <c r="BW105" i="6" s="1"/>
  <c r="CK105" i="6" s="1"/>
  <c r="CL105" i="6" s="1"/>
  <c r="BV101" i="6"/>
  <c r="BW101" i="6" s="1"/>
  <c r="CK101" i="6" s="1"/>
  <c r="CL101" i="6" s="1"/>
  <c r="BV97" i="6"/>
  <c r="BW97" i="6" s="1"/>
  <c r="CK97" i="6" s="1"/>
  <c r="CL97" i="6" s="1"/>
  <c r="BV93" i="6"/>
  <c r="BW93" i="6" s="1"/>
  <c r="CK93" i="6" s="1"/>
  <c r="CL93" i="6" s="1"/>
  <c r="BV89" i="6"/>
  <c r="BW89" i="6" s="1"/>
  <c r="CK89" i="6" s="1"/>
  <c r="CL89" i="6" s="1"/>
  <c r="BV85" i="6"/>
  <c r="BW85" i="6" s="1"/>
  <c r="CK85" i="6" s="1"/>
  <c r="CL85" i="6" s="1"/>
  <c r="BV81" i="6"/>
  <c r="BW81" i="6" s="1"/>
  <c r="CK81" i="6" s="1"/>
  <c r="CL81" i="6" s="1"/>
  <c r="BV77" i="6"/>
  <c r="BW77" i="6" s="1"/>
  <c r="CK77" i="6" s="1"/>
  <c r="CL77" i="6" s="1"/>
  <c r="BV73" i="6"/>
  <c r="BW73" i="6" s="1"/>
  <c r="CK73" i="6" s="1"/>
  <c r="CL73" i="6" s="1"/>
  <c r="BV69" i="6"/>
  <c r="BW69" i="6" s="1"/>
  <c r="CK69" i="6" s="1"/>
  <c r="CL69" i="6" s="1"/>
  <c r="BV65" i="6"/>
  <c r="BW65" i="6" s="1"/>
  <c r="CK65" i="6" s="1"/>
  <c r="CL65" i="6" s="1"/>
  <c r="BV61" i="6"/>
  <c r="BW61" i="6" s="1"/>
  <c r="CK61" i="6" s="1"/>
  <c r="CL61" i="6" s="1"/>
  <c r="BV57" i="6"/>
  <c r="BW57" i="6" s="1"/>
  <c r="CK57" i="6" s="1"/>
  <c r="CL57" i="6" s="1"/>
  <c r="BV53" i="6"/>
  <c r="BW53" i="6" s="1"/>
  <c r="CK53" i="6" s="1"/>
  <c r="CL53" i="6" s="1"/>
  <c r="BV49" i="6"/>
  <c r="BW49" i="6" s="1"/>
  <c r="CK49" i="6" s="1"/>
  <c r="CL49" i="6" s="1"/>
  <c r="BV45" i="6"/>
  <c r="BW45" i="6" s="1"/>
  <c r="CK45" i="6" s="1"/>
  <c r="CL45" i="6" s="1"/>
  <c r="BV41" i="6"/>
  <c r="BW41" i="6" s="1"/>
  <c r="CK41" i="6" s="1"/>
  <c r="CL41" i="6" s="1"/>
  <c r="BV37" i="6"/>
  <c r="BW37" i="6" s="1"/>
  <c r="CK37" i="6" s="1"/>
  <c r="CL37" i="6" s="1"/>
  <c r="BV33" i="6"/>
  <c r="BW33" i="6" s="1"/>
  <c r="CK33" i="6" s="1"/>
  <c r="CL33" i="6" s="1"/>
  <c r="BV29" i="6"/>
  <c r="BW29" i="6" s="1"/>
  <c r="CK29" i="6" s="1"/>
  <c r="CL29" i="6" s="1"/>
  <c r="BV25" i="6"/>
  <c r="BW25" i="6" s="1"/>
  <c r="CK25" i="6" s="1"/>
  <c r="CL25" i="6" s="1"/>
  <c r="BV21" i="6"/>
  <c r="BW21" i="6" s="1"/>
  <c r="CK21" i="6" s="1"/>
  <c r="CL21" i="6" s="1"/>
  <c r="BV13" i="6"/>
  <c r="BW13" i="6" s="1"/>
  <c r="CK13" i="6" s="1"/>
  <c r="CL13" i="6" s="1"/>
  <c r="BV18" i="6"/>
  <c r="BW18" i="6" s="1"/>
  <c r="CK18" i="6" s="1"/>
  <c r="CL18" i="6" s="1"/>
  <c r="BV112" i="6"/>
  <c r="BW112" i="6" s="1"/>
  <c r="CK112" i="6" s="1"/>
  <c r="CL112" i="6" s="1"/>
  <c r="BV108" i="6"/>
  <c r="BW108" i="6" s="1"/>
  <c r="CK108" i="6" s="1"/>
  <c r="CL108" i="6" s="1"/>
  <c r="BV104" i="6"/>
  <c r="BW104" i="6" s="1"/>
  <c r="CK104" i="6" s="1"/>
  <c r="CL104" i="6" s="1"/>
  <c r="BV100" i="6"/>
  <c r="BW100" i="6" s="1"/>
  <c r="CK100" i="6" s="1"/>
  <c r="CL100" i="6" s="1"/>
  <c r="BV96" i="6"/>
  <c r="BW96" i="6" s="1"/>
  <c r="CK96" i="6" s="1"/>
  <c r="CL96" i="6" s="1"/>
  <c r="BV92" i="6"/>
  <c r="BW92" i="6" s="1"/>
  <c r="CK92" i="6" s="1"/>
  <c r="CL92" i="6" s="1"/>
  <c r="BV88" i="6"/>
  <c r="BW88" i="6" s="1"/>
  <c r="CK88" i="6" s="1"/>
  <c r="CL88" i="6" s="1"/>
  <c r="BV84" i="6"/>
  <c r="BW84" i="6" s="1"/>
  <c r="CK84" i="6" s="1"/>
  <c r="CL84" i="6" s="1"/>
  <c r="BV80" i="6"/>
  <c r="BW80" i="6" s="1"/>
  <c r="CK80" i="6" s="1"/>
  <c r="CL80" i="6" s="1"/>
  <c r="BV76" i="6"/>
  <c r="BW76" i="6" s="1"/>
  <c r="CK76" i="6" s="1"/>
  <c r="CL76" i="6" s="1"/>
  <c r="BV72" i="6"/>
  <c r="BW72" i="6" s="1"/>
  <c r="CK72" i="6" s="1"/>
  <c r="CL72" i="6" s="1"/>
  <c r="BV68" i="6"/>
  <c r="BW68" i="6" s="1"/>
  <c r="CK68" i="6" s="1"/>
  <c r="CL68" i="6" s="1"/>
  <c r="BV64" i="6"/>
  <c r="BW64" i="6" s="1"/>
  <c r="CK64" i="6" s="1"/>
  <c r="CL64" i="6" s="1"/>
  <c r="BV60" i="6"/>
  <c r="BW60" i="6" s="1"/>
  <c r="CK60" i="6" s="1"/>
  <c r="CL60" i="6" s="1"/>
  <c r="BV56" i="6"/>
  <c r="BW56" i="6" s="1"/>
  <c r="CK56" i="6" s="1"/>
  <c r="CL56" i="6" s="1"/>
  <c r="BV52" i="6"/>
  <c r="BW52" i="6" s="1"/>
  <c r="CK52" i="6" s="1"/>
  <c r="CL52" i="6" s="1"/>
  <c r="BV48" i="6"/>
  <c r="BW48" i="6" s="1"/>
  <c r="CK48" i="6" s="1"/>
  <c r="CL48" i="6" s="1"/>
  <c r="BV44" i="6"/>
  <c r="BW44" i="6" s="1"/>
  <c r="CK44" i="6" s="1"/>
  <c r="CL44" i="6" s="1"/>
  <c r="BV40" i="6"/>
  <c r="BW40" i="6" s="1"/>
  <c r="CK40" i="6" s="1"/>
  <c r="CL40" i="6" s="1"/>
  <c r="BV36" i="6"/>
  <c r="BW36" i="6" s="1"/>
  <c r="CK36" i="6" s="1"/>
  <c r="CL36" i="6" s="1"/>
  <c r="BV32" i="6"/>
  <c r="BW32" i="6" s="1"/>
  <c r="CK32" i="6" s="1"/>
  <c r="CL32" i="6" s="1"/>
  <c r="BV28" i="6"/>
  <c r="BW28" i="6" s="1"/>
  <c r="CK28" i="6" s="1"/>
  <c r="CL28" i="6" s="1"/>
  <c r="BV24" i="6"/>
  <c r="BW24" i="6" s="1"/>
  <c r="CK24" i="6" s="1"/>
  <c r="CL24" i="6" s="1"/>
  <c r="BV20" i="6"/>
  <c r="BW20" i="6" s="1"/>
  <c r="CK20" i="6" s="1"/>
  <c r="CL20" i="6" s="1"/>
  <c r="CV10" i="6"/>
  <c r="CT14" i="6" l="1"/>
  <c r="CU14" i="6" s="1"/>
  <c r="DI14" i="6" s="1"/>
  <c r="DJ14" i="6" s="1"/>
  <c r="CT23" i="6"/>
  <c r="CU23" i="6" s="1"/>
  <c r="DI23" i="6" s="1"/>
  <c r="DJ23" i="6" s="1"/>
  <c r="CT22" i="6"/>
  <c r="CU22" i="6" s="1"/>
  <c r="DI22" i="6" s="1"/>
  <c r="DJ22" i="6" s="1"/>
  <c r="CT20" i="6"/>
  <c r="CU20" i="6" s="1"/>
  <c r="DI20" i="6" s="1"/>
  <c r="DJ20" i="6" s="1"/>
  <c r="CT19" i="6"/>
  <c r="CU19" i="6" s="1"/>
  <c r="DI19" i="6" s="1"/>
  <c r="DJ19" i="6" s="1"/>
  <c r="CT18" i="6"/>
  <c r="CU18" i="6" s="1"/>
  <c r="DI18" i="6" s="1"/>
  <c r="DJ18" i="6" s="1"/>
  <c r="CT15" i="6"/>
  <c r="CU15" i="6" s="1"/>
  <c r="DI15" i="6" s="1"/>
  <c r="DJ15" i="6" s="1"/>
  <c r="CT112" i="6"/>
  <c r="CU112" i="6" s="1"/>
  <c r="DI112" i="6" s="1"/>
  <c r="DJ112" i="6" s="1"/>
  <c r="CT111" i="6"/>
  <c r="CU111" i="6" s="1"/>
  <c r="DI111" i="6" s="1"/>
  <c r="DJ111" i="6" s="1"/>
  <c r="CT110" i="6"/>
  <c r="CU110" i="6" s="1"/>
  <c r="DI110" i="6" s="1"/>
  <c r="DJ110" i="6" s="1"/>
  <c r="CT109" i="6"/>
  <c r="CU109" i="6" s="1"/>
  <c r="DI109" i="6" s="1"/>
  <c r="DJ109" i="6" s="1"/>
  <c r="CT108" i="6"/>
  <c r="CU108" i="6" s="1"/>
  <c r="DI108" i="6" s="1"/>
  <c r="DJ108" i="6" s="1"/>
  <c r="CT107" i="6"/>
  <c r="CU107" i="6" s="1"/>
  <c r="DI107" i="6" s="1"/>
  <c r="DJ107" i="6" s="1"/>
  <c r="CT106" i="6"/>
  <c r="CU106" i="6" s="1"/>
  <c r="DI106" i="6" s="1"/>
  <c r="DJ106" i="6" s="1"/>
  <c r="CT105" i="6"/>
  <c r="CU105" i="6" s="1"/>
  <c r="DI105" i="6" s="1"/>
  <c r="DJ105" i="6" s="1"/>
  <c r="CT104" i="6"/>
  <c r="CU104" i="6" s="1"/>
  <c r="DI104" i="6" s="1"/>
  <c r="DJ104" i="6" s="1"/>
  <c r="CT103" i="6"/>
  <c r="CU103" i="6" s="1"/>
  <c r="DI103" i="6" s="1"/>
  <c r="DJ103" i="6" s="1"/>
  <c r="CT102" i="6"/>
  <c r="CU102" i="6" s="1"/>
  <c r="DI102" i="6" s="1"/>
  <c r="DJ102" i="6" s="1"/>
  <c r="CT101" i="6"/>
  <c r="CU101" i="6" s="1"/>
  <c r="DI101" i="6" s="1"/>
  <c r="DJ101" i="6" s="1"/>
  <c r="CT100" i="6"/>
  <c r="CU100" i="6" s="1"/>
  <c r="DI100" i="6" s="1"/>
  <c r="DJ100" i="6" s="1"/>
  <c r="CT99" i="6"/>
  <c r="CU99" i="6" s="1"/>
  <c r="DI99" i="6" s="1"/>
  <c r="DJ99" i="6" s="1"/>
  <c r="CT98" i="6"/>
  <c r="CU98" i="6" s="1"/>
  <c r="DI98" i="6" s="1"/>
  <c r="DJ98" i="6" s="1"/>
  <c r="CT97" i="6"/>
  <c r="CU97" i="6" s="1"/>
  <c r="DI97" i="6" s="1"/>
  <c r="DJ97" i="6" s="1"/>
  <c r="CT96" i="6"/>
  <c r="CU96" i="6" s="1"/>
  <c r="DI96" i="6" s="1"/>
  <c r="DJ96" i="6" s="1"/>
  <c r="CT95" i="6"/>
  <c r="CU95" i="6" s="1"/>
  <c r="DI95" i="6" s="1"/>
  <c r="DJ95" i="6" s="1"/>
  <c r="CT94" i="6"/>
  <c r="CU94" i="6" s="1"/>
  <c r="DI94" i="6" s="1"/>
  <c r="DJ94" i="6" s="1"/>
  <c r="CT93" i="6"/>
  <c r="CU93" i="6" s="1"/>
  <c r="DI93" i="6" s="1"/>
  <c r="DJ93" i="6" s="1"/>
  <c r="CT92" i="6"/>
  <c r="CU92" i="6" s="1"/>
  <c r="DI92" i="6" s="1"/>
  <c r="DJ92" i="6" s="1"/>
  <c r="CT91" i="6"/>
  <c r="CU91" i="6" s="1"/>
  <c r="DI91" i="6" s="1"/>
  <c r="DJ91" i="6" s="1"/>
  <c r="CT90" i="6"/>
  <c r="CU90" i="6" s="1"/>
  <c r="DI90" i="6" s="1"/>
  <c r="DJ90" i="6" s="1"/>
  <c r="CT89" i="6"/>
  <c r="CU89" i="6" s="1"/>
  <c r="DI89" i="6" s="1"/>
  <c r="DJ89" i="6" s="1"/>
  <c r="CT88" i="6"/>
  <c r="CU88" i="6" s="1"/>
  <c r="DI88" i="6" s="1"/>
  <c r="DJ88" i="6" s="1"/>
  <c r="CT87" i="6"/>
  <c r="CU87" i="6" s="1"/>
  <c r="DI87" i="6" s="1"/>
  <c r="DJ87" i="6" s="1"/>
  <c r="CT86" i="6"/>
  <c r="CU86" i="6" s="1"/>
  <c r="DI86" i="6" s="1"/>
  <c r="DJ86" i="6" s="1"/>
  <c r="CT85" i="6"/>
  <c r="CU85" i="6" s="1"/>
  <c r="DI85" i="6" s="1"/>
  <c r="DJ85" i="6" s="1"/>
  <c r="CT84" i="6"/>
  <c r="CU84" i="6" s="1"/>
  <c r="DI84" i="6" s="1"/>
  <c r="DJ84" i="6" s="1"/>
  <c r="CT83" i="6"/>
  <c r="CU83" i="6" s="1"/>
  <c r="DI83" i="6" s="1"/>
  <c r="DJ83" i="6" s="1"/>
  <c r="CT82" i="6"/>
  <c r="CU82" i="6" s="1"/>
  <c r="DI82" i="6" s="1"/>
  <c r="DJ82" i="6" s="1"/>
  <c r="CT81" i="6"/>
  <c r="CU81" i="6" s="1"/>
  <c r="DI81" i="6" s="1"/>
  <c r="DJ81" i="6" s="1"/>
  <c r="CT80" i="6"/>
  <c r="CU80" i="6" s="1"/>
  <c r="DI80" i="6" s="1"/>
  <c r="DJ80" i="6" s="1"/>
  <c r="CT79" i="6"/>
  <c r="CU79" i="6" s="1"/>
  <c r="DI79" i="6" s="1"/>
  <c r="DJ79" i="6" s="1"/>
  <c r="CT78" i="6"/>
  <c r="CU78" i="6" s="1"/>
  <c r="DI78" i="6" s="1"/>
  <c r="DJ78" i="6" s="1"/>
  <c r="CT77" i="6"/>
  <c r="CU77" i="6" s="1"/>
  <c r="DI77" i="6" s="1"/>
  <c r="DJ77" i="6" s="1"/>
  <c r="CT76" i="6"/>
  <c r="CU76" i="6" s="1"/>
  <c r="DI76" i="6" s="1"/>
  <c r="DJ76" i="6" s="1"/>
  <c r="CT75" i="6"/>
  <c r="CU75" i="6" s="1"/>
  <c r="DI75" i="6" s="1"/>
  <c r="DJ75" i="6" s="1"/>
  <c r="CT74" i="6"/>
  <c r="CU74" i="6" s="1"/>
  <c r="DI74" i="6" s="1"/>
  <c r="DJ74" i="6" s="1"/>
  <c r="CT73" i="6"/>
  <c r="CU73" i="6" s="1"/>
  <c r="DI73" i="6" s="1"/>
  <c r="DJ73" i="6" s="1"/>
  <c r="CT72" i="6"/>
  <c r="CU72" i="6" s="1"/>
  <c r="DI72" i="6" s="1"/>
  <c r="DJ72" i="6" s="1"/>
  <c r="CT71" i="6"/>
  <c r="CU71" i="6" s="1"/>
  <c r="DI71" i="6" s="1"/>
  <c r="DJ71" i="6" s="1"/>
  <c r="CT70" i="6"/>
  <c r="CU70" i="6" s="1"/>
  <c r="DI70" i="6" s="1"/>
  <c r="DJ70" i="6" s="1"/>
  <c r="CT69" i="6"/>
  <c r="CU69" i="6" s="1"/>
  <c r="DI69" i="6" s="1"/>
  <c r="DJ69" i="6" s="1"/>
  <c r="CT68" i="6"/>
  <c r="CU68" i="6" s="1"/>
  <c r="DI68" i="6" s="1"/>
  <c r="DJ68" i="6" s="1"/>
  <c r="CT67" i="6"/>
  <c r="CU67" i="6" s="1"/>
  <c r="DI67" i="6" s="1"/>
  <c r="DJ67" i="6" s="1"/>
  <c r="CT66" i="6"/>
  <c r="CU66" i="6" s="1"/>
  <c r="DI66" i="6" s="1"/>
  <c r="DJ66" i="6" s="1"/>
  <c r="CT65" i="6"/>
  <c r="CU65" i="6" s="1"/>
  <c r="DI65" i="6" s="1"/>
  <c r="DJ65" i="6" s="1"/>
  <c r="CT64" i="6"/>
  <c r="CU64" i="6" s="1"/>
  <c r="DI64" i="6" s="1"/>
  <c r="DJ64" i="6" s="1"/>
  <c r="CT63" i="6"/>
  <c r="CU63" i="6" s="1"/>
  <c r="DI63" i="6" s="1"/>
  <c r="DJ63" i="6" s="1"/>
  <c r="CT62" i="6"/>
  <c r="CU62" i="6" s="1"/>
  <c r="DI62" i="6" s="1"/>
  <c r="DJ62" i="6" s="1"/>
  <c r="CT61" i="6"/>
  <c r="CU61" i="6" s="1"/>
  <c r="DI61" i="6" s="1"/>
  <c r="DJ61" i="6" s="1"/>
  <c r="CT60" i="6"/>
  <c r="CU60" i="6" s="1"/>
  <c r="DI60" i="6" s="1"/>
  <c r="DJ60" i="6" s="1"/>
  <c r="CT59" i="6"/>
  <c r="CU59" i="6" s="1"/>
  <c r="DI59" i="6" s="1"/>
  <c r="DJ59" i="6" s="1"/>
  <c r="CT58" i="6"/>
  <c r="CU58" i="6" s="1"/>
  <c r="DI58" i="6" s="1"/>
  <c r="DJ58" i="6" s="1"/>
  <c r="CT57" i="6"/>
  <c r="CU57" i="6" s="1"/>
  <c r="DI57" i="6" s="1"/>
  <c r="DJ57" i="6" s="1"/>
  <c r="CT56" i="6"/>
  <c r="CU56" i="6" s="1"/>
  <c r="DI56" i="6" s="1"/>
  <c r="DJ56" i="6" s="1"/>
  <c r="CT55" i="6"/>
  <c r="CU55" i="6" s="1"/>
  <c r="DI55" i="6" s="1"/>
  <c r="DJ55" i="6" s="1"/>
  <c r="CT54" i="6"/>
  <c r="CU54" i="6" s="1"/>
  <c r="DI54" i="6" s="1"/>
  <c r="DJ54" i="6" s="1"/>
  <c r="CT53" i="6"/>
  <c r="CU53" i="6" s="1"/>
  <c r="DI53" i="6" s="1"/>
  <c r="DJ53" i="6" s="1"/>
  <c r="CT52" i="6"/>
  <c r="CU52" i="6" s="1"/>
  <c r="DI52" i="6" s="1"/>
  <c r="DJ52" i="6" s="1"/>
  <c r="CT51" i="6"/>
  <c r="CU51" i="6" s="1"/>
  <c r="DI51" i="6" s="1"/>
  <c r="DJ51" i="6" s="1"/>
  <c r="CT50" i="6"/>
  <c r="CU50" i="6" s="1"/>
  <c r="DI50" i="6" s="1"/>
  <c r="DJ50" i="6" s="1"/>
  <c r="CT49" i="6"/>
  <c r="CU49" i="6" s="1"/>
  <c r="DI49" i="6" s="1"/>
  <c r="DJ49" i="6" s="1"/>
  <c r="CT48" i="6"/>
  <c r="CU48" i="6" s="1"/>
  <c r="DI48" i="6" s="1"/>
  <c r="DJ48" i="6" s="1"/>
  <c r="CT47" i="6"/>
  <c r="CU47" i="6" s="1"/>
  <c r="DI47" i="6" s="1"/>
  <c r="DJ47" i="6" s="1"/>
  <c r="CT46" i="6"/>
  <c r="CU46" i="6" s="1"/>
  <c r="DI46" i="6" s="1"/>
  <c r="DJ46" i="6" s="1"/>
  <c r="CT45" i="6"/>
  <c r="CU45" i="6" s="1"/>
  <c r="DI45" i="6" s="1"/>
  <c r="DJ45" i="6" s="1"/>
  <c r="CT44" i="6"/>
  <c r="CU44" i="6" s="1"/>
  <c r="DI44" i="6" s="1"/>
  <c r="DJ44" i="6" s="1"/>
  <c r="CT43" i="6"/>
  <c r="CU43" i="6" s="1"/>
  <c r="DI43" i="6" s="1"/>
  <c r="DJ43" i="6" s="1"/>
  <c r="CT42" i="6"/>
  <c r="CU42" i="6" s="1"/>
  <c r="DI42" i="6" s="1"/>
  <c r="DJ42" i="6" s="1"/>
  <c r="CT41" i="6"/>
  <c r="CU41" i="6" s="1"/>
  <c r="DI41" i="6" s="1"/>
  <c r="DJ41" i="6" s="1"/>
  <c r="CT40" i="6"/>
  <c r="CU40" i="6" s="1"/>
  <c r="DI40" i="6" s="1"/>
  <c r="DJ40" i="6" s="1"/>
  <c r="CT39" i="6"/>
  <c r="CU39" i="6" s="1"/>
  <c r="DI39" i="6" s="1"/>
  <c r="DJ39" i="6" s="1"/>
  <c r="CT38" i="6"/>
  <c r="CU38" i="6" s="1"/>
  <c r="DI38" i="6" s="1"/>
  <c r="DJ38" i="6" s="1"/>
  <c r="CT37" i="6"/>
  <c r="CU37" i="6" s="1"/>
  <c r="DI37" i="6" s="1"/>
  <c r="DJ37" i="6" s="1"/>
  <c r="CT36" i="6"/>
  <c r="CU36" i="6" s="1"/>
  <c r="DI36" i="6" s="1"/>
  <c r="DJ36" i="6" s="1"/>
  <c r="CT35" i="6"/>
  <c r="CU35" i="6" s="1"/>
  <c r="DI35" i="6" s="1"/>
  <c r="DJ35" i="6" s="1"/>
  <c r="CT34" i="6"/>
  <c r="CU34" i="6" s="1"/>
  <c r="DI34" i="6" s="1"/>
  <c r="DJ34" i="6" s="1"/>
  <c r="CT33" i="6"/>
  <c r="CU33" i="6" s="1"/>
  <c r="DI33" i="6" s="1"/>
  <c r="DJ33" i="6" s="1"/>
  <c r="CT32" i="6"/>
  <c r="CU32" i="6" s="1"/>
  <c r="DI32" i="6" s="1"/>
  <c r="DJ32" i="6" s="1"/>
  <c r="CT31" i="6"/>
  <c r="CU31" i="6" s="1"/>
  <c r="DI31" i="6" s="1"/>
  <c r="DJ31" i="6" s="1"/>
  <c r="CT30" i="6"/>
  <c r="CU30" i="6" s="1"/>
  <c r="DI30" i="6" s="1"/>
  <c r="DJ30" i="6" s="1"/>
  <c r="CT29" i="6"/>
  <c r="CU29" i="6" s="1"/>
  <c r="DI29" i="6" s="1"/>
  <c r="DJ29" i="6" s="1"/>
  <c r="CT28" i="6"/>
  <c r="CU28" i="6" s="1"/>
  <c r="DI28" i="6" s="1"/>
  <c r="DJ28" i="6" s="1"/>
  <c r="CT27" i="6"/>
  <c r="CU27" i="6" s="1"/>
  <c r="DI27" i="6" s="1"/>
  <c r="DJ27" i="6" s="1"/>
  <c r="CT26" i="6"/>
  <c r="CU26" i="6" s="1"/>
  <c r="DI26" i="6" s="1"/>
  <c r="DJ26" i="6" s="1"/>
  <c r="CT25" i="6"/>
  <c r="CU25" i="6" s="1"/>
  <c r="DI25" i="6" s="1"/>
  <c r="DJ25" i="6" s="1"/>
  <c r="CT24" i="6"/>
  <c r="CU24" i="6" s="1"/>
  <c r="DI24" i="6" s="1"/>
  <c r="DJ24" i="6" s="1"/>
  <c r="CT21" i="6"/>
  <c r="CU21" i="6" s="1"/>
  <c r="DI21" i="6" s="1"/>
  <c r="DJ21" i="6" s="1"/>
  <c r="CT17" i="6"/>
  <c r="CU17" i="6" s="1"/>
  <c r="DI17" i="6" s="1"/>
  <c r="DJ17" i="6" s="1"/>
  <c r="CT16" i="6"/>
  <c r="CU16" i="6" s="1"/>
  <c r="DI16" i="6" s="1"/>
  <c r="DJ16" i="6" s="1"/>
  <c r="DT11" i="6"/>
  <c r="CT13" i="6"/>
  <c r="CU13" i="6" s="1"/>
  <c r="DI13" i="6" s="1"/>
  <c r="DJ13" i="6" s="1"/>
  <c r="DT10" i="6"/>
  <c r="DR112" i="6" l="1"/>
  <c r="DS112" i="6" s="1"/>
  <c r="EG112" i="6" s="1"/>
  <c r="EH112" i="6" s="1"/>
  <c r="DR111" i="6"/>
  <c r="DS111" i="6" s="1"/>
  <c r="EG111" i="6" s="1"/>
  <c r="EH111" i="6" s="1"/>
  <c r="DR110" i="6"/>
  <c r="DS110" i="6" s="1"/>
  <c r="EG110" i="6" s="1"/>
  <c r="EH110" i="6" s="1"/>
  <c r="DR109" i="6"/>
  <c r="DS109" i="6" s="1"/>
  <c r="EG109" i="6" s="1"/>
  <c r="EH109" i="6" s="1"/>
  <c r="DR108" i="6"/>
  <c r="DS108" i="6" s="1"/>
  <c r="EG108" i="6" s="1"/>
  <c r="EH108" i="6" s="1"/>
  <c r="DR107" i="6"/>
  <c r="DS107" i="6" s="1"/>
  <c r="EG107" i="6" s="1"/>
  <c r="EH107" i="6" s="1"/>
  <c r="DR106" i="6"/>
  <c r="DS106" i="6" s="1"/>
  <c r="EG106" i="6" s="1"/>
  <c r="EH106" i="6" s="1"/>
  <c r="DR105" i="6"/>
  <c r="DS105" i="6" s="1"/>
  <c r="EG105" i="6" s="1"/>
  <c r="EH105" i="6" s="1"/>
  <c r="DR104" i="6"/>
  <c r="DS104" i="6" s="1"/>
  <c r="EG104" i="6" s="1"/>
  <c r="EH104" i="6" s="1"/>
  <c r="DR103" i="6"/>
  <c r="DS103" i="6" s="1"/>
  <c r="EG103" i="6" s="1"/>
  <c r="EH103" i="6" s="1"/>
  <c r="DR102" i="6"/>
  <c r="DS102" i="6" s="1"/>
  <c r="EG102" i="6" s="1"/>
  <c r="EH102" i="6" s="1"/>
  <c r="DR101" i="6"/>
  <c r="DS101" i="6" s="1"/>
  <c r="EG101" i="6" s="1"/>
  <c r="EH101" i="6" s="1"/>
  <c r="DR100" i="6"/>
  <c r="DS100" i="6" s="1"/>
  <c r="EG100" i="6" s="1"/>
  <c r="EH100" i="6" s="1"/>
  <c r="DR99" i="6"/>
  <c r="DS99" i="6" s="1"/>
  <c r="EG99" i="6" s="1"/>
  <c r="EH99" i="6" s="1"/>
  <c r="DR98" i="6"/>
  <c r="DS98" i="6" s="1"/>
  <c r="EG98" i="6" s="1"/>
  <c r="EH98" i="6" s="1"/>
  <c r="DR97" i="6"/>
  <c r="DS97" i="6" s="1"/>
  <c r="EG97" i="6" s="1"/>
  <c r="EH97" i="6" s="1"/>
  <c r="DR96" i="6"/>
  <c r="DS96" i="6" s="1"/>
  <c r="EG96" i="6" s="1"/>
  <c r="EH96" i="6" s="1"/>
  <c r="DR95" i="6"/>
  <c r="DS95" i="6" s="1"/>
  <c r="EG95" i="6" s="1"/>
  <c r="EH95" i="6" s="1"/>
  <c r="DR94" i="6"/>
  <c r="DS94" i="6" s="1"/>
  <c r="EG94" i="6" s="1"/>
  <c r="EH94" i="6" s="1"/>
  <c r="DR93" i="6"/>
  <c r="DS93" i="6" s="1"/>
  <c r="EG93" i="6" s="1"/>
  <c r="EH93" i="6" s="1"/>
  <c r="DR92" i="6"/>
  <c r="DS92" i="6" s="1"/>
  <c r="EG92" i="6" s="1"/>
  <c r="EH92" i="6" s="1"/>
  <c r="DR91" i="6"/>
  <c r="DS91" i="6" s="1"/>
  <c r="EG91" i="6" s="1"/>
  <c r="EH91" i="6" s="1"/>
  <c r="DR90" i="6"/>
  <c r="DS90" i="6" s="1"/>
  <c r="EG90" i="6" s="1"/>
  <c r="EH90" i="6" s="1"/>
  <c r="DR89" i="6"/>
  <c r="DS89" i="6" s="1"/>
  <c r="EG89" i="6" s="1"/>
  <c r="EH89" i="6" s="1"/>
  <c r="DR88" i="6"/>
  <c r="DS88" i="6" s="1"/>
  <c r="EG88" i="6" s="1"/>
  <c r="EH88" i="6" s="1"/>
  <c r="DR87" i="6"/>
  <c r="DS87" i="6" s="1"/>
  <c r="EG87" i="6" s="1"/>
  <c r="EH87" i="6" s="1"/>
  <c r="DR86" i="6"/>
  <c r="DS86" i="6" s="1"/>
  <c r="EG86" i="6" s="1"/>
  <c r="EH86" i="6" s="1"/>
  <c r="DR85" i="6"/>
  <c r="DS85" i="6" s="1"/>
  <c r="EG85" i="6" s="1"/>
  <c r="EH85" i="6" s="1"/>
  <c r="DR84" i="6"/>
  <c r="DS84" i="6" s="1"/>
  <c r="EG84" i="6" s="1"/>
  <c r="EH84" i="6" s="1"/>
  <c r="DR83" i="6"/>
  <c r="DS83" i="6" s="1"/>
  <c r="EG83" i="6" s="1"/>
  <c r="EH83" i="6" s="1"/>
  <c r="DR82" i="6"/>
  <c r="DS82" i="6" s="1"/>
  <c r="EG82" i="6" s="1"/>
  <c r="EH82" i="6" s="1"/>
  <c r="DR81" i="6"/>
  <c r="DS81" i="6" s="1"/>
  <c r="EG81" i="6" s="1"/>
  <c r="EH81" i="6" s="1"/>
  <c r="DR80" i="6"/>
  <c r="DS80" i="6" s="1"/>
  <c r="EG80" i="6" s="1"/>
  <c r="EH80" i="6" s="1"/>
  <c r="DR79" i="6"/>
  <c r="DS79" i="6" s="1"/>
  <c r="EG79" i="6" s="1"/>
  <c r="EH79" i="6" s="1"/>
  <c r="DR78" i="6"/>
  <c r="DS78" i="6" s="1"/>
  <c r="EG78" i="6" s="1"/>
  <c r="EH78" i="6" s="1"/>
  <c r="DR77" i="6"/>
  <c r="DS77" i="6" s="1"/>
  <c r="EG77" i="6" s="1"/>
  <c r="EH77" i="6" s="1"/>
  <c r="DR76" i="6"/>
  <c r="DS76" i="6" s="1"/>
  <c r="EG76" i="6" s="1"/>
  <c r="EH76" i="6" s="1"/>
  <c r="DR75" i="6"/>
  <c r="DS75" i="6" s="1"/>
  <c r="EG75" i="6" s="1"/>
  <c r="EH75" i="6" s="1"/>
  <c r="DR74" i="6"/>
  <c r="DS74" i="6" s="1"/>
  <c r="EG74" i="6" s="1"/>
  <c r="EH74" i="6" s="1"/>
  <c r="DR73" i="6"/>
  <c r="DS73" i="6" s="1"/>
  <c r="EG73" i="6" s="1"/>
  <c r="EH73" i="6" s="1"/>
  <c r="DR72" i="6"/>
  <c r="DS72" i="6" s="1"/>
  <c r="EG72" i="6" s="1"/>
  <c r="EH72" i="6" s="1"/>
  <c r="DR71" i="6"/>
  <c r="DS71" i="6" s="1"/>
  <c r="EG71" i="6" s="1"/>
  <c r="EH71" i="6" s="1"/>
  <c r="DR70" i="6"/>
  <c r="DS70" i="6" s="1"/>
  <c r="EG70" i="6" s="1"/>
  <c r="EH70" i="6" s="1"/>
  <c r="DR69" i="6"/>
  <c r="DS69" i="6" s="1"/>
  <c r="EG69" i="6" s="1"/>
  <c r="EH69" i="6" s="1"/>
  <c r="DR68" i="6"/>
  <c r="DS68" i="6" s="1"/>
  <c r="EG68" i="6" s="1"/>
  <c r="EH68" i="6" s="1"/>
  <c r="DR67" i="6"/>
  <c r="DS67" i="6" s="1"/>
  <c r="EG67" i="6" s="1"/>
  <c r="EH67" i="6" s="1"/>
  <c r="DR66" i="6"/>
  <c r="DS66" i="6" s="1"/>
  <c r="EG66" i="6" s="1"/>
  <c r="EH66" i="6" s="1"/>
  <c r="DR65" i="6"/>
  <c r="DS65" i="6" s="1"/>
  <c r="EG65" i="6" s="1"/>
  <c r="EH65" i="6" s="1"/>
  <c r="DR64" i="6"/>
  <c r="DS64" i="6" s="1"/>
  <c r="EG64" i="6" s="1"/>
  <c r="EH64" i="6" s="1"/>
  <c r="DR63" i="6"/>
  <c r="DS63" i="6" s="1"/>
  <c r="EG63" i="6" s="1"/>
  <c r="EH63" i="6" s="1"/>
  <c r="DR62" i="6"/>
  <c r="DS62" i="6" s="1"/>
  <c r="EG62" i="6" s="1"/>
  <c r="EH62" i="6" s="1"/>
  <c r="DR61" i="6"/>
  <c r="DS61" i="6" s="1"/>
  <c r="EG61" i="6" s="1"/>
  <c r="EH61" i="6" s="1"/>
  <c r="DR60" i="6"/>
  <c r="DS60" i="6" s="1"/>
  <c r="EG60" i="6" s="1"/>
  <c r="EH60" i="6" s="1"/>
  <c r="DR59" i="6"/>
  <c r="DS59" i="6" s="1"/>
  <c r="EG59" i="6" s="1"/>
  <c r="EH59" i="6" s="1"/>
  <c r="DR58" i="6"/>
  <c r="DS58" i="6" s="1"/>
  <c r="EG58" i="6" s="1"/>
  <c r="EH58" i="6" s="1"/>
  <c r="DR57" i="6"/>
  <c r="DS57" i="6" s="1"/>
  <c r="EG57" i="6" s="1"/>
  <c r="EH57" i="6" s="1"/>
  <c r="DR56" i="6"/>
  <c r="DS56" i="6" s="1"/>
  <c r="EG56" i="6" s="1"/>
  <c r="EH56" i="6" s="1"/>
  <c r="DR55" i="6"/>
  <c r="DS55" i="6" s="1"/>
  <c r="EG55" i="6" s="1"/>
  <c r="EH55" i="6" s="1"/>
  <c r="DR54" i="6"/>
  <c r="DS54" i="6" s="1"/>
  <c r="EG54" i="6" s="1"/>
  <c r="EH54" i="6" s="1"/>
  <c r="DR53" i="6"/>
  <c r="DS53" i="6" s="1"/>
  <c r="EG53" i="6" s="1"/>
  <c r="EH53" i="6" s="1"/>
  <c r="DR52" i="6"/>
  <c r="DS52" i="6" s="1"/>
  <c r="EG52" i="6" s="1"/>
  <c r="EH52" i="6" s="1"/>
  <c r="DR51" i="6"/>
  <c r="DS51" i="6" s="1"/>
  <c r="EG51" i="6" s="1"/>
  <c r="EH51" i="6" s="1"/>
  <c r="DR50" i="6"/>
  <c r="DS50" i="6" s="1"/>
  <c r="EG50" i="6" s="1"/>
  <c r="EH50" i="6" s="1"/>
  <c r="DR49" i="6"/>
  <c r="DS49" i="6" s="1"/>
  <c r="EG49" i="6" s="1"/>
  <c r="EH49" i="6" s="1"/>
  <c r="DR48" i="6"/>
  <c r="DS48" i="6" s="1"/>
  <c r="EG48" i="6" s="1"/>
  <c r="EH48" i="6" s="1"/>
  <c r="DR47" i="6"/>
  <c r="DS47" i="6" s="1"/>
  <c r="EG47" i="6" s="1"/>
  <c r="EH47" i="6" s="1"/>
  <c r="DR46" i="6"/>
  <c r="DS46" i="6" s="1"/>
  <c r="EG46" i="6" s="1"/>
  <c r="EH46" i="6" s="1"/>
  <c r="DR45" i="6"/>
  <c r="DS45" i="6" s="1"/>
  <c r="EG45" i="6" s="1"/>
  <c r="EH45" i="6" s="1"/>
  <c r="DR44" i="6"/>
  <c r="DS44" i="6" s="1"/>
  <c r="EG44" i="6" s="1"/>
  <c r="EH44" i="6" s="1"/>
  <c r="DR43" i="6"/>
  <c r="DS43" i="6" s="1"/>
  <c r="EG43" i="6" s="1"/>
  <c r="EH43" i="6" s="1"/>
  <c r="DR42" i="6"/>
  <c r="DS42" i="6" s="1"/>
  <c r="EG42" i="6" s="1"/>
  <c r="EH42" i="6" s="1"/>
  <c r="DR41" i="6"/>
  <c r="DS41" i="6" s="1"/>
  <c r="EG41" i="6" s="1"/>
  <c r="EH41" i="6" s="1"/>
  <c r="DR40" i="6"/>
  <c r="DS40" i="6" s="1"/>
  <c r="EG40" i="6" s="1"/>
  <c r="EH40" i="6" s="1"/>
  <c r="DR39" i="6"/>
  <c r="DS39" i="6" s="1"/>
  <c r="EG39" i="6" s="1"/>
  <c r="EH39" i="6" s="1"/>
  <c r="DR38" i="6"/>
  <c r="DS38" i="6" s="1"/>
  <c r="EG38" i="6" s="1"/>
  <c r="EH38" i="6" s="1"/>
  <c r="DR37" i="6"/>
  <c r="DS37" i="6" s="1"/>
  <c r="EG37" i="6" s="1"/>
  <c r="EH37" i="6" s="1"/>
  <c r="DR36" i="6"/>
  <c r="DS36" i="6" s="1"/>
  <c r="EG36" i="6" s="1"/>
  <c r="EH36" i="6" s="1"/>
  <c r="DR35" i="6"/>
  <c r="DS35" i="6" s="1"/>
  <c r="EG35" i="6" s="1"/>
  <c r="EH35" i="6" s="1"/>
  <c r="DR34" i="6"/>
  <c r="DS34" i="6" s="1"/>
  <c r="EG34" i="6" s="1"/>
  <c r="EH34" i="6" s="1"/>
  <c r="DR33" i="6"/>
  <c r="DS33" i="6" s="1"/>
  <c r="EG33" i="6" s="1"/>
  <c r="EH33" i="6" s="1"/>
  <c r="DR32" i="6"/>
  <c r="DS32" i="6" s="1"/>
  <c r="EG32" i="6" s="1"/>
  <c r="EH32" i="6" s="1"/>
  <c r="DR31" i="6"/>
  <c r="DS31" i="6" s="1"/>
  <c r="EG31" i="6" s="1"/>
  <c r="EH31" i="6" s="1"/>
  <c r="DR30" i="6"/>
  <c r="DS30" i="6" s="1"/>
  <c r="EG30" i="6" s="1"/>
  <c r="EH30" i="6" s="1"/>
  <c r="DR29" i="6"/>
  <c r="DS29" i="6" s="1"/>
  <c r="EG29" i="6" s="1"/>
  <c r="EH29" i="6" s="1"/>
  <c r="DR28" i="6"/>
  <c r="DS28" i="6" s="1"/>
  <c r="EG28" i="6" s="1"/>
  <c r="EH28" i="6" s="1"/>
  <c r="DR27" i="6"/>
  <c r="DS27" i="6" s="1"/>
  <c r="EG27" i="6" s="1"/>
  <c r="EH27" i="6" s="1"/>
  <c r="DR26" i="6"/>
  <c r="DS26" i="6" s="1"/>
  <c r="EG26" i="6" s="1"/>
  <c r="EH26" i="6" s="1"/>
  <c r="DR25" i="6"/>
  <c r="DS25" i="6" s="1"/>
  <c r="EG25" i="6" s="1"/>
  <c r="EH25" i="6" s="1"/>
  <c r="DR24" i="6"/>
  <c r="DS24" i="6" s="1"/>
  <c r="EG24" i="6" s="1"/>
  <c r="EH24" i="6" s="1"/>
  <c r="DR23" i="6"/>
  <c r="DS23" i="6" s="1"/>
  <c r="EG23" i="6" s="1"/>
  <c r="EH23" i="6" s="1"/>
  <c r="DR22" i="6"/>
  <c r="DS22" i="6" s="1"/>
  <c r="EG22" i="6" s="1"/>
  <c r="EH22" i="6" s="1"/>
  <c r="DR21" i="6"/>
  <c r="DS21" i="6" s="1"/>
  <c r="EG21" i="6" s="1"/>
  <c r="EH21" i="6" s="1"/>
  <c r="DR20" i="6"/>
  <c r="DS20" i="6" s="1"/>
  <c r="EG20" i="6" s="1"/>
  <c r="EH20" i="6" s="1"/>
  <c r="DR19" i="6"/>
  <c r="DS19" i="6" s="1"/>
  <c r="EG19" i="6" s="1"/>
  <c r="EH19" i="6" s="1"/>
  <c r="DR18" i="6"/>
  <c r="DS18" i="6" s="1"/>
  <c r="EG18" i="6" s="1"/>
  <c r="EH18" i="6" s="1"/>
  <c r="DR17" i="6"/>
  <c r="DS17" i="6" s="1"/>
  <c r="EG17" i="6" s="1"/>
  <c r="EH17" i="6" s="1"/>
  <c r="DR16" i="6"/>
  <c r="DS16" i="6" s="1"/>
  <c r="EG16" i="6" s="1"/>
  <c r="EH16" i="6" s="1"/>
  <c r="DR15" i="6"/>
  <c r="DS15" i="6" s="1"/>
  <c r="EG15" i="6" s="1"/>
  <c r="EH15" i="6" s="1"/>
  <c r="DR14" i="6"/>
  <c r="DS14" i="6" s="1"/>
  <c r="EG14" i="6" s="1"/>
  <c r="EH14" i="6" s="1"/>
  <c r="ER11" i="6"/>
  <c r="DR13" i="6"/>
  <c r="DS13" i="6" s="1"/>
  <c r="EG13" i="6" s="1"/>
  <c r="EH13" i="6" s="1"/>
  <c r="ER10" i="6"/>
  <c r="EP112" i="6" l="1"/>
  <c r="EQ112" i="6" s="1"/>
  <c r="FE112" i="6" s="1"/>
  <c r="FF112" i="6" s="1"/>
  <c r="EP111" i="6"/>
  <c r="EQ111" i="6" s="1"/>
  <c r="FE111" i="6" s="1"/>
  <c r="FF111" i="6" s="1"/>
  <c r="EP110" i="6"/>
  <c r="EQ110" i="6" s="1"/>
  <c r="FE110" i="6" s="1"/>
  <c r="FF110" i="6" s="1"/>
  <c r="EP109" i="6"/>
  <c r="EQ109" i="6" s="1"/>
  <c r="FE109" i="6" s="1"/>
  <c r="FF109" i="6" s="1"/>
  <c r="EP108" i="6"/>
  <c r="EQ108" i="6" s="1"/>
  <c r="FE108" i="6" s="1"/>
  <c r="FF108" i="6" s="1"/>
  <c r="EP107" i="6"/>
  <c r="EQ107" i="6" s="1"/>
  <c r="FE107" i="6" s="1"/>
  <c r="FF107" i="6" s="1"/>
  <c r="EP106" i="6"/>
  <c r="EQ106" i="6" s="1"/>
  <c r="FE106" i="6" s="1"/>
  <c r="FF106" i="6" s="1"/>
  <c r="EP105" i="6"/>
  <c r="EQ105" i="6" s="1"/>
  <c r="FE105" i="6" s="1"/>
  <c r="FF105" i="6" s="1"/>
  <c r="EP104" i="6"/>
  <c r="EQ104" i="6" s="1"/>
  <c r="FE104" i="6" s="1"/>
  <c r="FF104" i="6" s="1"/>
  <c r="EP103" i="6"/>
  <c r="EQ103" i="6" s="1"/>
  <c r="FE103" i="6" s="1"/>
  <c r="FF103" i="6" s="1"/>
  <c r="EP102" i="6"/>
  <c r="EQ102" i="6" s="1"/>
  <c r="FE102" i="6" s="1"/>
  <c r="FF102" i="6" s="1"/>
  <c r="EP101" i="6"/>
  <c r="EQ101" i="6" s="1"/>
  <c r="FE101" i="6" s="1"/>
  <c r="FF101" i="6" s="1"/>
  <c r="EP100" i="6"/>
  <c r="EQ100" i="6" s="1"/>
  <c r="FE100" i="6" s="1"/>
  <c r="FF100" i="6" s="1"/>
  <c r="EP99" i="6"/>
  <c r="EQ99" i="6" s="1"/>
  <c r="FE99" i="6" s="1"/>
  <c r="FF99" i="6" s="1"/>
  <c r="EP98" i="6"/>
  <c r="EQ98" i="6" s="1"/>
  <c r="FE98" i="6" s="1"/>
  <c r="FF98" i="6" s="1"/>
  <c r="EP97" i="6"/>
  <c r="EQ97" i="6" s="1"/>
  <c r="FE97" i="6" s="1"/>
  <c r="FF97" i="6" s="1"/>
  <c r="EP96" i="6"/>
  <c r="EQ96" i="6" s="1"/>
  <c r="FE96" i="6" s="1"/>
  <c r="FF96" i="6" s="1"/>
  <c r="EP95" i="6"/>
  <c r="EQ95" i="6" s="1"/>
  <c r="FE95" i="6" s="1"/>
  <c r="FF95" i="6" s="1"/>
  <c r="EP94" i="6"/>
  <c r="EQ94" i="6" s="1"/>
  <c r="FE94" i="6" s="1"/>
  <c r="FF94" i="6" s="1"/>
  <c r="EP93" i="6"/>
  <c r="EQ93" i="6" s="1"/>
  <c r="FE93" i="6" s="1"/>
  <c r="FF93" i="6" s="1"/>
  <c r="EP92" i="6"/>
  <c r="EQ92" i="6" s="1"/>
  <c r="FE92" i="6" s="1"/>
  <c r="FF92" i="6" s="1"/>
  <c r="EP91" i="6"/>
  <c r="EQ91" i="6" s="1"/>
  <c r="FE91" i="6" s="1"/>
  <c r="FF91" i="6" s="1"/>
  <c r="EP90" i="6"/>
  <c r="EQ90" i="6" s="1"/>
  <c r="FE90" i="6" s="1"/>
  <c r="FF90" i="6" s="1"/>
  <c r="EP89" i="6"/>
  <c r="EQ89" i="6" s="1"/>
  <c r="FE89" i="6" s="1"/>
  <c r="FF89" i="6" s="1"/>
  <c r="EP88" i="6"/>
  <c r="EQ88" i="6" s="1"/>
  <c r="FE88" i="6" s="1"/>
  <c r="FF88" i="6" s="1"/>
  <c r="EP87" i="6"/>
  <c r="EQ87" i="6" s="1"/>
  <c r="FE87" i="6" s="1"/>
  <c r="FF87" i="6" s="1"/>
  <c r="EP86" i="6"/>
  <c r="EQ86" i="6" s="1"/>
  <c r="FE86" i="6" s="1"/>
  <c r="FF86" i="6" s="1"/>
  <c r="EP85" i="6"/>
  <c r="EQ85" i="6" s="1"/>
  <c r="FE85" i="6" s="1"/>
  <c r="FF85" i="6" s="1"/>
  <c r="EP84" i="6"/>
  <c r="EQ84" i="6" s="1"/>
  <c r="FE84" i="6" s="1"/>
  <c r="FF84" i="6" s="1"/>
  <c r="EP83" i="6"/>
  <c r="EQ83" i="6" s="1"/>
  <c r="FE83" i="6" s="1"/>
  <c r="FF83" i="6" s="1"/>
  <c r="EP82" i="6"/>
  <c r="EQ82" i="6" s="1"/>
  <c r="FE82" i="6" s="1"/>
  <c r="FF82" i="6" s="1"/>
  <c r="EP81" i="6"/>
  <c r="EQ81" i="6" s="1"/>
  <c r="FE81" i="6" s="1"/>
  <c r="FF81" i="6" s="1"/>
  <c r="EP80" i="6"/>
  <c r="EQ80" i="6" s="1"/>
  <c r="FE80" i="6" s="1"/>
  <c r="FF80" i="6" s="1"/>
  <c r="EP79" i="6"/>
  <c r="EQ79" i="6" s="1"/>
  <c r="FE79" i="6" s="1"/>
  <c r="FF79" i="6" s="1"/>
  <c r="EP78" i="6"/>
  <c r="EQ78" i="6" s="1"/>
  <c r="FE78" i="6" s="1"/>
  <c r="FF78" i="6" s="1"/>
  <c r="EP77" i="6"/>
  <c r="EQ77" i="6" s="1"/>
  <c r="FE77" i="6" s="1"/>
  <c r="FF77" i="6" s="1"/>
  <c r="EP76" i="6"/>
  <c r="EQ76" i="6" s="1"/>
  <c r="FE76" i="6" s="1"/>
  <c r="FF76" i="6" s="1"/>
  <c r="EP75" i="6"/>
  <c r="EQ75" i="6" s="1"/>
  <c r="FE75" i="6" s="1"/>
  <c r="FF75" i="6" s="1"/>
  <c r="EP74" i="6"/>
  <c r="EQ74" i="6" s="1"/>
  <c r="FE74" i="6" s="1"/>
  <c r="FF74" i="6" s="1"/>
  <c r="EP73" i="6"/>
  <c r="EQ73" i="6" s="1"/>
  <c r="FE73" i="6" s="1"/>
  <c r="FF73" i="6" s="1"/>
  <c r="EP72" i="6"/>
  <c r="EQ72" i="6" s="1"/>
  <c r="FE72" i="6" s="1"/>
  <c r="FF72" i="6" s="1"/>
  <c r="EP71" i="6"/>
  <c r="EQ71" i="6" s="1"/>
  <c r="FE71" i="6" s="1"/>
  <c r="FF71" i="6" s="1"/>
  <c r="EP70" i="6"/>
  <c r="EQ70" i="6" s="1"/>
  <c r="FE70" i="6" s="1"/>
  <c r="FF70" i="6" s="1"/>
  <c r="EP69" i="6"/>
  <c r="EQ69" i="6" s="1"/>
  <c r="FE69" i="6" s="1"/>
  <c r="FF69" i="6" s="1"/>
  <c r="EP68" i="6"/>
  <c r="EQ68" i="6" s="1"/>
  <c r="FE68" i="6" s="1"/>
  <c r="FF68" i="6" s="1"/>
  <c r="EP67" i="6"/>
  <c r="EQ67" i="6" s="1"/>
  <c r="FE67" i="6" s="1"/>
  <c r="FF67" i="6" s="1"/>
  <c r="EP66" i="6"/>
  <c r="EQ66" i="6" s="1"/>
  <c r="FE66" i="6" s="1"/>
  <c r="FF66" i="6" s="1"/>
  <c r="EP65" i="6"/>
  <c r="EQ65" i="6" s="1"/>
  <c r="FE65" i="6" s="1"/>
  <c r="FF65" i="6" s="1"/>
  <c r="EP64" i="6"/>
  <c r="EQ64" i="6" s="1"/>
  <c r="FE64" i="6" s="1"/>
  <c r="FF64" i="6" s="1"/>
  <c r="EP63" i="6"/>
  <c r="EQ63" i="6" s="1"/>
  <c r="FE63" i="6" s="1"/>
  <c r="FF63" i="6" s="1"/>
  <c r="EP62" i="6"/>
  <c r="EQ62" i="6" s="1"/>
  <c r="FE62" i="6" s="1"/>
  <c r="FF62" i="6" s="1"/>
  <c r="EP61" i="6"/>
  <c r="EQ61" i="6" s="1"/>
  <c r="FE61" i="6" s="1"/>
  <c r="FF61" i="6" s="1"/>
  <c r="EP60" i="6"/>
  <c r="EQ60" i="6" s="1"/>
  <c r="FE60" i="6" s="1"/>
  <c r="FF60" i="6" s="1"/>
  <c r="EP59" i="6"/>
  <c r="EQ59" i="6" s="1"/>
  <c r="FE59" i="6" s="1"/>
  <c r="FF59" i="6" s="1"/>
  <c r="EP58" i="6"/>
  <c r="EQ58" i="6" s="1"/>
  <c r="FE58" i="6" s="1"/>
  <c r="FF58" i="6" s="1"/>
  <c r="EP57" i="6"/>
  <c r="EQ57" i="6" s="1"/>
  <c r="FE57" i="6" s="1"/>
  <c r="FF57" i="6" s="1"/>
  <c r="EP56" i="6"/>
  <c r="EQ56" i="6" s="1"/>
  <c r="FE56" i="6" s="1"/>
  <c r="FF56" i="6" s="1"/>
  <c r="EP55" i="6"/>
  <c r="EQ55" i="6" s="1"/>
  <c r="FE55" i="6" s="1"/>
  <c r="FF55" i="6" s="1"/>
  <c r="EP54" i="6"/>
  <c r="EQ54" i="6" s="1"/>
  <c r="FE54" i="6" s="1"/>
  <c r="FF54" i="6" s="1"/>
  <c r="EP53" i="6"/>
  <c r="EQ53" i="6" s="1"/>
  <c r="FE53" i="6" s="1"/>
  <c r="FF53" i="6" s="1"/>
  <c r="EP52" i="6"/>
  <c r="EQ52" i="6" s="1"/>
  <c r="FE52" i="6" s="1"/>
  <c r="FF52" i="6" s="1"/>
  <c r="EP51" i="6"/>
  <c r="EQ51" i="6" s="1"/>
  <c r="FE51" i="6" s="1"/>
  <c r="FF51" i="6" s="1"/>
  <c r="EP50" i="6"/>
  <c r="EQ50" i="6" s="1"/>
  <c r="FE50" i="6" s="1"/>
  <c r="FF50" i="6" s="1"/>
  <c r="EP49" i="6"/>
  <c r="EQ49" i="6" s="1"/>
  <c r="FE49" i="6" s="1"/>
  <c r="FF49" i="6" s="1"/>
  <c r="EP48" i="6"/>
  <c r="EQ48" i="6" s="1"/>
  <c r="FE48" i="6" s="1"/>
  <c r="FF48" i="6" s="1"/>
  <c r="EP47" i="6"/>
  <c r="EQ47" i="6" s="1"/>
  <c r="FE47" i="6" s="1"/>
  <c r="FF47" i="6" s="1"/>
  <c r="EP46" i="6"/>
  <c r="EQ46" i="6" s="1"/>
  <c r="FE46" i="6" s="1"/>
  <c r="FF46" i="6" s="1"/>
  <c r="EP45" i="6"/>
  <c r="EQ45" i="6" s="1"/>
  <c r="FE45" i="6" s="1"/>
  <c r="FF45" i="6" s="1"/>
  <c r="EP44" i="6"/>
  <c r="EQ44" i="6" s="1"/>
  <c r="FE44" i="6" s="1"/>
  <c r="FF44" i="6" s="1"/>
  <c r="EP43" i="6"/>
  <c r="EQ43" i="6" s="1"/>
  <c r="FE43" i="6" s="1"/>
  <c r="FF43" i="6" s="1"/>
  <c r="EP42" i="6"/>
  <c r="EQ42" i="6" s="1"/>
  <c r="FE42" i="6" s="1"/>
  <c r="FF42" i="6" s="1"/>
  <c r="EP41" i="6"/>
  <c r="EQ41" i="6" s="1"/>
  <c r="FE41" i="6" s="1"/>
  <c r="FF41" i="6" s="1"/>
  <c r="EP40" i="6"/>
  <c r="EQ40" i="6" s="1"/>
  <c r="FE40" i="6" s="1"/>
  <c r="FF40" i="6" s="1"/>
  <c r="EP39" i="6"/>
  <c r="EQ39" i="6" s="1"/>
  <c r="FE39" i="6" s="1"/>
  <c r="FF39" i="6" s="1"/>
  <c r="EP38" i="6"/>
  <c r="EQ38" i="6" s="1"/>
  <c r="FE38" i="6" s="1"/>
  <c r="FF38" i="6" s="1"/>
  <c r="EP37" i="6"/>
  <c r="EQ37" i="6" s="1"/>
  <c r="FE37" i="6" s="1"/>
  <c r="FF37" i="6" s="1"/>
  <c r="EP36" i="6"/>
  <c r="EQ36" i="6" s="1"/>
  <c r="FE36" i="6" s="1"/>
  <c r="FF36" i="6" s="1"/>
  <c r="EP35" i="6"/>
  <c r="EQ35" i="6" s="1"/>
  <c r="FE35" i="6" s="1"/>
  <c r="FF35" i="6" s="1"/>
  <c r="EP34" i="6"/>
  <c r="EQ34" i="6" s="1"/>
  <c r="FE34" i="6" s="1"/>
  <c r="FF34" i="6" s="1"/>
  <c r="EP33" i="6"/>
  <c r="EQ33" i="6" s="1"/>
  <c r="FE33" i="6" s="1"/>
  <c r="FF33" i="6" s="1"/>
  <c r="EP32" i="6"/>
  <c r="EQ32" i="6" s="1"/>
  <c r="FE32" i="6" s="1"/>
  <c r="FF32" i="6" s="1"/>
  <c r="EP31" i="6"/>
  <c r="EQ31" i="6" s="1"/>
  <c r="FE31" i="6" s="1"/>
  <c r="FF31" i="6" s="1"/>
  <c r="EP30" i="6"/>
  <c r="EQ30" i="6" s="1"/>
  <c r="FE30" i="6" s="1"/>
  <c r="FF30" i="6" s="1"/>
  <c r="EP29" i="6"/>
  <c r="EQ29" i="6" s="1"/>
  <c r="FE29" i="6" s="1"/>
  <c r="FF29" i="6" s="1"/>
  <c r="EP28" i="6"/>
  <c r="EQ28" i="6" s="1"/>
  <c r="FE28" i="6" s="1"/>
  <c r="FF28" i="6" s="1"/>
  <c r="EP27" i="6"/>
  <c r="EQ27" i="6" s="1"/>
  <c r="FE27" i="6" s="1"/>
  <c r="FF27" i="6" s="1"/>
  <c r="EP26" i="6"/>
  <c r="EQ26" i="6" s="1"/>
  <c r="FE26" i="6" s="1"/>
  <c r="FF26" i="6" s="1"/>
  <c r="EP25" i="6"/>
  <c r="EQ25" i="6" s="1"/>
  <c r="FE25" i="6" s="1"/>
  <c r="FF25" i="6" s="1"/>
  <c r="EP24" i="6"/>
  <c r="EQ24" i="6" s="1"/>
  <c r="FE24" i="6" s="1"/>
  <c r="FF24" i="6" s="1"/>
  <c r="EP23" i="6"/>
  <c r="EQ23" i="6" s="1"/>
  <c r="FE23" i="6" s="1"/>
  <c r="FF23" i="6" s="1"/>
  <c r="EP22" i="6"/>
  <c r="EQ22" i="6" s="1"/>
  <c r="FE22" i="6" s="1"/>
  <c r="FF22" i="6" s="1"/>
  <c r="EP21" i="6"/>
  <c r="EQ21" i="6" s="1"/>
  <c r="FE21" i="6" s="1"/>
  <c r="FF21" i="6" s="1"/>
  <c r="EP20" i="6"/>
  <c r="EQ20" i="6" s="1"/>
  <c r="FE20" i="6" s="1"/>
  <c r="FF20" i="6" s="1"/>
  <c r="EP19" i="6"/>
  <c r="EQ19" i="6" s="1"/>
  <c r="FE19" i="6" s="1"/>
  <c r="FF19" i="6" s="1"/>
  <c r="EP18" i="6"/>
  <c r="EQ18" i="6" s="1"/>
  <c r="FE18" i="6" s="1"/>
  <c r="FF18" i="6" s="1"/>
  <c r="EP17" i="6"/>
  <c r="EQ17" i="6" s="1"/>
  <c r="FE17" i="6" s="1"/>
  <c r="FF17" i="6" s="1"/>
  <c r="EP16" i="6"/>
  <c r="EQ16" i="6" s="1"/>
  <c r="FE16" i="6" s="1"/>
  <c r="FF16" i="6" s="1"/>
  <c r="EP15" i="6"/>
  <c r="EQ15" i="6" s="1"/>
  <c r="FE15" i="6" s="1"/>
  <c r="FF15" i="6" s="1"/>
  <c r="EP14" i="6"/>
  <c r="EQ14" i="6" s="1"/>
  <c r="FE14" i="6" s="1"/>
  <c r="FF14" i="6" s="1"/>
  <c r="FP11" i="6"/>
  <c r="EP13" i="6"/>
  <c r="EQ13" i="6" s="1"/>
  <c r="FE13" i="6" s="1"/>
  <c r="FF13" i="6" s="1"/>
  <c r="FP10" i="6"/>
  <c r="FN16" i="6" l="1"/>
  <c r="FO16" i="6" s="1"/>
  <c r="GC16" i="6" s="1"/>
  <c r="GD16" i="6" s="1"/>
  <c r="FN15" i="6"/>
  <c r="FO15" i="6" s="1"/>
  <c r="GC15" i="6" s="1"/>
  <c r="GD15" i="6" s="1"/>
  <c r="FN14" i="6"/>
  <c r="FO14" i="6" s="1"/>
  <c r="GC14" i="6" s="1"/>
  <c r="GD14" i="6" s="1"/>
  <c r="FN112" i="6"/>
  <c r="FO112" i="6" s="1"/>
  <c r="GC112" i="6" s="1"/>
  <c r="GD112" i="6" s="1"/>
  <c r="FN111" i="6"/>
  <c r="FO111" i="6" s="1"/>
  <c r="GC111" i="6" s="1"/>
  <c r="GD111" i="6" s="1"/>
  <c r="FN110" i="6"/>
  <c r="FO110" i="6" s="1"/>
  <c r="GC110" i="6" s="1"/>
  <c r="GD110" i="6" s="1"/>
  <c r="FN109" i="6"/>
  <c r="FO109" i="6" s="1"/>
  <c r="GC109" i="6" s="1"/>
  <c r="GD109" i="6" s="1"/>
  <c r="FN108" i="6"/>
  <c r="FO108" i="6" s="1"/>
  <c r="GC108" i="6" s="1"/>
  <c r="GD108" i="6" s="1"/>
  <c r="FN107" i="6"/>
  <c r="FO107" i="6" s="1"/>
  <c r="GC107" i="6" s="1"/>
  <c r="GD107" i="6" s="1"/>
  <c r="FN106" i="6"/>
  <c r="FO106" i="6" s="1"/>
  <c r="GC106" i="6" s="1"/>
  <c r="GD106" i="6" s="1"/>
  <c r="FN105" i="6"/>
  <c r="FO105" i="6" s="1"/>
  <c r="GC105" i="6" s="1"/>
  <c r="GD105" i="6" s="1"/>
  <c r="FN104" i="6"/>
  <c r="FO104" i="6" s="1"/>
  <c r="GC104" i="6" s="1"/>
  <c r="GD104" i="6" s="1"/>
  <c r="FN103" i="6"/>
  <c r="FO103" i="6" s="1"/>
  <c r="GC103" i="6" s="1"/>
  <c r="GD103" i="6" s="1"/>
  <c r="FN102" i="6"/>
  <c r="FO102" i="6" s="1"/>
  <c r="GC102" i="6" s="1"/>
  <c r="GD102" i="6" s="1"/>
  <c r="FN101" i="6"/>
  <c r="FO101" i="6" s="1"/>
  <c r="GC101" i="6" s="1"/>
  <c r="GD101" i="6" s="1"/>
  <c r="FN100" i="6"/>
  <c r="FO100" i="6" s="1"/>
  <c r="GC100" i="6" s="1"/>
  <c r="GD100" i="6" s="1"/>
  <c r="FN99" i="6"/>
  <c r="FO99" i="6" s="1"/>
  <c r="GC99" i="6" s="1"/>
  <c r="GD99" i="6" s="1"/>
  <c r="FN98" i="6"/>
  <c r="FO98" i="6" s="1"/>
  <c r="GC98" i="6" s="1"/>
  <c r="GD98" i="6" s="1"/>
  <c r="FN97" i="6"/>
  <c r="FO97" i="6" s="1"/>
  <c r="GC97" i="6" s="1"/>
  <c r="GD97" i="6" s="1"/>
  <c r="FN96" i="6"/>
  <c r="FO96" i="6" s="1"/>
  <c r="GC96" i="6" s="1"/>
  <c r="GD96" i="6" s="1"/>
  <c r="FN95" i="6"/>
  <c r="FO95" i="6" s="1"/>
  <c r="GC95" i="6" s="1"/>
  <c r="GD95" i="6" s="1"/>
  <c r="FN94" i="6"/>
  <c r="FO94" i="6" s="1"/>
  <c r="GC94" i="6" s="1"/>
  <c r="GD94" i="6" s="1"/>
  <c r="FN93" i="6"/>
  <c r="FO93" i="6" s="1"/>
  <c r="GC93" i="6" s="1"/>
  <c r="GD93" i="6" s="1"/>
  <c r="FN92" i="6"/>
  <c r="FO92" i="6" s="1"/>
  <c r="GC92" i="6" s="1"/>
  <c r="GD92" i="6" s="1"/>
  <c r="FN91" i="6"/>
  <c r="FO91" i="6" s="1"/>
  <c r="GC91" i="6" s="1"/>
  <c r="GD91" i="6" s="1"/>
  <c r="FN90" i="6"/>
  <c r="FO90" i="6" s="1"/>
  <c r="GC90" i="6" s="1"/>
  <c r="GD90" i="6" s="1"/>
  <c r="FN89" i="6"/>
  <c r="FO89" i="6" s="1"/>
  <c r="GC89" i="6" s="1"/>
  <c r="GD89" i="6" s="1"/>
  <c r="FN88" i="6"/>
  <c r="FO88" i="6" s="1"/>
  <c r="GC88" i="6" s="1"/>
  <c r="GD88" i="6" s="1"/>
  <c r="FN87" i="6"/>
  <c r="FO87" i="6" s="1"/>
  <c r="GC87" i="6" s="1"/>
  <c r="GD87" i="6" s="1"/>
  <c r="FN86" i="6"/>
  <c r="FO86" i="6" s="1"/>
  <c r="GC86" i="6" s="1"/>
  <c r="GD86" i="6" s="1"/>
  <c r="FN85" i="6"/>
  <c r="FO85" i="6" s="1"/>
  <c r="GC85" i="6" s="1"/>
  <c r="GD85" i="6" s="1"/>
  <c r="FN84" i="6"/>
  <c r="FO84" i="6" s="1"/>
  <c r="GC84" i="6" s="1"/>
  <c r="GD84" i="6" s="1"/>
  <c r="FN83" i="6"/>
  <c r="FO83" i="6" s="1"/>
  <c r="GC83" i="6" s="1"/>
  <c r="GD83" i="6" s="1"/>
  <c r="FN82" i="6"/>
  <c r="FO82" i="6" s="1"/>
  <c r="GC82" i="6" s="1"/>
  <c r="GD82" i="6" s="1"/>
  <c r="FN81" i="6"/>
  <c r="FO81" i="6" s="1"/>
  <c r="GC81" i="6" s="1"/>
  <c r="GD81" i="6" s="1"/>
  <c r="FN80" i="6"/>
  <c r="FO80" i="6" s="1"/>
  <c r="GC80" i="6" s="1"/>
  <c r="GD80" i="6" s="1"/>
  <c r="FN79" i="6"/>
  <c r="FO79" i="6" s="1"/>
  <c r="GC79" i="6" s="1"/>
  <c r="GD79" i="6" s="1"/>
  <c r="FN78" i="6"/>
  <c r="FO78" i="6" s="1"/>
  <c r="GC78" i="6" s="1"/>
  <c r="GD78" i="6" s="1"/>
  <c r="FN77" i="6"/>
  <c r="FO77" i="6" s="1"/>
  <c r="GC77" i="6" s="1"/>
  <c r="GD77" i="6" s="1"/>
  <c r="FN76" i="6"/>
  <c r="FO76" i="6" s="1"/>
  <c r="GC76" i="6" s="1"/>
  <c r="GD76" i="6" s="1"/>
  <c r="FN75" i="6"/>
  <c r="FO75" i="6" s="1"/>
  <c r="GC75" i="6" s="1"/>
  <c r="GD75" i="6" s="1"/>
  <c r="FN74" i="6"/>
  <c r="FO74" i="6" s="1"/>
  <c r="GC74" i="6" s="1"/>
  <c r="GD74" i="6" s="1"/>
  <c r="FN73" i="6"/>
  <c r="FO73" i="6" s="1"/>
  <c r="GC73" i="6" s="1"/>
  <c r="GD73" i="6" s="1"/>
  <c r="FN72" i="6"/>
  <c r="FO72" i="6" s="1"/>
  <c r="GC72" i="6" s="1"/>
  <c r="GD72" i="6" s="1"/>
  <c r="FN71" i="6"/>
  <c r="FO71" i="6" s="1"/>
  <c r="GC71" i="6" s="1"/>
  <c r="GD71" i="6" s="1"/>
  <c r="FN70" i="6"/>
  <c r="FO70" i="6" s="1"/>
  <c r="GC70" i="6" s="1"/>
  <c r="GD70" i="6" s="1"/>
  <c r="FN69" i="6"/>
  <c r="FO69" i="6" s="1"/>
  <c r="GC69" i="6" s="1"/>
  <c r="GD69" i="6" s="1"/>
  <c r="FN68" i="6"/>
  <c r="FO68" i="6" s="1"/>
  <c r="GC68" i="6" s="1"/>
  <c r="GD68" i="6" s="1"/>
  <c r="FN67" i="6"/>
  <c r="FO67" i="6" s="1"/>
  <c r="GC67" i="6" s="1"/>
  <c r="GD67" i="6" s="1"/>
  <c r="FN66" i="6"/>
  <c r="FO66" i="6" s="1"/>
  <c r="GC66" i="6" s="1"/>
  <c r="GD66" i="6" s="1"/>
  <c r="FN65" i="6"/>
  <c r="FO65" i="6" s="1"/>
  <c r="GC65" i="6" s="1"/>
  <c r="GD65" i="6" s="1"/>
  <c r="FN64" i="6"/>
  <c r="FO64" i="6" s="1"/>
  <c r="GC64" i="6" s="1"/>
  <c r="GD64" i="6" s="1"/>
  <c r="FN63" i="6"/>
  <c r="FO63" i="6" s="1"/>
  <c r="GC63" i="6" s="1"/>
  <c r="GD63" i="6" s="1"/>
  <c r="FN62" i="6"/>
  <c r="FO62" i="6" s="1"/>
  <c r="GC62" i="6" s="1"/>
  <c r="GD62" i="6" s="1"/>
  <c r="FN61" i="6"/>
  <c r="FO61" i="6" s="1"/>
  <c r="GC61" i="6" s="1"/>
  <c r="GD61" i="6" s="1"/>
  <c r="FN60" i="6"/>
  <c r="FO60" i="6" s="1"/>
  <c r="GC60" i="6" s="1"/>
  <c r="GD60" i="6" s="1"/>
  <c r="FN59" i="6"/>
  <c r="FO59" i="6" s="1"/>
  <c r="GC59" i="6" s="1"/>
  <c r="GD59" i="6" s="1"/>
  <c r="FN58" i="6"/>
  <c r="FO58" i="6" s="1"/>
  <c r="GC58" i="6" s="1"/>
  <c r="GD58" i="6" s="1"/>
  <c r="FN57" i="6"/>
  <c r="FO57" i="6" s="1"/>
  <c r="GC57" i="6" s="1"/>
  <c r="GD57" i="6" s="1"/>
  <c r="FN56" i="6"/>
  <c r="FO56" i="6" s="1"/>
  <c r="GC56" i="6" s="1"/>
  <c r="GD56" i="6" s="1"/>
  <c r="FN55" i="6"/>
  <c r="FO55" i="6" s="1"/>
  <c r="GC55" i="6" s="1"/>
  <c r="GD55" i="6" s="1"/>
  <c r="FN54" i="6"/>
  <c r="FO54" i="6" s="1"/>
  <c r="GC54" i="6" s="1"/>
  <c r="GD54" i="6" s="1"/>
  <c r="FN53" i="6"/>
  <c r="FO53" i="6" s="1"/>
  <c r="GC53" i="6" s="1"/>
  <c r="GD53" i="6" s="1"/>
  <c r="FN52" i="6"/>
  <c r="FO52" i="6" s="1"/>
  <c r="GC52" i="6" s="1"/>
  <c r="GD52" i="6" s="1"/>
  <c r="FN51" i="6"/>
  <c r="FO51" i="6" s="1"/>
  <c r="GC51" i="6" s="1"/>
  <c r="GD51" i="6" s="1"/>
  <c r="FN50" i="6"/>
  <c r="FO50" i="6" s="1"/>
  <c r="GC50" i="6" s="1"/>
  <c r="GD50" i="6" s="1"/>
  <c r="FN49" i="6"/>
  <c r="FO49" i="6" s="1"/>
  <c r="GC49" i="6" s="1"/>
  <c r="GD49" i="6" s="1"/>
  <c r="FN48" i="6"/>
  <c r="FO48" i="6" s="1"/>
  <c r="GC48" i="6" s="1"/>
  <c r="GD48" i="6" s="1"/>
  <c r="FN47" i="6"/>
  <c r="FO47" i="6" s="1"/>
  <c r="GC47" i="6" s="1"/>
  <c r="GD47" i="6" s="1"/>
  <c r="FN46" i="6"/>
  <c r="FO46" i="6" s="1"/>
  <c r="GC46" i="6" s="1"/>
  <c r="GD46" i="6" s="1"/>
  <c r="FN45" i="6"/>
  <c r="FO45" i="6" s="1"/>
  <c r="GC45" i="6" s="1"/>
  <c r="GD45" i="6" s="1"/>
  <c r="FN44" i="6"/>
  <c r="FO44" i="6" s="1"/>
  <c r="GC44" i="6" s="1"/>
  <c r="GD44" i="6" s="1"/>
  <c r="FN43" i="6"/>
  <c r="FO43" i="6" s="1"/>
  <c r="GC43" i="6" s="1"/>
  <c r="GD43" i="6" s="1"/>
  <c r="FN42" i="6"/>
  <c r="FO42" i="6" s="1"/>
  <c r="GC42" i="6" s="1"/>
  <c r="GD42" i="6" s="1"/>
  <c r="FN41" i="6"/>
  <c r="FO41" i="6" s="1"/>
  <c r="GC41" i="6" s="1"/>
  <c r="GD41" i="6" s="1"/>
  <c r="FN40" i="6"/>
  <c r="FO40" i="6" s="1"/>
  <c r="GC40" i="6" s="1"/>
  <c r="GD40" i="6" s="1"/>
  <c r="FN39" i="6"/>
  <c r="FO39" i="6" s="1"/>
  <c r="GC39" i="6" s="1"/>
  <c r="GD39" i="6" s="1"/>
  <c r="FN38" i="6"/>
  <c r="FO38" i="6" s="1"/>
  <c r="GC38" i="6" s="1"/>
  <c r="GD38" i="6" s="1"/>
  <c r="FN37" i="6"/>
  <c r="FO37" i="6" s="1"/>
  <c r="GC37" i="6" s="1"/>
  <c r="GD37" i="6" s="1"/>
  <c r="FN36" i="6"/>
  <c r="FO36" i="6" s="1"/>
  <c r="GC36" i="6" s="1"/>
  <c r="GD36" i="6" s="1"/>
  <c r="FN35" i="6"/>
  <c r="FO35" i="6" s="1"/>
  <c r="GC35" i="6" s="1"/>
  <c r="GD35" i="6" s="1"/>
  <c r="FN34" i="6"/>
  <c r="FO34" i="6" s="1"/>
  <c r="GC34" i="6" s="1"/>
  <c r="GD34" i="6" s="1"/>
  <c r="FN33" i="6"/>
  <c r="FO33" i="6" s="1"/>
  <c r="GC33" i="6" s="1"/>
  <c r="GD33" i="6" s="1"/>
  <c r="FN32" i="6"/>
  <c r="FO32" i="6" s="1"/>
  <c r="GC32" i="6" s="1"/>
  <c r="GD32" i="6" s="1"/>
  <c r="FN31" i="6"/>
  <c r="FO31" i="6" s="1"/>
  <c r="GC31" i="6" s="1"/>
  <c r="GD31" i="6" s="1"/>
  <c r="FN30" i="6"/>
  <c r="FO30" i="6" s="1"/>
  <c r="GC30" i="6" s="1"/>
  <c r="GD30" i="6" s="1"/>
  <c r="FN29" i="6"/>
  <c r="FO29" i="6" s="1"/>
  <c r="GC29" i="6" s="1"/>
  <c r="GD29" i="6" s="1"/>
  <c r="FN28" i="6"/>
  <c r="FO28" i="6" s="1"/>
  <c r="GC28" i="6" s="1"/>
  <c r="GD28" i="6" s="1"/>
  <c r="FN27" i="6"/>
  <c r="FO27" i="6" s="1"/>
  <c r="GC27" i="6" s="1"/>
  <c r="GD27" i="6" s="1"/>
  <c r="FN26" i="6"/>
  <c r="FO26" i="6" s="1"/>
  <c r="GC26" i="6" s="1"/>
  <c r="GD26" i="6" s="1"/>
  <c r="FN25" i="6"/>
  <c r="FO25" i="6" s="1"/>
  <c r="GC25" i="6" s="1"/>
  <c r="GD25" i="6" s="1"/>
  <c r="FN24" i="6"/>
  <c r="FO24" i="6" s="1"/>
  <c r="GC24" i="6" s="1"/>
  <c r="GD24" i="6" s="1"/>
  <c r="FN23" i="6"/>
  <c r="FO23" i="6" s="1"/>
  <c r="GC23" i="6" s="1"/>
  <c r="GD23" i="6" s="1"/>
  <c r="FN22" i="6"/>
  <c r="FO22" i="6" s="1"/>
  <c r="GC22" i="6" s="1"/>
  <c r="GD22" i="6" s="1"/>
  <c r="FN21" i="6"/>
  <c r="FO21" i="6" s="1"/>
  <c r="GC21" i="6" s="1"/>
  <c r="GD21" i="6" s="1"/>
  <c r="FN20" i="6"/>
  <c r="FO20" i="6" s="1"/>
  <c r="GC20" i="6" s="1"/>
  <c r="GD20" i="6" s="1"/>
  <c r="FN19" i="6"/>
  <c r="FO19" i="6" s="1"/>
  <c r="GC19" i="6" s="1"/>
  <c r="GD19" i="6" s="1"/>
  <c r="FN18" i="6"/>
  <c r="FO18" i="6" s="1"/>
  <c r="GC18" i="6" s="1"/>
  <c r="GD18" i="6" s="1"/>
  <c r="FN17" i="6"/>
  <c r="FO17" i="6" s="1"/>
  <c r="GC17" i="6" s="1"/>
  <c r="GD17" i="6" s="1"/>
  <c r="GN11" i="6"/>
  <c r="FN13" i="6"/>
  <c r="FO13" i="6" s="1"/>
  <c r="GC13" i="6" s="1"/>
  <c r="GD13" i="6" s="1"/>
  <c r="GN10" i="6"/>
  <c r="GL18" i="6" l="1"/>
  <c r="GM18" i="6" s="1"/>
  <c r="HA18" i="6" s="1"/>
  <c r="HB18" i="6" s="1"/>
  <c r="GL23" i="6"/>
  <c r="GM23" i="6" s="1"/>
  <c r="HA23" i="6" s="1"/>
  <c r="HB23" i="6" s="1"/>
  <c r="GL22" i="6"/>
  <c r="GM22" i="6" s="1"/>
  <c r="HA22" i="6" s="1"/>
  <c r="HB22" i="6" s="1"/>
  <c r="GL20" i="6"/>
  <c r="GM20" i="6" s="1"/>
  <c r="HA20" i="6" s="1"/>
  <c r="HB20" i="6" s="1"/>
  <c r="GL19" i="6"/>
  <c r="GM19" i="6" s="1"/>
  <c r="HA19" i="6" s="1"/>
  <c r="HB19" i="6" s="1"/>
  <c r="GL15" i="6"/>
  <c r="GM15" i="6" s="1"/>
  <c r="HA15" i="6" s="1"/>
  <c r="HB15" i="6" s="1"/>
  <c r="GL14" i="6"/>
  <c r="GM14" i="6" s="1"/>
  <c r="HA14" i="6" s="1"/>
  <c r="HB14" i="6" s="1"/>
  <c r="GL112" i="6"/>
  <c r="GM112" i="6" s="1"/>
  <c r="HA112" i="6" s="1"/>
  <c r="HB112" i="6" s="1"/>
  <c r="GL111" i="6"/>
  <c r="GM111" i="6" s="1"/>
  <c r="HA111" i="6" s="1"/>
  <c r="HB111" i="6" s="1"/>
  <c r="GL110" i="6"/>
  <c r="GM110" i="6" s="1"/>
  <c r="HA110" i="6" s="1"/>
  <c r="HB110" i="6" s="1"/>
  <c r="GL109" i="6"/>
  <c r="GM109" i="6" s="1"/>
  <c r="HA109" i="6" s="1"/>
  <c r="HB109" i="6" s="1"/>
  <c r="GL108" i="6"/>
  <c r="GM108" i="6" s="1"/>
  <c r="HA108" i="6" s="1"/>
  <c r="HB108" i="6" s="1"/>
  <c r="GL107" i="6"/>
  <c r="GM107" i="6" s="1"/>
  <c r="HA107" i="6" s="1"/>
  <c r="HB107" i="6" s="1"/>
  <c r="GL106" i="6"/>
  <c r="GM106" i="6" s="1"/>
  <c r="HA106" i="6" s="1"/>
  <c r="HB106" i="6" s="1"/>
  <c r="GL105" i="6"/>
  <c r="GM105" i="6" s="1"/>
  <c r="HA105" i="6" s="1"/>
  <c r="HB105" i="6" s="1"/>
  <c r="GL104" i="6"/>
  <c r="GM104" i="6" s="1"/>
  <c r="HA104" i="6" s="1"/>
  <c r="HB104" i="6" s="1"/>
  <c r="GL103" i="6"/>
  <c r="GM103" i="6" s="1"/>
  <c r="HA103" i="6" s="1"/>
  <c r="HB103" i="6" s="1"/>
  <c r="GL102" i="6"/>
  <c r="GM102" i="6" s="1"/>
  <c r="HA102" i="6" s="1"/>
  <c r="HB102" i="6" s="1"/>
  <c r="GL101" i="6"/>
  <c r="GM101" i="6" s="1"/>
  <c r="HA101" i="6" s="1"/>
  <c r="HB101" i="6" s="1"/>
  <c r="GL100" i="6"/>
  <c r="GM100" i="6" s="1"/>
  <c r="HA100" i="6" s="1"/>
  <c r="HB100" i="6" s="1"/>
  <c r="GL99" i="6"/>
  <c r="GM99" i="6" s="1"/>
  <c r="HA99" i="6" s="1"/>
  <c r="HB99" i="6" s="1"/>
  <c r="GL98" i="6"/>
  <c r="GM98" i="6" s="1"/>
  <c r="HA98" i="6" s="1"/>
  <c r="HB98" i="6" s="1"/>
  <c r="GL97" i="6"/>
  <c r="GM97" i="6" s="1"/>
  <c r="HA97" i="6" s="1"/>
  <c r="HB97" i="6" s="1"/>
  <c r="GL96" i="6"/>
  <c r="GM96" i="6" s="1"/>
  <c r="HA96" i="6" s="1"/>
  <c r="HB96" i="6" s="1"/>
  <c r="GL95" i="6"/>
  <c r="GM95" i="6" s="1"/>
  <c r="HA95" i="6" s="1"/>
  <c r="HB95" i="6" s="1"/>
  <c r="GL94" i="6"/>
  <c r="GM94" i="6" s="1"/>
  <c r="HA94" i="6" s="1"/>
  <c r="HB94" i="6" s="1"/>
  <c r="GL93" i="6"/>
  <c r="GM93" i="6" s="1"/>
  <c r="HA93" i="6" s="1"/>
  <c r="HB93" i="6" s="1"/>
  <c r="GL92" i="6"/>
  <c r="GM92" i="6" s="1"/>
  <c r="HA92" i="6" s="1"/>
  <c r="HB92" i="6" s="1"/>
  <c r="GL91" i="6"/>
  <c r="GM91" i="6" s="1"/>
  <c r="HA91" i="6" s="1"/>
  <c r="HB91" i="6" s="1"/>
  <c r="GL90" i="6"/>
  <c r="GM90" i="6" s="1"/>
  <c r="HA90" i="6" s="1"/>
  <c r="HB90" i="6" s="1"/>
  <c r="GL89" i="6"/>
  <c r="GM89" i="6" s="1"/>
  <c r="HA89" i="6" s="1"/>
  <c r="HB89" i="6" s="1"/>
  <c r="GL88" i="6"/>
  <c r="GM88" i="6" s="1"/>
  <c r="HA88" i="6" s="1"/>
  <c r="HB88" i="6" s="1"/>
  <c r="GL87" i="6"/>
  <c r="GM87" i="6" s="1"/>
  <c r="HA87" i="6" s="1"/>
  <c r="HB87" i="6" s="1"/>
  <c r="GL86" i="6"/>
  <c r="GM86" i="6" s="1"/>
  <c r="HA86" i="6" s="1"/>
  <c r="HB86" i="6" s="1"/>
  <c r="GL85" i="6"/>
  <c r="GM85" i="6" s="1"/>
  <c r="HA85" i="6" s="1"/>
  <c r="HB85" i="6" s="1"/>
  <c r="GL84" i="6"/>
  <c r="GM84" i="6" s="1"/>
  <c r="HA84" i="6" s="1"/>
  <c r="HB84" i="6" s="1"/>
  <c r="GL83" i="6"/>
  <c r="GM83" i="6" s="1"/>
  <c r="HA83" i="6" s="1"/>
  <c r="HB83" i="6" s="1"/>
  <c r="GL82" i="6"/>
  <c r="GM82" i="6" s="1"/>
  <c r="HA82" i="6" s="1"/>
  <c r="HB82" i="6" s="1"/>
  <c r="GL81" i="6"/>
  <c r="GM81" i="6" s="1"/>
  <c r="HA81" i="6" s="1"/>
  <c r="HB81" i="6" s="1"/>
  <c r="GL80" i="6"/>
  <c r="GM80" i="6" s="1"/>
  <c r="HA80" i="6" s="1"/>
  <c r="HB80" i="6" s="1"/>
  <c r="GL79" i="6"/>
  <c r="GM79" i="6" s="1"/>
  <c r="HA79" i="6" s="1"/>
  <c r="HB79" i="6" s="1"/>
  <c r="GL78" i="6"/>
  <c r="GM78" i="6" s="1"/>
  <c r="HA78" i="6" s="1"/>
  <c r="HB78" i="6" s="1"/>
  <c r="GL77" i="6"/>
  <c r="GM77" i="6" s="1"/>
  <c r="HA77" i="6" s="1"/>
  <c r="HB77" i="6" s="1"/>
  <c r="GL76" i="6"/>
  <c r="GM76" i="6" s="1"/>
  <c r="HA76" i="6" s="1"/>
  <c r="HB76" i="6" s="1"/>
  <c r="GL75" i="6"/>
  <c r="GM75" i="6" s="1"/>
  <c r="HA75" i="6" s="1"/>
  <c r="HB75" i="6" s="1"/>
  <c r="GL74" i="6"/>
  <c r="GM74" i="6" s="1"/>
  <c r="HA74" i="6" s="1"/>
  <c r="HB74" i="6" s="1"/>
  <c r="GL73" i="6"/>
  <c r="GM73" i="6" s="1"/>
  <c r="HA73" i="6" s="1"/>
  <c r="HB73" i="6" s="1"/>
  <c r="GL72" i="6"/>
  <c r="GM72" i="6" s="1"/>
  <c r="HA72" i="6" s="1"/>
  <c r="HB72" i="6" s="1"/>
  <c r="GL71" i="6"/>
  <c r="GM71" i="6" s="1"/>
  <c r="HA71" i="6" s="1"/>
  <c r="HB71" i="6" s="1"/>
  <c r="GL70" i="6"/>
  <c r="GM70" i="6" s="1"/>
  <c r="HA70" i="6" s="1"/>
  <c r="HB70" i="6" s="1"/>
  <c r="GL69" i="6"/>
  <c r="GM69" i="6" s="1"/>
  <c r="HA69" i="6" s="1"/>
  <c r="HB69" i="6" s="1"/>
  <c r="GL68" i="6"/>
  <c r="GM68" i="6" s="1"/>
  <c r="HA68" i="6" s="1"/>
  <c r="HB68" i="6" s="1"/>
  <c r="GL67" i="6"/>
  <c r="GM67" i="6" s="1"/>
  <c r="HA67" i="6" s="1"/>
  <c r="HB67" i="6" s="1"/>
  <c r="GL66" i="6"/>
  <c r="GM66" i="6" s="1"/>
  <c r="HA66" i="6" s="1"/>
  <c r="HB66" i="6" s="1"/>
  <c r="GL65" i="6"/>
  <c r="GM65" i="6" s="1"/>
  <c r="HA65" i="6" s="1"/>
  <c r="HB65" i="6" s="1"/>
  <c r="GL64" i="6"/>
  <c r="GM64" i="6" s="1"/>
  <c r="HA64" i="6" s="1"/>
  <c r="HB64" i="6" s="1"/>
  <c r="GL63" i="6"/>
  <c r="GM63" i="6" s="1"/>
  <c r="HA63" i="6" s="1"/>
  <c r="HB63" i="6" s="1"/>
  <c r="GL62" i="6"/>
  <c r="GM62" i="6" s="1"/>
  <c r="HA62" i="6" s="1"/>
  <c r="HB62" i="6" s="1"/>
  <c r="GL61" i="6"/>
  <c r="GM61" i="6" s="1"/>
  <c r="HA61" i="6" s="1"/>
  <c r="HB61" i="6" s="1"/>
  <c r="GL60" i="6"/>
  <c r="GM60" i="6" s="1"/>
  <c r="HA60" i="6" s="1"/>
  <c r="HB60" i="6" s="1"/>
  <c r="GL59" i="6"/>
  <c r="GM59" i="6" s="1"/>
  <c r="HA59" i="6" s="1"/>
  <c r="HB59" i="6" s="1"/>
  <c r="GL58" i="6"/>
  <c r="GM58" i="6" s="1"/>
  <c r="HA58" i="6" s="1"/>
  <c r="HB58" i="6" s="1"/>
  <c r="GL57" i="6"/>
  <c r="GM57" i="6" s="1"/>
  <c r="HA57" i="6" s="1"/>
  <c r="HB57" i="6" s="1"/>
  <c r="GL56" i="6"/>
  <c r="GM56" i="6" s="1"/>
  <c r="HA56" i="6" s="1"/>
  <c r="HB56" i="6" s="1"/>
  <c r="GL55" i="6"/>
  <c r="GM55" i="6" s="1"/>
  <c r="HA55" i="6" s="1"/>
  <c r="HB55" i="6" s="1"/>
  <c r="GL54" i="6"/>
  <c r="GM54" i="6" s="1"/>
  <c r="HA54" i="6" s="1"/>
  <c r="HB54" i="6" s="1"/>
  <c r="GL53" i="6"/>
  <c r="GM53" i="6" s="1"/>
  <c r="HA53" i="6" s="1"/>
  <c r="HB53" i="6" s="1"/>
  <c r="GL52" i="6"/>
  <c r="GM52" i="6" s="1"/>
  <c r="HA52" i="6" s="1"/>
  <c r="HB52" i="6" s="1"/>
  <c r="GL51" i="6"/>
  <c r="GM51" i="6" s="1"/>
  <c r="HA51" i="6" s="1"/>
  <c r="HB51" i="6" s="1"/>
  <c r="GL50" i="6"/>
  <c r="GM50" i="6" s="1"/>
  <c r="HA50" i="6" s="1"/>
  <c r="HB50" i="6" s="1"/>
  <c r="GL49" i="6"/>
  <c r="GM49" i="6" s="1"/>
  <c r="HA49" i="6" s="1"/>
  <c r="HB49" i="6" s="1"/>
  <c r="GL48" i="6"/>
  <c r="GM48" i="6" s="1"/>
  <c r="HA48" i="6" s="1"/>
  <c r="HB48" i="6" s="1"/>
  <c r="GL47" i="6"/>
  <c r="GM47" i="6" s="1"/>
  <c r="HA47" i="6" s="1"/>
  <c r="HB47" i="6" s="1"/>
  <c r="GL46" i="6"/>
  <c r="GM46" i="6" s="1"/>
  <c r="HA46" i="6" s="1"/>
  <c r="HB46" i="6" s="1"/>
  <c r="GL45" i="6"/>
  <c r="GM45" i="6" s="1"/>
  <c r="HA45" i="6" s="1"/>
  <c r="HB45" i="6" s="1"/>
  <c r="GL44" i="6"/>
  <c r="GM44" i="6" s="1"/>
  <c r="HA44" i="6" s="1"/>
  <c r="HB44" i="6" s="1"/>
  <c r="GL43" i="6"/>
  <c r="GM43" i="6" s="1"/>
  <c r="HA43" i="6" s="1"/>
  <c r="HB43" i="6" s="1"/>
  <c r="GL42" i="6"/>
  <c r="GM42" i="6" s="1"/>
  <c r="HA42" i="6" s="1"/>
  <c r="HB42" i="6" s="1"/>
  <c r="GL41" i="6"/>
  <c r="GM41" i="6" s="1"/>
  <c r="HA41" i="6" s="1"/>
  <c r="HB41" i="6" s="1"/>
  <c r="GL40" i="6"/>
  <c r="GM40" i="6" s="1"/>
  <c r="HA40" i="6" s="1"/>
  <c r="HB40" i="6" s="1"/>
  <c r="GL39" i="6"/>
  <c r="GM39" i="6" s="1"/>
  <c r="HA39" i="6" s="1"/>
  <c r="HB39" i="6" s="1"/>
  <c r="GL38" i="6"/>
  <c r="GM38" i="6" s="1"/>
  <c r="HA38" i="6" s="1"/>
  <c r="HB38" i="6" s="1"/>
  <c r="GL37" i="6"/>
  <c r="GM37" i="6" s="1"/>
  <c r="HA37" i="6" s="1"/>
  <c r="HB37" i="6" s="1"/>
  <c r="GL36" i="6"/>
  <c r="GM36" i="6" s="1"/>
  <c r="HA36" i="6" s="1"/>
  <c r="HB36" i="6" s="1"/>
  <c r="GL35" i="6"/>
  <c r="GM35" i="6" s="1"/>
  <c r="HA35" i="6" s="1"/>
  <c r="HB35" i="6" s="1"/>
  <c r="GL34" i="6"/>
  <c r="GM34" i="6" s="1"/>
  <c r="HA34" i="6" s="1"/>
  <c r="HB34" i="6" s="1"/>
  <c r="GL33" i="6"/>
  <c r="GM33" i="6" s="1"/>
  <c r="HA33" i="6" s="1"/>
  <c r="HB33" i="6" s="1"/>
  <c r="GL32" i="6"/>
  <c r="GM32" i="6" s="1"/>
  <c r="HA32" i="6" s="1"/>
  <c r="HB32" i="6" s="1"/>
  <c r="GL31" i="6"/>
  <c r="GM31" i="6" s="1"/>
  <c r="HA31" i="6" s="1"/>
  <c r="HB31" i="6" s="1"/>
  <c r="GL30" i="6"/>
  <c r="GM30" i="6" s="1"/>
  <c r="HA30" i="6" s="1"/>
  <c r="HB30" i="6" s="1"/>
  <c r="GL29" i="6"/>
  <c r="GM29" i="6" s="1"/>
  <c r="HA29" i="6" s="1"/>
  <c r="HB29" i="6" s="1"/>
  <c r="GL28" i="6"/>
  <c r="GM28" i="6" s="1"/>
  <c r="HA28" i="6" s="1"/>
  <c r="HB28" i="6" s="1"/>
  <c r="GL27" i="6"/>
  <c r="GM27" i="6" s="1"/>
  <c r="HA27" i="6" s="1"/>
  <c r="HB27" i="6" s="1"/>
  <c r="GL26" i="6"/>
  <c r="GM26" i="6" s="1"/>
  <c r="HA26" i="6" s="1"/>
  <c r="HB26" i="6" s="1"/>
  <c r="GL25" i="6"/>
  <c r="GM25" i="6" s="1"/>
  <c r="HA25" i="6" s="1"/>
  <c r="HB25" i="6" s="1"/>
  <c r="GL24" i="6"/>
  <c r="GM24" i="6" s="1"/>
  <c r="HA24" i="6" s="1"/>
  <c r="HB24" i="6" s="1"/>
  <c r="GL21" i="6"/>
  <c r="GM21" i="6" s="1"/>
  <c r="HA21" i="6" s="1"/>
  <c r="HB21" i="6" s="1"/>
  <c r="GL17" i="6"/>
  <c r="GM17" i="6" s="1"/>
  <c r="HA17" i="6" s="1"/>
  <c r="HB17" i="6" s="1"/>
  <c r="GL16" i="6"/>
  <c r="GM16" i="6" s="1"/>
  <c r="HA16" i="6" s="1"/>
  <c r="HB16" i="6" s="1"/>
  <c r="HL11" i="6"/>
  <c r="GL13" i="6"/>
  <c r="GM13" i="6" s="1"/>
  <c r="HA13" i="6" s="1"/>
  <c r="HB13" i="6" s="1"/>
  <c r="HL10" i="6"/>
  <c r="HJ112" i="6" l="1"/>
  <c r="HK112" i="6" s="1"/>
  <c r="HY112" i="6" s="1"/>
  <c r="HZ112" i="6" s="1"/>
  <c r="HJ111" i="6"/>
  <c r="HK111" i="6" s="1"/>
  <c r="HY111" i="6" s="1"/>
  <c r="HZ111" i="6" s="1"/>
  <c r="HJ110" i="6"/>
  <c r="HK110" i="6" s="1"/>
  <c r="HY110" i="6" s="1"/>
  <c r="HZ110" i="6" s="1"/>
  <c r="HJ109" i="6"/>
  <c r="HK109" i="6" s="1"/>
  <c r="HY109" i="6" s="1"/>
  <c r="HZ109" i="6" s="1"/>
  <c r="HJ108" i="6"/>
  <c r="HK108" i="6" s="1"/>
  <c r="HY108" i="6" s="1"/>
  <c r="HZ108" i="6" s="1"/>
  <c r="HJ107" i="6"/>
  <c r="HK107" i="6" s="1"/>
  <c r="HY107" i="6" s="1"/>
  <c r="HZ107" i="6" s="1"/>
  <c r="HJ106" i="6"/>
  <c r="HK106" i="6" s="1"/>
  <c r="HY106" i="6" s="1"/>
  <c r="HZ106" i="6" s="1"/>
  <c r="HJ105" i="6"/>
  <c r="HK105" i="6" s="1"/>
  <c r="HY105" i="6" s="1"/>
  <c r="HZ105" i="6" s="1"/>
  <c r="HJ104" i="6"/>
  <c r="HK104" i="6" s="1"/>
  <c r="HY104" i="6" s="1"/>
  <c r="HZ104" i="6" s="1"/>
  <c r="HJ103" i="6"/>
  <c r="HK103" i="6" s="1"/>
  <c r="HY103" i="6" s="1"/>
  <c r="HZ103" i="6" s="1"/>
  <c r="HJ102" i="6"/>
  <c r="HK102" i="6" s="1"/>
  <c r="HY102" i="6" s="1"/>
  <c r="HZ102" i="6" s="1"/>
  <c r="HJ101" i="6"/>
  <c r="HK101" i="6" s="1"/>
  <c r="HY101" i="6" s="1"/>
  <c r="HZ101" i="6" s="1"/>
  <c r="HJ100" i="6"/>
  <c r="HK100" i="6" s="1"/>
  <c r="HY100" i="6" s="1"/>
  <c r="HZ100" i="6" s="1"/>
  <c r="HJ99" i="6"/>
  <c r="HK99" i="6" s="1"/>
  <c r="HY99" i="6" s="1"/>
  <c r="HZ99" i="6" s="1"/>
  <c r="HJ98" i="6"/>
  <c r="HK98" i="6" s="1"/>
  <c r="HY98" i="6" s="1"/>
  <c r="HZ98" i="6" s="1"/>
  <c r="HJ97" i="6"/>
  <c r="HK97" i="6" s="1"/>
  <c r="HY97" i="6" s="1"/>
  <c r="HZ97" i="6" s="1"/>
  <c r="HJ96" i="6"/>
  <c r="HK96" i="6" s="1"/>
  <c r="HY96" i="6" s="1"/>
  <c r="HZ96" i="6" s="1"/>
  <c r="HJ95" i="6"/>
  <c r="HK95" i="6" s="1"/>
  <c r="HY95" i="6" s="1"/>
  <c r="HZ95" i="6" s="1"/>
  <c r="HJ94" i="6"/>
  <c r="HK94" i="6" s="1"/>
  <c r="HY94" i="6" s="1"/>
  <c r="HZ94" i="6" s="1"/>
  <c r="HJ93" i="6"/>
  <c r="HK93" i="6" s="1"/>
  <c r="HY93" i="6" s="1"/>
  <c r="HZ93" i="6" s="1"/>
  <c r="HJ92" i="6"/>
  <c r="HK92" i="6" s="1"/>
  <c r="HY92" i="6" s="1"/>
  <c r="HZ92" i="6" s="1"/>
  <c r="HJ91" i="6"/>
  <c r="HK91" i="6" s="1"/>
  <c r="HY91" i="6" s="1"/>
  <c r="HZ91" i="6" s="1"/>
  <c r="HJ90" i="6"/>
  <c r="HK90" i="6" s="1"/>
  <c r="HY90" i="6" s="1"/>
  <c r="HZ90" i="6" s="1"/>
  <c r="HJ89" i="6"/>
  <c r="HK89" i="6" s="1"/>
  <c r="HY89" i="6" s="1"/>
  <c r="HZ89" i="6" s="1"/>
  <c r="HJ88" i="6"/>
  <c r="HK88" i="6" s="1"/>
  <c r="HY88" i="6" s="1"/>
  <c r="HZ88" i="6" s="1"/>
  <c r="HJ87" i="6"/>
  <c r="HK87" i="6" s="1"/>
  <c r="HY87" i="6" s="1"/>
  <c r="HZ87" i="6" s="1"/>
  <c r="HJ86" i="6"/>
  <c r="HK86" i="6" s="1"/>
  <c r="HY86" i="6" s="1"/>
  <c r="HZ86" i="6" s="1"/>
  <c r="HJ85" i="6"/>
  <c r="HK85" i="6" s="1"/>
  <c r="HY85" i="6" s="1"/>
  <c r="HZ85" i="6" s="1"/>
  <c r="HJ84" i="6"/>
  <c r="HK84" i="6" s="1"/>
  <c r="HY84" i="6" s="1"/>
  <c r="HZ84" i="6" s="1"/>
  <c r="HJ83" i="6"/>
  <c r="HK83" i="6" s="1"/>
  <c r="HY83" i="6" s="1"/>
  <c r="HZ83" i="6" s="1"/>
  <c r="HJ82" i="6"/>
  <c r="HK82" i="6" s="1"/>
  <c r="HY82" i="6" s="1"/>
  <c r="HZ82" i="6" s="1"/>
  <c r="HJ81" i="6"/>
  <c r="HK81" i="6" s="1"/>
  <c r="HY81" i="6" s="1"/>
  <c r="HZ81" i="6" s="1"/>
  <c r="HJ80" i="6"/>
  <c r="HK80" i="6" s="1"/>
  <c r="HY80" i="6" s="1"/>
  <c r="HZ80" i="6" s="1"/>
  <c r="HJ79" i="6"/>
  <c r="HK79" i="6" s="1"/>
  <c r="HY79" i="6" s="1"/>
  <c r="HZ79" i="6" s="1"/>
  <c r="HJ78" i="6"/>
  <c r="HK78" i="6" s="1"/>
  <c r="HY78" i="6" s="1"/>
  <c r="HZ78" i="6" s="1"/>
  <c r="HJ77" i="6"/>
  <c r="HK77" i="6" s="1"/>
  <c r="HY77" i="6" s="1"/>
  <c r="HZ77" i="6" s="1"/>
  <c r="HJ76" i="6"/>
  <c r="HK76" i="6" s="1"/>
  <c r="HY76" i="6" s="1"/>
  <c r="HZ76" i="6" s="1"/>
  <c r="HJ75" i="6"/>
  <c r="HK75" i="6" s="1"/>
  <c r="HY75" i="6" s="1"/>
  <c r="HZ75" i="6" s="1"/>
  <c r="HJ74" i="6"/>
  <c r="HK74" i="6" s="1"/>
  <c r="HY74" i="6" s="1"/>
  <c r="HZ74" i="6" s="1"/>
  <c r="HJ73" i="6"/>
  <c r="HK73" i="6" s="1"/>
  <c r="HY73" i="6" s="1"/>
  <c r="HZ73" i="6" s="1"/>
  <c r="HJ72" i="6"/>
  <c r="HK72" i="6" s="1"/>
  <c r="HY72" i="6" s="1"/>
  <c r="HZ72" i="6" s="1"/>
  <c r="HJ71" i="6"/>
  <c r="HK71" i="6" s="1"/>
  <c r="HY71" i="6" s="1"/>
  <c r="HZ71" i="6" s="1"/>
  <c r="HJ70" i="6"/>
  <c r="HK70" i="6" s="1"/>
  <c r="HY70" i="6" s="1"/>
  <c r="HZ70" i="6" s="1"/>
  <c r="HJ69" i="6"/>
  <c r="HK69" i="6" s="1"/>
  <c r="HY69" i="6" s="1"/>
  <c r="HZ69" i="6" s="1"/>
  <c r="HJ68" i="6"/>
  <c r="HK68" i="6" s="1"/>
  <c r="HY68" i="6" s="1"/>
  <c r="HZ68" i="6" s="1"/>
  <c r="HJ67" i="6"/>
  <c r="HK67" i="6" s="1"/>
  <c r="HY67" i="6" s="1"/>
  <c r="HZ67" i="6" s="1"/>
  <c r="HJ66" i="6"/>
  <c r="HK66" i="6" s="1"/>
  <c r="HY66" i="6" s="1"/>
  <c r="HZ66" i="6" s="1"/>
  <c r="HJ65" i="6"/>
  <c r="HK65" i="6" s="1"/>
  <c r="HY65" i="6" s="1"/>
  <c r="HZ65" i="6" s="1"/>
  <c r="HJ64" i="6"/>
  <c r="HK64" i="6" s="1"/>
  <c r="HY64" i="6" s="1"/>
  <c r="HZ64" i="6" s="1"/>
  <c r="HJ63" i="6"/>
  <c r="HK63" i="6" s="1"/>
  <c r="HY63" i="6" s="1"/>
  <c r="HZ63" i="6" s="1"/>
  <c r="HJ62" i="6"/>
  <c r="HK62" i="6" s="1"/>
  <c r="HY62" i="6" s="1"/>
  <c r="HZ62" i="6" s="1"/>
  <c r="HJ61" i="6"/>
  <c r="HK61" i="6" s="1"/>
  <c r="HY61" i="6" s="1"/>
  <c r="HZ61" i="6" s="1"/>
  <c r="HJ60" i="6"/>
  <c r="HK60" i="6" s="1"/>
  <c r="HY60" i="6" s="1"/>
  <c r="HZ60" i="6" s="1"/>
  <c r="HJ59" i="6"/>
  <c r="HK59" i="6" s="1"/>
  <c r="HY59" i="6" s="1"/>
  <c r="HZ59" i="6" s="1"/>
  <c r="HJ58" i="6"/>
  <c r="HK58" i="6" s="1"/>
  <c r="HY58" i="6" s="1"/>
  <c r="HZ58" i="6" s="1"/>
  <c r="HJ57" i="6"/>
  <c r="HK57" i="6" s="1"/>
  <c r="HY57" i="6" s="1"/>
  <c r="HZ57" i="6" s="1"/>
  <c r="HJ56" i="6"/>
  <c r="HK56" i="6" s="1"/>
  <c r="HY56" i="6" s="1"/>
  <c r="HZ56" i="6" s="1"/>
  <c r="HJ55" i="6"/>
  <c r="HK55" i="6" s="1"/>
  <c r="HY55" i="6" s="1"/>
  <c r="HZ55" i="6" s="1"/>
  <c r="HJ54" i="6"/>
  <c r="HK54" i="6" s="1"/>
  <c r="HY54" i="6" s="1"/>
  <c r="HZ54" i="6" s="1"/>
  <c r="HJ53" i="6"/>
  <c r="HK53" i="6" s="1"/>
  <c r="HY53" i="6" s="1"/>
  <c r="HZ53" i="6" s="1"/>
  <c r="HJ52" i="6"/>
  <c r="HK52" i="6" s="1"/>
  <c r="HY52" i="6" s="1"/>
  <c r="HZ52" i="6" s="1"/>
  <c r="HJ51" i="6"/>
  <c r="HK51" i="6" s="1"/>
  <c r="HY51" i="6" s="1"/>
  <c r="HZ51" i="6" s="1"/>
  <c r="HJ50" i="6"/>
  <c r="HK50" i="6" s="1"/>
  <c r="HY50" i="6" s="1"/>
  <c r="HZ50" i="6" s="1"/>
  <c r="HJ49" i="6"/>
  <c r="HK49" i="6" s="1"/>
  <c r="HY49" i="6" s="1"/>
  <c r="HZ49" i="6" s="1"/>
  <c r="HJ48" i="6"/>
  <c r="HK48" i="6" s="1"/>
  <c r="HY48" i="6" s="1"/>
  <c r="HZ48" i="6" s="1"/>
  <c r="HJ47" i="6"/>
  <c r="HK47" i="6" s="1"/>
  <c r="HY47" i="6" s="1"/>
  <c r="HZ47" i="6" s="1"/>
  <c r="HJ46" i="6"/>
  <c r="HK46" i="6" s="1"/>
  <c r="HY46" i="6" s="1"/>
  <c r="HZ46" i="6" s="1"/>
  <c r="HJ45" i="6"/>
  <c r="HK45" i="6" s="1"/>
  <c r="HY45" i="6" s="1"/>
  <c r="HZ45" i="6" s="1"/>
  <c r="HJ44" i="6"/>
  <c r="HK44" i="6" s="1"/>
  <c r="HY44" i="6" s="1"/>
  <c r="HZ44" i="6" s="1"/>
  <c r="HJ43" i="6"/>
  <c r="HK43" i="6" s="1"/>
  <c r="HY43" i="6" s="1"/>
  <c r="HZ43" i="6" s="1"/>
  <c r="HJ42" i="6"/>
  <c r="HK42" i="6" s="1"/>
  <c r="HY42" i="6" s="1"/>
  <c r="HZ42" i="6" s="1"/>
  <c r="HJ41" i="6"/>
  <c r="HK41" i="6" s="1"/>
  <c r="HY41" i="6" s="1"/>
  <c r="HZ41" i="6" s="1"/>
  <c r="HJ40" i="6"/>
  <c r="HK40" i="6" s="1"/>
  <c r="HY40" i="6" s="1"/>
  <c r="HZ40" i="6" s="1"/>
  <c r="HJ39" i="6"/>
  <c r="HK39" i="6" s="1"/>
  <c r="HY39" i="6" s="1"/>
  <c r="HZ39" i="6" s="1"/>
  <c r="HJ38" i="6"/>
  <c r="HK38" i="6" s="1"/>
  <c r="HY38" i="6" s="1"/>
  <c r="HZ38" i="6" s="1"/>
  <c r="HJ37" i="6"/>
  <c r="HK37" i="6" s="1"/>
  <c r="HY37" i="6" s="1"/>
  <c r="HZ37" i="6" s="1"/>
  <c r="HJ36" i="6"/>
  <c r="HK36" i="6" s="1"/>
  <c r="HY36" i="6" s="1"/>
  <c r="HZ36" i="6" s="1"/>
  <c r="HJ35" i="6"/>
  <c r="HK35" i="6" s="1"/>
  <c r="HY35" i="6" s="1"/>
  <c r="HZ35" i="6" s="1"/>
  <c r="HJ34" i="6"/>
  <c r="HK34" i="6" s="1"/>
  <c r="HY34" i="6" s="1"/>
  <c r="HZ34" i="6" s="1"/>
  <c r="HJ33" i="6"/>
  <c r="HK33" i="6" s="1"/>
  <c r="HY33" i="6" s="1"/>
  <c r="HZ33" i="6" s="1"/>
  <c r="HJ32" i="6"/>
  <c r="HK32" i="6" s="1"/>
  <c r="HY32" i="6" s="1"/>
  <c r="HZ32" i="6" s="1"/>
  <c r="HJ31" i="6"/>
  <c r="HK31" i="6" s="1"/>
  <c r="HY31" i="6" s="1"/>
  <c r="HZ31" i="6" s="1"/>
  <c r="HJ30" i="6"/>
  <c r="HK30" i="6" s="1"/>
  <c r="HY30" i="6" s="1"/>
  <c r="HZ30" i="6" s="1"/>
  <c r="HJ29" i="6"/>
  <c r="HK29" i="6" s="1"/>
  <c r="HY29" i="6" s="1"/>
  <c r="HZ29" i="6" s="1"/>
  <c r="HJ28" i="6"/>
  <c r="HK28" i="6" s="1"/>
  <c r="HY28" i="6" s="1"/>
  <c r="HZ28" i="6" s="1"/>
  <c r="HJ27" i="6"/>
  <c r="HK27" i="6" s="1"/>
  <c r="HY27" i="6" s="1"/>
  <c r="HZ27" i="6" s="1"/>
  <c r="HJ26" i="6"/>
  <c r="HK26" i="6" s="1"/>
  <c r="HY26" i="6" s="1"/>
  <c r="HZ26" i="6" s="1"/>
  <c r="HJ25" i="6"/>
  <c r="HK25" i="6" s="1"/>
  <c r="HY25" i="6" s="1"/>
  <c r="HZ25" i="6" s="1"/>
  <c r="HJ24" i="6"/>
  <c r="HK24" i="6" s="1"/>
  <c r="HY24" i="6" s="1"/>
  <c r="HZ24" i="6" s="1"/>
  <c r="HJ23" i="6"/>
  <c r="HK23" i="6" s="1"/>
  <c r="HY23" i="6" s="1"/>
  <c r="HZ23" i="6" s="1"/>
  <c r="HJ22" i="6"/>
  <c r="HK22" i="6" s="1"/>
  <c r="HY22" i="6" s="1"/>
  <c r="HZ22" i="6" s="1"/>
  <c r="HJ21" i="6"/>
  <c r="HK21" i="6" s="1"/>
  <c r="HY21" i="6" s="1"/>
  <c r="HZ21" i="6" s="1"/>
  <c r="HJ20" i="6"/>
  <c r="HK20" i="6" s="1"/>
  <c r="HY20" i="6" s="1"/>
  <c r="HZ20" i="6" s="1"/>
  <c r="HJ19" i="6"/>
  <c r="HK19" i="6" s="1"/>
  <c r="HY19" i="6" s="1"/>
  <c r="HZ19" i="6" s="1"/>
  <c r="HJ18" i="6"/>
  <c r="HK18" i="6" s="1"/>
  <c r="HY18" i="6" s="1"/>
  <c r="HZ18" i="6" s="1"/>
  <c r="HJ17" i="6"/>
  <c r="HK17" i="6" s="1"/>
  <c r="HY17" i="6" s="1"/>
  <c r="HZ17" i="6" s="1"/>
  <c r="HJ16" i="6"/>
  <c r="HK16" i="6" s="1"/>
  <c r="HY16" i="6" s="1"/>
  <c r="HZ16" i="6" s="1"/>
  <c r="HJ15" i="6"/>
  <c r="HK15" i="6" s="1"/>
  <c r="HY15" i="6" s="1"/>
  <c r="HZ15" i="6" s="1"/>
  <c r="HJ14" i="6"/>
  <c r="HK14" i="6" s="1"/>
  <c r="HY14" i="6" s="1"/>
  <c r="HZ14" i="6" s="1"/>
  <c r="IJ11" i="6"/>
  <c r="HJ13" i="6"/>
  <c r="HK13" i="6" s="1"/>
  <c r="HY13" i="6" s="1"/>
  <c r="HZ13" i="6" s="1"/>
  <c r="IJ10" i="6"/>
  <c r="IH112" i="6" l="1"/>
  <c r="II112" i="6" s="1"/>
  <c r="IW112" i="6" s="1"/>
  <c r="IX112" i="6" s="1"/>
  <c r="IH111" i="6"/>
  <c r="II111" i="6" s="1"/>
  <c r="IW111" i="6" s="1"/>
  <c r="IX111" i="6" s="1"/>
  <c r="IH110" i="6"/>
  <c r="II110" i="6" s="1"/>
  <c r="IW110" i="6" s="1"/>
  <c r="IX110" i="6" s="1"/>
  <c r="IH109" i="6"/>
  <c r="II109" i="6" s="1"/>
  <c r="IW109" i="6" s="1"/>
  <c r="IX109" i="6" s="1"/>
  <c r="IH108" i="6"/>
  <c r="II108" i="6" s="1"/>
  <c r="IW108" i="6" s="1"/>
  <c r="IX108" i="6" s="1"/>
  <c r="IH107" i="6"/>
  <c r="II107" i="6" s="1"/>
  <c r="IW107" i="6" s="1"/>
  <c r="IX107" i="6" s="1"/>
  <c r="IH106" i="6"/>
  <c r="II106" i="6" s="1"/>
  <c r="IW106" i="6" s="1"/>
  <c r="IX106" i="6" s="1"/>
  <c r="IH105" i="6"/>
  <c r="II105" i="6" s="1"/>
  <c r="IW105" i="6" s="1"/>
  <c r="IX105" i="6" s="1"/>
  <c r="IH104" i="6"/>
  <c r="II104" i="6" s="1"/>
  <c r="IW104" i="6" s="1"/>
  <c r="IX104" i="6" s="1"/>
  <c r="IH103" i="6"/>
  <c r="II103" i="6" s="1"/>
  <c r="IW103" i="6" s="1"/>
  <c r="IX103" i="6" s="1"/>
  <c r="IH102" i="6"/>
  <c r="II102" i="6" s="1"/>
  <c r="IW102" i="6" s="1"/>
  <c r="IX102" i="6" s="1"/>
  <c r="IH101" i="6"/>
  <c r="II101" i="6" s="1"/>
  <c r="IW101" i="6" s="1"/>
  <c r="IX101" i="6" s="1"/>
  <c r="IH100" i="6"/>
  <c r="II100" i="6" s="1"/>
  <c r="IW100" i="6" s="1"/>
  <c r="IX100" i="6" s="1"/>
  <c r="IH99" i="6"/>
  <c r="II99" i="6" s="1"/>
  <c r="IW99" i="6" s="1"/>
  <c r="IX99" i="6" s="1"/>
  <c r="IH98" i="6"/>
  <c r="II98" i="6" s="1"/>
  <c r="IW98" i="6" s="1"/>
  <c r="IX98" i="6" s="1"/>
  <c r="IH97" i="6"/>
  <c r="II97" i="6" s="1"/>
  <c r="IW97" i="6" s="1"/>
  <c r="IX97" i="6" s="1"/>
  <c r="IH96" i="6"/>
  <c r="II96" i="6" s="1"/>
  <c r="IW96" i="6" s="1"/>
  <c r="IX96" i="6" s="1"/>
  <c r="IH95" i="6"/>
  <c r="II95" i="6" s="1"/>
  <c r="IW95" i="6" s="1"/>
  <c r="IX95" i="6" s="1"/>
  <c r="IH94" i="6"/>
  <c r="II94" i="6" s="1"/>
  <c r="IW94" i="6" s="1"/>
  <c r="IX94" i="6" s="1"/>
  <c r="IH93" i="6"/>
  <c r="II93" i="6" s="1"/>
  <c r="IW93" i="6" s="1"/>
  <c r="IX93" i="6" s="1"/>
  <c r="IH92" i="6"/>
  <c r="II92" i="6" s="1"/>
  <c r="IW92" i="6" s="1"/>
  <c r="IX92" i="6" s="1"/>
  <c r="IH91" i="6"/>
  <c r="II91" i="6" s="1"/>
  <c r="IW91" i="6" s="1"/>
  <c r="IX91" i="6" s="1"/>
  <c r="IH90" i="6"/>
  <c r="II90" i="6" s="1"/>
  <c r="IW90" i="6" s="1"/>
  <c r="IX90" i="6" s="1"/>
  <c r="IH89" i="6"/>
  <c r="II89" i="6" s="1"/>
  <c r="IW89" i="6" s="1"/>
  <c r="IX89" i="6" s="1"/>
  <c r="IH88" i="6"/>
  <c r="II88" i="6" s="1"/>
  <c r="IW88" i="6" s="1"/>
  <c r="IX88" i="6" s="1"/>
  <c r="IH87" i="6"/>
  <c r="II87" i="6" s="1"/>
  <c r="IW87" i="6" s="1"/>
  <c r="IX87" i="6" s="1"/>
  <c r="IH86" i="6"/>
  <c r="II86" i="6" s="1"/>
  <c r="IW86" i="6" s="1"/>
  <c r="IX86" i="6" s="1"/>
  <c r="IH85" i="6"/>
  <c r="II85" i="6" s="1"/>
  <c r="IW85" i="6" s="1"/>
  <c r="IX85" i="6" s="1"/>
  <c r="IH84" i="6"/>
  <c r="II84" i="6" s="1"/>
  <c r="IW84" i="6" s="1"/>
  <c r="IX84" i="6" s="1"/>
  <c r="IH83" i="6"/>
  <c r="II83" i="6" s="1"/>
  <c r="IW83" i="6" s="1"/>
  <c r="IX83" i="6" s="1"/>
  <c r="IH82" i="6"/>
  <c r="II82" i="6" s="1"/>
  <c r="IW82" i="6" s="1"/>
  <c r="IX82" i="6" s="1"/>
  <c r="IH81" i="6"/>
  <c r="II81" i="6" s="1"/>
  <c r="IW81" i="6" s="1"/>
  <c r="IX81" i="6" s="1"/>
  <c r="IH80" i="6"/>
  <c r="II80" i="6" s="1"/>
  <c r="IW80" i="6" s="1"/>
  <c r="IX80" i="6" s="1"/>
  <c r="IH79" i="6"/>
  <c r="II79" i="6" s="1"/>
  <c r="IW79" i="6" s="1"/>
  <c r="IX79" i="6" s="1"/>
  <c r="IH78" i="6"/>
  <c r="II78" i="6" s="1"/>
  <c r="IW78" i="6" s="1"/>
  <c r="IX78" i="6" s="1"/>
  <c r="IH77" i="6"/>
  <c r="II77" i="6" s="1"/>
  <c r="IW77" i="6" s="1"/>
  <c r="IX77" i="6" s="1"/>
  <c r="IH76" i="6"/>
  <c r="II76" i="6" s="1"/>
  <c r="IW76" i="6" s="1"/>
  <c r="IX76" i="6" s="1"/>
  <c r="IH75" i="6"/>
  <c r="II75" i="6" s="1"/>
  <c r="IW75" i="6" s="1"/>
  <c r="IX75" i="6" s="1"/>
  <c r="IH74" i="6"/>
  <c r="II74" i="6" s="1"/>
  <c r="IW74" i="6" s="1"/>
  <c r="IX74" i="6" s="1"/>
  <c r="IH73" i="6"/>
  <c r="II73" i="6" s="1"/>
  <c r="IW73" i="6" s="1"/>
  <c r="IX73" i="6" s="1"/>
  <c r="IH72" i="6"/>
  <c r="II72" i="6" s="1"/>
  <c r="IW72" i="6" s="1"/>
  <c r="IX72" i="6" s="1"/>
  <c r="IH71" i="6"/>
  <c r="II71" i="6" s="1"/>
  <c r="IW71" i="6" s="1"/>
  <c r="IX71" i="6" s="1"/>
  <c r="IH70" i="6"/>
  <c r="II70" i="6" s="1"/>
  <c r="IW70" i="6" s="1"/>
  <c r="IX70" i="6" s="1"/>
  <c r="IH69" i="6"/>
  <c r="II69" i="6" s="1"/>
  <c r="IW69" i="6" s="1"/>
  <c r="IX69" i="6" s="1"/>
  <c r="IH68" i="6"/>
  <c r="II68" i="6" s="1"/>
  <c r="IW68" i="6" s="1"/>
  <c r="IX68" i="6" s="1"/>
  <c r="IH67" i="6"/>
  <c r="II67" i="6" s="1"/>
  <c r="IW67" i="6" s="1"/>
  <c r="IX67" i="6" s="1"/>
  <c r="IH66" i="6"/>
  <c r="II66" i="6" s="1"/>
  <c r="IW66" i="6" s="1"/>
  <c r="IX66" i="6" s="1"/>
  <c r="IH65" i="6"/>
  <c r="II65" i="6" s="1"/>
  <c r="IW65" i="6" s="1"/>
  <c r="IX65" i="6" s="1"/>
  <c r="IH64" i="6"/>
  <c r="II64" i="6" s="1"/>
  <c r="IW64" i="6" s="1"/>
  <c r="IX64" i="6" s="1"/>
  <c r="IH63" i="6"/>
  <c r="II63" i="6" s="1"/>
  <c r="IW63" i="6" s="1"/>
  <c r="IX63" i="6" s="1"/>
  <c r="IH62" i="6"/>
  <c r="II62" i="6" s="1"/>
  <c r="IW62" i="6" s="1"/>
  <c r="IX62" i="6" s="1"/>
  <c r="IH61" i="6"/>
  <c r="II61" i="6" s="1"/>
  <c r="IW61" i="6" s="1"/>
  <c r="IX61" i="6" s="1"/>
  <c r="IH60" i="6"/>
  <c r="II60" i="6" s="1"/>
  <c r="IW60" i="6" s="1"/>
  <c r="IX60" i="6" s="1"/>
  <c r="IH59" i="6"/>
  <c r="II59" i="6" s="1"/>
  <c r="IW59" i="6" s="1"/>
  <c r="IX59" i="6" s="1"/>
  <c r="IH58" i="6"/>
  <c r="II58" i="6" s="1"/>
  <c r="IW58" i="6" s="1"/>
  <c r="IX58" i="6" s="1"/>
  <c r="IH57" i="6"/>
  <c r="II57" i="6" s="1"/>
  <c r="IW57" i="6" s="1"/>
  <c r="IX57" i="6" s="1"/>
  <c r="IH56" i="6"/>
  <c r="II56" i="6" s="1"/>
  <c r="IW56" i="6" s="1"/>
  <c r="IX56" i="6" s="1"/>
  <c r="IH55" i="6"/>
  <c r="II55" i="6" s="1"/>
  <c r="IW55" i="6" s="1"/>
  <c r="IX55" i="6" s="1"/>
  <c r="IH54" i="6"/>
  <c r="II54" i="6" s="1"/>
  <c r="IW54" i="6" s="1"/>
  <c r="IX54" i="6" s="1"/>
  <c r="IH53" i="6"/>
  <c r="II53" i="6" s="1"/>
  <c r="IW53" i="6" s="1"/>
  <c r="IX53" i="6" s="1"/>
  <c r="IH52" i="6"/>
  <c r="II52" i="6" s="1"/>
  <c r="IW52" i="6" s="1"/>
  <c r="IX52" i="6" s="1"/>
  <c r="IH51" i="6"/>
  <c r="II51" i="6" s="1"/>
  <c r="IW51" i="6" s="1"/>
  <c r="IX51" i="6" s="1"/>
  <c r="IH50" i="6"/>
  <c r="II50" i="6" s="1"/>
  <c r="IW50" i="6" s="1"/>
  <c r="IX50" i="6" s="1"/>
  <c r="IH49" i="6"/>
  <c r="II49" i="6" s="1"/>
  <c r="IW49" i="6" s="1"/>
  <c r="IX49" i="6" s="1"/>
  <c r="IH48" i="6"/>
  <c r="II48" i="6" s="1"/>
  <c r="IW48" i="6" s="1"/>
  <c r="IX48" i="6" s="1"/>
  <c r="IH47" i="6"/>
  <c r="II47" i="6" s="1"/>
  <c r="IW47" i="6" s="1"/>
  <c r="IX47" i="6" s="1"/>
  <c r="IH46" i="6"/>
  <c r="II46" i="6" s="1"/>
  <c r="IW46" i="6" s="1"/>
  <c r="IX46" i="6" s="1"/>
  <c r="IH45" i="6"/>
  <c r="II45" i="6" s="1"/>
  <c r="IW45" i="6" s="1"/>
  <c r="IX45" i="6" s="1"/>
  <c r="IH44" i="6"/>
  <c r="II44" i="6" s="1"/>
  <c r="IW44" i="6" s="1"/>
  <c r="IX44" i="6" s="1"/>
  <c r="IH43" i="6"/>
  <c r="II43" i="6" s="1"/>
  <c r="IW43" i="6" s="1"/>
  <c r="IX43" i="6" s="1"/>
  <c r="IH42" i="6"/>
  <c r="II42" i="6" s="1"/>
  <c r="IW42" i="6" s="1"/>
  <c r="IX42" i="6" s="1"/>
  <c r="IH41" i="6"/>
  <c r="II41" i="6" s="1"/>
  <c r="IW41" i="6" s="1"/>
  <c r="IX41" i="6" s="1"/>
  <c r="IH40" i="6"/>
  <c r="II40" i="6" s="1"/>
  <c r="IW40" i="6" s="1"/>
  <c r="IX40" i="6" s="1"/>
  <c r="IH39" i="6"/>
  <c r="II39" i="6" s="1"/>
  <c r="IW39" i="6" s="1"/>
  <c r="IX39" i="6" s="1"/>
  <c r="IH38" i="6"/>
  <c r="II38" i="6" s="1"/>
  <c r="IW38" i="6" s="1"/>
  <c r="IX38" i="6" s="1"/>
  <c r="IH37" i="6"/>
  <c r="II37" i="6" s="1"/>
  <c r="IW37" i="6" s="1"/>
  <c r="IX37" i="6" s="1"/>
  <c r="IH36" i="6"/>
  <c r="II36" i="6" s="1"/>
  <c r="IW36" i="6" s="1"/>
  <c r="IX36" i="6" s="1"/>
  <c r="IH35" i="6"/>
  <c r="II35" i="6" s="1"/>
  <c r="IW35" i="6" s="1"/>
  <c r="IX35" i="6" s="1"/>
  <c r="IH34" i="6"/>
  <c r="II34" i="6" s="1"/>
  <c r="IW34" i="6" s="1"/>
  <c r="IX34" i="6" s="1"/>
  <c r="IH33" i="6"/>
  <c r="II33" i="6" s="1"/>
  <c r="IW33" i="6" s="1"/>
  <c r="IX33" i="6" s="1"/>
  <c r="IH32" i="6"/>
  <c r="II32" i="6" s="1"/>
  <c r="IW32" i="6" s="1"/>
  <c r="IX32" i="6" s="1"/>
  <c r="IH31" i="6"/>
  <c r="II31" i="6" s="1"/>
  <c r="IW31" i="6" s="1"/>
  <c r="IX31" i="6" s="1"/>
  <c r="IH30" i="6"/>
  <c r="II30" i="6" s="1"/>
  <c r="IW30" i="6" s="1"/>
  <c r="IX30" i="6" s="1"/>
  <c r="IH29" i="6"/>
  <c r="II29" i="6" s="1"/>
  <c r="IW29" i="6" s="1"/>
  <c r="IX29" i="6" s="1"/>
  <c r="IH28" i="6"/>
  <c r="II28" i="6" s="1"/>
  <c r="IW28" i="6" s="1"/>
  <c r="IX28" i="6" s="1"/>
  <c r="IH27" i="6"/>
  <c r="II27" i="6" s="1"/>
  <c r="IW27" i="6" s="1"/>
  <c r="IX27" i="6" s="1"/>
  <c r="IH26" i="6"/>
  <c r="II26" i="6" s="1"/>
  <c r="IW26" i="6" s="1"/>
  <c r="IX26" i="6" s="1"/>
  <c r="IH25" i="6"/>
  <c r="II25" i="6" s="1"/>
  <c r="IW25" i="6" s="1"/>
  <c r="IX25" i="6" s="1"/>
  <c r="IH24" i="6"/>
  <c r="II24" i="6" s="1"/>
  <c r="IW24" i="6" s="1"/>
  <c r="IX24" i="6" s="1"/>
  <c r="IH23" i="6"/>
  <c r="II23" i="6" s="1"/>
  <c r="IW23" i="6" s="1"/>
  <c r="IX23" i="6" s="1"/>
  <c r="IH22" i="6"/>
  <c r="II22" i="6" s="1"/>
  <c r="IW22" i="6" s="1"/>
  <c r="IX22" i="6" s="1"/>
  <c r="IH21" i="6"/>
  <c r="II21" i="6" s="1"/>
  <c r="IW21" i="6" s="1"/>
  <c r="IX21" i="6" s="1"/>
  <c r="IH20" i="6"/>
  <c r="II20" i="6" s="1"/>
  <c r="IW20" i="6" s="1"/>
  <c r="IX20" i="6" s="1"/>
  <c r="IH19" i="6"/>
  <c r="II19" i="6" s="1"/>
  <c r="IW19" i="6" s="1"/>
  <c r="IX19" i="6" s="1"/>
  <c r="IH18" i="6"/>
  <c r="II18" i="6" s="1"/>
  <c r="IW18" i="6" s="1"/>
  <c r="IX18" i="6" s="1"/>
  <c r="IH17" i="6"/>
  <c r="II17" i="6" s="1"/>
  <c r="IW17" i="6" s="1"/>
  <c r="IX17" i="6" s="1"/>
  <c r="IH16" i="6"/>
  <c r="II16" i="6" s="1"/>
  <c r="IW16" i="6" s="1"/>
  <c r="IX16" i="6" s="1"/>
  <c r="IH15" i="6"/>
  <c r="II15" i="6" s="1"/>
  <c r="IW15" i="6" s="1"/>
  <c r="IX15" i="6" s="1"/>
  <c r="IH14" i="6"/>
  <c r="II14" i="6" s="1"/>
  <c r="IW14" i="6" s="1"/>
  <c r="IX14" i="6" s="1"/>
  <c r="JH11" i="6"/>
  <c r="D11" i="7" s="1"/>
  <c r="IH13" i="6"/>
  <c r="II13" i="6" s="1"/>
  <c r="IW13" i="6" s="1"/>
  <c r="IX13" i="6" s="1"/>
  <c r="JH10" i="6"/>
  <c r="B14" i="7" l="1"/>
  <c r="C14" i="7" s="1"/>
  <c r="Q14" i="7" s="1"/>
  <c r="R14" i="7" s="1"/>
  <c r="AB11" i="7"/>
  <c r="B26" i="7"/>
  <c r="C26" i="7" s="1"/>
  <c r="Q26" i="7" s="1"/>
  <c r="R26" i="7" s="1"/>
  <c r="B15" i="7"/>
  <c r="C15" i="7" s="1"/>
  <c r="Q15" i="7" s="1"/>
  <c r="R15" i="7" s="1"/>
  <c r="B25" i="7"/>
  <c r="C25" i="7" s="1"/>
  <c r="Q25" i="7" s="1"/>
  <c r="R25" i="7" s="1"/>
  <c r="B23" i="7"/>
  <c r="C23" i="7" s="1"/>
  <c r="Q23" i="7" s="1"/>
  <c r="R23" i="7" s="1"/>
  <c r="B21" i="7"/>
  <c r="C21" i="7" s="1"/>
  <c r="Q21" i="7" s="1"/>
  <c r="R21" i="7" s="1"/>
  <c r="B19" i="7"/>
  <c r="C19" i="7" s="1"/>
  <c r="Q19" i="7" s="1"/>
  <c r="R19" i="7" s="1"/>
  <c r="B17" i="7"/>
  <c r="C17" i="7" s="1"/>
  <c r="Q17" i="7" s="1"/>
  <c r="R17" i="7" s="1"/>
  <c r="B84" i="7"/>
  <c r="C84" i="7" s="1"/>
  <c r="Q84" i="7" s="1"/>
  <c r="R84" i="7" s="1"/>
  <c r="B83" i="7"/>
  <c r="C83" i="7" s="1"/>
  <c r="Q83" i="7" s="1"/>
  <c r="R83" i="7" s="1"/>
  <c r="B82" i="7"/>
  <c r="C82" i="7" s="1"/>
  <c r="Q82" i="7" s="1"/>
  <c r="R82" i="7" s="1"/>
  <c r="B81" i="7"/>
  <c r="C81" i="7" s="1"/>
  <c r="Q81" i="7" s="1"/>
  <c r="R81" i="7" s="1"/>
  <c r="B80" i="7"/>
  <c r="C80" i="7" s="1"/>
  <c r="Q80" i="7" s="1"/>
  <c r="R80" i="7" s="1"/>
  <c r="B79" i="7"/>
  <c r="C79" i="7" s="1"/>
  <c r="Q79" i="7" s="1"/>
  <c r="R79" i="7" s="1"/>
  <c r="B78" i="7"/>
  <c r="C78" i="7" s="1"/>
  <c r="Q78" i="7" s="1"/>
  <c r="R78" i="7" s="1"/>
  <c r="B77" i="7"/>
  <c r="C77" i="7" s="1"/>
  <c r="Q77" i="7" s="1"/>
  <c r="R77" i="7" s="1"/>
  <c r="B76" i="7"/>
  <c r="C76" i="7" s="1"/>
  <c r="Q76" i="7" s="1"/>
  <c r="R76" i="7" s="1"/>
  <c r="B75" i="7"/>
  <c r="C75" i="7" s="1"/>
  <c r="Q75" i="7" s="1"/>
  <c r="R75" i="7" s="1"/>
  <c r="B74" i="7"/>
  <c r="C74" i="7" s="1"/>
  <c r="Q74" i="7" s="1"/>
  <c r="R74" i="7" s="1"/>
  <c r="B73" i="7"/>
  <c r="C73" i="7" s="1"/>
  <c r="Q73" i="7" s="1"/>
  <c r="R73" i="7" s="1"/>
  <c r="B72" i="7"/>
  <c r="C72" i="7" s="1"/>
  <c r="Q72" i="7" s="1"/>
  <c r="R72" i="7" s="1"/>
  <c r="B71" i="7"/>
  <c r="C71" i="7" s="1"/>
  <c r="Q71" i="7" s="1"/>
  <c r="R71" i="7" s="1"/>
  <c r="B70" i="7"/>
  <c r="C70" i="7" s="1"/>
  <c r="Q70" i="7" s="1"/>
  <c r="R70" i="7" s="1"/>
  <c r="B69" i="7"/>
  <c r="C69" i="7" s="1"/>
  <c r="Q69" i="7" s="1"/>
  <c r="R69" i="7" s="1"/>
  <c r="B68" i="7"/>
  <c r="C68" i="7" s="1"/>
  <c r="Q68" i="7" s="1"/>
  <c r="R68" i="7" s="1"/>
  <c r="B67" i="7"/>
  <c r="C67" i="7" s="1"/>
  <c r="Q67" i="7" s="1"/>
  <c r="R67" i="7" s="1"/>
  <c r="B66" i="7"/>
  <c r="C66" i="7" s="1"/>
  <c r="Q66" i="7" s="1"/>
  <c r="R66" i="7" s="1"/>
  <c r="B65" i="7"/>
  <c r="C65" i="7" s="1"/>
  <c r="Q65" i="7" s="1"/>
  <c r="R65" i="7" s="1"/>
  <c r="B64" i="7"/>
  <c r="C64" i="7" s="1"/>
  <c r="Q64" i="7" s="1"/>
  <c r="R64" i="7" s="1"/>
  <c r="B63" i="7"/>
  <c r="C63" i="7" s="1"/>
  <c r="Q63" i="7" s="1"/>
  <c r="R63" i="7" s="1"/>
  <c r="B62" i="7"/>
  <c r="C62" i="7" s="1"/>
  <c r="Q62" i="7" s="1"/>
  <c r="R62" i="7" s="1"/>
  <c r="B61" i="7"/>
  <c r="C61" i="7" s="1"/>
  <c r="Q61" i="7" s="1"/>
  <c r="R61" i="7" s="1"/>
  <c r="B60" i="7"/>
  <c r="C60" i="7" s="1"/>
  <c r="Q60" i="7" s="1"/>
  <c r="R60" i="7" s="1"/>
  <c r="B59" i="7"/>
  <c r="C59" i="7" s="1"/>
  <c r="Q59" i="7" s="1"/>
  <c r="R59" i="7" s="1"/>
  <c r="B58" i="7"/>
  <c r="C58" i="7" s="1"/>
  <c r="Q58" i="7" s="1"/>
  <c r="R58" i="7" s="1"/>
  <c r="B57" i="7"/>
  <c r="C57" i="7" s="1"/>
  <c r="Q57" i="7" s="1"/>
  <c r="R57" i="7" s="1"/>
  <c r="B56" i="7"/>
  <c r="C56" i="7" s="1"/>
  <c r="Q56" i="7" s="1"/>
  <c r="R56" i="7" s="1"/>
  <c r="B55" i="7"/>
  <c r="C55" i="7" s="1"/>
  <c r="Q55" i="7" s="1"/>
  <c r="R55" i="7" s="1"/>
  <c r="B54" i="7"/>
  <c r="C54" i="7" s="1"/>
  <c r="Q54" i="7" s="1"/>
  <c r="R54" i="7" s="1"/>
  <c r="B53" i="7"/>
  <c r="C53" i="7" s="1"/>
  <c r="Q53" i="7" s="1"/>
  <c r="R53" i="7" s="1"/>
  <c r="B52" i="7"/>
  <c r="C52" i="7" s="1"/>
  <c r="Q52" i="7" s="1"/>
  <c r="R52" i="7" s="1"/>
  <c r="B51" i="7"/>
  <c r="C51" i="7" s="1"/>
  <c r="Q51" i="7" s="1"/>
  <c r="R51" i="7" s="1"/>
  <c r="B50" i="7"/>
  <c r="C50" i="7" s="1"/>
  <c r="Q50" i="7" s="1"/>
  <c r="R50" i="7" s="1"/>
  <c r="B49" i="7"/>
  <c r="C49" i="7" s="1"/>
  <c r="Q49" i="7" s="1"/>
  <c r="R49" i="7" s="1"/>
  <c r="B48" i="7"/>
  <c r="C48" i="7" s="1"/>
  <c r="Q48" i="7" s="1"/>
  <c r="R48" i="7" s="1"/>
  <c r="B47" i="7"/>
  <c r="C47" i="7" s="1"/>
  <c r="Q47" i="7" s="1"/>
  <c r="R47" i="7" s="1"/>
  <c r="B46" i="7"/>
  <c r="C46" i="7" s="1"/>
  <c r="Q46" i="7" s="1"/>
  <c r="R46" i="7" s="1"/>
  <c r="B45" i="7"/>
  <c r="C45" i="7" s="1"/>
  <c r="Q45" i="7" s="1"/>
  <c r="R45" i="7" s="1"/>
  <c r="B44" i="7"/>
  <c r="C44" i="7" s="1"/>
  <c r="Q44" i="7" s="1"/>
  <c r="R44" i="7" s="1"/>
  <c r="B43" i="7"/>
  <c r="C43" i="7" s="1"/>
  <c r="Q43" i="7" s="1"/>
  <c r="R43" i="7" s="1"/>
  <c r="B42" i="7"/>
  <c r="C42" i="7" s="1"/>
  <c r="Q42" i="7" s="1"/>
  <c r="R42" i="7" s="1"/>
  <c r="B41" i="7"/>
  <c r="C41" i="7" s="1"/>
  <c r="Q41" i="7" s="1"/>
  <c r="R41" i="7" s="1"/>
  <c r="B40" i="7"/>
  <c r="C40" i="7" s="1"/>
  <c r="Q40" i="7" s="1"/>
  <c r="R40" i="7" s="1"/>
  <c r="B39" i="7"/>
  <c r="C39" i="7" s="1"/>
  <c r="Q39" i="7" s="1"/>
  <c r="R39" i="7" s="1"/>
  <c r="B38" i="7"/>
  <c r="C38" i="7" s="1"/>
  <c r="Q38" i="7" s="1"/>
  <c r="R38" i="7" s="1"/>
  <c r="B37" i="7"/>
  <c r="C37" i="7" s="1"/>
  <c r="Q37" i="7" s="1"/>
  <c r="R37" i="7" s="1"/>
  <c r="B36" i="7"/>
  <c r="C36" i="7" s="1"/>
  <c r="Q36" i="7" s="1"/>
  <c r="R36" i="7" s="1"/>
  <c r="B35" i="7"/>
  <c r="C35" i="7" s="1"/>
  <c r="Q35" i="7" s="1"/>
  <c r="R35" i="7" s="1"/>
  <c r="B34" i="7"/>
  <c r="C34" i="7" s="1"/>
  <c r="Q34" i="7" s="1"/>
  <c r="R34" i="7" s="1"/>
  <c r="B33" i="7"/>
  <c r="C33" i="7" s="1"/>
  <c r="Q33" i="7" s="1"/>
  <c r="R33" i="7" s="1"/>
  <c r="B32" i="7"/>
  <c r="C32" i="7" s="1"/>
  <c r="Q32" i="7" s="1"/>
  <c r="R32" i="7" s="1"/>
  <c r="B31" i="7"/>
  <c r="C31" i="7" s="1"/>
  <c r="Q31" i="7" s="1"/>
  <c r="R31" i="7" s="1"/>
  <c r="B30" i="7"/>
  <c r="C30" i="7" s="1"/>
  <c r="Q30" i="7" s="1"/>
  <c r="R30" i="7" s="1"/>
  <c r="B29" i="7"/>
  <c r="C29" i="7" s="1"/>
  <c r="Q29" i="7" s="1"/>
  <c r="R29" i="7" s="1"/>
  <c r="B28" i="7"/>
  <c r="C28" i="7" s="1"/>
  <c r="Q28" i="7" s="1"/>
  <c r="R28" i="7" s="1"/>
  <c r="B27" i="7"/>
  <c r="C27" i="7" s="1"/>
  <c r="Q27" i="7" s="1"/>
  <c r="R27" i="7" s="1"/>
  <c r="B112" i="7"/>
  <c r="C112" i="7" s="1"/>
  <c r="Q112" i="7" s="1"/>
  <c r="R112" i="7" s="1"/>
  <c r="B111" i="7"/>
  <c r="C111" i="7" s="1"/>
  <c r="Q111" i="7" s="1"/>
  <c r="R111" i="7" s="1"/>
  <c r="B110" i="7"/>
  <c r="C110" i="7" s="1"/>
  <c r="Q110" i="7" s="1"/>
  <c r="R110" i="7" s="1"/>
  <c r="B109" i="7"/>
  <c r="C109" i="7" s="1"/>
  <c r="Q109" i="7" s="1"/>
  <c r="R109" i="7" s="1"/>
  <c r="B108" i="7"/>
  <c r="C108" i="7" s="1"/>
  <c r="Q108" i="7" s="1"/>
  <c r="R108" i="7" s="1"/>
  <c r="B107" i="7"/>
  <c r="C107" i="7" s="1"/>
  <c r="Q107" i="7" s="1"/>
  <c r="R107" i="7" s="1"/>
  <c r="B106" i="7"/>
  <c r="C106" i="7" s="1"/>
  <c r="Q106" i="7" s="1"/>
  <c r="R106" i="7" s="1"/>
  <c r="B105" i="7"/>
  <c r="C105" i="7" s="1"/>
  <c r="Q105" i="7" s="1"/>
  <c r="R105" i="7" s="1"/>
  <c r="B104" i="7"/>
  <c r="C104" i="7" s="1"/>
  <c r="Q104" i="7" s="1"/>
  <c r="R104" i="7" s="1"/>
  <c r="B103" i="7"/>
  <c r="C103" i="7" s="1"/>
  <c r="Q103" i="7" s="1"/>
  <c r="R103" i="7" s="1"/>
  <c r="B102" i="7"/>
  <c r="C102" i="7" s="1"/>
  <c r="Q102" i="7" s="1"/>
  <c r="R102" i="7" s="1"/>
  <c r="B101" i="7"/>
  <c r="C101" i="7" s="1"/>
  <c r="Q101" i="7" s="1"/>
  <c r="R101" i="7" s="1"/>
  <c r="B100" i="7"/>
  <c r="C100" i="7" s="1"/>
  <c r="Q100" i="7" s="1"/>
  <c r="R100" i="7" s="1"/>
  <c r="B99" i="7"/>
  <c r="C99" i="7" s="1"/>
  <c r="Q99" i="7" s="1"/>
  <c r="R99" i="7" s="1"/>
  <c r="B98" i="7"/>
  <c r="C98" i="7" s="1"/>
  <c r="Q98" i="7" s="1"/>
  <c r="R98" i="7" s="1"/>
  <c r="B97" i="7"/>
  <c r="C97" i="7" s="1"/>
  <c r="Q97" i="7" s="1"/>
  <c r="R97" i="7" s="1"/>
  <c r="B96" i="7"/>
  <c r="C96" i="7" s="1"/>
  <c r="Q96" i="7" s="1"/>
  <c r="R96" i="7" s="1"/>
  <c r="B95" i="7"/>
  <c r="C95" i="7" s="1"/>
  <c r="Q95" i="7" s="1"/>
  <c r="R95" i="7" s="1"/>
  <c r="B94" i="7"/>
  <c r="C94" i="7" s="1"/>
  <c r="Q94" i="7" s="1"/>
  <c r="R94" i="7" s="1"/>
  <c r="B93" i="7"/>
  <c r="C93" i="7" s="1"/>
  <c r="Q93" i="7" s="1"/>
  <c r="R93" i="7" s="1"/>
  <c r="B92" i="7"/>
  <c r="C92" i="7" s="1"/>
  <c r="Q92" i="7" s="1"/>
  <c r="R92" i="7" s="1"/>
  <c r="B91" i="7"/>
  <c r="C91" i="7" s="1"/>
  <c r="Q91" i="7" s="1"/>
  <c r="R91" i="7" s="1"/>
  <c r="B90" i="7"/>
  <c r="C90" i="7" s="1"/>
  <c r="Q90" i="7" s="1"/>
  <c r="R90" i="7" s="1"/>
  <c r="B89" i="7"/>
  <c r="C89" i="7" s="1"/>
  <c r="Q89" i="7" s="1"/>
  <c r="R89" i="7" s="1"/>
  <c r="B88" i="7"/>
  <c r="C88" i="7" s="1"/>
  <c r="Q88" i="7" s="1"/>
  <c r="R88" i="7" s="1"/>
  <c r="B87" i="7"/>
  <c r="C87" i="7" s="1"/>
  <c r="Q87" i="7" s="1"/>
  <c r="R87" i="7" s="1"/>
  <c r="B86" i="7"/>
  <c r="C86" i="7" s="1"/>
  <c r="Q86" i="7" s="1"/>
  <c r="R86" i="7" s="1"/>
  <c r="B85" i="7"/>
  <c r="C85" i="7" s="1"/>
  <c r="Q85" i="7" s="1"/>
  <c r="R85" i="7" s="1"/>
  <c r="B24" i="7"/>
  <c r="C24" i="7" s="1"/>
  <c r="Q24" i="7" s="1"/>
  <c r="R24" i="7" s="1"/>
  <c r="B22" i="7"/>
  <c r="C22" i="7" s="1"/>
  <c r="Q22" i="7" s="1"/>
  <c r="R22" i="7" s="1"/>
  <c r="B20" i="7"/>
  <c r="C20" i="7" s="1"/>
  <c r="Q20" i="7" s="1"/>
  <c r="R20" i="7" s="1"/>
  <c r="B18" i="7"/>
  <c r="C18" i="7" s="1"/>
  <c r="Q18" i="7" s="1"/>
  <c r="R18" i="7" s="1"/>
  <c r="B16" i="7"/>
  <c r="C16" i="7" s="1"/>
  <c r="Q16" i="7" s="1"/>
  <c r="R16" i="7" s="1"/>
  <c r="B13" i="7"/>
  <c r="C13" i="7" s="1"/>
  <c r="Q13" i="7" s="1"/>
  <c r="R13" i="7" s="1"/>
  <c r="JF17" i="6"/>
  <c r="JG17" i="6" s="1"/>
  <c r="JU17" i="6" s="1"/>
  <c r="JV17" i="6" s="1"/>
  <c r="JF15" i="6"/>
  <c r="JG15" i="6" s="1"/>
  <c r="JU15" i="6" s="1"/>
  <c r="JV15" i="6" s="1"/>
  <c r="JF16" i="6"/>
  <c r="JG16" i="6" s="1"/>
  <c r="JU16" i="6" s="1"/>
  <c r="JV16" i="6" s="1"/>
  <c r="JF112" i="6"/>
  <c r="JG112" i="6" s="1"/>
  <c r="JU112" i="6" s="1"/>
  <c r="JV112" i="6" s="1"/>
  <c r="JF111" i="6"/>
  <c r="JG111" i="6" s="1"/>
  <c r="JU111" i="6" s="1"/>
  <c r="JV111" i="6" s="1"/>
  <c r="JF110" i="6"/>
  <c r="JG110" i="6" s="1"/>
  <c r="JU110" i="6" s="1"/>
  <c r="JV110" i="6" s="1"/>
  <c r="JF109" i="6"/>
  <c r="JG109" i="6" s="1"/>
  <c r="JU109" i="6" s="1"/>
  <c r="JV109" i="6" s="1"/>
  <c r="JF108" i="6"/>
  <c r="JG108" i="6" s="1"/>
  <c r="JU108" i="6" s="1"/>
  <c r="JV108" i="6" s="1"/>
  <c r="JF107" i="6"/>
  <c r="JG107" i="6" s="1"/>
  <c r="JU107" i="6" s="1"/>
  <c r="JV107" i="6" s="1"/>
  <c r="JF106" i="6"/>
  <c r="JG106" i="6" s="1"/>
  <c r="JU106" i="6" s="1"/>
  <c r="JV106" i="6" s="1"/>
  <c r="JF105" i="6"/>
  <c r="JG105" i="6" s="1"/>
  <c r="JU105" i="6" s="1"/>
  <c r="JV105" i="6" s="1"/>
  <c r="JF104" i="6"/>
  <c r="JG104" i="6" s="1"/>
  <c r="JU104" i="6" s="1"/>
  <c r="JV104" i="6" s="1"/>
  <c r="JF103" i="6"/>
  <c r="JG103" i="6" s="1"/>
  <c r="JU103" i="6" s="1"/>
  <c r="JV103" i="6" s="1"/>
  <c r="JF102" i="6"/>
  <c r="JG102" i="6" s="1"/>
  <c r="JU102" i="6" s="1"/>
  <c r="JV102" i="6" s="1"/>
  <c r="JF101" i="6"/>
  <c r="JG101" i="6" s="1"/>
  <c r="JU101" i="6" s="1"/>
  <c r="JV101" i="6" s="1"/>
  <c r="JF100" i="6"/>
  <c r="JG100" i="6" s="1"/>
  <c r="JU100" i="6" s="1"/>
  <c r="JV100" i="6" s="1"/>
  <c r="JF99" i="6"/>
  <c r="JG99" i="6" s="1"/>
  <c r="JU99" i="6" s="1"/>
  <c r="JV99" i="6" s="1"/>
  <c r="JF98" i="6"/>
  <c r="JG98" i="6" s="1"/>
  <c r="JU98" i="6" s="1"/>
  <c r="JV98" i="6" s="1"/>
  <c r="JF97" i="6"/>
  <c r="JG97" i="6" s="1"/>
  <c r="JU97" i="6" s="1"/>
  <c r="JV97" i="6" s="1"/>
  <c r="JF96" i="6"/>
  <c r="JG96" i="6" s="1"/>
  <c r="JU96" i="6" s="1"/>
  <c r="JV96" i="6" s="1"/>
  <c r="JF95" i="6"/>
  <c r="JG95" i="6" s="1"/>
  <c r="JU95" i="6" s="1"/>
  <c r="JV95" i="6" s="1"/>
  <c r="JF94" i="6"/>
  <c r="JG94" i="6" s="1"/>
  <c r="JU94" i="6" s="1"/>
  <c r="JV94" i="6" s="1"/>
  <c r="JF93" i="6"/>
  <c r="JG93" i="6" s="1"/>
  <c r="JU93" i="6" s="1"/>
  <c r="JV93" i="6" s="1"/>
  <c r="JF92" i="6"/>
  <c r="JG92" i="6" s="1"/>
  <c r="JU92" i="6" s="1"/>
  <c r="JV92" i="6" s="1"/>
  <c r="JF91" i="6"/>
  <c r="JG91" i="6" s="1"/>
  <c r="JU91" i="6" s="1"/>
  <c r="JV91" i="6" s="1"/>
  <c r="JF90" i="6"/>
  <c r="JG90" i="6" s="1"/>
  <c r="JU90" i="6" s="1"/>
  <c r="JV90" i="6" s="1"/>
  <c r="JF89" i="6"/>
  <c r="JG89" i="6" s="1"/>
  <c r="JU89" i="6" s="1"/>
  <c r="JV89" i="6" s="1"/>
  <c r="JF88" i="6"/>
  <c r="JG88" i="6" s="1"/>
  <c r="JU88" i="6" s="1"/>
  <c r="JV88" i="6" s="1"/>
  <c r="JF87" i="6"/>
  <c r="JG87" i="6" s="1"/>
  <c r="JU87" i="6" s="1"/>
  <c r="JV87" i="6" s="1"/>
  <c r="JF86" i="6"/>
  <c r="JG86" i="6" s="1"/>
  <c r="JU86" i="6" s="1"/>
  <c r="JV86" i="6" s="1"/>
  <c r="JF85" i="6"/>
  <c r="JG85" i="6" s="1"/>
  <c r="JU85" i="6" s="1"/>
  <c r="JV85" i="6" s="1"/>
  <c r="JF84" i="6"/>
  <c r="JG84" i="6" s="1"/>
  <c r="JU84" i="6" s="1"/>
  <c r="JV84" i="6" s="1"/>
  <c r="JF83" i="6"/>
  <c r="JG83" i="6" s="1"/>
  <c r="JU83" i="6" s="1"/>
  <c r="JV83" i="6" s="1"/>
  <c r="JF82" i="6"/>
  <c r="JG82" i="6" s="1"/>
  <c r="JU82" i="6" s="1"/>
  <c r="JV82" i="6" s="1"/>
  <c r="JF81" i="6"/>
  <c r="JG81" i="6" s="1"/>
  <c r="JU81" i="6" s="1"/>
  <c r="JV81" i="6" s="1"/>
  <c r="JF80" i="6"/>
  <c r="JG80" i="6" s="1"/>
  <c r="JU80" i="6" s="1"/>
  <c r="JV80" i="6" s="1"/>
  <c r="JF79" i="6"/>
  <c r="JG79" i="6" s="1"/>
  <c r="JU79" i="6" s="1"/>
  <c r="JV79" i="6" s="1"/>
  <c r="JF78" i="6"/>
  <c r="JG78" i="6" s="1"/>
  <c r="JU78" i="6" s="1"/>
  <c r="JV78" i="6" s="1"/>
  <c r="JF77" i="6"/>
  <c r="JG77" i="6" s="1"/>
  <c r="JU77" i="6" s="1"/>
  <c r="JV77" i="6" s="1"/>
  <c r="JF76" i="6"/>
  <c r="JG76" i="6" s="1"/>
  <c r="JU76" i="6" s="1"/>
  <c r="JV76" i="6" s="1"/>
  <c r="JF75" i="6"/>
  <c r="JG75" i="6" s="1"/>
  <c r="JU75" i="6" s="1"/>
  <c r="JV75" i="6" s="1"/>
  <c r="JF74" i="6"/>
  <c r="JG74" i="6" s="1"/>
  <c r="JU74" i="6" s="1"/>
  <c r="JV74" i="6" s="1"/>
  <c r="JF73" i="6"/>
  <c r="JG73" i="6" s="1"/>
  <c r="JU73" i="6" s="1"/>
  <c r="JV73" i="6" s="1"/>
  <c r="JF72" i="6"/>
  <c r="JG72" i="6" s="1"/>
  <c r="JU72" i="6" s="1"/>
  <c r="JV72" i="6" s="1"/>
  <c r="JF71" i="6"/>
  <c r="JG71" i="6" s="1"/>
  <c r="JU71" i="6" s="1"/>
  <c r="JV71" i="6" s="1"/>
  <c r="JF70" i="6"/>
  <c r="JG70" i="6" s="1"/>
  <c r="JU70" i="6" s="1"/>
  <c r="JV70" i="6" s="1"/>
  <c r="JF69" i="6"/>
  <c r="JG69" i="6" s="1"/>
  <c r="JU69" i="6" s="1"/>
  <c r="JV69" i="6" s="1"/>
  <c r="JF68" i="6"/>
  <c r="JG68" i="6" s="1"/>
  <c r="JU68" i="6" s="1"/>
  <c r="JV68" i="6" s="1"/>
  <c r="JF67" i="6"/>
  <c r="JG67" i="6" s="1"/>
  <c r="JU67" i="6" s="1"/>
  <c r="JV67" i="6" s="1"/>
  <c r="JF66" i="6"/>
  <c r="JG66" i="6" s="1"/>
  <c r="JU66" i="6" s="1"/>
  <c r="JV66" i="6" s="1"/>
  <c r="JF65" i="6"/>
  <c r="JG65" i="6" s="1"/>
  <c r="JU65" i="6" s="1"/>
  <c r="JV65" i="6" s="1"/>
  <c r="JF64" i="6"/>
  <c r="JG64" i="6" s="1"/>
  <c r="JU64" i="6" s="1"/>
  <c r="JV64" i="6" s="1"/>
  <c r="JF63" i="6"/>
  <c r="JG63" i="6" s="1"/>
  <c r="JU63" i="6" s="1"/>
  <c r="JV63" i="6" s="1"/>
  <c r="JF62" i="6"/>
  <c r="JG62" i="6" s="1"/>
  <c r="JU62" i="6" s="1"/>
  <c r="JV62" i="6" s="1"/>
  <c r="JF61" i="6"/>
  <c r="JG61" i="6" s="1"/>
  <c r="JU61" i="6" s="1"/>
  <c r="JV61" i="6" s="1"/>
  <c r="JF60" i="6"/>
  <c r="JG60" i="6" s="1"/>
  <c r="JU60" i="6" s="1"/>
  <c r="JV60" i="6" s="1"/>
  <c r="JF59" i="6"/>
  <c r="JG59" i="6" s="1"/>
  <c r="JU59" i="6" s="1"/>
  <c r="JV59" i="6" s="1"/>
  <c r="JF58" i="6"/>
  <c r="JG58" i="6" s="1"/>
  <c r="JU58" i="6" s="1"/>
  <c r="JV58" i="6" s="1"/>
  <c r="JF57" i="6"/>
  <c r="JG57" i="6" s="1"/>
  <c r="JU57" i="6" s="1"/>
  <c r="JV57" i="6" s="1"/>
  <c r="JF56" i="6"/>
  <c r="JG56" i="6" s="1"/>
  <c r="JU56" i="6" s="1"/>
  <c r="JV56" i="6" s="1"/>
  <c r="JF55" i="6"/>
  <c r="JG55" i="6" s="1"/>
  <c r="JU55" i="6" s="1"/>
  <c r="JV55" i="6" s="1"/>
  <c r="JF54" i="6"/>
  <c r="JG54" i="6" s="1"/>
  <c r="JU54" i="6" s="1"/>
  <c r="JV54" i="6" s="1"/>
  <c r="JF53" i="6"/>
  <c r="JG53" i="6" s="1"/>
  <c r="JU53" i="6" s="1"/>
  <c r="JV53" i="6" s="1"/>
  <c r="JF52" i="6"/>
  <c r="JG52" i="6" s="1"/>
  <c r="JU52" i="6" s="1"/>
  <c r="JV52" i="6" s="1"/>
  <c r="JF51" i="6"/>
  <c r="JG51" i="6" s="1"/>
  <c r="JU51" i="6" s="1"/>
  <c r="JV51" i="6" s="1"/>
  <c r="JF50" i="6"/>
  <c r="JG50" i="6" s="1"/>
  <c r="JU50" i="6" s="1"/>
  <c r="JV50" i="6" s="1"/>
  <c r="JF49" i="6"/>
  <c r="JG49" i="6" s="1"/>
  <c r="JU49" i="6" s="1"/>
  <c r="JV49" i="6" s="1"/>
  <c r="JF48" i="6"/>
  <c r="JG48" i="6" s="1"/>
  <c r="JU48" i="6" s="1"/>
  <c r="JV48" i="6" s="1"/>
  <c r="JF47" i="6"/>
  <c r="JG47" i="6" s="1"/>
  <c r="JU47" i="6" s="1"/>
  <c r="JV47" i="6" s="1"/>
  <c r="JF46" i="6"/>
  <c r="JG46" i="6" s="1"/>
  <c r="JU46" i="6" s="1"/>
  <c r="JV46" i="6" s="1"/>
  <c r="JF45" i="6"/>
  <c r="JG45" i="6" s="1"/>
  <c r="JU45" i="6" s="1"/>
  <c r="JV45" i="6" s="1"/>
  <c r="JF44" i="6"/>
  <c r="JG44" i="6" s="1"/>
  <c r="JU44" i="6" s="1"/>
  <c r="JV44" i="6" s="1"/>
  <c r="JF43" i="6"/>
  <c r="JG43" i="6" s="1"/>
  <c r="JU43" i="6" s="1"/>
  <c r="JV43" i="6" s="1"/>
  <c r="JF42" i="6"/>
  <c r="JG42" i="6" s="1"/>
  <c r="JU42" i="6" s="1"/>
  <c r="JV42" i="6" s="1"/>
  <c r="JF41" i="6"/>
  <c r="JG41" i="6" s="1"/>
  <c r="JU41" i="6" s="1"/>
  <c r="JV41" i="6" s="1"/>
  <c r="JF40" i="6"/>
  <c r="JG40" i="6" s="1"/>
  <c r="JU40" i="6" s="1"/>
  <c r="JV40" i="6" s="1"/>
  <c r="JF39" i="6"/>
  <c r="JG39" i="6" s="1"/>
  <c r="JU39" i="6" s="1"/>
  <c r="JV39" i="6" s="1"/>
  <c r="JF38" i="6"/>
  <c r="JG38" i="6" s="1"/>
  <c r="JU38" i="6" s="1"/>
  <c r="JV38" i="6" s="1"/>
  <c r="JF37" i="6"/>
  <c r="JG37" i="6" s="1"/>
  <c r="JU37" i="6" s="1"/>
  <c r="JV37" i="6" s="1"/>
  <c r="JF36" i="6"/>
  <c r="JG36" i="6" s="1"/>
  <c r="JU36" i="6" s="1"/>
  <c r="JV36" i="6" s="1"/>
  <c r="JF35" i="6"/>
  <c r="JG35" i="6" s="1"/>
  <c r="JU35" i="6" s="1"/>
  <c r="JV35" i="6" s="1"/>
  <c r="JF34" i="6"/>
  <c r="JG34" i="6" s="1"/>
  <c r="JU34" i="6" s="1"/>
  <c r="JV34" i="6" s="1"/>
  <c r="JF33" i="6"/>
  <c r="JG33" i="6" s="1"/>
  <c r="JU33" i="6" s="1"/>
  <c r="JV33" i="6" s="1"/>
  <c r="JF32" i="6"/>
  <c r="JG32" i="6" s="1"/>
  <c r="JU32" i="6" s="1"/>
  <c r="JV32" i="6" s="1"/>
  <c r="JF31" i="6"/>
  <c r="JG31" i="6" s="1"/>
  <c r="JU31" i="6" s="1"/>
  <c r="JV31" i="6" s="1"/>
  <c r="JF30" i="6"/>
  <c r="JG30" i="6" s="1"/>
  <c r="JU30" i="6" s="1"/>
  <c r="JV30" i="6" s="1"/>
  <c r="JF29" i="6"/>
  <c r="JG29" i="6" s="1"/>
  <c r="JU29" i="6" s="1"/>
  <c r="JV29" i="6" s="1"/>
  <c r="JF28" i="6"/>
  <c r="JG28" i="6" s="1"/>
  <c r="JU28" i="6" s="1"/>
  <c r="JV28" i="6" s="1"/>
  <c r="JF27" i="6"/>
  <c r="JG27" i="6" s="1"/>
  <c r="JU27" i="6" s="1"/>
  <c r="JV27" i="6" s="1"/>
  <c r="JF26" i="6"/>
  <c r="JG26" i="6" s="1"/>
  <c r="JU26" i="6" s="1"/>
  <c r="JV26" i="6" s="1"/>
  <c r="JF25" i="6"/>
  <c r="JG25" i="6" s="1"/>
  <c r="JU25" i="6" s="1"/>
  <c r="JV25" i="6" s="1"/>
  <c r="JF24" i="6"/>
  <c r="JG24" i="6" s="1"/>
  <c r="JU24" i="6" s="1"/>
  <c r="JV24" i="6" s="1"/>
  <c r="JF23" i="6"/>
  <c r="JG23" i="6" s="1"/>
  <c r="JU23" i="6" s="1"/>
  <c r="JV23" i="6" s="1"/>
  <c r="JF22" i="6"/>
  <c r="JG22" i="6" s="1"/>
  <c r="JU22" i="6" s="1"/>
  <c r="JV22" i="6" s="1"/>
  <c r="JF21" i="6"/>
  <c r="JG21" i="6" s="1"/>
  <c r="JU21" i="6" s="1"/>
  <c r="JV21" i="6" s="1"/>
  <c r="JF20" i="6"/>
  <c r="JG20" i="6" s="1"/>
  <c r="JU20" i="6" s="1"/>
  <c r="JV20" i="6" s="1"/>
  <c r="JF19" i="6"/>
  <c r="JG19" i="6" s="1"/>
  <c r="JU19" i="6" s="1"/>
  <c r="JV19" i="6" s="1"/>
  <c r="JF18" i="6"/>
  <c r="JG18" i="6" s="1"/>
  <c r="JU18" i="6" s="1"/>
  <c r="JV18" i="6" s="1"/>
  <c r="JF14" i="6"/>
  <c r="JG14" i="6" s="1"/>
  <c r="JU14" i="6" s="1"/>
  <c r="JV14" i="6" s="1"/>
  <c r="JF13" i="6"/>
  <c r="JG13" i="6" s="1"/>
  <c r="JU13" i="6" s="1"/>
  <c r="JV13" i="6" s="1"/>
  <c r="Z14" i="7" l="1"/>
  <c r="AA14" i="7" s="1"/>
  <c r="AO14" i="7" s="1"/>
  <c r="AP14" i="7" s="1"/>
  <c r="Z24" i="7"/>
  <c r="AA24" i="7" s="1"/>
  <c r="AO24" i="7" s="1"/>
  <c r="AP24" i="7" s="1"/>
  <c r="Z22" i="7"/>
  <c r="AA22" i="7" s="1"/>
  <c r="AO22" i="7" s="1"/>
  <c r="AP22" i="7" s="1"/>
  <c r="Z20" i="7"/>
  <c r="AA20" i="7" s="1"/>
  <c r="AO20" i="7" s="1"/>
  <c r="AP20" i="7" s="1"/>
  <c r="Z18" i="7"/>
  <c r="AA18" i="7" s="1"/>
  <c r="AO18" i="7" s="1"/>
  <c r="AP18" i="7" s="1"/>
  <c r="Z16" i="7"/>
  <c r="AA16" i="7" s="1"/>
  <c r="AO16" i="7" s="1"/>
  <c r="AP16" i="7" s="1"/>
  <c r="Z112" i="7"/>
  <c r="AA112" i="7" s="1"/>
  <c r="AO112" i="7" s="1"/>
  <c r="AP112" i="7" s="1"/>
  <c r="Z111" i="7"/>
  <c r="AA111" i="7" s="1"/>
  <c r="AO111" i="7" s="1"/>
  <c r="AP111" i="7" s="1"/>
  <c r="Z110" i="7"/>
  <c r="AA110" i="7" s="1"/>
  <c r="AO110" i="7" s="1"/>
  <c r="AP110" i="7" s="1"/>
  <c r="Z109" i="7"/>
  <c r="AA109" i="7" s="1"/>
  <c r="AO109" i="7" s="1"/>
  <c r="AP109" i="7" s="1"/>
  <c r="Z108" i="7"/>
  <c r="AA108" i="7" s="1"/>
  <c r="AO108" i="7" s="1"/>
  <c r="AP108" i="7" s="1"/>
  <c r="Z107" i="7"/>
  <c r="AA107" i="7" s="1"/>
  <c r="AO107" i="7" s="1"/>
  <c r="AP107" i="7" s="1"/>
  <c r="Z106" i="7"/>
  <c r="AA106" i="7" s="1"/>
  <c r="AO106" i="7" s="1"/>
  <c r="AP106" i="7" s="1"/>
  <c r="Z105" i="7"/>
  <c r="AA105" i="7" s="1"/>
  <c r="AO105" i="7" s="1"/>
  <c r="AP105" i="7" s="1"/>
  <c r="Z104" i="7"/>
  <c r="AA104" i="7" s="1"/>
  <c r="AO104" i="7" s="1"/>
  <c r="AP104" i="7" s="1"/>
  <c r="Z103" i="7"/>
  <c r="AA103" i="7" s="1"/>
  <c r="AO103" i="7" s="1"/>
  <c r="AP103" i="7" s="1"/>
  <c r="Z102" i="7"/>
  <c r="AA102" i="7" s="1"/>
  <c r="AO102" i="7" s="1"/>
  <c r="AP102" i="7" s="1"/>
  <c r="Z101" i="7"/>
  <c r="AA101" i="7" s="1"/>
  <c r="AO101" i="7" s="1"/>
  <c r="AP101" i="7" s="1"/>
  <c r="Z100" i="7"/>
  <c r="AA100" i="7" s="1"/>
  <c r="AO100" i="7" s="1"/>
  <c r="AP100" i="7" s="1"/>
  <c r="Z99" i="7"/>
  <c r="AA99" i="7" s="1"/>
  <c r="AO99" i="7" s="1"/>
  <c r="AP99" i="7" s="1"/>
  <c r="Z98" i="7"/>
  <c r="AA98" i="7" s="1"/>
  <c r="AO98" i="7" s="1"/>
  <c r="AP98" i="7" s="1"/>
  <c r="Z97" i="7"/>
  <c r="AA97" i="7" s="1"/>
  <c r="AO97" i="7" s="1"/>
  <c r="AP97" i="7" s="1"/>
  <c r="Z96" i="7"/>
  <c r="AA96" i="7" s="1"/>
  <c r="AO96" i="7" s="1"/>
  <c r="AP96" i="7" s="1"/>
  <c r="Z95" i="7"/>
  <c r="AA95" i="7" s="1"/>
  <c r="AO95" i="7" s="1"/>
  <c r="AP95" i="7" s="1"/>
  <c r="Z94" i="7"/>
  <c r="AA94" i="7" s="1"/>
  <c r="AO94" i="7" s="1"/>
  <c r="AP94" i="7" s="1"/>
  <c r="Z93" i="7"/>
  <c r="AA93" i="7" s="1"/>
  <c r="AO93" i="7" s="1"/>
  <c r="AP93" i="7" s="1"/>
  <c r="Z92" i="7"/>
  <c r="AA92" i="7" s="1"/>
  <c r="AO92" i="7" s="1"/>
  <c r="AP92" i="7" s="1"/>
  <c r="Z91" i="7"/>
  <c r="AA91" i="7" s="1"/>
  <c r="AO91" i="7" s="1"/>
  <c r="AP91" i="7" s="1"/>
  <c r="Z90" i="7"/>
  <c r="AA90" i="7" s="1"/>
  <c r="AO90" i="7" s="1"/>
  <c r="AP90" i="7" s="1"/>
  <c r="Z89" i="7"/>
  <c r="AA89" i="7" s="1"/>
  <c r="AO89" i="7" s="1"/>
  <c r="AP89" i="7" s="1"/>
  <c r="Z88" i="7"/>
  <c r="AA88" i="7" s="1"/>
  <c r="AO88" i="7" s="1"/>
  <c r="AP88" i="7" s="1"/>
  <c r="Z87" i="7"/>
  <c r="AA87" i="7" s="1"/>
  <c r="AO87" i="7" s="1"/>
  <c r="AP87" i="7" s="1"/>
  <c r="Z86" i="7"/>
  <c r="AA86" i="7" s="1"/>
  <c r="AO86" i="7" s="1"/>
  <c r="AP86" i="7" s="1"/>
  <c r="Z85" i="7"/>
  <c r="AA85" i="7" s="1"/>
  <c r="AO85" i="7" s="1"/>
  <c r="AP85" i="7" s="1"/>
  <c r="Z15" i="7"/>
  <c r="AA15" i="7" s="1"/>
  <c r="AO15" i="7" s="1"/>
  <c r="AP15" i="7" s="1"/>
  <c r="Z84" i="7"/>
  <c r="AA84" i="7" s="1"/>
  <c r="AO84" i="7" s="1"/>
  <c r="AP84" i="7" s="1"/>
  <c r="Z83" i="7"/>
  <c r="AA83" i="7" s="1"/>
  <c r="AO83" i="7" s="1"/>
  <c r="AP83" i="7" s="1"/>
  <c r="Z82" i="7"/>
  <c r="AA82" i="7" s="1"/>
  <c r="AO82" i="7" s="1"/>
  <c r="AP82" i="7" s="1"/>
  <c r="Z81" i="7"/>
  <c r="AA81" i="7" s="1"/>
  <c r="AO81" i="7" s="1"/>
  <c r="AP81" i="7" s="1"/>
  <c r="Z80" i="7"/>
  <c r="AA80" i="7" s="1"/>
  <c r="AO80" i="7" s="1"/>
  <c r="AP80" i="7" s="1"/>
  <c r="Z79" i="7"/>
  <c r="AA79" i="7" s="1"/>
  <c r="AO79" i="7" s="1"/>
  <c r="AP79" i="7" s="1"/>
  <c r="Z78" i="7"/>
  <c r="AA78" i="7" s="1"/>
  <c r="AO78" i="7" s="1"/>
  <c r="AP78" i="7" s="1"/>
  <c r="Z77" i="7"/>
  <c r="AA77" i="7" s="1"/>
  <c r="AO77" i="7" s="1"/>
  <c r="AP77" i="7" s="1"/>
  <c r="Z76" i="7"/>
  <c r="AA76" i="7" s="1"/>
  <c r="AO76" i="7" s="1"/>
  <c r="AP76" i="7" s="1"/>
  <c r="Z75" i="7"/>
  <c r="AA75" i="7" s="1"/>
  <c r="AO75" i="7" s="1"/>
  <c r="AP75" i="7" s="1"/>
  <c r="Z74" i="7"/>
  <c r="AA74" i="7" s="1"/>
  <c r="AO74" i="7" s="1"/>
  <c r="AP74" i="7" s="1"/>
  <c r="Z73" i="7"/>
  <c r="AA73" i="7" s="1"/>
  <c r="AO73" i="7" s="1"/>
  <c r="AP73" i="7" s="1"/>
  <c r="Z72" i="7"/>
  <c r="AA72" i="7" s="1"/>
  <c r="AO72" i="7" s="1"/>
  <c r="AP72" i="7" s="1"/>
  <c r="Z71" i="7"/>
  <c r="AA71" i="7" s="1"/>
  <c r="AO71" i="7" s="1"/>
  <c r="AP71" i="7" s="1"/>
  <c r="Z70" i="7"/>
  <c r="AA70" i="7" s="1"/>
  <c r="AO70" i="7" s="1"/>
  <c r="AP70" i="7" s="1"/>
  <c r="Z69" i="7"/>
  <c r="AA69" i="7" s="1"/>
  <c r="AO69" i="7" s="1"/>
  <c r="AP69" i="7" s="1"/>
  <c r="Z68" i="7"/>
  <c r="AA68" i="7" s="1"/>
  <c r="AO68" i="7" s="1"/>
  <c r="AP68" i="7" s="1"/>
  <c r="Z67" i="7"/>
  <c r="AA67" i="7" s="1"/>
  <c r="AO67" i="7" s="1"/>
  <c r="AP67" i="7" s="1"/>
  <c r="Z66" i="7"/>
  <c r="AA66" i="7" s="1"/>
  <c r="AO66" i="7" s="1"/>
  <c r="AP66" i="7" s="1"/>
  <c r="Z65" i="7"/>
  <c r="AA65" i="7" s="1"/>
  <c r="AO65" i="7" s="1"/>
  <c r="AP65" i="7" s="1"/>
  <c r="Z64" i="7"/>
  <c r="AA64" i="7" s="1"/>
  <c r="AO64" i="7" s="1"/>
  <c r="AP64" i="7" s="1"/>
  <c r="Z63" i="7"/>
  <c r="AA63" i="7" s="1"/>
  <c r="AO63" i="7" s="1"/>
  <c r="AP63" i="7" s="1"/>
  <c r="Z62" i="7"/>
  <c r="AA62" i="7" s="1"/>
  <c r="AO62" i="7" s="1"/>
  <c r="AP62" i="7" s="1"/>
  <c r="Z61" i="7"/>
  <c r="AA61" i="7" s="1"/>
  <c r="AO61" i="7" s="1"/>
  <c r="AP61" i="7" s="1"/>
  <c r="Z60" i="7"/>
  <c r="AA60" i="7" s="1"/>
  <c r="AO60" i="7" s="1"/>
  <c r="AP60" i="7" s="1"/>
  <c r="Z59" i="7"/>
  <c r="AA59" i="7" s="1"/>
  <c r="AO59" i="7" s="1"/>
  <c r="AP59" i="7" s="1"/>
  <c r="Z58" i="7"/>
  <c r="AA58" i="7" s="1"/>
  <c r="AO58" i="7" s="1"/>
  <c r="AP58" i="7" s="1"/>
  <c r="Z57" i="7"/>
  <c r="AA57" i="7" s="1"/>
  <c r="AO57" i="7" s="1"/>
  <c r="AP57" i="7" s="1"/>
  <c r="Z56" i="7"/>
  <c r="AA56" i="7" s="1"/>
  <c r="AO56" i="7" s="1"/>
  <c r="AP56" i="7" s="1"/>
  <c r="Z55" i="7"/>
  <c r="AA55" i="7" s="1"/>
  <c r="AO55" i="7" s="1"/>
  <c r="AP55" i="7" s="1"/>
  <c r="Z54" i="7"/>
  <c r="AA54" i="7" s="1"/>
  <c r="AO54" i="7" s="1"/>
  <c r="AP54" i="7" s="1"/>
  <c r="Z53" i="7"/>
  <c r="AA53" i="7" s="1"/>
  <c r="AO53" i="7" s="1"/>
  <c r="AP53" i="7" s="1"/>
  <c r="Z52" i="7"/>
  <c r="AA52" i="7" s="1"/>
  <c r="AO52" i="7" s="1"/>
  <c r="AP52" i="7" s="1"/>
  <c r="Z51" i="7"/>
  <c r="AA51" i="7" s="1"/>
  <c r="AO51" i="7" s="1"/>
  <c r="AP51" i="7" s="1"/>
  <c r="Z50" i="7"/>
  <c r="AA50" i="7" s="1"/>
  <c r="AO50" i="7" s="1"/>
  <c r="AP50" i="7" s="1"/>
  <c r="Z49" i="7"/>
  <c r="AA49" i="7" s="1"/>
  <c r="AO49" i="7" s="1"/>
  <c r="AP49" i="7" s="1"/>
  <c r="Z48" i="7"/>
  <c r="AA48" i="7" s="1"/>
  <c r="AO48" i="7" s="1"/>
  <c r="AP48" i="7" s="1"/>
  <c r="Z47" i="7"/>
  <c r="AA47" i="7" s="1"/>
  <c r="AO47" i="7" s="1"/>
  <c r="AP47" i="7" s="1"/>
  <c r="Z46" i="7"/>
  <c r="AA46" i="7" s="1"/>
  <c r="AO46" i="7" s="1"/>
  <c r="AP46" i="7" s="1"/>
  <c r="Z45" i="7"/>
  <c r="AA45" i="7" s="1"/>
  <c r="AO45" i="7" s="1"/>
  <c r="AP45" i="7" s="1"/>
  <c r="Z44" i="7"/>
  <c r="AA44" i="7" s="1"/>
  <c r="AO44" i="7" s="1"/>
  <c r="AP44" i="7" s="1"/>
  <c r="Z43" i="7"/>
  <c r="AA43" i="7" s="1"/>
  <c r="AO43" i="7" s="1"/>
  <c r="AP43" i="7" s="1"/>
  <c r="Z42" i="7"/>
  <c r="AA42" i="7" s="1"/>
  <c r="AO42" i="7" s="1"/>
  <c r="AP42" i="7" s="1"/>
  <c r="Z41" i="7"/>
  <c r="AA41" i="7" s="1"/>
  <c r="AO41" i="7" s="1"/>
  <c r="AP41" i="7" s="1"/>
  <c r="Z40" i="7"/>
  <c r="AA40" i="7" s="1"/>
  <c r="AO40" i="7" s="1"/>
  <c r="AP40" i="7" s="1"/>
  <c r="Z39" i="7"/>
  <c r="AA39" i="7" s="1"/>
  <c r="AO39" i="7" s="1"/>
  <c r="AP39" i="7" s="1"/>
  <c r="Z38" i="7"/>
  <c r="AA38" i="7" s="1"/>
  <c r="AO38" i="7" s="1"/>
  <c r="AP38" i="7" s="1"/>
  <c r="Z37" i="7"/>
  <c r="AA37" i="7" s="1"/>
  <c r="AO37" i="7" s="1"/>
  <c r="AP37" i="7" s="1"/>
  <c r="Z36" i="7"/>
  <c r="AA36" i="7" s="1"/>
  <c r="AO36" i="7" s="1"/>
  <c r="AP36" i="7" s="1"/>
  <c r="Z35" i="7"/>
  <c r="AA35" i="7" s="1"/>
  <c r="AO35" i="7" s="1"/>
  <c r="AP35" i="7" s="1"/>
  <c r="Z34" i="7"/>
  <c r="AA34" i="7" s="1"/>
  <c r="AO34" i="7" s="1"/>
  <c r="AP34" i="7" s="1"/>
  <c r="Z33" i="7"/>
  <c r="AA33" i="7" s="1"/>
  <c r="AO33" i="7" s="1"/>
  <c r="AP33" i="7" s="1"/>
  <c r="Z32" i="7"/>
  <c r="AA32" i="7" s="1"/>
  <c r="AO32" i="7" s="1"/>
  <c r="AP32" i="7" s="1"/>
  <c r="Z31" i="7"/>
  <c r="AA31" i="7" s="1"/>
  <c r="AO31" i="7" s="1"/>
  <c r="AP31" i="7" s="1"/>
  <c r="Z30" i="7"/>
  <c r="AA30" i="7" s="1"/>
  <c r="AO30" i="7" s="1"/>
  <c r="AP30" i="7" s="1"/>
  <c r="Z29" i="7"/>
  <c r="AA29" i="7" s="1"/>
  <c r="AO29" i="7" s="1"/>
  <c r="AP29" i="7" s="1"/>
  <c r="Z28" i="7"/>
  <c r="AA28" i="7" s="1"/>
  <c r="AO28" i="7" s="1"/>
  <c r="AP28" i="7" s="1"/>
  <c r="Z27" i="7"/>
  <c r="AA27" i="7" s="1"/>
  <c r="AO27" i="7" s="1"/>
  <c r="AP27" i="7" s="1"/>
  <c r="Z26" i="7"/>
  <c r="AA26" i="7" s="1"/>
  <c r="AO26" i="7" s="1"/>
  <c r="AP26" i="7" s="1"/>
  <c r="Z25" i="7"/>
  <c r="AA25" i="7" s="1"/>
  <c r="AO25" i="7" s="1"/>
  <c r="AP25" i="7" s="1"/>
  <c r="Z23" i="7"/>
  <c r="AA23" i="7" s="1"/>
  <c r="AO23" i="7" s="1"/>
  <c r="AP23" i="7" s="1"/>
  <c r="Z21" i="7"/>
  <c r="AA21" i="7" s="1"/>
  <c r="AO21" i="7" s="1"/>
  <c r="AP21" i="7" s="1"/>
  <c r="Z19" i="7"/>
  <c r="AA19" i="7" s="1"/>
  <c r="AO19" i="7" s="1"/>
  <c r="AP19" i="7" s="1"/>
  <c r="Z17" i="7"/>
  <c r="AA17" i="7" s="1"/>
  <c r="AO17" i="7" s="1"/>
  <c r="AP17" i="7" s="1"/>
  <c r="Z13" i="7"/>
  <c r="AA13" i="7" s="1"/>
  <c r="AO13" i="7" s="1"/>
  <c r="AP13" i="7" s="1"/>
  <c r="AZ11" i="7"/>
  <c r="AB10" i="7"/>
  <c r="AX25" i="7" l="1"/>
  <c r="AY25" i="7" s="1"/>
  <c r="BM25" i="7" s="1"/>
  <c r="BN25" i="7" s="1"/>
  <c r="AX24" i="7"/>
  <c r="AY24" i="7" s="1"/>
  <c r="BM24" i="7" s="1"/>
  <c r="BN24" i="7" s="1"/>
  <c r="AX23" i="7"/>
  <c r="AY23" i="7" s="1"/>
  <c r="BM23" i="7" s="1"/>
  <c r="BN23" i="7" s="1"/>
  <c r="AX22" i="7"/>
  <c r="AY22" i="7" s="1"/>
  <c r="BM22" i="7" s="1"/>
  <c r="BN22" i="7" s="1"/>
  <c r="AX21" i="7"/>
  <c r="AY21" i="7" s="1"/>
  <c r="BM21" i="7" s="1"/>
  <c r="BN21" i="7" s="1"/>
  <c r="AX20" i="7"/>
  <c r="AY20" i="7" s="1"/>
  <c r="BM20" i="7" s="1"/>
  <c r="BN20" i="7" s="1"/>
  <c r="AX19" i="7"/>
  <c r="AY19" i="7" s="1"/>
  <c r="BM19" i="7" s="1"/>
  <c r="BN19" i="7" s="1"/>
  <c r="AX18" i="7"/>
  <c r="AY18" i="7" s="1"/>
  <c r="BM18" i="7" s="1"/>
  <c r="BN18" i="7" s="1"/>
  <c r="AX17" i="7"/>
  <c r="AY17" i="7" s="1"/>
  <c r="BM17" i="7" s="1"/>
  <c r="BN17" i="7" s="1"/>
  <c r="AX16" i="7"/>
  <c r="AY16" i="7" s="1"/>
  <c r="BM16" i="7" s="1"/>
  <c r="BN16" i="7" s="1"/>
  <c r="AX14" i="7"/>
  <c r="AY14" i="7" s="1"/>
  <c r="BM14" i="7" s="1"/>
  <c r="BN14" i="7" s="1"/>
  <c r="AX15" i="7"/>
  <c r="AY15" i="7" s="1"/>
  <c r="BM15" i="7" s="1"/>
  <c r="BN15" i="7" s="1"/>
  <c r="AX84" i="7"/>
  <c r="AY84" i="7" s="1"/>
  <c r="BM84" i="7" s="1"/>
  <c r="BN84" i="7" s="1"/>
  <c r="AX83" i="7"/>
  <c r="AY83" i="7" s="1"/>
  <c r="BM83" i="7" s="1"/>
  <c r="BN83" i="7" s="1"/>
  <c r="AX82" i="7"/>
  <c r="AY82" i="7" s="1"/>
  <c r="BM82" i="7" s="1"/>
  <c r="BN82" i="7" s="1"/>
  <c r="AX81" i="7"/>
  <c r="AY81" i="7" s="1"/>
  <c r="BM81" i="7" s="1"/>
  <c r="BN81" i="7" s="1"/>
  <c r="AX80" i="7"/>
  <c r="AY80" i="7" s="1"/>
  <c r="BM80" i="7" s="1"/>
  <c r="BN80" i="7" s="1"/>
  <c r="AX79" i="7"/>
  <c r="AY79" i="7" s="1"/>
  <c r="BM79" i="7" s="1"/>
  <c r="BN79" i="7" s="1"/>
  <c r="AX78" i="7"/>
  <c r="AY78" i="7" s="1"/>
  <c r="BM78" i="7" s="1"/>
  <c r="BN78" i="7" s="1"/>
  <c r="AX77" i="7"/>
  <c r="AY77" i="7" s="1"/>
  <c r="BM77" i="7" s="1"/>
  <c r="BN77" i="7" s="1"/>
  <c r="AX76" i="7"/>
  <c r="AY76" i="7" s="1"/>
  <c r="BM76" i="7" s="1"/>
  <c r="BN76" i="7" s="1"/>
  <c r="AX75" i="7"/>
  <c r="AY75" i="7" s="1"/>
  <c r="BM75" i="7" s="1"/>
  <c r="BN75" i="7" s="1"/>
  <c r="AX74" i="7"/>
  <c r="AY74" i="7" s="1"/>
  <c r="BM74" i="7" s="1"/>
  <c r="BN74" i="7" s="1"/>
  <c r="AX73" i="7"/>
  <c r="AY73" i="7" s="1"/>
  <c r="BM73" i="7" s="1"/>
  <c r="BN73" i="7" s="1"/>
  <c r="AX72" i="7"/>
  <c r="AY72" i="7" s="1"/>
  <c r="BM72" i="7" s="1"/>
  <c r="BN72" i="7" s="1"/>
  <c r="AX71" i="7"/>
  <c r="AY71" i="7" s="1"/>
  <c r="BM71" i="7" s="1"/>
  <c r="BN71" i="7" s="1"/>
  <c r="AX70" i="7"/>
  <c r="AY70" i="7" s="1"/>
  <c r="BM70" i="7" s="1"/>
  <c r="BN70" i="7" s="1"/>
  <c r="AX69" i="7"/>
  <c r="AY69" i="7" s="1"/>
  <c r="BM69" i="7" s="1"/>
  <c r="BN69" i="7" s="1"/>
  <c r="AX68" i="7"/>
  <c r="AY68" i="7" s="1"/>
  <c r="BM68" i="7" s="1"/>
  <c r="BN68" i="7" s="1"/>
  <c r="AX67" i="7"/>
  <c r="AY67" i="7" s="1"/>
  <c r="BM67" i="7" s="1"/>
  <c r="BN67" i="7" s="1"/>
  <c r="AX66" i="7"/>
  <c r="AY66" i="7" s="1"/>
  <c r="BM66" i="7" s="1"/>
  <c r="BN66" i="7" s="1"/>
  <c r="AX65" i="7"/>
  <c r="AY65" i="7" s="1"/>
  <c r="BM65" i="7" s="1"/>
  <c r="BN65" i="7" s="1"/>
  <c r="AX64" i="7"/>
  <c r="AY64" i="7" s="1"/>
  <c r="BM64" i="7" s="1"/>
  <c r="BN64" i="7" s="1"/>
  <c r="AX63" i="7"/>
  <c r="AY63" i="7" s="1"/>
  <c r="BM63" i="7" s="1"/>
  <c r="BN63" i="7" s="1"/>
  <c r="AX62" i="7"/>
  <c r="AY62" i="7" s="1"/>
  <c r="BM62" i="7" s="1"/>
  <c r="BN62" i="7" s="1"/>
  <c r="AX61" i="7"/>
  <c r="AY61" i="7" s="1"/>
  <c r="BM61" i="7" s="1"/>
  <c r="BN61" i="7" s="1"/>
  <c r="AX60" i="7"/>
  <c r="AY60" i="7" s="1"/>
  <c r="BM60" i="7" s="1"/>
  <c r="BN60" i="7" s="1"/>
  <c r="AX59" i="7"/>
  <c r="AY59" i="7" s="1"/>
  <c r="BM59" i="7" s="1"/>
  <c r="BN59" i="7" s="1"/>
  <c r="AX58" i="7"/>
  <c r="AY58" i="7" s="1"/>
  <c r="BM58" i="7" s="1"/>
  <c r="BN58" i="7" s="1"/>
  <c r="AX57" i="7"/>
  <c r="AY57" i="7" s="1"/>
  <c r="BM57" i="7" s="1"/>
  <c r="BN57" i="7" s="1"/>
  <c r="AX56" i="7"/>
  <c r="AY56" i="7" s="1"/>
  <c r="BM56" i="7" s="1"/>
  <c r="BN56" i="7" s="1"/>
  <c r="AX55" i="7"/>
  <c r="AY55" i="7" s="1"/>
  <c r="BM55" i="7" s="1"/>
  <c r="BN55" i="7" s="1"/>
  <c r="AX54" i="7"/>
  <c r="AY54" i="7" s="1"/>
  <c r="BM54" i="7" s="1"/>
  <c r="BN54" i="7" s="1"/>
  <c r="AX53" i="7"/>
  <c r="AY53" i="7" s="1"/>
  <c r="BM53" i="7" s="1"/>
  <c r="BN53" i="7" s="1"/>
  <c r="AX52" i="7"/>
  <c r="AY52" i="7" s="1"/>
  <c r="BM52" i="7" s="1"/>
  <c r="BN52" i="7" s="1"/>
  <c r="AX51" i="7"/>
  <c r="AY51" i="7" s="1"/>
  <c r="BM51" i="7" s="1"/>
  <c r="BN51" i="7" s="1"/>
  <c r="AX50" i="7"/>
  <c r="AY50" i="7" s="1"/>
  <c r="BM50" i="7" s="1"/>
  <c r="BN50" i="7" s="1"/>
  <c r="AX49" i="7"/>
  <c r="AY49" i="7" s="1"/>
  <c r="BM49" i="7" s="1"/>
  <c r="BN49" i="7" s="1"/>
  <c r="AX48" i="7"/>
  <c r="AY48" i="7" s="1"/>
  <c r="BM48" i="7" s="1"/>
  <c r="BN48" i="7" s="1"/>
  <c r="AX47" i="7"/>
  <c r="AY47" i="7" s="1"/>
  <c r="BM47" i="7" s="1"/>
  <c r="BN47" i="7" s="1"/>
  <c r="AX46" i="7"/>
  <c r="AY46" i="7" s="1"/>
  <c r="BM46" i="7" s="1"/>
  <c r="BN46" i="7" s="1"/>
  <c r="AX45" i="7"/>
  <c r="AY45" i="7" s="1"/>
  <c r="BM45" i="7" s="1"/>
  <c r="BN45" i="7" s="1"/>
  <c r="AX44" i="7"/>
  <c r="AY44" i="7" s="1"/>
  <c r="BM44" i="7" s="1"/>
  <c r="BN44" i="7" s="1"/>
  <c r="AX43" i="7"/>
  <c r="AY43" i="7" s="1"/>
  <c r="BM43" i="7" s="1"/>
  <c r="BN43" i="7" s="1"/>
  <c r="AX42" i="7"/>
  <c r="AY42" i="7" s="1"/>
  <c r="BM42" i="7" s="1"/>
  <c r="BN42" i="7" s="1"/>
  <c r="AX41" i="7"/>
  <c r="AY41" i="7" s="1"/>
  <c r="BM41" i="7" s="1"/>
  <c r="BN41" i="7" s="1"/>
  <c r="AX40" i="7"/>
  <c r="AY40" i="7" s="1"/>
  <c r="BM40" i="7" s="1"/>
  <c r="BN40" i="7" s="1"/>
  <c r="AX39" i="7"/>
  <c r="AY39" i="7" s="1"/>
  <c r="BM39" i="7" s="1"/>
  <c r="BN39" i="7" s="1"/>
  <c r="AX38" i="7"/>
  <c r="AY38" i="7" s="1"/>
  <c r="BM38" i="7" s="1"/>
  <c r="BN38" i="7" s="1"/>
  <c r="AX37" i="7"/>
  <c r="AY37" i="7" s="1"/>
  <c r="BM37" i="7" s="1"/>
  <c r="BN37" i="7" s="1"/>
  <c r="AX36" i="7"/>
  <c r="AY36" i="7" s="1"/>
  <c r="BM36" i="7" s="1"/>
  <c r="BN36" i="7" s="1"/>
  <c r="AX35" i="7"/>
  <c r="AY35" i="7" s="1"/>
  <c r="BM35" i="7" s="1"/>
  <c r="BN35" i="7" s="1"/>
  <c r="AX34" i="7"/>
  <c r="AY34" i="7" s="1"/>
  <c r="BM34" i="7" s="1"/>
  <c r="BN34" i="7" s="1"/>
  <c r="AX33" i="7"/>
  <c r="AY33" i="7" s="1"/>
  <c r="BM33" i="7" s="1"/>
  <c r="BN33" i="7" s="1"/>
  <c r="AX32" i="7"/>
  <c r="AY32" i="7" s="1"/>
  <c r="BM32" i="7" s="1"/>
  <c r="BN32" i="7" s="1"/>
  <c r="AX31" i="7"/>
  <c r="AY31" i="7" s="1"/>
  <c r="BM31" i="7" s="1"/>
  <c r="BN31" i="7" s="1"/>
  <c r="AX30" i="7"/>
  <c r="AY30" i="7" s="1"/>
  <c r="BM30" i="7" s="1"/>
  <c r="BN30" i="7" s="1"/>
  <c r="AX29" i="7"/>
  <c r="AY29" i="7" s="1"/>
  <c r="BM29" i="7" s="1"/>
  <c r="BN29" i="7" s="1"/>
  <c r="AX28" i="7"/>
  <c r="AY28" i="7" s="1"/>
  <c r="BM28" i="7" s="1"/>
  <c r="BN28" i="7" s="1"/>
  <c r="AX27" i="7"/>
  <c r="AY27" i="7" s="1"/>
  <c r="BM27" i="7" s="1"/>
  <c r="BN27" i="7" s="1"/>
  <c r="AX26" i="7"/>
  <c r="AY26" i="7" s="1"/>
  <c r="BM26" i="7" s="1"/>
  <c r="BN26" i="7" s="1"/>
  <c r="BX11" i="7"/>
  <c r="AX112" i="7"/>
  <c r="AY112" i="7" s="1"/>
  <c r="BM112" i="7" s="1"/>
  <c r="BN112" i="7" s="1"/>
  <c r="AX111" i="7"/>
  <c r="AY111" i="7" s="1"/>
  <c r="BM111" i="7" s="1"/>
  <c r="BN111" i="7" s="1"/>
  <c r="AX110" i="7"/>
  <c r="AY110" i="7" s="1"/>
  <c r="BM110" i="7" s="1"/>
  <c r="BN110" i="7" s="1"/>
  <c r="AX109" i="7"/>
  <c r="AY109" i="7" s="1"/>
  <c r="BM109" i="7" s="1"/>
  <c r="BN109" i="7" s="1"/>
  <c r="AX108" i="7"/>
  <c r="AY108" i="7" s="1"/>
  <c r="BM108" i="7" s="1"/>
  <c r="BN108" i="7" s="1"/>
  <c r="AX107" i="7"/>
  <c r="AY107" i="7" s="1"/>
  <c r="BM107" i="7" s="1"/>
  <c r="BN107" i="7" s="1"/>
  <c r="AX106" i="7"/>
  <c r="AY106" i="7" s="1"/>
  <c r="BM106" i="7" s="1"/>
  <c r="BN106" i="7" s="1"/>
  <c r="AX105" i="7"/>
  <c r="AY105" i="7" s="1"/>
  <c r="BM105" i="7" s="1"/>
  <c r="BN105" i="7" s="1"/>
  <c r="AX104" i="7"/>
  <c r="AY104" i="7" s="1"/>
  <c r="BM104" i="7" s="1"/>
  <c r="BN104" i="7" s="1"/>
  <c r="AX103" i="7"/>
  <c r="AY103" i="7" s="1"/>
  <c r="BM103" i="7" s="1"/>
  <c r="BN103" i="7" s="1"/>
  <c r="AX102" i="7"/>
  <c r="AY102" i="7" s="1"/>
  <c r="BM102" i="7" s="1"/>
  <c r="BN102" i="7" s="1"/>
  <c r="AX101" i="7"/>
  <c r="AY101" i="7" s="1"/>
  <c r="BM101" i="7" s="1"/>
  <c r="BN101" i="7" s="1"/>
  <c r="AX100" i="7"/>
  <c r="AY100" i="7" s="1"/>
  <c r="BM100" i="7" s="1"/>
  <c r="BN100" i="7" s="1"/>
  <c r="AX99" i="7"/>
  <c r="AY99" i="7" s="1"/>
  <c r="BM99" i="7" s="1"/>
  <c r="BN99" i="7" s="1"/>
  <c r="AX98" i="7"/>
  <c r="AY98" i="7" s="1"/>
  <c r="BM98" i="7" s="1"/>
  <c r="BN98" i="7" s="1"/>
  <c r="AX97" i="7"/>
  <c r="AY97" i="7" s="1"/>
  <c r="BM97" i="7" s="1"/>
  <c r="BN97" i="7" s="1"/>
  <c r="AX96" i="7"/>
  <c r="AY96" i="7" s="1"/>
  <c r="BM96" i="7" s="1"/>
  <c r="BN96" i="7" s="1"/>
  <c r="AX95" i="7"/>
  <c r="AY95" i="7" s="1"/>
  <c r="BM95" i="7" s="1"/>
  <c r="BN95" i="7" s="1"/>
  <c r="AX94" i="7"/>
  <c r="AY94" i="7" s="1"/>
  <c r="BM94" i="7" s="1"/>
  <c r="BN94" i="7" s="1"/>
  <c r="AX93" i="7"/>
  <c r="AY93" i="7" s="1"/>
  <c r="BM93" i="7" s="1"/>
  <c r="BN93" i="7" s="1"/>
  <c r="AX92" i="7"/>
  <c r="AY92" i="7" s="1"/>
  <c r="BM92" i="7" s="1"/>
  <c r="BN92" i="7" s="1"/>
  <c r="AX91" i="7"/>
  <c r="AY91" i="7" s="1"/>
  <c r="BM91" i="7" s="1"/>
  <c r="BN91" i="7" s="1"/>
  <c r="AX90" i="7"/>
  <c r="AY90" i="7" s="1"/>
  <c r="BM90" i="7" s="1"/>
  <c r="BN90" i="7" s="1"/>
  <c r="AX89" i="7"/>
  <c r="AY89" i="7" s="1"/>
  <c r="BM89" i="7" s="1"/>
  <c r="BN89" i="7" s="1"/>
  <c r="AX88" i="7"/>
  <c r="AY88" i="7" s="1"/>
  <c r="BM88" i="7" s="1"/>
  <c r="BN88" i="7" s="1"/>
  <c r="AX87" i="7"/>
  <c r="AY87" i="7" s="1"/>
  <c r="BM87" i="7" s="1"/>
  <c r="BN87" i="7" s="1"/>
  <c r="AX86" i="7"/>
  <c r="AY86" i="7" s="1"/>
  <c r="BM86" i="7" s="1"/>
  <c r="BN86" i="7" s="1"/>
  <c r="AX85" i="7"/>
  <c r="AY85" i="7" s="1"/>
  <c r="BM85" i="7" s="1"/>
  <c r="BN85" i="7" s="1"/>
  <c r="AX13" i="7"/>
  <c r="AY13" i="7" s="1"/>
  <c r="BM13" i="7" s="1"/>
  <c r="BN13" i="7" s="1"/>
  <c r="AZ10" i="7"/>
  <c r="BV14" i="7" l="1"/>
  <c r="BW14" i="7" s="1"/>
  <c r="CK14" i="7" s="1"/>
  <c r="CL14" i="7" s="1"/>
  <c r="BV24" i="7"/>
  <c r="BW24" i="7" s="1"/>
  <c r="CK24" i="7" s="1"/>
  <c r="CL24" i="7" s="1"/>
  <c r="BV22" i="7"/>
  <c r="BW22" i="7" s="1"/>
  <c r="CK22" i="7" s="1"/>
  <c r="CL22" i="7" s="1"/>
  <c r="BV20" i="7"/>
  <c r="BW20" i="7" s="1"/>
  <c r="CK20" i="7" s="1"/>
  <c r="CL20" i="7" s="1"/>
  <c r="BV18" i="7"/>
  <c r="BW18" i="7" s="1"/>
  <c r="CK18" i="7" s="1"/>
  <c r="CL18" i="7" s="1"/>
  <c r="BV16" i="7"/>
  <c r="BW16" i="7" s="1"/>
  <c r="CK16" i="7" s="1"/>
  <c r="CL16" i="7" s="1"/>
  <c r="BV13" i="7"/>
  <c r="BW13" i="7" s="1"/>
  <c r="CK13" i="7" s="1"/>
  <c r="CL13" i="7" s="1"/>
  <c r="BV112" i="7"/>
  <c r="BW112" i="7" s="1"/>
  <c r="CK112" i="7" s="1"/>
  <c r="CL112" i="7" s="1"/>
  <c r="BV111" i="7"/>
  <c r="BW111" i="7" s="1"/>
  <c r="CK111" i="7" s="1"/>
  <c r="CL111" i="7" s="1"/>
  <c r="BV110" i="7"/>
  <c r="BW110" i="7" s="1"/>
  <c r="CK110" i="7" s="1"/>
  <c r="CL110" i="7" s="1"/>
  <c r="BV109" i="7"/>
  <c r="BW109" i="7" s="1"/>
  <c r="CK109" i="7" s="1"/>
  <c r="CL109" i="7" s="1"/>
  <c r="BV108" i="7"/>
  <c r="BW108" i="7" s="1"/>
  <c r="CK108" i="7" s="1"/>
  <c r="CL108" i="7" s="1"/>
  <c r="BV107" i="7"/>
  <c r="BW107" i="7" s="1"/>
  <c r="CK107" i="7" s="1"/>
  <c r="CL107" i="7" s="1"/>
  <c r="BV106" i="7"/>
  <c r="BW106" i="7" s="1"/>
  <c r="CK106" i="7" s="1"/>
  <c r="CL106" i="7" s="1"/>
  <c r="BV105" i="7"/>
  <c r="BW105" i="7" s="1"/>
  <c r="CK105" i="7" s="1"/>
  <c r="CL105" i="7" s="1"/>
  <c r="BV104" i="7"/>
  <c r="BW104" i="7" s="1"/>
  <c r="CK104" i="7" s="1"/>
  <c r="CL104" i="7" s="1"/>
  <c r="BV103" i="7"/>
  <c r="BW103" i="7" s="1"/>
  <c r="CK103" i="7" s="1"/>
  <c r="CL103" i="7" s="1"/>
  <c r="BV102" i="7"/>
  <c r="BW102" i="7" s="1"/>
  <c r="CK102" i="7" s="1"/>
  <c r="CL102" i="7" s="1"/>
  <c r="BV101" i="7"/>
  <c r="BW101" i="7" s="1"/>
  <c r="CK101" i="7" s="1"/>
  <c r="CL101" i="7" s="1"/>
  <c r="BV100" i="7"/>
  <c r="BW100" i="7" s="1"/>
  <c r="CK100" i="7" s="1"/>
  <c r="CL100" i="7" s="1"/>
  <c r="BV99" i="7"/>
  <c r="BW99" i="7" s="1"/>
  <c r="CK99" i="7" s="1"/>
  <c r="CL99" i="7" s="1"/>
  <c r="BV98" i="7"/>
  <c r="BW98" i="7" s="1"/>
  <c r="CK98" i="7" s="1"/>
  <c r="CL98" i="7" s="1"/>
  <c r="BV97" i="7"/>
  <c r="BW97" i="7" s="1"/>
  <c r="CK97" i="7" s="1"/>
  <c r="CL97" i="7" s="1"/>
  <c r="BV96" i="7"/>
  <c r="BW96" i="7" s="1"/>
  <c r="CK96" i="7" s="1"/>
  <c r="CL96" i="7" s="1"/>
  <c r="BV95" i="7"/>
  <c r="BW95" i="7" s="1"/>
  <c r="CK95" i="7" s="1"/>
  <c r="CL95" i="7" s="1"/>
  <c r="BV94" i="7"/>
  <c r="BW94" i="7" s="1"/>
  <c r="CK94" i="7" s="1"/>
  <c r="CL94" i="7" s="1"/>
  <c r="BV93" i="7"/>
  <c r="BW93" i="7" s="1"/>
  <c r="CK93" i="7" s="1"/>
  <c r="CL93" i="7" s="1"/>
  <c r="BV92" i="7"/>
  <c r="BW92" i="7" s="1"/>
  <c r="CK92" i="7" s="1"/>
  <c r="CL92" i="7" s="1"/>
  <c r="BV91" i="7"/>
  <c r="BW91" i="7" s="1"/>
  <c r="CK91" i="7" s="1"/>
  <c r="CL91" i="7" s="1"/>
  <c r="BV90" i="7"/>
  <c r="BW90" i="7" s="1"/>
  <c r="CK90" i="7" s="1"/>
  <c r="CL90" i="7" s="1"/>
  <c r="BV89" i="7"/>
  <c r="BW89" i="7" s="1"/>
  <c r="CK89" i="7" s="1"/>
  <c r="CL89" i="7" s="1"/>
  <c r="BV88" i="7"/>
  <c r="BW88" i="7" s="1"/>
  <c r="CK88" i="7" s="1"/>
  <c r="CL88" i="7" s="1"/>
  <c r="BV87" i="7"/>
  <c r="BW87" i="7" s="1"/>
  <c r="CK87" i="7" s="1"/>
  <c r="CL87" i="7" s="1"/>
  <c r="BV86" i="7"/>
  <c r="BW86" i="7" s="1"/>
  <c r="CK86" i="7" s="1"/>
  <c r="CL86" i="7" s="1"/>
  <c r="BV85" i="7"/>
  <c r="BW85" i="7" s="1"/>
  <c r="CK85" i="7" s="1"/>
  <c r="CL85" i="7" s="1"/>
  <c r="CV11" i="7"/>
  <c r="BV84" i="7"/>
  <c r="BW84" i="7" s="1"/>
  <c r="CK84" i="7" s="1"/>
  <c r="CL84" i="7" s="1"/>
  <c r="BV83" i="7"/>
  <c r="BW83" i="7" s="1"/>
  <c r="CK83" i="7" s="1"/>
  <c r="CL83" i="7" s="1"/>
  <c r="BV82" i="7"/>
  <c r="BW82" i="7" s="1"/>
  <c r="CK82" i="7" s="1"/>
  <c r="CL82" i="7" s="1"/>
  <c r="BV81" i="7"/>
  <c r="BW81" i="7" s="1"/>
  <c r="CK81" i="7" s="1"/>
  <c r="CL81" i="7" s="1"/>
  <c r="BV80" i="7"/>
  <c r="BW80" i="7" s="1"/>
  <c r="CK80" i="7" s="1"/>
  <c r="CL80" i="7" s="1"/>
  <c r="BV79" i="7"/>
  <c r="BW79" i="7" s="1"/>
  <c r="CK79" i="7" s="1"/>
  <c r="CL79" i="7" s="1"/>
  <c r="BV78" i="7"/>
  <c r="BW78" i="7" s="1"/>
  <c r="CK78" i="7" s="1"/>
  <c r="CL78" i="7" s="1"/>
  <c r="BV77" i="7"/>
  <c r="BW77" i="7" s="1"/>
  <c r="CK77" i="7" s="1"/>
  <c r="CL77" i="7" s="1"/>
  <c r="BV76" i="7"/>
  <c r="BW76" i="7" s="1"/>
  <c r="CK76" i="7" s="1"/>
  <c r="CL76" i="7" s="1"/>
  <c r="BV75" i="7"/>
  <c r="BW75" i="7" s="1"/>
  <c r="CK75" i="7" s="1"/>
  <c r="CL75" i="7" s="1"/>
  <c r="BV74" i="7"/>
  <c r="BW74" i="7" s="1"/>
  <c r="CK74" i="7" s="1"/>
  <c r="CL74" i="7" s="1"/>
  <c r="BV73" i="7"/>
  <c r="BW73" i="7" s="1"/>
  <c r="CK73" i="7" s="1"/>
  <c r="CL73" i="7" s="1"/>
  <c r="BV72" i="7"/>
  <c r="BW72" i="7" s="1"/>
  <c r="CK72" i="7" s="1"/>
  <c r="CL72" i="7" s="1"/>
  <c r="BV71" i="7"/>
  <c r="BW71" i="7" s="1"/>
  <c r="CK71" i="7" s="1"/>
  <c r="CL71" i="7" s="1"/>
  <c r="BV70" i="7"/>
  <c r="BW70" i="7" s="1"/>
  <c r="CK70" i="7" s="1"/>
  <c r="CL70" i="7" s="1"/>
  <c r="BV69" i="7"/>
  <c r="BW69" i="7" s="1"/>
  <c r="CK69" i="7" s="1"/>
  <c r="CL69" i="7" s="1"/>
  <c r="BV68" i="7"/>
  <c r="BW68" i="7" s="1"/>
  <c r="CK68" i="7" s="1"/>
  <c r="CL68" i="7" s="1"/>
  <c r="BV67" i="7"/>
  <c r="BW67" i="7" s="1"/>
  <c r="CK67" i="7" s="1"/>
  <c r="CL67" i="7" s="1"/>
  <c r="BV66" i="7"/>
  <c r="BW66" i="7" s="1"/>
  <c r="CK66" i="7" s="1"/>
  <c r="CL66" i="7" s="1"/>
  <c r="BV65" i="7"/>
  <c r="BW65" i="7" s="1"/>
  <c r="CK65" i="7" s="1"/>
  <c r="CL65" i="7" s="1"/>
  <c r="BV64" i="7"/>
  <c r="BW64" i="7" s="1"/>
  <c r="CK64" i="7" s="1"/>
  <c r="CL64" i="7" s="1"/>
  <c r="BV63" i="7"/>
  <c r="BW63" i="7" s="1"/>
  <c r="CK63" i="7" s="1"/>
  <c r="CL63" i="7" s="1"/>
  <c r="BV62" i="7"/>
  <c r="BW62" i="7" s="1"/>
  <c r="CK62" i="7" s="1"/>
  <c r="CL62" i="7" s="1"/>
  <c r="BV61" i="7"/>
  <c r="BW61" i="7" s="1"/>
  <c r="CK61" i="7" s="1"/>
  <c r="CL61" i="7" s="1"/>
  <c r="BV60" i="7"/>
  <c r="BW60" i="7" s="1"/>
  <c r="CK60" i="7" s="1"/>
  <c r="CL60" i="7" s="1"/>
  <c r="BV59" i="7"/>
  <c r="BW59" i="7" s="1"/>
  <c r="CK59" i="7" s="1"/>
  <c r="CL59" i="7" s="1"/>
  <c r="BV58" i="7"/>
  <c r="BW58" i="7" s="1"/>
  <c r="CK58" i="7" s="1"/>
  <c r="CL58" i="7" s="1"/>
  <c r="BV57" i="7"/>
  <c r="BW57" i="7" s="1"/>
  <c r="CK57" i="7" s="1"/>
  <c r="CL57" i="7" s="1"/>
  <c r="BV56" i="7"/>
  <c r="BW56" i="7" s="1"/>
  <c r="CK56" i="7" s="1"/>
  <c r="CL56" i="7" s="1"/>
  <c r="BV55" i="7"/>
  <c r="BW55" i="7" s="1"/>
  <c r="CK55" i="7" s="1"/>
  <c r="CL55" i="7" s="1"/>
  <c r="BV54" i="7"/>
  <c r="BW54" i="7" s="1"/>
  <c r="CK54" i="7" s="1"/>
  <c r="CL54" i="7" s="1"/>
  <c r="BV53" i="7"/>
  <c r="BW53" i="7" s="1"/>
  <c r="CK53" i="7" s="1"/>
  <c r="CL53" i="7" s="1"/>
  <c r="BV52" i="7"/>
  <c r="BW52" i="7" s="1"/>
  <c r="CK52" i="7" s="1"/>
  <c r="CL52" i="7" s="1"/>
  <c r="BV51" i="7"/>
  <c r="BW51" i="7" s="1"/>
  <c r="CK51" i="7" s="1"/>
  <c r="CL51" i="7" s="1"/>
  <c r="BV50" i="7"/>
  <c r="BW50" i="7" s="1"/>
  <c r="CK50" i="7" s="1"/>
  <c r="CL50" i="7" s="1"/>
  <c r="BV49" i="7"/>
  <c r="BW49" i="7" s="1"/>
  <c r="CK49" i="7" s="1"/>
  <c r="CL49" i="7" s="1"/>
  <c r="BV48" i="7"/>
  <c r="BW48" i="7" s="1"/>
  <c r="CK48" i="7" s="1"/>
  <c r="CL48" i="7" s="1"/>
  <c r="BV47" i="7"/>
  <c r="BW47" i="7" s="1"/>
  <c r="CK47" i="7" s="1"/>
  <c r="CL47" i="7" s="1"/>
  <c r="BV46" i="7"/>
  <c r="BW46" i="7" s="1"/>
  <c r="CK46" i="7" s="1"/>
  <c r="CL46" i="7" s="1"/>
  <c r="BV45" i="7"/>
  <c r="BW45" i="7" s="1"/>
  <c r="CK45" i="7" s="1"/>
  <c r="CL45" i="7" s="1"/>
  <c r="BV44" i="7"/>
  <c r="BW44" i="7" s="1"/>
  <c r="CK44" i="7" s="1"/>
  <c r="CL44" i="7" s="1"/>
  <c r="BV43" i="7"/>
  <c r="BW43" i="7" s="1"/>
  <c r="CK43" i="7" s="1"/>
  <c r="CL43" i="7" s="1"/>
  <c r="BV42" i="7"/>
  <c r="BW42" i="7" s="1"/>
  <c r="CK42" i="7" s="1"/>
  <c r="CL42" i="7" s="1"/>
  <c r="BV41" i="7"/>
  <c r="BW41" i="7" s="1"/>
  <c r="CK41" i="7" s="1"/>
  <c r="CL41" i="7" s="1"/>
  <c r="BV40" i="7"/>
  <c r="BW40" i="7" s="1"/>
  <c r="CK40" i="7" s="1"/>
  <c r="CL40" i="7" s="1"/>
  <c r="BV39" i="7"/>
  <c r="BW39" i="7" s="1"/>
  <c r="CK39" i="7" s="1"/>
  <c r="CL39" i="7" s="1"/>
  <c r="BV38" i="7"/>
  <c r="BW38" i="7" s="1"/>
  <c r="CK38" i="7" s="1"/>
  <c r="CL38" i="7" s="1"/>
  <c r="BV37" i="7"/>
  <c r="BW37" i="7" s="1"/>
  <c r="CK37" i="7" s="1"/>
  <c r="CL37" i="7" s="1"/>
  <c r="BV36" i="7"/>
  <c r="BW36" i="7" s="1"/>
  <c r="CK36" i="7" s="1"/>
  <c r="CL36" i="7" s="1"/>
  <c r="BV35" i="7"/>
  <c r="BW35" i="7" s="1"/>
  <c r="CK35" i="7" s="1"/>
  <c r="CL35" i="7" s="1"/>
  <c r="BV34" i="7"/>
  <c r="BW34" i="7" s="1"/>
  <c r="CK34" i="7" s="1"/>
  <c r="CL34" i="7" s="1"/>
  <c r="BV33" i="7"/>
  <c r="BW33" i="7" s="1"/>
  <c r="CK33" i="7" s="1"/>
  <c r="CL33" i="7" s="1"/>
  <c r="BV32" i="7"/>
  <c r="BW32" i="7" s="1"/>
  <c r="CK32" i="7" s="1"/>
  <c r="CL32" i="7" s="1"/>
  <c r="BV31" i="7"/>
  <c r="BW31" i="7" s="1"/>
  <c r="CK31" i="7" s="1"/>
  <c r="CL31" i="7" s="1"/>
  <c r="BV30" i="7"/>
  <c r="BW30" i="7" s="1"/>
  <c r="CK30" i="7" s="1"/>
  <c r="CL30" i="7" s="1"/>
  <c r="BV29" i="7"/>
  <c r="BW29" i="7" s="1"/>
  <c r="CK29" i="7" s="1"/>
  <c r="CL29" i="7" s="1"/>
  <c r="BV28" i="7"/>
  <c r="BW28" i="7" s="1"/>
  <c r="CK28" i="7" s="1"/>
  <c r="CL28" i="7" s="1"/>
  <c r="BV27" i="7"/>
  <c r="BW27" i="7" s="1"/>
  <c r="CK27" i="7" s="1"/>
  <c r="CL27" i="7" s="1"/>
  <c r="BV26" i="7"/>
  <c r="BW26" i="7" s="1"/>
  <c r="CK26" i="7" s="1"/>
  <c r="CL26" i="7" s="1"/>
  <c r="BV25" i="7"/>
  <c r="BW25" i="7" s="1"/>
  <c r="CK25" i="7" s="1"/>
  <c r="CL25" i="7" s="1"/>
  <c r="BV23" i="7"/>
  <c r="BW23" i="7" s="1"/>
  <c r="CK23" i="7" s="1"/>
  <c r="CL23" i="7" s="1"/>
  <c r="BV21" i="7"/>
  <c r="BW21" i="7" s="1"/>
  <c r="CK21" i="7" s="1"/>
  <c r="CL21" i="7" s="1"/>
  <c r="BV19" i="7"/>
  <c r="BW19" i="7" s="1"/>
  <c r="CK19" i="7" s="1"/>
  <c r="CL19" i="7" s="1"/>
  <c r="BV17" i="7"/>
  <c r="BW17" i="7" s="1"/>
  <c r="CK17" i="7" s="1"/>
  <c r="CL17" i="7" s="1"/>
  <c r="BV15" i="7"/>
  <c r="BW15" i="7" s="1"/>
  <c r="CK15" i="7" s="1"/>
  <c r="CL15" i="7" s="1"/>
  <c r="BX10" i="7"/>
  <c r="CT13" i="7" l="1"/>
  <c r="CU13" i="7" s="1"/>
  <c r="DI13" i="7" s="1"/>
  <c r="DJ13" i="7" s="1"/>
  <c r="DT11" i="7"/>
  <c r="CT25" i="7"/>
  <c r="CU25" i="7" s="1"/>
  <c r="DI25" i="7" s="1"/>
  <c r="DJ25" i="7" s="1"/>
  <c r="CT24" i="7"/>
  <c r="CU24" i="7" s="1"/>
  <c r="DI24" i="7" s="1"/>
  <c r="DJ24" i="7" s="1"/>
  <c r="CT22" i="7"/>
  <c r="CU22" i="7" s="1"/>
  <c r="DI22" i="7" s="1"/>
  <c r="DJ22" i="7" s="1"/>
  <c r="CT20" i="7"/>
  <c r="CU20" i="7" s="1"/>
  <c r="DI20" i="7" s="1"/>
  <c r="DJ20" i="7" s="1"/>
  <c r="CT18" i="7"/>
  <c r="CU18" i="7" s="1"/>
  <c r="DI18" i="7" s="1"/>
  <c r="DJ18" i="7" s="1"/>
  <c r="CT16" i="7"/>
  <c r="CU16" i="7" s="1"/>
  <c r="DI16" i="7" s="1"/>
  <c r="DJ16" i="7" s="1"/>
  <c r="CT14" i="7"/>
  <c r="CU14" i="7" s="1"/>
  <c r="DI14" i="7" s="1"/>
  <c r="DJ14" i="7" s="1"/>
  <c r="CT84" i="7"/>
  <c r="CU84" i="7" s="1"/>
  <c r="DI84" i="7" s="1"/>
  <c r="DJ84" i="7" s="1"/>
  <c r="CT83" i="7"/>
  <c r="CU83" i="7" s="1"/>
  <c r="DI83" i="7" s="1"/>
  <c r="DJ83" i="7" s="1"/>
  <c r="CT82" i="7"/>
  <c r="CU82" i="7" s="1"/>
  <c r="DI82" i="7" s="1"/>
  <c r="DJ82" i="7" s="1"/>
  <c r="CT81" i="7"/>
  <c r="CU81" i="7" s="1"/>
  <c r="DI81" i="7" s="1"/>
  <c r="DJ81" i="7" s="1"/>
  <c r="CT80" i="7"/>
  <c r="CU80" i="7" s="1"/>
  <c r="DI80" i="7" s="1"/>
  <c r="DJ80" i="7" s="1"/>
  <c r="CT79" i="7"/>
  <c r="CU79" i="7" s="1"/>
  <c r="DI79" i="7" s="1"/>
  <c r="DJ79" i="7" s="1"/>
  <c r="CT78" i="7"/>
  <c r="CU78" i="7" s="1"/>
  <c r="DI78" i="7" s="1"/>
  <c r="DJ78" i="7" s="1"/>
  <c r="CT77" i="7"/>
  <c r="CU77" i="7" s="1"/>
  <c r="DI77" i="7" s="1"/>
  <c r="DJ77" i="7" s="1"/>
  <c r="CT76" i="7"/>
  <c r="CU76" i="7" s="1"/>
  <c r="DI76" i="7" s="1"/>
  <c r="DJ76" i="7" s="1"/>
  <c r="CT75" i="7"/>
  <c r="CU75" i="7" s="1"/>
  <c r="DI75" i="7" s="1"/>
  <c r="DJ75" i="7" s="1"/>
  <c r="CT74" i="7"/>
  <c r="CU74" i="7" s="1"/>
  <c r="DI74" i="7" s="1"/>
  <c r="DJ74" i="7" s="1"/>
  <c r="CT73" i="7"/>
  <c r="CU73" i="7" s="1"/>
  <c r="DI73" i="7" s="1"/>
  <c r="DJ73" i="7" s="1"/>
  <c r="CT72" i="7"/>
  <c r="CU72" i="7" s="1"/>
  <c r="DI72" i="7" s="1"/>
  <c r="DJ72" i="7" s="1"/>
  <c r="CT71" i="7"/>
  <c r="CU71" i="7" s="1"/>
  <c r="DI71" i="7" s="1"/>
  <c r="DJ71" i="7" s="1"/>
  <c r="CT70" i="7"/>
  <c r="CU70" i="7" s="1"/>
  <c r="DI70" i="7" s="1"/>
  <c r="DJ70" i="7" s="1"/>
  <c r="CT69" i="7"/>
  <c r="CU69" i="7" s="1"/>
  <c r="DI69" i="7" s="1"/>
  <c r="DJ69" i="7" s="1"/>
  <c r="CT68" i="7"/>
  <c r="CU68" i="7" s="1"/>
  <c r="DI68" i="7" s="1"/>
  <c r="DJ68" i="7" s="1"/>
  <c r="CT67" i="7"/>
  <c r="CU67" i="7" s="1"/>
  <c r="DI67" i="7" s="1"/>
  <c r="DJ67" i="7" s="1"/>
  <c r="CT66" i="7"/>
  <c r="CU66" i="7" s="1"/>
  <c r="DI66" i="7" s="1"/>
  <c r="DJ66" i="7" s="1"/>
  <c r="CT65" i="7"/>
  <c r="CU65" i="7" s="1"/>
  <c r="DI65" i="7" s="1"/>
  <c r="DJ65" i="7" s="1"/>
  <c r="CT64" i="7"/>
  <c r="CU64" i="7" s="1"/>
  <c r="DI64" i="7" s="1"/>
  <c r="DJ64" i="7" s="1"/>
  <c r="CT63" i="7"/>
  <c r="CU63" i="7" s="1"/>
  <c r="DI63" i="7" s="1"/>
  <c r="DJ63" i="7" s="1"/>
  <c r="CT62" i="7"/>
  <c r="CU62" i="7" s="1"/>
  <c r="DI62" i="7" s="1"/>
  <c r="DJ62" i="7" s="1"/>
  <c r="CT61" i="7"/>
  <c r="CU61" i="7" s="1"/>
  <c r="DI61" i="7" s="1"/>
  <c r="DJ61" i="7" s="1"/>
  <c r="CT60" i="7"/>
  <c r="CU60" i="7" s="1"/>
  <c r="DI60" i="7" s="1"/>
  <c r="DJ60" i="7" s="1"/>
  <c r="CT59" i="7"/>
  <c r="CU59" i="7" s="1"/>
  <c r="DI59" i="7" s="1"/>
  <c r="DJ59" i="7" s="1"/>
  <c r="CT58" i="7"/>
  <c r="CU58" i="7" s="1"/>
  <c r="DI58" i="7" s="1"/>
  <c r="DJ58" i="7" s="1"/>
  <c r="CT57" i="7"/>
  <c r="CU57" i="7" s="1"/>
  <c r="DI57" i="7" s="1"/>
  <c r="DJ57" i="7" s="1"/>
  <c r="CT56" i="7"/>
  <c r="CU56" i="7" s="1"/>
  <c r="DI56" i="7" s="1"/>
  <c r="DJ56" i="7" s="1"/>
  <c r="CT55" i="7"/>
  <c r="CU55" i="7" s="1"/>
  <c r="DI55" i="7" s="1"/>
  <c r="DJ55" i="7" s="1"/>
  <c r="CT54" i="7"/>
  <c r="CU54" i="7" s="1"/>
  <c r="DI54" i="7" s="1"/>
  <c r="DJ54" i="7" s="1"/>
  <c r="CT53" i="7"/>
  <c r="CU53" i="7" s="1"/>
  <c r="DI53" i="7" s="1"/>
  <c r="DJ53" i="7" s="1"/>
  <c r="CT52" i="7"/>
  <c r="CU52" i="7" s="1"/>
  <c r="DI52" i="7" s="1"/>
  <c r="DJ52" i="7" s="1"/>
  <c r="CT51" i="7"/>
  <c r="CU51" i="7" s="1"/>
  <c r="DI51" i="7" s="1"/>
  <c r="DJ51" i="7" s="1"/>
  <c r="CT50" i="7"/>
  <c r="CU50" i="7" s="1"/>
  <c r="DI50" i="7" s="1"/>
  <c r="DJ50" i="7" s="1"/>
  <c r="CT49" i="7"/>
  <c r="CU49" i="7" s="1"/>
  <c r="DI49" i="7" s="1"/>
  <c r="DJ49" i="7" s="1"/>
  <c r="CT48" i="7"/>
  <c r="CU48" i="7" s="1"/>
  <c r="DI48" i="7" s="1"/>
  <c r="DJ48" i="7" s="1"/>
  <c r="CT47" i="7"/>
  <c r="CU47" i="7" s="1"/>
  <c r="DI47" i="7" s="1"/>
  <c r="DJ47" i="7" s="1"/>
  <c r="CT46" i="7"/>
  <c r="CU46" i="7" s="1"/>
  <c r="DI46" i="7" s="1"/>
  <c r="DJ46" i="7" s="1"/>
  <c r="CT45" i="7"/>
  <c r="CU45" i="7" s="1"/>
  <c r="DI45" i="7" s="1"/>
  <c r="DJ45" i="7" s="1"/>
  <c r="CT44" i="7"/>
  <c r="CU44" i="7" s="1"/>
  <c r="DI44" i="7" s="1"/>
  <c r="DJ44" i="7" s="1"/>
  <c r="CT43" i="7"/>
  <c r="CU43" i="7" s="1"/>
  <c r="DI43" i="7" s="1"/>
  <c r="DJ43" i="7" s="1"/>
  <c r="CT42" i="7"/>
  <c r="CU42" i="7" s="1"/>
  <c r="DI42" i="7" s="1"/>
  <c r="DJ42" i="7" s="1"/>
  <c r="CT41" i="7"/>
  <c r="CU41" i="7" s="1"/>
  <c r="DI41" i="7" s="1"/>
  <c r="DJ41" i="7" s="1"/>
  <c r="CT40" i="7"/>
  <c r="CU40" i="7" s="1"/>
  <c r="DI40" i="7" s="1"/>
  <c r="DJ40" i="7" s="1"/>
  <c r="CT39" i="7"/>
  <c r="CU39" i="7" s="1"/>
  <c r="DI39" i="7" s="1"/>
  <c r="DJ39" i="7" s="1"/>
  <c r="CT38" i="7"/>
  <c r="CU38" i="7" s="1"/>
  <c r="DI38" i="7" s="1"/>
  <c r="DJ38" i="7" s="1"/>
  <c r="CT37" i="7"/>
  <c r="CU37" i="7" s="1"/>
  <c r="DI37" i="7" s="1"/>
  <c r="DJ37" i="7" s="1"/>
  <c r="CT36" i="7"/>
  <c r="CU36" i="7" s="1"/>
  <c r="DI36" i="7" s="1"/>
  <c r="DJ36" i="7" s="1"/>
  <c r="CT35" i="7"/>
  <c r="CU35" i="7" s="1"/>
  <c r="DI35" i="7" s="1"/>
  <c r="DJ35" i="7" s="1"/>
  <c r="CT34" i="7"/>
  <c r="CU34" i="7" s="1"/>
  <c r="DI34" i="7" s="1"/>
  <c r="DJ34" i="7" s="1"/>
  <c r="CT33" i="7"/>
  <c r="CU33" i="7" s="1"/>
  <c r="DI33" i="7" s="1"/>
  <c r="DJ33" i="7" s="1"/>
  <c r="CT32" i="7"/>
  <c r="CU32" i="7" s="1"/>
  <c r="DI32" i="7" s="1"/>
  <c r="DJ32" i="7" s="1"/>
  <c r="CT31" i="7"/>
  <c r="CU31" i="7" s="1"/>
  <c r="DI31" i="7" s="1"/>
  <c r="DJ31" i="7" s="1"/>
  <c r="CT30" i="7"/>
  <c r="CU30" i="7" s="1"/>
  <c r="DI30" i="7" s="1"/>
  <c r="DJ30" i="7" s="1"/>
  <c r="CT29" i="7"/>
  <c r="CU29" i="7" s="1"/>
  <c r="DI29" i="7" s="1"/>
  <c r="DJ29" i="7" s="1"/>
  <c r="CT28" i="7"/>
  <c r="CU28" i="7" s="1"/>
  <c r="DI28" i="7" s="1"/>
  <c r="DJ28" i="7" s="1"/>
  <c r="CT27" i="7"/>
  <c r="CU27" i="7" s="1"/>
  <c r="DI27" i="7" s="1"/>
  <c r="DJ27" i="7" s="1"/>
  <c r="CT26" i="7"/>
  <c r="CU26" i="7" s="1"/>
  <c r="DI26" i="7" s="1"/>
  <c r="DJ26" i="7" s="1"/>
  <c r="CT15" i="7"/>
  <c r="CU15" i="7" s="1"/>
  <c r="DI15" i="7" s="1"/>
  <c r="DJ15" i="7" s="1"/>
  <c r="CT112" i="7"/>
  <c r="CU112" i="7" s="1"/>
  <c r="DI112" i="7" s="1"/>
  <c r="DJ112" i="7" s="1"/>
  <c r="CT111" i="7"/>
  <c r="CU111" i="7" s="1"/>
  <c r="DI111" i="7" s="1"/>
  <c r="DJ111" i="7" s="1"/>
  <c r="CT110" i="7"/>
  <c r="CU110" i="7" s="1"/>
  <c r="DI110" i="7" s="1"/>
  <c r="DJ110" i="7" s="1"/>
  <c r="CT109" i="7"/>
  <c r="CU109" i="7" s="1"/>
  <c r="DI109" i="7" s="1"/>
  <c r="DJ109" i="7" s="1"/>
  <c r="CT108" i="7"/>
  <c r="CU108" i="7" s="1"/>
  <c r="DI108" i="7" s="1"/>
  <c r="DJ108" i="7" s="1"/>
  <c r="CT107" i="7"/>
  <c r="CU107" i="7" s="1"/>
  <c r="DI107" i="7" s="1"/>
  <c r="DJ107" i="7" s="1"/>
  <c r="CT106" i="7"/>
  <c r="CU106" i="7" s="1"/>
  <c r="DI106" i="7" s="1"/>
  <c r="DJ106" i="7" s="1"/>
  <c r="CT105" i="7"/>
  <c r="CU105" i="7" s="1"/>
  <c r="DI105" i="7" s="1"/>
  <c r="DJ105" i="7" s="1"/>
  <c r="CT104" i="7"/>
  <c r="CU104" i="7" s="1"/>
  <c r="DI104" i="7" s="1"/>
  <c r="DJ104" i="7" s="1"/>
  <c r="CT103" i="7"/>
  <c r="CU103" i="7" s="1"/>
  <c r="DI103" i="7" s="1"/>
  <c r="DJ103" i="7" s="1"/>
  <c r="CT102" i="7"/>
  <c r="CU102" i="7" s="1"/>
  <c r="DI102" i="7" s="1"/>
  <c r="DJ102" i="7" s="1"/>
  <c r="CT101" i="7"/>
  <c r="CU101" i="7" s="1"/>
  <c r="DI101" i="7" s="1"/>
  <c r="DJ101" i="7" s="1"/>
  <c r="CT100" i="7"/>
  <c r="CU100" i="7" s="1"/>
  <c r="DI100" i="7" s="1"/>
  <c r="DJ100" i="7" s="1"/>
  <c r="CT99" i="7"/>
  <c r="CU99" i="7" s="1"/>
  <c r="DI99" i="7" s="1"/>
  <c r="DJ99" i="7" s="1"/>
  <c r="CT98" i="7"/>
  <c r="CU98" i="7" s="1"/>
  <c r="DI98" i="7" s="1"/>
  <c r="DJ98" i="7" s="1"/>
  <c r="CT97" i="7"/>
  <c r="CU97" i="7" s="1"/>
  <c r="DI97" i="7" s="1"/>
  <c r="DJ97" i="7" s="1"/>
  <c r="CT96" i="7"/>
  <c r="CU96" i="7" s="1"/>
  <c r="DI96" i="7" s="1"/>
  <c r="DJ96" i="7" s="1"/>
  <c r="CT95" i="7"/>
  <c r="CU95" i="7" s="1"/>
  <c r="DI95" i="7" s="1"/>
  <c r="DJ95" i="7" s="1"/>
  <c r="CT94" i="7"/>
  <c r="CU94" i="7" s="1"/>
  <c r="DI94" i="7" s="1"/>
  <c r="DJ94" i="7" s="1"/>
  <c r="CT93" i="7"/>
  <c r="CU93" i="7" s="1"/>
  <c r="DI93" i="7" s="1"/>
  <c r="DJ93" i="7" s="1"/>
  <c r="CT92" i="7"/>
  <c r="CU92" i="7" s="1"/>
  <c r="DI92" i="7" s="1"/>
  <c r="DJ92" i="7" s="1"/>
  <c r="CT91" i="7"/>
  <c r="CU91" i="7" s="1"/>
  <c r="DI91" i="7" s="1"/>
  <c r="DJ91" i="7" s="1"/>
  <c r="CT90" i="7"/>
  <c r="CU90" i="7" s="1"/>
  <c r="DI90" i="7" s="1"/>
  <c r="DJ90" i="7" s="1"/>
  <c r="CT89" i="7"/>
  <c r="CU89" i="7" s="1"/>
  <c r="DI89" i="7" s="1"/>
  <c r="DJ89" i="7" s="1"/>
  <c r="CT88" i="7"/>
  <c r="CU88" i="7" s="1"/>
  <c r="DI88" i="7" s="1"/>
  <c r="DJ88" i="7" s="1"/>
  <c r="CT87" i="7"/>
  <c r="CU87" i="7" s="1"/>
  <c r="DI87" i="7" s="1"/>
  <c r="DJ87" i="7" s="1"/>
  <c r="CT86" i="7"/>
  <c r="CU86" i="7" s="1"/>
  <c r="DI86" i="7" s="1"/>
  <c r="DJ86" i="7" s="1"/>
  <c r="CT85" i="7"/>
  <c r="CU85" i="7" s="1"/>
  <c r="DI85" i="7" s="1"/>
  <c r="DJ85" i="7" s="1"/>
  <c r="CT23" i="7"/>
  <c r="CU23" i="7" s="1"/>
  <c r="DI23" i="7" s="1"/>
  <c r="DJ23" i="7" s="1"/>
  <c r="CT21" i="7"/>
  <c r="CU21" i="7" s="1"/>
  <c r="DI21" i="7" s="1"/>
  <c r="DJ21" i="7" s="1"/>
  <c r="CT19" i="7"/>
  <c r="CU19" i="7" s="1"/>
  <c r="DI19" i="7" s="1"/>
  <c r="DJ19" i="7" s="1"/>
  <c r="CT17" i="7"/>
  <c r="CU17" i="7" s="1"/>
  <c r="DI17" i="7" s="1"/>
  <c r="DJ17" i="7" s="1"/>
  <c r="CV10" i="7"/>
  <c r="DR25" i="7" l="1"/>
  <c r="DS25" i="7" s="1"/>
  <c r="EG25" i="7" s="1"/>
  <c r="EH25" i="7" s="1"/>
  <c r="DR14" i="7"/>
  <c r="DS14" i="7" s="1"/>
  <c r="DR23" i="7"/>
  <c r="DS23" i="7" s="1"/>
  <c r="EG23" i="7" s="1"/>
  <c r="EH23" i="7" s="1"/>
  <c r="DR21" i="7"/>
  <c r="DS21" i="7" s="1"/>
  <c r="EG21" i="7" s="1"/>
  <c r="EH21" i="7" s="1"/>
  <c r="DR19" i="7"/>
  <c r="DS19" i="7" s="1"/>
  <c r="EG19" i="7" s="1"/>
  <c r="EH19" i="7" s="1"/>
  <c r="DR17" i="7"/>
  <c r="DS17" i="7" s="1"/>
  <c r="EG17" i="7" s="1"/>
  <c r="EH17" i="7" s="1"/>
  <c r="ER11" i="7"/>
  <c r="DR112" i="7"/>
  <c r="DS112" i="7" s="1"/>
  <c r="EG112" i="7" s="1"/>
  <c r="EH112" i="7" s="1"/>
  <c r="DR111" i="7"/>
  <c r="DS111" i="7" s="1"/>
  <c r="EG111" i="7" s="1"/>
  <c r="EH111" i="7" s="1"/>
  <c r="DR110" i="7"/>
  <c r="DS110" i="7" s="1"/>
  <c r="EG110" i="7" s="1"/>
  <c r="EH110" i="7" s="1"/>
  <c r="DR109" i="7"/>
  <c r="DS109" i="7" s="1"/>
  <c r="EG109" i="7" s="1"/>
  <c r="EH109" i="7" s="1"/>
  <c r="DR108" i="7"/>
  <c r="DS108" i="7" s="1"/>
  <c r="EG108" i="7" s="1"/>
  <c r="EH108" i="7" s="1"/>
  <c r="DR107" i="7"/>
  <c r="DS107" i="7" s="1"/>
  <c r="EG107" i="7" s="1"/>
  <c r="EH107" i="7" s="1"/>
  <c r="DR106" i="7"/>
  <c r="DS106" i="7" s="1"/>
  <c r="EG106" i="7" s="1"/>
  <c r="EH106" i="7" s="1"/>
  <c r="DR105" i="7"/>
  <c r="DS105" i="7" s="1"/>
  <c r="EG105" i="7" s="1"/>
  <c r="EH105" i="7" s="1"/>
  <c r="DR104" i="7"/>
  <c r="DS104" i="7" s="1"/>
  <c r="EG104" i="7" s="1"/>
  <c r="EH104" i="7" s="1"/>
  <c r="DR103" i="7"/>
  <c r="DS103" i="7" s="1"/>
  <c r="EG103" i="7" s="1"/>
  <c r="EH103" i="7" s="1"/>
  <c r="DR102" i="7"/>
  <c r="DS102" i="7" s="1"/>
  <c r="EG102" i="7" s="1"/>
  <c r="EH102" i="7" s="1"/>
  <c r="DR101" i="7"/>
  <c r="DS101" i="7" s="1"/>
  <c r="EG101" i="7" s="1"/>
  <c r="EH101" i="7" s="1"/>
  <c r="DR100" i="7"/>
  <c r="DS100" i="7" s="1"/>
  <c r="EG100" i="7" s="1"/>
  <c r="EH100" i="7" s="1"/>
  <c r="DR99" i="7"/>
  <c r="DS99" i="7" s="1"/>
  <c r="EG99" i="7" s="1"/>
  <c r="EH99" i="7" s="1"/>
  <c r="DR98" i="7"/>
  <c r="DS98" i="7" s="1"/>
  <c r="EG98" i="7" s="1"/>
  <c r="EH98" i="7" s="1"/>
  <c r="DR97" i="7"/>
  <c r="DS97" i="7" s="1"/>
  <c r="EG97" i="7" s="1"/>
  <c r="EH97" i="7" s="1"/>
  <c r="DR96" i="7"/>
  <c r="DS96" i="7" s="1"/>
  <c r="EG96" i="7" s="1"/>
  <c r="EH96" i="7" s="1"/>
  <c r="DR95" i="7"/>
  <c r="DS95" i="7" s="1"/>
  <c r="EG95" i="7" s="1"/>
  <c r="EH95" i="7" s="1"/>
  <c r="DR94" i="7"/>
  <c r="DS94" i="7" s="1"/>
  <c r="EG94" i="7" s="1"/>
  <c r="EH94" i="7" s="1"/>
  <c r="DR93" i="7"/>
  <c r="DS93" i="7" s="1"/>
  <c r="EG93" i="7" s="1"/>
  <c r="EH93" i="7" s="1"/>
  <c r="DR92" i="7"/>
  <c r="DS92" i="7" s="1"/>
  <c r="EG92" i="7" s="1"/>
  <c r="EH92" i="7" s="1"/>
  <c r="DR91" i="7"/>
  <c r="DS91" i="7" s="1"/>
  <c r="EG91" i="7" s="1"/>
  <c r="EH91" i="7" s="1"/>
  <c r="DR90" i="7"/>
  <c r="DS90" i="7" s="1"/>
  <c r="EG90" i="7" s="1"/>
  <c r="EH90" i="7" s="1"/>
  <c r="DR89" i="7"/>
  <c r="DS89" i="7" s="1"/>
  <c r="EG89" i="7" s="1"/>
  <c r="EH89" i="7" s="1"/>
  <c r="DR88" i="7"/>
  <c r="DS88" i="7" s="1"/>
  <c r="EG88" i="7" s="1"/>
  <c r="EH88" i="7" s="1"/>
  <c r="DR87" i="7"/>
  <c r="DS87" i="7" s="1"/>
  <c r="EG87" i="7" s="1"/>
  <c r="EH87" i="7" s="1"/>
  <c r="DR86" i="7"/>
  <c r="DS86" i="7" s="1"/>
  <c r="EG86" i="7" s="1"/>
  <c r="EH86" i="7" s="1"/>
  <c r="DR85" i="7"/>
  <c r="DS85" i="7" s="1"/>
  <c r="EG85" i="7" s="1"/>
  <c r="EH85" i="7" s="1"/>
  <c r="DR84" i="7"/>
  <c r="DS84" i="7" s="1"/>
  <c r="EG84" i="7" s="1"/>
  <c r="EH84" i="7" s="1"/>
  <c r="DR83" i="7"/>
  <c r="DS83" i="7" s="1"/>
  <c r="EG83" i="7" s="1"/>
  <c r="EH83" i="7" s="1"/>
  <c r="DR82" i="7"/>
  <c r="DS82" i="7" s="1"/>
  <c r="EG82" i="7" s="1"/>
  <c r="EH82" i="7" s="1"/>
  <c r="DR81" i="7"/>
  <c r="DS81" i="7" s="1"/>
  <c r="EG81" i="7" s="1"/>
  <c r="EH81" i="7" s="1"/>
  <c r="DR80" i="7"/>
  <c r="DS80" i="7" s="1"/>
  <c r="EG80" i="7" s="1"/>
  <c r="EH80" i="7" s="1"/>
  <c r="DR79" i="7"/>
  <c r="DS79" i="7" s="1"/>
  <c r="EG79" i="7" s="1"/>
  <c r="EH79" i="7" s="1"/>
  <c r="DR78" i="7"/>
  <c r="DS78" i="7" s="1"/>
  <c r="EG78" i="7" s="1"/>
  <c r="EH78" i="7" s="1"/>
  <c r="DR77" i="7"/>
  <c r="DS77" i="7" s="1"/>
  <c r="EG77" i="7" s="1"/>
  <c r="EH77" i="7" s="1"/>
  <c r="DR76" i="7"/>
  <c r="DS76" i="7" s="1"/>
  <c r="EG76" i="7" s="1"/>
  <c r="EH76" i="7" s="1"/>
  <c r="DR75" i="7"/>
  <c r="DS75" i="7" s="1"/>
  <c r="EG75" i="7" s="1"/>
  <c r="EH75" i="7" s="1"/>
  <c r="DR74" i="7"/>
  <c r="DS74" i="7" s="1"/>
  <c r="EG74" i="7" s="1"/>
  <c r="EH74" i="7" s="1"/>
  <c r="DR73" i="7"/>
  <c r="DS73" i="7" s="1"/>
  <c r="EG73" i="7" s="1"/>
  <c r="EH73" i="7" s="1"/>
  <c r="DR72" i="7"/>
  <c r="DS72" i="7" s="1"/>
  <c r="EG72" i="7" s="1"/>
  <c r="EH72" i="7" s="1"/>
  <c r="DR71" i="7"/>
  <c r="DS71" i="7" s="1"/>
  <c r="EG71" i="7" s="1"/>
  <c r="EH71" i="7" s="1"/>
  <c r="DR70" i="7"/>
  <c r="DS70" i="7" s="1"/>
  <c r="EG70" i="7" s="1"/>
  <c r="EH70" i="7" s="1"/>
  <c r="DR69" i="7"/>
  <c r="DS69" i="7" s="1"/>
  <c r="EG69" i="7" s="1"/>
  <c r="EH69" i="7" s="1"/>
  <c r="DR68" i="7"/>
  <c r="DS68" i="7" s="1"/>
  <c r="EG68" i="7" s="1"/>
  <c r="EH68" i="7" s="1"/>
  <c r="DR67" i="7"/>
  <c r="DS67" i="7" s="1"/>
  <c r="EG67" i="7" s="1"/>
  <c r="EH67" i="7" s="1"/>
  <c r="DR66" i="7"/>
  <c r="DS66" i="7" s="1"/>
  <c r="EG66" i="7" s="1"/>
  <c r="EH66" i="7" s="1"/>
  <c r="DR65" i="7"/>
  <c r="DS65" i="7" s="1"/>
  <c r="EG65" i="7" s="1"/>
  <c r="EH65" i="7" s="1"/>
  <c r="DR64" i="7"/>
  <c r="DS64" i="7" s="1"/>
  <c r="EG64" i="7" s="1"/>
  <c r="EH64" i="7" s="1"/>
  <c r="DR63" i="7"/>
  <c r="DS63" i="7" s="1"/>
  <c r="EG63" i="7" s="1"/>
  <c r="EH63" i="7" s="1"/>
  <c r="DR62" i="7"/>
  <c r="DS62" i="7" s="1"/>
  <c r="EG62" i="7" s="1"/>
  <c r="EH62" i="7" s="1"/>
  <c r="DR61" i="7"/>
  <c r="DS61" i="7" s="1"/>
  <c r="EG61" i="7" s="1"/>
  <c r="EH61" i="7" s="1"/>
  <c r="DR60" i="7"/>
  <c r="DS60" i="7" s="1"/>
  <c r="EG60" i="7" s="1"/>
  <c r="EH60" i="7" s="1"/>
  <c r="DR59" i="7"/>
  <c r="DS59" i="7" s="1"/>
  <c r="EG59" i="7" s="1"/>
  <c r="EH59" i="7" s="1"/>
  <c r="DR58" i="7"/>
  <c r="DS58" i="7" s="1"/>
  <c r="EG58" i="7" s="1"/>
  <c r="EH58" i="7" s="1"/>
  <c r="DR57" i="7"/>
  <c r="DS57" i="7" s="1"/>
  <c r="EG57" i="7" s="1"/>
  <c r="EH57" i="7" s="1"/>
  <c r="DR56" i="7"/>
  <c r="DS56" i="7" s="1"/>
  <c r="EG56" i="7" s="1"/>
  <c r="EH56" i="7" s="1"/>
  <c r="DR55" i="7"/>
  <c r="DS55" i="7" s="1"/>
  <c r="EG55" i="7" s="1"/>
  <c r="EH55" i="7" s="1"/>
  <c r="DR54" i="7"/>
  <c r="DS54" i="7" s="1"/>
  <c r="EG54" i="7" s="1"/>
  <c r="EH54" i="7" s="1"/>
  <c r="DR53" i="7"/>
  <c r="DS53" i="7" s="1"/>
  <c r="EG53" i="7" s="1"/>
  <c r="EH53" i="7" s="1"/>
  <c r="DR52" i="7"/>
  <c r="DS52" i="7" s="1"/>
  <c r="EG52" i="7" s="1"/>
  <c r="EH52" i="7" s="1"/>
  <c r="DR51" i="7"/>
  <c r="DS51" i="7" s="1"/>
  <c r="EG51" i="7" s="1"/>
  <c r="EH51" i="7" s="1"/>
  <c r="DR50" i="7"/>
  <c r="DS50" i="7" s="1"/>
  <c r="EG50" i="7" s="1"/>
  <c r="EH50" i="7" s="1"/>
  <c r="DR49" i="7"/>
  <c r="DS49" i="7" s="1"/>
  <c r="EG49" i="7" s="1"/>
  <c r="EH49" i="7" s="1"/>
  <c r="DR48" i="7"/>
  <c r="DS48" i="7" s="1"/>
  <c r="EG48" i="7" s="1"/>
  <c r="EH48" i="7" s="1"/>
  <c r="DR47" i="7"/>
  <c r="DS47" i="7" s="1"/>
  <c r="EG47" i="7" s="1"/>
  <c r="EH47" i="7" s="1"/>
  <c r="DR46" i="7"/>
  <c r="DS46" i="7" s="1"/>
  <c r="EG46" i="7" s="1"/>
  <c r="EH46" i="7" s="1"/>
  <c r="DR45" i="7"/>
  <c r="DS45" i="7" s="1"/>
  <c r="EG45" i="7" s="1"/>
  <c r="EH45" i="7" s="1"/>
  <c r="DR44" i="7"/>
  <c r="DS44" i="7" s="1"/>
  <c r="EG44" i="7" s="1"/>
  <c r="EH44" i="7" s="1"/>
  <c r="DR43" i="7"/>
  <c r="DS43" i="7" s="1"/>
  <c r="EG43" i="7" s="1"/>
  <c r="EH43" i="7" s="1"/>
  <c r="DR42" i="7"/>
  <c r="DS42" i="7" s="1"/>
  <c r="EG42" i="7" s="1"/>
  <c r="EH42" i="7" s="1"/>
  <c r="DR41" i="7"/>
  <c r="DS41" i="7" s="1"/>
  <c r="EG41" i="7" s="1"/>
  <c r="EH41" i="7" s="1"/>
  <c r="DR40" i="7"/>
  <c r="DS40" i="7" s="1"/>
  <c r="EG40" i="7" s="1"/>
  <c r="EH40" i="7" s="1"/>
  <c r="DR39" i="7"/>
  <c r="DS39" i="7" s="1"/>
  <c r="EG39" i="7" s="1"/>
  <c r="EH39" i="7" s="1"/>
  <c r="DR38" i="7"/>
  <c r="DS38" i="7" s="1"/>
  <c r="EG38" i="7" s="1"/>
  <c r="EH38" i="7" s="1"/>
  <c r="DR37" i="7"/>
  <c r="DS37" i="7" s="1"/>
  <c r="EG37" i="7" s="1"/>
  <c r="EH37" i="7" s="1"/>
  <c r="DR36" i="7"/>
  <c r="DS36" i="7" s="1"/>
  <c r="EG36" i="7" s="1"/>
  <c r="EH36" i="7" s="1"/>
  <c r="DR35" i="7"/>
  <c r="DS35" i="7" s="1"/>
  <c r="EG35" i="7" s="1"/>
  <c r="EH35" i="7" s="1"/>
  <c r="DR34" i="7"/>
  <c r="DS34" i="7" s="1"/>
  <c r="EG34" i="7" s="1"/>
  <c r="EH34" i="7" s="1"/>
  <c r="DR33" i="7"/>
  <c r="DS33" i="7" s="1"/>
  <c r="EG33" i="7" s="1"/>
  <c r="EH33" i="7" s="1"/>
  <c r="DR32" i="7"/>
  <c r="DS32" i="7" s="1"/>
  <c r="EG32" i="7" s="1"/>
  <c r="EH32" i="7" s="1"/>
  <c r="DR31" i="7"/>
  <c r="DS31" i="7" s="1"/>
  <c r="EG31" i="7" s="1"/>
  <c r="EH31" i="7" s="1"/>
  <c r="DR30" i="7"/>
  <c r="DS30" i="7" s="1"/>
  <c r="EG30" i="7" s="1"/>
  <c r="EH30" i="7" s="1"/>
  <c r="DR29" i="7"/>
  <c r="DS29" i="7" s="1"/>
  <c r="EG29" i="7" s="1"/>
  <c r="EH29" i="7" s="1"/>
  <c r="DR28" i="7"/>
  <c r="DS28" i="7" s="1"/>
  <c r="EG28" i="7" s="1"/>
  <c r="EH28" i="7" s="1"/>
  <c r="DR27" i="7"/>
  <c r="DS27" i="7" s="1"/>
  <c r="EG27" i="7" s="1"/>
  <c r="EH27" i="7" s="1"/>
  <c r="DR26" i="7"/>
  <c r="DS26" i="7" s="1"/>
  <c r="EG26" i="7" s="1"/>
  <c r="EH26" i="7" s="1"/>
  <c r="DR24" i="7"/>
  <c r="DS24" i="7" s="1"/>
  <c r="EG24" i="7" s="1"/>
  <c r="EH24" i="7" s="1"/>
  <c r="DR22" i="7"/>
  <c r="DS22" i="7" s="1"/>
  <c r="EG22" i="7" s="1"/>
  <c r="EH22" i="7" s="1"/>
  <c r="DR20" i="7"/>
  <c r="DS20" i="7" s="1"/>
  <c r="EG20" i="7" s="1"/>
  <c r="EH20" i="7" s="1"/>
  <c r="DR18" i="7"/>
  <c r="DS18" i="7" s="1"/>
  <c r="EG18" i="7" s="1"/>
  <c r="EH18" i="7" s="1"/>
  <c r="DR16" i="7"/>
  <c r="DS16" i="7" s="1"/>
  <c r="EG16" i="7" s="1"/>
  <c r="EH16" i="7" s="1"/>
  <c r="DR13" i="7"/>
  <c r="DS13" i="7" s="1"/>
  <c r="EG13" i="7" s="1"/>
  <c r="EH13" i="7" s="1"/>
  <c r="DR15" i="7"/>
  <c r="DS15" i="7" s="1"/>
  <c r="EG15" i="7" s="1"/>
  <c r="EH15" i="7" s="1"/>
  <c r="DT10" i="7"/>
  <c r="DO10" i="7" l="1"/>
  <c r="F8" i="7" s="1"/>
  <c r="G30" i="1" s="1"/>
  <c r="EP24" i="7"/>
  <c r="EQ24" i="7" s="1"/>
  <c r="FE24" i="7" s="1"/>
  <c r="FF24" i="7" s="1"/>
  <c r="EP23" i="7"/>
  <c r="EQ23" i="7" s="1"/>
  <c r="FE23" i="7" s="1"/>
  <c r="FF23" i="7" s="1"/>
  <c r="EP22" i="7"/>
  <c r="EQ22" i="7" s="1"/>
  <c r="FE22" i="7" s="1"/>
  <c r="FF22" i="7" s="1"/>
  <c r="EP21" i="7"/>
  <c r="EQ21" i="7" s="1"/>
  <c r="FE21" i="7" s="1"/>
  <c r="FF21" i="7" s="1"/>
  <c r="EP20" i="7"/>
  <c r="EQ20" i="7" s="1"/>
  <c r="FE20" i="7" s="1"/>
  <c r="FF20" i="7" s="1"/>
  <c r="EP19" i="7"/>
  <c r="EQ19" i="7" s="1"/>
  <c r="FE19" i="7" s="1"/>
  <c r="FF19" i="7" s="1"/>
  <c r="EP18" i="7"/>
  <c r="EQ18" i="7" s="1"/>
  <c r="FE18" i="7" s="1"/>
  <c r="FF18" i="7" s="1"/>
  <c r="EP17" i="7"/>
  <c r="EQ17" i="7" s="1"/>
  <c r="FE17" i="7" s="1"/>
  <c r="FF17" i="7" s="1"/>
  <c r="EP16" i="7"/>
  <c r="EQ16" i="7" s="1"/>
  <c r="FE16" i="7" s="1"/>
  <c r="FF16" i="7" s="1"/>
  <c r="EP14" i="7"/>
  <c r="EQ14" i="7" s="1"/>
  <c r="FE14" i="7" s="1"/>
  <c r="FF14" i="7" s="1"/>
  <c r="EP25" i="7"/>
  <c r="EQ25" i="7" s="1"/>
  <c r="FE25" i="7" s="1"/>
  <c r="FF25" i="7" s="1"/>
  <c r="EP83" i="7"/>
  <c r="EQ83" i="7" s="1"/>
  <c r="FE83" i="7" s="1"/>
  <c r="FF83" i="7" s="1"/>
  <c r="EP82" i="7"/>
  <c r="EQ82" i="7" s="1"/>
  <c r="FE82" i="7" s="1"/>
  <c r="FF82" i="7" s="1"/>
  <c r="EP81" i="7"/>
  <c r="EQ81" i="7" s="1"/>
  <c r="FE81" i="7" s="1"/>
  <c r="FF81" i="7" s="1"/>
  <c r="EP80" i="7"/>
  <c r="EQ80" i="7" s="1"/>
  <c r="FE80" i="7" s="1"/>
  <c r="FF80" i="7" s="1"/>
  <c r="EP79" i="7"/>
  <c r="EQ79" i="7" s="1"/>
  <c r="FE79" i="7" s="1"/>
  <c r="FF79" i="7" s="1"/>
  <c r="EP78" i="7"/>
  <c r="EQ78" i="7" s="1"/>
  <c r="FE78" i="7" s="1"/>
  <c r="FF78" i="7" s="1"/>
  <c r="EP77" i="7"/>
  <c r="EQ77" i="7" s="1"/>
  <c r="FE77" i="7" s="1"/>
  <c r="FF77" i="7" s="1"/>
  <c r="EP76" i="7"/>
  <c r="EQ76" i="7" s="1"/>
  <c r="FE76" i="7" s="1"/>
  <c r="FF76" i="7" s="1"/>
  <c r="EP75" i="7"/>
  <c r="EQ75" i="7" s="1"/>
  <c r="FE75" i="7" s="1"/>
  <c r="FF75" i="7" s="1"/>
  <c r="EP74" i="7"/>
  <c r="EQ74" i="7" s="1"/>
  <c r="FE74" i="7" s="1"/>
  <c r="FF74" i="7" s="1"/>
  <c r="EP73" i="7"/>
  <c r="EQ73" i="7" s="1"/>
  <c r="FE73" i="7" s="1"/>
  <c r="FF73" i="7" s="1"/>
  <c r="EP72" i="7"/>
  <c r="EQ72" i="7" s="1"/>
  <c r="FE72" i="7" s="1"/>
  <c r="FF72" i="7" s="1"/>
  <c r="EP71" i="7"/>
  <c r="EQ71" i="7" s="1"/>
  <c r="FE71" i="7" s="1"/>
  <c r="FF71" i="7" s="1"/>
  <c r="EP70" i="7"/>
  <c r="EQ70" i="7" s="1"/>
  <c r="FE70" i="7" s="1"/>
  <c r="FF70" i="7" s="1"/>
  <c r="EP69" i="7"/>
  <c r="EQ69" i="7" s="1"/>
  <c r="FE69" i="7" s="1"/>
  <c r="FF69" i="7" s="1"/>
  <c r="EP68" i="7"/>
  <c r="EQ68" i="7" s="1"/>
  <c r="FE68" i="7" s="1"/>
  <c r="FF68" i="7" s="1"/>
  <c r="EP67" i="7"/>
  <c r="EQ67" i="7" s="1"/>
  <c r="FE67" i="7" s="1"/>
  <c r="FF67" i="7" s="1"/>
  <c r="EP66" i="7"/>
  <c r="EQ66" i="7" s="1"/>
  <c r="FE66" i="7" s="1"/>
  <c r="FF66" i="7" s="1"/>
  <c r="EP65" i="7"/>
  <c r="EQ65" i="7" s="1"/>
  <c r="FE65" i="7" s="1"/>
  <c r="FF65" i="7" s="1"/>
  <c r="EP64" i="7"/>
  <c r="EQ64" i="7" s="1"/>
  <c r="FE64" i="7" s="1"/>
  <c r="FF64" i="7" s="1"/>
  <c r="EP63" i="7"/>
  <c r="EQ63" i="7" s="1"/>
  <c r="FE63" i="7" s="1"/>
  <c r="FF63" i="7" s="1"/>
  <c r="EP62" i="7"/>
  <c r="EQ62" i="7" s="1"/>
  <c r="FE62" i="7" s="1"/>
  <c r="FF62" i="7" s="1"/>
  <c r="EP61" i="7"/>
  <c r="EQ61" i="7" s="1"/>
  <c r="FE61" i="7" s="1"/>
  <c r="FF61" i="7" s="1"/>
  <c r="EP60" i="7"/>
  <c r="EQ60" i="7" s="1"/>
  <c r="FE60" i="7" s="1"/>
  <c r="FF60" i="7" s="1"/>
  <c r="EP59" i="7"/>
  <c r="EQ59" i="7" s="1"/>
  <c r="FE59" i="7" s="1"/>
  <c r="FF59" i="7" s="1"/>
  <c r="EP58" i="7"/>
  <c r="EQ58" i="7" s="1"/>
  <c r="FE58" i="7" s="1"/>
  <c r="FF58" i="7" s="1"/>
  <c r="EP57" i="7"/>
  <c r="EQ57" i="7" s="1"/>
  <c r="FE57" i="7" s="1"/>
  <c r="FF57" i="7" s="1"/>
  <c r="EP56" i="7"/>
  <c r="EQ56" i="7" s="1"/>
  <c r="FE56" i="7" s="1"/>
  <c r="FF56" i="7" s="1"/>
  <c r="EP55" i="7"/>
  <c r="EQ55" i="7" s="1"/>
  <c r="FE55" i="7" s="1"/>
  <c r="FF55" i="7" s="1"/>
  <c r="EP54" i="7"/>
  <c r="EQ54" i="7" s="1"/>
  <c r="FE54" i="7" s="1"/>
  <c r="FF54" i="7" s="1"/>
  <c r="EP53" i="7"/>
  <c r="EQ53" i="7" s="1"/>
  <c r="FE53" i="7" s="1"/>
  <c r="FF53" i="7" s="1"/>
  <c r="EP52" i="7"/>
  <c r="EQ52" i="7" s="1"/>
  <c r="FE52" i="7" s="1"/>
  <c r="FF52" i="7" s="1"/>
  <c r="EP51" i="7"/>
  <c r="EQ51" i="7" s="1"/>
  <c r="FE51" i="7" s="1"/>
  <c r="FF51" i="7" s="1"/>
  <c r="EP50" i="7"/>
  <c r="EQ50" i="7" s="1"/>
  <c r="FE50" i="7" s="1"/>
  <c r="FF50" i="7" s="1"/>
  <c r="EP49" i="7"/>
  <c r="EQ49" i="7" s="1"/>
  <c r="FE49" i="7" s="1"/>
  <c r="FF49" i="7" s="1"/>
  <c r="EP48" i="7"/>
  <c r="EQ48" i="7" s="1"/>
  <c r="FE48" i="7" s="1"/>
  <c r="FF48" i="7" s="1"/>
  <c r="EP47" i="7"/>
  <c r="EQ47" i="7" s="1"/>
  <c r="FE47" i="7" s="1"/>
  <c r="FF47" i="7" s="1"/>
  <c r="EP46" i="7"/>
  <c r="EQ46" i="7" s="1"/>
  <c r="FE46" i="7" s="1"/>
  <c r="FF46" i="7" s="1"/>
  <c r="EP45" i="7"/>
  <c r="EQ45" i="7" s="1"/>
  <c r="FE45" i="7" s="1"/>
  <c r="FF45" i="7" s="1"/>
  <c r="EP44" i="7"/>
  <c r="EQ44" i="7" s="1"/>
  <c r="FE44" i="7" s="1"/>
  <c r="FF44" i="7" s="1"/>
  <c r="EP43" i="7"/>
  <c r="EQ43" i="7" s="1"/>
  <c r="FE43" i="7" s="1"/>
  <c r="FF43" i="7" s="1"/>
  <c r="EP42" i="7"/>
  <c r="EQ42" i="7" s="1"/>
  <c r="FE42" i="7" s="1"/>
  <c r="FF42" i="7" s="1"/>
  <c r="EP41" i="7"/>
  <c r="EQ41" i="7" s="1"/>
  <c r="FE41" i="7" s="1"/>
  <c r="FF41" i="7" s="1"/>
  <c r="EP40" i="7"/>
  <c r="EQ40" i="7" s="1"/>
  <c r="FE40" i="7" s="1"/>
  <c r="FF40" i="7" s="1"/>
  <c r="EP39" i="7"/>
  <c r="EQ39" i="7" s="1"/>
  <c r="FE39" i="7" s="1"/>
  <c r="FF39" i="7" s="1"/>
  <c r="EP38" i="7"/>
  <c r="EQ38" i="7" s="1"/>
  <c r="FE38" i="7" s="1"/>
  <c r="FF38" i="7" s="1"/>
  <c r="EP37" i="7"/>
  <c r="EQ37" i="7" s="1"/>
  <c r="FE37" i="7" s="1"/>
  <c r="FF37" i="7" s="1"/>
  <c r="EP36" i="7"/>
  <c r="EQ36" i="7" s="1"/>
  <c r="FE36" i="7" s="1"/>
  <c r="FF36" i="7" s="1"/>
  <c r="EP35" i="7"/>
  <c r="EQ35" i="7" s="1"/>
  <c r="FE35" i="7" s="1"/>
  <c r="FF35" i="7" s="1"/>
  <c r="EP34" i="7"/>
  <c r="EQ34" i="7" s="1"/>
  <c r="FE34" i="7" s="1"/>
  <c r="FF34" i="7" s="1"/>
  <c r="EP33" i="7"/>
  <c r="EQ33" i="7" s="1"/>
  <c r="FE33" i="7" s="1"/>
  <c r="FF33" i="7" s="1"/>
  <c r="EP32" i="7"/>
  <c r="EQ32" i="7" s="1"/>
  <c r="FE32" i="7" s="1"/>
  <c r="FF32" i="7" s="1"/>
  <c r="EP31" i="7"/>
  <c r="EQ31" i="7" s="1"/>
  <c r="FE31" i="7" s="1"/>
  <c r="FF31" i="7" s="1"/>
  <c r="EP30" i="7"/>
  <c r="EQ30" i="7" s="1"/>
  <c r="FE30" i="7" s="1"/>
  <c r="FF30" i="7" s="1"/>
  <c r="EP29" i="7"/>
  <c r="EQ29" i="7" s="1"/>
  <c r="FE29" i="7" s="1"/>
  <c r="FF29" i="7" s="1"/>
  <c r="EP28" i="7"/>
  <c r="EQ28" i="7" s="1"/>
  <c r="FE28" i="7" s="1"/>
  <c r="FF28" i="7" s="1"/>
  <c r="EP27" i="7"/>
  <c r="EQ27" i="7" s="1"/>
  <c r="FE27" i="7" s="1"/>
  <c r="FF27" i="7" s="1"/>
  <c r="EP26" i="7"/>
  <c r="EQ26" i="7" s="1"/>
  <c r="FE26" i="7" s="1"/>
  <c r="FF26" i="7" s="1"/>
  <c r="EP112" i="7"/>
  <c r="EQ112" i="7" s="1"/>
  <c r="FE112" i="7" s="1"/>
  <c r="FF112" i="7" s="1"/>
  <c r="EP111" i="7"/>
  <c r="EQ111" i="7" s="1"/>
  <c r="FE111" i="7" s="1"/>
  <c r="FF111" i="7" s="1"/>
  <c r="EP110" i="7"/>
  <c r="EQ110" i="7" s="1"/>
  <c r="FE110" i="7" s="1"/>
  <c r="FF110" i="7" s="1"/>
  <c r="EP109" i="7"/>
  <c r="EQ109" i="7" s="1"/>
  <c r="FE109" i="7" s="1"/>
  <c r="FF109" i="7" s="1"/>
  <c r="EP108" i="7"/>
  <c r="EQ108" i="7" s="1"/>
  <c r="FE108" i="7" s="1"/>
  <c r="FF108" i="7" s="1"/>
  <c r="EP107" i="7"/>
  <c r="EQ107" i="7" s="1"/>
  <c r="FE107" i="7" s="1"/>
  <c r="FF107" i="7" s="1"/>
  <c r="EP106" i="7"/>
  <c r="EQ106" i="7" s="1"/>
  <c r="FE106" i="7" s="1"/>
  <c r="FF106" i="7" s="1"/>
  <c r="EP105" i="7"/>
  <c r="EQ105" i="7" s="1"/>
  <c r="FE105" i="7" s="1"/>
  <c r="FF105" i="7" s="1"/>
  <c r="EP104" i="7"/>
  <c r="EQ104" i="7" s="1"/>
  <c r="FE104" i="7" s="1"/>
  <c r="FF104" i="7" s="1"/>
  <c r="EP103" i="7"/>
  <c r="EQ103" i="7" s="1"/>
  <c r="FE103" i="7" s="1"/>
  <c r="FF103" i="7" s="1"/>
  <c r="EP102" i="7"/>
  <c r="EQ102" i="7" s="1"/>
  <c r="FE102" i="7" s="1"/>
  <c r="FF102" i="7" s="1"/>
  <c r="EP101" i="7"/>
  <c r="EQ101" i="7" s="1"/>
  <c r="FE101" i="7" s="1"/>
  <c r="FF101" i="7" s="1"/>
  <c r="EP100" i="7"/>
  <c r="EQ100" i="7" s="1"/>
  <c r="FE100" i="7" s="1"/>
  <c r="FF100" i="7" s="1"/>
  <c r="EP99" i="7"/>
  <c r="EQ99" i="7" s="1"/>
  <c r="FE99" i="7" s="1"/>
  <c r="FF99" i="7" s="1"/>
  <c r="EP98" i="7"/>
  <c r="EQ98" i="7" s="1"/>
  <c r="FE98" i="7" s="1"/>
  <c r="FF98" i="7" s="1"/>
  <c r="EP97" i="7"/>
  <c r="EQ97" i="7" s="1"/>
  <c r="FE97" i="7" s="1"/>
  <c r="FF97" i="7" s="1"/>
  <c r="EP96" i="7"/>
  <c r="EQ96" i="7" s="1"/>
  <c r="FE96" i="7" s="1"/>
  <c r="FF96" i="7" s="1"/>
  <c r="EP95" i="7"/>
  <c r="EQ95" i="7" s="1"/>
  <c r="FE95" i="7" s="1"/>
  <c r="FF95" i="7" s="1"/>
  <c r="EP94" i="7"/>
  <c r="EQ94" i="7" s="1"/>
  <c r="FE94" i="7" s="1"/>
  <c r="FF94" i="7" s="1"/>
  <c r="EP93" i="7"/>
  <c r="EQ93" i="7" s="1"/>
  <c r="FE93" i="7" s="1"/>
  <c r="FF93" i="7" s="1"/>
  <c r="EP92" i="7"/>
  <c r="EQ92" i="7" s="1"/>
  <c r="FE92" i="7" s="1"/>
  <c r="FF92" i="7" s="1"/>
  <c r="EP91" i="7"/>
  <c r="EQ91" i="7" s="1"/>
  <c r="FE91" i="7" s="1"/>
  <c r="FF91" i="7" s="1"/>
  <c r="EP90" i="7"/>
  <c r="EQ90" i="7" s="1"/>
  <c r="FE90" i="7" s="1"/>
  <c r="FF90" i="7" s="1"/>
  <c r="EP89" i="7"/>
  <c r="EQ89" i="7" s="1"/>
  <c r="FE89" i="7" s="1"/>
  <c r="FF89" i="7" s="1"/>
  <c r="EP88" i="7"/>
  <c r="EQ88" i="7" s="1"/>
  <c r="FE88" i="7" s="1"/>
  <c r="FF88" i="7" s="1"/>
  <c r="EP87" i="7"/>
  <c r="EQ87" i="7" s="1"/>
  <c r="FE87" i="7" s="1"/>
  <c r="FF87" i="7" s="1"/>
  <c r="EP86" i="7"/>
  <c r="EQ86" i="7" s="1"/>
  <c r="FE86" i="7" s="1"/>
  <c r="FF86" i="7" s="1"/>
  <c r="EP85" i="7"/>
  <c r="EQ85" i="7" s="1"/>
  <c r="FE85" i="7" s="1"/>
  <c r="FF85" i="7" s="1"/>
  <c r="EP84" i="7"/>
  <c r="EQ84" i="7" s="1"/>
  <c r="FE84" i="7" s="1"/>
  <c r="FF84" i="7" s="1"/>
  <c r="EP15" i="7"/>
  <c r="EQ15" i="7" s="1"/>
  <c r="FE15" i="7" s="1"/>
  <c r="FF15" i="7" s="1"/>
  <c r="EP13" i="7"/>
  <c r="EQ13" i="7" s="1"/>
  <c r="FE13" i="7" s="1"/>
  <c r="FF13" i="7" s="1"/>
  <c r="FP11" i="7"/>
  <c r="ER10" i="7"/>
  <c r="N36" i="1" l="1"/>
  <c r="G39" i="1" s="1"/>
  <c r="G40" i="1" s="1"/>
  <c r="G43" i="1" s="1"/>
  <c r="N37" i="1"/>
  <c r="G42" i="1" s="1"/>
  <c r="G31" i="1"/>
  <c r="H30" i="1"/>
  <c r="FN14" i="7"/>
  <c r="FO14" i="7" s="1"/>
  <c r="GC14" i="7" s="1"/>
  <c r="GD14" i="7" s="1"/>
  <c r="FN23" i="7"/>
  <c r="FO23" i="7" s="1"/>
  <c r="GC23" i="7" s="1"/>
  <c r="GD23" i="7" s="1"/>
  <c r="FN21" i="7"/>
  <c r="FO21" i="7" s="1"/>
  <c r="GC21" i="7" s="1"/>
  <c r="GD21" i="7" s="1"/>
  <c r="FN19" i="7"/>
  <c r="FO19" i="7" s="1"/>
  <c r="GC19" i="7" s="1"/>
  <c r="GD19" i="7" s="1"/>
  <c r="FN17" i="7"/>
  <c r="FO17" i="7" s="1"/>
  <c r="GC17" i="7" s="1"/>
  <c r="GD17" i="7" s="1"/>
  <c r="FN15" i="7"/>
  <c r="FO15" i="7" s="1"/>
  <c r="GC15" i="7" s="1"/>
  <c r="GD15" i="7" s="1"/>
  <c r="FN13" i="7"/>
  <c r="FO13" i="7" s="1"/>
  <c r="GC13" i="7" s="1"/>
  <c r="GD13" i="7" s="1"/>
  <c r="FN112" i="7"/>
  <c r="FO112" i="7" s="1"/>
  <c r="GC112" i="7" s="1"/>
  <c r="GD112" i="7" s="1"/>
  <c r="FN111" i="7"/>
  <c r="FO111" i="7" s="1"/>
  <c r="GC111" i="7" s="1"/>
  <c r="GD111" i="7" s="1"/>
  <c r="FN110" i="7"/>
  <c r="FO110" i="7" s="1"/>
  <c r="GC110" i="7" s="1"/>
  <c r="GD110" i="7" s="1"/>
  <c r="FN109" i="7"/>
  <c r="FO109" i="7" s="1"/>
  <c r="GC109" i="7" s="1"/>
  <c r="GD109" i="7" s="1"/>
  <c r="FN108" i="7"/>
  <c r="FO108" i="7" s="1"/>
  <c r="GC108" i="7" s="1"/>
  <c r="GD108" i="7" s="1"/>
  <c r="FN107" i="7"/>
  <c r="FO107" i="7" s="1"/>
  <c r="GC107" i="7" s="1"/>
  <c r="GD107" i="7" s="1"/>
  <c r="FN106" i="7"/>
  <c r="FO106" i="7" s="1"/>
  <c r="GC106" i="7" s="1"/>
  <c r="GD106" i="7" s="1"/>
  <c r="FN105" i="7"/>
  <c r="FO105" i="7" s="1"/>
  <c r="GC105" i="7" s="1"/>
  <c r="GD105" i="7" s="1"/>
  <c r="FN104" i="7"/>
  <c r="FO104" i="7" s="1"/>
  <c r="GC104" i="7" s="1"/>
  <c r="GD104" i="7" s="1"/>
  <c r="FN103" i="7"/>
  <c r="FO103" i="7" s="1"/>
  <c r="GC103" i="7" s="1"/>
  <c r="GD103" i="7" s="1"/>
  <c r="FN102" i="7"/>
  <c r="FO102" i="7" s="1"/>
  <c r="GC102" i="7" s="1"/>
  <c r="GD102" i="7" s="1"/>
  <c r="FN101" i="7"/>
  <c r="FO101" i="7" s="1"/>
  <c r="GC101" i="7" s="1"/>
  <c r="GD101" i="7" s="1"/>
  <c r="FN100" i="7"/>
  <c r="FO100" i="7" s="1"/>
  <c r="GC100" i="7" s="1"/>
  <c r="GD100" i="7" s="1"/>
  <c r="FN99" i="7"/>
  <c r="FO99" i="7" s="1"/>
  <c r="GC99" i="7" s="1"/>
  <c r="GD99" i="7" s="1"/>
  <c r="FN98" i="7"/>
  <c r="FO98" i="7" s="1"/>
  <c r="GC98" i="7" s="1"/>
  <c r="GD98" i="7" s="1"/>
  <c r="FN97" i="7"/>
  <c r="FO97" i="7" s="1"/>
  <c r="GC97" i="7" s="1"/>
  <c r="GD97" i="7" s="1"/>
  <c r="FN96" i="7"/>
  <c r="FO96" i="7" s="1"/>
  <c r="GC96" i="7" s="1"/>
  <c r="GD96" i="7" s="1"/>
  <c r="FN95" i="7"/>
  <c r="FO95" i="7" s="1"/>
  <c r="GC95" i="7" s="1"/>
  <c r="GD95" i="7" s="1"/>
  <c r="FN94" i="7"/>
  <c r="FO94" i="7" s="1"/>
  <c r="GC94" i="7" s="1"/>
  <c r="GD94" i="7" s="1"/>
  <c r="FN93" i="7"/>
  <c r="FO93" i="7" s="1"/>
  <c r="GC93" i="7" s="1"/>
  <c r="GD93" i="7" s="1"/>
  <c r="FN92" i="7"/>
  <c r="FO92" i="7" s="1"/>
  <c r="GC92" i="7" s="1"/>
  <c r="GD92" i="7" s="1"/>
  <c r="FN91" i="7"/>
  <c r="FO91" i="7" s="1"/>
  <c r="GC91" i="7" s="1"/>
  <c r="GD91" i="7" s="1"/>
  <c r="FN90" i="7"/>
  <c r="FO90" i="7" s="1"/>
  <c r="GC90" i="7" s="1"/>
  <c r="GD90" i="7" s="1"/>
  <c r="FN89" i="7"/>
  <c r="FO89" i="7" s="1"/>
  <c r="GC89" i="7" s="1"/>
  <c r="GD89" i="7" s="1"/>
  <c r="FN88" i="7"/>
  <c r="FO88" i="7" s="1"/>
  <c r="GC88" i="7" s="1"/>
  <c r="GD88" i="7" s="1"/>
  <c r="FN87" i="7"/>
  <c r="FO87" i="7" s="1"/>
  <c r="GC87" i="7" s="1"/>
  <c r="GD87" i="7" s="1"/>
  <c r="FN86" i="7"/>
  <c r="FO86" i="7" s="1"/>
  <c r="GC86" i="7" s="1"/>
  <c r="GD86" i="7" s="1"/>
  <c r="FN85" i="7"/>
  <c r="FO85" i="7" s="1"/>
  <c r="GC85" i="7" s="1"/>
  <c r="GD85" i="7" s="1"/>
  <c r="FN84" i="7"/>
  <c r="FO84" i="7" s="1"/>
  <c r="GC84" i="7" s="1"/>
  <c r="GD84" i="7" s="1"/>
  <c r="FN25" i="7"/>
  <c r="FO25" i="7" s="1"/>
  <c r="GC25" i="7" s="1"/>
  <c r="GD25" i="7" s="1"/>
  <c r="FN83" i="7"/>
  <c r="FO83" i="7" s="1"/>
  <c r="GC83" i="7" s="1"/>
  <c r="GD83" i="7" s="1"/>
  <c r="FN82" i="7"/>
  <c r="FO82" i="7" s="1"/>
  <c r="GC82" i="7" s="1"/>
  <c r="GD82" i="7" s="1"/>
  <c r="FN81" i="7"/>
  <c r="FO81" i="7" s="1"/>
  <c r="GC81" i="7" s="1"/>
  <c r="GD81" i="7" s="1"/>
  <c r="FN80" i="7"/>
  <c r="FO80" i="7" s="1"/>
  <c r="GC80" i="7" s="1"/>
  <c r="GD80" i="7" s="1"/>
  <c r="FN79" i="7"/>
  <c r="FO79" i="7" s="1"/>
  <c r="GC79" i="7" s="1"/>
  <c r="GD79" i="7" s="1"/>
  <c r="FN78" i="7"/>
  <c r="FO78" i="7" s="1"/>
  <c r="GC78" i="7" s="1"/>
  <c r="GD78" i="7" s="1"/>
  <c r="FN77" i="7"/>
  <c r="FO77" i="7" s="1"/>
  <c r="GC77" i="7" s="1"/>
  <c r="GD77" i="7" s="1"/>
  <c r="FN76" i="7"/>
  <c r="FO76" i="7" s="1"/>
  <c r="GC76" i="7" s="1"/>
  <c r="GD76" i="7" s="1"/>
  <c r="FN75" i="7"/>
  <c r="FO75" i="7" s="1"/>
  <c r="GC75" i="7" s="1"/>
  <c r="GD75" i="7" s="1"/>
  <c r="FN74" i="7"/>
  <c r="FO74" i="7" s="1"/>
  <c r="GC74" i="7" s="1"/>
  <c r="GD74" i="7" s="1"/>
  <c r="FN73" i="7"/>
  <c r="FO73" i="7" s="1"/>
  <c r="GC73" i="7" s="1"/>
  <c r="GD73" i="7" s="1"/>
  <c r="FN72" i="7"/>
  <c r="FO72" i="7" s="1"/>
  <c r="GC72" i="7" s="1"/>
  <c r="GD72" i="7" s="1"/>
  <c r="FN71" i="7"/>
  <c r="FO71" i="7" s="1"/>
  <c r="GC71" i="7" s="1"/>
  <c r="GD71" i="7" s="1"/>
  <c r="FN70" i="7"/>
  <c r="FO70" i="7" s="1"/>
  <c r="GC70" i="7" s="1"/>
  <c r="GD70" i="7" s="1"/>
  <c r="FN69" i="7"/>
  <c r="FO69" i="7" s="1"/>
  <c r="GC69" i="7" s="1"/>
  <c r="GD69" i="7" s="1"/>
  <c r="FN68" i="7"/>
  <c r="FO68" i="7" s="1"/>
  <c r="GC68" i="7" s="1"/>
  <c r="GD68" i="7" s="1"/>
  <c r="FN67" i="7"/>
  <c r="FO67" i="7" s="1"/>
  <c r="GC67" i="7" s="1"/>
  <c r="GD67" i="7" s="1"/>
  <c r="FN66" i="7"/>
  <c r="FO66" i="7" s="1"/>
  <c r="GC66" i="7" s="1"/>
  <c r="GD66" i="7" s="1"/>
  <c r="FN65" i="7"/>
  <c r="FO65" i="7" s="1"/>
  <c r="GC65" i="7" s="1"/>
  <c r="GD65" i="7" s="1"/>
  <c r="FN64" i="7"/>
  <c r="FO64" i="7" s="1"/>
  <c r="GC64" i="7" s="1"/>
  <c r="GD64" i="7" s="1"/>
  <c r="FN63" i="7"/>
  <c r="FO63" i="7" s="1"/>
  <c r="GC63" i="7" s="1"/>
  <c r="GD63" i="7" s="1"/>
  <c r="FN62" i="7"/>
  <c r="FO62" i="7" s="1"/>
  <c r="GC62" i="7" s="1"/>
  <c r="GD62" i="7" s="1"/>
  <c r="FN61" i="7"/>
  <c r="FO61" i="7" s="1"/>
  <c r="GC61" i="7" s="1"/>
  <c r="GD61" i="7" s="1"/>
  <c r="FN60" i="7"/>
  <c r="FO60" i="7" s="1"/>
  <c r="GC60" i="7" s="1"/>
  <c r="GD60" i="7" s="1"/>
  <c r="FN59" i="7"/>
  <c r="FO59" i="7" s="1"/>
  <c r="GC59" i="7" s="1"/>
  <c r="GD59" i="7" s="1"/>
  <c r="FN58" i="7"/>
  <c r="FO58" i="7" s="1"/>
  <c r="GC58" i="7" s="1"/>
  <c r="GD58" i="7" s="1"/>
  <c r="FN57" i="7"/>
  <c r="FO57" i="7" s="1"/>
  <c r="GC57" i="7" s="1"/>
  <c r="GD57" i="7" s="1"/>
  <c r="FN56" i="7"/>
  <c r="FO56" i="7" s="1"/>
  <c r="GC56" i="7" s="1"/>
  <c r="GD56" i="7" s="1"/>
  <c r="FN55" i="7"/>
  <c r="FO55" i="7" s="1"/>
  <c r="GC55" i="7" s="1"/>
  <c r="GD55" i="7" s="1"/>
  <c r="FN54" i="7"/>
  <c r="FO54" i="7" s="1"/>
  <c r="GC54" i="7" s="1"/>
  <c r="GD54" i="7" s="1"/>
  <c r="FN53" i="7"/>
  <c r="FO53" i="7" s="1"/>
  <c r="GC53" i="7" s="1"/>
  <c r="GD53" i="7" s="1"/>
  <c r="FN52" i="7"/>
  <c r="FO52" i="7" s="1"/>
  <c r="GC52" i="7" s="1"/>
  <c r="GD52" i="7" s="1"/>
  <c r="FN51" i="7"/>
  <c r="FO51" i="7" s="1"/>
  <c r="GC51" i="7" s="1"/>
  <c r="GD51" i="7" s="1"/>
  <c r="FN50" i="7"/>
  <c r="FO50" i="7" s="1"/>
  <c r="GC50" i="7" s="1"/>
  <c r="GD50" i="7" s="1"/>
  <c r="FN49" i="7"/>
  <c r="FO49" i="7" s="1"/>
  <c r="GC49" i="7" s="1"/>
  <c r="GD49" i="7" s="1"/>
  <c r="FN48" i="7"/>
  <c r="FO48" i="7" s="1"/>
  <c r="GC48" i="7" s="1"/>
  <c r="GD48" i="7" s="1"/>
  <c r="FN47" i="7"/>
  <c r="FO47" i="7" s="1"/>
  <c r="GC47" i="7" s="1"/>
  <c r="GD47" i="7" s="1"/>
  <c r="FN46" i="7"/>
  <c r="FO46" i="7" s="1"/>
  <c r="GC46" i="7" s="1"/>
  <c r="GD46" i="7" s="1"/>
  <c r="FN45" i="7"/>
  <c r="FO45" i="7" s="1"/>
  <c r="GC45" i="7" s="1"/>
  <c r="GD45" i="7" s="1"/>
  <c r="FN44" i="7"/>
  <c r="FO44" i="7" s="1"/>
  <c r="GC44" i="7" s="1"/>
  <c r="GD44" i="7" s="1"/>
  <c r="FN43" i="7"/>
  <c r="FO43" i="7" s="1"/>
  <c r="GC43" i="7" s="1"/>
  <c r="GD43" i="7" s="1"/>
  <c r="FN42" i="7"/>
  <c r="FO42" i="7" s="1"/>
  <c r="GC42" i="7" s="1"/>
  <c r="GD42" i="7" s="1"/>
  <c r="FN41" i="7"/>
  <c r="FO41" i="7" s="1"/>
  <c r="GC41" i="7" s="1"/>
  <c r="GD41" i="7" s="1"/>
  <c r="FN40" i="7"/>
  <c r="FO40" i="7" s="1"/>
  <c r="GC40" i="7" s="1"/>
  <c r="GD40" i="7" s="1"/>
  <c r="FN39" i="7"/>
  <c r="FO39" i="7" s="1"/>
  <c r="GC39" i="7" s="1"/>
  <c r="GD39" i="7" s="1"/>
  <c r="FN38" i="7"/>
  <c r="FO38" i="7" s="1"/>
  <c r="GC38" i="7" s="1"/>
  <c r="GD38" i="7" s="1"/>
  <c r="FN37" i="7"/>
  <c r="FO37" i="7" s="1"/>
  <c r="GC37" i="7" s="1"/>
  <c r="GD37" i="7" s="1"/>
  <c r="FN36" i="7"/>
  <c r="FO36" i="7" s="1"/>
  <c r="GC36" i="7" s="1"/>
  <c r="GD36" i="7" s="1"/>
  <c r="FN35" i="7"/>
  <c r="FO35" i="7" s="1"/>
  <c r="GC35" i="7" s="1"/>
  <c r="GD35" i="7" s="1"/>
  <c r="FN34" i="7"/>
  <c r="FO34" i="7" s="1"/>
  <c r="GC34" i="7" s="1"/>
  <c r="GD34" i="7" s="1"/>
  <c r="FN33" i="7"/>
  <c r="FO33" i="7" s="1"/>
  <c r="GC33" i="7" s="1"/>
  <c r="GD33" i="7" s="1"/>
  <c r="FN32" i="7"/>
  <c r="FO32" i="7" s="1"/>
  <c r="GC32" i="7" s="1"/>
  <c r="GD32" i="7" s="1"/>
  <c r="FN31" i="7"/>
  <c r="FO31" i="7" s="1"/>
  <c r="GC31" i="7" s="1"/>
  <c r="GD31" i="7" s="1"/>
  <c r="FN30" i="7"/>
  <c r="FO30" i="7" s="1"/>
  <c r="GC30" i="7" s="1"/>
  <c r="GD30" i="7" s="1"/>
  <c r="FN29" i="7"/>
  <c r="FO29" i="7" s="1"/>
  <c r="GC29" i="7" s="1"/>
  <c r="GD29" i="7" s="1"/>
  <c r="FN28" i="7"/>
  <c r="FO28" i="7" s="1"/>
  <c r="GC28" i="7" s="1"/>
  <c r="GD28" i="7" s="1"/>
  <c r="FN27" i="7"/>
  <c r="FO27" i="7" s="1"/>
  <c r="GC27" i="7" s="1"/>
  <c r="GD27" i="7" s="1"/>
  <c r="FN26" i="7"/>
  <c r="FO26" i="7" s="1"/>
  <c r="GC26" i="7" s="1"/>
  <c r="GD26" i="7" s="1"/>
  <c r="FN24" i="7"/>
  <c r="FO24" i="7" s="1"/>
  <c r="GC24" i="7" s="1"/>
  <c r="GD24" i="7" s="1"/>
  <c r="FN22" i="7"/>
  <c r="FO22" i="7" s="1"/>
  <c r="GC22" i="7" s="1"/>
  <c r="GD22" i="7" s="1"/>
  <c r="FN20" i="7"/>
  <c r="FO20" i="7" s="1"/>
  <c r="GC20" i="7" s="1"/>
  <c r="GD20" i="7" s="1"/>
  <c r="FN18" i="7"/>
  <c r="FO18" i="7" s="1"/>
  <c r="GC18" i="7" s="1"/>
  <c r="GD18" i="7" s="1"/>
  <c r="FN16" i="7"/>
  <c r="FO16" i="7" s="1"/>
  <c r="GC16" i="7" s="1"/>
  <c r="GD16" i="7" s="1"/>
  <c r="GN11" i="7"/>
  <c r="EG14" i="7"/>
  <c r="EH14" i="7" s="1"/>
  <c r="FP10" i="7"/>
  <c r="G36" i="1" l="1"/>
  <c r="G38" i="1" s="1"/>
  <c r="G37" i="1"/>
  <c r="G41" i="1" s="1"/>
  <c r="GL14" i="7"/>
  <c r="GM14" i="7" s="1"/>
  <c r="HA14" i="7" s="1"/>
  <c r="HB14" i="7" s="1"/>
  <c r="HL11" i="7"/>
  <c r="GL15" i="7"/>
  <c r="GM15" i="7" s="1"/>
  <c r="HA15" i="7" s="1"/>
  <c r="HB15" i="7" s="1"/>
  <c r="GL23" i="7"/>
  <c r="GM23" i="7" s="1"/>
  <c r="HA23" i="7" s="1"/>
  <c r="HB23" i="7" s="1"/>
  <c r="GL21" i="7"/>
  <c r="GM21" i="7" s="1"/>
  <c r="HA21" i="7" s="1"/>
  <c r="HB21" i="7" s="1"/>
  <c r="GL19" i="7"/>
  <c r="GM19" i="7" s="1"/>
  <c r="HA19" i="7" s="1"/>
  <c r="HB19" i="7" s="1"/>
  <c r="GL17" i="7"/>
  <c r="GM17" i="7" s="1"/>
  <c r="HA17" i="7" s="1"/>
  <c r="HB17" i="7" s="1"/>
  <c r="GL13" i="7"/>
  <c r="GM13" i="7" s="1"/>
  <c r="HA13" i="7" s="1"/>
  <c r="HB13" i="7" s="1"/>
  <c r="GL83" i="7"/>
  <c r="GM83" i="7" s="1"/>
  <c r="HA83" i="7" s="1"/>
  <c r="HB83" i="7" s="1"/>
  <c r="GL82" i="7"/>
  <c r="GM82" i="7" s="1"/>
  <c r="HA82" i="7" s="1"/>
  <c r="HB82" i="7" s="1"/>
  <c r="GL81" i="7"/>
  <c r="GM81" i="7" s="1"/>
  <c r="HA81" i="7" s="1"/>
  <c r="HB81" i="7" s="1"/>
  <c r="GL80" i="7"/>
  <c r="GM80" i="7" s="1"/>
  <c r="HA80" i="7" s="1"/>
  <c r="HB80" i="7" s="1"/>
  <c r="GL79" i="7"/>
  <c r="GM79" i="7" s="1"/>
  <c r="HA79" i="7" s="1"/>
  <c r="HB79" i="7" s="1"/>
  <c r="GL78" i="7"/>
  <c r="GM78" i="7" s="1"/>
  <c r="HA78" i="7" s="1"/>
  <c r="HB78" i="7" s="1"/>
  <c r="GL77" i="7"/>
  <c r="GM77" i="7" s="1"/>
  <c r="HA77" i="7" s="1"/>
  <c r="HB77" i="7" s="1"/>
  <c r="GL76" i="7"/>
  <c r="GM76" i="7" s="1"/>
  <c r="HA76" i="7" s="1"/>
  <c r="HB76" i="7" s="1"/>
  <c r="GL75" i="7"/>
  <c r="GM75" i="7" s="1"/>
  <c r="HA75" i="7" s="1"/>
  <c r="HB75" i="7" s="1"/>
  <c r="GL74" i="7"/>
  <c r="GM74" i="7" s="1"/>
  <c r="HA74" i="7" s="1"/>
  <c r="HB74" i="7" s="1"/>
  <c r="GL73" i="7"/>
  <c r="GM73" i="7" s="1"/>
  <c r="HA73" i="7" s="1"/>
  <c r="HB73" i="7" s="1"/>
  <c r="GL72" i="7"/>
  <c r="GM72" i="7" s="1"/>
  <c r="HA72" i="7" s="1"/>
  <c r="HB72" i="7" s="1"/>
  <c r="GL71" i="7"/>
  <c r="GM71" i="7" s="1"/>
  <c r="HA71" i="7" s="1"/>
  <c r="HB71" i="7" s="1"/>
  <c r="GL70" i="7"/>
  <c r="GM70" i="7" s="1"/>
  <c r="HA70" i="7" s="1"/>
  <c r="HB70" i="7" s="1"/>
  <c r="GL69" i="7"/>
  <c r="GM69" i="7" s="1"/>
  <c r="HA69" i="7" s="1"/>
  <c r="HB69" i="7" s="1"/>
  <c r="GL68" i="7"/>
  <c r="GM68" i="7" s="1"/>
  <c r="HA68" i="7" s="1"/>
  <c r="HB68" i="7" s="1"/>
  <c r="GL67" i="7"/>
  <c r="GM67" i="7" s="1"/>
  <c r="HA67" i="7" s="1"/>
  <c r="HB67" i="7" s="1"/>
  <c r="GL66" i="7"/>
  <c r="GM66" i="7" s="1"/>
  <c r="HA66" i="7" s="1"/>
  <c r="HB66" i="7" s="1"/>
  <c r="GL65" i="7"/>
  <c r="GM65" i="7" s="1"/>
  <c r="HA65" i="7" s="1"/>
  <c r="HB65" i="7" s="1"/>
  <c r="GL64" i="7"/>
  <c r="GM64" i="7" s="1"/>
  <c r="HA64" i="7" s="1"/>
  <c r="HB64" i="7" s="1"/>
  <c r="GL63" i="7"/>
  <c r="GM63" i="7" s="1"/>
  <c r="HA63" i="7" s="1"/>
  <c r="HB63" i="7" s="1"/>
  <c r="GL62" i="7"/>
  <c r="GM62" i="7" s="1"/>
  <c r="HA62" i="7" s="1"/>
  <c r="HB62" i="7" s="1"/>
  <c r="GL61" i="7"/>
  <c r="GM61" i="7" s="1"/>
  <c r="HA61" i="7" s="1"/>
  <c r="HB61" i="7" s="1"/>
  <c r="GL60" i="7"/>
  <c r="GM60" i="7" s="1"/>
  <c r="HA60" i="7" s="1"/>
  <c r="HB60" i="7" s="1"/>
  <c r="GL59" i="7"/>
  <c r="GM59" i="7" s="1"/>
  <c r="HA59" i="7" s="1"/>
  <c r="HB59" i="7" s="1"/>
  <c r="GL58" i="7"/>
  <c r="GM58" i="7" s="1"/>
  <c r="HA58" i="7" s="1"/>
  <c r="HB58" i="7" s="1"/>
  <c r="GL57" i="7"/>
  <c r="GM57" i="7" s="1"/>
  <c r="HA57" i="7" s="1"/>
  <c r="HB57" i="7" s="1"/>
  <c r="GL56" i="7"/>
  <c r="GM56" i="7" s="1"/>
  <c r="HA56" i="7" s="1"/>
  <c r="HB56" i="7" s="1"/>
  <c r="GL55" i="7"/>
  <c r="GM55" i="7" s="1"/>
  <c r="HA55" i="7" s="1"/>
  <c r="HB55" i="7" s="1"/>
  <c r="GL54" i="7"/>
  <c r="GM54" i="7" s="1"/>
  <c r="HA54" i="7" s="1"/>
  <c r="HB54" i="7" s="1"/>
  <c r="GL53" i="7"/>
  <c r="GM53" i="7" s="1"/>
  <c r="HA53" i="7" s="1"/>
  <c r="HB53" i="7" s="1"/>
  <c r="GL52" i="7"/>
  <c r="GM52" i="7" s="1"/>
  <c r="HA52" i="7" s="1"/>
  <c r="HB52" i="7" s="1"/>
  <c r="GL51" i="7"/>
  <c r="GM51" i="7" s="1"/>
  <c r="HA51" i="7" s="1"/>
  <c r="HB51" i="7" s="1"/>
  <c r="GL50" i="7"/>
  <c r="GM50" i="7" s="1"/>
  <c r="HA50" i="7" s="1"/>
  <c r="HB50" i="7" s="1"/>
  <c r="GL49" i="7"/>
  <c r="GM49" i="7" s="1"/>
  <c r="HA49" i="7" s="1"/>
  <c r="HB49" i="7" s="1"/>
  <c r="GL48" i="7"/>
  <c r="GM48" i="7" s="1"/>
  <c r="HA48" i="7" s="1"/>
  <c r="HB48" i="7" s="1"/>
  <c r="GL47" i="7"/>
  <c r="GM47" i="7" s="1"/>
  <c r="HA47" i="7" s="1"/>
  <c r="HB47" i="7" s="1"/>
  <c r="GL46" i="7"/>
  <c r="GM46" i="7" s="1"/>
  <c r="HA46" i="7" s="1"/>
  <c r="HB46" i="7" s="1"/>
  <c r="GL45" i="7"/>
  <c r="GM45" i="7" s="1"/>
  <c r="HA45" i="7" s="1"/>
  <c r="HB45" i="7" s="1"/>
  <c r="GL44" i="7"/>
  <c r="GM44" i="7" s="1"/>
  <c r="HA44" i="7" s="1"/>
  <c r="HB44" i="7" s="1"/>
  <c r="GL43" i="7"/>
  <c r="GM43" i="7" s="1"/>
  <c r="HA43" i="7" s="1"/>
  <c r="HB43" i="7" s="1"/>
  <c r="GL42" i="7"/>
  <c r="GM42" i="7" s="1"/>
  <c r="HA42" i="7" s="1"/>
  <c r="HB42" i="7" s="1"/>
  <c r="GL41" i="7"/>
  <c r="GM41" i="7" s="1"/>
  <c r="HA41" i="7" s="1"/>
  <c r="HB41" i="7" s="1"/>
  <c r="GL40" i="7"/>
  <c r="GM40" i="7" s="1"/>
  <c r="HA40" i="7" s="1"/>
  <c r="HB40" i="7" s="1"/>
  <c r="GL39" i="7"/>
  <c r="GM39" i="7" s="1"/>
  <c r="HA39" i="7" s="1"/>
  <c r="HB39" i="7" s="1"/>
  <c r="GL38" i="7"/>
  <c r="GM38" i="7" s="1"/>
  <c r="HA38" i="7" s="1"/>
  <c r="HB38" i="7" s="1"/>
  <c r="GL37" i="7"/>
  <c r="GM37" i="7" s="1"/>
  <c r="HA37" i="7" s="1"/>
  <c r="HB37" i="7" s="1"/>
  <c r="GL36" i="7"/>
  <c r="GM36" i="7" s="1"/>
  <c r="HA36" i="7" s="1"/>
  <c r="HB36" i="7" s="1"/>
  <c r="GL35" i="7"/>
  <c r="GM35" i="7" s="1"/>
  <c r="HA35" i="7" s="1"/>
  <c r="HB35" i="7" s="1"/>
  <c r="GL34" i="7"/>
  <c r="GM34" i="7" s="1"/>
  <c r="HA34" i="7" s="1"/>
  <c r="HB34" i="7" s="1"/>
  <c r="GL33" i="7"/>
  <c r="GM33" i="7" s="1"/>
  <c r="HA33" i="7" s="1"/>
  <c r="HB33" i="7" s="1"/>
  <c r="GL32" i="7"/>
  <c r="GM32" i="7" s="1"/>
  <c r="HA32" i="7" s="1"/>
  <c r="HB32" i="7" s="1"/>
  <c r="GL31" i="7"/>
  <c r="GM31" i="7" s="1"/>
  <c r="HA31" i="7" s="1"/>
  <c r="HB31" i="7" s="1"/>
  <c r="GL30" i="7"/>
  <c r="GM30" i="7" s="1"/>
  <c r="HA30" i="7" s="1"/>
  <c r="HB30" i="7" s="1"/>
  <c r="GL29" i="7"/>
  <c r="GM29" i="7" s="1"/>
  <c r="HA29" i="7" s="1"/>
  <c r="HB29" i="7" s="1"/>
  <c r="GL28" i="7"/>
  <c r="GM28" i="7" s="1"/>
  <c r="HA28" i="7" s="1"/>
  <c r="HB28" i="7" s="1"/>
  <c r="GL27" i="7"/>
  <c r="GM27" i="7" s="1"/>
  <c r="HA27" i="7" s="1"/>
  <c r="HB27" i="7" s="1"/>
  <c r="GL26" i="7"/>
  <c r="GM26" i="7" s="1"/>
  <c r="HA26" i="7" s="1"/>
  <c r="HB26" i="7" s="1"/>
  <c r="GL112" i="7"/>
  <c r="GM112" i="7" s="1"/>
  <c r="HA112" i="7" s="1"/>
  <c r="HB112" i="7" s="1"/>
  <c r="GL111" i="7"/>
  <c r="GM111" i="7" s="1"/>
  <c r="HA111" i="7" s="1"/>
  <c r="HB111" i="7" s="1"/>
  <c r="GL110" i="7"/>
  <c r="GM110" i="7" s="1"/>
  <c r="HA110" i="7" s="1"/>
  <c r="HB110" i="7" s="1"/>
  <c r="GL109" i="7"/>
  <c r="GM109" i="7" s="1"/>
  <c r="HA109" i="7" s="1"/>
  <c r="HB109" i="7" s="1"/>
  <c r="GL108" i="7"/>
  <c r="GM108" i="7" s="1"/>
  <c r="HA108" i="7" s="1"/>
  <c r="HB108" i="7" s="1"/>
  <c r="GL107" i="7"/>
  <c r="GM107" i="7" s="1"/>
  <c r="HA107" i="7" s="1"/>
  <c r="HB107" i="7" s="1"/>
  <c r="GL106" i="7"/>
  <c r="GM106" i="7" s="1"/>
  <c r="HA106" i="7" s="1"/>
  <c r="HB106" i="7" s="1"/>
  <c r="GL105" i="7"/>
  <c r="GM105" i="7" s="1"/>
  <c r="HA105" i="7" s="1"/>
  <c r="HB105" i="7" s="1"/>
  <c r="GL104" i="7"/>
  <c r="GM104" i="7" s="1"/>
  <c r="HA104" i="7" s="1"/>
  <c r="HB104" i="7" s="1"/>
  <c r="GL103" i="7"/>
  <c r="GM103" i="7" s="1"/>
  <c r="HA103" i="7" s="1"/>
  <c r="HB103" i="7" s="1"/>
  <c r="GL102" i="7"/>
  <c r="GM102" i="7" s="1"/>
  <c r="HA102" i="7" s="1"/>
  <c r="HB102" i="7" s="1"/>
  <c r="GL101" i="7"/>
  <c r="GM101" i="7" s="1"/>
  <c r="HA101" i="7" s="1"/>
  <c r="HB101" i="7" s="1"/>
  <c r="GL100" i="7"/>
  <c r="GM100" i="7" s="1"/>
  <c r="HA100" i="7" s="1"/>
  <c r="HB100" i="7" s="1"/>
  <c r="GL99" i="7"/>
  <c r="GM99" i="7" s="1"/>
  <c r="HA99" i="7" s="1"/>
  <c r="HB99" i="7" s="1"/>
  <c r="GL98" i="7"/>
  <c r="GM98" i="7" s="1"/>
  <c r="HA98" i="7" s="1"/>
  <c r="HB98" i="7" s="1"/>
  <c r="GL97" i="7"/>
  <c r="GM97" i="7" s="1"/>
  <c r="HA97" i="7" s="1"/>
  <c r="HB97" i="7" s="1"/>
  <c r="GL96" i="7"/>
  <c r="GM96" i="7" s="1"/>
  <c r="HA96" i="7" s="1"/>
  <c r="HB96" i="7" s="1"/>
  <c r="GL95" i="7"/>
  <c r="GM95" i="7" s="1"/>
  <c r="HA95" i="7" s="1"/>
  <c r="HB95" i="7" s="1"/>
  <c r="GL94" i="7"/>
  <c r="GM94" i="7" s="1"/>
  <c r="HA94" i="7" s="1"/>
  <c r="HB94" i="7" s="1"/>
  <c r="GL93" i="7"/>
  <c r="GM93" i="7" s="1"/>
  <c r="HA93" i="7" s="1"/>
  <c r="HB93" i="7" s="1"/>
  <c r="GL92" i="7"/>
  <c r="GM92" i="7" s="1"/>
  <c r="HA92" i="7" s="1"/>
  <c r="HB92" i="7" s="1"/>
  <c r="GL91" i="7"/>
  <c r="GM91" i="7" s="1"/>
  <c r="HA91" i="7" s="1"/>
  <c r="HB91" i="7" s="1"/>
  <c r="GL90" i="7"/>
  <c r="GM90" i="7" s="1"/>
  <c r="HA90" i="7" s="1"/>
  <c r="HB90" i="7" s="1"/>
  <c r="GL89" i="7"/>
  <c r="GM89" i="7" s="1"/>
  <c r="HA89" i="7" s="1"/>
  <c r="HB89" i="7" s="1"/>
  <c r="GL88" i="7"/>
  <c r="GM88" i="7" s="1"/>
  <c r="HA88" i="7" s="1"/>
  <c r="HB88" i="7" s="1"/>
  <c r="GL87" i="7"/>
  <c r="GM87" i="7" s="1"/>
  <c r="HA87" i="7" s="1"/>
  <c r="HB87" i="7" s="1"/>
  <c r="GL86" i="7"/>
  <c r="GM86" i="7" s="1"/>
  <c r="HA86" i="7" s="1"/>
  <c r="HB86" i="7" s="1"/>
  <c r="GL85" i="7"/>
  <c r="GM85" i="7" s="1"/>
  <c r="HA85" i="7" s="1"/>
  <c r="HB85" i="7" s="1"/>
  <c r="GL84" i="7"/>
  <c r="GM84" i="7" s="1"/>
  <c r="HA84" i="7" s="1"/>
  <c r="HB84" i="7" s="1"/>
  <c r="GL25" i="7"/>
  <c r="GM25" i="7" s="1"/>
  <c r="HA25" i="7" s="1"/>
  <c r="HB25" i="7" s="1"/>
  <c r="GL24" i="7"/>
  <c r="GM24" i="7" s="1"/>
  <c r="HA24" i="7" s="1"/>
  <c r="HB24" i="7" s="1"/>
  <c r="GL22" i="7"/>
  <c r="GM22" i="7" s="1"/>
  <c r="HA22" i="7" s="1"/>
  <c r="HB22" i="7" s="1"/>
  <c r="GL20" i="7"/>
  <c r="GM20" i="7" s="1"/>
  <c r="HA20" i="7" s="1"/>
  <c r="HB20" i="7" s="1"/>
  <c r="GL18" i="7"/>
  <c r="GM18" i="7" s="1"/>
  <c r="HA18" i="7" s="1"/>
  <c r="HB18" i="7" s="1"/>
  <c r="GL16" i="7"/>
  <c r="GM16" i="7" s="1"/>
  <c r="HA16" i="7" s="1"/>
  <c r="HB16" i="7" s="1"/>
  <c r="GN10" i="7"/>
  <c r="HJ14" i="7" l="1"/>
  <c r="HK14" i="7" s="1"/>
  <c r="HY14" i="7" s="1"/>
  <c r="HZ14" i="7" s="1"/>
  <c r="HJ24" i="7"/>
  <c r="HK24" i="7" s="1"/>
  <c r="HY24" i="7" s="1"/>
  <c r="HZ24" i="7" s="1"/>
  <c r="HJ22" i="7"/>
  <c r="HK22" i="7" s="1"/>
  <c r="HY22" i="7" s="1"/>
  <c r="HZ22" i="7" s="1"/>
  <c r="HJ20" i="7"/>
  <c r="HK20" i="7" s="1"/>
  <c r="HY20" i="7" s="1"/>
  <c r="HZ20" i="7" s="1"/>
  <c r="HJ18" i="7"/>
  <c r="HK18" i="7" s="1"/>
  <c r="HY18" i="7" s="1"/>
  <c r="HZ18" i="7" s="1"/>
  <c r="HJ16" i="7"/>
  <c r="HK16" i="7" s="1"/>
  <c r="HY16" i="7" s="1"/>
  <c r="HZ16" i="7" s="1"/>
  <c r="HJ112" i="7"/>
  <c r="HK112" i="7" s="1"/>
  <c r="HY112" i="7" s="1"/>
  <c r="HZ112" i="7" s="1"/>
  <c r="HJ111" i="7"/>
  <c r="HK111" i="7" s="1"/>
  <c r="HY111" i="7" s="1"/>
  <c r="HZ111" i="7" s="1"/>
  <c r="HJ110" i="7"/>
  <c r="HK110" i="7" s="1"/>
  <c r="HY110" i="7" s="1"/>
  <c r="HZ110" i="7" s="1"/>
  <c r="HJ109" i="7"/>
  <c r="HK109" i="7" s="1"/>
  <c r="HY109" i="7" s="1"/>
  <c r="HZ109" i="7" s="1"/>
  <c r="HJ108" i="7"/>
  <c r="HK108" i="7" s="1"/>
  <c r="HY108" i="7" s="1"/>
  <c r="HZ108" i="7" s="1"/>
  <c r="HJ107" i="7"/>
  <c r="HK107" i="7" s="1"/>
  <c r="HY107" i="7" s="1"/>
  <c r="HZ107" i="7" s="1"/>
  <c r="HJ106" i="7"/>
  <c r="HK106" i="7" s="1"/>
  <c r="HY106" i="7" s="1"/>
  <c r="HZ106" i="7" s="1"/>
  <c r="HJ105" i="7"/>
  <c r="HK105" i="7" s="1"/>
  <c r="HY105" i="7" s="1"/>
  <c r="HZ105" i="7" s="1"/>
  <c r="HJ104" i="7"/>
  <c r="HK104" i="7" s="1"/>
  <c r="HY104" i="7" s="1"/>
  <c r="HZ104" i="7" s="1"/>
  <c r="HJ103" i="7"/>
  <c r="HK103" i="7" s="1"/>
  <c r="HY103" i="7" s="1"/>
  <c r="HZ103" i="7" s="1"/>
  <c r="HJ102" i="7"/>
  <c r="HK102" i="7" s="1"/>
  <c r="HY102" i="7" s="1"/>
  <c r="HZ102" i="7" s="1"/>
  <c r="HJ101" i="7"/>
  <c r="HK101" i="7" s="1"/>
  <c r="HY101" i="7" s="1"/>
  <c r="HZ101" i="7" s="1"/>
  <c r="HJ100" i="7"/>
  <c r="HK100" i="7" s="1"/>
  <c r="HY100" i="7" s="1"/>
  <c r="HZ100" i="7" s="1"/>
  <c r="HJ99" i="7"/>
  <c r="HK99" i="7" s="1"/>
  <c r="HY99" i="7" s="1"/>
  <c r="HZ99" i="7" s="1"/>
  <c r="HJ98" i="7"/>
  <c r="HK98" i="7" s="1"/>
  <c r="HY98" i="7" s="1"/>
  <c r="HZ98" i="7" s="1"/>
  <c r="HJ97" i="7"/>
  <c r="HK97" i="7" s="1"/>
  <c r="HY97" i="7" s="1"/>
  <c r="HZ97" i="7" s="1"/>
  <c r="HJ96" i="7"/>
  <c r="HK96" i="7" s="1"/>
  <c r="HY96" i="7" s="1"/>
  <c r="HZ96" i="7" s="1"/>
  <c r="HJ95" i="7"/>
  <c r="HK95" i="7" s="1"/>
  <c r="HY95" i="7" s="1"/>
  <c r="HZ95" i="7" s="1"/>
  <c r="HJ94" i="7"/>
  <c r="HK94" i="7" s="1"/>
  <c r="HY94" i="7" s="1"/>
  <c r="HZ94" i="7" s="1"/>
  <c r="HJ93" i="7"/>
  <c r="HK93" i="7" s="1"/>
  <c r="HY93" i="7" s="1"/>
  <c r="HZ93" i="7" s="1"/>
  <c r="HJ92" i="7"/>
  <c r="HK92" i="7" s="1"/>
  <c r="HY92" i="7" s="1"/>
  <c r="HZ92" i="7" s="1"/>
  <c r="HJ91" i="7"/>
  <c r="HK91" i="7" s="1"/>
  <c r="HY91" i="7" s="1"/>
  <c r="HZ91" i="7" s="1"/>
  <c r="HJ90" i="7"/>
  <c r="HK90" i="7" s="1"/>
  <c r="HY90" i="7" s="1"/>
  <c r="HZ90" i="7" s="1"/>
  <c r="HJ89" i="7"/>
  <c r="HK89" i="7" s="1"/>
  <c r="HY89" i="7" s="1"/>
  <c r="HZ89" i="7" s="1"/>
  <c r="HJ88" i="7"/>
  <c r="HK88" i="7" s="1"/>
  <c r="HY88" i="7" s="1"/>
  <c r="HZ88" i="7" s="1"/>
  <c r="HJ87" i="7"/>
  <c r="HK87" i="7" s="1"/>
  <c r="HY87" i="7" s="1"/>
  <c r="HZ87" i="7" s="1"/>
  <c r="HJ86" i="7"/>
  <c r="HK86" i="7" s="1"/>
  <c r="HY86" i="7" s="1"/>
  <c r="HZ86" i="7" s="1"/>
  <c r="HJ85" i="7"/>
  <c r="HK85" i="7" s="1"/>
  <c r="HY85" i="7" s="1"/>
  <c r="HZ85" i="7" s="1"/>
  <c r="HJ84" i="7"/>
  <c r="HK84" i="7" s="1"/>
  <c r="HY84" i="7" s="1"/>
  <c r="HZ84" i="7" s="1"/>
  <c r="HJ25" i="7"/>
  <c r="HK25" i="7" s="1"/>
  <c r="HY25" i="7" s="1"/>
  <c r="HZ25" i="7" s="1"/>
  <c r="HJ15" i="7"/>
  <c r="HK15" i="7" s="1"/>
  <c r="HY15" i="7" s="1"/>
  <c r="HZ15" i="7" s="1"/>
  <c r="IJ11" i="7"/>
  <c r="HJ83" i="7"/>
  <c r="HK83" i="7" s="1"/>
  <c r="HY83" i="7" s="1"/>
  <c r="HZ83" i="7" s="1"/>
  <c r="HJ82" i="7"/>
  <c r="HK82" i="7" s="1"/>
  <c r="HY82" i="7" s="1"/>
  <c r="HZ82" i="7" s="1"/>
  <c r="HJ81" i="7"/>
  <c r="HK81" i="7" s="1"/>
  <c r="HY81" i="7" s="1"/>
  <c r="HZ81" i="7" s="1"/>
  <c r="HJ80" i="7"/>
  <c r="HK80" i="7" s="1"/>
  <c r="HY80" i="7" s="1"/>
  <c r="HZ80" i="7" s="1"/>
  <c r="HJ79" i="7"/>
  <c r="HK79" i="7" s="1"/>
  <c r="HY79" i="7" s="1"/>
  <c r="HZ79" i="7" s="1"/>
  <c r="HJ78" i="7"/>
  <c r="HK78" i="7" s="1"/>
  <c r="HY78" i="7" s="1"/>
  <c r="HZ78" i="7" s="1"/>
  <c r="HJ77" i="7"/>
  <c r="HK77" i="7" s="1"/>
  <c r="HY77" i="7" s="1"/>
  <c r="HZ77" i="7" s="1"/>
  <c r="HJ76" i="7"/>
  <c r="HK76" i="7" s="1"/>
  <c r="HY76" i="7" s="1"/>
  <c r="HZ76" i="7" s="1"/>
  <c r="HJ75" i="7"/>
  <c r="HK75" i="7" s="1"/>
  <c r="HY75" i="7" s="1"/>
  <c r="HZ75" i="7" s="1"/>
  <c r="HJ74" i="7"/>
  <c r="HK74" i="7" s="1"/>
  <c r="HY74" i="7" s="1"/>
  <c r="HZ74" i="7" s="1"/>
  <c r="HJ73" i="7"/>
  <c r="HK73" i="7" s="1"/>
  <c r="HY73" i="7" s="1"/>
  <c r="HZ73" i="7" s="1"/>
  <c r="HJ72" i="7"/>
  <c r="HK72" i="7" s="1"/>
  <c r="HY72" i="7" s="1"/>
  <c r="HZ72" i="7" s="1"/>
  <c r="HJ71" i="7"/>
  <c r="HK71" i="7" s="1"/>
  <c r="HY71" i="7" s="1"/>
  <c r="HZ71" i="7" s="1"/>
  <c r="HJ70" i="7"/>
  <c r="HK70" i="7" s="1"/>
  <c r="HY70" i="7" s="1"/>
  <c r="HZ70" i="7" s="1"/>
  <c r="HJ69" i="7"/>
  <c r="HK69" i="7" s="1"/>
  <c r="HY69" i="7" s="1"/>
  <c r="HZ69" i="7" s="1"/>
  <c r="HJ68" i="7"/>
  <c r="HK68" i="7" s="1"/>
  <c r="HY68" i="7" s="1"/>
  <c r="HZ68" i="7" s="1"/>
  <c r="HJ67" i="7"/>
  <c r="HK67" i="7" s="1"/>
  <c r="HY67" i="7" s="1"/>
  <c r="HZ67" i="7" s="1"/>
  <c r="HJ66" i="7"/>
  <c r="HK66" i="7" s="1"/>
  <c r="HY66" i="7" s="1"/>
  <c r="HZ66" i="7" s="1"/>
  <c r="HJ65" i="7"/>
  <c r="HK65" i="7" s="1"/>
  <c r="HY65" i="7" s="1"/>
  <c r="HZ65" i="7" s="1"/>
  <c r="HJ64" i="7"/>
  <c r="HK64" i="7" s="1"/>
  <c r="HY64" i="7" s="1"/>
  <c r="HZ64" i="7" s="1"/>
  <c r="HJ63" i="7"/>
  <c r="HK63" i="7" s="1"/>
  <c r="HY63" i="7" s="1"/>
  <c r="HZ63" i="7" s="1"/>
  <c r="HJ62" i="7"/>
  <c r="HK62" i="7" s="1"/>
  <c r="HY62" i="7" s="1"/>
  <c r="HZ62" i="7" s="1"/>
  <c r="HJ61" i="7"/>
  <c r="HK61" i="7" s="1"/>
  <c r="HY61" i="7" s="1"/>
  <c r="HZ61" i="7" s="1"/>
  <c r="HJ60" i="7"/>
  <c r="HK60" i="7" s="1"/>
  <c r="HY60" i="7" s="1"/>
  <c r="HZ60" i="7" s="1"/>
  <c r="HJ59" i="7"/>
  <c r="HK59" i="7" s="1"/>
  <c r="HY59" i="7" s="1"/>
  <c r="HZ59" i="7" s="1"/>
  <c r="HJ58" i="7"/>
  <c r="HK58" i="7" s="1"/>
  <c r="HY58" i="7" s="1"/>
  <c r="HZ58" i="7" s="1"/>
  <c r="HJ57" i="7"/>
  <c r="HK57" i="7" s="1"/>
  <c r="HY57" i="7" s="1"/>
  <c r="HZ57" i="7" s="1"/>
  <c r="HJ56" i="7"/>
  <c r="HK56" i="7" s="1"/>
  <c r="HY56" i="7" s="1"/>
  <c r="HZ56" i="7" s="1"/>
  <c r="HJ55" i="7"/>
  <c r="HK55" i="7" s="1"/>
  <c r="HY55" i="7" s="1"/>
  <c r="HZ55" i="7" s="1"/>
  <c r="HJ54" i="7"/>
  <c r="HK54" i="7" s="1"/>
  <c r="HY54" i="7" s="1"/>
  <c r="HZ54" i="7" s="1"/>
  <c r="HJ53" i="7"/>
  <c r="HK53" i="7" s="1"/>
  <c r="HY53" i="7" s="1"/>
  <c r="HZ53" i="7" s="1"/>
  <c r="HJ52" i="7"/>
  <c r="HK52" i="7" s="1"/>
  <c r="HY52" i="7" s="1"/>
  <c r="HZ52" i="7" s="1"/>
  <c r="HJ51" i="7"/>
  <c r="HK51" i="7" s="1"/>
  <c r="HY51" i="7" s="1"/>
  <c r="HZ51" i="7" s="1"/>
  <c r="HJ50" i="7"/>
  <c r="HK50" i="7" s="1"/>
  <c r="HY50" i="7" s="1"/>
  <c r="HZ50" i="7" s="1"/>
  <c r="HJ49" i="7"/>
  <c r="HK49" i="7" s="1"/>
  <c r="HY49" i="7" s="1"/>
  <c r="HZ49" i="7" s="1"/>
  <c r="HJ48" i="7"/>
  <c r="HK48" i="7" s="1"/>
  <c r="HY48" i="7" s="1"/>
  <c r="HZ48" i="7" s="1"/>
  <c r="HJ47" i="7"/>
  <c r="HK47" i="7" s="1"/>
  <c r="HY47" i="7" s="1"/>
  <c r="HZ47" i="7" s="1"/>
  <c r="HJ46" i="7"/>
  <c r="HK46" i="7" s="1"/>
  <c r="HY46" i="7" s="1"/>
  <c r="HZ46" i="7" s="1"/>
  <c r="HJ45" i="7"/>
  <c r="HK45" i="7" s="1"/>
  <c r="HY45" i="7" s="1"/>
  <c r="HZ45" i="7" s="1"/>
  <c r="HJ44" i="7"/>
  <c r="HK44" i="7" s="1"/>
  <c r="HY44" i="7" s="1"/>
  <c r="HZ44" i="7" s="1"/>
  <c r="HJ43" i="7"/>
  <c r="HK43" i="7" s="1"/>
  <c r="HY43" i="7" s="1"/>
  <c r="HZ43" i="7" s="1"/>
  <c r="HJ42" i="7"/>
  <c r="HK42" i="7" s="1"/>
  <c r="HY42" i="7" s="1"/>
  <c r="HZ42" i="7" s="1"/>
  <c r="HJ41" i="7"/>
  <c r="HK41" i="7" s="1"/>
  <c r="HY41" i="7" s="1"/>
  <c r="HZ41" i="7" s="1"/>
  <c r="HJ40" i="7"/>
  <c r="HK40" i="7" s="1"/>
  <c r="HY40" i="7" s="1"/>
  <c r="HZ40" i="7" s="1"/>
  <c r="HJ39" i="7"/>
  <c r="HK39" i="7" s="1"/>
  <c r="HY39" i="7" s="1"/>
  <c r="HZ39" i="7" s="1"/>
  <c r="HJ38" i="7"/>
  <c r="HK38" i="7" s="1"/>
  <c r="HY38" i="7" s="1"/>
  <c r="HZ38" i="7" s="1"/>
  <c r="HJ37" i="7"/>
  <c r="HK37" i="7" s="1"/>
  <c r="HY37" i="7" s="1"/>
  <c r="HZ37" i="7" s="1"/>
  <c r="HJ36" i="7"/>
  <c r="HK36" i="7" s="1"/>
  <c r="HY36" i="7" s="1"/>
  <c r="HZ36" i="7" s="1"/>
  <c r="HJ35" i="7"/>
  <c r="HK35" i="7" s="1"/>
  <c r="HY35" i="7" s="1"/>
  <c r="HZ35" i="7" s="1"/>
  <c r="HJ34" i="7"/>
  <c r="HK34" i="7" s="1"/>
  <c r="HY34" i="7" s="1"/>
  <c r="HZ34" i="7" s="1"/>
  <c r="HJ33" i="7"/>
  <c r="HK33" i="7" s="1"/>
  <c r="HY33" i="7" s="1"/>
  <c r="HZ33" i="7" s="1"/>
  <c r="HJ32" i="7"/>
  <c r="HK32" i="7" s="1"/>
  <c r="HY32" i="7" s="1"/>
  <c r="HZ32" i="7" s="1"/>
  <c r="HJ31" i="7"/>
  <c r="HK31" i="7" s="1"/>
  <c r="HY31" i="7" s="1"/>
  <c r="HZ31" i="7" s="1"/>
  <c r="HJ30" i="7"/>
  <c r="HK30" i="7" s="1"/>
  <c r="HY30" i="7" s="1"/>
  <c r="HZ30" i="7" s="1"/>
  <c r="HJ29" i="7"/>
  <c r="HK29" i="7" s="1"/>
  <c r="HY29" i="7" s="1"/>
  <c r="HZ29" i="7" s="1"/>
  <c r="HJ28" i="7"/>
  <c r="HK28" i="7" s="1"/>
  <c r="HY28" i="7" s="1"/>
  <c r="HZ28" i="7" s="1"/>
  <c r="HJ27" i="7"/>
  <c r="HK27" i="7" s="1"/>
  <c r="HY27" i="7" s="1"/>
  <c r="HZ27" i="7" s="1"/>
  <c r="HJ26" i="7"/>
  <c r="HK26" i="7" s="1"/>
  <c r="HY26" i="7" s="1"/>
  <c r="HZ26" i="7" s="1"/>
  <c r="HJ23" i="7"/>
  <c r="HK23" i="7" s="1"/>
  <c r="HY23" i="7" s="1"/>
  <c r="HZ23" i="7" s="1"/>
  <c r="HJ21" i="7"/>
  <c r="HK21" i="7" s="1"/>
  <c r="HY21" i="7" s="1"/>
  <c r="HZ21" i="7" s="1"/>
  <c r="HJ19" i="7"/>
  <c r="HK19" i="7" s="1"/>
  <c r="HY19" i="7" s="1"/>
  <c r="HZ19" i="7" s="1"/>
  <c r="HJ17" i="7"/>
  <c r="HK17" i="7" s="1"/>
  <c r="HY17" i="7" s="1"/>
  <c r="HZ17" i="7" s="1"/>
  <c r="HJ13" i="7"/>
  <c r="HK13" i="7" s="1"/>
  <c r="HY13" i="7" s="1"/>
  <c r="HZ13" i="7" s="1"/>
  <c r="HL10" i="7"/>
  <c r="IH25" i="7" l="1"/>
  <c r="II25" i="7" s="1"/>
  <c r="IW25" i="7" s="1"/>
  <c r="IX25" i="7" s="1"/>
  <c r="IH24" i="7"/>
  <c r="II24" i="7" s="1"/>
  <c r="IW24" i="7" s="1"/>
  <c r="IX24" i="7" s="1"/>
  <c r="IH23" i="7"/>
  <c r="II23" i="7" s="1"/>
  <c r="IW23" i="7" s="1"/>
  <c r="IX23" i="7" s="1"/>
  <c r="IH22" i="7"/>
  <c r="II22" i="7" s="1"/>
  <c r="IW22" i="7" s="1"/>
  <c r="IX22" i="7" s="1"/>
  <c r="IH21" i="7"/>
  <c r="II21" i="7" s="1"/>
  <c r="IW21" i="7" s="1"/>
  <c r="IX21" i="7" s="1"/>
  <c r="IH20" i="7"/>
  <c r="II20" i="7" s="1"/>
  <c r="IW20" i="7" s="1"/>
  <c r="IX20" i="7" s="1"/>
  <c r="IH19" i="7"/>
  <c r="II19" i="7" s="1"/>
  <c r="IW19" i="7" s="1"/>
  <c r="IX19" i="7" s="1"/>
  <c r="IH18" i="7"/>
  <c r="II18" i="7" s="1"/>
  <c r="IW18" i="7" s="1"/>
  <c r="IX18" i="7" s="1"/>
  <c r="IH17" i="7"/>
  <c r="II17" i="7" s="1"/>
  <c r="IW17" i="7" s="1"/>
  <c r="IX17" i="7" s="1"/>
  <c r="IH16" i="7"/>
  <c r="II16" i="7" s="1"/>
  <c r="IW16" i="7" s="1"/>
  <c r="IX16" i="7" s="1"/>
  <c r="IH14" i="7"/>
  <c r="II14" i="7" s="1"/>
  <c r="IW14" i="7" s="1"/>
  <c r="IX14" i="7" s="1"/>
  <c r="JH11" i="7"/>
  <c r="IH15" i="7"/>
  <c r="II15" i="7" s="1"/>
  <c r="IW15" i="7" s="1"/>
  <c r="IX15" i="7" s="1"/>
  <c r="IH83" i="7"/>
  <c r="II83" i="7" s="1"/>
  <c r="IW83" i="7" s="1"/>
  <c r="IX83" i="7" s="1"/>
  <c r="IH82" i="7"/>
  <c r="II82" i="7" s="1"/>
  <c r="IW82" i="7" s="1"/>
  <c r="IX82" i="7" s="1"/>
  <c r="IH81" i="7"/>
  <c r="II81" i="7" s="1"/>
  <c r="IW81" i="7" s="1"/>
  <c r="IX81" i="7" s="1"/>
  <c r="IH80" i="7"/>
  <c r="II80" i="7" s="1"/>
  <c r="IW80" i="7" s="1"/>
  <c r="IX80" i="7" s="1"/>
  <c r="IH79" i="7"/>
  <c r="II79" i="7" s="1"/>
  <c r="IW79" i="7" s="1"/>
  <c r="IX79" i="7" s="1"/>
  <c r="IH78" i="7"/>
  <c r="II78" i="7" s="1"/>
  <c r="IW78" i="7" s="1"/>
  <c r="IX78" i="7" s="1"/>
  <c r="IH77" i="7"/>
  <c r="II77" i="7" s="1"/>
  <c r="IW77" i="7" s="1"/>
  <c r="IX77" i="7" s="1"/>
  <c r="IH76" i="7"/>
  <c r="II76" i="7" s="1"/>
  <c r="IW76" i="7" s="1"/>
  <c r="IX76" i="7" s="1"/>
  <c r="IH75" i="7"/>
  <c r="II75" i="7" s="1"/>
  <c r="IW75" i="7" s="1"/>
  <c r="IX75" i="7" s="1"/>
  <c r="IH74" i="7"/>
  <c r="II74" i="7" s="1"/>
  <c r="IW74" i="7" s="1"/>
  <c r="IX74" i="7" s="1"/>
  <c r="IH73" i="7"/>
  <c r="II73" i="7" s="1"/>
  <c r="IW73" i="7" s="1"/>
  <c r="IX73" i="7" s="1"/>
  <c r="IH72" i="7"/>
  <c r="II72" i="7" s="1"/>
  <c r="IW72" i="7" s="1"/>
  <c r="IX72" i="7" s="1"/>
  <c r="IH71" i="7"/>
  <c r="II71" i="7" s="1"/>
  <c r="IW71" i="7" s="1"/>
  <c r="IX71" i="7" s="1"/>
  <c r="IH70" i="7"/>
  <c r="II70" i="7" s="1"/>
  <c r="IW70" i="7" s="1"/>
  <c r="IX70" i="7" s="1"/>
  <c r="IH69" i="7"/>
  <c r="II69" i="7" s="1"/>
  <c r="IW69" i="7" s="1"/>
  <c r="IX69" i="7" s="1"/>
  <c r="IH68" i="7"/>
  <c r="II68" i="7" s="1"/>
  <c r="IW68" i="7" s="1"/>
  <c r="IX68" i="7" s="1"/>
  <c r="IH67" i="7"/>
  <c r="II67" i="7" s="1"/>
  <c r="IW67" i="7" s="1"/>
  <c r="IX67" i="7" s="1"/>
  <c r="IH66" i="7"/>
  <c r="II66" i="7" s="1"/>
  <c r="IW66" i="7" s="1"/>
  <c r="IX66" i="7" s="1"/>
  <c r="IH65" i="7"/>
  <c r="II65" i="7" s="1"/>
  <c r="IW65" i="7" s="1"/>
  <c r="IX65" i="7" s="1"/>
  <c r="IH64" i="7"/>
  <c r="II64" i="7" s="1"/>
  <c r="IW64" i="7" s="1"/>
  <c r="IX64" i="7" s="1"/>
  <c r="IH63" i="7"/>
  <c r="II63" i="7" s="1"/>
  <c r="IW63" i="7" s="1"/>
  <c r="IX63" i="7" s="1"/>
  <c r="IH62" i="7"/>
  <c r="II62" i="7" s="1"/>
  <c r="IW62" i="7" s="1"/>
  <c r="IX62" i="7" s="1"/>
  <c r="IH61" i="7"/>
  <c r="II61" i="7" s="1"/>
  <c r="IW61" i="7" s="1"/>
  <c r="IX61" i="7" s="1"/>
  <c r="IH60" i="7"/>
  <c r="II60" i="7" s="1"/>
  <c r="IW60" i="7" s="1"/>
  <c r="IX60" i="7" s="1"/>
  <c r="IH59" i="7"/>
  <c r="II59" i="7" s="1"/>
  <c r="IW59" i="7" s="1"/>
  <c r="IX59" i="7" s="1"/>
  <c r="IH58" i="7"/>
  <c r="II58" i="7" s="1"/>
  <c r="IW58" i="7" s="1"/>
  <c r="IX58" i="7" s="1"/>
  <c r="IH57" i="7"/>
  <c r="II57" i="7" s="1"/>
  <c r="IW57" i="7" s="1"/>
  <c r="IX57" i="7" s="1"/>
  <c r="IH56" i="7"/>
  <c r="II56" i="7" s="1"/>
  <c r="IW56" i="7" s="1"/>
  <c r="IX56" i="7" s="1"/>
  <c r="IH55" i="7"/>
  <c r="II55" i="7" s="1"/>
  <c r="IW55" i="7" s="1"/>
  <c r="IX55" i="7" s="1"/>
  <c r="IH54" i="7"/>
  <c r="II54" i="7" s="1"/>
  <c r="IW54" i="7" s="1"/>
  <c r="IX54" i="7" s="1"/>
  <c r="IH53" i="7"/>
  <c r="II53" i="7" s="1"/>
  <c r="IW53" i="7" s="1"/>
  <c r="IX53" i="7" s="1"/>
  <c r="IH52" i="7"/>
  <c r="II52" i="7" s="1"/>
  <c r="IW52" i="7" s="1"/>
  <c r="IX52" i="7" s="1"/>
  <c r="IH51" i="7"/>
  <c r="II51" i="7" s="1"/>
  <c r="IW51" i="7" s="1"/>
  <c r="IX51" i="7" s="1"/>
  <c r="IH50" i="7"/>
  <c r="II50" i="7" s="1"/>
  <c r="IW50" i="7" s="1"/>
  <c r="IX50" i="7" s="1"/>
  <c r="IH49" i="7"/>
  <c r="II49" i="7" s="1"/>
  <c r="IW49" i="7" s="1"/>
  <c r="IX49" i="7" s="1"/>
  <c r="IH48" i="7"/>
  <c r="II48" i="7" s="1"/>
  <c r="IW48" i="7" s="1"/>
  <c r="IX48" i="7" s="1"/>
  <c r="IH47" i="7"/>
  <c r="II47" i="7" s="1"/>
  <c r="IW47" i="7" s="1"/>
  <c r="IX47" i="7" s="1"/>
  <c r="IH46" i="7"/>
  <c r="II46" i="7" s="1"/>
  <c r="IW46" i="7" s="1"/>
  <c r="IX46" i="7" s="1"/>
  <c r="IH45" i="7"/>
  <c r="II45" i="7" s="1"/>
  <c r="IW45" i="7" s="1"/>
  <c r="IX45" i="7" s="1"/>
  <c r="IH44" i="7"/>
  <c r="II44" i="7" s="1"/>
  <c r="IW44" i="7" s="1"/>
  <c r="IX44" i="7" s="1"/>
  <c r="IH43" i="7"/>
  <c r="II43" i="7" s="1"/>
  <c r="IW43" i="7" s="1"/>
  <c r="IX43" i="7" s="1"/>
  <c r="IH42" i="7"/>
  <c r="II42" i="7" s="1"/>
  <c r="IW42" i="7" s="1"/>
  <c r="IX42" i="7" s="1"/>
  <c r="IH41" i="7"/>
  <c r="II41" i="7" s="1"/>
  <c r="IW41" i="7" s="1"/>
  <c r="IX41" i="7" s="1"/>
  <c r="IH40" i="7"/>
  <c r="II40" i="7" s="1"/>
  <c r="IW40" i="7" s="1"/>
  <c r="IX40" i="7" s="1"/>
  <c r="IH39" i="7"/>
  <c r="II39" i="7" s="1"/>
  <c r="IW39" i="7" s="1"/>
  <c r="IX39" i="7" s="1"/>
  <c r="IH38" i="7"/>
  <c r="II38" i="7" s="1"/>
  <c r="IW38" i="7" s="1"/>
  <c r="IX38" i="7" s="1"/>
  <c r="IH37" i="7"/>
  <c r="II37" i="7" s="1"/>
  <c r="IW37" i="7" s="1"/>
  <c r="IX37" i="7" s="1"/>
  <c r="IH36" i="7"/>
  <c r="II36" i="7" s="1"/>
  <c r="IW36" i="7" s="1"/>
  <c r="IX36" i="7" s="1"/>
  <c r="IH35" i="7"/>
  <c r="II35" i="7" s="1"/>
  <c r="IW35" i="7" s="1"/>
  <c r="IX35" i="7" s="1"/>
  <c r="IH34" i="7"/>
  <c r="II34" i="7" s="1"/>
  <c r="IW34" i="7" s="1"/>
  <c r="IX34" i="7" s="1"/>
  <c r="IH33" i="7"/>
  <c r="II33" i="7" s="1"/>
  <c r="IW33" i="7" s="1"/>
  <c r="IX33" i="7" s="1"/>
  <c r="IH32" i="7"/>
  <c r="II32" i="7" s="1"/>
  <c r="IW32" i="7" s="1"/>
  <c r="IX32" i="7" s="1"/>
  <c r="IH31" i="7"/>
  <c r="II31" i="7" s="1"/>
  <c r="IW31" i="7" s="1"/>
  <c r="IX31" i="7" s="1"/>
  <c r="IH30" i="7"/>
  <c r="II30" i="7" s="1"/>
  <c r="IW30" i="7" s="1"/>
  <c r="IX30" i="7" s="1"/>
  <c r="IH29" i="7"/>
  <c r="II29" i="7" s="1"/>
  <c r="IW29" i="7" s="1"/>
  <c r="IX29" i="7" s="1"/>
  <c r="IH28" i="7"/>
  <c r="II28" i="7" s="1"/>
  <c r="IW28" i="7" s="1"/>
  <c r="IX28" i="7" s="1"/>
  <c r="IH27" i="7"/>
  <c r="II27" i="7" s="1"/>
  <c r="IW27" i="7" s="1"/>
  <c r="IX27" i="7" s="1"/>
  <c r="IH26" i="7"/>
  <c r="II26" i="7" s="1"/>
  <c r="IW26" i="7" s="1"/>
  <c r="IX26" i="7" s="1"/>
  <c r="IH112" i="7"/>
  <c r="II112" i="7" s="1"/>
  <c r="IW112" i="7" s="1"/>
  <c r="IX112" i="7" s="1"/>
  <c r="IH111" i="7"/>
  <c r="II111" i="7" s="1"/>
  <c r="IW111" i="7" s="1"/>
  <c r="IX111" i="7" s="1"/>
  <c r="IH110" i="7"/>
  <c r="II110" i="7" s="1"/>
  <c r="IW110" i="7" s="1"/>
  <c r="IX110" i="7" s="1"/>
  <c r="IH109" i="7"/>
  <c r="II109" i="7" s="1"/>
  <c r="IW109" i="7" s="1"/>
  <c r="IX109" i="7" s="1"/>
  <c r="IH108" i="7"/>
  <c r="II108" i="7" s="1"/>
  <c r="IW108" i="7" s="1"/>
  <c r="IX108" i="7" s="1"/>
  <c r="IH107" i="7"/>
  <c r="II107" i="7" s="1"/>
  <c r="IW107" i="7" s="1"/>
  <c r="IX107" i="7" s="1"/>
  <c r="IH106" i="7"/>
  <c r="II106" i="7" s="1"/>
  <c r="IW106" i="7" s="1"/>
  <c r="IX106" i="7" s="1"/>
  <c r="IH105" i="7"/>
  <c r="II105" i="7" s="1"/>
  <c r="IW105" i="7" s="1"/>
  <c r="IX105" i="7" s="1"/>
  <c r="IH104" i="7"/>
  <c r="II104" i="7" s="1"/>
  <c r="IW104" i="7" s="1"/>
  <c r="IX104" i="7" s="1"/>
  <c r="IH103" i="7"/>
  <c r="II103" i="7" s="1"/>
  <c r="IW103" i="7" s="1"/>
  <c r="IX103" i="7" s="1"/>
  <c r="IH102" i="7"/>
  <c r="II102" i="7" s="1"/>
  <c r="IW102" i="7" s="1"/>
  <c r="IX102" i="7" s="1"/>
  <c r="IH101" i="7"/>
  <c r="II101" i="7" s="1"/>
  <c r="IW101" i="7" s="1"/>
  <c r="IX101" i="7" s="1"/>
  <c r="IH100" i="7"/>
  <c r="II100" i="7" s="1"/>
  <c r="IW100" i="7" s="1"/>
  <c r="IX100" i="7" s="1"/>
  <c r="IH99" i="7"/>
  <c r="II99" i="7" s="1"/>
  <c r="IW99" i="7" s="1"/>
  <c r="IX99" i="7" s="1"/>
  <c r="IH98" i="7"/>
  <c r="II98" i="7" s="1"/>
  <c r="IW98" i="7" s="1"/>
  <c r="IX98" i="7" s="1"/>
  <c r="IH97" i="7"/>
  <c r="II97" i="7" s="1"/>
  <c r="IW97" i="7" s="1"/>
  <c r="IX97" i="7" s="1"/>
  <c r="IH96" i="7"/>
  <c r="II96" i="7" s="1"/>
  <c r="IW96" i="7" s="1"/>
  <c r="IX96" i="7" s="1"/>
  <c r="IH95" i="7"/>
  <c r="II95" i="7" s="1"/>
  <c r="IW95" i="7" s="1"/>
  <c r="IX95" i="7" s="1"/>
  <c r="IH94" i="7"/>
  <c r="II94" i="7" s="1"/>
  <c r="IW94" i="7" s="1"/>
  <c r="IX94" i="7" s="1"/>
  <c r="IH93" i="7"/>
  <c r="II93" i="7" s="1"/>
  <c r="IW93" i="7" s="1"/>
  <c r="IX93" i="7" s="1"/>
  <c r="IH92" i="7"/>
  <c r="II92" i="7" s="1"/>
  <c r="IW92" i="7" s="1"/>
  <c r="IX92" i="7" s="1"/>
  <c r="IH91" i="7"/>
  <c r="II91" i="7" s="1"/>
  <c r="IW91" i="7" s="1"/>
  <c r="IX91" i="7" s="1"/>
  <c r="IH90" i="7"/>
  <c r="II90" i="7" s="1"/>
  <c r="IW90" i="7" s="1"/>
  <c r="IX90" i="7" s="1"/>
  <c r="IH89" i="7"/>
  <c r="II89" i="7" s="1"/>
  <c r="IW89" i="7" s="1"/>
  <c r="IX89" i="7" s="1"/>
  <c r="IH88" i="7"/>
  <c r="II88" i="7" s="1"/>
  <c r="IW88" i="7" s="1"/>
  <c r="IX88" i="7" s="1"/>
  <c r="IH87" i="7"/>
  <c r="II87" i="7" s="1"/>
  <c r="IW87" i="7" s="1"/>
  <c r="IX87" i="7" s="1"/>
  <c r="IH86" i="7"/>
  <c r="II86" i="7" s="1"/>
  <c r="IW86" i="7" s="1"/>
  <c r="IX86" i="7" s="1"/>
  <c r="IH85" i="7"/>
  <c r="II85" i="7" s="1"/>
  <c r="IW85" i="7" s="1"/>
  <c r="IX85" i="7" s="1"/>
  <c r="IH84" i="7"/>
  <c r="II84" i="7" s="1"/>
  <c r="IW84" i="7" s="1"/>
  <c r="IX84" i="7" s="1"/>
  <c r="IH13" i="7"/>
  <c r="II13" i="7" s="1"/>
  <c r="IW13" i="7" s="1"/>
  <c r="IX13" i="7" s="1"/>
  <c r="IJ10" i="7"/>
  <c r="JF14" i="7" l="1"/>
  <c r="JG14" i="7" s="1"/>
  <c r="JU14" i="7" s="1"/>
  <c r="JV14" i="7" s="1"/>
  <c r="JF24" i="7"/>
  <c r="JG24" i="7" s="1"/>
  <c r="JU24" i="7" s="1"/>
  <c r="JV24" i="7" s="1"/>
  <c r="JF22" i="7"/>
  <c r="JG22" i="7" s="1"/>
  <c r="JU22" i="7" s="1"/>
  <c r="JV22" i="7" s="1"/>
  <c r="JF20" i="7"/>
  <c r="JG20" i="7" s="1"/>
  <c r="JU20" i="7" s="1"/>
  <c r="JV20" i="7" s="1"/>
  <c r="JF18" i="7"/>
  <c r="JG18" i="7" s="1"/>
  <c r="JU18" i="7" s="1"/>
  <c r="JV18" i="7" s="1"/>
  <c r="JF16" i="7"/>
  <c r="JG16" i="7" s="1"/>
  <c r="JU16" i="7" s="1"/>
  <c r="JV16" i="7" s="1"/>
  <c r="JF13" i="7"/>
  <c r="JG13" i="7" s="1"/>
  <c r="JU13" i="7" s="1"/>
  <c r="JV13" i="7" s="1"/>
  <c r="JF112" i="7"/>
  <c r="JG112" i="7" s="1"/>
  <c r="JU112" i="7" s="1"/>
  <c r="JV112" i="7" s="1"/>
  <c r="JF111" i="7"/>
  <c r="JG111" i="7" s="1"/>
  <c r="JU111" i="7" s="1"/>
  <c r="JV111" i="7" s="1"/>
  <c r="JF110" i="7"/>
  <c r="JG110" i="7" s="1"/>
  <c r="JU110" i="7" s="1"/>
  <c r="JV110" i="7" s="1"/>
  <c r="JF109" i="7"/>
  <c r="JG109" i="7" s="1"/>
  <c r="JU109" i="7" s="1"/>
  <c r="JV109" i="7" s="1"/>
  <c r="JF108" i="7"/>
  <c r="JG108" i="7" s="1"/>
  <c r="JU108" i="7" s="1"/>
  <c r="JV108" i="7" s="1"/>
  <c r="JF107" i="7"/>
  <c r="JG107" i="7" s="1"/>
  <c r="JU107" i="7" s="1"/>
  <c r="JV107" i="7" s="1"/>
  <c r="JF106" i="7"/>
  <c r="JG106" i="7" s="1"/>
  <c r="JU106" i="7" s="1"/>
  <c r="JV106" i="7" s="1"/>
  <c r="JF105" i="7"/>
  <c r="JG105" i="7" s="1"/>
  <c r="JU105" i="7" s="1"/>
  <c r="JV105" i="7" s="1"/>
  <c r="JF104" i="7"/>
  <c r="JG104" i="7" s="1"/>
  <c r="JU104" i="7" s="1"/>
  <c r="JV104" i="7" s="1"/>
  <c r="JF103" i="7"/>
  <c r="JG103" i="7" s="1"/>
  <c r="JU103" i="7" s="1"/>
  <c r="JV103" i="7" s="1"/>
  <c r="JF102" i="7"/>
  <c r="JG102" i="7" s="1"/>
  <c r="JU102" i="7" s="1"/>
  <c r="JV102" i="7" s="1"/>
  <c r="JF101" i="7"/>
  <c r="JG101" i="7" s="1"/>
  <c r="JU101" i="7" s="1"/>
  <c r="JV101" i="7" s="1"/>
  <c r="JF100" i="7"/>
  <c r="JG100" i="7" s="1"/>
  <c r="JU100" i="7" s="1"/>
  <c r="JV100" i="7" s="1"/>
  <c r="JF99" i="7"/>
  <c r="JG99" i="7" s="1"/>
  <c r="JU99" i="7" s="1"/>
  <c r="JV99" i="7" s="1"/>
  <c r="JF98" i="7"/>
  <c r="JG98" i="7" s="1"/>
  <c r="JU98" i="7" s="1"/>
  <c r="JV98" i="7" s="1"/>
  <c r="JF97" i="7"/>
  <c r="JG97" i="7" s="1"/>
  <c r="JU97" i="7" s="1"/>
  <c r="JV97" i="7" s="1"/>
  <c r="JF96" i="7"/>
  <c r="JG96" i="7" s="1"/>
  <c r="JU96" i="7" s="1"/>
  <c r="JV96" i="7" s="1"/>
  <c r="JF95" i="7"/>
  <c r="JG95" i="7" s="1"/>
  <c r="JU95" i="7" s="1"/>
  <c r="JV95" i="7" s="1"/>
  <c r="JF94" i="7"/>
  <c r="JG94" i="7" s="1"/>
  <c r="JU94" i="7" s="1"/>
  <c r="JV94" i="7" s="1"/>
  <c r="JF93" i="7"/>
  <c r="JG93" i="7" s="1"/>
  <c r="JU93" i="7" s="1"/>
  <c r="JV93" i="7" s="1"/>
  <c r="JF92" i="7"/>
  <c r="JG92" i="7" s="1"/>
  <c r="JU92" i="7" s="1"/>
  <c r="JV92" i="7" s="1"/>
  <c r="JF91" i="7"/>
  <c r="JG91" i="7" s="1"/>
  <c r="JU91" i="7" s="1"/>
  <c r="JV91" i="7" s="1"/>
  <c r="JF90" i="7"/>
  <c r="JG90" i="7" s="1"/>
  <c r="JU90" i="7" s="1"/>
  <c r="JV90" i="7" s="1"/>
  <c r="JF89" i="7"/>
  <c r="JG89" i="7" s="1"/>
  <c r="JU89" i="7" s="1"/>
  <c r="JV89" i="7" s="1"/>
  <c r="JF88" i="7"/>
  <c r="JG88" i="7" s="1"/>
  <c r="JU88" i="7" s="1"/>
  <c r="JV88" i="7" s="1"/>
  <c r="JF87" i="7"/>
  <c r="JG87" i="7" s="1"/>
  <c r="JU87" i="7" s="1"/>
  <c r="JV87" i="7" s="1"/>
  <c r="JF86" i="7"/>
  <c r="JG86" i="7" s="1"/>
  <c r="JU86" i="7" s="1"/>
  <c r="JV86" i="7" s="1"/>
  <c r="JF85" i="7"/>
  <c r="JG85" i="7" s="1"/>
  <c r="JU85" i="7" s="1"/>
  <c r="JV85" i="7" s="1"/>
  <c r="JF84" i="7"/>
  <c r="JG84" i="7" s="1"/>
  <c r="JU84" i="7" s="1"/>
  <c r="JV84" i="7" s="1"/>
  <c r="JF83" i="7"/>
  <c r="JG83" i="7" s="1"/>
  <c r="JU83" i="7" s="1"/>
  <c r="JV83" i="7" s="1"/>
  <c r="JF82" i="7"/>
  <c r="JG82" i="7" s="1"/>
  <c r="JU82" i="7" s="1"/>
  <c r="JV82" i="7" s="1"/>
  <c r="JF81" i="7"/>
  <c r="JG81" i="7" s="1"/>
  <c r="JU81" i="7" s="1"/>
  <c r="JV81" i="7" s="1"/>
  <c r="JF80" i="7"/>
  <c r="JG80" i="7" s="1"/>
  <c r="JU80" i="7" s="1"/>
  <c r="JV80" i="7" s="1"/>
  <c r="JF79" i="7"/>
  <c r="JG79" i="7" s="1"/>
  <c r="JU79" i="7" s="1"/>
  <c r="JV79" i="7" s="1"/>
  <c r="JF78" i="7"/>
  <c r="JG78" i="7" s="1"/>
  <c r="JU78" i="7" s="1"/>
  <c r="JV78" i="7" s="1"/>
  <c r="JF77" i="7"/>
  <c r="JG77" i="7" s="1"/>
  <c r="JU77" i="7" s="1"/>
  <c r="JV77" i="7" s="1"/>
  <c r="JF76" i="7"/>
  <c r="JG76" i="7" s="1"/>
  <c r="JU76" i="7" s="1"/>
  <c r="JV76" i="7" s="1"/>
  <c r="JF75" i="7"/>
  <c r="JG75" i="7" s="1"/>
  <c r="JU75" i="7" s="1"/>
  <c r="JV75" i="7" s="1"/>
  <c r="JF74" i="7"/>
  <c r="JG74" i="7" s="1"/>
  <c r="JU74" i="7" s="1"/>
  <c r="JV74" i="7" s="1"/>
  <c r="JF73" i="7"/>
  <c r="JG73" i="7" s="1"/>
  <c r="JU73" i="7" s="1"/>
  <c r="JV73" i="7" s="1"/>
  <c r="JF72" i="7"/>
  <c r="JG72" i="7" s="1"/>
  <c r="JU72" i="7" s="1"/>
  <c r="JV72" i="7" s="1"/>
  <c r="JF71" i="7"/>
  <c r="JG71" i="7" s="1"/>
  <c r="JU71" i="7" s="1"/>
  <c r="JV71" i="7" s="1"/>
  <c r="JF70" i="7"/>
  <c r="JG70" i="7" s="1"/>
  <c r="JU70" i="7" s="1"/>
  <c r="JV70" i="7" s="1"/>
  <c r="JF69" i="7"/>
  <c r="JG69" i="7" s="1"/>
  <c r="JU69" i="7" s="1"/>
  <c r="JV69" i="7" s="1"/>
  <c r="JF68" i="7"/>
  <c r="JG68" i="7" s="1"/>
  <c r="JU68" i="7" s="1"/>
  <c r="JV68" i="7" s="1"/>
  <c r="JF67" i="7"/>
  <c r="JG67" i="7" s="1"/>
  <c r="JU67" i="7" s="1"/>
  <c r="JV67" i="7" s="1"/>
  <c r="JF66" i="7"/>
  <c r="JG66" i="7" s="1"/>
  <c r="JU66" i="7" s="1"/>
  <c r="JV66" i="7" s="1"/>
  <c r="JF65" i="7"/>
  <c r="JG65" i="7" s="1"/>
  <c r="JU65" i="7" s="1"/>
  <c r="JV65" i="7" s="1"/>
  <c r="JF64" i="7"/>
  <c r="JG64" i="7" s="1"/>
  <c r="JU64" i="7" s="1"/>
  <c r="JV64" i="7" s="1"/>
  <c r="JF63" i="7"/>
  <c r="JG63" i="7" s="1"/>
  <c r="JU63" i="7" s="1"/>
  <c r="JV63" i="7" s="1"/>
  <c r="JF62" i="7"/>
  <c r="JG62" i="7" s="1"/>
  <c r="JU62" i="7" s="1"/>
  <c r="JV62" i="7" s="1"/>
  <c r="JF61" i="7"/>
  <c r="JG61" i="7" s="1"/>
  <c r="JU61" i="7" s="1"/>
  <c r="JV61" i="7" s="1"/>
  <c r="JF60" i="7"/>
  <c r="JG60" i="7" s="1"/>
  <c r="JU60" i="7" s="1"/>
  <c r="JV60" i="7" s="1"/>
  <c r="JF59" i="7"/>
  <c r="JG59" i="7" s="1"/>
  <c r="JU59" i="7" s="1"/>
  <c r="JV59" i="7" s="1"/>
  <c r="JF58" i="7"/>
  <c r="JG58" i="7" s="1"/>
  <c r="JU58" i="7" s="1"/>
  <c r="JV58" i="7" s="1"/>
  <c r="JF57" i="7"/>
  <c r="JG57" i="7" s="1"/>
  <c r="JU57" i="7" s="1"/>
  <c r="JV57" i="7" s="1"/>
  <c r="JF56" i="7"/>
  <c r="JG56" i="7" s="1"/>
  <c r="JU56" i="7" s="1"/>
  <c r="JV56" i="7" s="1"/>
  <c r="JF55" i="7"/>
  <c r="JG55" i="7" s="1"/>
  <c r="JU55" i="7" s="1"/>
  <c r="JV55" i="7" s="1"/>
  <c r="JF54" i="7"/>
  <c r="JG54" i="7" s="1"/>
  <c r="JU54" i="7" s="1"/>
  <c r="JV54" i="7" s="1"/>
  <c r="JF53" i="7"/>
  <c r="JG53" i="7" s="1"/>
  <c r="JU53" i="7" s="1"/>
  <c r="JV53" i="7" s="1"/>
  <c r="JF52" i="7"/>
  <c r="JG52" i="7" s="1"/>
  <c r="JU52" i="7" s="1"/>
  <c r="JV52" i="7" s="1"/>
  <c r="JF51" i="7"/>
  <c r="JG51" i="7" s="1"/>
  <c r="JU51" i="7" s="1"/>
  <c r="JV51" i="7" s="1"/>
  <c r="JF50" i="7"/>
  <c r="JG50" i="7" s="1"/>
  <c r="JU50" i="7" s="1"/>
  <c r="JV50" i="7" s="1"/>
  <c r="JF49" i="7"/>
  <c r="JG49" i="7" s="1"/>
  <c r="JU49" i="7" s="1"/>
  <c r="JV49" i="7" s="1"/>
  <c r="JF48" i="7"/>
  <c r="JG48" i="7" s="1"/>
  <c r="JU48" i="7" s="1"/>
  <c r="JV48" i="7" s="1"/>
  <c r="JF47" i="7"/>
  <c r="JG47" i="7" s="1"/>
  <c r="JU47" i="7" s="1"/>
  <c r="JV47" i="7" s="1"/>
  <c r="JF46" i="7"/>
  <c r="JG46" i="7" s="1"/>
  <c r="JU46" i="7" s="1"/>
  <c r="JV46" i="7" s="1"/>
  <c r="JF45" i="7"/>
  <c r="JG45" i="7" s="1"/>
  <c r="JU45" i="7" s="1"/>
  <c r="JV45" i="7" s="1"/>
  <c r="JF44" i="7"/>
  <c r="JG44" i="7" s="1"/>
  <c r="JU44" i="7" s="1"/>
  <c r="JV44" i="7" s="1"/>
  <c r="JF43" i="7"/>
  <c r="JG43" i="7" s="1"/>
  <c r="JU43" i="7" s="1"/>
  <c r="JV43" i="7" s="1"/>
  <c r="JF42" i="7"/>
  <c r="JG42" i="7" s="1"/>
  <c r="JU42" i="7" s="1"/>
  <c r="JV42" i="7" s="1"/>
  <c r="JF41" i="7"/>
  <c r="JG41" i="7" s="1"/>
  <c r="JU41" i="7" s="1"/>
  <c r="JV41" i="7" s="1"/>
  <c r="JF40" i="7"/>
  <c r="JG40" i="7" s="1"/>
  <c r="JU40" i="7" s="1"/>
  <c r="JV40" i="7" s="1"/>
  <c r="JF39" i="7"/>
  <c r="JG39" i="7" s="1"/>
  <c r="JU39" i="7" s="1"/>
  <c r="JV39" i="7" s="1"/>
  <c r="JF38" i="7"/>
  <c r="JG38" i="7" s="1"/>
  <c r="JU38" i="7" s="1"/>
  <c r="JV38" i="7" s="1"/>
  <c r="JF37" i="7"/>
  <c r="JG37" i="7" s="1"/>
  <c r="JU37" i="7" s="1"/>
  <c r="JV37" i="7" s="1"/>
  <c r="JF36" i="7"/>
  <c r="JG36" i="7" s="1"/>
  <c r="JU36" i="7" s="1"/>
  <c r="JV36" i="7" s="1"/>
  <c r="JF35" i="7"/>
  <c r="JG35" i="7" s="1"/>
  <c r="JU35" i="7" s="1"/>
  <c r="JV35" i="7" s="1"/>
  <c r="JF34" i="7"/>
  <c r="JG34" i="7" s="1"/>
  <c r="JU34" i="7" s="1"/>
  <c r="JV34" i="7" s="1"/>
  <c r="JF33" i="7"/>
  <c r="JG33" i="7" s="1"/>
  <c r="JU33" i="7" s="1"/>
  <c r="JV33" i="7" s="1"/>
  <c r="JF32" i="7"/>
  <c r="JG32" i="7" s="1"/>
  <c r="JU32" i="7" s="1"/>
  <c r="JV32" i="7" s="1"/>
  <c r="JF31" i="7"/>
  <c r="JG31" i="7" s="1"/>
  <c r="JU31" i="7" s="1"/>
  <c r="JV31" i="7" s="1"/>
  <c r="JF30" i="7"/>
  <c r="JG30" i="7" s="1"/>
  <c r="JU30" i="7" s="1"/>
  <c r="JV30" i="7" s="1"/>
  <c r="JF29" i="7"/>
  <c r="JG29" i="7" s="1"/>
  <c r="JU29" i="7" s="1"/>
  <c r="JV29" i="7" s="1"/>
  <c r="JF28" i="7"/>
  <c r="JG28" i="7" s="1"/>
  <c r="JU28" i="7" s="1"/>
  <c r="JV28" i="7" s="1"/>
  <c r="JF27" i="7"/>
  <c r="JG27" i="7" s="1"/>
  <c r="JU27" i="7" s="1"/>
  <c r="JV27" i="7" s="1"/>
  <c r="JF26" i="7"/>
  <c r="JG26" i="7" s="1"/>
  <c r="JU26" i="7" s="1"/>
  <c r="JV26" i="7" s="1"/>
  <c r="JF25" i="7"/>
  <c r="JG25" i="7" s="1"/>
  <c r="JU25" i="7" s="1"/>
  <c r="JV25" i="7" s="1"/>
  <c r="JF23" i="7"/>
  <c r="JG23" i="7" s="1"/>
  <c r="JU23" i="7" s="1"/>
  <c r="JV23" i="7" s="1"/>
  <c r="JF21" i="7"/>
  <c r="JG21" i="7" s="1"/>
  <c r="JU21" i="7" s="1"/>
  <c r="JV21" i="7" s="1"/>
  <c r="JF19" i="7"/>
  <c r="JG19" i="7" s="1"/>
  <c r="JU19" i="7" s="1"/>
  <c r="JV19" i="7" s="1"/>
  <c r="JF17" i="7"/>
  <c r="JG17" i="7" s="1"/>
  <c r="JU17" i="7" s="1"/>
  <c r="JV17" i="7" s="1"/>
  <c r="JF15" i="7"/>
  <c r="JG15" i="7" s="1"/>
  <c r="JU15" i="7" s="1"/>
  <c r="JV15" i="7" s="1"/>
  <c r="JH10" i="7"/>
  <c r="Y1" i="2" l="1"/>
  <c r="X3" i="2"/>
  <c r="X5" i="2" s="1"/>
  <c r="X4" i="2" s="1"/>
  <c r="Y3" i="2"/>
  <c r="Z1" i="2" l="1"/>
  <c r="Y5" i="2"/>
  <c r="Y4" i="2" s="1"/>
  <c r="AA1" i="2" l="1"/>
  <c r="Z3" i="2"/>
  <c r="AA3" i="2" l="1"/>
  <c r="AA5" i="2" s="1"/>
  <c r="AB1" i="2"/>
  <c r="Z5" i="2"/>
  <c r="Z4" i="2" s="1"/>
  <c r="AC1" i="2" l="1"/>
  <c r="AB3" i="2"/>
  <c r="AA4" i="2"/>
  <c r="AB5" i="2" l="1"/>
  <c r="AB4" i="2" s="1"/>
  <c r="AC7" i="2"/>
  <c r="AD1" i="2"/>
  <c r="AC3" i="2"/>
  <c r="AC5" i="2" s="1"/>
  <c r="AC4" i="2" l="1"/>
  <c r="AE1" i="2"/>
  <c r="AD3" i="2"/>
  <c r="AE3" i="2" l="1"/>
  <c r="AE5" i="2" s="1"/>
  <c r="AF1" i="2"/>
  <c r="AD5" i="2"/>
  <c r="AD4" i="2" s="1"/>
  <c r="AG1" i="2" l="1"/>
  <c r="AF3" i="2"/>
  <c r="AE4" i="2"/>
  <c r="AG3" i="2" l="1"/>
  <c r="AH1" i="2"/>
  <c r="AF5" i="2"/>
  <c r="AF4" i="2" s="1"/>
  <c r="AI1" i="2" l="1"/>
  <c r="AH3" i="2"/>
  <c r="AG5" i="2"/>
  <c r="AG4" i="2" s="1"/>
  <c r="AH5" i="2" l="1"/>
  <c r="AH4" i="2" s="1"/>
  <c r="AI3" i="2"/>
  <c r="AI5" i="2" l="1"/>
  <c r="AI4" i="2" s="1"/>
</calcChain>
</file>

<file path=xl/sharedStrings.xml><?xml version="1.0" encoding="utf-8"?>
<sst xmlns="http://schemas.openxmlformats.org/spreadsheetml/2006/main" count="1831" uniqueCount="207">
  <si>
    <t>INDICADOR GENERACIÓN DE EMPLEO</t>
  </si>
  <si>
    <t>DECLARACIÓN JURADA</t>
  </si>
  <si>
    <t>Fecha presentación</t>
  </si>
  <si>
    <t>1. Datos de la empresa</t>
  </si>
  <si>
    <t>Nombre o denominación</t>
  </si>
  <si>
    <t>Nº RUT</t>
  </si>
  <si>
    <t>Fecha de balance</t>
  </si>
  <si>
    <t>Teléfono</t>
  </si>
  <si>
    <t>2. Datos del proyecto</t>
  </si>
  <si>
    <t>Nº proyecto</t>
  </si>
  <si>
    <t>Fecha solicitud de declaratoria promocional</t>
  </si>
  <si>
    <t>Fecha de resolución</t>
  </si>
  <si>
    <t>3. Declaración de empleo</t>
  </si>
  <si>
    <t>Incremento anual en UCE</t>
  </si>
  <si>
    <t>Año</t>
  </si>
  <si>
    <t>Margen de tolerancia - Circular 4/14</t>
  </si>
  <si>
    <t>Nombre:</t>
  </si>
  <si>
    <t xml:space="preserve"> C.I.:</t>
  </si>
  <si>
    <t>Dirección:</t>
  </si>
  <si>
    <t>Correo electrónico</t>
  </si>
  <si>
    <t>Quien suscribe, está legalmente habilitado para hacerlo en nombre de la empresa que está representando, con plenas facultades para ello y declara conocer que la omisión de datos, como así también la errónea y/o falsa declaración, pueden ser pasibles de las penalidades previstas en el artículo 239 del Código Penal.</t>
  </si>
  <si>
    <t>FIRMA:_____________________________</t>
  </si>
  <si>
    <t>ACLARACIÓN:______________________</t>
  </si>
  <si>
    <t xml:space="preserve">Timbre </t>
  </si>
  <si>
    <t>C.I.:_____________   FECHA:__________</t>
  </si>
  <si>
    <t>profesional</t>
  </si>
  <si>
    <t xml:space="preserve">Fecha de presentación </t>
  </si>
  <si>
    <t>Inicio</t>
  </si>
  <si>
    <t>Fin</t>
  </si>
  <si>
    <t>TOTALES</t>
  </si>
  <si>
    <t>BISIESTO</t>
  </si>
  <si>
    <t>MES</t>
  </si>
  <si>
    <t>Fecha</t>
  </si>
  <si>
    <t>Nº</t>
  </si>
  <si>
    <t>Año nómina</t>
  </si>
  <si>
    <t>BPC</t>
  </si>
  <si>
    <t>CI</t>
  </si>
  <si>
    <t>Rural</t>
  </si>
  <si>
    <t>UCES equiv. a 40hs</t>
  </si>
  <si>
    <t>UCEs s/hs reales</t>
  </si>
  <si>
    <t>Adicional sexo</t>
  </si>
  <si>
    <t>Adicional edad</t>
  </si>
  <si>
    <t>Adicional Rural</t>
  </si>
  <si>
    <t>TOTAL</t>
  </si>
  <si>
    <t xml:space="preserve">BPC   </t>
  </si>
  <si>
    <t>Valor $</t>
  </si>
  <si>
    <t>Codificación de BPS</t>
  </si>
  <si>
    <t>http://www.bps.gub.uy/bps/file/11146/1/codificador-para-contribuyentes.pdf</t>
  </si>
  <si>
    <t>Todos los años, luego que se modifique la BPC debemos cambiar la planilla publicada en la web</t>
  </si>
  <si>
    <t>Categoría</t>
  </si>
  <si>
    <t>Nivel de calificación</t>
  </si>
  <si>
    <t>Salario pagado</t>
  </si>
  <si>
    <t>Valor de cuenta</t>
  </si>
  <si>
    <t>A</t>
  </si>
  <si>
    <t>Calificación Alta</t>
  </si>
  <si>
    <t>S.Nominal &gt; 20 BPC</t>
  </si>
  <si>
    <t>B</t>
  </si>
  <si>
    <t>Calificación Media Alta</t>
  </si>
  <si>
    <t>10 BPC&lt;S.N.≤20 BPC</t>
  </si>
  <si>
    <t>C</t>
  </si>
  <si>
    <t>Calificación Media</t>
  </si>
  <si>
    <t>5 BPC&lt;S.N≤ 10 BPC</t>
  </si>
  <si>
    <t>D</t>
  </si>
  <si>
    <t>Calificación Baja</t>
  </si>
  <si>
    <t xml:space="preserve">S.Nominal ≤ 5 BPC </t>
  </si>
  <si>
    <t>Sexo</t>
  </si>
  <si>
    <t>Masculino</t>
  </si>
  <si>
    <t>Femenino</t>
  </si>
  <si>
    <t>Tipo de Trabajador</t>
  </si>
  <si>
    <t>Mensual</t>
  </si>
  <si>
    <t>Jornalero</t>
  </si>
  <si>
    <t>No Rural</t>
  </si>
  <si>
    <t>Circular 4/14</t>
  </si>
  <si>
    <t>Año 1</t>
  </si>
  <si>
    <t>Año 2</t>
  </si>
  <si>
    <t>Año 3</t>
  </si>
  <si>
    <t>Año 4</t>
  </si>
  <si>
    <t>Año 5</t>
  </si>
  <si>
    <t>Desvío</t>
  </si>
  <si>
    <t>E-mail</t>
  </si>
  <si>
    <t>Sueldo</t>
  </si>
  <si>
    <t>Tipo de Remuneración</t>
  </si>
  <si>
    <t>Fecha de Nacimiento</t>
  </si>
  <si>
    <t xml:space="preserve">Fecha de Ingreso </t>
  </si>
  <si>
    <t>Trabajador Rural</t>
  </si>
  <si>
    <t>Sueldo equivalente 40 hs</t>
  </si>
  <si>
    <t xml:space="preserve">Horas Trabajadas </t>
  </si>
  <si>
    <t>Para mensual: Horas Semanales (HS)</t>
  </si>
  <si>
    <t>Para  jornalero: Días Trabajados (DT)</t>
  </si>
  <si>
    <t>Para  jornalero: Horas Trabajadas (HT)</t>
  </si>
  <si>
    <t>Completar</t>
  </si>
  <si>
    <t>Seguro de Salud</t>
  </si>
  <si>
    <t>PROMEDIO AÑO 1</t>
  </si>
  <si>
    <t>PROMEDIO AÑO 2</t>
  </si>
  <si>
    <t>PROMEDIO AÑO 3</t>
  </si>
  <si>
    <t>PROMEDIO AÑO 4</t>
  </si>
  <si>
    <t>Fecha de Balance</t>
  </si>
  <si>
    <t>Fecha periodo anterior</t>
  </si>
  <si>
    <t>Destajista</t>
  </si>
  <si>
    <t>A Comisión</t>
  </si>
  <si>
    <t>Mixta</t>
  </si>
  <si>
    <t>6.1 - Enfermedad</t>
  </si>
  <si>
    <t>6.2 - Maternidad</t>
  </si>
  <si>
    <t>6.3 - Desempleo</t>
  </si>
  <si>
    <t>Proyecto original</t>
  </si>
  <si>
    <t>Ampliación</t>
  </si>
  <si>
    <t>NO</t>
  </si>
  <si>
    <t xml:space="preserve">Tipo de ampliación  </t>
  </si>
  <si>
    <t>Porcentaje de la ampliación</t>
  </si>
  <si>
    <t>SÍ</t>
  </si>
  <si>
    <t>Desvío UCEs</t>
  </si>
  <si>
    <t>UCEs</t>
  </si>
  <si>
    <r>
      <t xml:space="preserve">Indicador Prometido UCEs / (IEUI) </t>
    </r>
    <r>
      <rPr>
        <vertAlign val="superscript"/>
        <sz val="10"/>
        <rFont val="Arial"/>
        <family val="2"/>
      </rPr>
      <t>1/2</t>
    </r>
  </si>
  <si>
    <r>
      <t xml:space="preserve">Indicador Real UCEs / (IEUI) </t>
    </r>
    <r>
      <rPr>
        <vertAlign val="superscript"/>
        <sz val="10"/>
        <rFont val="Arial"/>
        <family val="2"/>
      </rPr>
      <t>1/2</t>
    </r>
  </si>
  <si>
    <t>UCEs Reales</t>
  </si>
  <si>
    <t>Indicador empleo</t>
  </si>
  <si>
    <t>Inversión Elegible (en UI)</t>
  </si>
  <si>
    <t xml:space="preserve">Nº ampliación </t>
  </si>
  <si>
    <t xml:space="preserve">Fecha de resolución ampliación </t>
  </si>
  <si>
    <t>Hasta el 20%</t>
  </si>
  <si>
    <t>Entre el 20% y el 50%</t>
  </si>
  <si>
    <t>UCEs Prometidas - Proyecto original</t>
  </si>
  <si>
    <t>UCEs Prometidas - Ampliación</t>
  </si>
  <si>
    <t>Total UCEs prometidas</t>
  </si>
  <si>
    <t>No</t>
  </si>
  <si>
    <t>Prorroga Circular 2/2015</t>
  </si>
  <si>
    <t>Bisiesto</t>
  </si>
  <si>
    <t>Tope</t>
  </si>
  <si>
    <t>Sí</t>
  </si>
  <si>
    <t xml:space="preserve"> </t>
  </si>
  <si>
    <t>Indicador Prometido Acumulado UCEs / (IEAUI) 1/2</t>
  </si>
  <si>
    <t>4. Superposición de proyectos</t>
  </si>
  <si>
    <t>Proyectos superpuestos en este indicador</t>
  </si>
  <si>
    <t>Ante la declaración de la existencia de superposición de proyectos se manifiesta que se da cumplimiento con el indicador Generación de Empleo asociado al expediente</t>
  </si>
  <si>
    <t>que se informa.</t>
  </si>
  <si>
    <t>5. Observaciones</t>
  </si>
  <si>
    <t>Beneficiarios con hijos sin cónyuge o concubino a cargo</t>
  </si>
  <si>
    <t>Con afiliación mutual por otra empresa con hijos sin cónyuge o concubino a cargo</t>
  </si>
  <si>
    <t>Seguro convencional</t>
  </si>
  <si>
    <t>Otros</t>
  </si>
  <si>
    <t>Acumulación de actividades con hijos menores/discapacitados a cargo</t>
  </si>
  <si>
    <t>Empleado en subsidios (enfermedad,maternidad, desempleo)</t>
  </si>
  <si>
    <t>Enfermedad</t>
  </si>
  <si>
    <t>Maternidad</t>
  </si>
  <si>
    <t>Desempleo</t>
  </si>
  <si>
    <t>Empleado en subsidios a cargo del Seguro Convencional o Caja de Auxilio</t>
  </si>
  <si>
    <t>Empleado amparado al Banco de Seguros del Estado</t>
  </si>
  <si>
    <t>Contribuyentes no beneficiarios de afiliación mutual</t>
  </si>
  <si>
    <t>Contribuyente rural hasta 500 hás. Con hijos sin cónyuge o concubino a cargo</t>
  </si>
  <si>
    <t>Afiliación Mutual por Convenio</t>
  </si>
  <si>
    <t>Cobertura por MSP</t>
  </si>
  <si>
    <t>Afiliados sin beneficios de actividad</t>
  </si>
  <si>
    <t>Beneficiarios sin hijos sin cónyuge o concubino a cargo</t>
  </si>
  <si>
    <t>Beneficiarios con hijos con cónyuge o concubino a cargo</t>
  </si>
  <si>
    <t>6.1</t>
  </si>
  <si>
    <t>6.2</t>
  </si>
  <si>
    <t>6.3</t>
  </si>
  <si>
    <r>
      <t xml:space="preserve">Indicador Real Acumulado UCEs / (IEAUI) </t>
    </r>
    <r>
      <rPr>
        <vertAlign val="superscript"/>
        <sz val="10"/>
        <rFont val="Arial"/>
        <family val="2"/>
      </rPr>
      <t>1/2</t>
    </r>
  </si>
  <si>
    <t>Fecha de primer ingreso operativo</t>
  </si>
  <si>
    <t>EMPRESAS NUEVAS</t>
  </si>
  <si>
    <t xml:space="preserve">Fecha del primer ingreso operativo </t>
  </si>
  <si>
    <t xml:space="preserve">Fecha de balance </t>
  </si>
  <si>
    <t>PERÍODO AÑO 1</t>
  </si>
  <si>
    <t>DATOS</t>
  </si>
  <si>
    <t>PROMEDIO AÑO 5</t>
  </si>
  <si>
    <t xml:space="preserve">   Ingresar datos únicamente en los meses del período</t>
  </si>
  <si>
    <t xml:space="preserve">    en los meses del período</t>
  </si>
  <si>
    <t xml:space="preserve">   Ingresar datos únicamente</t>
  </si>
  <si>
    <t>PERÍODO EVALUACIÓN</t>
  </si>
  <si>
    <t>Inicio período</t>
  </si>
  <si>
    <t>Edad Computable</t>
  </si>
  <si>
    <t>DECRETO 2/012</t>
  </si>
  <si>
    <t>Promedio quinquenal</t>
  </si>
  <si>
    <t>Desvío indicador proyecto original+ampliación</t>
  </si>
  <si>
    <t>Margen de tolerancia acumulado- Circular 4/14</t>
  </si>
  <si>
    <t>Desvío indicador proyecto original</t>
  </si>
  <si>
    <t xml:space="preserve">Identificación del/de los propietario/s, socio/s o director/es: </t>
  </si>
  <si>
    <t>Desvío anual para cálculo Margen de tolerancia Circ. 4/14</t>
  </si>
  <si>
    <t>Desvío anual acumulado-Margen de tolerancia Circ. 4/14</t>
  </si>
  <si>
    <t>v3</t>
  </si>
  <si>
    <t>Beneficiarios sin hijos con cónyuge o concubino a cargo</t>
  </si>
  <si>
    <t>Contribuyente rural hasta 500 has sin hijos sin cónyuge o concubino a cargo.</t>
  </si>
  <si>
    <t>Contribuyente rural hasta 500 has con hijos y cónyuge o concubino a cargo</t>
  </si>
  <si>
    <t>Contribuyente rural hasta 500 has sin hijos con cónyuge o concubino a cargo</t>
  </si>
  <si>
    <t>Socios vitalicios con hijos sin cónyuge o concubino a cargo</t>
  </si>
  <si>
    <t>Socios vitalicios sin hijos sin cónyuge o concubino a cargo</t>
  </si>
  <si>
    <t>Socios vitalicios con hijos y cónyuge o concubino a cargo</t>
  </si>
  <si>
    <t>Socios vitalicios sin hijos con cónyuge o concubino a cargo</t>
  </si>
  <si>
    <t>Acumulación de actividades, sin hijos a cargo</t>
  </si>
  <si>
    <t>Acumulación de actividades con hijos y cónyuge o concubino a cargo</t>
  </si>
  <si>
    <t>Acumulación de actividades sin hijos con cónyuge o concubino a cargo</t>
  </si>
  <si>
    <t>Con afiliación mutual por otra empresa, sin hijos sin cónyuge o concubino a cargo</t>
  </si>
  <si>
    <t>Con afiliación mutual por otra empresa con hijos y cónyuge o concubino a cargo</t>
  </si>
  <si>
    <t>Con afiliación mutual por otra empresa sin hijos con cónyuge o concubino a cargo</t>
  </si>
  <si>
    <t>Afiliación mutual con hijos a cargo sin cony/conc. Aporte gradual hasta 31/12/2014</t>
  </si>
  <si>
    <t>Afiliación mutual Sin hijos a cargo sin cony/conc. Aporte gradual hasta 31/12/2014</t>
  </si>
  <si>
    <t>Afiliación mutual Con hijos a cargo con cony/conc. Aporte gradual hasta 31/12/2014</t>
  </si>
  <si>
    <t>Afiliación mutual Sin hijos a cargo con cony/conc. Aporte gradual hasta 31/12/2014</t>
  </si>
  <si>
    <t>Afiliación mutual por otra empresa con hijos sin cony/conc. Aporte gradual hasta 31/12/2014</t>
  </si>
  <si>
    <t>Afiliación mutual por otra empresa sin hijos sin cony/conc. Aporte gradual hasta 31/12/2014</t>
  </si>
  <si>
    <t>Afiliación mutual por otra empresa con hijos con cony/conc. Aporte gradual hasta 31/12/2014</t>
  </si>
  <si>
    <t>Afiliación mutual por otra empresa sin hijos con cony/conc. Aporte gradual hasta 31/12/2014</t>
  </si>
  <si>
    <t>Empleado en subsidio. Aporte gradual hasta 31/12/2014</t>
  </si>
  <si>
    <t>Contribuyente no beneficiario afiliación mutual. Aporte gradual hasta 31/12/2014</t>
  </si>
  <si>
    <t>Empleado amparado a BSE. Aporte gradual hasta 31/12/2014</t>
  </si>
  <si>
    <t>Servicios personales sin SNIS con prestaciones actividad (Alta cód. vigencia 01/2012)</t>
  </si>
  <si>
    <t>Tributa SNS por Servicio Personal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</si>
</sst>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\ _€_-;\-* #,##0.00\ _€_-;_-* &quot;-&quot;??\ _€_-;_-@_-"/>
    <numFmt numFmtId="164" formatCode="_-* #,##0.00_-;\-* #,##0.00_-;_-* &quot;-&quot;??_-;_-@_-"/>
    <numFmt numFmtId="165" formatCode="d\-m;@"/>
    <numFmt numFmtId="166" formatCode="_-* #,##0\ _€_-;\-* #,##0\ _€_-;_-* &quot;-&quot;??\ _€_-;_-@_-"/>
    <numFmt numFmtId="167" formatCode="[$-C0A]mmm\-yy;@"/>
    <numFmt numFmtId="168" formatCode="[$-C0A]mmmm\-yy;@"/>
    <numFmt numFmtId="169" formatCode="#,##0.00_ ;\-#,##0.00\ "/>
    <numFmt numFmtId="170" formatCode="#,##0_ ;\-#,##0\ 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2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u/>
      <sz val="14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0"/>
      <color theme="0"/>
      <name val="Arial"/>
      <family val="2"/>
    </font>
    <font>
      <sz val="9"/>
      <color theme="1"/>
      <name val="Arial"/>
      <family val="2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sz val="9"/>
      <name val="Arial"/>
      <family val="2"/>
    </font>
    <font>
      <vertAlign val="superscript"/>
      <sz val="10"/>
      <name val="Arial"/>
      <family val="2"/>
    </font>
    <font>
      <sz val="11"/>
      <name val="Arial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name val="Calibri"/>
      <family val="2"/>
      <scheme val="minor"/>
    </font>
    <font>
      <sz val="9"/>
      <color theme="0"/>
      <name val="Calibri"/>
      <family val="2"/>
      <scheme val="minor"/>
    </font>
    <font>
      <sz val="10"/>
      <color theme="1" tint="0.34998626667073579"/>
      <name val="Arial"/>
      <family val="2"/>
    </font>
    <font>
      <sz val="8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DDEBF7"/>
        <bgColor indexed="64"/>
      </patternFill>
    </fill>
  </fills>
  <borders count="5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/>
    <xf numFmtId="0" fontId="7" fillId="0" borderId="0"/>
    <xf numFmtId="0" fontId="14" fillId="0" borderId="0" applyNumberFormat="0" applyFill="0" applyBorder="0" applyAlignment="0" applyProtection="0"/>
  </cellStyleXfs>
  <cellXfs count="390">
    <xf numFmtId="0" fontId="0" fillId="0" borderId="0" xfId="0"/>
    <xf numFmtId="0" fontId="0" fillId="4" borderId="21" xfId="0" applyFill="1" applyBorder="1" applyProtection="1">
      <protection locked="0"/>
    </xf>
    <xf numFmtId="0" fontId="3" fillId="2" borderId="1" xfId="0" applyFont="1" applyFill="1" applyBorder="1" applyProtection="1">
      <protection hidden="1"/>
    </xf>
    <xf numFmtId="0" fontId="4" fillId="2" borderId="2" xfId="0" applyFont="1" applyFill="1" applyBorder="1" applyAlignment="1" applyProtection="1">
      <protection hidden="1"/>
    </xf>
    <xf numFmtId="0" fontId="3" fillId="2" borderId="2" xfId="0" applyFont="1" applyFill="1" applyBorder="1" applyProtection="1">
      <protection hidden="1"/>
    </xf>
    <xf numFmtId="0" fontId="3" fillId="2" borderId="3" xfId="0" applyFont="1" applyFill="1" applyBorder="1" applyProtection="1">
      <protection hidden="1"/>
    </xf>
    <xf numFmtId="0" fontId="0" fillId="0" borderId="0" xfId="0" applyProtection="1">
      <protection hidden="1"/>
    </xf>
    <xf numFmtId="0" fontId="4" fillId="2" borderId="4" xfId="0" applyFont="1" applyFill="1" applyBorder="1" applyAlignment="1" applyProtection="1">
      <alignment horizontal="center"/>
      <protection hidden="1"/>
    </xf>
    <xf numFmtId="0" fontId="4" fillId="2" borderId="0" xfId="0" applyFont="1" applyFill="1" applyBorder="1" applyAlignment="1" applyProtection="1">
      <alignment horizontal="center"/>
      <protection hidden="1"/>
    </xf>
    <xf numFmtId="0" fontId="4" fillId="2" borderId="0" xfId="0" applyFont="1" applyFill="1" applyBorder="1" applyAlignment="1" applyProtection="1">
      <protection hidden="1"/>
    </xf>
    <xf numFmtId="0" fontId="3" fillId="2" borderId="5" xfId="0" applyFont="1" applyFill="1" applyBorder="1" applyProtection="1">
      <protection hidden="1"/>
    </xf>
    <xf numFmtId="0" fontId="3" fillId="2" borderId="0" xfId="0" applyFont="1" applyFill="1" applyBorder="1" applyProtection="1">
      <protection hidden="1"/>
    </xf>
    <xf numFmtId="0" fontId="4" fillId="2" borderId="0" xfId="0" applyFont="1" applyFill="1" applyBorder="1" applyAlignment="1" applyProtection="1">
      <alignment horizontal="left"/>
      <protection hidden="1"/>
    </xf>
    <xf numFmtId="0" fontId="3" fillId="2" borderId="4" xfId="0" applyFont="1" applyFill="1" applyBorder="1" applyProtection="1">
      <protection hidden="1"/>
    </xf>
    <xf numFmtId="0" fontId="3" fillId="0" borderId="0" xfId="0" applyFont="1" applyFill="1" applyBorder="1" applyProtection="1">
      <protection hidden="1"/>
    </xf>
    <xf numFmtId="0" fontId="5" fillId="3" borderId="6" xfId="0" applyFont="1" applyFill="1" applyBorder="1" applyAlignment="1" applyProtection="1">
      <alignment horizontal="left"/>
      <protection hidden="1"/>
    </xf>
    <xf numFmtId="0" fontId="3" fillId="3" borderId="7" xfId="0" applyFont="1" applyFill="1" applyBorder="1" applyProtection="1">
      <protection hidden="1"/>
    </xf>
    <xf numFmtId="0" fontId="6" fillId="5" borderId="9" xfId="0" applyFont="1" applyFill="1" applyBorder="1" applyProtection="1">
      <protection hidden="1"/>
    </xf>
    <xf numFmtId="0" fontId="7" fillId="5" borderId="10" xfId="0" applyFont="1" applyFill="1" applyBorder="1" applyAlignment="1" applyProtection="1">
      <protection hidden="1"/>
    </xf>
    <xf numFmtId="0" fontId="3" fillId="5" borderId="10" xfId="0" applyFont="1" applyFill="1" applyBorder="1" applyProtection="1">
      <protection hidden="1"/>
    </xf>
    <xf numFmtId="0" fontId="5" fillId="5" borderId="11" xfId="0" applyFont="1" applyFill="1" applyBorder="1" applyProtection="1">
      <protection hidden="1"/>
    </xf>
    <xf numFmtId="0" fontId="4" fillId="5" borderId="11" xfId="0" applyFont="1" applyFill="1" applyBorder="1" applyAlignment="1" applyProtection="1">
      <alignment horizontal="center"/>
      <protection hidden="1"/>
    </xf>
    <xf numFmtId="0" fontId="4" fillId="5" borderId="12" xfId="0" applyFont="1" applyFill="1" applyBorder="1" applyAlignment="1" applyProtection="1">
      <alignment horizontal="center"/>
      <protection hidden="1"/>
    </xf>
    <xf numFmtId="0" fontId="5" fillId="5" borderId="4" xfId="0" applyFont="1" applyFill="1" applyBorder="1" applyAlignment="1" applyProtection="1">
      <protection hidden="1"/>
    </xf>
    <xf numFmtId="0" fontId="5" fillId="5" borderId="14" xfId="0" applyFont="1" applyFill="1" applyBorder="1" applyAlignment="1" applyProtection="1">
      <alignment horizontal="left"/>
      <protection hidden="1"/>
    </xf>
    <xf numFmtId="0" fontId="7" fillId="5" borderId="9" xfId="0" applyFont="1" applyFill="1" applyBorder="1" applyAlignment="1" applyProtection="1">
      <alignment horizontal="left"/>
      <protection hidden="1"/>
    </xf>
    <xf numFmtId="0" fontId="5" fillId="3" borderId="16" xfId="0" applyFont="1" applyFill="1" applyBorder="1" applyAlignment="1" applyProtection="1">
      <alignment horizontal="right"/>
      <protection hidden="1"/>
    </xf>
    <xf numFmtId="0" fontId="7" fillId="5" borderId="18" xfId="0" applyFont="1" applyFill="1" applyBorder="1" applyAlignment="1" applyProtection="1">
      <alignment horizontal="left"/>
      <protection hidden="1"/>
    </xf>
    <xf numFmtId="0" fontId="8" fillId="2" borderId="4" xfId="0" applyFont="1" applyFill="1" applyBorder="1" applyAlignment="1" applyProtection="1">
      <alignment horizontal="justify"/>
      <protection hidden="1"/>
    </xf>
    <xf numFmtId="0" fontId="8" fillId="2" borderId="0" xfId="0" applyFont="1" applyFill="1" applyBorder="1" applyAlignment="1" applyProtection="1">
      <alignment horizontal="justify"/>
      <protection hidden="1"/>
    </xf>
    <xf numFmtId="0" fontId="6" fillId="5" borderId="19" xfId="0" applyFont="1" applyFill="1" applyBorder="1" applyProtection="1">
      <protection hidden="1"/>
    </xf>
    <xf numFmtId="0" fontId="7" fillId="5" borderId="2" xfId="0" applyFont="1" applyFill="1" applyBorder="1" applyAlignment="1" applyProtection="1">
      <protection hidden="1"/>
    </xf>
    <xf numFmtId="0" fontId="3" fillId="5" borderId="20" xfId="0" applyFont="1" applyFill="1" applyBorder="1" applyProtection="1">
      <protection hidden="1"/>
    </xf>
    <xf numFmtId="0" fontId="5" fillId="5" borderId="2" xfId="0" applyFont="1" applyFill="1" applyBorder="1" applyProtection="1">
      <protection hidden="1"/>
    </xf>
    <xf numFmtId="0" fontId="4" fillId="5" borderId="2" xfId="0" applyFont="1" applyFill="1" applyBorder="1" applyAlignment="1" applyProtection="1">
      <alignment horizontal="center"/>
      <protection hidden="1"/>
    </xf>
    <xf numFmtId="0" fontId="4" fillId="5" borderId="3" xfId="0" applyFont="1" applyFill="1" applyBorder="1" applyAlignment="1" applyProtection="1">
      <alignment horizontal="center"/>
      <protection hidden="1"/>
    </xf>
    <xf numFmtId="0" fontId="5" fillId="5" borderId="9" xfId="0" applyFont="1" applyFill="1" applyBorder="1" applyProtection="1">
      <protection hidden="1"/>
    </xf>
    <xf numFmtId="0" fontId="5" fillId="5" borderId="22" xfId="0" applyFont="1" applyFill="1" applyBorder="1" applyProtection="1">
      <protection hidden="1"/>
    </xf>
    <xf numFmtId="0" fontId="6" fillId="2" borderId="4" xfId="0" applyFont="1" applyFill="1" applyBorder="1" applyProtection="1">
      <protection hidden="1"/>
    </xf>
    <xf numFmtId="0" fontId="7" fillId="2" borderId="0" xfId="0" applyFont="1" applyFill="1" applyBorder="1" applyAlignment="1" applyProtection="1">
      <protection hidden="1"/>
    </xf>
    <xf numFmtId="0" fontId="7" fillId="2" borderId="0" xfId="0" applyFont="1" applyFill="1" applyBorder="1" applyAlignment="1" applyProtection="1">
      <alignment horizontal="justify"/>
      <protection hidden="1"/>
    </xf>
    <xf numFmtId="0" fontId="5" fillId="2" borderId="0" xfId="0" applyFont="1" applyFill="1" applyBorder="1" applyProtection="1">
      <protection hidden="1"/>
    </xf>
    <xf numFmtId="0" fontId="4" fillId="2" borderId="5" xfId="0" applyFont="1" applyFill="1" applyBorder="1" applyAlignment="1" applyProtection="1">
      <alignment horizontal="center"/>
      <protection hidden="1"/>
    </xf>
    <xf numFmtId="0" fontId="7" fillId="5" borderId="20" xfId="0" applyFont="1" applyFill="1" applyBorder="1" applyAlignment="1" applyProtection="1">
      <protection hidden="1"/>
    </xf>
    <xf numFmtId="0" fontId="5" fillId="5" borderId="20" xfId="0" applyFont="1" applyFill="1" applyBorder="1" applyProtection="1">
      <protection hidden="1"/>
    </xf>
    <xf numFmtId="0" fontId="4" fillId="5" borderId="20" xfId="0" applyFont="1" applyFill="1" applyBorder="1" applyAlignment="1" applyProtection="1">
      <alignment horizontal="center"/>
      <protection hidden="1"/>
    </xf>
    <xf numFmtId="0" fontId="4" fillId="5" borderId="23" xfId="0" applyFont="1" applyFill="1" applyBorder="1" applyAlignment="1" applyProtection="1">
      <alignment horizontal="center"/>
      <protection hidden="1"/>
    </xf>
    <xf numFmtId="0" fontId="7" fillId="2" borderId="11" xfId="0" applyFont="1" applyFill="1" applyBorder="1" applyAlignment="1" applyProtection="1">
      <alignment horizontal="justify"/>
      <protection hidden="1"/>
    </xf>
    <xf numFmtId="0" fontId="3" fillId="2" borderId="11" xfId="0" applyFont="1" applyFill="1" applyBorder="1" applyProtection="1">
      <protection hidden="1"/>
    </xf>
    <xf numFmtId="0" fontId="5" fillId="2" borderId="11" xfId="0" applyFont="1" applyFill="1" applyBorder="1" applyProtection="1">
      <protection hidden="1"/>
    </xf>
    <xf numFmtId="0" fontId="4" fillId="2" borderId="11" xfId="0" applyFont="1" applyFill="1" applyBorder="1" applyAlignment="1" applyProtection="1">
      <alignment horizontal="center"/>
      <protection hidden="1"/>
    </xf>
    <xf numFmtId="0" fontId="4" fillId="2" borderId="4" xfId="3" applyFont="1" applyFill="1" applyBorder="1" applyProtection="1">
      <protection hidden="1"/>
    </xf>
    <xf numFmtId="0" fontId="3" fillId="0" borderId="5" xfId="0" applyFont="1" applyFill="1" applyBorder="1" applyProtection="1">
      <protection hidden="1"/>
    </xf>
    <xf numFmtId="0" fontId="9" fillId="5" borderId="9" xfId="3" applyFont="1" applyFill="1" applyBorder="1" applyAlignment="1" applyProtection="1">
      <alignment vertical="center" wrapText="1"/>
      <protection hidden="1"/>
    </xf>
    <xf numFmtId="2" fontId="5" fillId="5" borderId="15" xfId="0" applyNumberFormat="1" applyFont="1" applyFill="1" applyBorder="1" applyAlignment="1" applyProtection="1">
      <alignment vertical="center" wrapText="1"/>
      <protection hidden="1"/>
    </xf>
    <xf numFmtId="0" fontId="10" fillId="2" borderId="4" xfId="3" applyFont="1" applyFill="1" applyBorder="1" applyProtection="1">
      <protection hidden="1"/>
    </xf>
    <xf numFmtId="0" fontId="7" fillId="2" borderId="0" xfId="3" applyFont="1" applyFill="1" applyBorder="1" applyAlignment="1" applyProtection="1">
      <alignment horizontal="justify" wrapText="1"/>
      <protection hidden="1"/>
    </xf>
    <xf numFmtId="0" fontId="7" fillId="2" borderId="0" xfId="3" applyFont="1" applyFill="1" applyBorder="1" applyAlignment="1" applyProtection="1">
      <alignment wrapText="1"/>
      <protection hidden="1"/>
    </xf>
    <xf numFmtId="0" fontId="7" fillId="2" borderId="5" xfId="3" applyFont="1" applyFill="1" applyBorder="1" applyAlignment="1" applyProtection="1">
      <alignment wrapText="1"/>
      <protection hidden="1"/>
    </xf>
    <xf numFmtId="9" fontId="11" fillId="2" borderId="0" xfId="3" applyNumberFormat="1" applyFont="1" applyFill="1" applyBorder="1" applyAlignment="1" applyProtection="1">
      <alignment horizontal="justify" wrapText="1"/>
      <protection hidden="1"/>
    </xf>
    <xf numFmtId="10" fontId="11" fillId="2" borderId="0" xfId="3" applyNumberFormat="1" applyFont="1" applyFill="1" applyBorder="1" applyAlignment="1" applyProtection="1">
      <alignment horizontal="justify" wrapText="1"/>
      <protection hidden="1"/>
    </xf>
    <xf numFmtId="0" fontId="9" fillId="5" borderId="30" xfId="0" applyFont="1" applyFill="1" applyBorder="1" applyAlignment="1" applyProtection="1">
      <protection hidden="1"/>
    </xf>
    <xf numFmtId="0" fontId="7" fillId="0" borderId="33" xfId="0" applyFont="1" applyBorder="1" applyAlignment="1" applyProtection="1">
      <protection hidden="1"/>
    </xf>
    <xf numFmtId="0" fontId="7" fillId="5" borderId="22" xfId="0" applyFont="1" applyFill="1" applyBorder="1" applyAlignment="1" applyProtection="1">
      <protection hidden="1"/>
    </xf>
    <xf numFmtId="0" fontId="5" fillId="5" borderId="24" xfId="0" applyFont="1" applyFill="1" applyBorder="1" applyProtection="1">
      <protection hidden="1"/>
    </xf>
    <xf numFmtId="0" fontId="7" fillId="0" borderId="25" xfId="0" applyFont="1" applyBorder="1" applyAlignment="1" applyProtection="1">
      <protection hidden="1"/>
    </xf>
    <xf numFmtId="0" fontId="5" fillId="2" borderId="4" xfId="0" applyFont="1" applyFill="1" applyBorder="1" applyAlignment="1" applyProtection="1">
      <alignment horizontal="left" vertical="center"/>
      <protection hidden="1"/>
    </xf>
    <xf numFmtId="0" fontId="5" fillId="2" borderId="6" xfId="0" applyFont="1" applyFill="1" applyBorder="1" applyProtection="1">
      <protection hidden="1"/>
    </xf>
    <xf numFmtId="0" fontId="5" fillId="2" borderId="37" xfId="0" applyFont="1" applyFill="1" applyBorder="1" applyAlignment="1" applyProtection="1">
      <alignment horizontal="center"/>
      <protection hidden="1"/>
    </xf>
    <xf numFmtId="0" fontId="5" fillId="2" borderId="38" xfId="0" applyFont="1" applyFill="1" applyBorder="1" applyAlignment="1" applyProtection="1">
      <alignment horizontal="center"/>
      <protection hidden="1"/>
    </xf>
    <xf numFmtId="0" fontId="5" fillId="2" borderId="39" xfId="0" applyFont="1" applyFill="1" applyBorder="1" applyAlignment="1" applyProtection="1">
      <alignment horizontal="left" vertical="center"/>
      <protection hidden="1"/>
    </xf>
    <xf numFmtId="0" fontId="5" fillId="2" borderId="40" xfId="0" applyFont="1" applyFill="1" applyBorder="1" applyProtection="1">
      <protection hidden="1"/>
    </xf>
    <xf numFmtId="0" fontId="3" fillId="2" borderId="40" xfId="0" applyFont="1" applyFill="1" applyBorder="1" applyProtection="1">
      <protection hidden="1"/>
    </xf>
    <xf numFmtId="0" fontId="7" fillId="4" borderId="15" xfId="0" applyFont="1" applyFill="1" applyBorder="1" applyAlignment="1" applyProtection="1">
      <alignment horizontal="center"/>
      <protection locked="0"/>
    </xf>
    <xf numFmtId="14" fontId="7" fillId="4" borderId="15" xfId="0" applyNumberFormat="1" applyFont="1" applyFill="1" applyBorder="1" applyAlignment="1" applyProtection="1">
      <protection locked="0"/>
    </xf>
    <xf numFmtId="14" fontId="7" fillId="4" borderId="8" xfId="0" applyNumberFormat="1" applyFont="1" applyFill="1" applyBorder="1" applyAlignment="1" applyProtection="1">
      <protection locked="0"/>
    </xf>
    <xf numFmtId="14" fontId="5" fillId="5" borderId="8" xfId="0" applyNumberFormat="1" applyFont="1" applyFill="1" applyBorder="1" applyProtection="1">
      <protection hidden="1"/>
    </xf>
    <xf numFmtId="0" fontId="5" fillId="2" borderId="4" xfId="0" applyFont="1" applyFill="1" applyBorder="1" applyAlignment="1" applyProtection="1">
      <alignment horizontal="left" wrapText="1"/>
      <protection hidden="1"/>
    </xf>
    <xf numFmtId="0" fontId="5" fillId="2" borderId="0" xfId="0" applyFont="1" applyFill="1" applyBorder="1" applyAlignment="1" applyProtection="1">
      <alignment horizontal="left" wrapText="1"/>
      <protection hidden="1"/>
    </xf>
    <xf numFmtId="0" fontId="5" fillId="2" borderId="5" xfId="0" applyFont="1" applyFill="1" applyBorder="1" applyAlignment="1" applyProtection="1">
      <alignment horizontal="left" wrapText="1"/>
      <protection hidden="1"/>
    </xf>
    <xf numFmtId="0" fontId="7" fillId="5" borderId="11" xfId="0" applyFont="1" applyFill="1" applyBorder="1" applyAlignment="1" applyProtection="1">
      <protection hidden="1"/>
    </xf>
    <xf numFmtId="0" fontId="7" fillId="5" borderId="11" xfId="0" applyFont="1" applyFill="1" applyBorder="1" applyAlignment="1" applyProtection="1">
      <alignment horizontal="justify"/>
      <protection hidden="1"/>
    </xf>
    <xf numFmtId="0" fontId="3" fillId="5" borderId="11" xfId="0" applyFont="1" applyFill="1" applyBorder="1" applyProtection="1">
      <protection hidden="1"/>
    </xf>
    <xf numFmtId="0" fontId="5" fillId="5" borderId="43" xfId="0" applyFont="1" applyFill="1" applyBorder="1" applyProtection="1">
      <protection hidden="1"/>
    </xf>
    <xf numFmtId="0" fontId="18" fillId="8" borderId="18" xfId="0" applyFont="1" applyFill="1" applyBorder="1" applyAlignment="1" applyProtection="1">
      <alignment horizontal="right"/>
      <protection hidden="1"/>
    </xf>
    <xf numFmtId="0" fontId="12" fillId="8" borderId="16" xfId="0" applyFont="1" applyFill="1" applyBorder="1" applyAlignment="1" applyProtection="1">
      <alignment horizontal="right"/>
      <protection hidden="1"/>
    </xf>
    <xf numFmtId="0" fontId="0" fillId="0" borderId="0" xfId="0" applyFill="1" applyProtection="1">
      <protection hidden="1"/>
    </xf>
    <xf numFmtId="0" fontId="7" fillId="5" borderId="18" xfId="0" applyFont="1" applyFill="1" applyBorder="1" applyAlignment="1" applyProtection="1">
      <protection hidden="1"/>
    </xf>
    <xf numFmtId="0" fontId="5" fillId="8" borderId="40" xfId="0" applyFont="1" applyFill="1" applyBorder="1" applyAlignment="1" applyProtection="1">
      <alignment horizontal="center"/>
      <protection hidden="1"/>
    </xf>
    <xf numFmtId="14" fontId="5" fillId="8" borderId="41" xfId="0" applyNumberFormat="1" applyFont="1" applyFill="1" applyBorder="1" applyProtection="1">
      <protection hidden="1"/>
    </xf>
    <xf numFmtId="0" fontId="6" fillId="5" borderId="1" xfId="0" applyFont="1" applyFill="1" applyBorder="1" applyProtection="1">
      <protection hidden="1"/>
    </xf>
    <xf numFmtId="0" fontId="3" fillId="5" borderId="2" xfId="0" applyFont="1" applyFill="1" applyBorder="1" applyProtection="1">
      <protection hidden="1"/>
    </xf>
    <xf numFmtId="0" fontId="16" fillId="0" borderId="0" xfId="0" applyFont="1" applyFill="1" applyProtection="1">
      <protection hidden="1"/>
    </xf>
    <xf numFmtId="0" fontId="11" fillId="0" borderId="0" xfId="0" applyFont="1" applyFill="1" applyProtection="1">
      <protection hidden="1"/>
    </xf>
    <xf numFmtId="2" fontId="6" fillId="5" borderId="15" xfId="0" applyNumberFormat="1" applyFont="1" applyFill="1" applyBorder="1" applyAlignment="1" applyProtection="1">
      <alignment vertical="center" wrapText="1"/>
      <protection hidden="1"/>
    </xf>
    <xf numFmtId="2" fontId="5" fillId="5" borderId="0" xfId="0" applyNumberFormat="1" applyFont="1" applyFill="1" applyBorder="1" applyAlignment="1" applyProtection="1">
      <alignment vertical="center" wrapText="1"/>
      <protection hidden="1"/>
    </xf>
    <xf numFmtId="2" fontId="6" fillId="5" borderId="0" xfId="0" applyNumberFormat="1" applyFont="1" applyFill="1" applyBorder="1" applyAlignment="1" applyProtection="1">
      <alignment vertical="center" wrapText="1"/>
      <protection hidden="1"/>
    </xf>
    <xf numFmtId="2" fontId="5" fillId="5" borderId="21" xfId="0" applyNumberFormat="1" applyFont="1" applyFill="1" applyBorder="1" applyAlignment="1" applyProtection="1">
      <alignment vertical="center" wrapText="1"/>
      <protection hidden="1"/>
    </xf>
    <xf numFmtId="9" fontId="5" fillId="5" borderId="21" xfId="2" applyFont="1" applyFill="1" applyBorder="1" applyAlignment="1" applyProtection="1">
      <alignment vertical="center" wrapText="1"/>
      <protection hidden="1"/>
    </xf>
    <xf numFmtId="0" fontId="9" fillId="5" borderId="44" xfId="3" applyFont="1" applyFill="1" applyBorder="1" applyAlignment="1" applyProtection="1">
      <alignment vertical="center" wrapText="1"/>
      <protection hidden="1"/>
    </xf>
    <xf numFmtId="0" fontId="9" fillId="5" borderId="6" xfId="3" applyFont="1" applyFill="1" applyBorder="1" applyAlignment="1" applyProtection="1">
      <alignment horizontal="center" vertical="center" wrapText="1"/>
      <protection hidden="1"/>
    </xf>
    <xf numFmtId="0" fontId="9" fillId="5" borderId="4" xfId="3" applyFont="1" applyFill="1" applyBorder="1" applyAlignment="1" applyProtection="1">
      <alignment vertical="center" wrapText="1"/>
      <protection hidden="1"/>
    </xf>
    <xf numFmtId="2" fontId="5" fillId="4" borderId="17" xfId="0" applyNumberFormat="1" applyFont="1" applyFill="1" applyBorder="1" applyAlignment="1" applyProtection="1">
      <alignment vertical="center" wrapText="1"/>
      <protection locked="0"/>
    </xf>
    <xf numFmtId="0" fontId="9" fillId="5" borderId="11" xfId="3" applyFont="1" applyFill="1" applyBorder="1" applyAlignment="1" applyProtection="1">
      <alignment horizontal="center" vertical="center" wrapText="1"/>
      <protection hidden="1"/>
    </xf>
    <xf numFmtId="2" fontId="5" fillId="5" borderId="38" xfId="0" applyNumberFormat="1" applyFont="1" applyFill="1" applyBorder="1" applyAlignment="1" applyProtection="1">
      <alignment vertical="center" wrapText="1"/>
      <protection hidden="1"/>
    </xf>
    <xf numFmtId="2" fontId="5" fillId="5" borderId="11" xfId="0" applyNumberFormat="1" applyFont="1" applyFill="1" applyBorder="1" applyAlignment="1" applyProtection="1">
      <alignment vertical="center" wrapText="1"/>
      <protection hidden="1"/>
    </xf>
    <xf numFmtId="2" fontId="6" fillId="5" borderId="11" xfId="0" applyNumberFormat="1" applyFont="1" applyFill="1" applyBorder="1" applyAlignment="1" applyProtection="1">
      <alignment vertical="center" wrapText="1"/>
      <protection hidden="1"/>
    </xf>
    <xf numFmtId="2" fontId="5" fillId="5" borderId="14" xfId="0" applyNumberFormat="1" applyFont="1" applyFill="1" applyBorder="1" applyAlignment="1" applyProtection="1">
      <alignment vertical="center" wrapText="1"/>
      <protection hidden="1"/>
    </xf>
    <xf numFmtId="2" fontId="5" fillId="5" borderId="16" xfId="0" applyNumberFormat="1" applyFont="1" applyFill="1" applyBorder="1" applyAlignment="1" applyProtection="1">
      <alignment vertical="center" wrapText="1"/>
      <protection hidden="1"/>
    </xf>
    <xf numFmtId="9" fontId="5" fillId="5" borderId="14" xfId="2" applyFont="1" applyFill="1" applyBorder="1" applyAlignment="1" applyProtection="1">
      <alignment vertical="center" wrapText="1"/>
      <protection hidden="1"/>
    </xf>
    <xf numFmtId="0" fontId="7" fillId="5" borderId="42" xfId="3" applyFont="1" applyFill="1" applyBorder="1" applyAlignment="1" applyProtection="1">
      <alignment vertical="center" wrapText="1"/>
      <protection hidden="1"/>
    </xf>
    <xf numFmtId="0" fontId="7" fillId="5" borderId="9" xfId="3" applyFont="1" applyFill="1" applyBorder="1" applyAlignment="1" applyProtection="1">
      <alignment vertical="center" wrapText="1"/>
      <protection hidden="1"/>
    </xf>
    <xf numFmtId="0" fontId="0" fillId="0" borderId="0" xfId="0" applyFont="1" applyProtection="1">
      <protection hidden="1"/>
    </xf>
    <xf numFmtId="0" fontId="9" fillId="5" borderId="19" xfId="3" applyFont="1" applyFill="1" applyBorder="1" applyProtection="1">
      <protection hidden="1"/>
    </xf>
    <xf numFmtId="0" fontId="7" fillId="5" borderId="20" xfId="3" applyFont="1" applyFill="1" applyBorder="1" applyAlignment="1" applyProtection="1">
      <alignment horizontal="justify" wrapText="1"/>
      <protection hidden="1"/>
    </xf>
    <xf numFmtId="0" fontId="7" fillId="5" borderId="20" xfId="3" applyFont="1" applyFill="1" applyBorder="1" applyAlignment="1" applyProtection="1">
      <alignment wrapText="1"/>
      <protection hidden="1"/>
    </xf>
    <xf numFmtId="0" fontId="7" fillId="5" borderId="23" xfId="3" applyFont="1" applyFill="1" applyBorder="1" applyAlignment="1" applyProtection="1">
      <alignment wrapText="1"/>
      <protection hidden="1"/>
    </xf>
    <xf numFmtId="0" fontId="5" fillId="5" borderId="42" xfId="0" applyFont="1" applyFill="1" applyBorder="1" applyProtection="1">
      <protection hidden="1"/>
    </xf>
    <xf numFmtId="0" fontId="7" fillId="4" borderId="17" xfId="0" applyFont="1" applyFill="1" applyBorder="1" applyAlignment="1" applyProtection="1">
      <alignment horizontal="center"/>
      <protection locked="0"/>
    </xf>
    <xf numFmtId="0" fontId="5" fillId="8" borderId="0" xfId="0" applyFont="1" applyFill="1" applyBorder="1" applyAlignment="1" applyProtection="1">
      <alignment horizontal="left"/>
      <protection hidden="1"/>
    </xf>
    <xf numFmtId="0" fontId="5" fillId="8" borderId="0" xfId="0" applyFont="1" applyFill="1" applyBorder="1" applyAlignment="1" applyProtection="1">
      <alignment horizontal="right"/>
      <protection hidden="1"/>
    </xf>
    <xf numFmtId="0" fontId="5" fillId="8" borderId="5" xfId="0" applyFont="1" applyFill="1" applyBorder="1" applyProtection="1">
      <protection hidden="1"/>
    </xf>
    <xf numFmtId="0" fontId="5" fillId="8" borderId="38" xfId="0" applyFont="1" applyFill="1" applyBorder="1" applyAlignment="1" applyProtection="1">
      <protection hidden="1"/>
    </xf>
    <xf numFmtId="0" fontId="7" fillId="8" borderId="16" xfId="0" applyFont="1" applyFill="1" applyBorder="1" applyAlignment="1" applyProtection="1">
      <alignment horizontal="right"/>
      <protection hidden="1"/>
    </xf>
    <xf numFmtId="0" fontId="0" fillId="8" borderId="15" xfId="0" applyFill="1" applyBorder="1" applyProtection="1">
      <protection hidden="1"/>
    </xf>
    <xf numFmtId="0" fontId="7" fillId="4" borderId="14" xfId="0" applyFont="1" applyFill="1" applyBorder="1" applyAlignment="1" applyProtection="1">
      <alignment horizontal="center"/>
      <protection locked="0"/>
    </xf>
    <xf numFmtId="0" fontId="7" fillId="5" borderId="0" xfId="0" applyFont="1" applyFill="1" applyBorder="1" applyAlignment="1" applyProtection="1">
      <alignment horizontal="justify"/>
      <protection hidden="1"/>
    </xf>
    <xf numFmtId="0" fontId="0" fillId="8" borderId="0" xfId="0" applyFill="1" applyBorder="1" applyProtection="1">
      <protection hidden="1"/>
    </xf>
    <xf numFmtId="0" fontId="5" fillId="5" borderId="14" xfId="0" applyFont="1" applyFill="1" applyBorder="1" applyAlignment="1" applyProtection="1">
      <alignment horizontal="right"/>
      <protection hidden="1"/>
    </xf>
    <xf numFmtId="0" fontId="21" fillId="0" borderId="0" xfId="0" applyFont="1" applyFill="1" applyProtection="1">
      <protection hidden="1"/>
    </xf>
    <xf numFmtId="0" fontId="21" fillId="0" borderId="0" xfId="0" applyFont="1" applyProtection="1">
      <protection hidden="1"/>
    </xf>
    <xf numFmtId="0" fontId="16" fillId="0" borderId="0" xfId="0" applyFont="1" applyProtection="1">
      <protection hidden="1"/>
    </xf>
    <xf numFmtId="14" fontId="5" fillId="5" borderId="12" xfId="0" applyNumberFormat="1" applyFont="1" applyFill="1" applyBorder="1" applyProtection="1">
      <protection hidden="1"/>
    </xf>
    <xf numFmtId="0" fontId="0" fillId="0" borderId="0" xfId="0" applyProtection="1"/>
    <xf numFmtId="43" fontId="0" fillId="4" borderId="21" xfId="1" applyFont="1" applyFill="1" applyBorder="1" applyProtection="1">
      <protection locked="0"/>
    </xf>
    <xf numFmtId="0" fontId="5" fillId="4" borderId="21" xfId="0" applyFont="1" applyFill="1" applyBorder="1" applyAlignment="1" applyProtection="1">
      <alignment horizontal="center"/>
      <protection locked="0"/>
    </xf>
    <xf numFmtId="0" fontId="5" fillId="5" borderId="21" xfId="0" applyFont="1" applyFill="1" applyBorder="1" applyAlignment="1" applyProtection="1">
      <alignment horizontal="center"/>
      <protection locked="0"/>
    </xf>
    <xf numFmtId="14" fontId="5" fillId="5" borderId="21" xfId="0" applyNumberFormat="1" applyFont="1" applyFill="1" applyBorder="1" applyAlignment="1" applyProtection="1">
      <alignment horizontal="center"/>
      <protection locked="0"/>
    </xf>
    <xf numFmtId="14" fontId="5" fillId="4" borderId="8" xfId="0" applyNumberFormat="1" applyFont="1" applyFill="1" applyBorder="1" applyAlignment="1" applyProtection="1">
      <alignment horizontal="center"/>
      <protection locked="0"/>
    </xf>
    <xf numFmtId="0" fontId="5" fillId="0" borderId="0" xfId="0" applyFont="1" applyFill="1" applyProtection="1"/>
    <xf numFmtId="0" fontId="0" fillId="4" borderId="21" xfId="0" applyFont="1" applyFill="1" applyBorder="1" applyProtection="1">
      <protection locked="0"/>
    </xf>
    <xf numFmtId="14" fontId="0" fillId="4" borderId="21" xfId="0" applyNumberFormat="1" applyFont="1" applyFill="1" applyBorder="1" applyProtection="1">
      <protection locked="0"/>
    </xf>
    <xf numFmtId="0" fontId="9" fillId="5" borderId="4" xfId="3" applyFont="1" applyFill="1" applyBorder="1" applyProtection="1">
      <protection hidden="1"/>
    </xf>
    <xf numFmtId="0" fontId="7" fillId="5" borderId="7" xfId="3" applyFont="1" applyFill="1" applyBorder="1" applyAlignment="1" applyProtection="1">
      <alignment horizontal="justify" wrapText="1"/>
      <protection hidden="1"/>
    </xf>
    <xf numFmtId="0" fontId="7" fillId="5" borderId="6" xfId="3" applyFont="1" applyFill="1" applyBorder="1" applyAlignment="1" applyProtection="1">
      <alignment wrapText="1"/>
      <protection hidden="1"/>
    </xf>
    <xf numFmtId="0" fontId="3" fillId="0" borderId="45" xfId="0" applyFont="1" applyFill="1" applyBorder="1" applyProtection="1">
      <protection hidden="1"/>
    </xf>
    <xf numFmtId="0" fontId="7" fillId="2" borderId="34" xfId="3" applyFont="1" applyFill="1" applyBorder="1" applyAlignment="1" applyProtection="1">
      <alignment horizontal="justify" wrapText="1"/>
      <protection hidden="1"/>
    </xf>
    <xf numFmtId="9" fontId="11" fillId="2" borderId="34" xfId="3" applyNumberFormat="1" applyFont="1" applyFill="1" applyBorder="1" applyAlignment="1" applyProtection="1">
      <alignment horizontal="justify" wrapText="1"/>
      <protection hidden="1"/>
    </xf>
    <xf numFmtId="10" fontId="11" fillId="2" borderId="34" xfId="3" applyNumberFormat="1" applyFont="1" applyFill="1" applyBorder="1" applyAlignment="1" applyProtection="1">
      <alignment horizontal="justify" wrapText="1"/>
      <protection hidden="1"/>
    </xf>
    <xf numFmtId="0" fontId="7" fillId="2" borderId="34" xfId="3" applyFont="1" applyFill="1" applyBorder="1" applyAlignment="1" applyProtection="1">
      <alignment wrapText="1"/>
      <protection hidden="1"/>
    </xf>
    <xf numFmtId="0" fontId="7" fillId="5" borderId="18" xfId="3" applyFont="1" applyFill="1" applyBorder="1" applyAlignment="1" applyProtection="1">
      <alignment horizontal="justify" wrapText="1"/>
      <protection hidden="1"/>
    </xf>
    <xf numFmtId="9" fontId="11" fillId="5" borderId="18" xfId="3" applyNumberFormat="1" applyFont="1" applyFill="1" applyBorder="1" applyAlignment="1" applyProtection="1">
      <alignment horizontal="justify" wrapText="1"/>
      <protection hidden="1"/>
    </xf>
    <xf numFmtId="10" fontId="11" fillId="5" borderId="18" xfId="3" applyNumberFormat="1" applyFont="1" applyFill="1" applyBorder="1" applyAlignment="1" applyProtection="1">
      <alignment horizontal="justify" wrapText="1"/>
      <protection hidden="1"/>
    </xf>
    <xf numFmtId="0" fontId="7" fillId="5" borderId="18" xfId="3" applyFont="1" applyFill="1" applyBorder="1" applyAlignment="1" applyProtection="1">
      <alignment wrapText="1"/>
      <protection hidden="1"/>
    </xf>
    <xf numFmtId="0" fontId="5" fillId="2" borderId="44" xfId="0" applyFont="1" applyFill="1" applyBorder="1" applyProtection="1">
      <protection hidden="1"/>
    </xf>
    <xf numFmtId="0" fontId="7" fillId="2" borderId="10" xfId="3" applyFont="1" applyFill="1" applyBorder="1" applyAlignment="1" applyProtection="1">
      <alignment horizontal="justify" wrapText="1"/>
      <protection hidden="1"/>
    </xf>
    <xf numFmtId="9" fontId="11" fillId="2" borderId="10" xfId="3" applyNumberFormat="1" applyFont="1" applyFill="1" applyBorder="1" applyAlignment="1" applyProtection="1">
      <alignment horizontal="justify" wrapText="1"/>
      <protection hidden="1"/>
    </xf>
    <xf numFmtId="10" fontId="11" fillId="2" borderId="10" xfId="3" applyNumberFormat="1" applyFont="1" applyFill="1" applyBorder="1" applyAlignment="1" applyProtection="1">
      <alignment horizontal="justify" wrapText="1"/>
      <protection hidden="1"/>
    </xf>
    <xf numFmtId="0" fontId="7" fillId="2" borderId="10" xfId="3" applyFont="1" applyFill="1" applyBorder="1" applyAlignment="1" applyProtection="1">
      <alignment wrapText="1"/>
      <protection hidden="1"/>
    </xf>
    <xf numFmtId="0" fontId="7" fillId="2" borderId="46" xfId="3" applyFont="1" applyFill="1" applyBorder="1" applyAlignment="1" applyProtection="1">
      <alignment wrapText="1"/>
      <protection hidden="1"/>
    </xf>
    <xf numFmtId="0" fontId="7" fillId="2" borderId="40" xfId="3" applyFont="1" applyFill="1" applyBorder="1" applyAlignment="1" applyProtection="1">
      <alignment horizontal="justify" wrapText="1"/>
      <protection hidden="1"/>
    </xf>
    <xf numFmtId="9" fontId="11" fillId="2" borderId="40" xfId="3" applyNumberFormat="1" applyFont="1" applyFill="1" applyBorder="1" applyAlignment="1" applyProtection="1">
      <alignment horizontal="justify" wrapText="1"/>
      <protection hidden="1"/>
    </xf>
    <xf numFmtId="10" fontId="11" fillId="2" borderId="40" xfId="3" applyNumberFormat="1" applyFont="1" applyFill="1" applyBorder="1" applyAlignment="1" applyProtection="1">
      <alignment horizontal="justify" wrapText="1"/>
      <protection hidden="1"/>
    </xf>
    <xf numFmtId="0" fontId="7" fillId="2" borderId="40" xfId="3" applyFont="1" applyFill="1" applyBorder="1" applyAlignment="1" applyProtection="1">
      <alignment wrapText="1"/>
      <protection hidden="1"/>
    </xf>
    <xf numFmtId="0" fontId="7" fillId="2" borderId="41" xfId="3" applyFont="1" applyFill="1" applyBorder="1" applyAlignment="1" applyProtection="1">
      <alignment wrapText="1"/>
      <protection hidden="1"/>
    </xf>
    <xf numFmtId="0" fontId="22" fillId="0" borderId="0" xfId="0" applyFont="1" applyProtection="1">
      <protection hidden="1"/>
    </xf>
    <xf numFmtId="166" fontId="5" fillId="0" borderId="21" xfId="1" applyNumberFormat="1" applyFont="1" applyFill="1" applyBorder="1" applyProtection="1">
      <protection locked="0"/>
    </xf>
    <xf numFmtId="0" fontId="5" fillId="3" borderId="21" xfId="0" applyFont="1" applyFill="1" applyBorder="1" applyAlignment="1" applyProtection="1">
      <alignment horizontal="center"/>
    </xf>
    <xf numFmtId="0" fontId="5" fillId="0" borderId="21" xfId="0" applyFont="1" applyFill="1" applyBorder="1" applyAlignment="1" applyProtection="1">
      <alignment horizontal="center"/>
    </xf>
    <xf numFmtId="166" fontId="5" fillId="0" borderId="21" xfId="1" applyNumberFormat="1" applyFont="1" applyFill="1" applyBorder="1" applyProtection="1"/>
    <xf numFmtId="0" fontId="5" fillId="0" borderId="21" xfId="0" applyFont="1" applyFill="1" applyBorder="1" applyAlignment="1" applyProtection="1">
      <alignment horizontal="center" vertical="center"/>
    </xf>
    <xf numFmtId="166" fontId="5" fillId="0" borderId="0" xfId="1" applyNumberFormat="1" applyFont="1" applyFill="1" applyProtection="1"/>
    <xf numFmtId="0" fontId="7" fillId="0" borderId="21" xfId="0" applyFont="1" applyBorder="1" applyAlignment="1" applyProtection="1">
      <alignment horizontal="left"/>
    </xf>
    <xf numFmtId="0" fontId="7" fillId="0" borderId="21" xfId="0" applyFont="1" applyBorder="1" applyAlignment="1" applyProtection="1"/>
    <xf numFmtId="0" fontId="7" fillId="0" borderId="21" xfId="0" applyFont="1" applyBorder="1" applyProtection="1"/>
    <xf numFmtId="0" fontId="5" fillId="0" borderId="0" xfId="0" applyFont="1" applyFill="1" applyAlignment="1" applyProtection="1">
      <alignment horizontal="right"/>
    </xf>
    <xf numFmtId="0" fontId="14" fillId="0" borderId="0" xfId="5" applyProtection="1"/>
    <xf numFmtId="0" fontId="2" fillId="0" borderId="0" xfId="0" applyFont="1" applyFill="1" applyProtection="1"/>
    <xf numFmtId="0" fontId="6" fillId="5" borderId="42" xfId="0" applyFont="1" applyFill="1" applyBorder="1" applyProtection="1">
      <protection hidden="1"/>
    </xf>
    <xf numFmtId="0" fontId="7" fillId="5" borderId="47" xfId="3" applyFont="1" applyFill="1" applyBorder="1" applyAlignment="1" applyProtection="1">
      <alignment wrapText="1"/>
      <protection hidden="1"/>
    </xf>
    <xf numFmtId="0" fontId="5" fillId="2" borderId="39" xfId="0" applyFont="1" applyFill="1" applyBorder="1" applyProtection="1">
      <protection hidden="1"/>
    </xf>
    <xf numFmtId="0" fontId="7" fillId="5" borderId="28" xfId="3" applyFont="1" applyFill="1" applyBorder="1" applyAlignment="1" applyProtection="1">
      <alignment horizontal="justify" wrapText="1"/>
      <protection hidden="1"/>
    </xf>
    <xf numFmtId="0" fontId="7" fillId="5" borderId="28" xfId="3" applyFont="1" applyFill="1" applyBorder="1" applyAlignment="1" applyProtection="1">
      <alignment wrapText="1"/>
      <protection hidden="1"/>
    </xf>
    <xf numFmtId="0" fontId="7" fillId="5" borderId="29" xfId="3" applyFont="1" applyFill="1" applyBorder="1" applyAlignment="1" applyProtection="1">
      <alignment wrapText="1"/>
      <protection hidden="1"/>
    </xf>
    <xf numFmtId="0" fontId="5" fillId="5" borderId="11" xfId="0" applyFont="1" applyFill="1" applyBorder="1" applyAlignment="1" applyProtection="1">
      <alignment horizontal="center"/>
      <protection hidden="1"/>
    </xf>
    <xf numFmtId="0" fontId="7" fillId="0" borderId="0" xfId="0" applyFont="1" applyFill="1" applyBorder="1" applyAlignment="1" applyProtection="1">
      <alignment horizontal="center"/>
      <protection hidden="1"/>
    </xf>
    <xf numFmtId="0" fontId="22" fillId="0" borderId="0" xfId="0" applyFont="1" applyFill="1" applyBorder="1" applyProtection="1">
      <protection hidden="1"/>
    </xf>
    <xf numFmtId="0" fontId="23" fillId="0" borderId="0" xfId="0" applyFont="1" applyFill="1" applyBorder="1" applyProtection="1">
      <protection hidden="1"/>
    </xf>
    <xf numFmtId="166" fontId="7" fillId="0" borderId="0" xfId="1" applyNumberFormat="1" applyFont="1" applyFill="1" applyBorder="1" applyProtection="1">
      <protection hidden="1"/>
    </xf>
    <xf numFmtId="0" fontId="7" fillId="0" borderId="0" xfId="0" applyFont="1" applyFill="1" applyBorder="1" applyProtection="1">
      <protection hidden="1"/>
    </xf>
    <xf numFmtId="0" fontId="24" fillId="0" borderId="0" xfId="5" applyFont="1" applyFill="1" applyBorder="1" applyProtection="1">
      <protection hidden="1"/>
    </xf>
    <xf numFmtId="0" fontId="7" fillId="0" borderId="0" xfId="0" applyFont="1" applyFill="1" applyBorder="1" applyAlignment="1" applyProtection="1">
      <alignment horizontal="right"/>
      <protection hidden="1"/>
    </xf>
    <xf numFmtId="0" fontId="7" fillId="0" borderId="0" xfId="0" applyFont="1" applyFill="1" applyBorder="1" applyAlignment="1" applyProtection="1">
      <alignment horizontal="center" vertical="center"/>
      <protection hidden="1"/>
    </xf>
    <xf numFmtId="0" fontId="18" fillId="0" borderId="0" xfId="0" applyFont="1" applyFill="1" applyBorder="1" applyAlignment="1" applyProtection="1">
      <alignment horizontal="center" vertical="center"/>
      <protection hidden="1"/>
    </xf>
    <xf numFmtId="43" fontId="7" fillId="0" borderId="0" xfId="1" applyFont="1" applyFill="1" applyBorder="1" applyAlignment="1" applyProtection="1">
      <alignment vertical="center"/>
      <protection hidden="1"/>
    </xf>
    <xf numFmtId="43" fontId="7" fillId="0" borderId="0" xfId="1" applyFont="1" applyFill="1" applyBorder="1" applyProtection="1">
      <protection hidden="1"/>
    </xf>
    <xf numFmtId="9" fontId="7" fillId="0" borderId="0" xfId="3" applyNumberFormat="1" applyFont="1" applyFill="1" applyBorder="1" applyAlignment="1" applyProtection="1">
      <alignment horizontal="justify" wrapText="1"/>
      <protection hidden="1"/>
    </xf>
    <xf numFmtId="10" fontId="7" fillId="0" borderId="0" xfId="3" applyNumberFormat="1" applyFont="1" applyFill="1" applyBorder="1" applyAlignment="1" applyProtection="1">
      <alignment horizontal="justify" wrapText="1"/>
      <protection hidden="1"/>
    </xf>
    <xf numFmtId="0" fontId="5" fillId="0" borderId="0" xfId="0" applyFont="1" applyProtection="1">
      <protection hidden="1"/>
    </xf>
    <xf numFmtId="0" fontId="6" fillId="6" borderId="0" xfId="0" applyFont="1" applyFill="1" applyProtection="1">
      <protection hidden="1"/>
    </xf>
    <xf numFmtId="0" fontId="5" fillId="6" borderId="0" xfId="0" applyFont="1" applyFill="1" applyProtection="1">
      <protection hidden="1"/>
    </xf>
    <xf numFmtId="0" fontId="5" fillId="0" borderId="0" xfId="0" applyFont="1" applyFill="1" applyProtection="1">
      <protection hidden="1"/>
    </xf>
    <xf numFmtId="0" fontId="7" fillId="0" borderId="0" xfId="0" applyFont="1" applyProtection="1">
      <protection hidden="1"/>
    </xf>
    <xf numFmtId="0" fontId="5" fillId="5" borderId="15" xfId="0" applyFont="1" applyFill="1" applyBorder="1" applyProtection="1">
      <protection hidden="1"/>
    </xf>
    <xf numFmtId="0" fontId="5" fillId="5" borderId="14" xfId="0" applyFont="1" applyFill="1" applyBorder="1" applyProtection="1">
      <protection hidden="1"/>
    </xf>
    <xf numFmtId="14" fontId="5" fillId="8" borderId="21" xfId="0" applyNumberFormat="1" applyFont="1" applyFill="1" applyBorder="1" applyProtection="1">
      <protection hidden="1"/>
    </xf>
    <xf numFmtId="0" fontId="7" fillId="0" borderId="0" xfId="0" applyFont="1" applyFill="1" applyProtection="1">
      <protection hidden="1"/>
    </xf>
    <xf numFmtId="0" fontId="5" fillId="5" borderId="17" xfId="0" applyFont="1" applyFill="1" applyBorder="1" applyAlignment="1" applyProtection="1">
      <protection hidden="1"/>
    </xf>
    <xf numFmtId="0" fontId="5" fillId="5" borderId="18" xfId="0" applyFont="1" applyFill="1" applyBorder="1" applyProtection="1">
      <protection hidden="1"/>
    </xf>
    <xf numFmtId="0" fontId="5" fillId="5" borderId="16" xfId="0" applyFont="1" applyFill="1" applyBorder="1" applyProtection="1">
      <protection hidden="1"/>
    </xf>
    <xf numFmtId="14" fontId="5" fillId="6" borderId="0" xfId="0" applyNumberFormat="1" applyFont="1" applyFill="1" applyProtection="1">
      <protection hidden="1"/>
    </xf>
    <xf numFmtId="167" fontId="5" fillId="8" borderId="21" xfId="0" applyNumberFormat="1" applyFont="1" applyFill="1" applyBorder="1" applyProtection="1">
      <protection hidden="1"/>
    </xf>
    <xf numFmtId="0" fontId="5" fillId="5" borderId="17" xfId="0" applyFont="1" applyFill="1" applyBorder="1" applyProtection="1">
      <protection hidden="1"/>
    </xf>
    <xf numFmtId="14" fontId="5" fillId="0" borderId="0" xfId="0" applyNumberFormat="1" applyFont="1" applyProtection="1">
      <protection hidden="1"/>
    </xf>
    <xf numFmtId="0" fontId="0" fillId="7" borderId="15" xfId="0" applyFont="1" applyFill="1" applyBorder="1" applyProtection="1">
      <protection hidden="1"/>
    </xf>
    <xf numFmtId="0" fontId="6" fillId="7" borderId="11" xfId="0" applyFont="1" applyFill="1" applyBorder="1" applyProtection="1">
      <protection hidden="1"/>
    </xf>
    <xf numFmtId="0" fontId="5" fillId="7" borderId="11" xfId="0" applyFont="1" applyFill="1" applyBorder="1" applyProtection="1">
      <protection hidden="1"/>
    </xf>
    <xf numFmtId="14" fontId="5" fillId="7" borderId="11" xfId="0" applyNumberFormat="1" applyFont="1" applyFill="1" applyBorder="1" applyProtection="1">
      <protection hidden="1"/>
    </xf>
    <xf numFmtId="0" fontId="0" fillId="7" borderId="11" xfId="0" applyFont="1" applyFill="1" applyBorder="1" applyProtection="1">
      <protection hidden="1"/>
    </xf>
    <xf numFmtId="0" fontId="6" fillId="0" borderId="0" xfId="0" applyFont="1" applyProtection="1">
      <protection hidden="1"/>
    </xf>
    <xf numFmtId="43" fontId="5" fillId="0" borderId="0" xfId="1" applyFont="1" applyProtection="1">
      <protection hidden="1"/>
    </xf>
    <xf numFmtId="0" fontId="2" fillId="5" borderId="13" xfId="0" applyFont="1" applyFill="1" applyBorder="1" applyProtection="1">
      <protection hidden="1"/>
    </xf>
    <xf numFmtId="0" fontId="0" fillId="5" borderId="10" xfId="0" applyFont="1" applyFill="1" applyBorder="1" applyProtection="1">
      <protection hidden="1"/>
    </xf>
    <xf numFmtId="0" fontId="0" fillId="5" borderId="11" xfId="0" applyFont="1" applyFill="1" applyBorder="1" applyProtection="1">
      <protection hidden="1"/>
    </xf>
    <xf numFmtId="164" fontId="2" fillId="5" borderId="14" xfId="0" applyNumberFormat="1" applyFont="1" applyFill="1" applyBorder="1" applyProtection="1">
      <protection hidden="1"/>
    </xf>
    <xf numFmtId="0" fontId="22" fillId="5" borderId="11" xfId="0" applyFont="1" applyFill="1" applyBorder="1" applyProtection="1">
      <protection hidden="1"/>
    </xf>
    <xf numFmtId="0" fontId="6" fillId="5" borderId="15" xfId="0" applyFont="1" applyFill="1" applyBorder="1" applyProtection="1">
      <protection hidden="1"/>
    </xf>
    <xf numFmtId="0" fontId="6" fillId="5" borderId="14" xfId="0" applyFont="1" applyFill="1" applyBorder="1" applyProtection="1">
      <protection hidden="1"/>
    </xf>
    <xf numFmtId="14" fontId="5" fillId="5" borderId="21" xfId="0" applyNumberFormat="1" applyFont="1" applyFill="1" applyBorder="1" applyProtection="1">
      <protection hidden="1"/>
    </xf>
    <xf numFmtId="168" fontId="6" fillId="5" borderId="21" xfId="0" applyNumberFormat="1" applyFont="1" applyFill="1" applyBorder="1" applyProtection="1">
      <protection hidden="1"/>
    </xf>
    <xf numFmtId="0" fontId="12" fillId="5" borderId="38" xfId="0" applyFont="1" applyFill="1" applyBorder="1" applyAlignment="1" applyProtection="1">
      <alignment horizontal="center" vertical="center" wrapText="1"/>
      <protection hidden="1"/>
    </xf>
    <xf numFmtId="0" fontId="12" fillId="5" borderId="21" xfId="0" applyFont="1" applyFill="1" applyBorder="1" applyAlignment="1" applyProtection="1">
      <alignment horizontal="center" vertical="center" wrapText="1"/>
      <protection hidden="1"/>
    </xf>
    <xf numFmtId="0" fontId="13" fillId="0" borderId="0" xfId="0" applyFont="1" applyProtection="1">
      <protection hidden="1"/>
    </xf>
    <xf numFmtId="0" fontId="12" fillId="0" borderId="0" xfId="0" applyFont="1" applyProtection="1">
      <protection hidden="1"/>
    </xf>
    <xf numFmtId="0" fontId="5" fillId="5" borderId="21" xfId="0" applyFont="1" applyFill="1" applyBorder="1" applyProtection="1">
      <protection hidden="1"/>
    </xf>
    <xf numFmtId="1" fontId="5" fillId="5" borderId="21" xfId="0" applyNumberFormat="1" applyFont="1" applyFill="1" applyBorder="1" applyProtection="1">
      <protection hidden="1"/>
    </xf>
    <xf numFmtId="3" fontId="5" fillId="5" borderId="21" xfId="0" applyNumberFormat="1" applyFont="1" applyFill="1" applyBorder="1" applyProtection="1">
      <protection hidden="1"/>
    </xf>
    <xf numFmtId="0" fontId="0" fillId="8" borderId="21" xfId="0" applyFont="1" applyFill="1" applyBorder="1" applyProtection="1">
      <protection hidden="1"/>
    </xf>
    <xf numFmtId="166" fontId="5" fillId="5" borderId="21" xfId="1" applyNumberFormat="1" applyFont="1" applyFill="1" applyBorder="1" applyAlignment="1" applyProtection="1">
      <alignment horizontal="center"/>
      <protection hidden="1"/>
    </xf>
    <xf numFmtId="43" fontId="5" fillId="5" borderId="21" xfId="1" applyFont="1" applyFill="1" applyBorder="1" applyProtection="1">
      <protection hidden="1"/>
    </xf>
    <xf numFmtId="43" fontId="5" fillId="5" borderId="21" xfId="1" applyFont="1" applyFill="1" applyBorder="1" applyAlignment="1" applyProtection="1">
      <alignment horizontal="center"/>
      <protection hidden="1"/>
    </xf>
    <xf numFmtId="166" fontId="5" fillId="5" borderId="21" xfId="1" applyNumberFormat="1" applyFont="1" applyFill="1" applyBorder="1" applyAlignment="1" applyProtection="1">
      <protection hidden="1"/>
    </xf>
    <xf numFmtId="164" fontId="5" fillId="5" borderId="21" xfId="0" applyNumberFormat="1" applyFont="1" applyFill="1" applyBorder="1" applyProtection="1">
      <protection hidden="1"/>
    </xf>
    <xf numFmtId="0" fontId="16" fillId="5" borderId="11" xfId="0" applyFont="1" applyFill="1" applyBorder="1" applyProtection="1">
      <protection hidden="1"/>
    </xf>
    <xf numFmtId="0" fontId="11" fillId="0" borderId="0" xfId="0" applyFont="1" applyProtection="1">
      <protection hidden="1"/>
    </xf>
    <xf numFmtId="14" fontId="11" fillId="0" borderId="0" xfId="0" applyNumberFormat="1" applyFont="1" applyFill="1" applyProtection="1">
      <protection hidden="1"/>
    </xf>
    <xf numFmtId="14" fontId="16" fillId="0" borderId="0" xfId="0" applyNumberFormat="1" applyFont="1" applyFill="1" applyProtection="1">
      <protection hidden="1"/>
    </xf>
    <xf numFmtId="14" fontId="11" fillId="0" borderId="0" xfId="0" applyNumberFormat="1" applyFont="1" applyProtection="1">
      <protection hidden="1"/>
    </xf>
    <xf numFmtId="14" fontId="16" fillId="0" borderId="0" xfId="0" applyNumberFormat="1" applyFont="1" applyProtection="1">
      <protection hidden="1"/>
    </xf>
    <xf numFmtId="0" fontId="25" fillId="0" borderId="0" xfId="0" applyFont="1" applyProtection="1">
      <protection hidden="1"/>
    </xf>
    <xf numFmtId="14" fontId="6" fillId="5" borderId="21" xfId="0" applyNumberFormat="1" applyFont="1" applyFill="1" applyBorder="1" applyProtection="1">
      <protection hidden="1"/>
    </xf>
    <xf numFmtId="14" fontId="0" fillId="0" borderId="0" xfId="0" applyNumberFormat="1" applyProtection="1">
      <protection hidden="1"/>
    </xf>
    <xf numFmtId="43" fontId="16" fillId="0" borderId="0" xfId="1" applyFont="1" applyProtection="1">
      <protection hidden="1"/>
    </xf>
    <xf numFmtId="43" fontId="6" fillId="5" borderId="21" xfId="1" applyFont="1" applyFill="1" applyBorder="1" applyProtection="1">
      <protection hidden="1"/>
    </xf>
    <xf numFmtId="43" fontId="0" fillId="0" borderId="0" xfId="1" applyFont="1" applyProtection="1">
      <protection hidden="1"/>
    </xf>
    <xf numFmtId="0" fontId="0" fillId="5" borderId="10" xfId="0" applyFill="1" applyBorder="1" applyProtection="1">
      <protection hidden="1"/>
    </xf>
    <xf numFmtId="0" fontId="15" fillId="5" borderId="11" xfId="0" applyFont="1" applyFill="1" applyBorder="1" applyProtection="1">
      <protection hidden="1"/>
    </xf>
    <xf numFmtId="0" fontId="0" fillId="5" borderId="11" xfId="0" applyFill="1" applyBorder="1" applyProtection="1">
      <protection hidden="1"/>
    </xf>
    <xf numFmtId="0" fontId="17" fillId="5" borderId="11" xfId="0" applyFont="1" applyFill="1" applyBorder="1" applyProtection="1">
      <protection hidden="1"/>
    </xf>
    <xf numFmtId="14" fontId="7" fillId="8" borderId="40" xfId="0" applyNumberFormat="1" applyFont="1" applyFill="1" applyBorder="1" applyAlignment="1" applyProtection="1">
      <protection hidden="1"/>
    </xf>
    <xf numFmtId="2" fontId="6" fillId="8" borderId="15" xfId="0" applyNumberFormat="1" applyFont="1" applyFill="1" applyBorder="1" applyAlignment="1" applyProtection="1">
      <alignment vertical="center" wrapText="1"/>
      <protection hidden="1"/>
    </xf>
    <xf numFmtId="0" fontId="7" fillId="4" borderId="31" xfId="0" applyFont="1" applyFill="1" applyBorder="1" applyAlignment="1" applyProtection="1">
      <protection hidden="1"/>
    </xf>
    <xf numFmtId="0" fontId="7" fillId="4" borderId="21" xfId="3" applyFont="1" applyFill="1" applyBorder="1" applyAlignment="1" applyProtection="1">
      <alignment horizontal="justify" wrapText="1"/>
      <protection locked="0"/>
    </xf>
    <xf numFmtId="0" fontId="7" fillId="4" borderId="23" xfId="3" applyFont="1" applyFill="1" applyBorder="1" applyAlignment="1" applyProtection="1">
      <alignment wrapText="1"/>
      <protection locked="0"/>
    </xf>
    <xf numFmtId="1" fontId="5" fillId="2" borderId="0" xfId="0" applyNumberFormat="1" applyFont="1" applyFill="1" applyBorder="1" applyProtection="1">
      <protection hidden="1"/>
    </xf>
    <xf numFmtId="167" fontId="5" fillId="8" borderId="38" xfId="0" applyNumberFormat="1" applyFont="1" applyFill="1" applyBorder="1"/>
    <xf numFmtId="14" fontId="5" fillId="8" borderId="21" xfId="0" applyNumberFormat="1" applyFont="1" applyFill="1" applyBorder="1"/>
    <xf numFmtId="0" fontId="6" fillId="2" borderId="0" xfId="0" applyFont="1" applyFill="1" applyBorder="1" applyProtection="1">
      <protection hidden="1"/>
    </xf>
    <xf numFmtId="43" fontId="5" fillId="2" borderId="0" xfId="0" applyNumberFormat="1" applyFont="1" applyFill="1" applyBorder="1" applyProtection="1">
      <protection hidden="1"/>
    </xf>
    <xf numFmtId="0" fontId="6" fillId="7" borderId="17" xfId="0" applyFont="1" applyFill="1" applyBorder="1" applyProtection="1">
      <protection hidden="1"/>
    </xf>
    <xf numFmtId="0" fontId="5" fillId="7" borderId="18" xfId="0" applyFont="1" applyFill="1" applyBorder="1" applyProtection="1">
      <protection hidden="1"/>
    </xf>
    <xf numFmtId="14" fontId="5" fillId="7" borderId="18" xfId="0" applyNumberFormat="1" applyFont="1" applyFill="1" applyBorder="1" applyProtection="1">
      <protection hidden="1"/>
    </xf>
    <xf numFmtId="0" fontId="0" fillId="7" borderId="18" xfId="0" applyFill="1" applyBorder="1" applyProtection="1">
      <protection hidden="1"/>
    </xf>
    <xf numFmtId="0" fontId="6" fillId="2" borderId="18" xfId="0" applyFont="1" applyFill="1" applyBorder="1" applyProtection="1">
      <protection hidden="1"/>
    </xf>
    <xf numFmtId="0" fontId="5" fillId="2" borderId="18" xfId="0" applyFont="1" applyFill="1" applyBorder="1" applyProtection="1">
      <protection hidden="1"/>
    </xf>
    <xf numFmtId="14" fontId="5" fillId="2" borderId="18" xfId="0" applyNumberFormat="1" applyFont="1" applyFill="1" applyBorder="1" applyProtection="1">
      <protection hidden="1"/>
    </xf>
    <xf numFmtId="0" fontId="0" fillId="2" borderId="18" xfId="0" applyFill="1" applyBorder="1" applyProtection="1">
      <protection hidden="1"/>
    </xf>
    <xf numFmtId="164" fontId="2" fillId="2" borderId="18" xfId="0" applyNumberFormat="1" applyFont="1" applyFill="1" applyBorder="1" applyProtection="1">
      <protection hidden="1"/>
    </xf>
    <xf numFmtId="0" fontId="9" fillId="5" borderId="7" xfId="3" applyFont="1" applyFill="1" applyBorder="1" applyAlignment="1" applyProtection="1">
      <alignment horizontal="center" vertical="center" wrapText="1"/>
      <protection hidden="1"/>
    </xf>
    <xf numFmtId="2" fontId="5" fillId="4" borderId="18" xfId="0" applyNumberFormat="1" applyFont="1" applyFill="1" applyBorder="1" applyAlignment="1" applyProtection="1">
      <alignment vertical="center" wrapText="1"/>
      <protection locked="0"/>
    </xf>
    <xf numFmtId="2" fontId="6" fillId="8" borderId="11" xfId="0" applyNumberFormat="1" applyFont="1" applyFill="1" applyBorder="1" applyAlignment="1" applyProtection="1">
      <alignment vertical="center" wrapText="1"/>
      <protection hidden="1"/>
    </xf>
    <xf numFmtId="0" fontId="6" fillId="5" borderId="14" xfId="0" applyFont="1" applyFill="1" applyBorder="1" applyAlignment="1" applyProtection="1">
      <alignment horizontal="center" vertical="center" wrapText="1"/>
      <protection hidden="1"/>
    </xf>
    <xf numFmtId="2" fontId="5" fillId="5" borderId="14" xfId="0" applyNumberFormat="1" applyFont="1" applyFill="1" applyBorder="1" applyAlignment="1" applyProtection="1">
      <alignment vertical="center" wrapText="1"/>
      <protection locked="0"/>
    </xf>
    <xf numFmtId="2" fontId="6" fillId="5" borderId="14" xfId="0" applyNumberFormat="1" applyFont="1" applyFill="1" applyBorder="1" applyAlignment="1" applyProtection="1">
      <alignment vertical="center" wrapText="1"/>
      <protection hidden="1"/>
    </xf>
    <xf numFmtId="14" fontId="7" fillId="0" borderId="0" xfId="0" applyNumberFormat="1" applyFont="1" applyFill="1" applyProtection="1">
      <protection hidden="1"/>
    </xf>
    <xf numFmtId="169" fontId="2" fillId="5" borderId="14" xfId="0" applyNumberFormat="1" applyFont="1" applyFill="1" applyBorder="1" applyProtection="1">
      <protection hidden="1"/>
    </xf>
    <xf numFmtId="4" fontId="0" fillId="5" borderId="11" xfId="0" applyNumberFormat="1" applyFont="1" applyFill="1" applyBorder="1" applyProtection="1">
      <protection hidden="1"/>
    </xf>
    <xf numFmtId="169" fontId="2" fillId="7" borderId="14" xfId="0" applyNumberFormat="1" applyFont="1" applyFill="1" applyBorder="1" applyProtection="1">
      <protection hidden="1"/>
    </xf>
    <xf numFmtId="1" fontId="11" fillId="0" borderId="0" xfId="0" applyNumberFormat="1" applyFont="1" applyProtection="1">
      <protection hidden="1"/>
    </xf>
    <xf numFmtId="14" fontId="11" fillId="2" borderId="0" xfId="0" applyNumberFormat="1" applyFont="1" applyFill="1" applyProtection="1">
      <protection hidden="1"/>
    </xf>
    <xf numFmtId="0" fontId="11" fillId="2" borderId="0" xfId="0" applyFont="1" applyFill="1"/>
    <xf numFmtId="170" fontId="5" fillId="5" borderId="21" xfId="1" applyNumberFormat="1" applyFont="1" applyFill="1" applyBorder="1" applyAlignment="1" applyProtection="1">
      <protection hidden="1"/>
    </xf>
    <xf numFmtId="0" fontId="0" fillId="9" borderId="21" xfId="0" applyFont="1" applyFill="1" applyBorder="1" applyProtection="1">
      <protection locked="0"/>
    </xf>
    <xf numFmtId="0" fontId="16" fillId="0" borderId="0" xfId="0" applyFont="1"/>
    <xf numFmtId="0" fontId="22" fillId="0" borderId="0" xfId="0" applyFont="1" applyFill="1" applyProtection="1">
      <protection hidden="1"/>
    </xf>
    <xf numFmtId="164" fontId="23" fillId="5" borderId="0" xfId="0" applyNumberFormat="1" applyFont="1" applyFill="1" applyBorder="1" applyProtection="1">
      <protection hidden="1"/>
    </xf>
    <xf numFmtId="0" fontId="18" fillId="5" borderId="0" xfId="0" applyFont="1" applyFill="1" applyBorder="1" applyAlignment="1" applyProtection="1">
      <alignment horizontal="center" vertical="center" wrapText="1"/>
      <protection hidden="1"/>
    </xf>
    <xf numFmtId="164" fontId="7" fillId="5" borderId="0" xfId="0" applyNumberFormat="1" applyFont="1" applyFill="1" applyBorder="1" applyProtection="1">
      <protection hidden="1"/>
    </xf>
    <xf numFmtId="14" fontId="7" fillId="4" borderId="15" xfId="0" applyNumberFormat="1" applyFont="1" applyFill="1" applyBorder="1" applyAlignment="1" applyProtection="1">
      <alignment horizontal="center"/>
      <protection locked="0"/>
    </xf>
    <xf numFmtId="169" fontId="2" fillId="7" borderId="16" xfId="0" applyNumberFormat="1" applyFont="1" applyFill="1" applyBorder="1" applyProtection="1">
      <protection hidden="1"/>
    </xf>
    <xf numFmtId="170" fontId="5" fillId="5" borderId="21" xfId="0" applyNumberFormat="1" applyFont="1" applyFill="1" applyBorder="1" applyProtection="1">
      <protection hidden="1"/>
    </xf>
    <xf numFmtId="167" fontId="5" fillId="2" borderId="18" xfId="0" applyNumberFormat="1" applyFont="1" applyFill="1" applyBorder="1"/>
    <xf numFmtId="0" fontId="9" fillId="0" borderId="0" xfId="0" applyFont="1" applyProtection="1">
      <protection hidden="1"/>
    </xf>
    <xf numFmtId="14" fontId="0" fillId="5" borderId="21" xfId="0" applyNumberFormat="1" applyFill="1" applyBorder="1" applyProtection="1">
      <protection hidden="1"/>
    </xf>
    <xf numFmtId="0" fontId="6" fillId="6" borderId="21" xfId="0" applyFont="1" applyFill="1" applyBorder="1" applyProtection="1">
      <protection hidden="1"/>
    </xf>
    <xf numFmtId="14" fontId="5" fillId="6" borderId="21" xfId="0" applyNumberFormat="1" applyFont="1" applyFill="1" applyBorder="1" applyProtection="1">
      <protection hidden="1"/>
    </xf>
    <xf numFmtId="0" fontId="5" fillId="5" borderId="11" xfId="0" applyFont="1" applyFill="1" applyBorder="1" applyAlignment="1" applyProtection="1">
      <alignment horizontal="center"/>
      <protection hidden="1"/>
    </xf>
    <xf numFmtId="0" fontId="9" fillId="0" borderId="49" xfId="3" applyFont="1" applyFill="1" applyBorder="1" applyAlignment="1" applyProtection="1">
      <alignment horizontal="center" vertical="center" wrapText="1"/>
      <protection hidden="1"/>
    </xf>
    <xf numFmtId="0" fontId="9" fillId="0" borderId="5" xfId="3" applyFont="1" applyFill="1" applyBorder="1" applyAlignment="1" applyProtection="1">
      <alignment horizontal="center" vertical="center" wrapText="1"/>
      <protection hidden="1"/>
    </xf>
    <xf numFmtId="2" fontId="5" fillId="0" borderId="5" xfId="0" applyNumberFormat="1" applyFont="1" applyFill="1" applyBorder="1" applyAlignment="1" applyProtection="1">
      <alignment vertical="center" wrapText="1"/>
      <protection hidden="1"/>
    </xf>
    <xf numFmtId="2" fontId="6" fillId="0" borderId="5" xfId="0" applyNumberFormat="1" applyFont="1" applyFill="1" applyBorder="1" applyAlignment="1" applyProtection="1">
      <alignment vertical="center" wrapText="1"/>
      <protection hidden="1"/>
    </xf>
    <xf numFmtId="0" fontId="9" fillId="5" borderId="14" xfId="3" applyFont="1" applyFill="1" applyBorder="1" applyAlignment="1" applyProtection="1">
      <alignment horizontal="center" vertical="center" wrapText="1"/>
      <protection hidden="1"/>
    </xf>
    <xf numFmtId="2" fontId="6" fillId="8" borderId="21" xfId="0" applyNumberFormat="1" applyFont="1" applyFill="1" applyBorder="1" applyAlignment="1" applyProtection="1">
      <alignment vertical="center" wrapText="1"/>
      <protection hidden="1"/>
    </xf>
    <xf numFmtId="2" fontId="6" fillId="5" borderId="21" xfId="0" applyNumberFormat="1" applyFont="1" applyFill="1" applyBorder="1" applyAlignment="1" applyProtection="1">
      <alignment vertical="center" wrapText="1"/>
      <protection hidden="1"/>
    </xf>
    <xf numFmtId="2" fontId="6" fillId="5" borderId="50" xfId="0" applyNumberFormat="1" applyFont="1" applyFill="1" applyBorder="1" applyAlignment="1" applyProtection="1">
      <alignment vertical="center" wrapText="1"/>
      <protection hidden="1"/>
    </xf>
    <xf numFmtId="2" fontId="26" fillId="5" borderId="38" xfId="0" applyNumberFormat="1" applyFont="1" applyFill="1" applyBorder="1" applyAlignment="1" applyProtection="1">
      <alignment vertical="center" wrapText="1"/>
      <protection hidden="1"/>
    </xf>
    <xf numFmtId="2" fontId="26" fillId="5" borderId="21" xfId="0" applyNumberFormat="1" applyFont="1" applyFill="1" applyBorder="1" applyAlignment="1" applyProtection="1">
      <alignment vertical="center" wrapText="1"/>
      <protection hidden="1"/>
    </xf>
    <xf numFmtId="9" fontId="26" fillId="5" borderId="21" xfId="2" applyFont="1" applyFill="1" applyBorder="1" applyAlignment="1" applyProtection="1">
      <alignment vertical="center" wrapText="1"/>
      <protection hidden="1"/>
    </xf>
    <xf numFmtId="9" fontId="7" fillId="5" borderId="14" xfId="0" applyNumberFormat="1" applyFont="1" applyFill="1" applyBorder="1" applyAlignment="1" applyProtection="1">
      <alignment horizontal="center"/>
      <protection hidden="1"/>
    </xf>
    <xf numFmtId="0" fontId="27" fillId="2" borderId="41" xfId="0" applyFont="1" applyFill="1" applyBorder="1" applyAlignment="1" applyProtection="1">
      <alignment horizontal="right"/>
      <protection hidden="1"/>
    </xf>
    <xf numFmtId="169" fontId="11" fillId="0" borderId="0" xfId="1" applyNumberFormat="1" applyFont="1" applyFill="1" applyBorder="1" applyAlignment="1" applyProtection="1">
      <alignment horizontal="right" vertical="center" wrapText="1"/>
      <protection hidden="1"/>
    </xf>
    <xf numFmtId="2" fontId="26" fillId="5" borderId="21" xfId="1" applyNumberFormat="1" applyFont="1" applyFill="1" applyBorder="1" applyAlignment="1" applyProtection="1">
      <alignment horizontal="right" vertical="center" wrapText="1"/>
      <protection hidden="1"/>
    </xf>
    <xf numFmtId="0" fontId="9" fillId="5" borderId="9" xfId="3" applyFont="1" applyFill="1" applyBorder="1" applyAlignment="1" applyProtection="1">
      <alignment vertical="center"/>
      <protection hidden="1"/>
    </xf>
    <xf numFmtId="9" fontId="5" fillId="5" borderId="7" xfId="2" applyFont="1" applyFill="1" applyBorder="1" applyAlignment="1" applyProtection="1">
      <alignment vertical="center" wrapText="1"/>
      <protection hidden="1"/>
    </xf>
    <xf numFmtId="2" fontId="5" fillId="5" borderId="6" xfId="0" applyNumberFormat="1" applyFont="1" applyFill="1" applyBorder="1" applyAlignment="1" applyProtection="1">
      <alignment vertical="center" wrapText="1"/>
      <protection hidden="1"/>
    </xf>
    <xf numFmtId="9" fontId="7" fillId="0" borderId="0" xfId="2" applyFont="1" applyFill="1" applyBorder="1" applyAlignment="1" applyProtection="1">
      <alignment horizontal="right" vertical="center" wrapText="1"/>
      <protection hidden="1"/>
    </xf>
    <xf numFmtId="9" fontId="7" fillId="5" borderId="6" xfId="3" applyNumberFormat="1" applyFont="1" applyFill="1" applyBorder="1" applyAlignment="1" applyProtection="1">
      <alignment horizontal="right" wrapText="1"/>
      <protection hidden="1"/>
    </xf>
    <xf numFmtId="9" fontId="11" fillId="0" borderId="0" xfId="2" applyFont="1" applyFill="1" applyBorder="1" applyAlignment="1" applyProtection="1">
      <alignment horizontal="right" vertical="center" wrapText="1"/>
      <protection hidden="1"/>
    </xf>
    <xf numFmtId="9" fontId="26" fillId="5" borderId="6" xfId="3" applyNumberFormat="1" applyFont="1" applyFill="1" applyBorder="1" applyAlignment="1" applyProtection="1">
      <alignment horizontal="right" wrapText="1"/>
      <protection hidden="1"/>
    </xf>
    <xf numFmtId="0" fontId="7" fillId="2" borderId="35" xfId="3" applyFont="1" applyFill="1" applyBorder="1" applyAlignment="1" applyProtection="1">
      <alignment wrapText="1"/>
      <protection hidden="1"/>
    </xf>
    <xf numFmtId="0" fontId="11" fillId="2" borderId="40" xfId="0" applyFont="1" applyFill="1" applyBorder="1" applyProtection="1">
      <protection hidden="1"/>
    </xf>
    <xf numFmtId="0" fontId="7" fillId="5" borderId="20" xfId="0" applyFont="1" applyFill="1" applyBorder="1" applyAlignment="1" applyProtection="1">
      <alignment horizontal="justify"/>
      <protection hidden="1"/>
    </xf>
    <xf numFmtId="0" fontId="9" fillId="5" borderId="15" xfId="3" applyFont="1" applyFill="1" applyBorder="1" applyAlignment="1" applyProtection="1">
      <alignment horizontal="center" wrapText="1"/>
      <protection hidden="1"/>
    </xf>
    <xf numFmtId="0" fontId="9" fillId="5" borderId="11" xfId="3" applyFont="1" applyFill="1" applyBorder="1" applyAlignment="1" applyProtection="1">
      <alignment horizontal="center" wrapText="1"/>
      <protection hidden="1"/>
    </xf>
    <xf numFmtId="0" fontId="9" fillId="5" borderId="14" xfId="3" applyFont="1" applyFill="1" applyBorder="1" applyAlignment="1" applyProtection="1">
      <alignment horizontal="center" wrapText="1"/>
      <protection hidden="1"/>
    </xf>
    <xf numFmtId="3" fontId="5" fillId="9" borderId="15" xfId="0" applyNumberFormat="1" applyFont="1" applyFill="1" applyBorder="1" applyAlignment="1" applyProtection="1">
      <protection locked="0"/>
    </xf>
    <xf numFmtId="3" fontId="5" fillId="9" borderId="14" xfId="0" applyNumberFormat="1" applyFont="1" applyFill="1" applyBorder="1" applyAlignment="1" applyProtection="1">
      <protection locked="0"/>
    </xf>
    <xf numFmtId="0" fontId="7" fillId="5" borderId="2" xfId="0" applyFont="1" applyFill="1" applyBorder="1" applyAlignment="1" applyProtection="1">
      <alignment horizontal="justify"/>
      <protection hidden="1"/>
    </xf>
    <xf numFmtId="0" fontId="7" fillId="5" borderId="10" xfId="0" applyFont="1" applyFill="1" applyBorder="1" applyAlignment="1" applyProtection="1">
      <alignment horizontal="justify"/>
      <protection hidden="1"/>
    </xf>
    <xf numFmtId="1" fontId="5" fillId="4" borderId="15" xfId="0" applyNumberFormat="1" applyFont="1" applyFill="1" applyBorder="1" applyAlignment="1" applyProtection="1">
      <alignment horizontal="center"/>
      <protection locked="0"/>
    </xf>
    <xf numFmtId="1" fontId="5" fillId="4" borderId="12" xfId="0" applyNumberFormat="1" applyFont="1" applyFill="1" applyBorder="1" applyAlignment="1" applyProtection="1">
      <alignment horizontal="center"/>
      <protection locked="0"/>
    </xf>
    <xf numFmtId="165" fontId="5" fillId="4" borderId="15" xfId="0" applyNumberFormat="1" applyFont="1" applyFill="1" applyBorder="1" applyAlignment="1" applyProtection="1">
      <alignment horizontal="center"/>
      <protection locked="0"/>
    </xf>
    <xf numFmtId="165" fontId="5" fillId="4" borderId="14" xfId="0" applyNumberFormat="1" applyFont="1" applyFill="1" applyBorder="1" applyAlignment="1" applyProtection="1">
      <alignment horizontal="center"/>
      <protection locked="0"/>
    </xf>
    <xf numFmtId="0" fontId="5" fillId="4" borderId="17" xfId="0" applyFont="1" applyFill="1" applyBorder="1" applyAlignment="1" applyProtection="1">
      <alignment horizontal="center"/>
      <protection locked="0"/>
    </xf>
    <xf numFmtId="0" fontId="5" fillId="4" borderId="16" xfId="0" applyFont="1" applyFill="1" applyBorder="1" applyAlignment="1" applyProtection="1">
      <alignment horizontal="center"/>
      <protection locked="0"/>
    </xf>
    <xf numFmtId="0" fontId="5" fillId="4" borderId="15" xfId="0" applyFont="1" applyFill="1" applyBorder="1" applyAlignment="1" applyProtection="1">
      <alignment horizontal="center"/>
      <protection locked="0"/>
    </xf>
    <xf numFmtId="0" fontId="5" fillId="4" borderId="12" xfId="0" applyFont="1" applyFill="1" applyBorder="1" applyAlignment="1" applyProtection="1">
      <alignment horizontal="center"/>
      <protection locked="0"/>
    </xf>
    <xf numFmtId="0" fontId="6" fillId="4" borderId="15" xfId="0" applyFont="1" applyFill="1" applyBorder="1" applyAlignment="1" applyProtection="1">
      <protection locked="0"/>
    </xf>
    <xf numFmtId="0" fontId="0" fillId="0" borderId="11" xfId="0" applyBorder="1" applyAlignment="1" applyProtection="1">
      <protection locked="0"/>
    </xf>
    <xf numFmtId="0" fontId="0" fillId="0" borderId="14" xfId="0" applyBorder="1" applyAlignment="1" applyProtection="1">
      <protection locked="0"/>
    </xf>
    <xf numFmtId="3" fontId="5" fillId="4" borderId="26" xfId="0" applyNumberFormat="1" applyFont="1" applyFill="1" applyBorder="1" applyAlignment="1" applyProtection="1">
      <protection locked="0"/>
    </xf>
    <xf numFmtId="3" fontId="5" fillId="4" borderId="36" xfId="0" applyNumberFormat="1" applyFont="1" applyFill="1" applyBorder="1" applyAlignment="1" applyProtection="1">
      <protection locked="0"/>
    </xf>
    <xf numFmtId="0" fontId="5" fillId="9" borderId="15" xfId="0" applyFont="1" applyFill="1" applyBorder="1" applyAlignment="1" applyProtection="1">
      <alignment horizontal="center"/>
      <protection locked="0"/>
    </xf>
    <xf numFmtId="0" fontId="5" fillId="9" borderId="14" xfId="0" applyFont="1" applyFill="1" applyBorder="1" applyAlignment="1" applyProtection="1">
      <alignment horizontal="center"/>
      <protection locked="0"/>
    </xf>
    <xf numFmtId="0" fontId="7" fillId="5" borderId="15" xfId="0" applyFont="1" applyFill="1" applyBorder="1" applyAlignment="1" applyProtection="1">
      <alignment horizontal="center"/>
      <protection hidden="1"/>
    </xf>
    <xf numFmtId="0" fontId="7" fillId="5" borderId="11" xfId="0" applyFont="1" applyFill="1" applyBorder="1" applyAlignment="1" applyProtection="1">
      <alignment horizontal="center"/>
      <protection hidden="1"/>
    </xf>
    <xf numFmtId="0" fontId="7" fillId="5" borderId="14" xfId="0" applyFont="1" applyFill="1" applyBorder="1" applyAlignment="1" applyProtection="1">
      <alignment horizontal="center"/>
      <protection hidden="1"/>
    </xf>
    <xf numFmtId="0" fontId="5" fillId="5" borderId="15" xfId="0" applyFont="1" applyFill="1" applyBorder="1" applyAlignment="1" applyProtection="1">
      <alignment horizontal="center"/>
      <protection hidden="1"/>
    </xf>
    <xf numFmtId="0" fontId="5" fillId="5" borderId="11" xfId="0" applyFont="1" applyFill="1" applyBorder="1" applyAlignment="1" applyProtection="1">
      <alignment horizontal="center"/>
      <protection hidden="1"/>
    </xf>
    <xf numFmtId="0" fontId="5" fillId="5" borderId="14" xfId="0" applyFont="1" applyFill="1" applyBorder="1" applyAlignment="1" applyProtection="1">
      <alignment horizontal="center"/>
      <protection hidden="1"/>
    </xf>
    <xf numFmtId="0" fontId="7" fillId="4" borderId="26" xfId="0" applyFont="1" applyFill="1" applyBorder="1" applyAlignment="1" applyProtection="1">
      <protection locked="0"/>
    </xf>
    <xf numFmtId="0" fontId="7" fillId="4" borderId="34" xfId="0" applyFont="1" applyFill="1" applyBorder="1" applyAlignment="1" applyProtection="1">
      <protection locked="0"/>
    </xf>
    <xf numFmtId="0" fontId="7" fillId="4" borderId="36" xfId="0" applyFont="1" applyFill="1" applyBorder="1" applyAlignment="1" applyProtection="1">
      <protection locked="0"/>
    </xf>
    <xf numFmtId="0" fontId="7" fillId="4" borderId="35" xfId="0" applyFont="1" applyFill="1" applyBorder="1" applyAlignment="1" applyProtection="1">
      <protection locked="0"/>
    </xf>
    <xf numFmtId="0" fontId="5" fillId="2" borderId="1" xfId="0" applyFont="1" applyFill="1" applyBorder="1" applyAlignment="1" applyProtection="1">
      <alignment horizontal="justify" vertical="center" wrapText="1"/>
      <protection hidden="1"/>
    </xf>
    <xf numFmtId="0" fontId="5" fillId="2" borderId="2" xfId="0" applyFont="1" applyFill="1" applyBorder="1" applyAlignment="1" applyProtection="1">
      <alignment horizontal="justify" vertical="center" wrapText="1"/>
      <protection hidden="1"/>
    </xf>
    <xf numFmtId="0" fontId="5" fillId="2" borderId="3" xfId="0" applyFont="1" applyFill="1" applyBorder="1" applyAlignment="1" applyProtection="1">
      <alignment horizontal="justify" vertical="center" wrapText="1"/>
      <protection hidden="1"/>
    </xf>
    <xf numFmtId="9" fontId="11" fillId="5" borderId="15" xfId="3" applyNumberFormat="1" applyFont="1" applyFill="1" applyBorder="1" applyAlignment="1" applyProtection="1">
      <alignment horizontal="justify" wrapText="1"/>
      <protection hidden="1"/>
    </xf>
    <xf numFmtId="9" fontId="11" fillId="5" borderId="11" xfId="3" applyNumberFormat="1" applyFont="1" applyFill="1" applyBorder="1" applyAlignment="1" applyProtection="1">
      <alignment horizontal="justify" wrapText="1"/>
      <protection hidden="1"/>
    </xf>
    <xf numFmtId="9" fontId="11" fillId="5" borderId="12" xfId="3" applyNumberFormat="1" applyFont="1" applyFill="1" applyBorder="1" applyAlignment="1" applyProtection="1">
      <alignment horizontal="justify" wrapText="1"/>
      <protection hidden="1"/>
    </xf>
    <xf numFmtId="0" fontId="20" fillId="4" borderId="45" xfId="3" applyFont="1" applyFill="1" applyBorder="1" applyAlignment="1" applyProtection="1">
      <alignment horizontal="justify" vertical="center" wrapText="1"/>
      <protection locked="0"/>
    </xf>
    <xf numFmtId="0" fontId="20" fillId="4" borderId="34" xfId="3" applyFont="1" applyFill="1" applyBorder="1" applyAlignment="1" applyProtection="1">
      <alignment horizontal="justify" vertical="center" wrapText="1"/>
      <protection locked="0"/>
    </xf>
    <xf numFmtId="0" fontId="20" fillId="4" borderId="35" xfId="3" applyFont="1" applyFill="1" applyBorder="1" applyAlignment="1" applyProtection="1">
      <alignment horizontal="justify" vertical="center" wrapText="1"/>
      <protection locked="0"/>
    </xf>
    <xf numFmtId="0" fontId="9" fillId="5" borderId="27" xfId="0" applyFont="1" applyFill="1" applyBorder="1" applyAlignment="1" applyProtection="1">
      <alignment horizontal="justify"/>
      <protection hidden="1"/>
    </xf>
    <xf numFmtId="0" fontId="9" fillId="5" borderId="28" xfId="0" applyFont="1" applyFill="1" applyBorder="1" applyAlignment="1" applyProtection="1">
      <alignment horizontal="justify"/>
      <protection hidden="1"/>
    </xf>
    <xf numFmtId="0" fontId="7" fillId="4" borderId="15" xfId="0" applyFont="1" applyFill="1" applyBorder="1" applyAlignment="1" applyProtection="1">
      <protection locked="0"/>
    </xf>
    <xf numFmtId="0" fontId="7" fillId="4" borderId="11" xfId="0" applyFont="1" applyFill="1" applyBorder="1" applyAlignment="1" applyProtection="1">
      <protection locked="0"/>
    </xf>
    <xf numFmtId="0" fontId="7" fillId="4" borderId="12" xfId="0" applyFont="1" applyFill="1" applyBorder="1" applyAlignment="1" applyProtection="1">
      <protection locked="0"/>
    </xf>
    <xf numFmtId="0" fontId="7" fillId="4" borderId="31" xfId="0" applyFont="1" applyFill="1" applyBorder="1" applyAlignment="1" applyProtection="1">
      <protection locked="0"/>
    </xf>
    <xf numFmtId="0" fontId="7" fillId="4" borderId="20" xfId="0" applyFont="1" applyFill="1" applyBorder="1" applyAlignment="1" applyProtection="1">
      <protection locked="0"/>
    </xf>
    <xf numFmtId="0" fontId="7" fillId="4" borderId="32" xfId="0" applyFont="1" applyFill="1" applyBorder="1" applyAlignment="1" applyProtection="1">
      <protection locked="0"/>
    </xf>
    <xf numFmtId="0" fontId="9" fillId="0" borderId="48" xfId="0" applyFont="1" applyBorder="1" applyAlignment="1" applyProtection="1">
      <alignment wrapText="1"/>
      <protection hidden="1"/>
    </xf>
    <xf numFmtId="0" fontId="2" fillId="0" borderId="0" xfId="0" applyFont="1" applyAlignment="1">
      <alignment wrapText="1"/>
    </xf>
    <xf numFmtId="0" fontId="0" fillId="5" borderId="15" xfId="0" applyFill="1" applyBorder="1" applyAlignment="1" applyProtection="1">
      <alignment wrapText="1"/>
      <protection hidden="1"/>
    </xf>
    <xf numFmtId="0" fontId="0" fillId="5" borderId="11" xfId="0" applyFill="1" applyBorder="1" applyAlignment="1">
      <alignment wrapText="1"/>
    </xf>
    <xf numFmtId="0" fontId="0" fillId="5" borderId="14" xfId="0" applyFill="1" applyBorder="1" applyAlignment="1">
      <alignment wrapText="1"/>
    </xf>
    <xf numFmtId="0" fontId="5" fillId="3" borderId="15" xfId="0" applyFont="1" applyFill="1" applyBorder="1" applyAlignment="1" applyProtection="1">
      <alignment horizontal="center" vertical="center"/>
    </xf>
    <xf numFmtId="0" fontId="5" fillId="3" borderId="14" xfId="0" applyFont="1" applyFill="1" applyBorder="1" applyAlignment="1" applyProtection="1">
      <alignment horizontal="center" vertical="center"/>
    </xf>
    <xf numFmtId="0" fontId="7" fillId="6" borderId="15" xfId="0" applyFont="1" applyFill="1" applyBorder="1" applyAlignment="1" applyProtection="1">
      <alignment horizontal="center"/>
    </xf>
    <xf numFmtId="0" fontId="7" fillId="6" borderId="14" xfId="0" applyFont="1" applyFill="1" applyBorder="1" applyAlignment="1" applyProtection="1">
      <alignment horizontal="center"/>
    </xf>
  </cellXfs>
  <cellStyles count="6">
    <cellStyle name="Hipervínculo" xfId="5" builtinId="8"/>
    <cellStyle name="Millares" xfId="1" builtinId="3"/>
    <cellStyle name="Normal" xfId="0" builtinId="0"/>
    <cellStyle name="Normal 2" xfId="4"/>
    <cellStyle name="Normal_Hoja1" xfId="3"/>
    <cellStyle name="Porcentaje" xfId="2" builtinId="5"/>
  </cellStyles>
  <dxfs count="758"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ont>
        <color rgb="FFF2F2F2"/>
      </font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 patternType="lightDown">
          <bgColor theme="1" tint="0.34998626667073579"/>
        </patternFill>
      </fill>
    </dxf>
    <dxf>
      <fill>
        <patternFill patternType="lightDown">
          <bgColor theme="1" tint="0.34998626667073579"/>
        </patternFill>
      </fill>
    </dxf>
    <dxf>
      <fill>
        <patternFill patternType="lightDown">
          <bgColor theme="1" tint="0.34998626667073579"/>
        </patternFill>
      </fill>
    </dxf>
    <dxf>
      <fill>
        <patternFill patternType="lightDown">
          <bgColor theme="1" tint="0.34998626667073579"/>
        </patternFill>
      </fill>
    </dxf>
    <dxf>
      <fill>
        <patternFill patternType="lightDown">
          <bgColor theme="1" tint="0.34998626667073579"/>
        </patternFill>
      </fill>
    </dxf>
    <dxf>
      <fill>
        <patternFill patternType="lightDown">
          <bgColor theme="1" tint="0.34998626667073579"/>
        </patternFill>
      </fill>
    </dxf>
    <dxf>
      <fill>
        <patternFill patternType="lightDown">
          <bgColor theme="1" tint="0.34998626667073579"/>
        </patternFill>
      </fill>
    </dxf>
    <dxf>
      <fill>
        <patternFill patternType="lightDown">
          <bgColor theme="1" tint="0.34998626667073579"/>
        </patternFill>
      </fill>
    </dxf>
    <dxf>
      <fill>
        <patternFill patternType="lightDown">
          <bgColor theme="1" tint="0.34998626667073579"/>
        </patternFill>
      </fill>
    </dxf>
    <dxf>
      <fill>
        <patternFill>
          <bgColor theme="0" tint="-0.499984740745262"/>
        </patternFill>
      </fill>
    </dxf>
    <dxf>
      <fill>
        <patternFill patternType="lightDown">
          <bgColor theme="1" tint="0.34998626667073579"/>
        </patternFill>
      </fill>
    </dxf>
    <dxf>
      <fill>
        <patternFill>
          <bgColor theme="0" tint="-0.499984740745262"/>
        </patternFill>
      </fill>
    </dxf>
    <dxf>
      <fill>
        <patternFill patternType="lightDown">
          <bgColor theme="1" tint="0.34998626667073579"/>
        </patternFill>
      </fill>
    </dxf>
    <dxf>
      <fill>
        <patternFill>
          <bgColor theme="0" tint="-0.49998474074526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lightDown">
          <bgColor theme="1" tint="0.34998626667073579"/>
        </patternFill>
      </fill>
    </dxf>
    <dxf>
      <fill>
        <patternFill patternType="lightDown">
          <bgColor theme="1" tint="0.34998626667073579"/>
        </patternFill>
      </fill>
    </dxf>
    <dxf>
      <fill>
        <patternFill patternType="lightDown">
          <bgColor theme="1" tint="0.34998626667073579"/>
        </patternFill>
      </fill>
    </dxf>
    <dxf>
      <fill>
        <patternFill patternType="lightDown">
          <bgColor theme="1" tint="0.34998626667073579"/>
        </patternFill>
      </fill>
    </dxf>
    <dxf>
      <fill>
        <patternFill patternType="lightDown">
          <bgColor theme="1" tint="0.34998626667073579"/>
        </patternFill>
      </fill>
    </dxf>
    <dxf>
      <fill>
        <patternFill patternType="lightDown">
          <bgColor theme="1" tint="0.34998626667073579"/>
        </patternFill>
      </fill>
    </dxf>
    <dxf>
      <fill>
        <patternFill patternType="lightDown">
          <bgColor theme="1" tint="0.34998626667073579"/>
        </patternFill>
      </fill>
    </dxf>
    <dxf>
      <fill>
        <patternFill patternType="lightDown">
          <bgColor theme="1" tint="0.34998626667073579"/>
        </patternFill>
      </fill>
    </dxf>
    <dxf>
      <fill>
        <patternFill patternType="lightDown">
          <bgColor theme="1" tint="0.34998626667073579"/>
        </patternFill>
      </fill>
    </dxf>
    <dxf>
      <font>
        <color rgb="FFF2F2F2"/>
      </font>
    </dxf>
    <dxf>
      <font>
        <color rgb="FFF2F2F2"/>
      </font>
    </dxf>
    <dxf>
      <fill>
        <patternFill patternType="lightDown">
          <bgColor theme="1" tint="0.34998626667073579"/>
        </patternFill>
      </fill>
    </dxf>
    <dxf>
      <fill>
        <patternFill>
          <bgColor theme="4" tint="0.79998168889431442"/>
        </patternFill>
      </fill>
    </dxf>
    <dxf>
      <fill>
        <patternFill patternType="lightDown">
          <bgColor theme="1" tint="0.34998626667073579"/>
        </patternFill>
      </fill>
    </dxf>
    <dxf>
      <font>
        <color rgb="FFF2F2F2"/>
      </font>
    </dxf>
    <dxf>
      <fill>
        <patternFill patternType="lightDown">
          <bgColor theme="1" tint="0.34998626667073579"/>
        </patternFill>
      </fill>
    </dxf>
    <dxf>
      <font>
        <color rgb="FFF2F2F2"/>
      </font>
    </dxf>
    <dxf>
      <fill>
        <patternFill patternType="lightDown">
          <bgColor theme="1" tint="0.34998626667073579"/>
        </patternFill>
      </fill>
    </dxf>
    <dxf>
      <font>
        <color rgb="FFF2F2F2"/>
      </font>
    </dxf>
    <dxf>
      <fill>
        <patternFill patternType="lightDown">
          <bgColor theme="1" tint="0.34998626667073579"/>
        </patternFill>
      </fill>
    </dxf>
    <dxf>
      <fill>
        <patternFill patternType="lightDown">
          <bgColor theme="1" tint="0.34998626667073579"/>
        </patternFill>
      </fill>
    </dxf>
    <dxf>
      <fill>
        <patternFill patternType="lightDown">
          <bgColor theme="1" tint="0.34998626667073579"/>
        </patternFill>
      </fill>
    </dxf>
    <dxf>
      <fill>
        <patternFill patternType="lightDown">
          <bgColor theme="1" tint="0.34998626667073579"/>
        </patternFill>
      </fill>
    </dxf>
    <dxf>
      <fill>
        <patternFill patternType="lightDown">
          <bgColor theme="1" tint="0.34998626667073579"/>
        </patternFill>
      </fill>
    </dxf>
    <dxf>
      <fill>
        <patternFill patternType="lightDown">
          <bgColor theme="1" tint="0.34998626667073579"/>
        </patternFill>
      </fill>
    </dxf>
    <dxf>
      <fill>
        <patternFill patternType="lightDown">
          <bgColor theme="1" tint="0.34998626667073579"/>
        </patternFill>
      </fill>
    </dxf>
    <dxf>
      <fill>
        <patternFill patternType="lightDown">
          <bgColor theme="1" tint="0.34998626667073579"/>
        </patternFill>
      </fill>
    </dxf>
    <dxf>
      <fill>
        <patternFill patternType="lightDown">
          <bgColor theme="1" tint="0.34998626667073579"/>
        </patternFill>
      </fill>
    </dxf>
    <dxf>
      <fill>
        <patternFill patternType="lightDown">
          <bgColor theme="1" tint="0.34998626667073579"/>
        </patternFill>
      </fill>
    </dxf>
    <dxf>
      <fill>
        <patternFill patternType="lightDown">
          <bgColor theme="1" tint="0.34998626667073579"/>
        </patternFill>
      </fill>
    </dxf>
    <dxf>
      <fill>
        <patternFill>
          <bgColor theme="0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numFmt numFmtId="171" formatCode=";;;"/>
    </dxf>
    <dxf>
      <numFmt numFmtId="2" formatCode="0.00"/>
    </dxf>
    <dxf>
      <fill>
        <patternFill>
          <bgColor theme="4" tint="0.79998168889431442"/>
        </patternFill>
      </fill>
    </dxf>
    <dxf>
      <font>
        <color rgb="FFF2F2F2"/>
      </font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ill>
        <patternFill>
          <bgColor theme="4" tint="0.79998168889431442"/>
        </patternFill>
      </fill>
    </dxf>
    <dxf>
      <numFmt numFmtId="171" formatCode=";;;"/>
    </dxf>
    <dxf>
      <numFmt numFmtId="2" formatCode="0.00"/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ont>
        <color rgb="FFF2F2F2"/>
      </font>
    </dxf>
    <dxf>
      <font>
        <color rgb="FFF2F2F2"/>
      </font>
    </dxf>
    <dxf>
      <fill>
        <patternFill>
          <bgColor theme="4" tint="0.79998168889431442"/>
        </patternFill>
      </fill>
    </dxf>
    <dxf>
      <font>
        <color rgb="FFF2F2F2"/>
      </font>
    </dxf>
    <dxf>
      <font>
        <color rgb="FFF2F2F2"/>
      </font>
    </dxf>
    <dxf>
      <font>
        <color rgb="FFF2F2F2"/>
      </font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ill>
        <patternFill>
          <fgColor rgb="FFF2F2F2"/>
          <bgColor rgb="FFF2F2F2"/>
        </patternFill>
      </fill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rgb="FFF2F2F2"/>
      </font>
    </dxf>
    <dxf>
      <fill>
        <patternFill>
          <bgColor theme="4" tint="0.79998168889431442"/>
        </patternFill>
      </fill>
    </dxf>
    <dxf>
      <fill>
        <patternFill>
          <bgColor rgb="FFFF0000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ont>
        <color theme="0" tint="-4.9989318521683403E-2"/>
      </font>
    </dxf>
    <dxf>
      <font>
        <color theme="1" tint="0.34998626667073579"/>
      </font>
    </dxf>
    <dxf>
      <font>
        <color theme="1" tint="0.34998626667073579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ill>
        <patternFill>
          <bgColor rgb="FFFF0000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ont>
        <color theme="0" tint="-4.9989318521683403E-2"/>
      </font>
    </dxf>
    <dxf>
      <fill>
        <patternFill>
          <bgColor rgb="FFFF0000"/>
        </patternFill>
      </fill>
    </dxf>
    <dxf>
      <font>
        <strike val="0"/>
        <color rgb="FF00B050"/>
      </font>
    </dxf>
    <dxf>
      <font>
        <strike val="0"/>
        <color rgb="FFFF0000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ill>
        <patternFill>
          <bgColor rgb="FFFF0000"/>
        </patternFill>
      </fill>
    </dxf>
    <dxf>
      <font>
        <strike val="0"/>
        <color rgb="FF00B050"/>
      </font>
    </dxf>
    <dxf>
      <font>
        <strike val="0"/>
        <color rgb="FFFF0000"/>
      </font>
    </dxf>
    <dxf>
      <fill>
        <patternFill>
          <bgColor rgb="FFFF0000"/>
        </patternFill>
      </fill>
    </dxf>
    <dxf>
      <font>
        <strike val="0"/>
        <color rgb="FF00B050"/>
      </font>
    </dxf>
    <dxf>
      <font>
        <strike val="0"/>
        <color rgb="FFFF0000"/>
      </font>
    </dxf>
    <dxf>
      <fill>
        <patternFill>
          <bgColor theme="1" tint="0.34998626667073579"/>
        </patternFill>
      </fill>
    </dxf>
    <dxf>
      <font>
        <color theme="0" tint="-4.9989318521683403E-2"/>
      </font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rgb="FFFF0000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rgb="FFFF0000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rgb="FFFF0000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rgb="FFFF0000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rgb="FFFF0000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rgb="FFFF0000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rgb="FFFF0000"/>
        </patternFill>
      </fill>
    </dxf>
    <dxf>
      <fill>
        <patternFill>
          <bgColor theme="1" tint="0.34998626667073579"/>
        </patternFill>
      </fill>
    </dxf>
    <dxf>
      <font>
        <color theme="0" tint="-4.9989318521683403E-2"/>
      </font>
    </dxf>
    <dxf>
      <font>
        <color theme="1" tint="0.34998626667073579"/>
      </font>
    </dxf>
    <dxf>
      <font>
        <color theme="1" tint="0.34998626667073579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ill>
        <patternFill>
          <bgColor theme="1" tint="0.3499862666707357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1" tint="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34998626667073579"/>
        </patternFill>
      </fill>
    </dxf>
    <dxf>
      <fill>
        <patternFill>
          <bgColor rgb="FFFF0000"/>
        </patternFill>
      </fill>
    </dxf>
    <dxf>
      <fill>
        <patternFill>
          <bgColor theme="1" tint="0.3499862666707357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DEBF7"/>
      <color rgb="FFF2F2F2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66675</xdr:rowOff>
    </xdr:from>
    <xdr:to>
      <xdr:col>2</xdr:col>
      <xdr:colOff>207645</xdr:colOff>
      <xdr:row>4</xdr:row>
      <xdr:rowOff>104775</xdr:rowOff>
    </xdr:to>
    <xdr:pic>
      <xdr:nvPicPr>
        <xdr:cNvPr id="2" name="Imagen 1" descr="Logo Are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6675"/>
          <a:ext cx="3781425" cy="8382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0</xdr:row>
      <xdr:rowOff>66675</xdr:rowOff>
    </xdr:from>
    <xdr:to>
      <xdr:col>2</xdr:col>
      <xdr:colOff>207645</xdr:colOff>
      <xdr:row>4</xdr:row>
      <xdr:rowOff>104775</xdr:rowOff>
    </xdr:to>
    <xdr:pic>
      <xdr:nvPicPr>
        <xdr:cNvPr id="3" name="Imagen 2" descr="Logo Are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6675"/>
          <a:ext cx="3781425" cy="8382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://www.bps.gub.uy/bps/file/11146/1/codificador-para-contribuyentes.pdf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://www.bps.gub.uy/bps/file/11146/1/codificador-para-contribuyentes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N74"/>
  <sheetViews>
    <sheetView showGridLines="0" tabSelected="1" zoomScaleNormal="100" workbookViewId="0">
      <selection activeCell="B9" sqref="B9:F9"/>
    </sheetView>
  </sheetViews>
  <sheetFormatPr baseColWidth="10" defaultColWidth="11.42578125" defaultRowHeight="15" x14ac:dyDescent="0.25"/>
  <cols>
    <col min="1" max="1" width="44.7109375" style="6" customWidth="1"/>
    <col min="2" max="2" width="10.28515625" style="6" customWidth="1"/>
    <col min="3" max="7" width="13.140625" style="6" customWidth="1"/>
    <col min="8" max="8" width="11.42578125" style="6" customWidth="1"/>
    <col min="9" max="9" width="14.42578125" style="6" customWidth="1"/>
    <col min="10" max="10" width="11.42578125" style="129"/>
    <col min="11" max="11" width="11.42578125" style="131"/>
    <col min="12" max="13" width="11.42578125" style="130"/>
    <col min="14" max="16384" width="11.42578125" style="6"/>
  </cols>
  <sheetData>
    <row r="1" spans="1:11" ht="15.75" x14ac:dyDescent="0.25">
      <c r="A1" s="2"/>
      <c r="B1" s="3"/>
      <c r="C1" s="3"/>
      <c r="D1" s="3"/>
      <c r="E1" s="3"/>
      <c r="F1" s="3" t="s">
        <v>0</v>
      </c>
      <c r="G1" s="4"/>
      <c r="H1" s="4"/>
      <c r="I1" s="5"/>
    </row>
    <row r="2" spans="1:11" ht="15.75" x14ac:dyDescent="0.25">
      <c r="A2" s="7"/>
      <c r="B2" s="8"/>
      <c r="C2" s="8"/>
      <c r="D2" s="8"/>
      <c r="E2" s="8"/>
      <c r="F2" s="9" t="s">
        <v>171</v>
      </c>
      <c r="G2" s="14"/>
      <c r="H2" s="9"/>
      <c r="I2" s="10"/>
    </row>
    <row r="3" spans="1:11" ht="15.75" x14ac:dyDescent="0.25">
      <c r="A3" s="7"/>
      <c r="B3" s="8"/>
      <c r="C3" s="8"/>
      <c r="D3" s="8"/>
      <c r="E3" s="8"/>
      <c r="F3" s="11" t="s">
        <v>159</v>
      </c>
      <c r="G3" s="8"/>
      <c r="H3" s="8"/>
      <c r="I3" s="10"/>
    </row>
    <row r="4" spans="1:11" ht="15.75" x14ac:dyDescent="0.25">
      <c r="A4" s="7"/>
      <c r="B4" s="8"/>
      <c r="C4" s="8"/>
      <c r="D4" s="8"/>
      <c r="E4" s="8"/>
      <c r="F4" s="11"/>
      <c r="G4" s="11"/>
      <c r="H4" s="8"/>
      <c r="I4" s="10"/>
    </row>
    <row r="5" spans="1:11" ht="15.75" x14ac:dyDescent="0.25">
      <c r="A5" s="7"/>
      <c r="B5" s="8"/>
      <c r="C5" s="8"/>
      <c r="D5" s="8"/>
      <c r="E5" s="8"/>
      <c r="F5" s="12" t="s">
        <v>1</v>
      </c>
      <c r="G5" s="8"/>
      <c r="H5" s="8"/>
      <c r="I5" s="10"/>
    </row>
    <row r="6" spans="1:11" ht="15.75" x14ac:dyDescent="0.25">
      <c r="A6" s="7"/>
      <c r="B6" s="8"/>
      <c r="C6" s="8"/>
      <c r="D6" s="8"/>
      <c r="E6" s="8"/>
      <c r="F6" s="8"/>
      <c r="G6" s="8"/>
      <c r="H6" s="8"/>
      <c r="I6" s="10"/>
    </row>
    <row r="7" spans="1:11" x14ac:dyDescent="0.25">
      <c r="A7" s="13"/>
      <c r="B7" s="11"/>
      <c r="C7" s="11"/>
      <c r="D7" s="11"/>
      <c r="E7" s="11"/>
      <c r="F7" s="14"/>
      <c r="G7" s="15" t="s">
        <v>2</v>
      </c>
      <c r="H7" s="16"/>
      <c r="I7" s="138"/>
    </row>
    <row r="8" spans="1:11" ht="15.75" x14ac:dyDescent="0.25">
      <c r="A8" s="17" t="s">
        <v>3</v>
      </c>
      <c r="B8" s="18"/>
      <c r="C8" s="338"/>
      <c r="D8" s="338"/>
      <c r="E8" s="338"/>
      <c r="F8" s="19"/>
      <c r="G8" s="20"/>
      <c r="H8" s="21"/>
      <c r="I8" s="22"/>
    </row>
    <row r="9" spans="1:11" x14ac:dyDescent="0.25">
      <c r="A9" s="23" t="s">
        <v>4</v>
      </c>
      <c r="B9" s="347"/>
      <c r="C9" s="348"/>
      <c r="D9" s="348"/>
      <c r="E9" s="348"/>
      <c r="F9" s="349"/>
      <c r="G9" s="24" t="s">
        <v>5</v>
      </c>
      <c r="H9" s="339"/>
      <c r="I9" s="340"/>
    </row>
    <row r="10" spans="1:11" x14ac:dyDescent="0.25">
      <c r="A10" s="25" t="s">
        <v>161</v>
      </c>
      <c r="B10" s="341"/>
      <c r="C10" s="342"/>
      <c r="D10" s="26" t="s">
        <v>7</v>
      </c>
      <c r="E10" s="343"/>
      <c r="F10" s="344"/>
      <c r="G10" s="27" t="s">
        <v>79</v>
      </c>
      <c r="H10" s="345"/>
      <c r="I10" s="346"/>
    </row>
    <row r="11" spans="1:11" ht="18.75" thickBot="1" x14ac:dyDescent="0.3">
      <c r="A11" s="28"/>
      <c r="B11" s="29"/>
      <c r="C11" s="29"/>
      <c r="D11" s="29"/>
      <c r="E11" s="29"/>
      <c r="F11" s="29"/>
      <c r="G11" s="29"/>
      <c r="H11" s="11"/>
      <c r="I11" s="10"/>
    </row>
    <row r="12" spans="1:11" ht="15.75" x14ac:dyDescent="0.25">
      <c r="A12" s="90" t="s">
        <v>8</v>
      </c>
      <c r="B12" s="31"/>
      <c r="C12" s="337"/>
      <c r="D12" s="337"/>
      <c r="E12" s="337"/>
      <c r="F12" s="91"/>
      <c r="G12" s="33"/>
      <c r="H12" s="34"/>
      <c r="I12" s="35"/>
    </row>
    <row r="13" spans="1:11" ht="15.75" x14ac:dyDescent="0.25">
      <c r="A13" s="17" t="s">
        <v>104</v>
      </c>
      <c r="B13" s="80"/>
      <c r="C13" s="81"/>
      <c r="D13" s="81"/>
      <c r="E13" s="81"/>
      <c r="F13" s="82"/>
      <c r="G13" s="20"/>
      <c r="H13" s="21"/>
      <c r="I13" s="22"/>
    </row>
    <row r="14" spans="1:11" x14ac:dyDescent="0.25">
      <c r="A14" s="36" t="s">
        <v>9</v>
      </c>
      <c r="B14" s="73"/>
      <c r="C14" s="354" t="s">
        <v>10</v>
      </c>
      <c r="D14" s="355"/>
      <c r="E14" s="356"/>
      <c r="F14" s="298" t="s">
        <v>129</v>
      </c>
      <c r="G14" s="354" t="s">
        <v>11</v>
      </c>
      <c r="H14" s="356"/>
      <c r="I14" s="75"/>
    </row>
    <row r="15" spans="1:11" x14ac:dyDescent="0.25">
      <c r="A15" s="37" t="s">
        <v>116</v>
      </c>
      <c r="B15" s="335" t="s">
        <v>129</v>
      </c>
      <c r="C15" s="336"/>
      <c r="D15" s="357" t="s">
        <v>158</v>
      </c>
      <c r="E15" s="358"/>
      <c r="F15" s="358"/>
      <c r="G15" s="359"/>
      <c r="H15" s="74"/>
      <c r="I15" s="76"/>
      <c r="K15" s="92" t="s">
        <v>109</v>
      </c>
    </row>
    <row r="16" spans="1:11" x14ac:dyDescent="0.25">
      <c r="A16" s="36"/>
      <c r="B16" s="306"/>
      <c r="C16" s="306"/>
      <c r="D16" s="306"/>
      <c r="E16" s="184"/>
      <c r="F16" s="184"/>
      <c r="G16" s="184"/>
      <c r="H16" s="184"/>
      <c r="I16" s="132"/>
      <c r="K16" s="92"/>
    </row>
    <row r="17" spans="1:13" ht="15.75" x14ac:dyDescent="0.25">
      <c r="A17" s="17" t="s">
        <v>105</v>
      </c>
      <c r="B17" s="87"/>
      <c r="C17" s="126"/>
      <c r="D17" s="126"/>
      <c r="E17" s="81"/>
      <c r="F17" s="82"/>
      <c r="G17" s="20"/>
      <c r="H17" s="21"/>
      <c r="I17" s="22"/>
      <c r="K17" s="93" t="s">
        <v>106</v>
      </c>
    </row>
    <row r="18" spans="1:13" s="86" customFormat="1" x14ac:dyDescent="0.25">
      <c r="A18" s="83" t="s">
        <v>105</v>
      </c>
      <c r="B18" s="118"/>
      <c r="C18" s="124"/>
      <c r="D18" s="128" t="s">
        <v>117</v>
      </c>
      <c r="E18" s="125"/>
      <c r="F18" s="127"/>
      <c r="G18" s="122"/>
      <c r="H18" s="123" t="s">
        <v>118</v>
      </c>
      <c r="I18" s="75"/>
      <c r="J18" s="129"/>
      <c r="K18" s="92"/>
      <c r="L18" s="129"/>
      <c r="M18" s="129"/>
    </row>
    <row r="19" spans="1:13" s="86" customFormat="1" x14ac:dyDescent="0.25">
      <c r="A19" s="117" t="s">
        <v>107</v>
      </c>
      <c r="B19" s="352"/>
      <c r="C19" s="353"/>
      <c r="D19" s="84"/>
      <c r="E19" s="85" t="s">
        <v>108</v>
      </c>
      <c r="F19" s="318" t="str">
        <f>IFERROR(+B20/B15,"")</f>
        <v/>
      </c>
      <c r="G19" s="119"/>
      <c r="H19" s="120"/>
      <c r="I19" s="121"/>
      <c r="J19" s="129"/>
      <c r="K19" s="92"/>
      <c r="L19" s="129"/>
      <c r="M19" s="129"/>
    </row>
    <row r="20" spans="1:13" s="86" customFormat="1" ht="15.75" thickBot="1" x14ac:dyDescent="0.3">
      <c r="A20" s="64" t="s">
        <v>116</v>
      </c>
      <c r="B20" s="350"/>
      <c r="C20" s="351"/>
      <c r="D20" s="88"/>
      <c r="E20" s="88"/>
      <c r="F20" s="88"/>
      <c r="G20" s="88"/>
      <c r="H20" s="259"/>
      <c r="I20" s="89"/>
      <c r="J20" s="129"/>
      <c r="K20" s="93" t="s">
        <v>119</v>
      </c>
      <c r="L20" s="129"/>
      <c r="M20" s="129"/>
    </row>
    <row r="21" spans="1:13" ht="16.5" thickBot="1" x14ac:dyDescent="0.3">
      <c r="A21" s="38"/>
      <c r="B21" s="39"/>
      <c r="C21" s="40"/>
      <c r="D21" s="40"/>
      <c r="E21" s="40"/>
      <c r="F21" s="11"/>
      <c r="G21" s="41"/>
      <c r="H21" s="8"/>
      <c r="I21" s="42"/>
      <c r="K21" s="93" t="s">
        <v>120</v>
      </c>
    </row>
    <row r="22" spans="1:13" ht="15.75" x14ac:dyDescent="0.25">
      <c r="A22" s="30" t="s">
        <v>12</v>
      </c>
      <c r="B22" s="43"/>
      <c r="C22" s="331"/>
      <c r="D22" s="331"/>
      <c r="E22" s="331"/>
      <c r="F22" s="32"/>
      <c r="G22" s="44"/>
      <c r="H22" s="45"/>
      <c r="I22" s="46"/>
    </row>
    <row r="23" spans="1:13" ht="15.75" x14ac:dyDescent="0.25">
      <c r="A23" s="38"/>
      <c r="B23" s="39"/>
      <c r="C23" s="47"/>
      <c r="D23" s="47"/>
      <c r="E23" s="47"/>
      <c r="F23" s="48"/>
      <c r="G23" s="49"/>
      <c r="H23" s="50"/>
      <c r="I23" s="42"/>
    </row>
    <row r="24" spans="1:13" ht="15.75" x14ac:dyDescent="0.25">
      <c r="A24" s="51"/>
      <c r="B24" s="11"/>
      <c r="C24" s="332" t="s">
        <v>13</v>
      </c>
      <c r="D24" s="333"/>
      <c r="E24" s="333"/>
      <c r="F24" s="333"/>
      <c r="G24" s="333"/>
      <c r="H24" s="334"/>
      <c r="I24" s="52"/>
    </row>
    <row r="25" spans="1:13" ht="25.5" x14ac:dyDescent="0.25">
      <c r="A25" s="99" t="s">
        <v>14</v>
      </c>
      <c r="B25" s="281"/>
      <c r="C25" s="278">
        <v>1</v>
      </c>
      <c r="D25" s="100">
        <v>2</v>
      </c>
      <c r="E25" s="100">
        <v>3</v>
      </c>
      <c r="F25" s="100">
        <v>4</v>
      </c>
      <c r="G25" s="100">
        <v>5</v>
      </c>
      <c r="H25" s="100" t="s">
        <v>172</v>
      </c>
      <c r="I25" s="307"/>
    </row>
    <row r="26" spans="1:13" x14ac:dyDescent="0.25">
      <c r="A26" s="53" t="s">
        <v>111</v>
      </c>
      <c r="B26" s="281"/>
      <c r="C26" s="103"/>
      <c r="D26" s="103"/>
      <c r="E26" s="103"/>
      <c r="F26" s="103"/>
      <c r="G26" s="103"/>
      <c r="H26" s="311"/>
      <c r="I26" s="308"/>
    </row>
    <row r="27" spans="1:13" x14ac:dyDescent="0.25">
      <c r="A27" s="110" t="s">
        <v>121</v>
      </c>
      <c r="B27" s="282"/>
      <c r="C27" s="279"/>
      <c r="D27" s="102"/>
      <c r="E27" s="102"/>
      <c r="F27" s="102"/>
      <c r="G27" s="102"/>
      <c r="H27" s="104">
        <f>+IFERROR(SUM(C27:G27)/5,0)</f>
        <v>0</v>
      </c>
      <c r="I27" s="309"/>
    </row>
    <row r="28" spans="1:13" x14ac:dyDescent="0.25">
      <c r="A28" s="111" t="s">
        <v>122</v>
      </c>
      <c r="B28" s="107"/>
      <c r="C28" s="279"/>
      <c r="D28" s="102"/>
      <c r="E28" s="102"/>
      <c r="F28" s="102"/>
      <c r="G28" s="102"/>
      <c r="H28" s="104">
        <f>+IFERROR(SUM(C28:G28)/5,0)</f>
        <v>0</v>
      </c>
      <c r="I28" s="309"/>
    </row>
    <row r="29" spans="1:13" x14ac:dyDescent="0.25">
      <c r="A29" s="53" t="s">
        <v>123</v>
      </c>
      <c r="B29" s="283"/>
      <c r="C29" s="280">
        <f t="shared" ref="C29:H29" si="0">+C27+C28</f>
        <v>0</v>
      </c>
      <c r="D29" s="260">
        <f t="shared" si="0"/>
        <v>0</v>
      </c>
      <c r="E29" s="260">
        <f t="shared" si="0"/>
        <v>0</v>
      </c>
      <c r="F29" s="260">
        <f t="shared" si="0"/>
        <v>0</v>
      </c>
      <c r="G29" s="260">
        <f t="shared" si="0"/>
        <v>0</v>
      </c>
      <c r="H29" s="312">
        <f t="shared" si="0"/>
        <v>0</v>
      </c>
      <c r="I29" s="310"/>
    </row>
    <row r="30" spans="1:13" x14ac:dyDescent="0.25">
      <c r="A30" s="53" t="s">
        <v>114</v>
      </c>
      <c r="B30" s="107"/>
      <c r="C30" s="105">
        <f>'Año 1'!F8</f>
        <v>0</v>
      </c>
      <c r="D30" s="54">
        <f>'Año 2'!F8</f>
        <v>0</v>
      </c>
      <c r="E30" s="54">
        <f>'Año 3'!F8</f>
        <v>0</v>
      </c>
      <c r="F30" s="54">
        <f>'Año 4'!F8</f>
        <v>0</v>
      </c>
      <c r="G30" s="54">
        <f>'Año 5'!F8</f>
        <v>0</v>
      </c>
      <c r="H30" s="97">
        <f>+IFERROR(AVERAGE(C30:G30),0)</f>
        <v>0</v>
      </c>
      <c r="I30" s="309"/>
    </row>
    <row r="31" spans="1:13" x14ac:dyDescent="0.25">
      <c r="A31" s="53" t="s">
        <v>110</v>
      </c>
      <c r="B31" s="108"/>
      <c r="C31" s="106">
        <f>+C30-C29</f>
        <v>0</v>
      </c>
      <c r="D31" s="94">
        <f t="shared" ref="D31:G31" si="1">+D30-D29</f>
        <v>0</v>
      </c>
      <c r="E31" s="94">
        <f t="shared" si="1"/>
        <v>0</v>
      </c>
      <c r="F31" s="94">
        <f t="shared" si="1"/>
        <v>0</v>
      </c>
      <c r="G31" s="94">
        <f t="shared" si="1"/>
        <v>0</v>
      </c>
      <c r="H31" s="313"/>
      <c r="I31" s="310"/>
    </row>
    <row r="32" spans="1:13" x14ac:dyDescent="0.25">
      <c r="A32" s="101"/>
      <c r="B32" s="95"/>
      <c r="C32" s="96"/>
      <c r="D32" s="96"/>
      <c r="E32" s="96"/>
      <c r="F32" s="96"/>
      <c r="G32" s="96"/>
      <c r="H32" s="314"/>
      <c r="I32" s="309"/>
    </row>
    <row r="33" spans="1:14" x14ac:dyDescent="0.25">
      <c r="A33" s="53" t="s">
        <v>115</v>
      </c>
      <c r="B33" s="105"/>
      <c r="C33" s="106"/>
      <c r="D33" s="106"/>
      <c r="E33" s="106"/>
      <c r="F33" s="106"/>
      <c r="G33" s="106"/>
      <c r="H33" s="283"/>
      <c r="I33" s="309"/>
    </row>
    <row r="34" spans="1:14" x14ac:dyDescent="0.25">
      <c r="A34" s="110" t="s">
        <v>112</v>
      </c>
      <c r="B34" s="108"/>
      <c r="C34" s="104">
        <f>+IFERROR(+$H$27/SQRT(($B$15)/1000000),0)</f>
        <v>0</v>
      </c>
      <c r="D34" s="104">
        <f t="shared" ref="D34:G34" si="2">+IFERROR(+$H$27/SQRT(($B$15)/1000000),0)</f>
        <v>0</v>
      </c>
      <c r="E34" s="104">
        <f t="shared" si="2"/>
        <v>0</v>
      </c>
      <c r="F34" s="104">
        <f t="shared" si="2"/>
        <v>0</v>
      </c>
      <c r="G34" s="104">
        <f t="shared" si="2"/>
        <v>0</v>
      </c>
      <c r="H34" s="104"/>
      <c r="I34" s="309"/>
      <c r="J34" s="320">
        <f>+IFERROR((+$C$27/SQRT(($B$15)/1000000)*0.3),0)</f>
        <v>0</v>
      </c>
      <c r="K34" s="320">
        <f>+IFERROR(+$D$27/SQRT(($B$15)/1000000)*0.3,0)</f>
        <v>0</v>
      </c>
      <c r="L34" s="320">
        <f>+IFERROR(+$E$27/SQRT(($B$15)/1000000)*0.3,0)</f>
        <v>0</v>
      </c>
      <c r="M34" s="320">
        <f>+IFERROR(+$F$27/SQRT(($B$15)/1000000)*0.3,0)</f>
        <v>0</v>
      </c>
      <c r="N34" s="320">
        <f>+IFERROR(+$G$27/SQRT(($B$15)/1000000)*0.3,0)</f>
        <v>0</v>
      </c>
    </row>
    <row r="35" spans="1:14" x14ac:dyDescent="0.25">
      <c r="A35" s="110" t="s">
        <v>130</v>
      </c>
      <c r="B35" s="108"/>
      <c r="C35" s="315">
        <f>+IFERROR(+$H$29/SQRT(($B$15+IF($F$19&gt;20%,$B$20-($B$15*0.2),0))/1000000),0)</f>
        <v>0</v>
      </c>
      <c r="D35" s="315">
        <f t="shared" ref="D35:G35" si="3">+IFERROR(+$H$29/SQRT(($B$15+IF($F$19&gt;20%,$B$20-($B$15*0.2),0))/1000000),0)</f>
        <v>0</v>
      </c>
      <c r="E35" s="315">
        <f t="shared" si="3"/>
        <v>0</v>
      </c>
      <c r="F35" s="315">
        <f t="shared" si="3"/>
        <v>0</v>
      </c>
      <c r="G35" s="315">
        <f t="shared" si="3"/>
        <v>0</v>
      </c>
      <c r="H35" s="104"/>
      <c r="I35" s="309"/>
      <c r="J35" s="320">
        <f>IFERROR(+$C$29/SQRT(($B$15+IF($F$19&gt;20%,(+$B$20-($B$15*0.2)),0))/1000000)*0.3,0)</f>
        <v>0</v>
      </c>
      <c r="K35" s="320">
        <f>IFERROR(+$D$29/SQRT(($B$15+IF($F$19&gt;20%,(+$B$20-($B$15*0.2)),0))/1000000)*0.3,0)</f>
        <v>0</v>
      </c>
      <c r="L35" s="320">
        <f>IFERROR(+$E$29/SQRT(($B$15+IF($F$19&gt;20%,(+$B$20-($B$15*0.2)),0))/1000000)*0.3,0)</f>
        <v>0</v>
      </c>
      <c r="M35" s="320">
        <f>IFERROR(+$F$29/SQRT(($B$15+IF($F$19&gt;20%,(+$B$20-($B$15*0.2)),0))/1000000)*0.3,0)</f>
        <v>0</v>
      </c>
      <c r="N35" s="320">
        <f>IFERROR(+$G$29/SQRT(($B$15+IF($F$19&gt;20%,(+$B$20-($B$15*0.2)),0))/1000000)*0.3,0)</f>
        <v>0</v>
      </c>
    </row>
    <row r="36" spans="1:14" x14ac:dyDescent="0.25">
      <c r="A36" s="111" t="s">
        <v>113</v>
      </c>
      <c r="B36" s="107"/>
      <c r="C36" s="97">
        <f>+IFERROR((C30+SUM(D27:G27))/5/SQRT($B$15/1000000),0)</f>
        <v>0</v>
      </c>
      <c r="D36" s="97">
        <f>+IFERROR((D30+C30+SUM(E27:G27))/5/SQRT($B$15/1000000),0)</f>
        <v>0</v>
      </c>
      <c r="E36" s="97">
        <f>+IFERROR((E30+C30+D30+F27+G27)/5/SQRT($B$15/1000000),0)</f>
        <v>0</v>
      </c>
      <c r="F36" s="97">
        <f>+IFERROR((F30+C30+D30+E30+G27)/5/SQRT($B$15/1000000),0)</f>
        <v>0</v>
      </c>
      <c r="G36" s="97">
        <f>+IFERROR(H30/SQRT($B$15/1000000),0)</f>
        <v>0</v>
      </c>
      <c r="H36" s="97"/>
      <c r="I36" s="309"/>
      <c r="J36" s="320">
        <f>+IFERROR((C30)/SQRT($B$15/1000000)*0.3,0)</f>
        <v>0</v>
      </c>
      <c r="K36" s="320">
        <f>+IFERROR((+D30)/SQRT($B$15/1000000)*0.3,0)</f>
        <v>0</v>
      </c>
      <c r="L36" s="320">
        <f>+IFERROR((+E30)/SQRT($B$15/1000000)*0.3,0)</f>
        <v>0</v>
      </c>
      <c r="M36" s="320">
        <f>+IFERROR((F30)/SQRT($B$15/1000000)*0.3,0)</f>
        <v>0</v>
      </c>
      <c r="N36" s="320">
        <f>+IFERROR(G30/SQRT($B$15/1000000)*0.3,0)</f>
        <v>0</v>
      </c>
    </row>
    <row r="37" spans="1:14" x14ac:dyDescent="0.25">
      <c r="A37" s="111" t="s">
        <v>157</v>
      </c>
      <c r="B37" s="107"/>
      <c r="C37" s="316">
        <f>+IFERROR((C30+SUM(D29:G29))/5/SQRT(($B$15+IF($F$19&gt;0.2,$B$20-($B$15*0.2),0))/1000000),0)</f>
        <v>0</v>
      </c>
      <c r="D37" s="321">
        <f>+IFERROR((D30+C30+SUM(E29:G29))/5/SQRT(($B$15+IF($F$19&gt;0.2,$B$20-($B$15*0.2),0))/1000000),0)</f>
        <v>0</v>
      </c>
      <c r="E37" s="321">
        <f>+IFERROR((E30+C30+D30+F29+G29)/5/SQRT(($B$15+IF($F$19&gt;0.2,$B$20-($B$15*0.2),0))/1000000),0)</f>
        <v>0</v>
      </c>
      <c r="F37" s="321">
        <f>+IFERROR((F30+C30+D30+E30+G29)/5/SQRT(($B$15+IF($F$19&gt;0.2,$B$20-($B$15*0.2),0))/1000000),0)</f>
        <v>0</v>
      </c>
      <c r="G37" s="321">
        <f>+IFERROR(H30/SQRT(($B$15+IF($F$19&gt;0.2,$B$20-($B$15*0.2),0))/1000000),0)</f>
        <v>0</v>
      </c>
      <c r="H37" s="97"/>
      <c r="I37" s="309"/>
      <c r="J37" s="320">
        <f>+IFERROR((C30)/SQRT(($B$15+IF($F$19&gt;0.2,$B$20-($B$15*0.2),0))/1000000)*0.3,0)</f>
        <v>0</v>
      </c>
      <c r="K37" s="320">
        <f>+IFERROR((D30)/SQRT(($B$15+IF($F$19&gt;0.2,$B$20-($B$15*0.2),0))/1000000)*0.3,0)</f>
        <v>0</v>
      </c>
      <c r="L37" s="320">
        <f>+IFERROR((E30)/SQRT(($B$15+IF($F$19&gt;0.2,$B$20-($B$15*0.2),0))/1000000)*0.3,0)</f>
        <v>0</v>
      </c>
      <c r="M37" s="320">
        <f>+IFERROR((F30)/SQRT(($B$15+IF($F$19&gt;0.2,$B$20-($B$15*0.2),0))/1000000)*0.3,0)</f>
        <v>0</v>
      </c>
      <c r="N37" s="320">
        <f>+IFERROR(G30/SQRT(($B$15+IF($F$19&gt;0.2,$B$20-($B$15*0.2),0))/1000000)*0.3,0)</f>
        <v>0</v>
      </c>
    </row>
    <row r="38" spans="1:14" x14ac:dyDescent="0.25">
      <c r="A38" s="53" t="s">
        <v>175</v>
      </c>
      <c r="B38" s="109"/>
      <c r="C38" s="98" t="str">
        <f>IFERROR((+C36/C34)-1,"")</f>
        <v/>
      </c>
      <c r="D38" s="98" t="str">
        <f>IFERROR((+D36/D34)-1,"")</f>
        <v/>
      </c>
      <c r="E38" s="98" t="str">
        <f t="shared" ref="E38:G38" si="4">IFERROR((+E36/E34)-1,"")</f>
        <v/>
      </c>
      <c r="F38" s="98" t="str">
        <f t="shared" si="4"/>
        <v/>
      </c>
      <c r="G38" s="98" t="str">
        <f t="shared" si="4"/>
        <v/>
      </c>
      <c r="H38" s="97"/>
      <c r="I38" s="309"/>
      <c r="J38" s="6"/>
      <c r="K38" s="6"/>
      <c r="L38" s="6"/>
      <c r="M38" s="6"/>
    </row>
    <row r="39" spans="1:14" x14ac:dyDescent="0.25">
      <c r="A39" s="322" t="s">
        <v>177</v>
      </c>
      <c r="B39" s="323"/>
      <c r="C39" s="98" t="str">
        <f>IFERROR((+J36/J34)-1,"")</f>
        <v/>
      </c>
      <c r="D39" s="98" t="str">
        <f>IFERROR((+K36/K34)-1,"")</f>
        <v/>
      </c>
      <c r="E39" s="98" t="str">
        <f>IFERROR((+L36/L34)-1,"")</f>
        <v/>
      </c>
      <c r="F39" s="98" t="str">
        <f>IFERROR((+M36/M34)-1,"")</f>
        <v/>
      </c>
      <c r="G39" s="98" t="str">
        <f>IFERROR((+N36/N34)-1,"")</f>
        <v/>
      </c>
      <c r="H39" s="324"/>
      <c r="I39" s="309"/>
      <c r="J39" s="325"/>
      <c r="K39" s="325"/>
      <c r="L39" s="325"/>
      <c r="M39" s="325"/>
      <c r="N39" s="325"/>
    </row>
    <row r="40" spans="1:14" x14ac:dyDescent="0.25">
      <c r="A40" s="142" t="s">
        <v>15</v>
      </c>
      <c r="B40" s="143"/>
      <c r="C40" s="326" t="str">
        <f>IF(C39="","",IF(C39&lt;(-'Referencia Parámetros'!B43),"NO CUMPLE","CUMPLE"))</f>
        <v/>
      </c>
      <c r="D40" s="326" t="str">
        <f>IF(D39="","",IF(D39&lt;(-'Referencia Parámetros'!C43),"NO CUMPLE","CUMPLE"))</f>
        <v/>
      </c>
      <c r="E40" s="326" t="str">
        <f>IF(E39="","",IF(E39&lt;(-'Referencia Parámetros'!D43),"NO CUMPLE","CUMPLE"))</f>
        <v/>
      </c>
      <c r="F40" s="326" t="str">
        <f>IF(F39="","",IF(F39&lt;(-'Referencia Parámetros'!E43),"NO CUMPLE","CUMPLE"))</f>
        <v/>
      </c>
      <c r="G40" s="326" t="str">
        <f>IF(G39="","",IF(G39&lt;(-'Referencia Parámetros'!F43),"NO CUMPLE","CUMPLE"))</f>
        <v/>
      </c>
      <c r="H40" s="144"/>
      <c r="I40" s="309"/>
      <c r="J40" s="186"/>
      <c r="K40" s="186"/>
      <c r="L40" s="186"/>
      <c r="M40" s="186"/>
      <c r="N40" s="186"/>
    </row>
    <row r="41" spans="1:14" x14ac:dyDescent="0.25">
      <c r="A41" s="53" t="s">
        <v>173</v>
      </c>
      <c r="B41" s="109"/>
      <c r="C41" s="317" t="str">
        <f>IFERROR((+C37/C35)-1,"")</f>
        <v/>
      </c>
      <c r="D41" s="317" t="str">
        <f t="shared" ref="D41:G41" si="5">IFERROR((+D37/D35)-1,"")</f>
        <v/>
      </c>
      <c r="E41" s="317" t="str">
        <f t="shared" si="5"/>
        <v/>
      </c>
      <c r="F41" s="317" t="str">
        <f t="shared" si="5"/>
        <v/>
      </c>
      <c r="G41" s="317" t="str">
        <f t="shared" si="5"/>
        <v/>
      </c>
      <c r="H41" s="97"/>
      <c r="I41" s="309"/>
      <c r="J41" s="6"/>
      <c r="K41" s="6"/>
      <c r="L41" s="6"/>
      <c r="M41" s="6"/>
    </row>
    <row r="42" spans="1:14" x14ac:dyDescent="0.25">
      <c r="A42" s="322" t="s">
        <v>178</v>
      </c>
      <c r="B42" s="323"/>
      <c r="C42" s="317" t="str">
        <f>IFERROR((+J37/J35)-1,"")</f>
        <v/>
      </c>
      <c r="D42" s="317" t="str">
        <f>IFERROR((+K37/K35)-1,"")</f>
        <v/>
      </c>
      <c r="E42" s="317" t="str">
        <f>IFERROR((+L37/L35)-1,"")</f>
        <v/>
      </c>
      <c r="F42" s="317" t="str">
        <f>IFERROR((+M37/M35)-1,"")</f>
        <v/>
      </c>
      <c r="G42" s="317" t="str">
        <f>IFERROR((+N37/N35)-1,"")</f>
        <v/>
      </c>
      <c r="H42" s="324"/>
      <c r="I42" s="309"/>
      <c r="J42" s="327"/>
      <c r="K42" s="327"/>
      <c r="L42" s="327"/>
      <c r="M42" s="327"/>
      <c r="N42" s="327"/>
    </row>
    <row r="43" spans="1:14" x14ac:dyDescent="0.25">
      <c r="A43" s="142" t="s">
        <v>174</v>
      </c>
      <c r="B43" s="143"/>
      <c r="C43" s="328" t="str">
        <f>IF(C40="","",IF(C42&lt;(-'Referencia Parámetros'!B43),"NO CUMPLE","CUMPLE"))</f>
        <v/>
      </c>
      <c r="D43" s="328" t="str">
        <f>IF(D40="","",IF(D42&lt;(-'Referencia Parámetros'!C43),"NO CUMPLE","CUMPLE"))</f>
        <v/>
      </c>
      <c r="E43" s="328" t="str">
        <f>IF(E40="","",IF(E42&lt;(-'Referencia Parámetros'!D43),"NO CUMPLE","CUMPLE"))</f>
        <v/>
      </c>
      <c r="F43" s="328" t="str">
        <f>IF(F40="","",IF(F42&lt;(-'Referencia Parámetros'!E43),"NO CUMPLE","CUMPLE"))</f>
        <v/>
      </c>
      <c r="G43" s="328" t="str">
        <f>IF(G40="","",IF(G42&lt;(-'Referencia Parámetros'!F43),"NO CUMPLE","CUMPLE"))</f>
        <v/>
      </c>
      <c r="H43" s="144"/>
      <c r="I43" s="309"/>
    </row>
    <row r="44" spans="1:14" ht="15.75" thickBot="1" x14ac:dyDescent="0.3">
      <c r="A44" s="145"/>
      <c r="B44" s="146"/>
      <c r="C44" s="147"/>
      <c r="D44" s="148"/>
      <c r="E44" s="147"/>
      <c r="F44" s="148"/>
      <c r="G44" s="147"/>
      <c r="H44" s="149"/>
      <c r="I44" s="329"/>
    </row>
    <row r="45" spans="1:14" x14ac:dyDescent="0.25">
      <c r="A45" s="178" t="s">
        <v>131</v>
      </c>
      <c r="B45" s="150"/>
      <c r="C45" s="151"/>
      <c r="D45" s="152"/>
      <c r="E45" s="151"/>
      <c r="F45" s="152"/>
      <c r="G45" s="151"/>
      <c r="H45" s="153"/>
      <c r="I45" s="179"/>
    </row>
    <row r="46" spans="1:14" x14ac:dyDescent="0.25">
      <c r="A46" s="37" t="s">
        <v>132</v>
      </c>
      <c r="B46" s="262"/>
      <c r="C46" s="367"/>
      <c r="D46" s="368"/>
      <c r="E46" s="368"/>
      <c r="F46" s="368"/>
      <c r="G46" s="368"/>
      <c r="H46" s="368"/>
      <c r="I46" s="369"/>
    </row>
    <row r="47" spans="1:14" x14ac:dyDescent="0.25">
      <c r="A47" s="154" t="s">
        <v>133</v>
      </c>
      <c r="B47" s="155"/>
      <c r="C47" s="156"/>
      <c r="D47" s="157"/>
      <c r="E47" s="156"/>
      <c r="F47" s="157"/>
      <c r="G47" s="156"/>
      <c r="H47" s="158"/>
      <c r="I47" s="159"/>
    </row>
    <row r="48" spans="1:14" ht="15.75" thickBot="1" x14ac:dyDescent="0.3">
      <c r="A48" s="180" t="s">
        <v>134</v>
      </c>
      <c r="B48" s="160"/>
      <c r="C48" s="161"/>
      <c r="D48" s="162"/>
      <c r="E48" s="161"/>
      <c r="F48" s="162"/>
      <c r="G48" s="161"/>
      <c r="H48" s="163"/>
      <c r="I48" s="164"/>
    </row>
    <row r="49" spans="1:13" ht="15.75" thickBot="1" x14ac:dyDescent="0.3">
      <c r="A49" s="55"/>
      <c r="B49" s="56"/>
      <c r="C49" s="56"/>
      <c r="D49" s="56"/>
      <c r="E49" s="56"/>
      <c r="F49" s="56"/>
      <c r="G49" s="56"/>
      <c r="H49" s="57"/>
      <c r="I49" s="58"/>
    </row>
    <row r="50" spans="1:13" x14ac:dyDescent="0.25">
      <c r="A50" s="113" t="s">
        <v>135</v>
      </c>
      <c r="B50" s="114"/>
      <c r="C50" s="114"/>
      <c r="D50" s="114"/>
      <c r="E50" s="114"/>
      <c r="F50" s="114"/>
      <c r="G50" s="114"/>
      <c r="H50" s="115"/>
      <c r="I50" s="116"/>
    </row>
    <row r="51" spans="1:13" s="112" customFormat="1" ht="32.25" customHeight="1" thickBot="1" x14ac:dyDescent="0.3">
      <c r="A51" s="370"/>
      <c r="B51" s="371"/>
      <c r="C51" s="371"/>
      <c r="D51" s="371"/>
      <c r="E51" s="371"/>
      <c r="F51" s="371"/>
      <c r="G51" s="371"/>
      <c r="H51" s="371"/>
      <c r="I51" s="372"/>
      <c r="J51" s="129"/>
      <c r="K51" s="131"/>
      <c r="L51" s="130"/>
      <c r="M51" s="130"/>
    </row>
    <row r="52" spans="1:13" ht="15.75" thickBot="1" x14ac:dyDescent="0.3">
      <c r="A52" s="13"/>
      <c r="B52" s="56"/>
      <c r="C52" s="59"/>
      <c r="D52" s="60"/>
      <c r="E52" s="59"/>
      <c r="F52" s="60"/>
      <c r="G52" s="59"/>
      <c r="H52" s="57"/>
      <c r="I52" s="58"/>
    </row>
    <row r="53" spans="1:13" ht="15.75" customHeight="1" thickBot="1" x14ac:dyDescent="0.3">
      <c r="A53" s="373" t="s">
        <v>176</v>
      </c>
      <c r="B53" s="374"/>
      <c r="C53" s="374"/>
      <c r="D53" s="374"/>
      <c r="E53" s="374"/>
      <c r="F53" s="374"/>
      <c r="G53" s="181"/>
      <c r="H53" s="182"/>
      <c r="I53" s="183"/>
    </row>
    <row r="54" spans="1:13" x14ac:dyDescent="0.25">
      <c r="A54" s="61" t="s">
        <v>16</v>
      </c>
      <c r="B54" s="378"/>
      <c r="C54" s="379"/>
      <c r="D54" s="379"/>
      <c r="E54" s="379"/>
      <c r="F54" s="380"/>
      <c r="G54" s="62" t="s">
        <v>17</v>
      </c>
      <c r="H54" s="261"/>
      <c r="I54" s="263"/>
    </row>
    <row r="55" spans="1:13" x14ac:dyDescent="0.25">
      <c r="A55" s="63" t="s">
        <v>18</v>
      </c>
      <c r="B55" s="375"/>
      <c r="C55" s="376"/>
      <c r="D55" s="376"/>
      <c r="E55" s="376"/>
      <c r="F55" s="376"/>
      <c r="G55" s="376"/>
      <c r="H55" s="376"/>
      <c r="I55" s="377"/>
    </row>
    <row r="56" spans="1:13" ht="15.75" thickBot="1" x14ac:dyDescent="0.3">
      <c r="A56" s="64" t="s">
        <v>19</v>
      </c>
      <c r="B56" s="360"/>
      <c r="C56" s="361"/>
      <c r="D56" s="361"/>
      <c r="E56" s="361"/>
      <c r="F56" s="362"/>
      <c r="G56" s="65" t="s">
        <v>7</v>
      </c>
      <c r="H56" s="360"/>
      <c r="I56" s="363"/>
    </row>
    <row r="57" spans="1:13" x14ac:dyDescent="0.25">
      <c r="A57" s="61" t="s">
        <v>16</v>
      </c>
      <c r="B57" s="378"/>
      <c r="C57" s="379"/>
      <c r="D57" s="379"/>
      <c r="E57" s="379"/>
      <c r="F57" s="380"/>
      <c r="G57" s="62" t="s">
        <v>17</v>
      </c>
      <c r="H57" s="261"/>
      <c r="I57" s="263"/>
    </row>
    <row r="58" spans="1:13" x14ac:dyDescent="0.25">
      <c r="A58" s="63" t="s">
        <v>18</v>
      </c>
      <c r="B58" s="375"/>
      <c r="C58" s="376"/>
      <c r="D58" s="376"/>
      <c r="E58" s="376"/>
      <c r="F58" s="376"/>
      <c r="G58" s="376"/>
      <c r="H58" s="376"/>
      <c r="I58" s="377"/>
    </row>
    <row r="59" spans="1:13" ht="15.75" thickBot="1" x14ac:dyDescent="0.3">
      <c r="A59" s="64" t="s">
        <v>19</v>
      </c>
      <c r="B59" s="360"/>
      <c r="C59" s="361"/>
      <c r="D59" s="361"/>
      <c r="E59" s="361"/>
      <c r="F59" s="362"/>
      <c r="G59" s="65" t="s">
        <v>7</v>
      </c>
      <c r="H59" s="360"/>
      <c r="I59" s="363"/>
    </row>
    <row r="60" spans="1:13" ht="51" customHeight="1" x14ac:dyDescent="0.25">
      <c r="A60" s="364" t="s">
        <v>20</v>
      </c>
      <c r="B60" s="365"/>
      <c r="C60" s="365"/>
      <c r="D60" s="365"/>
      <c r="E60" s="365"/>
      <c r="F60" s="365"/>
      <c r="G60" s="365"/>
      <c r="H60" s="365"/>
      <c r="I60" s="366"/>
    </row>
    <row r="61" spans="1:13" x14ac:dyDescent="0.25">
      <c r="A61" s="77"/>
      <c r="B61" s="78"/>
      <c r="C61" s="78"/>
      <c r="D61" s="78"/>
      <c r="E61" s="78"/>
      <c r="F61" s="78"/>
      <c r="G61" s="78"/>
      <c r="H61" s="78"/>
      <c r="I61" s="79"/>
    </row>
    <row r="62" spans="1:13" x14ac:dyDescent="0.25">
      <c r="A62" s="13"/>
      <c r="B62" s="11"/>
      <c r="C62" s="11"/>
      <c r="D62" s="11"/>
      <c r="E62" s="11"/>
      <c r="F62" s="11"/>
      <c r="G62" s="11"/>
      <c r="H62" s="11"/>
      <c r="I62" s="10"/>
    </row>
    <row r="63" spans="1:13" x14ac:dyDescent="0.25">
      <c r="A63" s="66" t="s">
        <v>21</v>
      </c>
      <c r="B63" s="41"/>
      <c r="C63" s="41"/>
      <c r="D63" s="41"/>
      <c r="E63" s="11"/>
      <c r="F63" s="41"/>
      <c r="G63" s="67"/>
      <c r="H63" s="11"/>
      <c r="I63" s="10"/>
    </row>
    <row r="64" spans="1:13" x14ac:dyDescent="0.25">
      <c r="A64" s="66" t="s">
        <v>22</v>
      </c>
      <c r="B64" s="41"/>
      <c r="C64" s="41"/>
      <c r="D64" s="41"/>
      <c r="E64" s="11"/>
      <c r="F64" s="41"/>
      <c r="G64" s="68" t="s">
        <v>23</v>
      </c>
      <c r="H64" s="11"/>
      <c r="I64" s="10"/>
    </row>
    <row r="65" spans="1:9" x14ac:dyDescent="0.25">
      <c r="A65" s="66" t="s">
        <v>24</v>
      </c>
      <c r="B65" s="41"/>
      <c r="C65" s="41"/>
      <c r="D65" s="41"/>
      <c r="E65" s="11"/>
      <c r="F65" s="41"/>
      <c r="G65" s="68" t="s">
        <v>25</v>
      </c>
      <c r="H65" s="11"/>
      <c r="I65" s="10"/>
    </row>
    <row r="66" spans="1:9" x14ac:dyDescent="0.25">
      <c r="A66" s="66"/>
      <c r="B66" s="41"/>
      <c r="C66" s="41"/>
      <c r="D66" s="41"/>
      <c r="E66" s="11"/>
      <c r="F66" s="41"/>
      <c r="G66" s="68"/>
      <c r="H66" s="11"/>
      <c r="I66" s="10"/>
    </row>
    <row r="67" spans="1:9" x14ac:dyDescent="0.25">
      <c r="A67" s="66"/>
      <c r="B67" s="41"/>
      <c r="C67" s="41"/>
      <c r="D67" s="41"/>
      <c r="E67" s="11"/>
      <c r="F67" s="41"/>
      <c r="G67" s="69"/>
      <c r="H67" s="11"/>
      <c r="I67" s="10"/>
    </row>
    <row r="68" spans="1:9" ht="15.75" thickBot="1" x14ac:dyDescent="0.3">
      <c r="A68" s="70"/>
      <c r="B68" s="71"/>
      <c r="C68" s="330" t="s">
        <v>128</v>
      </c>
      <c r="D68" s="71"/>
      <c r="E68" s="71"/>
      <c r="F68" s="71"/>
      <c r="G68" s="72"/>
      <c r="H68" s="72"/>
      <c r="I68" s="319" t="s">
        <v>179</v>
      </c>
    </row>
    <row r="69" spans="1:9" x14ac:dyDescent="0.25">
      <c r="C69" s="131" t="s">
        <v>124</v>
      </c>
    </row>
    <row r="70" spans="1:9" x14ac:dyDescent="0.25">
      <c r="A70" s="165"/>
    </row>
    <row r="71" spans="1:9" x14ac:dyDescent="0.25">
      <c r="A71" s="165"/>
    </row>
    <row r="72" spans="1:9" x14ac:dyDescent="0.25">
      <c r="A72" s="165"/>
    </row>
    <row r="73" spans="1:9" x14ac:dyDescent="0.25">
      <c r="A73" s="165"/>
    </row>
    <row r="74" spans="1:9" x14ac:dyDescent="0.25">
      <c r="A74" s="165"/>
    </row>
  </sheetData>
  <sheetProtection password="91C0" sheet="1" objects="1" scenarios="1" selectLockedCells="1"/>
  <mergeCells count="27">
    <mergeCell ref="B59:F59"/>
    <mergeCell ref="H59:I59"/>
    <mergeCell ref="A60:I60"/>
    <mergeCell ref="C46:I46"/>
    <mergeCell ref="A51:I51"/>
    <mergeCell ref="A53:F53"/>
    <mergeCell ref="B55:I55"/>
    <mergeCell ref="B56:F56"/>
    <mergeCell ref="H56:I56"/>
    <mergeCell ref="B54:F54"/>
    <mergeCell ref="B57:F57"/>
    <mergeCell ref="B58:I58"/>
    <mergeCell ref="C22:E22"/>
    <mergeCell ref="C24:H24"/>
    <mergeCell ref="B15:C15"/>
    <mergeCell ref="C12:E12"/>
    <mergeCell ref="C8:E8"/>
    <mergeCell ref="H9:I9"/>
    <mergeCell ref="B10:C10"/>
    <mergeCell ref="E10:F10"/>
    <mergeCell ref="H10:I10"/>
    <mergeCell ref="B9:F9"/>
    <mergeCell ref="B20:C20"/>
    <mergeCell ref="B19:C19"/>
    <mergeCell ref="C14:E14"/>
    <mergeCell ref="G14:H14"/>
    <mergeCell ref="D15:G15"/>
  </mergeCells>
  <conditionalFormatting sqref="A13:I13">
    <cfRule type="expression" dxfId="757" priority="142">
      <formula>$I$15="FACTURA FUERA DE FECHA"</formula>
    </cfRule>
  </conditionalFormatting>
  <conditionalFormatting sqref="A18:B18 D20:I20 A19">
    <cfRule type="expression" dxfId="756" priority="141">
      <formula>$I$15="FACTURA FUERA DE FECHA"</formula>
    </cfRule>
  </conditionalFormatting>
  <conditionalFormatting sqref="D19">
    <cfRule type="expression" dxfId="755" priority="140">
      <formula>$I$15="FACTURA FUERA DE FECHA"</formula>
    </cfRule>
  </conditionalFormatting>
  <conditionalFormatting sqref="A17:I17">
    <cfRule type="expression" dxfId="754" priority="139">
      <formula>$I$15="FACTURA FUERA DE FECHA"</formula>
    </cfRule>
  </conditionalFormatting>
  <conditionalFormatting sqref="B20">
    <cfRule type="expression" dxfId="753" priority="138">
      <formula>$I$15="FACTURA FUERA DE FECHA"</formula>
    </cfRule>
  </conditionalFormatting>
  <conditionalFormatting sqref="B29:I29 B28 I28">
    <cfRule type="expression" dxfId="752" priority="137">
      <formula>$I$15="FACTURA FUERA DE FECHA"</formula>
    </cfRule>
  </conditionalFormatting>
  <conditionalFormatting sqref="A31:I32">
    <cfRule type="expression" dxfId="751" priority="136">
      <formula>$I$15="FACTURA FUERA DE FECHA"</formula>
    </cfRule>
  </conditionalFormatting>
  <conditionalFormatting sqref="B15">
    <cfRule type="expression" dxfId="750" priority="135">
      <formula>$I$15="FACTURA FUERA DE FECHA"</formula>
    </cfRule>
  </conditionalFormatting>
  <conditionalFormatting sqref="A20">
    <cfRule type="expression" dxfId="749" priority="134">
      <formula>$I$15="FACTURA FUERA DE FECHA"</formula>
    </cfRule>
  </conditionalFormatting>
  <conditionalFormatting sqref="E18">
    <cfRule type="expression" dxfId="748" priority="133">
      <formula>$I$15="FACTURA FUERA DE FECHA"</formula>
    </cfRule>
  </conditionalFormatting>
  <conditionalFormatting sqref="D18">
    <cfRule type="expression" dxfId="747" priority="132">
      <formula>$I$15="FACTURA FUERA DE FECHA"</formula>
    </cfRule>
  </conditionalFormatting>
  <conditionalFormatting sqref="H28">
    <cfRule type="expression" dxfId="746" priority="123">
      <formula>$I$15="FACTURA FUERA DE FECHA"</formula>
    </cfRule>
  </conditionalFormatting>
  <conditionalFormatting sqref="A15:A16 A10:I12 A9:B9 G9:I9 A21:I24 B30:I30 B27:I27 D15:I16 A27:A30 A14:I14 A1:I8 A26:I26 A25:G25 I25">
    <cfRule type="expression" dxfId="745" priority="144">
      <formula>$I$15="FACTURA FUERA DE FECHA"</formula>
    </cfRule>
  </conditionalFormatting>
  <conditionalFormatting sqref="H18:I18">
    <cfRule type="expression" dxfId="744" priority="131">
      <formula>$I$15="FACTURA FUERA DE FECHA"</formula>
    </cfRule>
  </conditionalFormatting>
  <conditionalFormatting sqref="E18 I18 B19:C20">
    <cfRule type="expression" dxfId="743" priority="130">
      <formula>$B$18="NO"</formula>
    </cfRule>
  </conditionalFormatting>
  <conditionalFormatting sqref="F19">
    <cfRule type="expression" dxfId="742" priority="128">
      <formula>$I$15="FACTURA FUERA DE FECHA"</formula>
    </cfRule>
  </conditionalFormatting>
  <conditionalFormatting sqref="F19">
    <cfRule type="expression" dxfId="741" priority="127">
      <formula>$B$18="NO"</formula>
    </cfRule>
  </conditionalFormatting>
  <conditionalFormatting sqref="F14">
    <cfRule type="cellIs" dxfId="740" priority="126" operator="lessThan">
      <formula>40910</formula>
    </cfRule>
  </conditionalFormatting>
  <conditionalFormatting sqref="B15:C15">
    <cfRule type="cellIs" dxfId="739" priority="125" operator="lessThan">
      <formula>1</formula>
    </cfRule>
  </conditionalFormatting>
  <conditionalFormatting sqref="C28:G28">
    <cfRule type="expression" dxfId="738" priority="105">
      <formula>$B$18="No"</formula>
    </cfRule>
    <cfRule type="expression" dxfId="737" priority="124">
      <formula>$I$15="FACTURA FUERA DE FECHA"</formula>
    </cfRule>
  </conditionalFormatting>
  <conditionalFormatting sqref="C16">
    <cfRule type="expression" dxfId="736" priority="122">
      <formula>$I$15="FACTURA FUERA DE FECHA"</formula>
    </cfRule>
  </conditionalFormatting>
  <conditionalFormatting sqref="B16">
    <cfRule type="expression" dxfId="735" priority="121">
      <formula>$I$15="FACTURA FUERA DE FECHA"</formula>
    </cfRule>
  </conditionalFormatting>
  <conditionalFormatting sqref="H25">
    <cfRule type="expression" dxfId="734" priority="120">
      <formula>$I$15="FACTURA FUERA DE FECHA"</formula>
    </cfRule>
  </conditionalFormatting>
  <conditionalFormatting sqref="C28:G28">
    <cfRule type="expression" dxfId="733" priority="104">
      <formula>$B$19="Hasta el 20%"</formula>
    </cfRule>
  </conditionalFormatting>
  <conditionalFormatting sqref="C31">
    <cfRule type="expression" dxfId="732" priority="103">
      <formula>$C$30=0</formula>
    </cfRule>
  </conditionalFormatting>
  <conditionalFormatting sqref="D31">
    <cfRule type="expression" dxfId="731" priority="102">
      <formula>$D$30=0</formula>
    </cfRule>
  </conditionalFormatting>
  <conditionalFormatting sqref="E31">
    <cfRule type="expression" dxfId="730" priority="101">
      <formula>$E$30=0</formula>
    </cfRule>
  </conditionalFormatting>
  <conditionalFormatting sqref="F31">
    <cfRule type="expression" dxfId="729" priority="100">
      <formula>$F$30=0</formula>
    </cfRule>
  </conditionalFormatting>
  <conditionalFormatting sqref="G31">
    <cfRule type="expression" dxfId="728" priority="99">
      <formula>$G$30=0</formula>
    </cfRule>
  </conditionalFormatting>
  <conditionalFormatting sqref="J39:N39 J42:N42 C42:G42">
    <cfRule type="expression" dxfId="727" priority="83">
      <formula>$I$15="FACTURA FUERA DE FECHA"</formula>
    </cfRule>
  </conditionalFormatting>
  <conditionalFormatting sqref="A33:H33">
    <cfRule type="expression" dxfId="726" priority="82">
      <formula>$I$15="FACTURA FUERA DE FECHA"</formula>
    </cfRule>
  </conditionalFormatting>
  <conditionalFormatting sqref="G54:I54 G56:H56 A54:B59 G59:H59 A46:C46 A60:I68 A47:I53 A44:I45 A34:H34 B38:H38 A36:H36 A35:B35 H35 A37:B37 H37 B39:B40 H39:H40">
    <cfRule type="expression" dxfId="725" priority="85">
      <formula>$I$15="FACTURA FUERA DE FECHA"</formula>
    </cfRule>
  </conditionalFormatting>
  <conditionalFormatting sqref="G57:I57">
    <cfRule type="expression" dxfId="724" priority="84">
      <formula>$I$15="FACTURA FUERA DE FECHA"</formula>
    </cfRule>
  </conditionalFormatting>
  <conditionalFormatting sqref="A41:H41 A43:B43 B42 H42:H43">
    <cfRule type="expression" dxfId="723" priority="81">
      <formula>$I$15="FACTURA FUERA DE FECHA"</formula>
    </cfRule>
  </conditionalFormatting>
  <conditionalFormatting sqref="C35:G35">
    <cfRule type="expression" dxfId="722" priority="77">
      <formula>$I$15="FACTURA FUERA DE FECHA"</formula>
    </cfRule>
  </conditionalFormatting>
  <conditionalFormatting sqref="C41:G41">
    <cfRule type="expression" dxfId="721" priority="43">
      <formula>$B$19="Hasta el 20%"</formula>
    </cfRule>
    <cfRule type="expression" dxfId="720" priority="44">
      <formula>$B$19="Hasta 20%"</formula>
    </cfRule>
    <cfRule type="expression" dxfId="719" priority="62">
      <formula>$B$18=""</formula>
    </cfRule>
    <cfRule type="expression" dxfId="718" priority="80">
      <formula>$B$18="NO"</formula>
    </cfRule>
  </conditionalFormatting>
  <conditionalFormatting sqref="A38:A40">
    <cfRule type="expression" dxfId="717" priority="79">
      <formula>$I$15="FACTURA FUERA DE FECHA"</formula>
    </cfRule>
  </conditionalFormatting>
  <conditionalFormatting sqref="C41:G41">
    <cfRule type="expression" dxfId="716" priority="78">
      <formula>$B$18="no"</formula>
    </cfRule>
  </conditionalFormatting>
  <conditionalFormatting sqref="C35:G35">
    <cfRule type="expression" dxfId="715" priority="76">
      <formula>$B$18="NO"</formula>
    </cfRule>
  </conditionalFormatting>
  <conditionalFormatting sqref="C37">
    <cfRule type="expression" dxfId="714" priority="75">
      <formula>$I$15="FACTURA FUERA DE FECHA"</formula>
    </cfRule>
  </conditionalFormatting>
  <conditionalFormatting sqref="C37">
    <cfRule type="expression" dxfId="713" priority="74">
      <formula>$B$18="NO"</formula>
    </cfRule>
  </conditionalFormatting>
  <conditionalFormatting sqref="C37 C35:G35 J42:N42 C41:G42">
    <cfRule type="expression" dxfId="712" priority="73">
      <formula>$B$19="Hasta el 20%"</formula>
    </cfRule>
  </conditionalFormatting>
  <conditionalFormatting sqref="J39">
    <cfRule type="expression" dxfId="711" priority="72">
      <formula>$C$30=0</formula>
    </cfRule>
  </conditionalFormatting>
  <conditionalFormatting sqref="K39">
    <cfRule type="expression" dxfId="710" priority="71">
      <formula>$D$30=0</formula>
    </cfRule>
  </conditionalFormatting>
  <conditionalFormatting sqref="L39">
    <cfRule type="expression" dxfId="709" priority="70">
      <formula>$E$30=0</formula>
    </cfRule>
  </conditionalFormatting>
  <conditionalFormatting sqref="M39">
    <cfRule type="expression" dxfId="708" priority="69">
      <formula>$F$30=0</formula>
    </cfRule>
  </conditionalFormatting>
  <conditionalFormatting sqref="N39">
    <cfRule type="expression" dxfId="707" priority="68">
      <formula>$G$30=0</formula>
    </cfRule>
  </conditionalFormatting>
  <conditionalFormatting sqref="C38">
    <cfRule type="expression" dxfId="706" priority="67">
      <formula>$C$30=0</formula>
    </cfRule>
  </conditionalFormatting>
  <conditionalFormatting sqref="D38">
    <cfRule type="expression" dxfId="705" priority="66">
      <formula>$D$30=0</formula>
    </cfRule>
  </conditionalFormatting>
  <conditionalFormatting sqref="E38">
    <cfRule type="expression" dxfId="704" priority="65">
      <formula>$E$30=0</formula>
    </cfRule>
  </conditionalFormatting>
  <conditionalFormatting sqref="F38">
    <cfRule type="expression" dxfId="703" priority="64">
      <formula>$F$30=0</formula>
    </cfRule>
  </conditionalFormatting>
  <conditionalFormatting sqref="G38">
    <cfRule type="expression" dxfId="702" priority="63">
      <formula>$G$30=0</formula>
    </cfRule>
  </conditionalFormatting>
  <conditionalFormatting sqref="D37">
    <cfRule type="expression" dxfId="701" priority="61">
      <formula>$I$15="FACTURA FUERA DE FECHA"</formula>
    </cfRule>
  </conditionalFormatting>
  <conditionalFormatting sqref="D37">
    <cfRule type="expression" dxfId="700" priority="60">
      <formula>$B$18="NO"</formula>
    </cfRule>
  </conditionalFormatting>
  <conditionalFormatting sqref="D37">
    <cfRule type="expression" dxfId="699" priority="59">
      <formula>$B$19="Hasta el 20%"</formula>
    </cfRule>
  </conditionalFormatting>
  <conditionalFormatting sqref="E37">
    <cfRule type="expression" dxfId="698" priority="58">
      <formula>$I$15="FACTURA FUERA DE FECHA"</formula>
    </cfRule>
  </conditionalFormatting>
  <conditionalFormatting sqref="E37">
    <cfRule type="expression" dxfId="697" priority="57">
      <formula>$B$18="NO"</formula>
    </cfRule>
  </conditionalFormatting>
  <conditionalFormatting sqref="E37">
    <cfRule type="expression" dxfId="696" priority="56">
      <formula>$B$19="Hasta el 20%"</formula>
    </cfRule>
  </conditionalFormatting>
  <conditionalFormatting sqref="F37">
    <cfRule type="expression" dxfId="695" priority="55">
      <formula>$I$15="FACTURA FUERA DE FECHA"</formula>
    </cfRule>
  </conditionalFormatting>
  <conditionalFormatting sqref="F37">
    <cfRule type="expression" dxfId="694" priority="54">
      <formula>$B$18="NO"</formula>
    </cfRule>
  </conditionalFormatting>
  <conditionalFormatting sqref="F37">
    <cfRule type="expression" dxfId="693" priority="53">
      <formula>$B$19="Hasta el 20%"</formula>
    </cfRule>
  </conditionalFormatting>
  <conditionalFormatting sqref="G37">
    <cfRule type="expression" dxfId="692" priority="52">
      <formula>$I$15="FACTURA FUERA DE FECHA"</formula>
    </cfRule>
  </conditionalFormatting>
  <conditionalFormatting sqref="G37">
    <cfRule type="expression" dxfId="691" priority="51">
      <formula>$B$18="NO"</formula>
    </cfRule>
  </conditionalFormatting>
  <conditionalFormatting sqref="G37">
    <cfRule type="expression" dxfId="690" priority="50">
      <formula>$B$19="Hasta el 20%"</formula>
    </cfRule>
  </conditionalFormatting>
  <conditionalFormatting sqref="C41">
    <cfRule type="expression" dxfId="689" priority="49">
      <formula>IF(AND($B$18="Si",$C$30=0),TRUE,FALSE)</formula>
    </cfRule>
  </conditionalFormatting>
  <conditionalFormatting sqref="D41">
    <cfRule type="expression" dxfId="688" priority="48">
      <formula>IF(AND($B$18="Si",$D$30=0),TRUE,FALSE)</formula>
    </cfRule>
  </conditionalFormatting>
  <conditionalFormatting sqref="E41">
    <cfRule type="expression" dxfId="687" priority="47">
      <formula>IF(AND($B$18="Si",$E$30=0),TRUE,FALSE)</formula>
    </cfRule>
  </conditionalFormatting>
  <conditionalFormatting sqref="F41">
    <cfRule type="expression" dxfId="686" priority="46">
      <formula>IF(AND($B$18="Si",$F$30=0),TRUE,FALSE)</formula>
    </cfRule>
  </conditionalFormatting>
  <conditionalFormatting sqref="G41">
    <cfRule type="expression" dxfId="685" priority="45">
      <formula>IF(AND($B$18="Si",$G$30=0),TRUE,FALSE)</formula>
    </cfRule>
  </conditionalFormatting>
  <conditionalFormatting sqref="J34:N37">
    <cfRule type="expression" dxfId="684" priority="42">
      <formula>$I$15="FACTURA FUERA DE FECHA"</formula>
    </cfRule>
  </conditionalFormatting>
  <conditionalFormatting sqref="J35:N35">
    <cfRule type="expression" dxfId="683" priority="41">
      <formula>$B$18="NO"</formula>
    </cfRule>
  </conditionalFormatting>
  <conditionalFormatting sqref="J37:N37">
    <cfRule type="expression" dxfId="682" priority="40">
      <formula>$B$18="NO"</formula>
    </cfRule>
  </conditionalFormatting>
  <conditionalFormatting sqref="J37:N37 J35:N35">
    <cfRule type="expression" dxfId="681" priority="39">
      <formula>$B$19="Hasta el 20%"</formula>
    </cfRule>
  </conditionalFormatting>
  <conditionalFormatting sqref="J42:N42 C42:G42">
    <cfRule type="expression" dxfId="680" priority="37">
      <formula>$B$18=""</formula>
    </cfRule>
    <cfRule type="expression" dxfId="679" priority="38">
      <formula>$B$18="NO"</formula>
    </cfRule>
  </conditionalFormatting>
  <conditionalFormatting sqref="D40:G40">
    <cfRule type="beginsWith" dxfId="678" priority="35" operator="beginsWith" text="NO">
      <formula>LEFT(D40,LEN("NO"))="NO"</formula>
    </cfRule>
    <cfRule type="beginsWith" dxfId="677" priority="36" operator="beginsWith" text="CUMPLE">
      <formula>LEFT(D40,LEN("CUMPLE"))="CUMPLE"</formula>
    </cfRule>
  </conditionalFormatting>
  <conditionalFormatting sqref="D40:G40">
    <cfRule type="expression" dxfId="676" priority="34">
      <formula>$I$15="FACTURA FUERA DE FECHA"</formula>
    </cfRule>
  </conditionalFormatting>
  <conditionalFormatting sqref="C40:G40">
    <cfRule type="beginsWith" dxfId="675" priority="32" operator="beginsWith" text="NO">
      <formula>LEFT(C40,LEN("NO"))="NO"</formula>
    </cfRule>
    <cfRule type="beginsWith" dxfId="674" priority="33" operator="beginsWith" text="CUMPLE">
      <formula>LEFT(C40,LEN("CUMPLE"))="CUMPLE"</formula>
    </cfRule>
  </conditionalFormatting>
  <conditionalFormatting sqref="C40:G40">
    <cfRule type="expression" dxfId="673" priority="31">
      <formula>$I$15="FACTURA FUERA DE FECHA"</formula>
    </cfRule>
  </conditionalFormatting>
  <conditionalFormatting sqref="C40:G40">
    <cfRule type="expression" dxfId="672" priority="30">
      <formula>$C$30=0</formula>
    </cfRule>
  </conditionalFormatting>
  <conditionalFormatting sqref="D40">
    <cfRule type="expression" dxfId="671" priority="29">
      <formula>$D$30=0</formula>
    </cfRule>
  </conditionalFormatting>
  <conditionalFormatting sqref="E40">
    <cfRule type="expression" dxfId="670" priority="28">
      <formula>$E$30=0</formula>
    </cfRule>
  </conditionalFormatting>
  <conditionalFormatting sqref="F40">
    <cfRule type="expression" dxfId="669" priority="27">
      <formula>$F$30=0</formula>
    </cfRule>
  </conditionalFormatting>
  <conditionalFormatting sqref="G40">
    <cfRule type="expression" dxfId="668" priority="26">
      <formula>$G$30=0</formula>
    </cfRule>
  </conditionalFormatting>
  <conditionalFormatting sqref="C43:G43">
    <cfRule type="beginsWith" dxfId="667" priority="24" operator="beginsWith" text="NO">
      <formula>LEFT(C43,LEN("NO"))="NO"</formula>
    </cfRule>
    <cfRule type="beginsWith" dxfId="666" priority="25" operator="beginsWith" text="CUMPLE">
      <formula>LEFT(C43,LEN("CUMPLE"))="CUMPLE"</formula>
    </cfRule>
  </conditionalFormatting>
  <conditionalFormatting sqref="C43:G43">
    <cfRule type="expression" dxfId="665" priority="23">
      <formula>$I$15="FACTURA FUERA DE FECHA"</formula>
    </cfRule>
  </conditionalFormatting>
  <conditionalFormatting sqref="C43:G43">
    <cfRule type="expression" dxfId="664" priority="20">
      <formula>$B$18=""</formula>
    </cfRule>
    <cfRule type="expression" dxfId="663" priority="22">
      <formula>$B$18="NO"</formula>
    </cfRule>
  </conditionalFormatting>
  <conditionalFormatting sqref="C43:G43">
    <cfRule type="expression" dxfId="662" priority="21">
      <formula>$B$19="Hasta el 20%"</formula>
    </cfRule>
  </conditionalFormatting>
  <conditionalFormatting sqref="C39:G39">
    <cfRule type="expression" dxfId="661" priority="19">
      <formula>$I$15="FACTURA FUERA DE FECHA"</formula>
    </cfRule>
  </conditionalFormatting>
  <conditionalFormatting sqref="C39">
    <cfRule type="expression" dxfId="660" priority="18">
      <formula>$C$30=0</formula>
    </cfRule>
  </conditionalFormatting>
  <conditionalFormatting sqref="D39">
    <cfRule type="expression" dxfId="659" priority="17">
      <formula>$D$30=0</formula>
    </cfRule>
  </conditionalFormatting>
  <conditionalFormatting sqref="E39">
    <cfRule type="expression" dxfId="658" priority="16">
      <formula>$E$30=0</formula>
    </cfRule>
  </conditionalFormatting>
  <conditionalFormatting sqref="F39">
    <cfRule type="expression" dxfId="657" priority="15">
      <formula>$F$30=0</formula>
    </cfRule>
  </conditionalFormatting>
  <conditionalFormatting sqref="G39">
    <cfRule type="expression" dxfId="656" priority="14">
      <formula>$G$30=0</formula>
    </cfRule>
  </conditionalFormatting>
  <conditionalFormatting sqref="A42">
    <cfRule type="expression" dxfId="655" priority="13">
      <formula>$I$15="FACTURA FUERA DE FECHA"</formula>
    </cfRule>
  </conditionalFormatting>
  <conditionalFormatting sqref="C42:G42">
    <cfRule type="expression" dxfId="654" priority="12">
      <formula>$I$15="FACTURA FUERA DE FECHA"</formula>
    </cfRule>
  </conditionalFormatting>
  <conditionalFormatting sqref="C42:G42">
    <cfRule type="expression" dxfId="653" priority="2">
      <formula>$B$19="Hasta el 20%"</formula>
    </cfRule>
    <cfRule type="expression" dxfId="652" priority="3">
      <formula>$B$19="Hasta 20%"</formula>
    </cfRule>
    <cfRule type="expression" dxfId="651" priority="9">
      <formula>$B$18=""</formula>
    </cfRule>
    <cfRule type="expression" dxfId="650" priority="11">
      <formula>$B$18="NO"</formula>
    </cfRule>
  </conditionalFormatting>
  <conditionalFormatting sqref="C42:G42">
    <cfRule type="expression" dxfId="649" priority="10">
      <formula>$B$18="no"</formula>
    </cfRule>
  </conditionalFormatting>
  <conditionalFormatting sqref="C42">
    <cfRule type="expression" dxfId="648" priority="8">
      <formula>IF(AND($B$18="Si",$C$30=0),TRUE,FALSE)</formula>
    </cfRule>
  </conditionalFormatting>
  <conditionalFormatting sqref="D42">
    <cfRule type="expression" dxfId="647" priority="7">
      <formula>IF(AND($B$18="Si",$D$30=0),TRUE,FALSE)</formula>
    </cfRule>
  </conditionalFormatting>
  <conditionalFormatting sqref="E42">
    <cfRule type="expression" dxfId="646" priority="6">
      <formula>IF(AND($B$18="Si",$E$30=0),TRUE,FALSE)</formula>
    </cfRule>
  </conditionalFormatting>
  <conditionalFormatting sqref="F42">
    <cfRule type="expression" dxfId="645" priority="5">
      <formula>IF(AND($B$18="Si",$F$30=0),TRUE,FALSE)</formula>
    </cfRule>
  </conditionalFormatting>
  <conditionalFormatting sqref="G42">
    <cfRule type="expression" dxfId="644" priority="4">
      <formula>IF(AND($B$18="Si",$G$30=0),TRUE,FALSE)</formula>
    </cfRule>
  </conditionalFormatting>
  <conditionalFormatting sqref="I33:I43">
    <cfRule type="expression" dxfId="643" priority="1">
      <formula>$I$15="FACTURA FUERA DE FECHA"</formula>
    </cfRule>
  </conditionalFormatting>
  <dataValidations count="4">
    <dataValidation type="list" allowBlank="1" showInputMessage="1" showErrorMessage="1" sqref="B18">
      <formula1>$C$68:$C$69</formula1>
    </dataValidation>
    <dataValidation type="list" allowBlank="1" showInputMessage="1" showErrorMessage="1" sqref="B19:C19">
      <formula1>$K$20:$K$21</formula1>
    </dataValidation>
    <dataValidation operator="greaterThanOrEqual" allowBlank="1" showInputMessage="1" showErrorMessage="1" sqref="D27"/>
    <dataValidation type="list" allowBlank="1" showInputMessage="1" showErrorMessage="1" sqref="B46">
      <formula1>$C$68:$C$69</formula1>
    </dataValidation>
  </dataValidations>
  <printOptions horizontalCentered="1"/>
  <pageMargins left="0" right="0" top="0.74803149606299213" bottom="0.74803149606299213" header="0.31496062992125984" footer="0.31496062992125984"/>
  <pageSetup paperSize="9" scale="67" orientation="portrait" r:id="rId1"/>
  <headerFooter>
    <oddFooter>&amp;C&amp;F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LY113"/>
  <sheetViews>
    <sheetView showGridLines="0" topLeftCell="A5" workbookViewId="0">
      <pane ySplit="9" topLeftCell="A14" activePane="bottomLeft" state="frozen"/>
      <selection activeCell="A7" sqref="A7"/>
      <selection pane="bottomLeft" activeCell="M17" sqref="M17"/>
    </sheetView>
  </sheetViews>
  <sheetFormatPr baseColWidth="10" defaultColWidth="11.42578125" defaultRowHeight="15" x14ac:dyDescent="0.25"/>
  <cols>
    <col min="1" max="3" width="11.5703125" style="112" bestFit="1" customWidth="1"/>
    <col min="4" max="5" width="15.7109375" style="112" customWidth="1"/>
    <col min="6" max="6" width="13" style="112" customWidth="1"/>
    <col min="7" max="7" width="11.7109375" style="112" bestFit="1" customWidth="1"/>
    <col min="8" max="8" width="11.5703125" style="112" customWidth="1"/>
    <col min="9" max="9" width="13.140625" style="112" customWidth="1"/>
    <col min="10" max="10" width="12.7109375" style="112" bestFit="1" customWidth="1"/>
    <col min="11" max="12" width="15.7109375" style="112" customWidth="1"/>
    <col min="13" max="14" width="11.5703125" style="112" bestFit="1" customWidth="1"/>
    <col min="15" max="15" width="12.140625" style="112" bestFit="1" customWidth="1"/>
    <col min="16" max="16" width="15.7109375" style="112" customWidth="1"/>
    <col min="17" max="17" width="14" style="112" customWidth="1"/>
    <col min="18" max="18" width="11.7109375" style="112" bestFit="1" customWidth="1"/>
    <col min="19" max="19" width="11.5703125" style="112" bestFit="1" customWidth="1"/>
    <col min="20" max="20" width="14.140625" style="112" customWidth="1"/>
    <col min="21" max="21" width="11.42578125" style="112"/>
    <col min="22" max="22" width="11.5703125" style="112" bestFit="1" customWidth="1"/>
    <col min="23" max="23" width="11.7109375" style="112" bestFit="1" customWidth="1"/>
    <col min="24" max="24" width="8" style="165" hidden="1" customWidth="1"/>
    <col min="25" max="25" width="12.7109375" style="112" bestFit="1" customWidth="1"/>
    <col min="26" max="27" width="11.7109375" style="112" bestFit="1" customWidth="1"/>
    <col min="28" max="28" width="15.140625" style="112" customWidth="1"/>
    <col min="29" max="30" width="15.7109375" style="112" customWidth="1"/>
    <col min="31" max="31" width="11.5703125" style="112" bestFit="1" customWidth="1"/>
    <col min="32" max="32" width="15.42578125" style="112" bestFit="1" customWidth="1"/>
    <col min="33" max="33" width="11.5703125" style="112" bestFit="1" customWidth="1"/>
    <col min="34" max="35" width="15.42578125" style="112" bestFit="1" customWidth="1"/>
    <col min="36" max="37" width="15.7109375" style="112" customWidth="1"/>
    <col min="38" max="38" width="11.85546875" style="112" bestFit="1" customWidth="1"/>
    <col min="39" max="39" width="11.42578125" style="112"/>
    <col min="40" max="40" width="11.5703125" style="112" bestFit="1" customWidth="1"/>
    <col min="41" max="41" width="15.7109375" style="112" customWidth="1"/>
    <col min="42" max="42" width="11.42578125" style="112"/>
    <col min="43" max="43" width="14.140625" style="112" customWidth="1"/>
    <col min="44" max="44" width="11.42578125" style="112"/>
    <col min="45" max="45" width="11.5703125" style="112" bestFit="1" customWidth="1"/>
    <col min="46" max="46" width="12.42578125" style="112" customWidth="1"/>
    <col min="47" max="47" width="11.5703125" style="112" bestFit="1" customWidth="1"/>
    <col min="48" max="48" width="11.5703125" style="112" customWidth="1"/>
    <col min="49" max="49" width="11.42578125" style="112"/>
    <col min="50" max="50" width="11.5703125" style="112" bestFit="1" customWidth="1"/>
    <col min="51" max="51" width="14.7109375" style="112" customWidth="1"/>
    <col min="52" max="52" width="11.5703125" style="112" bestFit="1" customWidth="1"/>
    <col min="53" max="54" width="15.7109375" style="112" customWidth="1"/>
    <col min="55" max="59" width="11.42578125" style="112"/>
    <col min="60" max="61" width="15.7109375" style="112" customWidth="1"/>
    <col min="62" max="63" width="11.42578125" style="112"/>
    <col min="64" max="64" width="11.5703125" style="112" bestFit="1" customWidth="1"/>
    <col min="65" max="65" width="15.7109375" style="112" customWidth="1"/>
    <col min="66" max="66" width="11.42578125" style="112"/>
    <col min="67" max="67" width="11.5703125" style="112" bestFit="1" customWidth="1"/>
    <col min="68" max="68" width="11.42578125" style="112"/>
    <col min="69" max="69" width="12.85546875" style="112" customWidth="1"/>
    <col min="70" max="70" width="11.42578125" style="112"/>
    <col min="71" max="72" width="11.5703125" style="112" bestFit="1" customWidth="1"/>
    <col min="73" max="73" width="11.42578125" style="112"/>
    <col min="74" max="76" width="11.5703125" style="112" bestFit="1" customWidth="1"/>
    <col min="77" max="78" width="15.7109375" style="112" customWidth="1"/>
    <col min="79" max="80" width="11.42578125" style="112"/>
    <col min="81" max="81" width="13.28515625" style="112" customWidth="1"/>
    <col min="82" max="83" width="11.42578125" style="112"/>
    <col min="84" max="85" width="15.7109375" style="112" customWidth="1"/>
    <col min="86" max="87" width="11.42578125" style="112"/>
    <col min="88" max="88" width="11.5703125" style="112" bestFit="1" customWidth="1"/>
    <col min="89" max="89" width="15.7109375" style="112" customWidth="1"/>
    <col min="90" max="90" width="11.42578125" style="112"/>
    <col min="91" max="91" width="11.5703125" style="112" bestFit="1" customWidth="1"/>
    <col min="92" max="92" width="11.42578125" style="112" customWidth="1"/>
    <col min="93" max="93" width="11.5703125" style="112" bestFit="1" customWidth="1"/>
    <col min="94" max="94" width="11.42578125" style="112"/>
    <col min="95" max="96" width="11.5703125" style="112" bestFit="1" customWidth="1"/>
    <col min="97" max="97" width="11.42578125" style="112"/>
    <col min="98" max="100" width="11.5703125" style="112" bestFit="1" customWidth="1"/>
    <col min="101" max="102" width="15.7109375" style="112" customWidth="1"/>
    <col min="103" max="106" width="11.42578125" style="112"/>
    <col min="107" max="107" width="11.42578125" style="112" customWidth="1"/>
    <col min="108" max="109" width="15.7109375" style="112" customWidth="1"/>
    <col min="110" max="111" width="11.42578125" style="112"/>
    <col min="112" max="112" width="11.5703125" style="112" bestFit="1" customWidth="1"/>
    <col min="113" max="113" width="15.7109375" style="112" customWidth="1"/>
    <col min="114" max="114" width="11.42578125" style="112"/>
    <col min="115" max="115" width="13.140625" style="112" customWidth="1"/>
    <col min="116" max="116" width="11.42578125" style="112"/>
    <col min="117" max="117" width="11.5703125" style="112" bestFit="1" customWidth="1"/>
    <col min="118" max="118" width="11.42578125" style="112"/>
    <col min="119" max="120" width="11.5703125" style="112" bestFit="1" customWidth="1"/>
    <col min="121" max="121" width="11.42578125" style="112"/>
    <col min="122" max="124" width="11.5703125" style="112" bestFit="1" customWidth="1"/>
    <col min="125" max="126" width="15.7109375" style="112" customWidth="1"/>
    <col min="127" max="131" width="11.42578125" style="112"/>
    <col min="132" max="133" width="15.7109375" style="112" customWidth="1"/>
    <col min="134" max="134" width="11.42578125" style="112"/>
    <col min="135" max="135" width="11.5703125" style="112" customWidth="1"/>
    <col min="136" max="136" width="11.5703125" style="112" bestFit="1" customWidth="1"/>
    <col min="137" max="137" width="15.7109375" style="112" customWidth="1"/>
    <col min="138" max="138" width="11.5703125" style="112" customWidth="1"/>
    <col min="139" max="139" width="11.5703125" style="112" bestFit="1" customWidth="1"/>
    <col min="140" max="140" width="11.42578125" style="112"/>
    <col min="141" max="141" width="11.5703125" style="112" bestFit="1" customWidth="1"/>
    <col min="142" max="142" width="11.42578125" style="112"/>
    <col min="143" max="143" width="11.5703125" style="112" bestFit="1" customWidth="1"/>
    <col min="144" max="144" width="11.5703125" style="112" customWidth="1"/>
    <col min="145" max="145" width="11.42578125" style="112"/>
    <col min="146" max="148" width="11.5703125" style="112" bestFit="1" customWidth="1"/>
    <col min="149" max="150" width="15.7109375" style="112" customWidth="1"/>
    <col min="151" max="155" width="11.42578125" style="112"/>
    <col min="156" max="157" width="15.7109375" style="112" customWidth="1"/>
    <col min="158" max="159" width="11.42578125" style="112"/>
    <col min="160" max="160" width="11.5703125" style="112" customWidth="1"/>
    <col min="161" max="161" width="15.7109375" style="112" customWidth="1"/>
    <col min="162" max="162" width="11.85546875" style="112" customWidth="1"/>
    <col min="163" max="163" width="11.5703125" style="112" bestFit="1" customWidth="1"/>
    <col min="164" max="164" width="11.42578125" style="112"/>
    <col min="165" max="165" width="11.5703125" style="112" bestFit="1" customWidth="1"/>
    <col min="166" max="166" width="11.42578125" style="112"/>
    <col min="167" max="168" width="11.5703125" style="112" bestFit="1" customWidth="1"/>
    <col min="169" max="169" width="11.42578125" style="112"/>
    <col min="170" max="172" width="11.5703125" style="112" bestFit="1" customWidth="1"/>
    <col min="173" max="174" width="15.7109375" style="112" customWidth="1"/>
    <col min="175" max="179" width="11.42578125" style="112"/>
    <col min="180" max="181" width="15.7109375" style="112" customWidth="1"/>
    <col min="182" max="183" width="11.42578125" style="112"/>
    <col min="184" max="184" width="11.28515625" style="112" customWidth="1"/>
    <col min="185" max="185" width="15.7109375" style="112" customWidth="1"/>
    <col min="186" max="186" width="11.42578125" style="112"/>
    <col min="187" max="187" width="11.5703125" style="112" bestFit="1" customWidth="1"/>
    <col min="188" max="188" width="11.42578125" style="112"/>
    <col min="189" max="189" width="11.85546875" style="112" customWidth="1"/>
    <col min="190" max="190" width="11.42578125" style="112"/>
    <col min="191" max="192" width="11.5703125" style="112" bestFit="1" customWidth="1"/>
    <col min="193" max="193" width="12.7109375" style="112" bestFit="1" customWidth="1"/>
    <col min="194" max="196" width="11.5703125" style="112" bestFit="1" customWidth="1"/>
    <col min="197" max="198" width="15.7109375" style="112" customWidth="1"/>
    <col min="199" max="203" width="11.42578125" style="112"/>
    <col min="204" max="205" width="15.7109375" style="112" customWidth="1"/>
    <col min="206" max="206" width="11.42578125" style="112"/>
    <col min="207" max="207" width="13.5703125" style="112" customWidth="1"/>
    <col min="208" max="208" width="11.5703125" style="112" bestFit="1" customWidth="1"/>
    <col min="209" max="209" width="15.7109375" style="112" customWidth="1"/>
    <col min="210" max="210" width="11.42578125" style="112"/>
    <col min="211" max="211" width="11.5703125" style="112" bestFit="1" customWidth="1"/>
    <col min="212" max="212" width="11.42578125" style="112"/>
    <col min="213" max="213" width="11.5703125" style="112" bestFit="1" customWidth="1"/>
    <col min="214" max="214" width="11.42578125" style="112"/>
    <col min="215" max="215" width="11.5703125" style="112" bestFit="1" customWidth="1"/>
    <col min="216" max="216" width="13.5703125" style="112" customWidth="1"/>
    <col min="217" max="217" width="11.42578125" style="112"/>
    <col min="218" max="219" width="11.5703125" style="112" bestFit="1" customWidth="1"/>
    <col min="220" max="220" width="13.42578125" style="112" customWidth="1"/>
    <col min="221" max="222" width="15.7109375" style="112" customWidth="1"/>
    <col min="223" max="227" width="11.42578125" style="112"/>
    <col min="228" max="229" width="15.7109375" style="112" customWidth="1"/>
    <col min="230" max="230" width="12.140625" style="112" customWidth="1"/>
    <col min="231" max="231" width="11.42578125" style="112"/>
    <col min="232" max="232" width="11.5703125" style="112" bestFit="1" customWidth="1"/>
    <col min="233" max="233" width="15.7109375" style="112" customWidth="1"/>
    <col min="234" max="234" width="11.42578125" style="112"/>
    <col min="235" max="235" width="11.5703125" style="112" bestFit="1" customWidth="1"/>
    <col min="236" max="236" width="11.42578125" style="112"/>
    <col min="237" max="237" width="11.5703125" style="112" bestFit="1" customWidth="1"/>
    <col min="238" max="238" width="11.42578125" style="112"/>
    <col min="239" max="240" width="11.5703125" style="112" bestFit="1" customWidth="1"/>
    <col min="241" max="241" width="11.42578125" style="112"/>
    <col min="242" max="242" width="15" style="112" customWidth="1"/>
    <col min="243" max="244" width="11.5703125" style="112" bestFit="1" customWidth="1"/>
    <col min="245" max="246" width="15.7109375" style="112" customWidth="1"/>
    <col min="247" max="251" width="11.42578125" style="112"/>
    <col min="252" max="253" width="15.7109375" style="112" customWidth="1"/>
    <col min="254" max="255" width="11.42578125" style="112"/>
    <col min="256" max="256" width="11.5703125" style="112" bestFit="1" customWidth="1"/>
    <col min="257" max="257" width="15.7109375" style="112" customWidth="1"/>
    <col min="258" max="258" width="11.42578125" style="112"/>
    <col min="259" max="259" width="11.5703125" style="112" bestFit="1" customWidth="1"/>
    <col min="260" max="260" width="11.42578125" style="112"/>
    <col min="261" max="261" width="11.5703125" style="112" bestFit="1" customWidth="1"/>
    <col min="262" max="262" width="11.42578125" style="112"/>
    <col min="263" max="264" width="11.5703125" style="112" bestFit="1" customWidth="1"/>
    <col min="265" max="265" width="11.42578125" style="112"/>
    <col min="266" max="268" width="11.5703125" style="112" bestFit="1" customWidth="1"/>
    <col min="269" max="270" width="15.7109375" style="112" customWidth="1"/>
    <col min="271" max="273" width="11.42578125" style="112"/>
    <col min="274" max="274" width="15.140625" style="112" customWidth="1"/>
    <col min="275" max="275" width="11.42578125" style="112"/>
    <col min="276" max="277" width="15.7109375" style="112" customWidth="1"/>
    <col min="278" max="279" width="11.42578125" style="112"/>
    <col min="280" max="280" width="11.5703125" style="112" bestFit="1" customWidth="1"/>
    <col min="281" max="281" width="15.7109375" style="112" customWidth="1"/>
    <col min="282" max="282" width="11.42578125" style="112"/>
    <col min="283" max="283" width="11.5703125" style="112" bestFit="1" customWidth="1"/>
    <col min="284" max="284" width="11.42578125" style="112"/>
    <col min="285" max="285" width="11.5703125" style="112" bestFit="1" customWidth="1"/>
    <col min="286" max="286" width="11.42578125" style="112"/>
    <col min="287" max="288" width="11.5703125" style="112" bestFit="1" customWidth="1"/>
    <col min="289" max="295" width="11.42578125" style="112"/>
    <col min="296" max="296" width="0" style="112" hidden="1" customWidth="1"/>
    <col min="297" max="322" width="11.42578125" style="112"/>
    <col min="323" max="323" width="11.5703125" style="131" bestFit="1" customWidth="1"/>
    <col min="324" max="324" width="11.42578125" style="112" customWidth="1"/>
    <col min="325" max="16384" width="11.42578125" style="112"/>
  </cols>
  <sheetData>
    <row r="1" spans="1:337" s="198" customFormat="1" ht="12.75" hidden="1" x14ac:dyDescent="0.2">
      <c r="B1" s="199" t="s">
        <v>163</v>
      </c>
      <c r="C1" s="199"/>
      <c r="D1" s="200"/>
      <c r="E1" s="200"/>
      <c r="F1" s="200"/>
      <c r="G1" s="244"/>
      <c r="H1" s="244" t="s">
        <v>126</v>
      </c>
      <c r="I1" s="244" t="b">
        <f>+AND(MONTH(H2)=2,OR(YEAR(H2)=2012,YEAR(H2)=2016,YEAR(H2)=2020,YEAR(H2)=2024,YEAR(H2)=2028))</f>
        <v>0</v>
      </c>
      <c r="J1" s="244" t="b">
        <f t="shared" ref="J1:T1" si="0">+AND(MONTH(I2)=2,OR(YEAR(I2)=2012,YEAR(I2)=2016,YEAR(I2)=2020,YEAR(I2)=2024,YEAR(I2)=2028))</f>
        <v>0</v>
      </c>
      <c r="K1" s="244" t="b">
        <f t="shared" si="0"/>
        <v>0</v>
      </c>
      <c r="L1" s="244" t="b">
        <f t="shared" si="0"/>
        <v>0</v>
      </c>
      <c r="M1" s="244" t="b">
        <f t="shared" si="0"/>
        <v>0</v>
      </c>
      <c r="N1" s="244" t="b">
        <f t="shared" si="0"/>
        <v>0</v>
      </c>
      <c r="O1" s="244" t="b">
        <f t="shared" si="0"/>
        <v>0</v>
      </c>
      <c r="P1" s="244" t="b">
        <f t="shared" si="0"/>
        <v>0</v>
      </c>
      <c r="Q1" s="244" t="b">
        <f t="shared" si="0"/>
        <v>0</v>
      </c>
      <c r="R1" s="244" t="b">
        <f t="shared" si="0"/>
        <v>0</v>
      </c>
      <c r="S1" s="244" t="b">
        <f t="shared" si="0"/>
        <v>0</v>
      </c>
      <c r="T1" s="244" t="b">
        <f t="shared" si="0"/>
        <v>0</v>
      </c>
      <c r="U1" s="244"/>
      <c r="V1" s="244"/>
      <c r="W1" s="93"/>
      <c r="X1" s="202" t="e">
        <f t="shared" ref="X1:AD1" si="1">+AND(MONTH(W6)=2,OR(YEAR(W6)=2012,YEAR(W6)=2016,YEAR(W6)=2020,YEAR(W6)=2024,YEAR(W6)=2028))</f>
        <v>#VALUE!</v>
      </c>
      <c r="Y1" s="244" t="e">
        <f t="shared" si="1"/>
        <v>#VALUE!</v>
      </c>
      <c r="Z1" s="244" t="e">
        <f t="shared" si="1"/>
        <v>#VALUE!</v>
      </c>
      <c r="AA1" s="244" t="e">
        <f t="shared" si="1"/>
        <v>#VALUE!</v>
      </c>
      <c r="AB1" s="244" t="e">
        <f t="shared" si="1"/>
        <v>#VALUE!</v>
      </c>
      <c r="AC1" s="244" t="e">
        <f t="shared" si="1"/>
        <v>#VALUE!</v>
      </c>
      <c r="AD1" s="244" t="e">
        <f t="shared" si="1"/>
        <v>#VALUE!</v>
      </c>
      <c r="AE1" s="244" t="e">
        <f t="shared" ref="AE1:AI1" si="2">+AND(MONTH(AD2)=2,OR(YEAR(AD2)=2012,YEAR(AD2)=2016,YEAR(AD2)=2020,YEAR(AD2)=2024,YEAR(AD2)=2028))</f>
        <v>#VALUE!</v>
      </c>
      <c r="AF1" s="244" t="e">
        <f t="shared" si="2"/>
        <v>#VALUE!</v>
      </c>
      <c r="AG1" s="244" t="e">
        <f t="shared" si="2"/>
        <v>#VALUE!</v>
      </c>
      <c r="AH1" s="244" t="e">
        <f t="shared" si="2"/>
        <v>#VALUE!</v>
      </c>
      <c r="AI1" s="244" t="e">
        <f t="shared" si="2"/>
        <v>#VALUE!</v>
      </c>
      <c r="AJ1" s="244"/>
      <c r="AK1" s="244"/>
      <c r="AL1" s="244"/>
      <c r="AM1" s="244"/>
      <c r="AN1" s="244"/>
      <c r="AO1" s="244"/>
      <c r="AP1" s="244"/>
      <c r="AQ1" s="244"/>
      <c r="AR1" s="244"/>
      <c r="AS1" s="244"/>
      <c r="AT1" s="244"/>
      <c r="AU1" s="244"/>
      <c r="AV1" s="244"/>
      <c r="AW1" s="244"/>
      <c r="AX1" s="244"/>
      <c r="AY1" s="244"/>
      <c r="AZ1" s="244"/>
      <c r="BA1" s="244"/>
      <c r="BB1" s="244"/>
      <c r="BC1" s="244"/>
      <c r="BD1" s="244"/>
      <c r="BE1" s="244"/>
      <c r="BF1" s="244"/>
      <c r="BG1" s="244"/>
      <c r="BH1" s="244"/>
      <c r="BI1" s="244"/>
      <c r="BJ1" s="244"/>
      <c r="BK1" s="244"/>
      <c r="BL1" s="244"/>
      <c r="BM1" s="244"/>
      <c r="BN1" s="244"/>
      <c r="BO1" s="244"/>
      <c r="BP1" s="244"/>
      <c r="BQ1" s="244"/>
      <c r="BR1" s="244"/>
      <c r="BS1" s="244"/>
      <c r="BT1" s="244"/>
      <c r="BU1" s="244"/>
      <c r="BV1" s="244"/>
      <c r="BW1" s="244"/>
      <c r="BX1" s="244"/>
      <c r="BY1" s="244"/>
      <c r="BZ1" s="244"/>
      <c r="CA1" s="244"/>
      <c r="CB1" s="244"/>
      <c r="CC1" s="244"/>
      <c r="CD1" s="244"/>
      <c r="CE1" s="244"/>
      <c r="CF1" s="244"/>
      <c r="CG1" s="244"/>
      <c r="CH1" s="244"/>
      <c r="CI1" s="244"/>
      <c r="CJ1" s="244"/>
      <c r="CK1" s="244"/>
      <c r="CL1" s="244"/>
      <c r="CM1" s="244"/>
      <c r="CN1" s="244"/>
      <c r="CO1" s="244"/>
      <c r="CP1" s="244"/>
      <c r="CQ1" s="244"/>
      <c r="CR1" s="244"/>
      <c r="CS1" s="244"/>
      <c r="CT1" s="244"/>
      <c r="CU1" s="244"/>
      <c r="CV1" s="244"/>
      <c r="CW1" s="244"/>
      <c r="CX1" s="244"/>
      <c r="CY1" s="244"/>
      <c r="CZ1" s="244"/>
      <c r="DA1" s="244"/>
      <c r="DB1" s="244"/>
      <c r="DC1" s="244"/>
      <c r="DD1" s="244"/>
      <c r="DE1" s="244"/>
      <c r="DF1" s="244"/>
      <c r="DG1" s="244"/>
      <c r="DH1" s="244"/>
      <c r="DI1" s="244"/>
      <c r="DJ1" s="244"/>
      <c r="DK1" s="244"/>
      <c r="DL1" s="244"/>
      <c r="DM1" s="244"/>
      <c r="DN1" s="244"/>
      <c r="DO1" s="244"/>
      <c r="DP1" s="244"/>
      <c r="DQ1" s="244"/>
      <c r="DR1" s="244"/>
      <c r="DS1" s="244"/>
      <c r="DT1" s="244"/>
      <c r="DU1" s="244"/>
      <c r="DV1" s="244"/>
      <c r="DW1" s="244"/>
      <c r="DX1" s="244"/>
      <c r="DY1" s="244"/>
      <c r="DZ1" s="244"/>
      <c r="EA1" s="244"/>
      <c r="EB1" s="244"/>
      <c r="EC1" s="244"/>
      <c r="ED1" s="244"/>
      <c r="EE1" s="244"/>
      <c r="EF1" s="244"/>
      <c r="EG1" s="244"/>
      <c r="EH1" s="244"/>
      <c r="EI1" s="244"/>
      <c r="EJ1" s="244"/>
      <c r="EK1" s="244"/>
      <c r="EL1" s="244"/>
      <c r="EM1" s="244"/>
      <c r="EN1" s="244"/>
      <c r="EO1" s="244"/>
      <c r="EP1" s="244"/>
      <c r="EQ1" s="244"/>
      <c r="ER1" s="244"/>
      <c r="ES1" s="244"/>
      <c r="ET1" s="244"/>
      <c r="EU1" s="244"/>
      <c r="EV1" s="244"/>
      <c r="EW1" s="244"/>
      <c r="EX1" s="244"/>
      <c r="EY1" s="244"/>
      <c r="EZ1" s="244"/>
      <c r="FA1" s="244"/>
      <c r="FB1" s="244"/>
      <c r="FC1" s="244"/>
      <c r="FD1" s="244"/>
      <c r="FE1" s="244"/>
      <c r="FF1" s="244"/>
      <c r="FG1" s="244"/>
      <c r="FH1" s="244"/>
      <c r="FI1" s="244"/>
      <c r="FJ1" s="244"/>
      <c r="FK1" s="244"/>
      <c r="FL1" s="244"/>
      <c r="FM1" s="244"/>
      <c r="FN1" s="244"/>
      <c r="FO1" s="244"/>
      <c r="FP1" s="244"/>
      <c r="FQ1" s="244"/>
      <c r="FR1" s="244"/>
      <c r="FS1" s="244"/>
      <c r="FT1" s="244"/>
      <c r="FU1" s="244"/>
      <c r="FV1" s="244"/>
      <c r="FW1" s="244"/>
      <c r="FX1" s="244"/>
      <c r="FY1" s="244"/>
      <c r="FZ1" s="244"/>
      <c r="GA1" s="244"/>
      <c r="GB1" s="244"/>
      <c r="GC1" s="244"/>
      <c r="GD1" s="244"/>
      <c r="GE1" s="244"/>
      <c r="GF1" s="244"/>
      <c r="GG1" s="244"/>
      <c r="GH1" s="244"/>
      <c r="GI1" s="244"/>
      <c r="GJ1" s="244"/>
      <c r="GK1" s="244"/>
      <c r="GL1" s="244"/>
      <c r="GM1" s="244"/>
      <c r="GN1" s="244"/>
      <c r="GO1" s="244"/>
      <c r="GP1" s="244"/>
      <c r="GQ1" s="244"/>
      <c r="GR1" s="244"/>
      <c r="GS1" s="244"/>
      <c r="IW1" s="202"/>
      <c r="LK1" s="244"/>
    </row>
    <row r="2" spans="1:337" s="201" customFormat="1" ht="17.45" hidden="1" customHeight="1" x14ac:dyDescent="0.25">
      <c r="A2" s="198"/>
      <c r="B2" s="203" t="s">
        <v>6</v>
      </c>
      <c r="C2" s="20"/>
      <c r="D2" s="20"/>
      <c r="E2" s="204"/>
      <c r="F2" s="266" t="str">
        <f>IFERROR(+DATE(YEAR(F3),MONTH(' Declaración '!B10),DAY(' Declaración '!B10)),"")</f>
        <v/>
      </c>
      <c r="G2" s="289">
        <f>+MIN(F2:F3)</f>
        <v>0</v>
      </c>
      <c r="H2" s="245">
        <f>+MIN(F2:F3)</f>
        <v>0</v>
      </c>
      <c r="I2" s="245">
        <f>+IF(MONTH(H2)=1,H2+30,IF(MONTH(H2)=2,H2+28,IF(MONTH(H2)=3,H2+31,IF(MONTH(H2)=4,H2+30,IF(MONTH(H2)=5,H2+31,IF(MONTH(H2)=6,H2+30,IF(MONTH(H2)=7,H2+31,IF(MONTH(H2)=8,H2+31,IF(MONTH(H2)=9,H2+30,IF(MONTH(H2)=10,H2+31,IF(MONTH(H2)=11,H2+30,IF(MONTH(H2)=12,H2+31,0))))))))))))+IF(I1=TRUE,1,0)+((IF(MONTH(H2)=1,1,0))*(-1))+IF(MONTH(H2)=2,2,0)</f>
        <v>29</v>
      </c>
      <c r="J2" s="245">
        <f t="shared" ref="J2:T2" si="3">+IF(MONTH(I2)=1,I2+30,IF(MONTH(I2)=2,I2+28,IF(MONTH(I2)=3,I2+31,IF(MONTH(I2)=4,I2+30,IF(MONTH(I2)=5,I2+31,IF(MONTH(I2)=6,I2+30,IF(MONTH(I2)=7,I2+31,IF(MONTH(I2)=8,I2+31,IF(MONTH(I2)=9,I2+30,IF(MONTH(I2)=10,I2+31,IF(MONTH(I2)=11,I2+30,IF(MONTH(I2)=12,I2+31,0))))))))))))+IF(J1=TRUE,1,0)+((IF(MONTH(I2)=1,1,0))*(-1))+IF(MONTH(I2)=2,2,0)</f>
        <v>58</v>
      </c>
      <c r="K2" s="245">
        <f t="shared" si="3"/>
        <v>88</v>
      </c>
      <c r="L2" s="245">
        <f t="shared" si="3"/>
        <v>119</v>
      </c>
      <c r="M2" s="245">
        <f t="shared" si="3"/>
        <v>149</v>
      </c>
      <c r="N2" s="245">
        <f t="shared" si="3"/>
        <v>180</v>
      </c>
      <c r="O2" s="245">
        <f t="shared" si="3"/>
        <v>210</v>
      </c>
      <c r="P2" s="245">
        <f t="shared" si="3"/>
        <v>241</v>
      </c>
      <c r="Q2" s="245">
        <f t="shared" si="3"/>
        <v>272</v>
      </c>
      <c r="R2" s="245">
        <f t="shared" si="3"/>
        <v>302</v>
      </c>
      <c r="S2" s="245">
        <f t="shared" si="3"/>
        <v>333</v>
      </c>
      <c r="T2" s="245">
        <f t="shared" si="3"/>
        <v>363</v>
      </c>
      <c r="U2" s="245"/>
      <c r="V2" s="93" t="s">
        <v>127</v>
      </c>
      <c r="W2" s="246" t="str">
        <f>+F2</f>
        <v/>
      </c>
      <c r="X2" s="284" t="e">
        <f t="shared" ref="X2:AC2" si="4">+IF(MONTH(W6)=1,W6+31,IF(MONTH(W6)=2,W6+28,IF(MONTH(W6)=3,W6+31,IF(MONTH(W6)=4,W6+30,IF(MONTH(W6)=5,W6+31,IF(MONTH(W6)=6,W6+30,IF(MONTH(W6)=7,W6+31,IF(MONTH(W6)=8,W6+31,IF(MONTH(W6)=9,W6+30,IF(MONTH(W6)=10,W6+31,IF(MONTH(W6)=11,W6+30,IF(MONTH(W6)=12,W6+30,0))))))))))))+IF(I1=TRUE,1,0)</f>
        <v>#VALUE!</v>
      </c>
      <c r="Y2" s="245" t="e">
        <f t="shared" si="4"/>
        <v>#VALUE!</v>
      </c>
      <c r="Z2" s="245" t="e">
        <f t="shared" si="4"/>
        <v>#VALUE!</v>
      </c>
      <c r="AA2" s="245" t="e">
        <f t="shared" si="4"/>
        <v>#VALUE!</v>
      </c>
      <c r="AB2" s="245" t="e">
        <f t="shared" si="4"/>
        <v>#VALUE!</v>
      </c>
      <c r="AC2" s="245" t="e">
        <f t="shared" si="4"/>
        <v>#VALUE!</v>
      </c>
      <c r="AD2" s="245" t="e">
        <f>+IF(MONTH(AC6)=1,AC6+31,IF(MONTH(AC6)=2,AC6+28,IF(MONTH(AC6)=3,AC6+31,IF(MONTH(AC6)=4,AC6+30,IF(MONTH(AC6)=5,AC6+31,IF(MONTH(AC6)=6,AC6+30,IF(MONTH(AC6)=7,AC6+31,IF(MONTH(AC6)=8,AC6+31,IF(MONTH(AC6)=9,AC6+30,IF(MONTH(AC6)=10,AC6+31,IF(MONTH(AC6)=11,AC6+30,IF(MONTH(AC6)=12,AC6+30,0))))))))))))+IF(O1=TRUE,1,0)</f>
        <v>#VALUE!</v>
      </c>
      <c r="AE2" s="245" t="e">
        <f>+IF(MONTH(AD2)=1,AD2+31,IF(MONTH(AD2)=2,AD2+28,IF(MONTH(AD2)=3,AD2+31,IF(MONTH(AD2)=4,AD2+30,IF(MONTH(AD2)=5,AD2+31,IF(MONTH(AD2)=6,AD2+30,IF(MONTH(AD2)=7,AD2+31,IF(MONTH(AD2)=8,AD2+31,IF(MONTH(AD2)=9,AD2+30,IF(MONTH(AD2)=10,AD2+31,IF(MONTH(AD2)=11,AD2+30,IF(MONTH(AD2)=12,AD2+30,0))))))))))))+IF(P1=TRUE,1,0)</f>
        <v>#VALUE!</v>
      </c>
      <c r="AF2" s="245" t="e">
        <f>+IF(MONTH(AE2)=1,AE2+31,IF(MONTH(AE2)=2,AE2+28,IF(MONTH(AE2)=3,AE2+31,IF(MONTH(AE2)=4,AE2+30,IF(MONTH(AE2)=5,AE2+31,IF(MONTH(AE2)=6,AE2+30,IF(MONTH(AE2)=7,AE2+31,IF(MONTH(AE2)=8,AE2+31,IF(MONTH(AE2)=9,AE2+30,IF(MONTH(AE2)=10,AE2+31,IF(MONTH(AE2)=11,AE2+30,IF(MONTH(AE2)=12,AE2+30,0))))))))))))+IF(Q1=TRUE,1,0)</f>
        <v>#VALUE!</v>
      </c>
      <c r="AG2" s="245" t="e">
        <f>+IF(MONTH(AF2)=1,AF2+31,IF(MONTH(AF2)=2,AF2+28,IF(MONTH(AF2)=3,AF2+31,IF(MONTH(AF2)=4,AF2+30,IF(MONTH(AF2)=5,AF2+31,IF(MONTH(AF2)=6,AF2+30,IF(MONTH(AF2)=7,AF2+31,IF(MONTH(AF2)=8,AF2+31,IF(MONTH(AF2)=9,AF2+30,IF(MONTH(AF2)=10,AF2+31,IF(MONTH(AF2)=11,AF2+30,IF(MONTH(AF2)=12,AF2+3,0))))))))))))+IF(R1=TRUE,1,0)</f>
        <v>#VALUE!</v>
      </c>
      <c r="AH2" s="245" t="e">
        <f>+IF(MONTH(AG2)=1,AG2+31,IF(MONTH(AG2)=2,AG2+28,IF(MONTH(AG2)=3,AG2+31,IF(MONTH(AG2)=4,AG2+30,IF(MONTH(AG2)=5,AG2+31,IF(MONTH(AG2)=6,AG2+30,IF(MONTH(AG2)=7,AG2+31,IF(MONTH(AG2)=8,AG2+31,IF(MONTH(AG2)=9,AG2+30,IF(MONTH(AG2)=10,AG2+31,IF(MONTH(AG2)=11,AG2+30,IF(MONTH(AG2)=12,AG2+30,0))))))))))))+IF(S1=TRUE,1,0)</f>
        <v>#VALUE!</v>
      </c>
      <c r="AI2" s="245" t="e">
        <f>+IF(MONTH(AH2)=1,AH2+31,IF(MONTH(AH2)=2,AH2+28,IF(MONTH(AH2)=3,AH2+31,IF(MONTH(AH2)=4,AH2+30,IF(MONTH(AH2)=5,AH2+31,IF(MONTH(AH2)=6,AH2+30,IF(MONTH(AH2)=7,AH2+31,IF(MONTH(AH2)=8,AH2+31,IF(MONTH(AH2)=9,AH2+30,IF(MONTH(AH2)=10,AH2+31,IF(MONTH(AH2)=11,AH2+30,IF(MONTH(AH2)=12,AH2+30,0))))))))))))+IF(T1=TRUE,1,0)</f>
        <v>#VALUE!</v>
      </c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IW2" s="206"/>
      <c r="LK2" s="93"/>
    </row>
    <row r="3" spans="1:337" s="201" customFormat="1" ht="21.6" hidden="1" customHeight="1" x14ac:dyDescent="0.2">
      <c r="A3" s="198"/>
      <c r="B3" s="207" t="s">
        <v>160</v>
      </c>
      <c r="C3" s="208"/>
      <c r="D3" s="208"/>
      <c r="E3" s="209"/>
      <c r="F3" s="205" t="str">
        <f>IF(' Declaración '!H15="","",' Declaración '!H15)</f>
        <v/>
      </c>
      <c r="G3" s="290">
        <f>+IF(F3&lt;=F2,1,0)</f>
        <v>1</v>
      </c>
      <c r="H3" s="245">
        <f>+H2-365-(IF(YEAR(H2)=2012,1,IF(YEAR(H2)=2016,1,IF(YEAR(H2)=2020,1,0))))</f>
        <v>-365</v>
      </c>
      <c r="I3" s="245">
        <f t="shared" ref="I3:T3" si="5">+I2-365-(IF(YEAR(I2)=2012,1,IF(YEAR(I2)=2016,1,IF(YEAR(I2)=2020,1,0))))</f>
        <v>-336</v>
      </c>
      <c r="J3" s="245">
        <f t="shared" si="5"/>
        <v>-307</v>
      </c>
      <c r="K3" s="245">
        <f t="shared" si="5"/>
        <v>-277</v>
      </c>
      <c r="L3" s="245">
        <f t="shared" si="5"/>
        <v>-246</v>
      </c>
      <c r="M3" s="245">
        <f t="shared" si="5"/>
        <v>-216</v>
      </c>
      <c r="N3" s="245">
        <f t="shared" si="5"/>
        <v>-185</v>
      </c>
      <c r="O3" s="245">
        <f t="shared" si="5"/>
        <v>-155</v>
      </c>
      <c r="P3" s="245">
        <f t="shared" si="5"/>
        <v>-124</v>
      </c>
      <c r="Q3" s="245">
        <f t="shared" si="5"/>
        <v>-93</v>
      </c>
      <c r="R3" s="245">
        <f t="shared" si="5"/>
        <v>-63</v>
      </c>
      <c r="S3" s="245">
        <f t="shared" si="5"/>
        <v>-32</v>
      </c>
      <c r="T3" s="245">
        <f t="shared" si="5"/>
        <v>-2</v>
      </c>
      <c r="U3" s="93"/>
      <c r="V3" s="93"/>
      <c r="W3" s="245" t="e">
        <f>+W6-365-(IF(YEAR(W6)=2013,1,IF(YEAR(W6)=2017,1,IF(YEAR(W6)=2021,1,0))))</f>
        <v>#VALUE!</v>
      </c>
      <c r="X3" s="284" t="e">
        <f t="shared" ref="X3:AC3" si="6">+X6-365-(IF(YEAR(X6)=2012,1,IF(YEAR(X6)=2016,1,IF(YEAR(X6)=2020,1,0))))</f>
        <v>#VALUE!</v>
      </c>
      <c r="Y3" s="245" t="e">
        <f t="shared" si="6"/>
        <v>#VALUE!</v>
      </c>
      <c r="Z3" s="245" t="e">
        <f t="shared" si="6"/>
        <v>#VALUE!</v>
      </c>
      <c r="AA3" s="245" t="e">
        <f t="shared" si="6"/>
        <v>#VALUE!</v>
      </c>
      <c r="AB3" s="245" t="e">
        <f t="shared" si="6"/>
        <v>#VALUE!</v>
      </c>
      <c r="AC3" s="245" t="e">
        <f t="shared" si="6"/>
        <v>#VALUE!</v>
      </c>
      <c r="AD3" s="245" t="e">
        <f t="shared" ref="AD3:AI3" si="7">+AD2-365-(IF(YEAR(AD2)=2012,1,IF(YEAR(AD2)=2016,1,IF(YEAR(AD2)=2020,1,0))))</f>
        <v>#VALUE!</v>
      </c>
      <c r="AE3" s="245" t="e">
        <f t="shared" si="7"/>
        <v>#VALUE!</v>
      </c>
      <c r="AF3" s="245" t="e">
        <f t="shared" si="7"/>
        <v>#VALUE!</v>
      </c>
      <c r="AG3" s="245" t="e">
        <f t="shared" si="7"/>
        <v>#VALUE!</v>
      </c>
      <c r="AH3" s="245" t="e">
        <f t="shared" si="7"/>
        <v>#VALUE!</v>
      </c>
      <c r="AI3" s="245" t="e">
        <f t="shared" si="7"/>
        <v>#VALUE!</v>
      </c>
      <c r="AJ3" s="245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IW3" s="206"/>
      <c r="LK3" s="93"/>
    </row>
    <row r="4" spans="1:337" s="201" customFormat="1" ht="13.15" hidden="1" customHeight="1" x14ac:dyDescent="0.2">
      <c r="A4" s="198"/>
      <c r="B4" s="199" t="s">
        <v>162</v>
      </c>
      <c r="C4" s="200"/>
      <c r="D4" s="200"/>
      <c r="E4" s="200"/>
      <c r="F4" s="210"/>
      <c r="G4" s="202"/>
      <c r="H4" s="245">
        <f>+H3-H5</f>
        <v>-365</v>
      </c>
      <c r="I4" s="245">
        <f t="shared" ref="I4:T4" si="8">+I3-I5</f>
        <v>-336</v>
      </c>
      <c r="J4" s="245">
        <f t="shared" si="8"/>
        <v>-307</v>
      </c>
      <c r="K4" s="245">
        <f t="shared" si="8"/>
        <v>-277</v>
      </c>
      <c r="L4" s="245" t="e">
        <f t="shared" si="8"/>
        <v>#NUM!</v>
      </c>
      <c r="M4" s="245" t="e">
        <f t="shared" si="8"/>
        <v>#NUM!</v>
      </c>
      <c r="N4" s="245" t="e">
        <f t="shared" si="8"/>
        <v>#NUM!</v>
      </c>
      <c r="O4" s="245" t="e">
        <f t="shared" si="8"/>
        <v>#NUM!</v>
      </c>
      <c r="P4" s="245" t="e">
        <f t="shared" si="8"/>
        <v>#NUM!</v>
      </c>
      <c r="Q4" s="245" t="e">
        <f t="shared" si="8"/>
        <v>#NUM!</v>
      </c>
      <c r="R4" s="245" t="e">
        <f t="shared" si="8"/>
        <v>#NUM!</v>
      </c>
      <c r="S4" s="245" t="e">
        <f t="shared" si="8"/>
        <v>#NUM!</v>
      </c>
      <c r="T4" s="245" t="e">
        <f t="shared" si="8"/>
        <v>#NUM!</v>
      </c>
      <c r="U4" s="93"/>
      <c r="V4" s="93"/>
      <c r="W4" s="245" t="e">
        <f t="shared" ref="W4:AI4" si="9">+W3-W5</f>
        <v>#VALUE!</v>
      </c>
      <c r="X4" s="284" t="e">
        <f t="shared" si="9"/>
        <v>#VALUE!</v>
      </c>
      <c r="Y4" s="245" t="e">
        <f t="shared" si="9"/>
        <v>#VALUE!</v>
      </c>
      <c r="Z4" s="245" t="e">
        <f t="shared" si="9"/>
        <v>#VALUE!</v>
      </c>
      <c r="AA4" s="245" t="e">
        <f t="shared" si="9"/>
        <v>#VALUE!</v>
      </c>
      <c r="AB4" s="245" t="e">
        <f t="shared" si="9"/>
        <v>#VALUE!</v>
      </c>
      <c r="AC4" s="245" t="e">
        <f t="shared" si="9"/>
        <v>#VALUE!</v>
      </c>
      <c r="AD4" s="245" t="e">
        <f t="shared" si="9"/>
        <v>#VALUE!</v>
      </c>
      <c r="AE4" s="245" t="e">
        <f t="shared" si="9"/>
        <v>#VALUE!</v>
      </c>
      <c r="AF4" s="245" t="e">
        <f t="shared" si="9"/>
        <v>#VALUE!</v>
      </c>
      <c r="AG4" s="245" t="e">
        <f t="shared" si="9"/>
        <v>#VALUE!</v>
      </c>
      <c r="AH4" s="245" t="e">
        <f t="shared" si="9"/>
        <v>#VALUE!</v>
      </c>
      <c r="AI4" s="245" t="e">
        <f t="shared" si="9"/>
        <v>#VALUE!</v>
      </c>
      <c r="AJ4" s="245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IW4" s="206"/>
      <c r="LK4" s="93"/>
    </row>
    <row r="5" spans="1:337" s="201" customFormat="1" ht="24.75" hidden="1" customHeight="1" x14ac:dyDescent="0.25">
      <c r="A5" s="198"/>
      <c r="B5" s="203" t="s">
        <v>27</v>
      </c>
      <c r="C5" s="20"/>
      <c r="D5" s="20"/>
      <c r="E5" s="20"/>
      <c r="F5" s="211" t="str">
        <f>IFERROR(+DATE(YEAR(F3),MONTH(F3),DAY(1)),"")</f>
        <v/>
      </c>
      <c r="G5" s="381" t="s">
        <v>165</v>
      </c>
      <c r="H5" s="382"/>
      <c r="I5" s="382"/>
      <c r="J5" s="382"/>
      <c r="K5" s="382"/>
      <c r="L5" s="93" t="e">
        <f t="shared" ref="L5:T5" si="10">+IF(DAY(L2)=DAY(L3),0,1)</f>
        <v>#NUM!</v>
      </c>
      <c r="M5" s="93" t="e">
        <f t="shared" si="10"/>
        <v>#NUM!</v>
      </c>
      <c r="N5" s="93" t="e">
        <f t="shared" si="10"/>
        <v>#NUM!</v>
      </c>
      <c r="O5" s="93" t="e">
        <f t="shared" si="10"/>
        <v>#NUM!</v>
      </c>
      <c r="P5" s="93" t="e">
        <f t="shared" si="10"/>
        <v>#NUM!</v>
      </c>
      <c r="Q5" s="93" t="e">
        <f t="shared" si="10"/>
        <v>#NUM!</v>
      </c>
      <c r="R5" s="93" t="e">
        <f t="shared" si="10"/>
        <v>#NUM!</v>
      </c>
      <c r="S5" s="93" t="e">
        <f t="shared" si="10"/>
        <v>#NUM!</v>
      </c>
      <c r="T5" s="93" t="e">
        <f t="shared" si="10"/>
        <v>#NUM!</v>
      </c>
      <c r="U5" s="93"/>
      <c r="V5" s="93"/>
      <c r="W5" s="93" t="e">
        <f t="shared" ref="W5:AC5" si="11">+IF(DAY(W6)=DAY(W3),0,1)</f>
        <v>#VALUE!</v>
      </c>
      <c r="X5" s="206" t="e">
        <f t="shared" si="11"/>
        <v>#VALUE!</v>
      </c>
      <c r="Y5" s="93" t="e">
        <f t="shared" si="11"/>
        <v>#VALUE!</v>
      </c>
      <c r="Z5" s="93" t="e">
        <f t="shared" si="11"/>
        <v>#VALUE!</v>
      </c>
      <c r="AA5" s="93" t="e">
        <f t="shared" si="11"/>
        <v>#VALUE!</v>
      </c>
      <c r="AB5" s="93" t="e">
        <f t="shared" si="11"/>
        <v>#VALUE!</v>
      </c>
      <c r="AC5" s="93" t="e">
        <f t="shared" si="11"/>
        <v>#VALUE!</v>
      </c>
      <c r="AD5" s="93" t="e">
        <f t="shared" ref="AD5:AI5" si="12">+IF(DAY(AD2)=DAY(AD3),0,1)</f>
        <v>#VALUE!</v>
      </c>
      <c r="AE5" s="93" t="e">
        <f t="shared" si="12"/>
        <v>#VALUE!</v>
      </c>
      <c r="AF5" s="93" t="e">
        <f t="shared" si="12"/>
        <v>#VALUE!</v>
      </c>
      <c r="AG5" s="93" t="e">
        <f t="shared" si="12"/>
        <v>#VALUE!</v>
      </c>
      <c r="AH5" s="93" t="e">
        <f t="shared" si="12"/>
        <v>#VALUE!</v>
      </c>
      <c r="AI5" s="93" t="e">
        <f t="shared" si="12"/>
        <v>#VALUE!</v>
      </c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>
        <f>+IF(X14="",IF(S14="N/A","N/A",IF(S14&gt;=50,0.25,IF(S14&lt;=24,0.25,0))),X14)</f>
        <v>0.25</v>
      </c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IW5" s="206"/>
      <c r="LK5" s="93"/>
    </row>
    <row r="6" spans="1:337" s="198" customFormat="1" ht="18" hidden="1" customHeight="1" x14ac:dyDescent="0.25">
      <c r="B6" s="212" t="s">
        <v>28</v>
      </c>
      <c r="C6" s="208"/>
      <c r="D6" s="208"/>
      <c r="E6" s="208"/>
      <c r="F6" s="265" t="str">
        <f>IFERROR(+IF(G3=1,F2,DATE(YEAR(F2)+1,MONTH(F2),DAY(F2))),"")</f>
        <v/>
      </c>
      <c r="G6" s="288" t="e">
        <f>DATEDIF(F5,F6,"m")+1</f>
        <v>#VALUE!</v>
      </c>
      <c r="H6" s="247" t="e">
        <f>+DATE(YEAR(H4),MONTH(H4),1)</f>
        <v>#NUM!</v>
      </c>
      <c r="I6" s="244"/>
      <c r="J6" s="244"/>
      <c r="K6" s="244"/>
      <c r="L6" s="244"/>
      <c r="M6" s="244"/>
      <c r="N6" s="247"/>
      <c r="O6" s="244"/>
      <c r="P6" s="244"/>
      <c r="Q6" s="244"/>
      <c r="R6" s="244"/>
      <c r="S6" s="244"/>
      <c r="T6" s="244"/>
      <c r="U6" s="93"/>
      <c r="V6" s="93"/>
      <c r="W6" s="248" t="str">
        <f>+F2</f>
        <v/>
      </c>
      <c r="X6" s="284" t="e">
        <f>+IF(MONTH(X7)=1,X7-31,IF(MONTH(X7)=2,X7-31,IF(MONTH(X7)=3,X7-28,IF(MONTH(X7)=4,X7-31,IF(MONTH(X7)=5,X7-30,IF(MONTH(X7)=6,X7-31,IF(MONTH(X7)=7,X7-30,IF(MONTH(X7)=8,X7-31,IF(MONTH(X7)=9,X7-31,IF(MONTH(X7)=10,X7-30,IF(MONTH(X7)=11,X7-31,IF(MONTH(X7)=12,X7-30,0))))))))))))</f>
        <v>#VALUE!</v>
      </c>
      <c r="Y6" s="245" t="e">
        <f>+IF(MONTH(X6)=1,X6-31,IF(MONTH(X6)=2,X6-31,IF(MONTH(X6)=3,X6-28,IF(MONTH(X6)=4,X6-31,IF(MONTH(X6)=5,X6-30,IF(MONTH(X6)=6,X6-31,IF(MONTH(X6)=7,X6-30,IF(MONTH(X6)=8,X6-31,IF(MONTH(X6)=9,X6-31,IF(MONTH(X6)=10,X6-30,IF(MONTH(X6)=11,X6-31,IF(MONTH(X6)=12,X6-30,0))))))))))))+IF(J1=TRUE,1,0)</f>
        <v>#VALUE!</v>
      </c>
      <c r="Z6" s="245" t="e">
        <f>+IF(MONTH(Y6)=1,Y6-31,IF(MONTH(Y6)=2,Y6-31,IF(MONTH(Y6)=3,Y6-28,IF(MONTH(Y6)=4,Y6-31,IF(MONTH(Y6)=5,Y6-30,IF(MONTH(Y6)=6,Y6-31,IF(MONTH(Y6)=7,Y6-30,IF(MONTH(Y6)=8,Y6-31,IF(MONTH(Y6)=9,Y6-31,IF(MONTH(Y6)=10,Y6-30,IF(MONTH(Y6)=11,Y6-31,IF(MONTH(Y6)=12,Y6-30,0))))))))))))+IF(K1=TRUE,1,0)</f>
        <v>#VALUE!</v>
      </c>
      <c r="AA6" s="245" t="e">
        <f>+IF(MONTH(Z6)=1,Z6-31,IF(MONTH(Z6)=2,Z6-31,IF(MONTH(Z6)=3,Z6-28,IF(MONTH(Z6)=4,Z6-31,IF(MONTH(Z6)=5,Z6-30,IF(MONTH(Z6)=6,Z6-31,IF(MONTH(Z6)=7,Z6-30,IF(MONTH(Z6)=8,Z6-31,IF(MONTH(Z6)=9,Z6-31,IF(MONTH(Z6)=10,Z6-30,IF(MONTH(Z6)=11,Z6-31,IF(MONTH(Z6)=12,Z6-30,0))))))))))))+IF(L1=TRUE,1,0)</f>
        <v>#VALUE!</v>
      </c>
      <c r="AB6" s="245" t="e">
        <f>+IF(MONTH(AA6)=1,AA6-31,IF(MONTH(AA6)=2,AA6-31,IF(MONTH(AA6)=3,AA6-28,IF(MONTH(AA6)=4,AA6-31,IF(MONTH(AA6)=5,AA6-30,IF(MONTH(AA6)=6,AA6-31,IF(MONTH(AA6)=7,AA6-30,IF(MONTH(AA6)=8,AA6-31,IF(MONTH(AA6)=9,AA6-31,IF(MONTH(AA6)=10,AA6-30,IF(MONTH(AA6)=11,AA6-31,IF(MONTH(AA6)=12,AA6-30,0))))))))))))+IF(M1=TRUE,1,0)</f>
        <v>#VALUE!</v>
      </c>
      <c r="AC6" s="245" t="e">
        <f>+IF(MONTH(AB6)=1,AB6-31,IF(MONTH(AB6)=2,AB6-31,IF(MONTH(AB6)=3,AB6-28,IF(MONTH(AB6)=4,AB6-31,IF(MONTH(AB6)=5,AB6-30,IF(MONTH(AB6)=6,AB6-31,IF(MONTH(AB6)=7,AB6-30,IF(MONTH(AB6)=8,AB6-31,IF(MONTH(AB6)=9,AB6-31,IF(MONTH(AB6)=10,AB6-30,IF(MONTH(AB6)=11,AB6-31,IF(MONTH(AB6)=12,AB6-30,0))))))))))))+IF(N1=TRUE,1,0)</f>
        <v>#VALUE!</v>
      </c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244"/>
      <c r="AR6" s="93"/>
      <c r="AS6" s="93"/>
      <c r="AT6" s="244"/>
      <c r="AU6" s="244"/>
      <c r="AV6" s="244"/>
      <c r="AW6" s="244"/>
      <c r="AX6" s="244"/>
      <c r="AY6" s="244"/>
      <c r="AZ6" s="244"/>
      <c r="BA6" s="244"/>
      <c r="BB6" s="244"/>
      <c r="BC6" s="244"/>
      <c r="BD6" s="244"/>
      <c r="BE6" s="244"/>
      <c r="BF6" s="244"/>
      <c r="BG6" s="244"/>
      <c r="BH6" s="244"/>
      <c r="BI6" s="244"/>
      <c r="BJ6" s="244"/>
      <c r="BK6" s="244"/>
      <c r="BL6" s="244"/>
      <c r="BM6" s="244"/>
      <c r="BN6" s="244"/>
      <c r="BO6" s="244"/>
      <c r="BP6" s="244"/>
      <c r="BQ6" s="244"/>
      <c r="BR6" s="244"/>
      <c r="BS6" s="244"/>
      <c r="BT6" s="244"/>
      <c r="BU6" s="244"/>
      <c r="BV6" s="244"/>
      <c r="BW6" s="244"/>
      <c r="BX6" s="244"/>
      <c r="BY6" s="244"/>
      <c r="BZ6" s="244"/>
      <c r="CA6" s="244"/>
      <c r="CB6" s="244"/>
      <c r="CC6" s="244"/>
      <c r="CD6" s="244"/>
      <c r="CE6" s="244"/>
      <c r="CF6" s="244"/>
      <c r="CG6" s="244"/>
      <c r="CH6" s="244"/>
      <c r="CI6" s="244"/>
      <c r="CJ6" s="244"/>
      <c r="CK6" s="244"/>
      <c r="CL6" s="244"/>
      <c r="CM6" s="244"/>
      <c r="CN6" s="244"/>
      <c r="CO6" s="244"/>
      <c r="CP6" s="244"/>
      <c r="CQ6" s="244"/>
      <c r="CR6" s="244"/>
      <c r="CS6" s="244"/>
      <c r="CT6" s="244"/>
      <c r="CU6" s="244"/>
      <c r="CV6" s="244"/>
      <c r="CW6" s="244"/>
      <c r="CX6" s="244"/>
      <c r="CY6" s="244"/>
      <c r="CZ6" s="244"/>
      <c r="DA6" s="244"/>
      <c r="DB6" s="244"/>
      <c r="DC6" s="244"/>
      <c r="DD6" s="244"/>
      <c r="DE6" s="244"/>
      <c r="DF6" s="244"/>
      <c r="DG6" s="244"/>
      <c r="DH6" s="244"/>
      <c r="DI6" s="244"/>
      <c r="DJ6" s="244"/>
      <c r="DK6" s="244"/>
      <c r="DL6" s="244"/>
      <c r="DM6" s="244"/>
      <c r="DN6" s="244"/>
      <c r="DO6" s="244"/>
      <c r="DP6" s="244"/>
      <c r="DQ6" s="244"/>
      <c r="DR6" s="244"/>
      <c r="DS6" s="244"/>
      <c r="DT6" s="244"/>
      <c r="DU6" s="244"/>
      <c r="DV6" s="244"/>
      <c r="DW6" s="244"/>
      <c r="DX6" s="244"/>
      <c r="DY6" s="244"/>
      <c r="DZ6" s="244"/>
      <c r="EA6" s="244"/>
      <c r="EB6" s="244"/>
      <c r="EC6" s="244"/>
      <c r="ED6" s="244"/>
      <c r="EE6" s="244"/>
      <c r="EF6" s="244"/>
      <c r="EG6" s="244"/>
      <c r="EH6" s="244"/>
      <c r="EI6" s="244"/>
      <c r="EJ6" s="244"/>
      <c r="EK6" s="244"/>
      <c r="EL6" s="244"/>
      <c r="EM6" s="244"/>
      <c r="EN6" s="244"/>
      <c r="EO6" s="244"/>
      <c r="EP6" s="244"/>
      <c r="EQ6" s="244"/>
      <c r="ER6" s="244"/>
      <c r="ES6" s="244"/>
      <c r="ET6" s="244"/>
      <c r="EU6" s="244"/>
      <c r="EV6" s="244"/>
      <c r="EW6" s="244"/>
      <c r="EX6" s="244"/>
      <c r="EY6" s="244"/>
      <c r="EZ6" s="244"/>
      <c r="FA6" s="244"/>
      <c r="FB6" s="244"/>
      <c r="FC6" s="244"/>
      <c r="FD6" s="244"/>
      <c r="FE6" s="244"/>
      <c r="FF6" s="244"/>
      <c r="FG6" s="244"/>
      <c r="FH6" s="244"/>
      <c r="FI6" s="244"/>
      <c r="FJ6" s="244"/>
      <c r="FK6" s="244"/>
      <c r="FL6" s="244"/>
      <c r="FM6" s="244"/>
      <c r="FN6" s="244"/>
      <c r="FO6" s="244"/>
      <c r="FP6" s="244"/>
      <c r="FQ6" s="244"/>
      <c r="FR6" s="244"/>
      <c r="FS6" s="244"/>
      <c r="FT6" s="244"/>
      <c r="FU6" s="244"/>
      <c r="FV6" s="244"/>
      <c r="FW6" s="244"/>
      <c r="FX6" s="244"/>
      <c r="FY6" s="244"/>
      <c r="FZ6" s="244"/>
      <c r="GA6" s="244"/>
      <c r="GB6" s="244"/>
      <c r="GC6" s="244"/>
      <c r="GD6" s="244"/>
      <c r="GE6" s="244"/>
      <c r="GF6" s="244"/>
      <c r="GG6" s="244"/>
      <c r="GH6" s="244"/>
      <c r="GI6" s="244"/>
      <c r="GJ6" s="244"/>
      <c r="GK6" s="244"/>
      <c r="GL6" s="244"/>
      <c r="GM6" s="244"/>
      <c r="GN6" s="244"/>
      <c r="GO6" s="244"/>
      <c r="GP6" s="244"/>
      <c r="GQ6" s="244"/>
      <c r="GR6" s="244"/>
      <c r="GS6" s="244"/>
      <c r="IW6" s="202"/>
      <c r="LK6" s="244"/>
    </row>
    <row r="7" spans="1:337" s="198" customFormat="1" ht="14.45" customHeight="1" x14ac:dyDescent="0.2">
      <c r="F7" s="213"/>
      <c r="G7" s="244"/>
      <c r="H7" s="304" t="s">
        <v>162</v>
      </c>
      <c r="I7" s="305"/>
      <c r="J7" s="244"/>
      <c r="K7" s="244"/>
      <c r="L7" s="244"/>
      <c r="M7" s="244"/>
      <c r="N7" s="244"/>
      <c r="O7" s="244"/>
      <c r="P7" s="244"/>
      <c r="Q7" s="244"/>
      <c r="R7" s="244"/>
      <c r="S7" s="244"/>
      <c r="T7" s="244"/>
      <c r="U7" s="93"/>
      <c r="V7" s="93"/>
      <c r="W7" s="93" t="e">
        <f>YEAR(W6)</f>
        <v>#VALUE!</v>
      </c>
      <c r="X7" s="284" t="e">
        <f>DATE(W7,W8,1)</f>
        <v>#VALUE!</v>
      </c>
      <c r="Y7" s="93"/>
      <c r="Z7" s="93"/>
      <c r="AA7" s="93"/>
      <c r="AB7" s="93"/>
      <c r="AC7" s="247" t="e">
        <f>+DATE(YEAR(AC6),MONTH(AC6),1)</f>
        <v>#VALUE!</v>
      </c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244"/>
      <c r="AR7" s="206"/>
      <c r="AS7" s="93"/>
      <c r="AT7" s="244"/>
      <c r="AU7" s="244"/>
      <c r="AV7" s="244"/>
      <c r="AW7" s="244"/>
      <c r="AX7" s="244"/>
      <c r="AY7" s="244"/>
      <c r="AZ7" s="244"/>
      <c r="BA7" s="244"/>
      <c r="BB7" s="244"/>
      <c r="BC7" s="244"/>
      <c r="BD7" s="244"/>
      <c r="BE7" s="244"/>
      <c r="BF7" s="244"/>
      <c r="BG7" s="244"/>
      <c r="BH7" s="244"/>
      <c r="BI7" s="244"/>
      <c r="BJ7" s="244"/>
      <c r="BK7" s="244"/>
      <c r="BL7" s="244"/>
      <c r="BM7" s="244"/>
      <c r="BN7" s="244"/>
      <c r="BO7" s="244"/>
      <c r="BP7" s="244"/>
      <c r="BQ7" s="244"/>
      <c r="BR7" s="244"/>
      <c r="BS7" s="244"/>
      <c r="BT7" s="244"/>
      <c r="BU7" s="244"/>
      <c r="BV7" s="244"/>
      <c r="BW7" s="244"/>
      <c r="BX7" s="244"/>
      <c r="BY7" s="244"/>
      <c r="BZ7" s="244"/>
      <c r="CA7" s="244"/>
      <c r="CB7" s="244"/>
      <c r="CC7" s="244"/>
      <c r="CD7" s="244"/>
      <c r="CE7" s="244"/>
      <c r="CF7" s="244"/>
      <c r="CG7" s="244"/>
      <c r="CH7" s="244"/>
      <c r="CI7" s="244"/>
      <c r="CJ7" s="244"/>
      <c r="CK7" s="244"/>
      <c r="CL7" s="244"/>
      <c r="CM7" s="244"/>
      <c r="CN7" s="244"/>
      <c r="CO7" s="244"/>
      <c r="CP7" s="244"/>
      <c r="CQ7" s="244"/>
      <c r="CR7" s="244"/>
      <c r="CS7" s="244"/>
      <c r="CT7" s="244"/>
      <c r="CU7" s="244"/>
      <c r="CV7" s="244"/>
      <c r="CW7" s="244"/>
      <c r="CX7" s="244"/>
      <c r="CY7" s="244"/>
      <c r="CZ7" s="244"/>
      <c r="DA7" s="244"/>
      <c r="DB7" s="244"/>
      <c r="DC7" s="244"/>
      <c r="DD7" s="244"/>
      <c r="DE7" s="244"/>
      <c r="DF7" s="244"/>
      <c r="DG7" s="244"/>
      <c r="DH7" s="244"/>
      <c r="DI7" s="244"/>
      <c r="DJ7" s="244"/>
      <c r="DK7" s="244"/>
      <c r="DL7" s="244"/>
      <c r="DM7" s="244"/>
      <c r="DN7" s="244"/>
      <c r="DO7" s="244"/>
      <c r="DP7" s="244"/>
      <c r="DQ7" s="244"/>
      <c r="DR7" s="244"/>
      <c r="DS7" s="244"/>
      <c r="DT7" s="244"/>
      <c r="DU7" s="244"/>
      <c r="DV7" s="244"/>
      <c r="DW7" s="244"/>
      <c r="DX7" s="244"/>
      <c r="DY7" s="244"/>
      <c r="DZ7" s="244"/>
      <c r="EA7" s="244"/>
      <c r="EB7" s="244"/>
      <c r="EC7" s="244"/>
      <c r="ED7" s="244"/>
      <c r="EE7" s="244"/>
      <c r="EF7" s="244"/>
      <c r="EG7" s="244"/>
      <c r="EH7" s="244"/>
      <c r="EI7" s="244"/>
      <c r="EJ7" s="244"/>
      <c r="EK7" s="244"/>
      <c r="EL7" s="244"/>
      <c r="EM7" s="244"/>
      <c r="EN7" s="244"/>
      <c r="EO7" s="244"/>
      <c r="EP7" s="244"/>
      <c r="EQ7" s="244"/>
      <c r="ER7" s="244"/>
      <c r="ES7" s="244"/>
      <c r="ET7" s="244"/>
      <c r="EU7" s="244"/>
      <c r="EV7" s="244"/>
      <c r="EW7" s="244"/>
      <c r="EX7" s="244"/>
      <c r="EY7" s="244"/>
      <c r="EZ7" s="244"/>
      <c r="FA7" s="244"/>
      <c r="FB7" s="244"/>
      <c r="FC7" s="244"/>
      <c r="FD7" s="244"/>
      <c r="FE7" s="244"/>
      <c r="FF7" s="244"/>
      <c r="FG7" s="244"/>
      <c r="FH7" s="244"/>
      <c r="FI7" s="244"/>
      <c r="FJ7" s="244"/>
      <c r="FK7" s="244"/>
      <c r="FL7" s="244"/>
      <c r="FM7" s="244"/>
      <c r="FN7" s="244"/>
      <c r="FO7" s="244"/>
      <c r="FP7" s="244"/>
      <c r="FQ7" s="244"/>
      <c r="FR7" s="244"/>
      <c r="FS7" s="244"/>
      <c r="FT7" s="244"/>
      <c r="FU7" s="244"/>
      <c r="FV7" s="244"/>
      <c r="FW7" s="244"/>
      <c r="FX7" s="244"/>
      <c r="FY7" s="244"/>
      <c r="FZ7" s="244"/>
      <c r="GA7" s="244"/>
      <c r="GB7" s="244"/>
      <c r="GC7" s="244"/>
      <c r="GD7" s="244"/>
      <c r="GE7" s="244"/>
      <c r="GF7" s="244"/>
      <c r="GG7" s="244"/>
      <c r="GH7" s="244"/>
      <c r="GI7" s="244"/>
      <c r="GJ7" s="244"/>
      <c r="GK7" s="244"/>
      <c r="GL7" s="244"/>
      <c r="GM7" s="244"/>
      <c r="GN7" s="244"/>
      <c r="GO7" s="244"/>
      <c r="GP7" s="244"/>
      <c r="GQ7" s="244"/>
      <c r="GR7" s="244"/>
      <c r="GS7" s="244"/>
      <c r="IW7" s="202"/>
      <c r="LK7" s="244"/>
    </row>
    <row r="8" spans="1:337" ht="14.45" customHeight="1" x14ac:dyDescent="0.25">
      <c r="A8" s="214"/>
      <c r="B8" s="215" t="s">
        <v>92</v>
      </c>
      <c r="C8" s="216"/>
      <c r="D8" s="217"/>
      <c r="E8" s="218"/>
      <c r="F8" s="287">
        <f>IFERROR((SUM(W11,AV11,BT11,CR11,DP11,EN11,FL11,GJ11,HH11,IF11,JD11,KB11)/G6),0)</f>
        <v>0</v>
      </c>
      <c r="G8" s="92">
        <v>1</v>
      </c>
      <c r="H8" s="203" t="s">
        <v>27</v>
      </c>
      <c r="I8" s="211" t="str">
        <f>IFERROR(+DATE(YEAR(F3),MONTH(F3),DAY(1)),"")</f>
        <v/>
      </c>
      <c r="J8" s="381" t="s">
        <v>167</v>
      </c>
      <c r="K8" s="382"/>
      <c r="L8" s="382"/>
      <c r="M8" s="382"/>
      <c r="N8" s="382"/>
      <c r="O8" s="131"/>
      <c r="P8" s="131"/>
      <c r="Q8" s="131"/>
      <c r="R8" s="131"/>
      <c r="S8" s="131"/>
      <c r="T8" s="131"/>
      <c r="U8" s="131"/>
      <c r="V8" s="92"/>
      <c r="W8" s="92" t="e">
        <f>MONTH(W6)</f>
        <v>#VALUE!</v>
      </c>
      <c r="X8" s="294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244"/>
      <c r="AR8" s="92"/>
      <c r="AS8" s="92"/>
      <c r="AT8" s="131"/>
      <c r="AU8" s="131"/>
      <c r="AV8" s="131"/>
      <c r="AW8" s="131"/>
      <c r="AX8" s="131"/>
      <c r="AY8" s="131"/>
      <c r="AZ8" s="131"/>
      <c r="BA8" s="131"/>
      <c r="BB8" s="131"/>
      <c r="BC8" s="131"/>
      <c r="BD8" s="131"/>
      <c r="BE8" s="131"/>
      <c r="BF8" s="131"/>
      <c r="BG8" s="131"/>
      <c r="BH8" s="131"/>
      <c r="BI8" s="131"/>
      <c r="BJ8" s="131"/>
      <c r="BK8" s="131"/>
      <c r="BL8" s="131"/>
      <c r="BM8" s="131"/>
      <c r="BN8" s="131"/>
      <c r="BO8" s="131"/>
      <c r="BP8" s="131"/>
      <c r="BQ8" s="131"/>
      <c r="BR8" s="131"/>
      <c r="BS8" s="131"/>
      <c r="BT8" s="131"/>
      <c r="BU8" s="244"/>
      <c r="BV8" s="131"/>
      <c r="BW8" s="131"/>
      <c r="BX8" s="131"/>
      <c r="BY8" s="131"/>
      <c r="BZ8" s="131"/>
      <c r="CA8" s="131"/>
      <c r="CB8" s="131"/>
      <c r="CC8" s="131"/>
      <c r="CD8" s="131"/>
      <c r="CE8" s="131"/>
      <c r="CF8" s="131"/>
      <c r="CG8" s="131"/>
      <c r="CH8" s="131"/>
      <c r="CI8" s="131"/>
      <c r="CJ8" s="131"/>
      <c r="CK8" s="131"/>
      <c r="CL8" s="131"/>
      <c r="CM8" s="131"/>
      <c r="CN8" s="131"/>
      <c r="CO8" s="131"/>
      <c r="CP8" s="131"/>
      <c r="CQ8" s="131"/>
      <c r="CR8" s="131"/>
      <c r="CS8" s="131"/>
      <c r="CT8" s="131"/>
      <c r="CU8" s="131"/>
      <c r="CV8" s="131"/>
      <c r="CW8" s="131"/>
      <c r="CX8" s="131"/>
      <c r="CY8" s="131"/>
      <c r="CZ8" s="131"/>
      <c r="DA8" s="131"/>
      <c r="DB8" s="131"/>
      <c r="DC8" s="131"/>
      <c r="DD8" s="131"/>
      <c r="DE8" s="131"/>
      <c r="DF8" s="131"/>
      <c r="DG8" s="131"/>
      <c r="DH8" s="131"/>
      <c r="DI8" s="131"/>
      <c r="DJ8" s="131"/>
      <c r="DK8" s="131"/>
      <c r="DL8" s="131"/>
      <c r="DM8" s="131"/>
      <c r="DN8" s="131"/>
      <c r="DO8" s="131"/>
      <c r="DP8" s="131"/>
      <c r="DQ8" s="131"/>
      <c r="DR8" s="131"/>
      <c r="DS8" s="131"/>
      <c r="DT8" s="131"/>
      <c r="DU8" s="131"/>
      <c r="DV8" s="131"/>
      <c r="DW8" s="131"/>
      <c r="DX8" s="131"/>
      <c r="DY8" s="131"/>
      <c r="DZ8" s="131"/>
      <c r="EA8" s="131"/>
      <c r="EB8" s="131"/>
      <c r="EC8" s="131"/>
      <c r="ED8" s="131"/>
      <c r="EE8" s="131"/>
      <c r="EF8" s="131"/>
      <c r="EG8" s="131"/>
      <c r="EH8" s="131"/>
      <c r="EI8" s="131"/>
      <c r="EJ8" s="131"/>
      <c r="EK8" s="131"/>
      <c r="EL8" s="131"/>
      <c r="EM8" s="131"/>
      <c r="EN8" s="131"/>
      <c r="EO8" s="131"/>
      <c r="EP8" s="131"/>
      <c r="EQ8" s="131"/>
      <c r="ER8" s="131"/>
      <c r="ES8" s="131"/>
      <c r="ET8" s="131"/>
      <c r="EU8" s="131"/>
      <c r="EV8" s="131"/>
      <c r="EW8" s="131"/>
      <c r="EX8" s="131"/>
      <c r="EY8" s="131"/>
      <c r="EZ8" s="131"/>
      <c r="FA8" s="131"/>
      <c r="FB8" s="131"/>
      <c r="FC8" s="131"/>
      <c r="FD8" s="131"/>
      <c r="FE8" s="131"/>
      <c r="FF8" s="131"/>
      <c r="FG8" s="131"/>
      <c r="FH8" s="131"/>
      <c r="FI8" s="131"/>
      <c r="FJ8" s="131"/>
      <c r="FK8" s="131"/>
      <c r="FL8" s="131"/>
      <c r="FM8" s="131"/>
      <c r="FN8" s="131"/>
      <c r="FO8" s="131"/>
      <c r="FP8" s="131"/>
      <c r="FQ8" s="131"/>
      <c r="FR8" s="131"/>
      <c r="FS8" s="131"/>
      <c r="FT8" s="131"/>
      <c r="FU8" s="131"/>
      <c r="FV8" s="131"/>
      <c r="FW8" s="131"/>
      <c r="FX8" s="131"/>
      <c r="FY8" s="131"/>
      <c r="FZ8" s="131"/>
      <c r="GA8" s="131"/>
      <c r="GB8" s="131"/>
      <c r="GC8" s="131"/>
      <c r="GD8" s="131"/>
      <c r="GE8" s="131"/>
      <c r="GF8" s="131"/>
      <c r="GG8" s="131"/>
      <c r="GH8" s="131"/>
      <c r="GI8" s="131"/>
      <c r="GJ8" s="131"/>
      <c r="GK8" s="131"/>
      <c r="GL8" s="131"/>
      <c r="GM8" s="131"/>
      <c r="GN8" s="131"/>
      <c r="GO8" s="131"/>
      <c r="GP8" s="131"/>
      <c r="GQ8" s="131"/>
      <c r="GR8" s="131"/>
      <c r="GS8" s="131"/>
      <c r="IW8" s="165"/>
    </row>
    <row r="9" spans="1:337" x14ac:dyDescent="0.25">
      <c r="B9" s="219"/>
      <c r="C9" s="198"/>
      <c r="D9" s="213"/>
      <c r="E9" s="213"/>
      <c r="F9" s="198"/>
      <c r="G9" s="244">
        <v>2</v>
      </c>
      <c r="H9" s="212" t="s">
        <v>28</v>
      </c>
      <c r="I9" s="265" t="str">
        <f>F6</f>
        <v/>
      </c>
      <c r="J9" s="302" t="s">
        <v>166</v>
      </c>
      <c r="K9" s="244"/>
      <c r="L9" s="244"/>
      <c r="M9" s="244"/>
      <c r="N9" s="244"/>
      <c r="O9" s="244"/>
      <c r="P9" s="244"/>
      <c r="Q9" s="244"/>
      <c r="R9" s="244"/>
      <c r="S9" s="131"/>
      <c r="T9" s="131"/>
      <c r="U9" s="131"/>
      <c r="V9" s="131"/>
      <c r="W9" s="131" t="e">
        <f>DAY(W6)</f>
        <v>#VALUE!</v>
      </c>
      <c r="Y9" s="131"/>
      <c r="Z9" s="131"/>
      <c r="AA9" s="131"/>
      <c r="AB9" s="131"/>
      <c r="AC9" s="131"/>
      <c r="AD9" s="131"/>
      <c r="AE9" s="131"/>
      <c r="AF9" s="131"/>
      <c r="AG9" s="131"/>
      <c r="AH9" s="131"/>
      <c r="AI9" s="131"/>
      <c r="AJ9" s="131"/>
      <c r="AK9" s="244"/>
      <c r="AL9" s="244"/>
      <c r="AM9" s="244"/>
      <c r="AN9" s="244"/>
      <c r="AO9" s="244"/>
      <c r="AP9" s="131"/>
      <c r="AQ9" s="244"/>
      <c r="AR9" s="131"/>
      <c r="AS9" s="131"/>
      <c r="AT9" s="131"/>
      <c r="AU9" s="131"/>
      <c r="AV9" s="131"/>
      <c r="AW9" s="131"/>
      <c r="AX9" s="131"/>
      <c r="AY9" s="131"/>
      <c r="AZ9" s="131"/>
      <c r="BA9" s="131"/>
      <c r="BB9" s="131"/>
      <c r="BC9" s="131"/>
      <c r="BD9" s="131"/>
      <c r="BE9" s="131"/>
      <c r="BF9" s="131"/>
      <c r="BG9" s="131"/>
      <c r="BH9" s="131"/>
      <c r="BI9" s="131"/>
      <c r="BJ9" s="131"/>
      <c r="BK9" s="131"/>
      <c r="BL9" s="131"/>
      <c r="BM9" s="131"/>
      <c r="BN9" s="131"/>
      <c r="BO9" s="131"/>
      <c r="BP9" s="131"/>
      <c r="BQ9" s="131"/>
      <c r="BR9" s="131"/>
      <c r="BS9" s="131"/>
      <c r="BT9" s="131"/>
      <c r="BU9" s="244"/>
      <c r="BV9" s="131"/>
      <c r="BW9" s="131"/>
      <c r="BX9" s="131"/>
      <c r="BY9" s="131"/>
      <c r="BZ9" s="131"/>
      <c r="CA9" s="131"/>
      <c r="CB9" s="131"/>
      <c r="CC9" s="131"/>
      <c r="CD9" s="131"/>
      <c r="CE9" s="131"/>
      <c r="CF9" s="131"/>
      <c r="CG9" s="131"/>
      <c r="CH9" s="131"/>
      <c r="CI9" s="131"/>
      <c r="CJ9" s="131"/>
      <c r="CK9" s="131"/>
      <c r="CL9" s="131"/>
      <c r="CM9" s="131"/>
      <c r="CN9" s="131"/>
      <c r="CO9" s="131"/>
      <c r="CP9" s="131"/>
      <c r="CQ9" s="131"/>
      <c r="CR9" s="131"/>
      <c r="CS9" s="131"/>
      <c r="CT9" s="131"/>
      <c r="CU9" s="131"/>
      <c r="CV9" s="131"/>
      <c r="CW9" s="131"/>
      <c r="CX9" s="131"/>
      <c r="CY9" s="131"/>
      <c r="CZ9" s="131"/>
      <c r="DA9" s="131"/>
      <c r="DB9" s="131"/>
      <c r="DC9" s="131"/>
      <c r="DD9" s="131"/>
      <c r="DE9" s="131"/>
      <c r="DF9" s="131"/>
      <c r="DG9" s="131"/>
      <c r="DH9" s="131"/>
      <c r="DI9" s="131"/>
      <c r="DJ9" s="131"/>
      <c r="DK9" s="131"/>
      <c r="DL9" s="131"/>
      <c r="DM9" s="131"/>
      <c r="DN9" s="131"/>
      <c r="DO9" s="131"/>
      <c r="DP9" s="131"/>
      <c r="DQ9" s="131"/>
      <c r="DR9" s="131"/>
      <c r="DS9" s="131"/>
      <c r="DT9" s="131"/>
      <c r="DU9" s="131"/>
      <c r="DV9" s="131"/>
      <c r="DW9" s="131"/>
      <c r="DX9" s="131"/>
      <c r="DY9" s="131"/>
      <c r="DZ9" s="131"/>
      <c r="EA9" s="131"/>
      <c r="EB9" s="131"/>
      <c r="EC9" s="131"/>
      <c r="ED9" s="131"/>
      <c r="EE9" s="131"/>
      <c r="EF9" s="131"/>
      <c r="EG9" s="131"/>
      <c r="EH9" s="131"/>
      <c r="EI9" s="131"/>
      <c r="EJ9" s="131"/>
      <c r="EK9" s="131"/>
      <c r="EL9" s="131"/>
      <c r="EM9" s="131"/>
      <c r="EN9" s="131"/>
      <c r="EO9" s="131"/>
      <c r="EP9" s="131"/>
      <c r="EQ9" s="131"/>
      <c r="ER9" s="131"/>
      <c r="ES9" s="131"/>
      <c r="ET9" s="131"/>
      <c r="EU9" s="131"/>
      <c r="EV9" s="131"/>
      <c r="EW9" s="131"/>
      <c r="EX9" s="131"/>
      <c r="EY9" s="131"/>
      <c r="EZ9" s="131"/>
      <c r="FA9" s="131"/>
      <c r="FB9" s="131"/>
      <c r="FC9" s="131"/>
      <c r="FD9" s="131"/>
      <c r="FE9" s="131"/>
      <c r="FF9" s="131"/>
      <c r="FG9" s="131"/>
      <c r="FH9" s="131"/>
      <c r="FI9" s="131"/>
      <c r="FJ9" s="131"/>
      <c r="FK9" s="131"/>
      <c r="FL9" s="131"/>
      <c r="FM9" s="131"/>
      <c r="FN9" s="131"/>
      <c r="FO9" s="131"/>
      <c r="FP9" s="131"/>
      <c r="FQ9" s="131"/>
      <c r="FR9" s="131"/>
      <c r="FS9" s="131"/>
      <c r="FT9" s="131"/>
      <c r="FU9" s="131"/>
      <c r="FV9" s="131"/>
      <c r="FW9" s="131"/>
      <c r="FX9" s="131"/>
      <c r="FY9" s="131"/>
      <c r="FZ9" s="131"/>
      <c r="GA9" s="131"/>
      <c r="GB9" s="131"/>
      <c r="GC9" s="131"/>
      <c r="GD9" s="131"/>
      <c r="GE9" s="131"/>
      <c r="GF9" s="131"/>
      <c r="GG9" s="131"/>
      <c r="GH9" s="131"/>
      <c r="GI9" s="131"/>
      <c r="GJ9" s="131"/>
      <c r="GK9" s="131"/>
      <c r="GL9" s="131"/>
      <c r="GM9" s="131"/>
      <c r="GN9" s="131"/>
      <c r="GO9" s="131"/>
      <c r="GP9" s="131"/>
      <c r="GQ9" s="131"/>
      <c r="GR9" s="131"/>
      <c r="GS9" s="131"/>
      <c r="IW9" s="165"/>
    </row>
    <row r="10" spans="1:337" x14ac:dyDescent="0.25">
      <c r="B10" s="219"/>
      <c r="C10" s="198"/>
      <c r="D10" s="213"/>
      <c r="E10" s="213"/>
      <c r="F10" s="198"/>
      <c r="G10" s="244"/>
      <c r="H10" s="274"/>
      <c r="I10" s="301"/>
      <c r="J10" s="244"/>
      <c r="K10" s="244"/>
      <c r="L10" s="244"/>
      <c r="M10" s="244"/>
      <c r="N10" s="244"/>
      <c r="O10" s="244"/>
      <c r="P10" s="244"/>
      <c r="Q10" s="244"/>
      <c r="R10" s="244"/>
      <c r="S10" s="131"/>
      <c r="T10" s="131"/>
      <c r="U10" s="131"/>
      <c r="V10" s="131"/>
      <c r="W10" s="131"/>
      <c r="Y10" s="131"/>
      <c r="Z10" s="131"/>
      <c r="AA10" s="131"/>
      <c r="AB10" s="131"/>
      <c r="AC10" s="131"/>
      <c r="AD10" s="131"/>
      <c r="AE10" s="131"/>
      <c r="AF10" s="131"/>
      <c r="AG10" s="131"/>
      <c r="AH10" s="131"/>
      <c r="AI10" s="131"/>
      <c r="AJ10" s="131"/>
      <c r="AK10" s="244"/>
      <c r="AL10" s="244"/>
      <c r="AM10" s="244"/>
      <c r="AN10" s="244"/>
      <c r="AO10" s="244"/>
      <c r="AP10" s="131"/>
      <c r="AQ10" s="244"/>
      <c r="AR10" s="131"/>
      <c r="AS10" s="131"/>
      <c r="AT10" s="131"/>
      <c r="AU10" s="131"/>
      <c r="AV10" s="131"/>
      <c r="AW10" s="131"/>
      <c r="AX10" s="131"/>
      <c r="AY10" s="131"/>
      <c r="AZ10" s="131"/>
      <c r="BA10" s="131"/>
      <c r="BB10" s="131"/>
      <c r="BC10" s="131"/>
      <c r="BD10" s="131"/>
      <c r="BE10" s="131"/>
      <c r="BF10" s="131"/>
      <c r="BG10" s="131"/>
      <c r="BH10" s="131"/>
      <c r="BI10" s="131"/>
      <c r="BJ10" s="131"/>
      <c r="BK10" s="131"/>
      <c r="BL10" s="131"/>
      <c r="BM10" s="131"/>
      <c r="BN10" s="131"/>
      <c r="BO10" s="131"/>
      <c r="BP10" s="131"/>
      <c r="BQ10" s="131"/>
      <c r="BR10" s="131"/>
      <c r="BS10" s="131"/>
      <c r="BT10" s="131"/>
      <c r="BU10" s="244"/>
      <c r="BV10" s="131"/>
      <c r="BW10" s="131"/>
      <c r="BX10" s="131"/>
      <c r="BY10" s="131"/>
      <c r="BZ10" s="131"/>
      <c r="CA10" s="131"/>
      <c r="CB10" s="131"/>
      <c r="CC10" s="131"/>
      <c r="CD10" s="131"/>
      <c r="CE10" s="131"/>
      <c r="CF10" s="131"/>
      <c r="CG10" s="131"/>
      <c r="CH10" s="131"/>
      <c r="CI10" s="131"/>
      <c r="CJ10" s="131"/>
      <c r="CK10" s="131"/>
      <c r="CL10" s="131"/>
      <c r="CM10" s="131"/>
      <c r="CN10" s="131"/>
      <c r="CO10" s="131"/>
      <c r="CP10" s="131"/>
      <c r="CQ10" s="131"/>
      <c r="CR10" s="131"/>
      <c r="CS10" s="131"/>
      <c r="CT10" s="131"/>
      <c r="CU10" s="131"/>
      <c r="CV10" s="131"/>
      <c r="CW10" s="131"/>
      <c r="CX10" s="131"/>
      <c r="CY10" s="131"/>
      <c r="CZ10" s="131"/>
      <c r="DA10" s="131"/>
      <c r="DB10" s="131"/>
      <c r="DC10" s="131"/>
      <c r="DD10" s="131"/>
      <c r="DE10" s="131"/>
      <c r="DF10" s="131"/>
      <c r="DG10" s="131"/>
      <c r="DH10" s="131"/>
      <c r="DI10" s="131"/>
      <c r="DJ10" s="131"/>
      <c r="DK10" s="131"/>
      <c r="DL10" s="131"/>
      <c r="DM10" s="131"/>
      <c r="DN10" s="131"/>
      <c r="DO10" s="131"/>
      <c r="DP10" s="131"/>
      <c r="DQ10" s="131"/>
      <c r="DR10" s="131"/>
      <c r="DS10" s="131"/>
      <c r="DT10" s="131"/>
      <c r="DU10" s="131"/>
      <c r="DV10" s="131"/>
      <c r="DW10" s="131"/>
      <c r="DX10" s="131"/>
      <c r="DY10" s="131"/>
      <c r="DZ10" s="131"/>
      <c r="EA10" s="131"/>
      <c r="EB10" s="131"/>
      <c r="EC10" s="131"/>
      <c r="ED10" s="131"/>
      <c r="EE10" s="131"/>
      <c r="EF10" s="131"/>
      <c r="EG10" s="131"/>
      <c r="EH10" s="131"/>
      <c r="EI10" s="131"/>
      <c r="EJ10" s="131"/>
      <c r="EK10" s="131"/>
      <c r="EL10" s="131"/>
      <c r="EM10" s="131"/>
      <c r="EN10" s="131"/>
      <c r="EO10" s="131"/>
      <c r="EP10" s="131"/>
      <c r="EQ10" s="131"/>
      <c r="ER10" s="131"/>
      <c r="ES10" s="131"/>
      <c r="ET10" s="131"/>
      <c r="EU10" s="131"/>
      <c r="EV10" s="131"/>
      <c r="EW10" s="131"/>
      <c r="EX10" s="131"/>
      <c r="EY10" s="131"/>
      <c r="EZ10" s="131"/>
      <c r="FA10" s="131"/>
      <c r="FB10" s="131"/>
      <c r="FC10" s="131"/>
      <c r="FD10" s="131"/>
      <c r="FE10" s="131"/>
      <c r="FF10" s="131"/>
      <c r="FG10" s="131"/>
      <c r="FH10" s="131"/>
      <c r="FI10" s="131"/>
      <c r="FJ10" s="131"/>
      <c r="FK10" s="131"/>
      <c r="FL10" s="131"/>
      <c r="FM10" s="131"/>
      <c r="FN10" s="131"/>
      <c r="FO10" s="131"/>
      <c r="FP10" s="131"/>
      <c r="FQ10" s="131"/>
      <c r="FR10" s="131"/>
      <c r="FS10" s="131"/>
      <c r="FT10" s="131"/>
      <c r="FU10" s="131"/>
      <c r="FV10" s="131"/>
      <c r="FW10" s="131"/>
      <c r="FX10" s="131"/>
      <c r="FY10" s="131"/>
      <c r="FZ10" s="131"/>
      <c r="GA10" s="131"/>
      <c r="GB10" s="131"/>
      <c r="GC10" s="131"/>
      <c r="GD10" s="131"/>
      <c r="GE10" s="131"/>
      <c r="GF10" s="131"/>
      <c r="GG10" s="131"/>
      <c r="GH10" s="131"/>
      <c r="GI10" s="131"/>
      <c r="GJ10" s="131"/>
      <c r="GK10" s="131"/>
      <c r="GL10" s="131"/>
      <c r="GM10" s="131"/>
      <c r="GN10" s="131"/>
      <c r="GO10" s="131"/>
      <c r="GP10" s="131"/>
      <c r="GQ10" s="131"/>
      <c r="GR10" s="131"/>
      <c r="GS10" s="131"/>
      <c r="IW10" s="165"/>
    </row>
    <row r="11" spans="1:337" x14ac:dyDescent="0.25">
      <c r="A11" s="221" t="s">
        <v>29</v>
      </c>
      <c r="B11" s="222"/>
      <c r="C11" s="223"/>
      <c r="D11" s="223"/>
      <c r="E11" s="223"/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85">
        <f>SUM(W14:W$113)</f>
        <v>0</v>
      </c>
      <c r="X11" s="295"/>
      <c r="Z11" s="221" t="s">
        <v>29</v>
      </c>
      <c r="AA11" s="222"/>
      <c r="AB11" s="243"/>
      <c r="AC11" s="243"/>
      <c r="AD11" s="223"/>
      <c r="AE11" s="223"/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  <c r="AS11" s="223"/>
      <c r="AT11" s="223"/>
      <c r="AU11" s="286">
        <f>SUM(AU14:AU113)</f>
        <v>0</v>
      </c>
      <c r="AV11" s="224">
        <f>SUM(AV14:AV$113)</f>
        <v>0</v>
      </c>
      <c r="AX11" s="221" t="s">
        <v>29</v>
      </c>
      <c r="AY11" s="222"/>
      <c r="AZ11" s="243"/>
      <c r="BA11" s="243"/>
      <c r="BB11" s="223"/>
      <c r="BC11" s="223"/>
      <c r="BD11" s="223"/>
      <c r="BE11" s="223"/>
      <c r="BF11" s="223"/>
      <c r="BG11" s="223"/>
      <c r="BH11" s="223"/>
      <c r="BI11" s="223"/>
      <c r="BJ11" s="223"/>
      <c r="BK11" s="223"/>
      <c r="BL11" s="223"/>
      <c r="BM11" s="223"/>
      <c r="BN11" s="223"/>
      <c r="BO11" s="223"/>
      <c r="BP11" s="223"/>
      <c r="BQ11" s="223"/>
      <c r="BR11" s="223"/>
      <c r="BS11" s="223"/>
      <c r="BT11" s="285">
        <f>SUM(BT14:BT$113)</f>
        <v>0</v>
      </c>
      <c r="BV11" s="221" t="s">
        <v>29</v>
      </c>
      <c r="BW11" s="222"/>
      <c r="BX11" s="243"/>
      <c r="BY11" s="243"/>
      <c r="BZ11" s="223"/>
      <c r="CA11" s="223"/>
      <c r="CB11" s="223"/>
      <c r="CC11" s="223"/>
      <c r="CD11" s="223"/>
      <c r="CE11" s="223"/>
      <c r="CF11" s="223"/>
      <c r="CG11" s="223"/>
      <c r="CH11" s="223"/>
      <c r="CI11" s="223"/>
      <c r="CJ11" s="223"/>
      <c r="CK11" s="223"/>
      <c r="CL11" s="223"/>
      <c r="CM11" s="223"/>
      <c r="CN11" s="223"/>
      <c r="CO11" s="223"/>
      <c r="CP11" s="223"/>
      <c r="CQ11" s="223"/>
      <c r="CR11" s="285">
        <f>SUM(CR14:CR$113)</f>
        <v>0</v>
      </c>
      <c r="CT11" s="221" t="s">
        <v>29</v>
      </c>
      <c r="CU11" s="222"/>
      <c r="CV11" s="243"/>
      <c r="CW11" s="243"/>
      <c r="CX11" s="223"/>
      <c r="CY11" s="223"/>
      <c r="CZ11" s="223"/>
      <c r="DA11" s="223"/>
      <c r="DB11" s="223"/>
      <c r="DC11" s="223"/>
      <c r="DD11" s="223"/>
      <c r="DE11" s="223"/>
      <c r="DF11" s="223"/>
      <c r="DG11" s="223"/>
      <c r="DH11" s="223"/>
      <c r="DI11" s="223"/>
      <c r="DJ11" s="223"/>
      <c r="DK11" s="223"/>
      <c r="DL11" s="223"/>
      <c r="DM11" s="223"/>
      <c r="DN11" s="223"/>
      <c r="DO11" s="223"/>
      <c r="DP11" s="285">
        <f>SUM(DP14:DP$113)</f>
        <v>0</v>
      </c>
      <c r="DR11" s="221" t="s">
        <v>29</v>
      </c>
      <c r="DS11" s="222"/>
      <c r="DT11" s="243"/>
      <c r="DU11" s="243"/>
      <c r="DV11" s="223"/>
      <c r="DW11" s="223"/>
      <c r="DX11" s="223"/>
      <c r="DY11" s="223"/>
      <c r="DZ11" s="223"/>
      <c r="EA11" s="223"/>
      <c r="EB11" s="223"/>
      <c r="EC11" s="223"/>
      <c r="ED11" s="223"/>
      <c r="EE11" s="223"/>
      <c r="EF11" s="223"/>
      <c r="EG11" s="223"/>
      <c r="EH11" s="223"/>
      <c r="EI11" s="223"/>
      <c r="EJ11" s="223"/>
      <c r="EK11" s="223"/>
      <c r="EL11" s="223"/>
      <c r="EM11" s="223"/>
      <c r="EN11" s="285">
        <f>SUM(EN14:EN$113)</f>
        <v>0</v>
      </c>
      <c r="EP11" s="221" t="s">
        <v>29</v>
      </c>
      <c r="EQ11" s="222"/>
      <c r="ER11" s="243"/>
      <c r="ES11" s="243"/>
      <c r="ET11" s="223"/>
      <c r="EU11" s="223"/>
      <c r="EV11" s="223"/>
      <c r="EW11" s="223"/>
      <c r="EX11" s="223"/>
      <c r="EY11" s="223"/>
      <c r="EZ11" s="223"/>
      <c r="FA11" s="223"/>
      <c r="FB11" s="223"/>
      <c r="FC11" s="223"/>
      <c r="FD11" s="223"/>
      <c r="FE11" s="223"/>
      <c r="FF11" s="223"/>
      <c r="FG11" s="223"/>
      <c r="FH11" s="223"/>
      <c r="FI11" s="223"/>
      <c r="FJ11" s="223"/>
      <c r="FK11" s="223"/>
      <c r="FL11" s="285">
        <f>SUM(FL14:FL$113)</f>
        <v>0</v>
      </c>
      <c r="FN11" s="221" t="s">
        <v>29</v>
      </c>
      <c r="FO11" s="222"/>
      <c r="FP11" s="243"/>
      <c r="FQ11" s="243"/>
      <c r="FR11" s="223"/>
      <c r="FS11" s="223"/>
      <c r="FT11" s="223"/>
      <c r="FU11" s="223"/>
      <c r="FV11" s="223"/>
      <c r="FW11" s="223"/>
      <c r="FX11" s="223"/>
      <c r="FY11" s="223"/>
      <c r="FZ11" s="223"/>
      <c r="GA11" s="223"/>
      <c r="GB11" s="223"/>
      <c r="GC11" s="223"/>
      <c r="GD11" s="223"/>
      <c r="GE11" s="223"/>
      <c r="GF11" s="223"/>
      <c r="GG11" s="223"/>
      <c r="GH11" s="223"/>
      <c r="GI11" s="223"/>
      <c r="GJ11" s="285">
        <f>SUM(GJ14:GJ$113)</f>
        <v>0</v>
      </c>
      <c r="GL11" s="221" t="s">
        <v>29</v>
      </c>
      <c r="GM11" s="222"/>
      <c r="GN11" s="243"/>
      <c r="GO11" s="243"/>
      <c r="GP11" s="223"/>
      <c r="GQ11" s="223"/>
      <c r="GR11" s="223"/>
      <c r="GS11" s="223"/>
      <c r="GT11" s="223"/>
      <c r="GU11" s="223"/>
      <c r="GV11" s="223"/>
      <c r="GW11" s="223"/>
      <c r="GX11" s="223"/>
      <c r="GY11" s="223"/>
      <c r="GZ11" s="223"/>
      <c r="HA11" s="223"/>
      <c r="HB11" s="223"/>
      <c r="HC11" s="223"/>
      <c r="HD11" s="223"/>
      <c r="HE11" s="223"/>
      <c r="HF11" s="223"/>
      <c r="HG11" s="223"/>
      <c r="HH11" s="285">
        <f>SUM(HH14:HH$113)</f>
        <v>0</v>
      </c>
      <c r="HJ11" s="221" t="s">
        <v>29</v>
      </c>
      <c r="HK11" s="222"/>
      <c r="HL11" s="243"/>
      <c r="HM11" s="243"/>
      <c r="HN11" s="223"/>
      <c r="HO11" s="223"/>
      <c r="HP11" s="223"/>
      <c r="HQ11" s="223"/>
      <c r="HR11" s="223"/>
      <c r="HS11" s="223"/>
      <c r="HT11" s="223"/>
      <c r="HU11" s="223"/>
      <c r="HV11" s="223"/>
      <c r="HW11" s="223"/>
      <c r="HX11" s="223"/>
      <c r="HY11" s="223"/>
      <c r="HZ11" s="223"/>
      <c r="IA11" s="223"/>
      <c r="IB11" s="223"/>
      <c r="IC11" s="223"/>
      <c r="ID11" s="223"/>
      <c r="IE11" s="223"/>
      <c r="IF11" s="285">
        <f>SUM(IF14:IF$113)</f>
        <v>0</v>
      </c>
      <c r="IH11" s="221" t="s">
        <v>29</v>
      </c>
      <c r="II11" s="222"/>
      <c r="IJ11" s="243"/>
      <c r="IK11" s="243"/>
      <c r="IL11" s="223"/>
      <c r="IM11" s="223"/>
      <c r="IN11" s="223"/>
      <c r="IO11" s="223"/>
      <c r="IP11" s="223"/>
      <c r="IQ11" s="223"/>
      <c r="IR11" s="223"/>
      <c r="IS11" s="223"/>
      <c r="IT11" s="223"/>
      <c r="IU11" s="223"/>
      <c r="IV11" s="223"/>
      <c r="IW11" s="225"/>
      <c r="IX11" s="223"/>
      <c r="IY11" s="223"/>
      <c r="IZ11" s="223"/>
      <c r="JA11" s="223"/>
      <c r="JB11" s="223"/>
      <c r="JC11" s="223"/>
      <c r="JD11" s="285">
        <f>SUM(JD14:JD$113)</f>
        <v>0</v>
      </c>
      <c r="JF11" s="221" t="s">
        <v>29</v>
      </c>
      <c r="JG11" s="222"/>
      <c r="JH11" s="243"/>
      <c r="JI11" s="243"/>
      <c r="JJ11" s="223"/>
      <c r="JK11" s="223"/>
      <c r="JL11" s="223"/>
      <c r="JM11" s="223"/>
      <c r="JN11" s="223"/>
      <c r="JO11" s="223"/>
      <c r="JP11" s="223"/>
      <c r="JQ11" s="223"/>
      <c r="JR11" s="223"/>
      <c r="JS11" s="223"/>
      <c r="JT11" s="223"/>
      <c r="JU11" s="223"/>
      <c r="JV11" s="223"/>
      <c r="JW11" s="223"/>
      <c r="JX11" s="223"/>
      <c r="JY11" s="223"/>
      <c r="JZ11" s="223"/>
      <c r="KA11" s="223"/>
      <c r="KB11" s="285">
        <f>SUM(KB14:KB$113)</f>
        <v>0</v>
      </c>
      <c r="LW11" s="198"/>
    </row>
    <row r="12" spans="1:337" x14ac:dyDescent="0.25">
      <c r="A12" s="226" t="s">
        <v>31</v>
      </c>
      <c r="B12" s="227">
        <v>1</v>
      </c>
      <c r="C12" s="228" t="s">
        <v>32</v>
      </c>
      <c r="D12" s="229" t="str">
        <f>IFERROR(+DATE(YEAR(AC12),MONTH(AC12)-1,DAY(AC12)),"")</f>
        <v/>
      </c>
      <c r="E12" s="293">
        <f>+IF(D12&gt;=$F$5,1,0)</f>
        <v>1</v>
      </c>
      <c r="F12" s="198"/>
      <c r="G12" s="198"/>
      <c r="H12" s="198"/>
      <c r="I12" s="198"/>
      <c r="J12" s="198"/>
      <c r="K12" s="198"/>
      <c r="L12" s="198"/>
      <c r="M12" s="198"/>
      <c r="N12" s="198"/>
      <c r="O12" s="198"/>
      <c r="P12" s="198"/>
      <c r="Z12" s="226" t="s">
        <v>31</v>
      </c>
      <c r="AA12" s="227">
        <f>+B12+1</f>
        <v>2</v>
      </c>
      <c r="AB12" s="228" t="s">
        <v>32</v>
      </c>
      <c r="AC12" s="229" t="str">
        <f>IFERROR(+DATE(YEAR(BA12),MONTH(BA12)-1,DAY(BA12)),"")</f>
        <v/>
      </c>
      <c r="AD12" s="293">
        <f>+IF(AC12&gt;=$F$5,1,0)</f>
        <v>1</v>
      </c>
      <c r="AE12" s="198"/>
      <c r="AF12" s="198"/>
      <c r="AG12" s="198"/>
      <c r="AH12" s="198"/>
      <c r="AI12" s="198"/>
      <c r="AJ12" s="198"/>
      <c r="AK12" s="198"/>
      <c r="AL12" s="198"/>
      <c r="AM12" s="198"/>
      <c r="AN12" s="198"/>
      <c r="AO12" s="198"/>
      <c r="AP12" s="198"/>
      <c r="AQ12" s="198"/>
      <c r="AR12" s="198"/>
      <c r="AW12" s="198"/>
      <c r="AX12" s="226" t="s">
        <v>31</v>
      </c>
      <c r="AY12" s="227">
        <f>+AA12+1</f>
        <v>3</v>
      </c>
      <c r="AZ12" s="228" t="s">
        <v>32</v>
      </c>
      <c r="BA12" s="229" t="str">
        <f>IFERROR(+DATE(YEAR(BY12),MONTH(BY12)-1,DAY(BY12)),"")</f>
        <v/>
      </c>
      <c r="BB12" s="293">
        <f>+IF(BA12&gt;=$F$5,1,0)</f>
        <v>1</v>
      </c>
      <c r="BC12" s="198"/>
      <c r="BD12" s="198"/>
      <c r="BE12" s="198"/>
      <c r="BF12" s="198"/>
      <c r="BG12" s="198"/>
      <c r="BH12" s="198"/>
      <c r="BI12" s="198"/>
      <c r="BJ12" s="198"/>
      <c r="BK12" s="198"/>
      <c r="BL12" s="198"/>
      <c r="BM12" s="198"/>
      <c r="BN12" s="198"/>
      <c r="BO12" s="198"/>
      <c r="BP12" s="198"/>
      <c r="BV12" s="226" t="s">
        <v>31</v>
      </c>
      <c r="BW12" s="227">
        <f>+AY12+1</f>
        <v>4</v>
      </c>
      <c r="BX12" s="228" t="s">
        <v>32</v>
      </c>
      <c r="BY12" s="229" t="str">
        <f>IFERROR(+DATE(YEAR(CW12),MONTH(CW12)-1,DAY(CW12)),"")</f>
        <v/>
      </c>
      <c r="BZ12" s="293">
        <f>+IF(BY12&gt;=$F$5,1,0)</f>
        <v>1</v>
      </c>
      <c r="CA12" s="198"/>
      <c r="CB12" s="198"/>
      <c r="CC12" s="198"/>
      <c r="CD12" s="198"/>
      <c r="CE12" s="198"/>
      <c r="CF12" s="198"/>
      <c r="CG12" s="198"/>
      <c r="CH12" s="198"/>
      <c r="CI12" s="198"/>
      <c r="CJ12" s="198"/>
      <c r="CK12" s="198"/>
      <c r="CL12" s="198"/>
      <c r="CM12" s="198"/>
      <c r="CN12" s="198"/>
      <c r="CT12" s="226" t="s">
        <v>31</v>
      </c>
      <c r="CU12" s="227">
        <f>+BW12+1</f>
        <v>5</v>
      </c>
      <c r="CV12" s="228" t="s">
        <v>32</v>
      </c>
      <c r="CW12" s="229" t="str">
        <f>IFERROR(+DATE(YEAR(DU12),MONTH(DU12)-1,DAY(DU12)),"")</f>
        <v/>
      </c>
      <c r="CX12" s="293">
        <f>+IF(CW12&gt;=$F$5,1,0)</f>
        <v>1</v>
      </c>
      <c r="CY12" s="198"/>
      <c r="CZ12" s="198"/>
      <c r="DA12" s="198"/>
      <c r="DB12" s="198"/>
      <c r="DC12" s="198"/>
      <c r="DD12" s="198"/>
      <c r="DE12" s="198"/>
      <c r="DF12" s="198"/>
      <c r="DG12" s="198"/>
      <c r="DH12" s="198"/>
      <c r="DI12" s="198"/>
      <c r="DJ12" s="198"/>
      <c r="DK12" s="198"/>
      <c r="DL12" s="198"/>
      <c r="DR12" s="226" t="s">
        <v>31</v>
      </c>
      <c r="DS12" s="227">
        <f>+CU12+1</f>
        <v>6</v>
      </c>
      <c r="DT12" s="228" t="s">
        <v>32</v>
      </c>
      <c r="DU12" s="229" t="str">
        <f>IFERROR(+DATE(YEAR(ES12),MONTH(ES12)-1,DAY(ES12)),"")</f>
        <v/>
      </c>
      <c r="DV12" s="293">
        <f>+IF(DU12&gt;=$F$5,1,0)</f>
        <v>1</v>
      </c>
      <c r="DW12" s="198"/>
      <c r="DX12" s="198"/>
      <c r="DY12" s="198"/>
      <c r="DZ12" s="198"/>
      <c r="EA12" s="198"/>
      <c r="EB12" s="198"/>
      <c r="EC12" s="198"/>
      <c r="ED12" s="198"/>
      <c r="EE12" s="198"/>
      <c r="EF12" s="198"/>
      <c r="EG12" s="198"/>
      <c r="EH12" s="198"/>
      <c r="EI12" s="198"/>
      <c r="EJ12" s="198"/>
      <c r="EP12" s="226" t="s">
        <v>31</v>
      </c>
      <c r="EQ12" s="227">
        <f>+DS12+1</f>
        <v>7</v>
      </c>
      <c r="ER12" s="228" t="s">
        <v>32</v>
      </c>
      <c r="ES12" s="229" t="str">
        <f>IFERROR(+DATE(YEAR(FQ12),MONTH(FQ12)-1,DAY(FQ12)),"")</f>
        <v/>
      </c>
      <c r="ET12" s="293">
        <f>+IF(ES12&gt;=$F$5,1,0)</f>
        <v>1</v>
      </c>
      <c r="EU12" s="198"/>
      <c r="EV12" s="198"/>
      <c r="EW12" s="198"/>
      <c r="EX12" s="198"/>
      <c r="EY12" s="198"/>
      <c r="EZ12" s="198"/>
      <c r="FA12" s="198"/>
      <c r="FB12" s="198"/>
      <c r="FC12" s="198"/>
      <c r="FD12" s="198"/>
      <c r="FE12" s="198"/>
      <c r="FF12" s="198"/>
      <c r="FG12" s="198"/>
      <c r="FH12" s="198"/>
      <c r="FN12" s="226" t="s">
        <v>31</v>
      </c>
      <c r="FO12" s="227">
        <f>+EQ12+1</f>
        <v>8</v>
      </c>
      <c r="FP12" s="228" t="s">
        <v>32</v>
      </c>
      <c r="FQ12" s="229" t="str">
        <f>IFERROR(+DATE(YEAR(GO12),MONTH(GO12)-1,DAY(GO12)),"")</f>
        <v/>
      </c>
      <c r="FR12" s="293">
        <f>+IF(FQ12&gt;=$F$5,1,0)</f>
        <v>1</v>
      </c>
      <c r="FS12" s="198"/>
      <c r="FT12" s="198"/>
      <c r="FU12" s="198"/>
      <c r="FV12" s="198"/>
      <c r="FW12" s="198"/>
      <c r="FX12" s="198"/>
      <c r="FY12" s="198"/>
      <c r="FZ12" s="198"/>
      <c r="GA12" s="198"/>
      <c r="GB12" s="198"/>
      <c r="GC12" s="198"/>
      <c r="GD12" s="198"/>
      <c r="GE12" s="198"/>
      <c r="GF12" s="198"/>
      <c r="GL12" s="226" t="s">
        <v>31</v>
      </c>
      <c r="GM12" s="227">
        <f>+FO12+1</f>
        <v>9</v>
      </c>
      <c r="GN12" s="228" t="s">
        <v>32</v>
      </c>
      <c r="GO12" s="229" t="str">
        <f>IFERROR(+DATE(YEAR(HM12),MONTH(HM12)-1,DAY(HM12)),"")</f>
        <v/>
      </c>
      <c r="GP12" s="293">
        <f>+IF(GO12&gt;=$F$5,1,0)</f>
        <v>1</v>
      </c>
      <c r="GQ12" s="198"/>
      <c r="GR12" s="198"/>
      <c r="GS12" s="198"/>
      <c r="GT12" s="198"/>
      <c r="GU12" s="198"/>
      <c r="GV12" s="198"/>
      <c r="GW12" s="198"/>
      <c r="GX12" s="198"/>
      <c r="GY12" s="198"/>
      <c r="GZ12" s="198"/>
      <c r="HA12" s="198"/>
      <c r="HB12" s="198"/>
      <c r="HC12" s="198"/>
      <c r="HD12" s="198"/>
      <c r="HJ12" s="226" t="s">
        <v>31</v>
      </c>
      <c r="HK12" s="227">
        <f>+GM12+1</f>
        <v>10</v>
      </c>
      <c r="HL12" s="228" t="s">
        <v>32</v>
      </c>
      <c r="HM12" s="229" t="str">
        <f>IFERROR(+DATE(YEAR(IK12),MONTH(IK12)-1,DAY(IK12)),"")</f>
        <v/>
      </c>
      <c r="HN12" s="293">
        <f>+IF(HM12&gt;=$F$5,1,0)</f>
        <v>1</v>
      </c>
      <c r="HO12" s="198"/>
      <c r="HP12" s="198"/>
      <c r="HQ12" s="198"/>
      <c r="HR12" s="198"/>
      <c r="HS12" s="198"/>
      <c r="HT12" s="198"/>
      <c r="HU12" s="198"/>
      <c r="HV12" s="198"/>
      <c r="HW12" s="198"/>
      <c r="HX12" s="198"/>
      <c r="HY12" s="198"/>
      <c r="HZ12" s="198"/>
      <c r="IA12" s="198"/>
      <c r="IB12" s="198"/>
      <c r="IH12" s="226" t="s">
        <v>31</v>
      </c>
      <c r="II12" s="227">
        <f>+HK12+1</f>
        <v>11</v>
      </c>
      <c r="IJ12" s="228" t="s">
        <v>32</v>
      </c>
      <c r="IK12" s="229" t="str">
        <f>IFERROR(+DATE(YEAR(JI12),MONTH(JI12)-1,DAY(JI12)),"")</f>
        <v/>
      </c>
      <c r="IL12" s="293">
        <f>+IF(IK12&gt;=$F$5,1,0)</f>
        <v>1</v>
      </c>
      <c r="IM12" s="198"/>
      <c r="IN12" s="198"/>
      <c r="IO12" s="198"/>
      <c r="IP12" s="198"/>
      <c r="IQ12" s="198"/>
      <c r="IR12" s="198"/>
      <c r="IS12" s="198"/>
      <c r="IT12" s="198"/>
      <c r="IU12" s="198"/>
      <c r="IV12" s="198"/>
      <c r="IW12" s="202"/>
      <c r="IX12" s="198"/>
      <c r="IY12" s="198"/>
      <c r="IZ12" s="198"/>
      <c r="JE12" s="198"/>
      <c r="JF12" s="226" t="s">
        <v>31</v>
      </c>
      <c r="JG12" s="227">
        <f>+II12+1</f>
        <v>12</v>
      </c>
      <c r="JH12" s="228" t="s">
        <v>32</v>
      </c>
      <c r="JI12" s="229" t="str">
        <f>IFERROR(+DATE(YEAR(F6),MONTH(F6),DAY(1)),"")</f>
        <v/>
      </c>
      <c r="JJ12" s="293">
        <f>+IF(JI12&gt;=$F$5,1,0)</f>
        <v>1</v>
      </c>
      <c r="JK12" s="198"/>
      <c r="JL12" s="198"/>
      <c r="JM12" s="198"/>
      <c r="JN12" s="198"/>
      <c r="JO12" s="198"/>
      <c r="JP12" s="198"/>
      <c r="JQ12" s="198"/>
      <c r="JR12" s="198"/>
      <c r="JS12" s="198"/>
      <c r="JT12" s="198"/>
      <c r="JU12" s="198"/>
      <c r="JV12" s="198"/>
      <c r="JW12" s="198"/>
      <c r="JX12" s="198"/>
      <c r="LY12" s="198"/>
    </row>
    <row r="13" spans="1:337" s="232" customFormat="1" ht="60" x14ac:dyDescent="0.25">
      <c r="A13" s="230" t="s">
        <v>33</v>
      </c>
      <c r="B13" s="230" t="s">
        <v>34</v>
      </c>
      <c r="C13" s="231" t="s">
        <v>35</v>
      </c>
      <c r="D13" s="231" t="s">
        <v>36</v>
      </c>
      <c r="E13" s="231" t="s">
        <v>80</v>
      </c>
      <c r="F13" s="231" t="s">
        <v>81</v>
      </c>
      <c r="G13" s="231" t="s">
        <v>87</v>
      </c>
      <c r="H13" s="231" t="s">
        <v>88</v>
      </c>
      <c r="I13" s="231" t="s">
        <v>89</v>
      </c>
      <c r="J13" s="231" t="s">
        <v>65</v>
      </c>
      <c r="K13" s="231" t="s">
        <v>82</v>
      </c>
      <c r="L13" s="231" t="s">
        <v>83</v>
      </c>
      <c r="M13" s="231" t="s">
        <v>91</v>
      </c>
      <c r="N13" s="231" t="s">
        <v>84</v>
      </c>
      <c r="O13" s="231" t="s">
        <v>86</v>
      </c>
      <c r="P13" s="231" t="s">
        <v>85</v>
      </c>
      <c r="Q13" s="231" t="s">
        <v>38</v>
      </c>
      <c r="R13" s="231" t="s">
        <v>39</v>
      </c>
      <c r="S13" s="231" t="s">
        <v>170</v>
      </c>
      <c r="T13" s="231" t="s">
        <v>40</v>
      </c>
      <c r="U13" s="231" t="s">
        <v>41</v>
      </c>
      <c r="V13" s="231" t="s">
        <v>42</v>
      </c>
      <c r="W13" s="231" t="s">
        <v>43</v>
      </c>
      <c r="X13" s="296"/>
      <c r="Z13" s="230" t="s">
        <v>33</v>
      </c>
      <c r="AA13" s="230" t="s">
        <v>34</v>
      </c>
      <c r="AB13" s="231" t="s">
        <v>35</v>
      </c>
      <c r="AC13" s="231" t="s">
        <v>36</v>
      </c>
      <c r="AD13" s="231" t="s">
        <v>80</v>
      </c>
      <c r="AE13" s="231" t="s">
        <v>81</v>
      </c>
      <c r="AF13" s="231" t="s">
        <v>87</v>
      </c>
      <c r="AG13" s="231" t="s">
        <v>88</v>
      </c>
      <c r="AH13" s="231" t="s">
        <v>89</v>
      </c>
      <c r="AI13" s="231" t="s">
        <v>65</v>
      </c>
      <c r="AJ13" s="231" t="s">
        <v>82</v>
      </c>
      <c r="AK13" s="231" t="s">
        <v>83</v>
      </c>
      <c r="AL13" s="231" t="s">
        <v>91</v>
      </c>
      <c r="AM13" s="231" t="s">
        <v>84</v>
      </c>
      <c r="AN13" s="231" t="s">
        <v>86</v>
      </c>
      <c r="AO13" s="231" t="s">
        <v>85</v>
      </c>
      <c r="AP13" s="231" t="s">
        <v>38</v>
      </c>
      <c r="AQ13" s="231" t="s">
        <v>39</v>
      </c>
      <c r="AR13" s="231" t="s">
        <v>170</v>
      </c>
      <c r="AS13" s="231" t="s">
        <v>40</v>
      </c>
      <c r="AT13" s="231" t="s">
        <v>41</v>
      </c>
      <c r="AU13" s="231" t="s">
        <v>42</v>
      </c>
      <c r="AV13" s="231" t="s">
        <v>43</v>
      </c>
      <c r="AW13" s="233"/>
      <c r="AX13" s="230" t="s">
        <v>33</v>
      </c>
      <c r="AY13" s="230" t="s">
        <v>34</v>
      </c>
      <c r="AZ13" s="231" t="s">
        <v>35</v>
      </c>
      <c r="BA13" s="231" t="s">
        <v>36</v>
      </c>
      <c r="BB13" s="231" t="s">
        <v>80</v>
      </c>
      <c r="BC13" s="231" t="s">
        <v>81</v>
      </c>
      <c r="BD13" s="231" t="s">
        <v>87</v>
      </c>
      <c r="BE13" s="231" t="s">
        <v>88</v>
      </c>
      <c r="BF13" s="231" t="s">
        <v>89</v>
      </c>
      <c r="BG13" s="231" t="s">
        <v>65</v>
      </c>
      <c r="BH13" s="231" t="s">
        <v>82</v>
      </c>
      <c r="BI13" s="231" t="s">
        <v>83</v>
      </c>
      <c r="BJ13" s="231" t="s">
        <v>91</v>
      </c>
      <c r="BK13" s="231" t="s">
        <v>84</v>
      </c>
      <c r="BL13" s="231" t="s">
        <v>86</v>
      </c>
      <c r="BM13" s="231" t="s">
        <v>85</v>
      </c>
      <c r="BN13" s="231" t="s">
        <v>38</v>
      </c>
      <c r="BO13" s="231" t="s">
        <v>39</v>
      </c>
      <c r="BP13" s="231" t="s">
        <v>170</v>
      </c>
      <c r="BQ13" s="231" t="s">
        <v>40</v>
      </c>
      <c r="BR13" s="231" t="s">
        <v>41</v>
      </c>
      <c r="BS13" s="231" t="s">
        <v>42</v>
      </c>
      <c r="BT13" s="231" t="s">
        <v>43</v>
      </c>
      <c r="BU13" s="112"/>
      <c r="BV13" s="230" t="s">
        <v>33</v>
      </c>
      <c r="BW13" s="230" t="s">
        <v>34</v>
      </c>
      <c r="BX13" s="231" t="s">
        <v>35</v>
      </c>
      <c r="BY13" s="231" t="s">
        <v>36</v>
      </c>
      <c r="BZ13" s="231" t="s">
        <v>80</v>
      </c>
      <c r="CA13" s="231" t="s">
        <v>81</v>
      </c>
      <c r="CB13" s="231" t="s">
        <v>87</v>
      </c>
      <c r="CC13" s="231" t="s">
        <v>88</v>
      </c>
      <c r="CD13" s="231" t="s">
        <v>89</v>
      </c>
      <c r="CE13" s="231" t="s">
        <v>65</v>
      </c>
      <c r="CF13" s="231" t="s">
        <v>82</v>
      </c>
      <c r="CG13" s="231" t="s">
        <v>83</v>
      </c>
      <c r="CH13" s="231" t="s">
        <v>91</v>
      </c>
      <c r="CI13" s="231" t="s">
        <v>84</v>
      </c>
      <c r="CJ13" s="231" t="s">
        <v>86</v>
      </c>
      <c r="CK13" s="231" t="s">
        <v>85</v>
      </c>
      <c r="CL13" s="231" t="s">
        <v>38</v>
      </c>
      <c r="CM13" s="231" t="s">
        <v>39</v>
      </c>
      <c r="CN13" s="231" t="s">
        <v>170</v>
      </c>
      <c r="CO13" s="231" t="s">
        <v>40</v>
      </c>
      <c r="CP13" s="231" t="s">
        <v>41</v>
      </c>
      <c r="CQ13" s="231" t="s">
        <v>42</v>
      </c>
      <c r="CR13" s="231" t="s">
        <v>43</v>
      </c>
      <c r="CS13" s="112"/>
      <c r="CT13" s="230" t="s">
        <v>33</v>
      </c>
      <c r="CU13" s="230" t="s">
        <v>34</v>
      </c>
      <c r="CV13" s="231" t="s">
        <v>35</v>
      </c>
      <c r="CW13" s="231" t="s">
        <v>36</v>
      </c>
      <c r="CX13" s="231" t="s">
        <v>80</v>
      </c>
      <c r="CY13" s="231" t="s">
        <v>81</v>
      </c>
      <c r="CZ13" s="231" t="s">
        <v>87</v>
      </c>
      <c r="DA13" s="231" t="s">
        <v>88</v>
      </c>
      <c r="DB13" s="231" t="s">
        <v>89</v>
      </c>
      <c r="DC13" s="231" t="s">
        <v>65</v>
      </c>
      <c r="DD13" s="231" t="s">
        <v>82</v>
      </c>
      <c r="DE13" s="231" t="s">
        <v>83</v>
      </c>
      <c r="DF13" s="231" t="s">
        <v>91</v>
      </c>
      <c r="DG13" s="231" t="s">
        <v>84</v>
      </c>
      <c r="DH13" s="231" t="s">
        <v>86</v>
      </c>
      <c r="DI13" s="231" t="s">
        <v>85</v>
      </c>
      <c r="DJ13" s="231" t="s">
        <v>38</v>
      </c>
      <c r="DK13" s="231" t="s">
        <v>39</v>
      </c>
      <c r="DL13" s="231" t="s">
        <v>170</v>
      </c>
      <c r="DM13" s="231" t="s">
        <v>40</v>
      </c>
      <c r="DN13" s="231" t="s">
        <v>41</v>
      </c>
      <c r="DO13" s="231" t="s">
        <v>42</v>
      </c>
      <c r="DP13" s="231" t="s">
        <v>43</v>
      </c>
      <c r="DQ13" s="112"/>
      <c r="DR13" s="230" t="s">
        <v>33</v>
      </c>
      <c r="DS13" s="230" t="s">
        <v>34</v>
      </c>
      <c r="DT13" s="231" t="s">
        <v>35</v>
      </c>
      <c r="DU13" s="231" t="s">
        <v>36</v>
      </c>
      <c r="DV13" s="231" t="s">
        <v>80</v>
      </c>
      <c r="DW13" s="231" t="s">
        <v>81</v>
      </c>
      <c r="DX13" s="231" t="s">
        <v>87</v>
      </c>
      <c r="DY13" s="231" t="s">
        <v>88</v>
      </c>
      <c r="DZ13" s="231" t="s">
        <v>89</v>
      </c>
      <c r="EA13" s="231" t="s">
        <v>65</v>
      </c>
      <c r="EB13" s="231" t="s">
        <v>82</v>
      </c>
      <c r="EC13" s="231" t="s">
        <v>83</v>
      </c>
      <c r="ED13" s="231" t="s">
        <v>91</v>
      </c>
      <c r="EE13" s="231" t="s">
        <v>84</v>
      </c>
      <c r="EF13" s="231" t="s">
        <v>86</v>
      </c>
      <c r="EG13" s="231" t="s">
        <v>85</v>
      </c>
      <c r="EH13" s="231" t="s">
        <v>38</v>
      </c>
      <c r="EI13" s="231" t="s">
        <v>39</v>
      </c>
      <c r="EJ13" s="231" t="s">
        <v>170</v>
      </c>
      <c r="EK13" s="231" t="s">
        <v>40</v>
      </c>
      <c r="EL13" s="231" t="s">
        <v>41</v>
      </c>
      <c r="EM13" s="231" t="s">
        <v>42</v>
      </c>
      <c r="EN13" s="231" t="s">
        <v>43</v>
      </c>
      <c r="EO13" s="112"/>
      <c r="EP13" s="230" t="s">
        <v>33</v>
      </c>
      <c r="EQ13" s="230" t="s">
        <v>34</v>
      </c>
      <c r="ER13" s="231" t="s">
        <v>35</v>
      </c>
      <c r="ES13" s="231" t="s">
        <v>36</v>
      </c>
      <c r="ET13" s="231" t="s">
        <v>80</v>
      </c>
      <c r="EU13" s="231" t="s">
        <v>81</v>
      </c>
      <c r="EV13" s="231" t="s">
        <v>87</v>
      </c>
      <c r="EW13" s="231" t="s">
        <v>88</v>
      </c>
      <c r="EX13" s="231" t="s">
        <v>89</v>
      </c>
      <c r="EY13" s="231" t="s">
        <v>65</v>
      </c>
      <c r="EZ13" s="231" t="s">
        <v>82</v>
      </c>
      <c r="FA13" s="231" t="s">
        <v>83</v>
      </c>
      <c r="FB13" s="231" t="s">
        <v>91</v>
      </c>
      <c r="FC13" s="231" t="s">
        <v>84</v>
      </c>
      <c r="FD13" s="231" t="s">
        <v>86</v>
      </c>
      <c r="FE13" s="231" t="s">
        <v>85</v>
      </c>
      <c r="FF13" s="231" t="s">
        <v>38</v>
      </c>
      <c r="FG13" s="231" t="s">
        <v>39</v>
      </c>
      <c r="FH13" s="231" t="s">
        <v>170</v>
      </c>
      <c r="FI13" s="231" t="s">
        <v>40</v>
      </c>
      <c r="FJ13" s="231" t="s">
        <v>41</v>
      </c>
      <c r="FK13" s="231" t="s">
        <v>42</v>
      </c>
      <c r="FL13" s="231" t="s">
        <v>43</v>
      </c>
      <c r="FM13" s="112"/>
      <c r="FN13" s="230" t="s">
        <v>33</v>
      </c>
      <c r="FO13" s="230" t="s">
        <v>34</v>
      </c>
      <c r="FP13" s="231" t="s">
        <v>35</v>
      </c>
      <c r="FQ13" s="231" t="s">
        <v>36</v>
      </c>
      <c r="FR13" s="231" t="s">
        <v>80</v>
      </c>
      <c r="FS13" s="231" t="s">
        <v>81</v>
      </c>
      <c r="FT13" s="231" t="s">
        <v>87</v>
      </c>
      <c r="FU13" s="231" t="s">
        <v>88</v>
      </c>
      <c r="FV13" s="231" t="s">
        <v>89</v>
      </c>
      <c r="FW13" s="231" t="s">
        <v>65</v>
      </c>
      <c r="FX13" s="231" t="s">
        <v>82</v>
      </c>
      <c r="FY13" s="231" t="s">
        <v>83</v>
      </c>
      <c r="FZ13" s="231" t="s">
        <v>91</v>
      </c>
      <c r="GA13" s="231" t="s">
        <v>84</v>
      </c>
      <c r="GB13" s="231" t="s">
        <v>86</v>
      </c>
      <c r="GC13" s="231" t="s">
        <v>85</v>
      </c>
      <c r="GD13" s="231" t="s">
        <v>38</v>
      </c>
      <c r="GE13" s="231" t="s">
        <v>39</v>
      </c>
      <c r="GF13" s="231" t="s">
        <v>170</v>
      </c>
      <c r="GG13" s="231" t="s">
        <v>40</v>
      </c>
      <c r="GH13" s="231" t="s">
        <v>41</v>
      </c>
      <c r="GI13" s="231" t="s">
        <v>42</v>
      </c>
      <c r="GJ13" s="231" t="s">
        <v>43</v>
      </c>
      <c r="GK13" s="112"/>
      <c r="GL13" s="230" t="s">
        <v>33</v>
      </c>
      <c r="GM13" s="230" t="s">
        <v>34</v>
      </c>
      <c r="GN13" s="231" t="s">
        <v>35</v>
      </c>
      <c r="GO13" s="231" t="s">
        <v>36</v>
      </c>
      <c r="GP13" s="231" t="s">
        <v>80</v>
      </c>
      <c r="GQ13" s="231" t="s">
        <v>81</v>
      </c>
      <c r="GR13" s="231" t="s">
        <v>87</v>
      </c>
      <c r="GS13" s="231" t="s">
        <v>88</v>
      </c>
      <c r="GT13" s="231" t="s">
        <v>89</v>
      </c>
      <c r="GU13" s="231" t="s">
        <v>65</v>
      </c>
      <c r="GV13" s="231" t="s">
        <v>82</v>
      </c>
      <c r="GW13" s="231" t="s">
        <v>83</v>
      </c>
      <c r="GX13" s="231" t="s">
        <v>91</v>
      </c>
      <c r="GY13" s="231" t="s">
        <v>84</v>
      </c>
      <c r="GZ13" s="231" t="s">
        <v>86</v>
      </c>
      <c r="HA13" s="231" t="s">
        <v>85</v>
      </c>
      <c r="HB13" s="231" t="s">
        <v>38</v>
      </c>
      <c r="HC13" s="231" t="s">
        <v>39</v>
      </c>
      <c r="HD13" s="231" t="s">
        <v>170</v>
      </c>
      <c r="HE13" s="231" t="s">
        <v>40</v>
      </c>
      <c r="HF13" s="231" t="s">
        <v>41</v>
      </c>
      <c r="HG13" s="231" t="s">
        <v>42</v>
      </c>
      <c r="HH13" s="231" t="s">
        <v>43</v>
      </c>
      <c r="HI13" s="112"/>
      <c r="HJ13" s="230" t="s">
        <v>33</v>
      </c>
      <c r="HK13" s="230" t="s">
        <v>34</v>
      </c>
      <c r="HL13" s="231" t="s">
        <v>35</v>
      </c>
      <c r="HM13" s="231" t="s">
        <v>36</v>
      </c>
      <c r="HN13" s="231" t="s">
        <v>80</v>
      </c>
      <c r="HO13" s="231" t="s">
        <v>81</v>
      </c>
      <c r="HP13" s="231" t="s">
        <v>87</v>
      </c>
      <c r="HQ13" s="231" t="s">
        <v>88</v>
      </c>
      <c r="HR13" s="231" t="s">
        <v>89</v>
      </c>
      <c r="HS13" s="231" t="s">
        <v>65</v>
      </c>
      <c r="HT13" s="231" t="s">
        <v>82</v>
      </c>
      <c r="HU13" s="231" t="s">
        <v>83</v>
      </c>
      <c r="HV13" s="231" t="s">
        <v>91</v>
      </c>
      <c r="HW13" s="231" t="s">
        <v>84</v>
      </c>
      <c r="HX13" s="231" t="s">
        <v>86</v>
      </c>
      <c r="HY13" s="231" t="s">
        <v>85</v>
      </c>
      <c r="HZ13" s="231" t="s">
        <v>38</v>
      </c>
      <c r="IA13" s="231" t="s">
        <v>39</v>
      </c>
      <c r="IB13" s="231" t="s">
        <v>170</v>
      </c>
      <c r="IC13" s="231" t="s">
        <v>40</v>
      </c>
      <c r="ID13" s="231" t="s">
        <v>41</v>
      </c>
      <c r="IE13" s="231" t="s">
        <v>42</v>
      </c>
      <c r="IF13" s="231" t="s">
        <v>43</v>
      </c>
      <c r="IG13" s="112"/>
      <c r="IH13" s="230" t="s">
        <v>33</v>
      </c>
      <c r="II13" s="230" t="s">
        <v>34</v>
      </c>
      <c r="IJ13" s="231" t="s">
        <v>35</v>
      </c>
      <c r="IK13" s="231" t="s">
        <v>36</v>
      </c>
      <c r="IL13" s="231" t="s">
        <v>80</v>
      </c>
      <c r="IM13" s="231" t="s">
        <v>81</v>
      </c>
      <c r="IN13" s="231" t="s">
        <v>87</v>
      </c>
      <c r="IO13" s="231" t="s">
        <v>88</v>
      </c>
      <c r="IP13" s="231" t="s">
        <v>89</v>
      </c>
      <c r="IQ13" s="231" t="s">
        <v>65</v>
      </c>
      <c r="IR13" s="231" t="s">
        <v>82</v>
      </c>
      <c r="IS13" s="231" t="s">
        <v>83</v>
      </c>
      <c r="IT13" s="231" t="s">
        <v>91</v>
      </c>
      <c r="IU13" s="231" t="s">
        <v>84</v>
      </c>
      <c r="IV13" s="231" t="s">
        <v>86</v>
      </c>
      <c r="IW13" s="231" t="s">
        <v>85</v>
      </c>
      <c r="IX13" s="231" t="s">
        <v>38</v>
      </c>
      <c r="IY13" s="231" t="s">
        <v>39</v>
      </c>
      <c r="IZ13" s="231" t="s">
        <v>170</v>
      </c>
      <c r="JA13" s="231" t="s">
        <v>40</v>
      </c>
      <c r="JB13" s="231" t="s">
        <v>41</v>
      </c>
      <c r="JC13" s="231" t="s">
        <v>42</v>
      </c>
      <c r="JD13" s="231" t="s">
        <v>43</v>
      </c>
      <c r="JE13" s="198"/>
      <c r="JF13" s="230" t="s">
        <v>33</v>
      </c>
      <c r="JG13" s="230" t="s">
        <v>34</v>
      </c>
      <c r="JH13" s="231" t="s">
        <v>35</v>
      </c>
      <c r="JI13" s="231" t="s">
        <v>36</v>
      </c>
      <c r="JJ13" s="231" t="s">
        <v>80</v>
      </c>
      <c r="JK13" s="231" t="s">
        <v>81</v>
      </c>
      <c r="JL13" s="231" t="s">
        <v>87</v>
      </c>
      <c r="JM13" s="231" t="s">
        <v>88</v>
      </c>
      <c r="JN13" s="231" t="s">
        <v>89</v>
      </c>
      <c r="JO13" s="231" t="s">
        <v>65</v>
      </c>
      <c r="JP13" s="231" t="s">
        <v>82</v>
      </c>
      <c r="JQ13" s="231" t="s">
        <v>83</v>
      </c>
      <c r="JR13" s="231" t="s">
        <v>91</v>
      </c>
      <c r="JS13" s="231" t="s">
        <v>84</v>
      </c>
      <c r="JT13" s="231" t="s">
        <v>86</v>
      </c>
      <c r="JU13" s="231" t="s">
        <v>85</v>
      </c>
      <c r="JV13" s="231" t="s">
        <v>38</v>
      </c>
      <c r="JW13" s="231" t="s">
        <v>39</v>
      </c>
      <c r="JX13" s="231" t="s">
        <v>170</v>
      </c>
      <c r="JY13" s="231" t="s">
        <v>40</v>
      </c>
      <c r="JZ13" s="231" t="s">
        <v>41</v>
      </c>
      <c r="KA13" s="231" t="s">
        <v>42</v>
      </c>
      <c r="KB13" s="231" t="s">
        <v>43</v>
      </c>
      <c r="KC13" s="112"/>
      <c r="KD13" s="112"/>
      <c r="KE13" s="112"/>
      <c r="KF13" s="112"/>
      <c r="KG13" s="112"/>
      <c r="KH13" s="112"/>
      <c r="KI13" s="112"/>
      <c r="KJ13" s="112"/>
      <c r="KK13" s="112"/>
      <c r="KL13" s="112"/>
      <c r="KM13" s="112"/>
      <c r="KN13" s="112"/>
      <c r="KO13" s="112"/>
      <c r="KP13" s="112"/>
      <c r="KQ13" s="112"/>
      <c r="KR13" s="112"/>
      <c r="KS13" s="112"/>
      <c r="KT13" s="112"/>
      <c r="KU13" s="112"/>
      <c r="KV13" s="112"/>
      <c r="KW13" s="112"/>
      <c r="KX13" s="112"/>
      <c r="KY13" s="112"/>
      <c r="KZ13" s="112"/>
      <c r="LA13" s="112"/>
      <c r="LB13" s="112"/>
      <c r="LC13" s="112"/>
      <c r="LD13" s="112"/>
      <c r="LE13" s="112"/>
      <c r="LF13" s="112"/>
      <c r="LG13" s="112"/>
      <c r="LH13" s="112"/>
      <c r="LI13" s="112"/>
      <c r="LK13" s="249"/>
      <c r="LY13" s="198"/>
    </row>
    <row r="14" spans="1:337" ht="16.5" customHeight="1" x14ac:dyDescent="0.25">
      <c r="A14" s="234">
        <v>1</v>
      </c>
      <c r="B14" s="235" t="str">
        <f>+IFERROR(YEAR(D$12),"")</f>
        <v/>
      </c>
      <c r="C14" s="236" t="str">
        <f>+IFERROR(VLOOKUP(B14,'Referencia Parámetros'!$A$2:$B$18,2),"")</f>
        <v/>
      </c>
      <c r="D14" s="140"/>
      <c r="E14" s="134"/>
      <c r="F14" s="135"/>
      <c r="G14" s="134"/>
      <c r="H14" s="134"/>
      <c r="I14" s="134"/>
      <c r="J14" s="135"/>
      <c r="K14" s="141"/>
      <c r="L14" s="141"/>
      <c r="M14" s="135"/>
      <c r="N14" s="135"/>
      <c r="O14" s="237">
        <f>IFERROR(IF(F14=1,G14,IF(F14=4,G14,IF(F14=5,G14,(H14*8+I14)))),"")</f>
        <v>0</v>
      </c>
      <c r="P14" s="238">
        <f>IFERROR(IF(F14=1,+E14/O14*40,IF(F14=4,+E14/O14*40,IF(F14=5,+E14/O14*40,E14/O14*173))),0)</f>
        <v>0</v>
      </c>
      <c r="Q14" s="239" t="str">
        <f>IFERROR(IF(P14&gt;20*C14,'Referencia Parámetros'!$D$20,IF(P14&gt;10*C14,'Referencia Parámetros'!$D$21,IF(P14&gt;5*C14,'Referencia Parámetros'!$D$22,IF(P14&gt;1,'Referencia Parámetros'!$D$23,"NO APLICA")))),"")</f>
        <v/>
      </c>
      <c r="R14" s="240" t="str">
        <f>IFERROR(IF(Q14="NO APLICA",0,IF(F14=1,Q14*O14/40,IF(F14=4,Q14*O14/40,IF(F14=5,Q14*O14/40,Q14*O14/173)))),"")</f>
        <v/>
      </c>
      <c r="S14" s="300">
        <f t="shared" ref="S14:S77" si="13">+IF(L14="",0,IF($F$5&gt;L14,DATEDIF(K14,$F$5,"Y"),DATEDIF(K14,L14,"Y")))</f>
        <v>0</v>
      </c>
      <c r="T14" s="234">
        <f t="shared" ref="T14" si="14">IF(J14=2,0.25,0)</f>
        <v>0</v>
      </c>
      <c r="U14" s="234">
        <f>+IF(S14="","",IF(S14=0,0,IF(S14&gt;=50,0.25,IF(S14&lt;=24,0.25,0))))</f>
        <v>0</v>
      </c>
      <c r="V14" s="234">
        <f>IF(N14=2,0.25,0)</f>
        <v>0</v>
      </c>
      <c r="W14" s="242">
        <f>+IF(D14="",0,IF(Q14="NO APLICA",0,R14+T14+V14+IF(U14="N/A",0,U14)))</f>
        <v>0</v>
      </c>
      <c r="X14" s="297"/>
      <c r="Z14" s="234">
        <v>1</v>
      </c>
      <c r="AA14" s="235" t="str">
        <f>+IFERROR(YEAR(AC$12),"")</f>
        <v/>
      </c>
      <c r="AB14" s="236" t="str">
        <f>IFERROR(VLOOKUP(AA14,'Referencia Parámetros'!$A$2:$B$18,2),"")</f>
        <v/>
      </c>
      <c r="AC14" s="140"/>
      <c r="AD14" s="140"/>
      <c r="AE14" s="136" t="str">
        <f t="shared" ref="AE14:AE45" si="15">IFERROR(+VLOOKUP(AC14,D$14:F$113,3,FALSE),"Completar")</f>
        <v>Completar</v>
      </c>
      <c r="AF14" s="134"/>
      <c r="AG14" s="134"/>
      <c r="AH14" s="134"/>
      <c r="AI14" s="136" t="str">
        <f t="shared" ref="AI14:AI45" si="16">+IFERROR(VLOOKUP(AC14,D$14:J$113,7,0),"Completar")</f>
        <v>Completar</v>
      </c>
      <c r="AJ14" s="137" t="str">
        <f t="shared" ref="AJ14:AJ45" si="17">IFERROR(VLOOKUP(AC14,D$14:M$113,8,FALSE),"Completar")</f>
        <v>Completar</v>
      </c>
      <c r="AK14" s="137" t="str">
        <f t="shared" ref="AK14:AK45" si="18">IFERROR(VLOOKUP(AC14,D$14:M$113,9,FALSE),"Completar")</f>
        <v>Completar</v>
      </c>
      <c r="AL14" s="135"/>
      <c r="AM14" s="136" t="str">
        <f t="shared" ref="AM14:AM45" si="19">IFERROR(VLOOKUP(AC14,D$14:N$113,11,FALSE),"Completar")</f>
        <v>Completar</v>
      </c>
      <c r="AN14" s="237">
        <f>IFERROR(IF(AE14=1,AF14,IF(AE14=4,AF14,IF(AE14=5,AF14,(AG14*8+AH14)))),"")</f>
        <v>0</v>
      </c>
      <c r="AO14" s="238">
        <f t="shared" ref="AO14" si="20">IFERROR(IF(AE14=1,+AD14/AN14*40,IF(AE14=4,+AD14/AN14*40,IF(AE14=5,+AD14/AN14*40,AD14/AN14*173))),0)</f>
        <v>0</v>
      </c>
      <c r="AP14" s="239" t="str">
        <f>IFERROR(IF(AO14&gt;20*AB14,'Referencia Parámetros'!$D$20,IF(AO14&gt;10*AB14,'Referencia Parámetros'!$D$21,IF(AO14&gt;5*AB14,'Referencia Parámetros'!$D$22, IF(AO14&gt;1,'Referencia Parámetros'!$D$23,"NO APLICA")))),"")</f>
        <v/>
      </c>
      <c r="AQ14" s="240" t="str">
        <f>IFERROR(IF(AP14="NO APLICA",0,IF(AE14=1,AP14*AN14/40,IF(AE14=4,AP14*AN14/40,IF(AE14=5,AP14*AN14/40,AP14*AN14/173)))),"")</f>
        <v/>
      </c>
      <c r="AR14" s="291">
        <f>+IF(AJ14="Completar",0,IF($F$5&gt;AK14,DATEDIF(AJ14,$F$5,"Y"),DATEDIF(AJ14,AK14,"Y")))</f>
        <v>0</v>
      </c>
      <c r="AS14" s="234">
        <f t="shared" ref="AS14" si="21">IF(AI14=2,0.25,0)</f>
        <v>0</v>
      </c>
      <c r="AT14" s="234">
        <f>IF(AR14=0,0,IF(AR14="N/A","N/A",IF(AR14&gt;=50,0.25,IF(AR14&lt;=24,0.25,0))))</f>
        <v>0</v>
      </c>
      <c r="AU14" s="234">
        <f t="shared" ref="AU14" si="22">IF(AM14=2,0.25,0)</f>
        <v>0</v>
      </c>
      <c r="AV14" s="242">
        <f t="shared" ref="AV14" si="23">+IF(AC14="",0,IF(AP14="NO APLICA",0,AQ14+AS14+AU14+IF(AT14="N/A",0,AT14)))</f>
        <v>0</v>
      </c>
      <c r="AX14" s="234">
        <v>1</v>
      </c>
      <c r="AY14" s="235" t="str">
        <f>IFERROR(YEAR(BA$12),"")</f>
        <v/>
      </c>
      <c r="AZ14" s="236" t="str">
        <f>IFERROR(VLOOKUP(AY14,'Referencia Parámetros'!$A$2:$B$18,2),"")</f>
        <v/>
      </c>
      <c r="BA14" s="140"/>
      <c r="BB14" s="140"/>
      <c r="BC14" s="136" t="str">
        <f t="shared" ref="BC14:BC45" si="24">IFERROR(+VLOOKUP(BA14,AC$14:AE$113,3,FALSE),"Completar")</f>
        <v>Completar</v>
      </c>
      <c r="BD14" s="134"/>
      <c r="BE14" s="134"/>
      <c r="BF14" s="134"/>
      <c r="BG14" s="136" t="str">
        <f t="shared" ref="BG14:BG45" si="25">+IFERROR(VLOOKUP(BA14,AC$14:AI$113,7,0),"Completar")</f>
        <v>Completar</v>
      </c>
      <c r="BH14" s="137" t="str">
        <f t="shared" ref="BH14:BH45" si="26">IFERROR(VLOOKUP(BA14,AC$14:AL$113,8,FALSE),"Completar")</f>
        <v>Completar</v>
      </c>
      <c r="BI14" s="137" t="str">
        <f t="shared" ref="BI14:BI45" si="27">IFERROR(VLOOKUP(BA14,AC$14:AL$113,9,FALSE),"Completar")</f>
        <v>Completar</v>
      </c>
      <c r="BJ14" s="135"/>
      <c r="BK14" s="136" t="str">
        <f t="shared" ref="BK14:BK45" si="28">IFERROR(VLOOKUP(BA14,AC$14:AM$113,11,FALSE),"Completar")</f>
        <v>Completar</v>
      </c>
      <c r="BL14" s="237">
        <f>IFERROR(IF(BC14=1,BD14,IF(BC14=4,BD14,IF(BC14=5,BD14,(BE14*8+BF14)))),"")</f>
        <v>0</v>
      </c>
      <c r="BM14" s="238">
        <f t="shared" ref="BM14" si="29">IFERROR(IF(BC14=1,+BB14/BL14*40,IF(BC14=4,+BB14/BL14*40,IF(BC14=5,+BB14/BL14*40,BB14/BL14*173))),0)</f>
        <v>0</v>
      </c>
      <c r="BN14" s="239" t="str">
        <f>IFERROR(IF(BM14&gt;20*AZ14,'Referencia Parámetros'!$D$20,IF(BM14&gt;10*AZ14,'Referencia Parámetros'!$D$21,IF(BM14&gt;5*AZ14,'Referencia Parámetros'!$D$22, IF(BM14&gt;1,'Referencia Parámetros'!$D$23,"NO APLICA")))),"")</f>
        <v/>
      </c>
      <c r="BO14" s="240" t="str">
        <f>IFERROR(IF(BN14="NO APLICA",0,IF(BC14=1,BN14*BL14/40,IF(BC14=4,BN14*BL14/40,IF(BC14=5,BN14*BL14/40,BN14*BL14/173)))),"")</f>
        <v/>
      </c>
      <c r="BP14" s="291">
        <f t="shared" ref="BP14:BP77" si="30">+IF(BH14="Completar",0,IF($F$5&gt;BI14,DATEDIF(BH14,$F$5,"Y"),DATEDIF(BH14,BI14,"Y")))</f>
        <v>0</v>
      </c>
      <c r="BQ14" s="234">
        <f t="shared" ref="BQ14" si="31">IF(BG14=2,0.25,0)</f>
        <v>0</v>
      </c>
      <c r="BR14" s="234">
        <f>IF(BP14=0,0,IF(BP14="N/A","N/A",IF(BP14&gt;=50,0.25,IF(BP14&lt;=24,0.25,0))))</f>
        <v>0</v>
      </c>
      <c r="BS14" s="234">
        <f t="shared" ref="BS14" si="32">IF(BK14=2,0.25,0)</f>
        <v>0</v>
      </c>
      <c r="BT14" s="242">
        <f t="shared" ref="BT14" si="33">+IF(BA14="",0,IF(BN14="NO APLICA",0,BO14+BQ14+BS14+IF(BR14="N/A",0,BR14)))</f>
        <v>0</v>
      </c>
      <c r="BV14" s="234">
        <v>1</v>
      </c>
      <c r="BW14" s="235" t="str">
        <f>IFERROR(YEAR(BY$12),"")</f>
        <v/>
      </c>
      <c r="BX14" s="236" t="str">
        <f>IFERROR(VLOOKUP(BW14,'Referencia Parámetros'!$A$2:$B$18,2),"")</f>
        <v/>
      </c>
      <c r="BY14" s="140"/>
      <c r="BZ14" s="140"/>
      <c r="CA14" s="136" t="str">
        <f t="shared" ref="CA14:CA45" si="34">IFERROR(+VLOOKUP(BY14,BA$14:BC$113,3,FALSE),"Completar")</f>
        <v>Completar</v>
      </c>
      <c r="CB14" s="134"/>
      <c r="CC14" s="134"/>
      <c r="CD14" s="134"/>
      <c r="CE14" s="136" t="str">
        <f t="shared" ref="CE14:CE45" si="35">+IFERROR(VLOOKUP(BY14,BA$14:BG$113,7,0),"Completar")</f>
        <v>Completar</v>
      </c>
      <c r="CF14" s="137" t="str">
        <f t="shared" ref="CF14:CF45" si="36">IFERROR(VLOOKUP(BY14,BA$14:BJ$113,8,FALSE),"Completar")</f>
        <v>Completar</v>
      </c>
      <c r="CG14" s="137" t="str">
        <f t="shared" ref="CG14:CG45" si="37">IFERROR(VLOOKUP(BY14,BA$14:BJ$113,9,FALSE),"Completar")</f>
        <v>Completar</v>
      </c>
      <c r="CH14" s="135"/>
      <c r="CI14" s="136" t="str">
        <f t="shared" ref="CI14:CI45" si="38">IFERROR(VLOOKUP(BY14,BA$14:BK$113,11,FALSE),"Completar")</f>
        <v>Completar</v>
      </c>
      <c r="CJ14" s="237">
        <f>IFERROR(IF(CA14=1,CB14,IF(CA14=4,CB14,IF(CA14=5,CB14,(CC14*8+CD14)))),"")</f>
        <v>0</v>
      </c>
      <c r="CK14" s="238">
        <f t="shared" ref="CK14" si="39">IFERROR(IF(CA14=1,+BZ14/CJ14*40,IF(CA14=4,+BZ14/CJ14*40,IF(CA14=5,+BZ14/CJ14*40,BZ14/CJ14*173))),0)</f>
        <v>0</v>
      </c>
      <c r="CL14" s="239" t="str">
        <f>IFERROR(IF(CK14&gt;20*BX14,'Referencia Parámetros'!$D$20,IF(CK14&gt;10*BX14,'Referencia Parámetros'!$D$21,IF(CK14&gt;5*BX14,'Referencia Parámetros'!$D$22, IF(CK14&gt;1,'Referencia Parámetros'!$D$23,"NO APLICA")))),"")</f>
        <v/>
      </c>
      <c r="CM14" s="240" t="str">
        <f>IFERROR(IF(CL14="NO APLICA",0,IF(CA14=1,CL14*CJ14/40,IF(CA14=4,CL14*CJ14/40,IF(CA14=5,CL14*CJ14/40,CL14*CJ14/173)))),"")</f>
        <v/>
      </c>
      <c r="CN14" s="291">
        <f t="shared" ref="CN14:CN77" si="40">+IF(CF14="Completar",0,IF($F$5&gt;CG14,DATEDIF(CF14,$F$5,"Y"),DATEDIF(CF14,CG14,"Y")))</f>
        <v>0</v>
      </c>
      <c r="CO14" s="234">
        <f t="shared" ref="CO14" si="41">IF(CE14=2,0.25,0)</f>
        <v>0</v>
      </c>
      <c r="CP14" s="234">
        <f>IF(CN14=0,0,IF(CN14="N/A","N/A",IF(CN14&gt;=50,0.25,IF(CN14&lt;=24,0.25,0))))</f>
        <v>0</v>
      </c>
      <c r="CQ14" s="234">
        <f t="shared" ref="CQ14" si="42">IF(CI14=2,0.25,0)</f>
        <v>0</v>
      </c>
      <c r="CR14" s="242">
        <f t="shared" ref="CR14" si="43">+IF(BY14="",0,IF(CL14="NO APLICA",0,CM14+CO14+CQ14+IF(CP14="N/A",0,CP14)))</f>
        <v>0</v>
      </c>
      <c r="CT14" s="234">
        <v>1</v>
      </c>
      <c r="CU14" s="235" t="str">
        <f>IFERROR(YEAR(CW$12),"")</f>
        <v/>
      </c>
      <c r="CV14" s="236" t="str">
        <f>IFERROR(VLOOKUP(CU14,'Referencia Parámetros'!$A$2:$B$18,2),"")</f>
        <v/>
      </c>
      <c r="CW14" s="140"/>
      <c r="CX14" s="140"/>
      <c r="CY14" s="136" t="str">
        <f t="shared" ref="CY14:CY45" si="44">IFERROR(+VLOOKUP(CW14,BY$14:CA$113,3,FALSE),"Completar")</f>
        <v>Completar</v>
      </c>
      <c r="CZ14" s="134"/>
      <c r="DA14" s="134"/>
      <c r="DB14" s="134"/>
      <c r="DC14" s="136" t="str">
        <f t="shared" ref="DC14:DC45" si="45">+IFERROR(VLOOKUP(CW14,BY$14:CE$113,7,0),"Completar")</f>
        <v>Completar</v>
      </c>
      <c r="DD14" s="137" t="str">
        <f t="shared" ref="DD14:DD45" si="46">IFERROR(VLOOKUP(CW14,BY$14:CH$113,8,FALSE),"Completar")</f>
        <v>Completar</v>
      </c>
      <c r="DE14" s="137" t="str">
        <f t="shared" ref="DE14:DE45" si="47">IFERROR(VLOOKUP(CW14,BY$14:CH$113,9,FALSE),"Completar")</f>
        <v>Completar</v>
      </c>
      <c r="DF14" s="135"/>
      <c r="DG14" s="136" t="str">
        <f t="shared" ref="DG14:DG45" si="48">IFERROR(VLOOKUP(CW14,BY$14:CI$113,11,FALSE),"Completar")</f>
        <v>Completar</v>
      </c>
      <c r="DH14" s="237">
        <f>IFERROR(IF(CY14=1,CZ14,IF(CY14=4,CZ14,IF(CY14=5,CZ14,(DA14*8+DB14)))),"")</f>
        <v>0</v>
      </c>
      <c r="DI14" s="238">
        <f t="shared" ref="DI14" si="49">IFERROR(IF(CY14=1,+CX14/DH14*40,IF(CY14=4,+CX14/DH14*40,IF(CY14=5,+CX14/DH14*40,CX14/DH14*173))),0)</f>
        <v>0</v>
      </c>
      <c r="DJ14" s="239" t="str">
        <f>IFERROR(IF(DI14&gt;20*CV14,'Referencia Parámetros'!$D$20,IF(DI14&gt;10*CV14,'Referencia Parámetros'!$D$21,IF(DI14&gt;5*CV14,'Referencia Parámetros'!$D$22, IF(DI14&gt;1,'Referencia Parámetros'!$D$23,"NO APLICA")))),"")</f>
        <v/>
      </c>
      <c r="DK14" s="240" t="str">
        <f>IFERROR(IF(DJ14="NO APLICA",0,IF(CY14=1,DJ14*DH14/40,IF(CY14=4,DJ14*DH14/40,IF(CY14=5,DJ14*DH14/40,DJ14*DH14/173)))),"")</f>
        <v/>
      </c>
      <c r="DL14" s="291">
        <f t="shared" ref="DL14:DL77" si="50">+IF(DD14="Completar",0,IF($F$5&gt;DE14,DATEDIF(DD14,$F$5,"Y"),DATEDIF(DD14,DE14,"Y")))</f>
        <v>0</v>
      </c>
      <c r="DM14" s="234">
        <f t="shared" ref="DM14" si="51">IF(DC14=2,0.25,0)</f>
        <v>0</v>
      </c>
      <c r="DN14" s="234">
        <f>IF(DL14=0,0,IF(DL14="N/A","N/A",IF(DL14&gt;=50,0.25,IF(DL14&lt;=24,0.25,0))))</f>
        <v>0</v>
      </c>
      <c r="DO14" s="234">
        <f t="shared" ref="DO14" si="52">IF(DG14=2,0.25,0)</f>
        <v>0</v>
      </c>
      <c r="DP14" s="242">
        <f t="shared" ref="DP14" si="53">+IF(CW14="",0,IF(DJ14="NO APLICA",0,DK14+DM14+DO14+IF(DN14="N/A",0,DN14)))</f>
        <v>0</v>
      </c>
      <c r="DR14" s="234">
        <v>1</v>
      </c>
      <c r="DS14" s="235" t="str">
        <f>IFERROR(YEAR(DU$12),"")</f>
        <v/>
      </c>
      <c r="DT14" s="236" t="str">
        <f>IFERROR(VLOOKUP(DS14,'Referencia Parámetros'!$A$2:$B$18,2),"")</f>
        <v/>
      </c>
      <c r="DU14" s="140"/>
      <c r="DV14" s="140"/>
      <c r="DW14" s="136" t="str">
        <f t="shared" ref="DW14:DW45" si="54">IFERROR(+VLOOKUP(DU14,CW$14:CY$113,3,FALSE),"Completar")</f>
        <v>Completar</v>
      </c>
      <c r="DX14" s="134"/>
      <c r="DY14" s="134"/>
      <c r="DZ14" s="134"/>
      <c r="EA14" s="136" t="str">
        <f t="shared" ref="EA14:EA45" si="55">+IFERROR(VLOOKUP(DU14,CW$14:DC$113,7,0),"Completar")</f>
        <v>Completar</v>
      </c>
      <c r="EB14" s="137" t="str">
        <f t="shared" ref="EB14:EB45" si="56">IFERROR(VLOOKUP(DU14,CW$14:DF$113,8,FALSE),"Completar")</f>
        <v>Completar</v>
      </c>
      <c r="EC14" s="137" t="str">
        <f t="shared" ref="EC14:EC45" si="57">IFERROR(VLOOKUP(DU14,CW$14:DF$113,9,FALSE),"Completar")</f>
        <v>Completar</v>
      </c>
      <c r="ED14" s="135"/>
      <c r="EE14" s="136" t="str">
        <f t="shared" ref="EE14:EE45" si="58">IFERROR(VLOOKUP(DU14,CW$14:DG$113,11,FALSE),"Completar")</f>
        <v>Completar</v>
      </c>
      <c r="EF14" s="237">
        <f>IFERROR(IF(DW14=1,DX14,IF(DW14=4,DX14,IF(DW14=5,DX14,(DY14*8+DZ14)))),"")</f>
        <v>0</v>
      </c>
      <c r="EG14" s="238">
        <f t="shared" ref="EG14" si="59">IFERROR(IF(DW14=1,+DV14/EF14*40,IF(DW14=4,+DV14/EF14*40,IF(DW14=5,+DV14/EF14*40,DV14/EF14*173))),0)</f>
        <v>0</v>
      </c>
      <c r="EH14" s="239" t="str">
        <f>IFERROR(IF(EG14&gt;20*DT14,'Referencia Parámetros'!$D$20,IF(EG14&gt;10*DT14,'Referencia Parámetros'!$D$21,IF(EG14&gt;5*DT14,'Referencia Parámetros'!$D$22, IF(EG14&gt;1,'Referencia Parámetros'!$D$23,"NO APLICA")))),"")</f>
        <v/>
      </c>
      <c r="EI14" s="240" t="str">
        <f>IFERROR(IF(EH14="NO APLICA",0,IF(DW14=1,EH14*EF14/40,IF(DW14=4,EH14*EF14/40,IF(DW14=5,EH14*EF14/40,EH14*EF14/173)))),"")</f>
        <v/>
      </c>
      <c r="EJ14" s="291">
        <f t="shared" ref="EJ14:EJ77" si="60">+IF(EB14="Completar",0,IF($F$5&gt;EC14,DATEDIF(EB14,$F$5,"Y"),DATEDIF(EB14,EC14,"Y")))</f>
        <v>0</v>
      </c>
      <c r="EK14" s="234">
        <f t="shared" ref="EK14" si="61">IF(EA14=2,0.25,0)</f>
        <v>0</v>
      </c>
      <c r="EL14" s="234">
        <f>IF(EJ14=0,0,IF(EJ14="N/A","N/A",IF(EJ14&gt;=50,0.25,IF(EJ14&lt;=24,0.25,0))))</f>
        <v>0</v>
      </c>
      <c r="EM14" s="234">
        <f t="shared" ref="EM14" si="62">IF(EE14=2,0.25,0)</f>
        <v>0</v>
      </c>
      <c r="EN14" s="242">
        <f t="shared" ref="EN14" si="63">+IF(DU14="",0,IF(EH14="NO APLICA",0,EI14+EK14+EM14+IF(EL14="N/A",0,EL14)))</f>
        <v>0</v>
      </c>
      <c r="EP14" s="234">
        <v>1</v>
      </c>
      <c r="EQ14" s="235" t="str">
        <f>IFERROR(YEAR(ES$12),"")</f>
        <v/>
      </c>
      <c r="ER14" s="236" t="str">
        <f>IFERROR(VLOOKUP(EQ14,'Referencia Parámetros'!$A$2:$B$18,2),"")</f>
        <v/>
      </c>
      <c r="ES14" s="140"/>
      <c r="ET14" s="140"/>
      <c r="EU14" s="136" t="str">
        <f t="shared" ref="EU14:EU45" si="64">IFERROR(+VLOOKUP(ES14,DU$14:DW$113,3,FALSE),"Completar")</f>
        <v>Completar</v>
      </c>
      <c r="EV14" s="134"/>
      <c r="EW14" s="134"/>
      <c r="EX14" s="134"/>
      <c r="EY14" s="136" t="str">
        <f t="shared" ref="EY14:EY45" si="65">+IFERROR(VLOOKUP(ES14,DU$14:EA$113,7,0),"Completar")</f>
        <v>Completar</v>
      </c>
      <c r="EZ14" s="137" t="str">
        <f t="shared" ref="EZ14:EZ45" si="66">IFERROR(VLOOKUP(ES14,DU$14:ED$113,8,FALSE),"Completar")</f>
        <v>Completar</v>
      </c>
      <c r="FA14" s="137" t="str">
        <f t="shared" ref="FA14:FA45" si="67">IFERROR(VLOOKUP(ES14,DU$14:ED$113,9,FALSE),"Completar")</f>
        <v>Completar</v>
      </c>
      <c r="FB14" s="135"/>
      <c r="FC14" s="136" t="str">
        <f t="shared" ref="FC14:FC45" si="68">IFERROR(VLOOKUP(ES14,DU$14:EE$113,11,FALSE),"Completar")</f>
        <v>Completar</v>
      </c>
      <c r="FD14" s="237">
        <f>IFERROR(IF(EU14=1,EV14,IF(EU14=4,EV14,IF(EU14=5,EV14,(EW14*8+EX14)))),"")</f>
        <v>0</v>
      </c>
      <c r="FE14" s="238">
        <f t="shared" ref="FE14" si="69">IFERROR(IF(EU14=1,+ET14/FD14*40,IF(EU14=4,+ET14/FD14*40,IF(EU14=5,+ET14/FD14*40,ET14/FD14*173))),0)</f>
        <v>0</v>
      </c>
      <c r="FF14" s="239" t="str">
        <f>IFERROR(IF(FE14&gt;20*ER14,'Referencia Parámetros'!$D$20,IF(FE14&gt;10*ER14,'Referencia Parámetros'!$D$21,IF(FE14&gt;5*ER14,'Referencia Parámetros'!$D$22, IF(FE14&gt;1,'Referencia Parámetros'!$D$23,"NO APLICA")))),"")</f>
        <v/>
      </c>
      <c r="FG14" s="240" t="str">
        <f>IFERROR(IF(FF14="NO APLICA",0,IF(EU14=1,FF14*FD14/40,IF(EU14=4,FF14*FD14/40,IF(EU14=5,FF14*FD14/40,FF14*FD14/173)))),"")</f>
        <v/>
      </c>
      <c r="FH14" s="291">
        <f t="shared" ref="FH14:FH77" si="70">+IF(EZ14="Completar",0,IF($F$5&gt;FA14,DATEDIF(EZ14,$F$5,"Y"),DATEDIF(EZ14,FA14,"Y")))</f>
        <v>0</v>
      </c>
      <c r="FI14" s="234">
        <f t="shared" ref="FI14" si="71">IF(EY14=2,0.25,0)</f>
        <v>0</v>
      </c>
      <c r="FJ14" s="234">
        <f>IF(FH14=0,0,IF(FH14="N/A","N/A",IF(FH14&gt;=50,0.25,IF(FH14&lt;=24,0.25,0))))</f>
        <v>0</v>
      </c>
      <c r="FK14" s="234">
        <f t="shared" ref="FK14" si="72">IF(FC14=2,0.25,0)</f>
        <v>0</v>
      </c>
      <c r="FL14" s="242">
        <f t="shared" ref="FL14" si="73">+IF(ES14="",0,IF(FF14="NO APLICA",0,FG14+FI14+FK14+IF(FJ14="N/A",0,FJ14)))</f>
        <v>0</v>
      </c>
      <c r="FN14" s="234">
        <v>1</v>
      </c>
      <c r="FO14" s="235" t="str">
        <f>IFERROR(YEAR(FQ$12),"")</f>
        <v/>
      </c>
      <c r="FP14" s="236" t="str">
        <f>IFERROR(VLOOKUP(FO14,'Referencia Parámetros'!$A$2:$B$18,2),"")</f>
        <v/>
      </c>
      <c r="FQ14" s="140"/>
      <c r="FR14" s="140"/>
      <c r="FS14" s="136" t="str">
        <f t="shared" ref="FS14:FS45" si="74">IFERROR(+VLOOKUP(FQ14,ES$14:EU$113,3,FALSE),"Completar")</f>
        <v>Completar</v>
      </c>
      <c r="FT14" s="134"/>
      <c r="FU14" s="134"/>
      <c r="FV14" s="134"/>
      <c r="FW14" s="136" t="str">
        <f t="shared" ref="FW14:FW45" si="75">+IFERROR(VLOOKUP(FQ14,ES$14:EY$113,7,0),"Completar")</f>
        <v>Completar</v>
      </c>
      <c r="FX14" s="137" t="str">
        <f t="shared" ref="FX14:FX45" si="76">IFERROR(VLOOKUP(FQ14,ES$14:FB$113,8,FALSE),"Completar")</f>
        <v>Completar</v>
      </c>
      <c r="FY14" s="137" t="str">
        <f t="shared" ref="FY14:FY45" si="77">IFERROR(VLOOKUP(FQ14,ES$14:FB$113,9,FALSE),"Completar")</f>
        <v>Completar</v>
      </c>
      <c r="FZ14" s="135"/>
      <c r="GA14" s="136" t="str">
        <f t="shared" ref="GA14:GA45" si="78">IFERROR(VLOOKUP(FQ14,ES$14:FC$113,11,FALSE),"Completar")</f>
        <v>Completar</v>
      </c>
      <c r="GB14" s="237">
        <f>IFERROR(IF(FS14=1,FT14,IF(FS14=4,FT14,IF(FS14=5,FT14,(FU14*8+FV14)))),"")</f>
        <v>0</v>
      </c>
      <c r="GC14" s="238">
        <f t="shared" ref="GC14" si="79">IFERROR(IF(FS14=1,+FR14/GB14*40,IF(FS14=4,+FR14/GB14*40,IF(FS14=5,+FR14/GB14*40,FR14/GB14*173))),0)</f>
        <v>0</v>
      </c>
      <c r="GD14" s="239" t="str">
        <f>IFERROR(IF(GC14&gt;20*FP14,'Referencia Parámetros'!$D$20,IF(GC14&gt;10*FP14,'Referencia Parámetros'!$D$21,IF(GC14&gt;5*FP14,'Referencia Parámetros'!$D$22, IF(GC14&gt;1,'Referencia Parámetros'!$D$23,"NO APLICA")))),"")</f>
        <v/>
      </c>
      <c r="GE14" s="240" t="str">
        <f>IFERROR(IF(GD14="NO APLICA",0,IF(FS14=1,GD14*GB14/40,IF(FS14=4,GD14*GB14/40,IF(FS14=5,GD14*GB14/40,GD14*GB14/173)))),"")</f>
        <v/>
      </c>
      <c r="GF14" s="291">
        <f t="shared" ref="GF14:GF77" si="80">+IF(FX14="Completar",0,IF($F$5&gt;FY14,DATEDIF(FX14,$F$5,"Y"),DATEDIF(FX14,FY14,"Y")))</f>
        <v>0</v>
      </c>
      <c r="GG14" s="234">
        <f t="shared" ref="GG14" si="81">IF(FW14=2,0.25,0)</f>
        <v>0</v>
      </c>
      <c r="GH14" s="234">
        <f>IF(GF14=0,0,IF(GF14="N/A","N/A",IF(GF14&gt;=50,0.25,IF(GF14&lt;=24,0.25,0))))</f>
        <v>0</v>
      </c>
      <c r="GI14" s="234">
        <f t="shared" ref="GI14" si="82">IF(GA14=2,0.25,0)</f>
        <v>0</v>
      </c>
      <c r="GJ14" s="242">
        <f t="shared" ref="GJ14" si="83">+IF(FQ14="",0,IF(GD14="NO APLICA",0,GE14+GG14+GI14+IF(GH14="N/A",0,GH14)))</f>
        <v>0</v>
      </c>
      <c r="GL14" s="234">
        <v>1</v>
      </c>
      <c r="GM14" s="235" t="str">
        <f>IFERROR(YEAR(GO$12),"")</f>
        <v/>
      </c>
      <c r="GN14" s="236" t="str">
        <f>IFERROR(VLOOKUP(GM14,'Referencia Parámetros'!$A$2:$B$18,2),"")</f>
        <v/>
      </c>
      <c r="GO14" s="140"/>
      <c r="GP14" s="140"/>
      <c r="GQ14" s="136" t="str">
        <f t="shared" ref="GQ14:GQ45" si="84">IFERROR(+VLOOKUP(GO14,FQ$14:FS$113,3,FALSE),"Completar")</f>
        <v>Completar</v>
      </c>
      <c r="GR14" s="134"/>
      <c r="GS14" s="134"/>
      <c r="GT14" s="134"/>
      <c r="GU14" s="136" t="str">
        <f t="shared" ref="GU14:GU45" si="85">+IFERROR(VLOOKUP(GO14,FQ$14:FW$113,7,0),"Completar")</f>
        <v>Completar</v>
      </c>
      <c r="GV14" s="137" t="str">
        <f t="shared" ref="GV14:GV45" si="86">IFERROR(VLOOKUP(GO14,FQ$14:FZ$113,8,FALSE),"Completar")</f>
        <v>Completar</v>
      </c>
      <c r="GW14" s="137" t="str">
        <f t="shared" ref="GW14:GW45" si="87">IFERROR(VLOOKUP(GO14,FQ$14:FZ$113,9,FALSE),"Completar")</f>
        <v>Completar</v>
      </c>
      <c r="GX14" s="135"/>
      <c r="GY14" s="136" t="str">
        <f t="shared" ref="GY14:GY45" si="88">IFERROR(VLOOKUP(GO14,FQ$14:GA$113,11,FALSE),"Completar")</f>
        <v>Completar</v>
      </c>
      <c r="GZ14" s="237">
        <f>IFERROR(IF(GQ14=1,GR14,IF(GQ14=4,GR14,IF(GQ14=5,GR14,(GS14*8+GT14)))),"")</f>
        <v>0</v>
      </c>
      <c r="HA14" s="238">
        <f t="shared" ref="HA14" si="89">IFERROR(IF(GQ14=1,+GP14/GZ14*40,IF(GQ14=4,+GP14/GZ14*40,IF(GQ14=5,+GP14/GZ14*40,GP14/GZ14*173))),0)</f>
        <v>0</v>
      </c>
      <c r="HB14" s="239" t="str">
        <f>IFERROR(IF(HA14&gt;20*GN14,'Referencia Parámetros'!$D$20,IF(HA14&gt;10*GN14,'Referencia Parámetros'!$D$21,IF(HA14&gt;5*GN14,'Referencia Parámetros'!$D$22, IF(HA14&gt;1,'Referencia Parámetros'!$D$23,"NO APLICA")))),"")</f>
        <v/>
      </c>
      <c r="HC14" s="240" t="str">
        <f>IFERROR(IF(HB14="NO APLICA",0,IF(GQ14=1,HB14*GZ14/40,IF(GQ14=4,HB14*GZ14/40,IF(GQ14=5,HB14*GZ14/40,HB14*GZ14/173)))),"")</f>
        <v/>
      </c>
      <c r="HD14" s="291">
        <f t="shared" ref="HD14:HD77" si="90">+IF(GV14="Completar",0,IF($F$5&gt;GW14,DATEDIF(GV14,$F$5,"Y"),DATEDIF(GV14,GW14,"Y")))</f>
        <v>0</v>
      </c>
      <c r="HE14" s="234">
        <f t="shared" ref="HE14" si="91">IF(GU14=2,0.25,0)</f>
        <v>0</v>
      </c>
      <c r="HF14" s="234">
        <f>IF(HD14=0,0,IF(HD14="N/A","N/A",IF(HD14&gt;=50,0.25,IF(HD14&lt;=24,0.25,0))))</f>
        <v>0</v>
      </c>
      <c r="HG14" s="234">
        <f t="shared" ref="HG14" si="92">IF(GY14=2,0.25,0)</f>
        <v>0</v>
      </c>
      <c r="HH14" s="242">
        <f t="shared" ref="HH14" si="93">+IF(GO14="",0,IF(HB14="NO APLICA",0,HC14+HE14+HG14+IF(HF14="N/A",0,HF14)))</f>
        <v>0</v>
      </c>
      <c r="HJ14" s="234">
        <v>1</v>
      </c>
      <c r="HK14" s="235" t="str">
        <f>IFERROR(YEAR(HM$12),"")</f>
        <v/>
      </c>
      <c r="HL14" s="236" t="str">
        <f>IFERROR(VLOOKUP(HK14,'Referencia Parámetros'!$A$2:$B$18,2),"")</f>
        <v/>
      </c>
      <c r="HM14" s="140"/>
      <c r="HN14" s="140"/>
      <c r="HO14" s="136" t="str">
        <f t="shared" ref="HO14:HO45" si="94">IFERROR(+VLOOKUP(HM14,GO$14:GQ$113,3,FALSE),"Completar")</f>
        <v>Completar</v>
      </c>
      <c r="HP14" s="134"/>
      <c r="HQ14" s="134"/>
      <c r="HR14" s="134"/>
      <c r="HS14" s="136" t="str">
        <f t="shared" ref="HS14:HS45" si="95">+IFERROR(VLOOKUP(HM14,GO$14:GU$113,7,0),"Completar")</f>
        <v>Completar</v>
      </c>
      <c r="HT14" s="137" t="str">
        <f t="shared" ref="HT14:HT45" si="96">IFERROR(VLOOKUP(HM14,GO$14:GX$113,8,FALSE),"Completar")</f>
        <v>Completar</v>
      </c>
      <c r="HU14" s="137" t="str">
        <f t="shared" ref="HU14:HU45" si="97">IFERROR(VLOOKUP(HM14,GO$14:GX$113,9,FALSE),"Completar")</f>
        <v>Completar</v>
      </c>
      <c r="HV14" s="135"/>
      <c r="HW14" s="136" t="str">
        <f t="shared" ref="HW14:HW45" si="98">IFERROR(VLOOKUP(HM14,GO$14:GY$113,11,FALSE),"Completar")</f>
        <v>Completar</v>
      </c>
      <c r="HX14" s="237">
        <f>IFERROR(IF(HO14=1,HP14,IF(HO14=4,HP14,IF(HO14=5,HP14,(HQ14*8+HR14)))),"")</f>
        <v>0</v>
      </c>
      <c r="HY14" s="238">
        <f t="shared" ref="HY14" si="99">IFERROR(IF(HO14=1,+HN14/HX14*40,IF(HO14=4,+HN14/HX14*40,IF(HO14=5,+HN14/HX14*40,HN14/HX14*173))),0)</f>
        <v>0</v>
      </c>
      <c r="HZ14" s="239" t="str">
        <f>IFERROR(IF(HY14&gt;20*HL14,'Referencia Parámetros'!$D$20,IF(HY14&gt;10*HL14,'Referencia Parámetros'!$D$21,IF(HY14&gt;5*HL14,'Referencia Parámetros'!$D$22, IF(HY14&gt;1,'Referencia Parámetros'!$D$23,"NO APLICA")))),"")</f>
        <v/>
      </c>
      <c r="IA14" s="240" t="str">
        <f>IFERROR(IF(HZ14="NO APLICA",0,IF(HO14=1,HZ14*HX14/40,IF(HO14=4,HZ14*HX14/40,IF(HO14=5,HZ14*HX14/40,HZ14*HX14/173)))),"")</f>
        <v/>
      </c>
      <c r="IB14" s="291">
        <f t="shared" ref="IB14:IB77" si="100">+IF(HT14="Completar",0,IF($F$5&gt;HU14,DATEDIF(HT14,$F$5,"Y"),DATEDIF(HT14,HU14,"Y")))</f>
        <v>0</v>
      </c>
      <c r="IC14" s="234">
        <f t="shared" ref="IC14" si="101">IF(HS14=2,0.25,0)</f>
        <v>0</v>
      </c>
      <c r="ID14" s="234">
        <f>IF(IB14=0,0,IF(IB14="N/A","N/A",IF(IB14&gt;=50,0.25,IF(IB14&lt;=24,0.25,0))))</f>
        <v>0</v>
      </c>
      <c r="IE14" s="234">
        <f t="shared" ref="IE14" si="102">IF(HW14=2,0.25,0)</f>
        <v>0</v>
      </c>
      <c r="IF14" s="242">
        <f t="shared" ref="IF14" si="103">+IF(HM14="",0,IF(HZ14="NO APLICA",0,IA14+IC14+IE14+IF(ID14="N/A",0,ID14)))</f>
        <v>0</v>
      </c>
      <c r="IH14" s="234">
        <v>1</v>
      </c>
      <c r="II14" s="235" t="str">
        <f>IFERROR(YEAR(IK$12),"")</f>
        <v/>
      </c>
      <c r="IJ14" s="236" t="str">
        <f>IFERROR(VLOOKUP(II14,'Referencia Parámetros'!$A$2:$B$18,2),"")</f>
        <v/>
      </c>
      <c r="IK14" s="140"/>
      <c r="IL14" s="140"/>
      <c r="IM14" s="136" t="str">
        <f t="shared" ref="IM14:IM45" si="104">IFERROR(+VLOOKUP(IK14,HM$14:HO$113,3,FALSE),"Completar")</f>
        <v>Completar</v>
      </c>
      <c r="IN14" s="134"/>
      <c r="IO14" s="134"/>
      <c r="IP14" s="134"/>
      <c r="IQ14" s="136" t="str">
        <f t="shared" ref="IQ14:IQ45" si="105">+IFERROR(VLOOKUP(IK14,HM$14:HS$113,7,0),"Completar")</f>
        <v>Completar</v>
      </c>
      <c r="IR14" s="137" t="str">
        <f t="shared" ref="IR14:IR45" si="106">IFERROR(VLOOKUP(IK14,HM$14:HV$113,8,FALSE),"Completar")</f>
        <v>Completar</v>
      </c>
      <c r="IS14" s="137" t="str">
        <f t="shared" ref="IS14:IS45" si="107">IFERROR(VLOOKUP(IK14,HM$14:HV$113,9,FALSE),"Completar")</f>
        <v>Completar</v>
      </c>
      <c r="IT14" s="135"/>
      <c r="IU14" s="136" t="str">
        <f t="shared" ref="IU14:IU45" si="108">IFERROR(VLOOKUP(IK14,HM$14:HW$113,11,FALSE),"Completar")</f>
        <v>Completar</v>
      </c>
      <c r="IV14" s="237">
        <f>IFERROR(IF(IM14=1,IN14,IF(IM14=4,IN14,IF(IM14=5,IN14,(IO14*8+IP14)))),"")</f>
        <v>0</v>
      </c>
      <c r="IW14" s="238">
        <f t="shared" ref="IW14" si="109">IFERROR(IF(IM14=1,+IL14/IV14*40,IF(IM14=4,+IL14/IV14*40,IF(IM14=5,+IL14/IV14*40,IL14/IV14*173))),0)</f>
        <v>0</v>
      </c>
      <c r="IX14" s="239" t="str">
        <f>IFERROR(IF(IW14&gt;20*IJ14,'Referencia Parámetros'!$D$20,IF(IW14&gt;10*IJ14,'Referencia Parámetros'!$D$21,IF(IW14&gt;5*IJ14,'Referencia Parámetros'!$D$22, IF(IW14&gt;1,'Referencia Parámetros'!$D$23,"NO APLICA")))),"")</f>
        <v/>
      </c>
      <c r="IY14" s="240" t="str">
        <f>IFERROR(IF(IX14="NO APLICA",0,IF(IM14=1,IX14*IV14/40,IF(IM14=4,IX14*IV14/40,IF(IM14=5,IX14*IV14/40,IX14*IV14/173)))),"")</f>
        <v/>
      </c>
      <c r="IZ14" s="291">
        <f t="shared" ref="IZ14:IZ77" si="110">+IF(IR14="Completar",0,IF($F$5&gt;IS14,DATEDIF(IR14,$F$5,"Y"),DATEDIF(IR14,IS14,"Y")))</f>
        <v>0</v>
      </c>
      <c r="JA14" s="234">
        <f t="shared" ref="JA14" si="111">IF(IQ14=2,0.25,0)</f>
        <v>0</v>
      </c>
      <c r="JB14" s="234">
        <f>IF(IZ14=0,0,IF(IZ14="N/A","N/A",IF(IZ14&gt;=50,0.25,IF(IZ14&lt;=24,0.25,0))))</f>
        <v>0</v>
      </c>
      <c r="JC14" s="234">
        <f t="shared" ref="JC14" si="112">IF(IU14=2,0.25,0)</f>
        <v>0</v>
      </c>
      <c r="JD14" s="242">
        <f t="shared" ref="JD14" si="113">+IF(IK14="",0,IF(IX14="NO APLICA",0,IY14+JA14+JC14+IF(JB14="N/A",0,JB14)))</f>
        <v>0</v>
      </c>
      <c r="JE14" s="198"/>
      <c r="JF14" s="234">
        <v>1</v>
      </c>
      <c r="JG14" s="235" t="str">
        <f>IFERROR(YEAR(JI$12),"")</f>
        <v/>
      </c>
      <c r="JH14" s="236" t="str">
        <f>IFERROR(VLOOKUP(JG14,'Referencia Parámetros'!$A$2:$B$18,2),"")</f>
        <v/>
      </c>
      <c r="JI14" s="140"/>
      <c r="JJ14" s="140"/>
      <c r="JK14" s="136" t="str">
        <f t="shared" ref="JK14:JK45" si="114">IFERROR(+VLOOKUP(JI14,IK$14:IM$113,3,FALSE),"Completar")</f>
        <v>Completar</v>
      </c>
      <c r="JL14" s="134"/>
      <c r="JM14" s="134"/>
      <c r="JN14" s="134"/>
      <c r="JO14" s="136" t="str">
        <f t="shared" ref="JO14:JO45" si="115">+IFERROR(VLOOKUP(JI14,IK$14:IQ$113,7,0),"Completar")</f>
        <v>Completar</v>
      </c>
      <c r="JP14" s="137" t="str">
        <f t="shared" ref="JP14:JP45" si="116">IFERROR(VLOOKUP(JI14,IK$14:IT$113,8,FALSE),"Completar")</f>
        <v>Completar</v>
      </c>
      <c r="JQ14" s="137" t="str">
        <f t="shared" ref="JQ14:JQ45" si="117">IFERROR(VLOOKUP(JI14,IK$14:IT$113,9,FALSE),"Completar")</f>
        <v>Completar</v>
      </c>
      <c r="JR14" s="135"/>
      <c r="JS14" s="136" t="str">
        <f t="shared" ref="JS14:JS45" si="118">IFERROR(VLOOKUP(JI14,IK$14:IU$113,11,FALSE),"Completar")</f>
        <v>Completar</v>
      </c>
      <c r="JT14" s="237">
        <f>IFERROR(IF(JK14=1,JL14,IF(JK14=4,JL14,IF(JK14=5,JL14,(JM14*8+JN14)))),"")</f>
        <v>0</v>
      </c>
      <c r="JU14" s="238">
        <f t="shared" ref="JU14" si="119">IFERROR(IF(JK14=1,+JJ14/JT14*40,IF(JK14=4,+JJ14/JT14*40,IF(JK14=5,+JJ14/JT14*40,JJ14/JT14*173))),0)</f>
        <v>0</v>
      </c>
      <c r="JV14" s="239" t="str">
        <f>IFERROR(IF(JU14&gt;20*JH14,'Referencia Parámetros'!$D$20,IF(JU14&gt;10*JH14,'Referencia Parámetros'!$D$21,IF(JU14&gt;5*JH14,'Referencia Parámetros'!$D$22, IF(JU14&gt;1,'Referencia Parámetros'!$D$23,"NO APLICA")))),"")</f>
        <v/>
      </c>
      <c r="JW14" s="240" t="str">
        <f>IFERROR(IF(JV14="NO APLICA",0,IF(JK14=1,JV14*JT14/40,IF(JK14=4,JV14*JT14/40,IF(JK14=5,JV14*JT14/40,JV14*JT14/173)))),"")</f>
        <v/>
      </c>
      <c r="JX14" s="291">
        <f t="shared" ref="JX14:JX77" si="120">+IF(JP14="Completar",0,IF($F$5&gt;JQ14,DATEDIF(JP14,$F$5,"Y"),DATEDIF(JP14,JQ14,"Y")))</f>
        <v>0</v>
      </c>
      <c r="JY14" s="234">
        <f t="shared" ref="JY14" si="121">IF(JO14=2,0.25,0)</f>
        <v>0</v>
      </c>
      <c r="JZ14" s="234">
        <f>IF(JX14=0,0,IF(JX14="N/A","N/A",IF(JX14&gt;=50,0.25,IF(JX14&lt;=24,0.25,0))))</f>
        <v>0</v>
      </c>
      <c r="KA14" s="234">
        <f t="shared" ref="KA14" si="122">IF(JS14=2,0.25,0)</f>
        <v>0</v>
      </c>
      <c r="KB14" s="242">
        <f t="shared" ref="KB14" si="123">+IF(JI14="",0,IF(JV14="NO APLICA",0,JW14+JY14+KA14+IF(JZ14="N/A",0,JZ14)))</f>
        <v>0</v>
      </c>
      <c r="LK14" s="244">
        <v>1</v>
      </c>
      <c r="LY14" s="198"/>
    </row>
    <row r="15" spans="1:337" ht="16.5" customHeight="1" x14ac:dyDescent="0.25">
      <c r="A15" s="234">
        <f>A14+1</f>
        <v>2</v>
      </c>
      <c r="B15" s="235" t="str">
        <f t="shared" ref="B15:B78" si="124">+IFERROR(YEAR(D$12),"")</f>
        <v/>
      </c>
      <c r="C15" s="236" t="str">
        <f>+IFERROR(VLOOKUP(B15,'Referencia Parámetros'!$A$2:$B$18,2),"")</f>
        <v/>
      </c>
      <c r="D15" s="140"/>
      <c r="E15" s="134"/>
      <c r="F15" s="135"/>
      <c r="G15" s="134"/>
      <c r="H15" s="134"/>
      <c r="I15" s="134"/>
      <c r="J15" s="135"/>
      <c r="K15" s="141"/>
      <c r="L15" s="141"/>
      <c r="M15" s="135"/>
      <c r="N15" s="135"/>
      <c r="O15" s="237">
        <f t="shared" ref="O15:O78" si="125">IFERROR(IF(F15=1,G15,IF(F15=4,G15,IF(F15=5,G15,(H15*8+I15)))),"")</f>
        <v>0</v>
      </c>
      <c r="P15" s="238">
        <f t="shared" ref="P15:P78" si="126">IFERROR(IF(F15=1,+E15/O15*40,IF(F15=4,+E15/O15*40,IF(F15=5,+E15/O15*40,E15/O15*173))),0)</f>
        <v>0</v>
      </c>
      <c r="Q15" s="239" t="str">
        <f>IFERROR(IF(P15&gt;20*C15,'Referencia Parámetros'!$D$20,IF(P15&gt;10*C15,'Referencia Parámetros'!$D$21,IF(P15&gt;5*C15,'Referencia Parámetros'!$D$22,IF(P15&gt;1,'Referencia Parámetros'!$D$23,"NO APLICA")))),"")</f>
        <v/>
      </c>
      <c r="R15" s="240" t="str">
        <f t="shared" ref="R15:R78" si="127">IFERROR(IF(Q15="NO APLICA",0,IF(F15=1,Q15*O15/40,IF(F15=4,Q15*O15/40,IF(F15=5,Q15*O15/40,Q15*O15/173)))),"")</f>
        <v/>
      </c>
      <c r="S15" s="300">
        <f t="shared" si="13"/>
        <v>0</v>
      </c>
      <c r="T15" s="234">
        <f t="shared" ref="T15:T78" si="128">IF(J15=2,0.25,0)</f>
        <v>0</v>
      </c>
      <c r="U15" s="234">
        <f t="shared" ref="U15:U78" si="129">+IF(S15="","",IF(S15=0,0,IF(S15&gt;=50,0.25,IF(S15&lt;=24,0.25,0))))</f>
        <v>0</v>
      </c>
      <c r="V15" s="234">
        <f t="shared" ref="V15:V78" si="130">IF(N15=2,0.25,0)</f>
        <v>0</v>
      </c>
      <c r="W15" s="242">
        <f t="shared" ref="W15:W78" si="131">+IF(D15="",0,IF(Q15="NO APLICA",0,R15+T15+V15+IF(U15="N/A",0,U15)))</f>
        <v>0</v>
      </c>
      <c r="X15" s="297"/>
      <c r="Z15" s="234">
        <f>Z14+1</f>
        <v>2</v>
      </c>
      <c r="AA15" s="235" t="str">
        <f t="shared" ref="AA15:AA78" si="132">+IFERROR(YEAR(AC$12),"")</f>
        <v/>
      </c>
      <c r="AB15" s="236" t="str">
        <f>IFERROR(VLOOKUP(AA15,'Referencia Parámetros'!$A$2:$B$18,2),"")</f>
        <v/>
      </c>
      <c r="AC15" s="140"/>
      <c r="AD15" s="140"/>
      <c r="AE15" s="136" t="str">
        <f t="shared" si="15"/>
        <v>Completar</v>
      </c>
      <c r="AF15" s="134"/>
      <c r="AG15" s="134"/>
      <c r="AH15" s="134"/>
      <c r="AI15" s="136" t="str">
        <f t="shared" si="16"/>
        <v>Completar</v>
      </c>
      <c r="AJ15" s="137" t="str">
        <f t="shared" si="17"/>
        <v>Completar</v>
      </c>
      <c r="AK15" s="137" t="str">
        <f t="shared" si="18"/>
        <v>Completar</v>
      </c>
      <c r="AL15" s="135"/>
      <c r="AM15" s="136" t="str">
        <f t="shared" si="19"/>
        <v>Completar</v>
      </c>
      <c r="AN15" s="237">
        <f t="shared" ref="AN15:AN78" si="133">IFERROR(IF(AE15=1,AF15,IF(AE15=4,AF15,IF(AE15=5,AF15,(AG15*8+AH15)))),"")</f>
        <v>0</v>
      </c>
      <c r="AO15" s="238">
        <f t="shared" ref="AO15:AO78" si="134">IFERROR(IF(AE15=1,+AD15/AN15*40,IF(AE15=4,+AD15/AN15*40,IF(AE15=5,+AD15/AN15*40,AD15/AN15*173))),0)</f>
        <v>0</v>
      </c>
      <c r="AP15" s="239" t="str">
        <f>IFERROR(IF(AO15&gt;20*AB15,'Referencia Parámetros'!$D$20,IF(AO15&gt;10*AB15,'Referencia Parámetros'!$D$21,IF(AO15&gt;5*AB15,'Referencia Parámetros'!$D$22, IF(AO15&gt;1,'Referencia Parámetros'!$D$23,"NO APLICA")))),"")</f>
        <v/>
      </c>
      <c r="AQ15" s="240" t="str">
        <f t="shared" ref="AQ15:AQ78" si="135">IFERROR(IF(AP15="NO APLICA",0,IF(AE15=1,AP15*AN15/40,IF(AE15=4,AP15*AN15/40,IF(AE15=5,AP15*AN15/40,AP15*AN15/173)))),"")</f>
        <v/>
      </c>
      <c r="AR15" s="291">
        <f>+IF(AJ15="Completar",0,IF($F$5&gt;AK15,DATEDIF(AJ15,$F$5,"Y"),DATEDIF(AJ15,AK15,"Y")))</f>
        <v>0</v>
      </c>
      <c r="AS15" s="234">
        <f t="shared" ref="AS15:AS78" si="136">IF(AI15=2,0.25,0)</f>
        <v>0</v>
      </c>
      <c r="AT15" s="234">
        <f t="shared" ref="AT15:AT78" si="137">IF(AR15=0,0,IF(AR15="N/A","N/A",IF(AR15&gt;=50,0.25,IF(AR15&lt;=24,0.25,0))))</f>
        <v>0</v>
      </c>
      <c r="AU15" s="234">
        <f t="shared" ref="AU15:AU78" si="138">IF(AM15=2,0.25,0)</f>
        <v>0</v>
      </c>
      <c r="AV15" s="242">
        <f t="shared" ref="AV15:AV78" si="139">+IF(AC15="",0,IF(AP15="NO APLICA",0,AQ15+AS15+AU15+IF(AT15="N/A",0,AT15)))</f>
        <v>0</v>
      </c>
      <c r="AX15" s="234">
        <f>AX14+1</f>
        <v>2</v>
      </c>
      <c r="AY15" s="235" t="str">
        <f t="shared" ref="AY15:AY78" si="140">IFERROR(YEAR(BA$12),"")</f>
        <v/>
      </c>
      <c r="AZ15" s="236" t="str">
        <f>IFERROR(VLOOKUP(AY15,'Referencia Parámetros'!$A$2:$B$18,2),"")</f>
        <v/>
      </c>
      <c r="BA15" s="140"/>
      <c r="BB15" s="140"/>
      <c r="BC15" s="136" t="str">
        <f t="shared" si="24"/>
        <v>Completar</v>
      </c>
      <c r="BD15" s="134"/>
      <c r="BE15" s="134"/>
      <c r="BF15" s="134"/>
      <c r="BG15" s="136" t="str">
        <f t="shared" si="25"/>
        <v>Completar</v>
      </c>
      <c r="BH15" s="137" t="str">
        <f t="shared" si="26"/>
        <v>Completar</v>
      </c>
      <c r="BI15" s="137" t="str">
        <f t="shared" si="27"/>
        <v>Completar</v>
      </c>
      <c r="BJ15" s="135"/>
      <c r="BK15" s="136" t="str">
        <f t="shared" si="28"/>
        <v>Completar</v>
      </c>
      <c r="BL15" s="237">
        <f t="shared" ref="BL15:BL78" si="141">IFERROR(IF(BC15=1,BD15,IF(BC15=4,BD15,IF(BC15=5,BD15,(BE15*8+BF15)))),"")</f>
        <v>0</v>
      </c>
      <c r="BM15" s="238">
        <f t="shared" ref="BM15:BM78" si="142">IFERROR(IF(BC15=1,+BB15/BL15*40,IF(BC15=4,+BB15/BL15*40,IF(BC15=5,+BB15/BL15*40,BB15/BL15*173))),0)</f>
        <v>0</v>
      </c>
      <c r="BN15" s="239" t="str">
        <f>IFERROR(IF(BM15&gt;20*AZ15,'Referencia Parámetros'!$D$20,IF(BM15&gt;10*AZ15,'Referencia Parámetros'!$D$21,IF(BM15&gt;5*AZ15,'Referencia Parámetros'!$D$22, IF(BM15&gt;1,'Referencia Parámetros'!$D$23,"NO APLICA")))),"")</f>
        <v/>
      </c>
      <c r="BO15" s="240" t="str">
        <f t="shared" ref="BO15:BO78" si="143">IFERROR(IF(BN15="NO APLICA",0,IF(BC15=1,BN15*BL15/40,IF(BC15=4,BN15*BL15/40,IF(BC15=5,BN15*BL15/40,BN15*BL15/173)))),"")</f>
        <v/>
      </c>
      <c r="BP15" s="291">
        <f t="shared" si="30"/>
        <v>0</v>
      </c>
      <c r="BQ15" s="234">
        <f t="shared" ref="BQ15:BQ78" si="144">IF(BG15=2,0.25,0)</f>
        <v>0</v>
      </c>
      <c r="BR15" s="234">
        <f t="shared" ref="BR15:BR78" si="145">IF(BP15=0,0,IF(BP15="N/A","N/A",IF(BP15&gt;=50,0.25,IF(BP15&lt;=24,0.25,0))))</f>
        <v>0</v>
      </c>
      <c r="BS15" s="234">
        <f t="shared" ref="BS15:BS78" si="146">IF(BK15=2,0.25,0)</f>
        <v>0</v>
      </c>
      <c r="BT15" s="242">
        <f t="shared" ref="BT15:BT78" si="147">+IF(BA15="",0,IF(BN15="NO APLICA",0,BO15+BQ15+BS15+IF(BR15="N/A",0,BR15)))</f>
        <v>0</v>
      </c>
      <c r="BV15" s="234">
        <f>BV14+1</f>
        <v>2</v>
      </c>
      <c r="BW15" s="235" t="str">
        <f t="shared" ref="BW15:BW78" si="148">IFERROR(YEAR(BY$12),"")</f>
        <v/>
      </c>
      <c r="BX15" s="236" t="str">
        <f>IFERROR(VLOOKUP(BW15,'Referencia Parámetros'!$A$2:$B$18,2),"")</f>
        <v/>
      </c>
      <c r="BY15" s="140"/>
      <c r="BZ15" s="140"/>
      <c r="CA15" s="136" t="str">
        <f t="shared" si="34"/>
        <v>Completar</v>
      </c>
      <c r="CB15" s="134"/>
      <c r="CC15" s="134"/>
      <c r="CD15" s="134"/>
      <c r="CE15" s="136" t="str">
        <f t="shared" si="35"/>
        <v>Completar</v>
      </c>
      <c r="CF15" s="137" t="str">
        <f t="shared" si="36"/>
        <v>Completar</v>
      </c>
      <c r="CG15" s="137" t="str">
        <f t="shared" si="37"/>
        <v>Completar</v>
      </c>
      <c r="CH15" s="135"/>
      <c r="CI15" s="136" t="str">
        <f t="shared" si="38"/>
        <v>Completar</v>
      </c>
      <c r="CJ15" s="237">
        <f t="shared" ref="CJ15:CJ78" si="149">IFERROR(IF(CA15=1,CB15,IF(CA15=4,CB15,IF(CA15=5,CB15,(CC15*8+CD15)))),"")</f>
        <v>0</v>
      </c>
      <c r="CK15" s="238">
        <f t="shared" ref="CK15:CK78" si="150">IFERROR(IF(CA15=1,+BZ15/CJ15*40,IF(CA15=4,+BZ15/CJ15*40,IF(CA15=5,+BZ15/CJ15*40,BZ15/CJ15*173))),0)</f>
        <v>0</v>
      </c>
      <c r="CL15" s="239" t="str">
        <f>IFERROR(IF(CK15&gt;20*BX15,'Referencia Parámetros'!$D$20,IF(CK15&gt;10*BX15,'Referencia Parámetros'!$D$21,IF(CK15&gt;5*BX15,'Referencia Parámetros'!$D$22, IF(CK15&gt;1,'Referencia Parámetros'!$D$23,"NO APLICA")))),"")</f>
        <v/>
      </c>
      <c r="CM15" s="240" t="str">
        <f t="shared" ref="CM15:CM78" si="151">IFERROR(IF(CL15="NO APLICA",0,IF(CA15=1,CL15*CJ15/40,IF(CA15=4,CL15*CJ15/40,IF(CA15=5,CL15*CJ15/40,CL15*CJ15/173)))),"")</f>
        <v/>
      </c>
      <c r="CN15" s="291">
        <f t="shared" si="40"/>
        <v>0</v>
      </c>
      <c r="CO15" s="234">
        <f t="shared" ref="CO15:CO78" si="152">IF(CE15=2,0.25,0)</f>
        <v>0</v>
      </c>
      <c r="CP15" s="234">
        <f t="shared" ref="CP15:CP78" si="153">IF(CN15=0,0,IF(CN15="N/A","N/A",IF(CN15&gt;=50,0.25,IF(CN15&lt;=24,0.25,0))))</f>
        <v>0</v>
      </c>
      <c r="CQ15" s="234">
        <f t="shared" ref="CQ15:CQ78" si="154">IF(CI15=2,0.25,0)</f>
        <v>0</v>
      </c>
      <c r="CR15" s="242">
        <f t="shared" ref="CR15:CR78" si="155">+IF(BY15="",0,IF(CL15="NO APLICA",0,CM15+CO15+CQ15+IF(CP15="N/A",0,CP15)))</f>
        <v>0</v>
      </c>
      <c r="CT15" s="234">
        <f>CT14+1</f>
        <v>2</v>
      </c>
      <c r="CU15" s="235" t="str">
        <f t="shared" ref="CU15:CU78" si="156">IFERROR(YEAR(CW$12),"")</f>
        <v/>
      </c>
      <c r="CV15" s="236" t="str">
        <f>IFERROR(VLOOKUP(CU15,'Referencia Parámetros'!$A$2:$B$18,2),"")</f>
        <v/>
      </c>
      <c r="CW15" s="140"/>
      <c r="CX15" s="140"/>
      <c r="CY15" s="136" t="str">
        <f t="shared" si="44"/>
        <v>Completar</v>
      </c>
      <c r="CZ15" s="134"/>
      <c r="DA15" s="134"/>
      <c r="DB15" s="134"/>
      <c r="DC15" s="136" t="str">
        <f t="shared" si="45"/>
        <v>Completar</v>
      </c>
      <c r="DD15" s="137" t="str">
        <f t="shared" si="46"/>
        <v>Completar</v>
      </c>
      <c r="DE15" s="137" t="str">
        <f t="shared" si="47"/>
        <v>Completar</v>
      </c>
      <c r="DF15" s="135"/>
      <c r="DG15" s="136" t="str">
        <f t="shared" si="48"/>
        <v>Completar</v>
      </c>
      <c r="DH15" s="237">
        <f t="shared" ref="DH15:DH78" si="157">IFERROR(IF(CY15=1,CZ15,IF(CY15=4,CZ15,IF(CY15=5,CZ15,(DA15*8+DB15)))),"")</f>
        <v>0</v>
      </c>
      <c r="DI15" s="238">
        <f t="shared" ref="DI15:DI78" si="158">IFERROR(IF(CY15=1,+CX15/DH15*40,IF(CY15=4,+CX15/DH15*40,IF(CY15=5,+CX15/DH15*40,CX15/DH15*173))),0)</f>
        <v>0</v>
      </c>
      <c r="DJ15" s="239" t="str">
        <f>IFERROR(IF(DI15&gt;20*CV15,'Referencia Parámetros'!$D$20,IF(DI15&gt;10*CV15,'Referencia Parámetros'!$D$21,IF(DI15&gt;5*CV15,'Referencia Parámetros'!$D$22, IF(DI15&gt;1,'Referencia Parámetros'!$D$23,"NO APLICA")))),"")</f>
        <v/>
      </c>
      <c r="DK15" s="240" t="str">
        <f t="shared" ref="DK15:DK78" si="159">IFERROR(IF(DJ15="NO APLICA",0,IF(CY15=1,DJ15*DH15/40,IF(CY15=4,DJ15*DH15/40,IF(CY15=5,DJ15*DH15/40,DJ15*DH15/173)))),"")</f>
        <v/>
      </c>
      <c r="DL15" s="291">
        <f t="shared" si="50"/>
        <v>0</v>
      </c>
      <c r="DM15" s="234">
        <f t="shared" ref="DM15:DM78" si="160">IF(DC15=2,0.25,0)</f>
        <v>0</v>
      </c>
      <c r="DN15" s="234">
        <f t="shared" ref="DN15:DN78" si="161">IF(DL15=0,0,IF(DL15="N/A","N/A",IF(DL15&gt;=50,0.25,IF(DL15&lt;=24,0.25,0))))</f>
        <v>0</v>
      </c>
      <c r="DO15" s="234">
        <f t="shared" ref="DO15:DO78" si="162">IF(DG15=2,0.25,0)</f>
        <v>0</v>
      </c>
      <c r="DP15" s="242">
        <f t="shared" ref="DP15:DP78" si="163">+IF(CW15="",0,IF(DJ15="NO APLICA",0,DK15+DM15+DO15+IF(DN15="N/A",0,DN15)))</f>
        <v>0</v>
      </c>
      <c r="DR15" s="234">
        <f>DR14+1</f>
        <v>2</v>
      </c>
      <c r="DS15" s="235" t="str">
        <f t="shared" ref="DS15:DS78" si="164">IFERROR(YEAR(DU$12),"")</f>
        <v/>
      </c>
      <c r="DT15" s="236" t="str">
        <f>IFERROR(VLOOKUP(DS15,'Referencia Parámetros'!$A$2:$B$18,2),"")</f>
        <v/>
      </c>
      <c r="DU15" s="140"/>
      <c r="DV15" s="140"/>
      <c r="DW15" s="136" t="str">
        <f t="shared" si="54"/>
        <v>Completar</v>
      </c>
      <c r="DX15" s="134"/>
      <c r="DY15" s="134"/>
      <c r="DZ15" s="134"/>
      <c r="EA15" s="136" t="str">
        <f t="shared" si="55"/>
        <v>Completar</v>
      </c>
      <c r="EB15" s="137" t="str">
        <f t="shared" si="56"/>
        <v>Completar</v>
      </c>
      <c r="EC15" s="137" t="str">
        <f t="shared" si="57"/>
        <v>Completar</v>
      </c>
      <c r="ED15" s="135"/>
      <c r="EE15" s="136" t="str">
        <f t="shared" si="58"/>
        <v>Completar</v>
      </c>
      <c r="EF15" s="237">
        <f t="shared" ref="EF15:EF78" si="165">IFERROR(IF(DW15=1,DX15,IF(DW15=4,DX15,IF(DW15=5,DX15,(DY15*8+DZ15)))),"")</f>
        <v>0</v>
      </c>
      <c r="EG15" s="238">
        <f t="shared" ref="EG15:EG78" si="166">IFERROR(IF(DW15=1,+DV15/EF15*40,IF(DW15=4,+DV15/EF15*40,IF(DW15=5,+DV15/EF15*40,DV15/EF15*173))),0)</f>
        <v>0</v>
      </c>
      <c r="EH15" s="239" t="str">
        <f>IFERROR(IF(EG15&gt;20*DT15,'Referencia Parámetros'!$D$20,IF(EG15&gt;10*DT15,'Referencia Parámetros'!$D$21,IF(EG15&gt;5*DT15,'Referencia Parámetros'!$D$22, IF(EG15&gt;1,'Referencia Parámetros'!$D$23,"NO APLICA")))),"")</f>
        <v/>
      </c>
      <c r="EI15" s="240" t="str">
        <f t="shared" ref="EI15:EI78" si="167">IFERROR(IF(EH15="NO APLICA",0,IF(DW15=1,EH15*EF15/40,IF(DW15=4,EH15*EF15/40,IF(DW15=5,EH15*EF15/40,EH15*EF15/173)))),"")</f>
        <v/>
      </c>
      <c r="EJ15" s="291">
        <f t="shared" si="60"/>
        <v>0</v>
      </c>
      <c r="EK15" s="234">
        <f t="shared" ref="EK15:EK78" si="168">IF(EA15=2,0.25,0)</f>
        <v>0</v>
      </c>
      <c r="EL15" s="234">
        <f t="shared" ref="EL15:EL78" si="169">IF(EJ15=0,0,IF(EJ15="N/A","N/A",IF(EJ15&gt;=50,0.25,IF(EJ15&lt;=24,0.25,0))))</f>
        <v>0</v>
      </c>
      <c r="EM15" s="234">
        <f t="shared" ref="EM15:EM78" si="170">IF(EE15=2,0.25,0)</f>
        <v>0</v>
      </c>
      <c r="EN15" s="242">
        <f t="shared" ref="EN15:EN78" si="171">+IF(DU15="",0,IF(EH15="NO APLICA",0,EI15+EK15+EM15+IF(EL15="N/A",0,EL15)))</f>
        <v>0</v>
      </c>
      <c r="EP15" s="234">
        <f>EP14+1</f>
        <v>2</v>
      </c>
      <c r="EQ15" s="235" t="str">
        <f t="shared" ref="EQ15:EQ78" si="172">IFERROR(YEAR(ES$12),"")</f>
        <v/>
      </c>
      <c r="ER15" s="236" t="str">
        <f>IFERROR(VLOOKUP(EQ15,'Referencia Parámetros'!$A$2:$B$18,2),"")</f>
        <v/>
      </c>
      <c r="ES15" s="140"/>
      <c r="ET15" s="140"/>
      <c r="EU15" s="136" t="str">
        <f t="shared" si="64"/>
        <v>Completar</v>
      </c>
      <c r="EV15" s="134"/>
      <c r="EW15" s="134"/>
      <c r="EX15" s="134"/>
      <c r="EY15" s="136" t="str">
        <f t="shared" si="65"/>
        <v>Completar</v>
      </c>
      <c r="EZ15" s="137" t="str">
        <f t="shared" si="66"/>
        <v>Completar</v>
      </c>
      <c r="FA15" s="137" t="str">
        <f t="shared" si="67"/>
        <v>Completar</v>
      </c>
      <c r="FB15" s="135"/>
      <c r="FC15" s="136" t="str">
        <f t="shared" si="68"/>
        <v>Completar</v>
      </c>
      <c r="FD15" s="237">
        <f t="shared" ref="FD15:FD78" si="173">IFERROR(IF(EU15=1,EV15,IF(EU15=4,EV15,IF(EU15=5,EV15,(EW15*8+EX15)))),"")</f>
        <v>0</v>
      </c>
      <c r="FE15" s="238">
        <f t="shared" ref="FE15:FE78" si="174">IFERROR(IF(EU15=1,+ET15/FD15*40,IF(EU15=4,+ET15/FD15*40,IF(EU15=5,+ET15/FD15*40,ET15/FD15*173))),0)</f>
        <v>0</v>
      </c>
      <c r="FF15" s="239" t="str">
        <f>IFERROR(IF(FE15&gt;20*ER15,'Referencia Parámetros'!$D$20,IF(FE15&gt;10*ER15,'Referencia Parámetros'!$D$21,IF(FE15&gt;5*ER15,'Referencia Parámetros'!$D$22, IF(FE15&gt;1,'Referencia Parámetros'!$D$23,"NO APLICA")))),"")</f>
        <v/>
      </c>
      <c r="FG15" s="240" t="str">
        <f t="shared" ref="FG15:FG78" si="175">IFERROR(IF(FF15="NO APLICA",0,IF(EU15=1,FF15*FD15/40,IF(EU15=4,FF15*FD15/40,IF(EU15=5,FF15*FD15/40,FF15*FD15/173)))),"")</f>
        <v/>
      </c>
      <c r="FH15" s="291">
        <f t="shared" si="70"/>
        <v>0</v>
      </c>
      <c r="FI15" s="234">
        <f t="shared" ref="FI15:FI78" si="176">IF(EY15=2,0.25,0)</f>
        <v>0</v>
      </c>
      <c r="FJ15" s="234">
        <f t="shared" ref="FJ15:FJ78" si="177">IF(FH15=0,0,IF(FH15="N/A","N/A",IF(FH15&gt;=50,0.25,IF(FH15&lt;=24,0.25,0))))</f>
        <v>0</v>
      </c>
      <c r="FK15" s="234">
        <f t="shared" ref="FK15:FK78" si="178">IF(FC15=2,0.25,0)</f>
        <v>0</v>
      </c>
      <c r="FL15" s="242">
        <f t="shared" ref="FL15:FL78" si="179">+IF(ES15="",0,IF(FF15="NO APLICA",0,FG15+FI15+FK15+IF(FJ15="N/A",0,FJ15)))</f>
        <v>0</v>
      </c>
      <c r="FN15" s="234">
        <f>FN14+1</f>
        <v>2</v>
      </c>
      <c r="FO15" s="235" t="str">
        <f t="shared" ref="FO15:FO78" si="180">IFERROR(YEAR(FQ$12),"")</f>
        <v/>
      </c>
      <c r="FP15" s="236" t="str">
        <f>IFERROR(VLOOKUP(FO15,'Referencia Parámetros'!$A$2:$B$18,2),"")</f>
        <v/>
      </c>
      <c r="FQ15" s="140"/>
      <c r="FR15" s="140"/>
      <c r="FS15" s="136" t="str">
        <f t="shared" si="74"/>
        <v>Completar</v>
      </c>
      <c r="FT15" s="134"/>
      <c r="FU15" s="134"/>
      <c r="FV15" s="134"/>
      <c r="FW15" s="136" t="str">
        <f t="shared" si="75"/>
        <v>Completar</v>
      </c>
      <c r="FX15" s="137" t="str">
        <f t="shared" si="76"/>
        <v>Completar</v>
      </c>
      <c r="FY15" s="137" t="str">
        <f t="shared" si="77"/>
        <v>Completar</v>
      </c>
      <c r="FZ15" s="135"/>
      <c r="GA15" s="136" t="str">
        <f t="shared" si="78"/>
        <v>Completar</v>
      </c>
      <c r="GB15" s="237">
        <f t="shared" ref="GB15:GB78" si="181">IFERROR(IF(FS15=1,FT15,IF(FS15=4,FT15,IF(FS15=5,FT15,(FU15*8+FV15)))),"")</f>
        <v>0</v>
      </c>
      <c r="GC15" s="238">
        <f t="shared" ref="GC15:GC78" si="182">IFERROR(IF(FS15=1,+FR15/GB15*40,IF(FS15=4,+FR15/GB15*40,IF(FS15=5,+FR15/GB15*40,FR15/GB15*173))),0)</f>
        <v>0</v>
      </c>
      <c r="GD15" s="239" t="str">
        <f>IFERROR(IF(GC15&gt;20*FP15,'Referencia Parámetros'!$D$20,IF(GC15&gt;10*FP15,'Referencia Parámetros'!$D$21,IF(GC15&gt;5*FP15,'Referencia Parámetros'!$D$22, IF(GC15&gt;1,'Referencia Parámetros'!$D$23,"NO APLICA")))),"")</f>
        <v/>
      </c>
      <c r="GE15" s="240" t="str">
        <f t="shared" ref="GE15:GE78" si="183">IFERROR(IF(GD15="NO APLICA",0,IF(FS15=1,GD15*GB15/40,IF(FS15=4,GD15*GB15/40,IF(FS15=5,GD15*GB15/40,GD15*GB15/173)))),"")</f>
        <v/>
      </c>
      <c r="GF15" s="291">
        <f t="shared" si="80"/>
        <v>0</v>
      </c>
      <c r="GG15" s="234">
        <f t="shared" ref="GG15:GG78" si="184">IF(FW15=2,0.25,0)</f>
        <v>0</v>
      </c>
      <c r="GH15" s="234">
        <f t="shared" ref="GH15:GH78" si="185">IF(GF15=0,0,IF(GF15="N/A","N/A",IF(GF15&gt;=50,0.25,IF(GF15&lt;=24,0.25,0))))</f>
        <v>0</v>
      </c>
      <c r="GI15" s="234">
        <f t="shared" ref="GI15:GI78" si="186">IF(GA15=2,0.25,0)</f>
        <v>0</v>
      </c>
      <c r="GJ15" s="242">
        <f t="shared" ref="GJ15:GJ78" si="187">+IF(FQ15="",0,IF(GD15="NO APLICA",0,GE15+GG15+GI15+IF(GH15="N/A",0,GH15)))</f>
        <v>0</v>
      </c>
      <c r="GL15" s="234">
        <f>GL14+1</f>
        <v>2</v>
      </c>
      <c r="GM15" s="235" t="str">
        <f t="shared" ref="GM15:GM78" si="188">IFERROR(YEAR(GO$12),"")</f>
        <v/>
      </c>
      <c r="GN15" s="236" t="str">
        <f>IFERROR(VLOOKUP(GM15,'Referencia Parámetros'!$A$2:$B$18,2),"")</f>
        <v/>
      </c>
      <c r="GO15" s="140"/>
      <c r="GP15" s="140"/>
      <c r="GQ15" s="136" t="str">
        <f t="shared" si="84"/>
        <v>Completar</v>
      </c>
      <c r="GR15" s="134"/>
      <c r="GS15" s="134"/>
      <c r="GT15" s="134"/>
      <c r="GU15" s="136" t="str">
        <f t="shared" si="85"/>
        <v>Completar</v>
      </c>
      <c r="GV15" s="137" t="str">
        <f t="shared" si="86"/>
        <v>Completar</v>
      </c>
      <c r="GW15" s="137" t="str">
        <f t="shared" si="87"/>
        <v>Completar</v>
      </c>
      <c r="GX15" s="135"/>
      <c r="GY15" s="136" t="str">
        <f t="shared" si="88"/>
        <v>Completar</v>
      </c>
      <c r="GZ15" s="237">
        <f t="shared" ref="GZ15:GZ78" si="189">IFERROR(IF(GQ15=1,GR15,IF(GQ15=4,GR15,IF(GQ15=5,GR15,(GS15*8+GT15)))),"")</f>
        <v>0</v>
      </c>
      <c r="HA15" s="238">
        <f t="shared" ref="HA15:HA78" si="190">IFERROR(IF(GQ15=1,+GP15/GZ15*40,IF(GQ15=4,+GP15/GZ15*40,IF(GQ15=5,+GP15/GZ15*40,GP15/GZ15*173))),0)</f>
        <v>0</v>
      </c>
      <c r="HB15" s="239" t="str">
        <f>IFERROR(IF(HA15&gt;20*GN15,'Referencia Parámetros'!$D$20,IF(HA15&gt;10*GN15,'Referencia Parámetros'!$D$21,IF(HA15&gt;5*GN15,'Referencia Parámetros'!$D$22, IF(HA15&gt;1,'Referencia Parámetros'!$D$23,"NO APLICA")))),"")</f>
        <v/>
      </c>
      <c r="HC15" s="240" t="str">
        <f t="shared" ref="HC15:HC78" si="191">IFERROR(IF(HB15="NO APLICA",0,IF(GQ15=1,HB15*GZ15/40,IF(GQ15=4,HB15*GZ15/40,IF(GQ15=5,HB15*GZ15/40,HB15*GZ15/173)))),"")</f>
        <v/>
      </c>
      <c r="HD15" s="291">
        <f t="shared" si="90"/>
        <v>0</v>
      </c>
      <c r="HE15" s="234">
        <f t="shared" ref="HE15:HE78" si="192">IF(GU15=2,0.25,0)</f>
        <v>0</v>
      </c>
      <c r="HF15" s="234">
        <f t="shared" ref="HF15:HF78" si="193">IF(HD15=0,0,IF(HD15="N/A","N/A",IF(HD15&gt;=50,0.25,IF(HD15&lt;=24,0.25,0))))</f>
        <v>0</v>
      </c>
      <c r="HG15" s="234">
        <f t="shared" ref="HG15:HG78" si="194">IF(GY15=2,0.25,0)</f>
        <v>0</v>
      </c>
      <c r="HH15" s="242">
        <f t="shared" ref="HH15:HH78" si="195">+IF(GO15="",0,IF(HB15="NO APLICA",0,HC15+HE15+HG15+IF(HF15="N/A",0,HF15)))</f>
        <v>0</v>
      </c>
      <c r="HJ15" s="234">
        <f>HJ14+1</f>
        <v>2</v>
      </c>
      <c r="HK15" s="235" t="str">
        <f t="shared" ref="HK15:HK78" si="196">IFERROR(YEAR(HM$12),"")</f>
        <v/>
      </c>
      <c r="HL15" s="236" t="str">
        <f>IFERROR(VLOOKUP(HK15,'Referencia Parámetros'!$A$2:$B$18,2),"")</f>
        <v/>
      </c>
      <c r="HM15" s="140"/>
      <c r="HN15" s="140"/>
      <c r="HO15" s="136" t="str">
        <f t="shared" si="94"/>
        <v>Completar</v>
      </c>
      <c r="HP15" s="134"/>
      <c r="HQ15" s="134"/>
      <c r="HR15" s="134"/>
      <c r="HS15" s="136" t="str">
        <f t="shared" si="95"/>
        <v>Completar</v>
      </c>
      <c r="HT15" s="137" t="str">
        <f t="shared" si="96"/>
        <v>Completar</v>
      </c>
      <c r="HU15" s="137" t="str">
        <f t="shared" si="97"/>
        <v>Completar</v>
      </c>
      <c r="HV15" s="135"/>
      <c r="HW15" s="136" t="str">
        <f t="shared" si="98"/>
        <v>Completar</v>
      </c>
      <c r="HX15" s="237">
        <f t="shared" ref="HX15:HX78" si="197">IFERROR(IF(HO15=1,HP15,IF(HO15=4,HP15,IF(HO15=5,HP15,(HQ15*8+HR15)))),"")</f>
        <v>0</v>
      </c>
      <c r="HY15" s="238">
        <f t="shared" ref="HY15:HY78" si="198">IFERROR(IF(HO15=1,+HN15/HX15*40,IF(HO15=4,+HN15/HX15*40,IF(HO15=5,+HN15/HX15*40,HN15/HX15*173))),0)</f>
        <v>0</v>
      </c>
      <c r="HZ15" s="239" t="str">
        <f>IFERROR(IF(HY15&gt;20*HL15,'Referencia Parámetros'!$D$20,IF(HY15&gt;10*HL15,'Referencia Parámetros'!$D$21,IF(HY15&gt;5*HL15,'Referencia Parámetros'!$D$22, IF(HY15&gt;1,'Referencia Parámetros'!$D$23,"NO APLICA")))),"")</f>
        <v/>
      </c>
      <c r="IA15" s="240" t="str">
        <f t="shared" ref="IA15:IA78" si="199">IFERROR(IF(HZ15="NO APLICA",0,IF(HO15=1,HZ15*HX15/40,IF(HO15=4,HZ15*HX15/40,IF(HO15=5,HZ15*HX15/40,HZ15*HX15/173)))),"")</f>
        <v/>
      </c>
      <c r="IB15" s="291">
        <f t="shared" si="100"/>
        <v>0</v>
      </c>
      <c r="IC15" s="234">
        <f t="shared" ref="IC15:IC78" si="200">IF(HS15=2,0.25,0)</f>
        <v>0</v>
      </c>
      <c r="ID15" s="234">
        <f t="shared" ref="ID15:ID78" si="201">IF(IB15=0,0,IF(IB15="N/A","N/A",IF(IB15&gt;=50,0.25,IF(IB15&lt;=24,0.25,0))))</f>
        <v>0</v>
      </c>
      <c r="IE15" s="234">
        <f t="shared" ref="IE15:IE78" si="202">IF(HW15=2,0.25,0)</f>
        <v>0</v>
      </c>
      <c r="IF15" s="242">
        <f t="shared" ref="IF15:IF78" si="203">+IF(HM15="",0,IF(HZ15="NO APLICA",0,IA15+IC15+IE15+IF(ID15="N/A",0,ID15)))</f>
        <v>0</v>
      </c>
      <c r="IH15" s="234">
        <f>IH14+1</f>
        <v>2</v>
      </c>
      <c r="II15" s="235" t="str">
        <f t="shared" ref="II15:II78" si="204">IFERROR(YEAR(IK$12),"")</f>
        <v/>
      </c>
      <c r="IJ15" s="236" t="str">
        <f>IFERROR(VLOOKUP(II15,'Referencia Parámetros'!$A$2:$B$18,2),"")</f>
        <v/>
      </c>
      <c r="IK15" s="140"/>
      <c r="IL15" s="140"/>
      <c r="IM15" s="136" t="str">
        <f t="shared" si="104"/>
        <v>Completar</v>
      </c>
      <c r="IN15" s="134"/>
      <c r="IO15" s="134"/>
      <c r="IP15" s="134"/>
      <c r="IQ15" s="136" t="str">
        <f t="shared" si="105"/>
        <v>Completar</v>
      </c>
      <c r="IR15" s="137" t="str">
        <f t="shared" si="106"/>
        <v>Completar</v>
      </c>
      <c r="IS15" s="137" t="str">
        <f t="shared" si="107"/>
        <v>Completar</v>
      </c>
      <c r="IT15" s="135"/>
      <c r="IU15" s="136" t="str">
        <f t="shared" si="108"/>
        <v>Completar</v>
      </c>
      <c r="IV15" s="237">
        <f t="shared" ref="IV15:IV78" si="205">IFERROR(IF(IM15=1,IN15,IF(IM15=4,IN15,IF(IM15=5,IN15,(IO15*8+IP15)))),"")</f>
        <v>0</v>
      </c>
      <c r="IW15" s="238">
        <f t="shared" ref="IW15:IW78" si="206">IFERROR(IF(IM15=1,+IL15/IV15*40,IF(IM15=4,+IL15/IV15*40,IF(IM15=5,+IL15/IV15*40,IL15/IV15*173))),0)</f>
        <v>0</v>
      </c>
      <c r="IX15" s="239" t="str">
        <f>IFERROR(IF(IW15&gt;20*IJ15,'Referencia Parámetros'!$D$20,IF(IW15&gt;10*IJ15,'Referencia Parámetros'!$D$21,IF(IW15&gt;5*IJ15,'Referencia Parámetros'!$D$22, IF(IW15&gt;1,'Referencia Parámetros'!$D$23,"NO APLICA")))),"")</f>
        <v/>
      </c>
      <c r="IY15" s="240" t="str">
        <f t="shared" ref="IY15:IY78" si="207">IFERROR(IF(IX15="NO APLICA",0,IF(IM15=1,IX15*IV15/40,IF(IM15=4,IX15*IV15/40,IF(IM15=5,IX15*IV15/40,IX15*IV15/173)))),"")</f>
        <v/>
      </c>
      <c r="IZ15" s="291">
        <f t="shared" si="110"/>
        <v>0</v>
      </c>
      <c r="JA15" s="234">
        <f t="shared" ref="JA15:JA78" si="208">IF(IQ15=2,0.25,0)</f>
        <v>0</v>
      </c>
      <c r="JB15" s="234">
        <f t="shared" ref="JB15:JB78" si="209">IF(IZ15=0,0,IF(IZ15="N/A","N/A",IF(IZ15&gt;=50,0.25,IF(IZ15&lt;=24,0.25,0))))</f>
        <v>0</v>
      </c>
      <c r="JC15" s="234">
        <f t="shared" ref="JC15:JC78" si="210">IF(IU15=2,0.25,0)</f>
        <v>0</v>
      </c>
      <c r="JD15" s="242">
        <f t="shared" ref="JD15:JD78" si="211">+IF(IK15="",0,IF(IX15="NO APLICA",0,IY15+JA15+JC15+IF(JB15="N/A",0,JB15)))</f>
        <v>0</v>
      </c>
      <c r="JE15" s="198"/>
      <c r="JF15" s="234">
        <f>JF14+1</f>
        <v>2</v>
      </c>
      <c r="JG15" s="235" t="str">
        <f t="shared" ref="JG15:JG78" si="212">IFERROR(YEAR(JI$12),"")</f>
        <v/>
      </c>
      <c r="JH15" s="236" t="str">
        <f>IFERROR(VLOOKUP(JG15,'Referencia Parámetros'!$A$2:$B$18,2),"")</f>
        <v/>
      </c>
      <c r="JI15" s="140"/>
      <c r="JJ15" s="140"/>
      <c r="JK15" s="136" t="str">
        <f t="shared" si="114"/>
        <v>Completar</v>
      </c>
      <c r="JL15" s="134"/>
      <c r="JM15" s="134"/>
      <c r="JN15" s="134"/>
      <c r="JO15" s="136" t="str">
        <f t="shared" si="115"/>
        <v>Completar</v>
      </c>
      <c r="JP15" s="137" t="str">
        <f t="shared" si="116"/>
        <v>Completar</v>
      </c>
      <c r="JQ15" s="137" t="str">
        <f t="shared" si="117"/>
        <v>Completar</v>
      </c>
      <c r="JR15" s="135"/>
      <c r="JS15" s="136" t="str">
        <f t="shared" si="118"/>
        <v>Completar</v>
      </c>
      <c r="JT15" s="237">
        <f t="shared" ref="JT15:JT78" si="213">IFERROR(IF(JK15=1,JL15,IF(JK15=4,JL15,IF(JK15=5,JL15,(JM15*8+JN15)))),"")</f>
        <v>0</v>
      </c>
      <c r="JU15" s="238">
        <f t="shared" ref="JU15:JU78" si="214">IFERROR(IF(JK15=1,+JJ15/JT15*40,IF(JK15=4,+JJ15/JT15*40,IF(JK15=5,+JJ15/JT15*40,JJ15/JT15*173))),0)</f>
        <v>0</v>
      </c>
      <c r="JV15" s="239" t="str">
        <f>IFERROR(IF(JU15&gt;20*JH15,'Referencia Parámetros'!$D$20,IF(JU15&gt;10*JH15,'Referencia Parámetros'!$D$21,IF(JU15&gt;5*JH15,'Referencia Parámetros'!$D$22, IF(JU15&gt;1,'Referencia Parámetros'!$D$23,"NO APLICA")))),"")</f>
        <v/>
      </c>
      <c r="JW15" s="240" t="str">
        <f t="shared" ref="JW15:JW78" si="215">IFERROR(IF(JV15="NO APLICA",0,IF(JK15=1,JV15*JT15/40,IF(JK15=4,JV15*JT15/40,IF(JK15=5,JV15*JT15/40,JV15*JT15/173)))),"")</f>
        <v/>
      </c>
      <c r="JX15" s="291">
        <f t="shared" si="120"/>
        <v>0</v>
      </c>
      <c r="JY15" s="234">
        <f t="shared" ref="JY15:JY78" si="216">IF(JO15=2,0.25,0)</f>
        <v>0</v>
      </c>
      <c r="JZ15" s="234">
        <f t="shared" ref="JZ15:JZ78" si="217">IF(JX15=0,0,IF(JX15="N/A","N/A",IF(JX15&gt;=50,0.25,IF(JX15&lt;=24,0.25,0))))</f>
        <v>0</v>
      </c>
      <c r="KA15" s="234">
        <f t="shared" ref="KA15:KA78" si="218">IF(JS15=2,0.25,0)</f>
        <v>0</v>
      </c>
      <c r="KB15" s="242">
        <f t="shared" ref="KB15:KB78" si="219">+IF(JI15="",0,IF(JV15="NO APLICA",0,JW15+JY15+KA15+IF(JZ15="N/A",0,JZ15)))</f>
        <v>0</v>
      </c>
      <c r="LK15" s="244">
        <v>2</v>
      </c>
      <c r="LY15" s="198"/>
    </row>
    <row r="16" spans="1:337" ht="16.5" customHeight="1" x14ac:dyDescent="0.25">
      <c r="A16" s="234">
        <f t="shared" ref="A16:A79" si="220">A15+1</f>
        <v>3</v>
      </c>
      <c r="B16" s="235" t="str">
        <f t="shared" si="124"/>
        <v/>
      </c>
      <c r="C16" s="236" t="str">
        <f>+IFERROR(VLOOKUP(B16,'Referencia Parámetros'!$A$2:$B$18,2),"")</f>
        <v/>
      </c>
      <c r="D16" s="140"/>
      <c r="E16" s="134"/>
      <c r="F16" s="135"/>
      <c r="G16" s="134"/>
      <c r="H16" s="134"/>
      <c r="I16" s="134"/>
      <c r="J16" s="135"/>
      <c r="K16" s="141"/>
      <c r="L16" s="141"/>
      <c r="M16" s="135"/>
      <c r="N16" s="135"/>
      <c r="O16" s="237">
        <f t="shared" si="125"/>
        <v>0</v>
      </c>
      <c r="P16" s="238">
        <f t="shared" si="126"/>
        <v>0</v>
      </c>
      <c r="Q16" s="239" t="str">
        <f>IFERROR(IF(P16&gt;20*C16,'Referencia Parámetros'!$D$20,IF(P16&gt;10*C16,'Referencia Parámetros'!$D$21,IF(P16&gt;5*C16,'Referencia Parámetros'!$D$22,IF(P16&gt;1,'Referencia Parámetros'!$D$23,"NO APLICA")))),"")</f>
        <v/>
      </c>
      <c r="R16" s="240" t="str">
        <f t="shared" si="127"/>
        <v/>
      </c>
      <c r="S16" s="300">
        <f t="shared" si="13"/>
        <v>0</v>
      </c>
      <c r="T16" s="234">
        <f t="shared" si="128"/>
        <v>0</v>
      </c>
      <c r="U16" s="234">
        <f t="shared" si="129"/>
        <v>0</v>
      </c>
      <c r="V16" s="234">
        <f t="shared" si="130"/>
        <v>0</v>
      </c>
      <c r="W16" s="242">
        <f t="shared" si="131"/>
        <v>0</v>
      </c>
      <c r="X16" s="297"/>
      <c r="Z16" s="234">
        <f t="shared" ref="Z16:Z79" si="221">Z15+1</f>
        <v>3</v>
      </c>
      <c r="AA16" s="235" t="str">
        <f t="shared" si="132"/>
        <v/>
      </c>
      <c r="AB16" s="236" t="str">
        <f>IFERROR(VLOOKUP(AA16,'Referencia Parámetros'!$A$2:$B$18,2),"")</f>
        <v/>
      </c>
      <c r="AC16" s="140"/>
      <c r="AD16" s="140"/>
      <c r="AE16" s="136" t="str">
        <f t="shared" si="15"/>
        <v>Completar</v>
      </c>
      <c r="AF16" s="134"/>
      <c r="AG16" s="134"/>
      <c r="AH16" s="134"/>
      <c r="AI16" s="136" t="str">
        <f t="shared" si="16"/>
        <v>Completar</v>
      </c>
      <c r="AJ16" s="137" t="str">
        <f t="shared" si="17"/>
        <v>Completar</v>
      </c>
      <c r="AK16" s="137" t="str">
        <f t="shared" si="18"/>
        <v>Completar</v>
      </c>
      <c r="AL16" s="135"/>
      <c r="AM16" s="136" t="str">
        <f t="shared" si="19"/>
        <v>Completar</v>
      </c>
      <c r="AN16" s="237">
        <f t="shared" si="133"/>
        <v>0</v>
      </c>
      <c r="AO16" s="238">
        <f t="shared" si="134"/>
        <v>0</v>
      </c>
      <c r="AP16" s="239" t="str">
        <f>IFERROR(IF(AO16&gt;20*AB16,'Referencia Parámetros'!$D$20,IF(AO16&gt;10*AB16,'Referencia Parámetros'!$D$21,IF(AO16&gt;5*AB16,'Referencia Parámetros'!$D$22, IF(AO16&gt;1,'Referencia Parámetros'!$D$23,"NO APLICA")))),"")</f>
        <v/>
      </c>
      <c r="AQ16" s="240" t="str">
        <f t="shared" si="135"/>
        <v/>
      </c>
      <c r="AR16" s="291">
        <f>+IF(AJ16="Completar",0,IF($F$5&gt;AK16,DATEDIF(AJ16,$F$5,"Y"),DATEDIF(AJ16,AK16,"Y")))</f>
        <v>0</v>
      </c>
      <c r="AS16" s="234">
        <f t="shared" si="136"/>
        <v>0</v>
      </c>
      <c r="AT16" s="234">
        <f t="shared" si="137"/>
        <v>0</v>
      </c>
      <c r="AU16" s="234">
        <f t="shared" si="138"/>
        <v>0</v>
      </c>
      <c r="AV16" s="242">
        <f t="shared" si="139"/>
        <v>0</v>
      </c>
      <c r="AX16" s="234">
        <f t="shared" ref="AX16:AX79" si="222">AX15+1</f>
        <v>3</v>
      </c>
      <c r="AY16" s="235" t="str">
        <f t="shared" si="140"/>
        <v/>
      </c>
      <c r="AZ16" s="236" t="str">
        <f>IFERROR(VLOOKUP(AY16,'Referencia Parámetros'!$A$2:$B$18,2),"")</f>
        <v/>
      </c>
      <c r="BA16" s="140"/>
      <c r="BB16" s="140"/>
      <c r="BC16" s="136" t="str">
        <f t="shared" si="24"/>
        <v>Completar</v>
      </c>
      <c r="BD16" s="134"/>
      <c r="BE16" s="134"/>
      <c r="BF16" s="134"/>
      <c r="BG16" s="136" t="str">
        <f t="shared" si="25"/>
        <v>Completar</v>
      </c>
      <c r="BH16" s="137" t="str">
        <f t="shared" si="26"/>
        <v>Completar</v>
      </c>
      <c r="BI16" s="137" t="str">
        <f t="shared" si="27"/>
        <v>Completar</v>
      </c>
      <c r="BJ16" s="135"/>
      <c r="BK16" s="136" t="str">
        <f t="shared" si="28"/>
        <v>Completar</v>
      </c>
      <c r="BL16" s="237">
        <f t="shared" si="141"/>
        <v>0</v>
      </c>
      <c r="BM16" s="238">
        <f t="shared" si="142"/>
        <v>0</v>
      </c>
      <c r="BN16" s="239" t="str">
        <f>IFERROR(IF(BM16&gt;20*AZ16,'Referencia Parámetros'!$D$20,IF(BM16&gt;10*AZ16,'Referencia Parámetros'!$D$21,IF(BM16&gt;5*AZ16,'Referencia Parámetros'!$D$22, IF(BM16&gt;1,'Referencia Parámetros'!$D$23,"NO APLICA")))),"")</f>
        <v/>
      </c>
      <c r="BO16" s="240" t="str">
        <f t="shared" si="143"/>
        <v/>
      </c>
      <c r="BP16" s="291">
        <f t="shared" si="30"/>
        <v>0</v>
      </c>
      <c r="BQ16" s="234">
        <f t="shared" si="144"/>
        <v>0</v>
      </c>
      <c r="BR16" s="234">
        <f t="shared" si="145"/>
        <v>0</v>
      </c>
      <c r="BS16" s="234">
        <f t="shared" si="146"/>
        <v>0</v>
      </c>
      <c r="BT16" s="242">
        <f t="shared" si="147"/>
        <v>0</v>
      </c>
      <c r="BV16" s="234">
        <f t="shared" ref="BV16:BV79" si="223">BV15+1</f>
        <v>3</v>
      </c>
      <c r="BW16" s="235" t="str">
        <f t="shared" si="148"/>
        <v/>
      </c>
      <c r="BX16" s="236" t="str">
        <f>IFERROR(VLOOKUP(BW16,'Referencia Parámetros'!$A$2:$B$18,2),"")</f>
        <v/>
      </c>
      <c r="BY16" s="140"/>
      <c r="BZ16" s="140"/>
      <c r="CA16" s="136" t="str">
        <f t="shared" si="34"/>
        <v>Completar</v>
      </c>
      <c r="CB16" s="134"/>
      <c r="CC16" s="134"/>
      <c r="CD16" s="134"/>
      <c r="CE16" s="136" t="str">
        <f t="shared" si="35"/>
        <v>Completar</v>
      </c>
      <c r="CF16" s="137" t="str">
        <f t="shared" si="36"/>
        <v>Completar</v>
      </c>
      <c r="CG16" s="137" t="str">
        <f t="shared" si="37"/>
        <v>Completar</v>
      </c>
      <c r="CH16" s="135"/>
      <c r="CI16" s="136" t="str">
        <f t="shared" si="38"/>
        <v>Completar</v>
      </c>
      <c r="CJ16" s="237">
        <f t="shared" si="149"/>
        <v>0</v>
      </c>
      <c r="CK16" s="238">
        <f t="shared" si="150"/>
        <v>0</v>
      </c>
      <c r="CL16" s="239" t="str">
        <f>IFERROR(IF(CK16&gt;20*BX16,'Referencia Parámetros'!$D$20,IF(CK16&gt;10*BX16,'Referencia Parámetros'!$D$21,IF(CK16&gt;5*BX16,'Referencia Parámetros'!$D$22, IF(CK16&gt;1,'Referencia Parámetros'!$D$23,"NO APLICA")))),"")</f>
        <v/>
      </c>
      <c r="CM16" s="240" t="str">
        <f t="shared" si="151"/>
        <v/>
      </c>
      <c r="CN16" s="291">
        <f t="shared" si="40"/>
        <v>0</v>
      </c>
      <c r="CO16" s="234">
        <f t="shared" si="152"/>
        <v>0</v>
      </c>
      <c r="CP16" s="234">
        <f t="shared" si="153"/>
        <v>0</v>
      </c>
      <c r="CQ16" s="234">
        <f t="shared" si="154"/>
        <v>0</v>
      </c>
      <c r="CR16" s="242">
        <f t="shared" si="155"/>
        <v>0</v>
      </c>
      <c r="CT16" s="234">
        <f t="shared" ref="CT16:CT79" si="224">CT15+1</f>
        <v>3</v>
      </c>
      <c r="CU16" s="235" t="str">
        <f t="shared" si="156"/>
        <v/>
      </c>
      <c r="CV16" s="236" t="str">
        <f>IFERROR(VLOOKUP(CU16,'Referencia Parámetros'!$A$2:$B$18,2),"")</f>
        <v/>
      </c>
      <c r="CW16" s="140"/>
      <c r="CX16" s="140"/>
      <c r="CY16" s="136" t="str">
        <f t="shared" si="44"/>
        <v>Completar</v>
      </c>
      <c r="CZ16" s="134"/>
      <c r="DA16" s="134"/>
      <c r="DB16" s="134"/>
      <c r="DC16" s="136" t="str">
        <f t="shared" si="45"/>
        <v>Completar</v>
      </c>
      <c r="DD16" s="137" t="str">
        <f t="shared" si="46"/>
        <v>Completar</v>
      </c>
      <c r="DE16" s="137" t="str">
        <f t="shared" si="47"/>
        <v>Completar</v>
      </c>
      <c r="DF16" s="135"/>
      <c r="DG16" s="136" t="str">
        <f t="shared" si="48"/>
        <v>Completar</v>
      </c>
      <c r="DH16" s="237">
        <f t="shared" si="157"/>
        <v>0</v>
      </c>
      <c r="DI16" s="238">
        <f t="shared" si="158"/>
        <v>0</v>
      </c>
      <c r="DJ16" s="239" t="str">
        <f>IFERROR(IF(DI16&gt;20*CV16,'Referencia Parámetros'!$D$20,IF(DI16&gt;10*CV16,'Referencia Parámetros'!$D$21,IF(DI16&gt;5*CV16,'Referencia Parámetros'!$D$22, IF(DI16&gt;1,'Referencia Parámetros'!$D$23,"NO APLICA")))),"")</f>
        <v/>
      </c>
      <c r="DK16" s="240" t="str">
        <f t="shared" si="159"/>
        <v/>
      </c>
      <c r="DL16" s="291">
        <f t="shared" si="50"/>
        <v>0</v>
      </c>
      <c r="DM16" s="234">
        <f t="shared" si="160"/>
        <v>0</v>
      </c>
      <c r="DN16" s="234">
        <f t="shared" si="161"/>
        <v>0</v>
      </c>
      <c r="DO16" s="234">
        <f t="shared" si="162"/>
        <v>0</v>
      </c>
      <c r="DP16" s="242">
        <f t="shared" si="163"/>
        <v>0</v>
      </c>
      <c r="DR16" s="234">
        <f t="shared" ref="DR16:DR79" si="225">DR15+1</f>
        <v>3</v>
      </c>
      <c r="DS16" s="235" t="str">
        <f t="shared" si="164"/>
        <v/>
      </c>
      <c r="DT16" s="236" t="str">
        <f>IFERROR(VLOOKUP(DS16,'Referencia Parámetros'!$A$2:$B$18,2),"")</f>
        <v/>
      </c>
      <c r="DU16" s="140"/>
      <c r="DV16" s="140"/>
      <c r="DW16" s="136" t="str">
        <f t="shared" si="54"/>
        <v>Completar</v>
      </c>
      <c r="DX16" s="134"/>
      <c r="DY16" s="134"/>
      <c r="DZ16" s="134"/>
      <c r="EA16" s="136" t="str">
        <f t="shared" si="55"/>
        <v>Completar</v>
      </c>
      <c r="EB16" s="137" t="str">
        <f t="shared" si="56"/>
        <v>Completar</v>
      </c>
      <c r="EC16" s="137" t="str">
        <f t="shared" si="57"/>
        <v>Completar</v>
      </c>
      <c r="ED16" s="135"/>
      <c r="EE16" s="136" t="str">
        <f t="shared" si="58"/>
        <v>Completar</v>
      </c>
      <c r="EF16" s="237">
        <f t="shared" si="165"/>
        <v>0</v>
      </c>
      <c r="EG16" s="238">
        <f t="shared" si="166"/>
        <v>0</v>
      </c>
      <c r="EH16" s="239" t="str">
        <f>IFERROR(IF(EG16&gt;20*DT16,'Referencia Parámetros'!$D$20,IF(EG16&gt;10*DT16,'Referencia Parámetros'!$D$21,IF(EG16&gt;5*DT16,'Referencia Parámetros'!$D$22, IF(EG16&gt;1,'Referencia Parámetros'!$D$23,"NO APLICA")))),"")</f>
        <v/>
      </c>
      <c r="EI16" s="240" t="str">
        <f t="shared" si="167"/>
        <v/>
      </c>
      <c r="EJ16" s="291">
        <f t="shared" si="60"/>
        <v>0</v>
      </c>
      <c r="EK16" s="234">
        <f t="shared" si="168"/>
        <v>0</v>
      </c>
      <c r="EL16" s="234">
        <f t="shared" si="169"/>
        <v>0</v>
      </c>
      <c r="EM16" s="234">
        <f t="shared" si="170"/>
        <v>0</v>
      </c>
      <c r="EN16" s="242">
        <f t="shared" si="171"/>
        <v>0</v>
      </c>
      <c r="EP16" s="234">
        <f t="shared" ref="EP16:EP79" si="226">EP15+1</f>
        <v>3</v>
      </c>
      <c r="EQ16" s="235" t="str">
        <f t="shared" si="172"/>
        <v/>
      </c>
      <c r="ER16" s="236" t="str">
        <f>IFERROR(VLOOKUP(EQ16,'Referencia Parámetros'!$A$2:$B$18,2),"")</f>
        <v/>
      </c>
      <c r="ES16" s="140"/>
      <c r="ET16" s="140"/>
      <c r="EU16" s="136" t="str">
        <f t="shared" si="64"/>
        <v>Completar</v>
      </c>
      <c r="EV16" s="134"/>
      <c r="EW16" s="134"/>
      <c r="EX16" s="134"/>
      <c r="EY16" s="136" t="str">
        <f t="shared" si="65"/>
        <v>Completar</v>
      </c>
      <c r="EZ16" s="137" t="str">
        <f t="shared" si="66"/>
        <v>Completar</v>
      </c>
      <c r="FA16" s="137" t="str">
        <f t="shared" si="67"/>
        <v>Completar</v>
      </c>
      <c r="FB16" s="135"/>
      <c r="FC16" s="136" t="str">
        <f t="shared" si="68"/>
        <v>Completar</v>
      </c>
      <c r="FD16" s="237">
        <f t="shared" si="173"/>
        <v>0</v>
      </c>
      <c r="FE16" s="238">
        <f t="shared" si="174"/>
        <v>0</v>
      </c>
      <c r="FF16" s="239" t="str">
        <f>IFERROR(IF(FE16&gt;20*ER16,'Referencia Parámetros'!$D$20,IF(FE16&gt;10*ER16,'Referencia Parámetros'!$D$21,IF(FE16&gt;5*ER16,'Referencia Parámetros'!$D$22, IF(FE16&gt;1,'Referencia Parámetros'!$D$23,"NO APLICA")))),"")</f>
        <v/>
      </c>
      <c r="FG16" s="240" t="str">
        <f t="shared" si="175"/>
        <v/>
      </c>
      <c r="FH16" s="291">
        <f t="shared" si="70"/>
        <v>0</v>
      </c>
      <c r="FI16" s="234">
        <f t="shared" si="176"/>
        <v>0</v>
      </c>
      <c r="FJ16" s="234">
        <f t="shared" si="177"/>
        <v>0</v>
      </c>
      <c r="FK16" s="234">
        <f t="shared" si="178"/>
        <v>0</v>
      </c>
      <c r="FL16" s="242">
        <f t="shared" si="179"/>
        <v>0</v>
      </c>
      <c r="FN16" s="234">
        <f t="shared" ref="FN16:FN79" si="227">FN15+1</f>
        <v>3</v>
      </c>
      <c r="FO16" s="235" t="str">
        <f t="shared" si="180"/>
        <v/>
      </c>
      <c r="FP16" s="236" t="str">
        <f>IFERROR(VLOOKUP(FO16,'Referencia Parámetros'!$A$2:$B$18,2),"")</f>
        <v/>
      </c>
      <c r="FQ16" s="140"/>
      <c r="FR16" s="140"/>
      <c r="FS16" s="136" t="str">
        <f t="shared" si="74"/>
        <v>Completar</v>
      </c>
      <c r="FT16" s="134"/>
      <c r="FU16" s="134"/>
      <c r="FV16" s="134"/>
      <c r="FW16" s="136" t="str">
        <f t="shared" si="75"/>
        <v>Completar</v>
      </c>
      <c r="FX16" s="137" t="str">
        <f t="shared" si="76"/>
        <v>Completar</v>
      </c>
      <c r="FY16" s="137" t="str">
        <f t="shared" si="77"/>
        <v>Completar</v>
      </c>
      <c r="FZ16" s="135"/>
      <c r="GA16" s="136" t="str">
        <f t="shared" si="78"/>
        <v>Completar</v>
      </c>
      <c r="GB16" s="237">
        <f t="shared" si="181"/>
        <v>0</v>
      </c>
      <c r="GC16" s="238">
        <f t="shared" si="182"/>
        <v>0</v>
      </c>
      <c r="GD16" s="239" t="str">
        <f>IFERROR(IF(GC16&gt;20*FP16,'Referencia Parámetros'!$D$20,IF(GC16&gt;10*FP16,'Referencia Parámetros'!$D$21,IF(GC16&gt;5*FP16,'Referencia Parámetros'!$D$22, IF(GC16&gt;1,'Referencia Parámetros'!$D$23,"NO APLICA")))),"")</f>
        <v/>
      </c>
      <c r="GE16" s="240" t="str">
        <f t="shared" si="183"/>
        <v/>
      </c>
      <c r="GF16" s="291">
        <f t="shared" si="80"/>
        <v>0</v>
      </c>
      <c r="GG16" s="234">
        <f t="shared" si="184"/>
        <v>0</v>
      </c>
      <c r="GH16" s="234">
        <f t="shared" si="185"/>
        <v>0</v>
      </c>
      <c r="GI16" s="234">
        <f t="shared" si="186"/>
        <v>0</v>
      </c>
      <c r="GJ16" s="242">
        <f t="shared" si="187"/>
        <v>0</v>
      </c>
      <c r="GL16" s="234">
        <f t="shared" ref="GL16:GL79" si="228">GL15+1</f>
        <v>3</v>
      </c>
      <c r="GM16" s="235" t="str">
        <f t="shared" si="188"/>
        <v/>
      </c>
      <c r="GN16" s="236" t="str">
        <f>IFERROR(VLOOKUP(GM16,'Referencia Parámetros'!$A$2:$B$18,2),"")</f>
        <v/>
      </c>
      <c r="GO16" s="140"/>
      <c r="GP16" s="140"/>
      <c r="GQ16" s="136" t="str">
        <f t="shared" si="84"/>
        <v>Completar</v>
      </c>
      <c r="GR16" s="134"/>
      <c r="GS16" s="134"/>
      <c r="GT16" s="134"/>
      <c r="GU16" s="136" t="str">
        <f t="shared" si="85"/>
        <v>Completar</v>
      </c>
      <c r="GV16" s="137" t="str">
        <f t="shared" si="86"/>
        <v>Completar</v>
      </c>
      <c r="GW16" s="137" t="str">
        <f t="shared" si="87"/>
        <v>Completar</v>
      </c>
      <c r="GX16" s="135"/>
      <c r="GY16" s="136" t="str">
        <f t="shared" si="88"/>
        <v>Completar</v>
      </c>
      <c r="GZ16" s="237">
        <f t="shared" si="189"/>
        <v>0</v>
      </c>
      <c r="HA16" s="238">
        <f t="shared" si="190"/>
        <v>0</v>
      </c>
      <c r="HB16" s="239" t="str">
        <f>IFERROR(IF(HA16&gt;20*GN16,'Referencia Parámetros'!$D$20,IF(HA16&gt;10*GN16,'Referencia Parámetros'!$D$21,IF(HA16&gt;5*GN16,'Referencia Parámetros'!$D$22, IF(HA16&gt;1,'Referencia Parámetros'!$D$23,"NO APLICA")))),"")</f>
        <v/>
      </c>
      <c r="HC16" s="240" t="str">
        <f t="shared" si="191"/>
        <v/>
      </c>
      <c r="HD16" s="291">
        <f t="shared" si="90"/>
        <v>0</v>
      </c>
      <c r="HE16" s="234">
        <f t="shared" si="192"/>
        <v>0</v>
      </c>
      <c r="HF16" s="234">
        <f t="shared" si="193"/>
        <v>0</v>
      </c>
      <c r="HG16" s="234">
        <f t="shared" si="194"/>
        <v>0</v>
      </c>
      <c r="HH16" s="242">
        <f t="shared" si="195"/>
        <v>0</v>
      </c>
      <c r="HJ16" s="234">
        <f t="shared" ref="HJ16:HJ79" si="229">HJ15+1</f>
        <v>3</v>
      </c>
      <c r="HK16" s="235" t="str">
        <f t="shared" si="196"/>
        <v/>
      </c>
      <c r="HL16" s="236" t="str">
        <f>IFERROR(VLOOKUP(HK16,'Referencia Parámetros'!$A$2:$B$18,2),"")</f>
        <v/>
      </c>
      <c r="HM16" s="140"/>
      <c r="HN16" s="140"/>
      <c r="HO16" s="136" t="str">
        <f t="shared" si="94"/>
        <v>Completar</v>
      </c>
      <c r="HP16" s="134"/>
      <c r="HQ16" s="134"/>
      <c r="HR16" s="134"/>
      <c r="HS16" s="136" t="str">
        <f t="shared" si="95"/>
        <v>Completar</v>
      </c>
      <c r="HT16" s="137" t="str">
        <f t="shared" si="96"/>
        <v>Completar</v>
      </c>
      <c r="HU16" s="137" t="str">
        <f t="shared" si="97"/>
        <v>Completar</v>
      </c>
      <c r="HV16" s="135"/>
      <c r="HW16" s="136" t="str">
        <f t="shared" si="98"/>
        <v>Completar</v>
      </c>
      <c r="HX16" s="237">
        <f t="shared" si="197"/>
        <v>0</v>
      </c>
      <c r="HY16" s="238">
        <f t="shared" si="198"/>
        <v>0</v>
      </c>
      <c r="HZ16" s="239" t="str">
        <f>IFERROR(IF(HY16&gt;20*HL16,'Referencia Parámetros'!$D$20,IF(HY16&gt;10*HL16,'Referencia Parámetros'!$D$21,IF(HY16&gt;5*HL16,'Referencia Parámetros'!$D$22, IF(HY16&gt;1,'Referencia Parámetros'!$D$23,"NO APLICA")))),"")</f>
        <v/>
      </c>
      <c r="IA16" s="240" t="str">
        <f t="shared" si="199"/>
        <v/>
      </c>
      <c r="IB16" s="291">
        <f t="shared" si="100"/>
        <v>0</v>
      </c>
      <c r="IC16" s="234">
        <f t="shared" si="200"/>
        <v>0</v>
      </c>
      <c r="ID16" s="234">
        <f t="shared" si="201"/>
        <v>0</v>
      </c>
      <c r="IE16" s="234">
        <f t="shared" si="202"/>
        <v>0</v>
      </c>
      <c r="IF16" s="242">
        <f t="shared" si="203"/>
        <v>0</v>
      </c>
      <c r="IH16" s="234">
        <f t="shared" ref="IH16:IH79" si="230">IH15+1</f>
        <v>3</v>
      </c>
      <c r="II16" s="235" t="str">
        <f t="shared" si="204"/>
        <v/>
      </c>
      <c r="IJ16" s="236" t="str">
        <f>IFERROR(VLOOKUP(II16,'Referencia Parámetros'!$A$2:$B$18,2),"")</f>
        <v/>
      </c>
      <c r="IK16" s="140"/>
      <c r="IL16" s="140"/>
      <c r="IM16" s="136" t="str">
        <f t="shared" si="104"/>
        <v>Completar</v>
      </c>
      <c r="IN16" s="134"/>
      <c r="IO16" s="134"/>
      <c r="IP16" s="134"/>
      <c r="IQ16" s="136" t="str">
        <f t="shared" si="105"/>
        <v>Completar</v>
      </c>
      <c r="IR16" s="137" t="str">
        <f t="shared" si="106"/>
        <v>Completar</v>
      </c>
      <c r="IS16" s="137" t="str">
        <f t="shared" si="107"/>
        <v>Completar</v>
      </c>
      <c r="IT16" s="135"/>
      <c r="IU16" s="136" t="str">
        <f t="shared" si="108"/>
        <v>Completar</v>
      </c>
      <c r="IV16" s="237">
        <f t="shared" si="205"/>
        <v>0</v>
      </c>
      <c r="IW16" s="238">
        <f t="shared" si="206"/>
        <v>0</v>
      </c>
      <c r="IX16" s="239" t="str">
        <f>IFERROR(IF(IW16&gt;20*IJ16,'Referencia Parámetros'!$D$20,IF(IW16&gt;10*IJ16,'Referencia Parámetros'!$D$21,IF(IW16&gt;5*IJ16,'Referencia Parámetros'!$D$22, IF(IW16&gt;1,'Referencia Parámetros'!$D$23,"NO APLICA")))),"")</f>
        <v/>
      </c>
      <c r="IY16" s="240" t="str">
        <f t="shared" si="207"/>
        <v/>
      </c>
      <c r="IZ16" s="291">
        <f t="shared" si="110"/>
        <v>0</v>
      </c>
      <c r="JA16" s="234">
        <f t="shared" si="208"/>
        <v>0</v>
      </c>
      <c r="JB16" s="234">
        <f t="shared" si="209"/>
        <v>0</v>
      </c>
      <c r="JC16" s="234">
        <f t="shared" si="210"/>
        <v>0</v>
      </c>
      <c r="JD16" s="242">
        <f t="shared" si="211"/>
        <v>0</v>
      </c>
      <c r="JE16" s="198"/>
      <c r="JF16" s="234">
        <f t="shared" ref="JF16:JF79" si="231">JF15+1</f>
        <v>3</v>
      </c>
      <c r="JG16" s="235" t="str">
        <f t="shared" si="212"/>
        <v/>
      </c>
      <c r="JH16" s="236" t="str">
        <f>IFERROR(VLOOKUP(JG16,'Referencia Parámetros'!$A$2:$B$18,2),"")</f>
        <v/>
      </c>
      <c r="JI16" s="140"/>
      <c r="JJ16" s="140"/>
      <c r="JK16" s="136" t="str">
        <f t="shared" si="114"/>
        <v>Completar</v>
      </c>
      <c r="JL16" s="134"/>
      <c r="JM16" s="134"/>
      <c r="JN16" s="134"/>
      <c r="JO16" s="136" t="str">
        <f t="shared" si="115"/>
        <v>Completar</v>
      </c>
      <c r="JP16" s="137" t="str">
        <f t="shared" si="116"/>
        <v>Completar</v>
      </c>
      <c r="JQ16" s="137" t="str">
        <f t="shared" si="117"/>
        <v>Completar</v>
      </c>
      <c r="JR16" s="135"/>
      <c r="JS16" s="136" t="str">
        <f t="shared" si="118"/>
        <v>Completar</v>
      </c>
      <c r="JT16" s="237">
        <f t="shared" si="213"/>
        <v>0</v>
      </c>
      <c r="JU16" s="238">
        <f t="shared" si="214"/>
        <v>0</v>
      </c>
      <c r="JV16" s="239" t="str">
        <f>IFERROR(IF(JU16&gt;20*JH16,'Referencia Parámetros'!$D$20,IF(JU16&gt;10*JH16,'Referencia Parámetros'!$D$21,IF(JU16&gt;5*JH16,'Referencia Parámetros'!$D$22, IF(JU16&gt;1,'Referencia Parámetros'!$D$23,"NO APLICA")))),"")</f>
        <v/>
      </c>
      <c r="JW16" s="240" t="str">
        <f t="shared" si="215"/>
        <v/>
      </c>
      <c r="JX16" s="291">
        <f t="shared" si="120"/>
        <v>0</v>
      </c>
      <c r="JY16" s="234">
        <f t="shared" si="216"/>
        <v>0</v>
      </c>
      <c r="JZ16" s="234">
        <f t="shared" si="217"/>
        <v>0</v>
      </c>
      <c r="KA16" s="234">
        <f t="shared" si="218"/>
        <v>0</v>
      </c>
      <c r="KB16" s="242">
        <f t="shared" si="219"/>
        <v>0</v>
      </c>
      <c r="LK16" s="244">
        <v>3</v>
      </c>
      <c r="LY16" s="198"/>
    </row>
    <row r="17" spans="1:337" ht="16.5" customHeight="1" x14ac:dyDescent="0.25">
      <c r="A17" s="234">
        <f t="shared" si="220"/>
        <v>4</v>
      </c>
      <c r="B17" s="235" t="str">
        <f t="shared" si="124"/>
        <v/>
      </c>
      <c r="C17" s="236" t="str">
        <f>+IFERROR(VLOOKUP(B17,'Referencia Parámetros'!$A$2:$B$18,2),"")</f>
        <v/>
      </c>
      <c r="D17" s="140"/>
      <c r="E17" s="134"/>
      <c r="F17" s="135"/>
      <c r="G17" s="134"/>
      <c r="H17" s="134"/>
      <c r="I17" s="134"/>
      <c r="J17" s="135"/>
      <c r="K17" s="141"/>
      <c r="L17" s="141"/>
      <c r="M17" s="135"/>
      <c r="N17" s="135"/>
      <c r="O17" s="237">
        <f t="shared" si="125"/>
        <v>0</v>
      </c>
      <c r="P17" s="238">
        <f t="shared" si="126"/>
        <v>0</v>
      </c>
      <c r="Q17" s="239" t="str">
        <f>IFERROR(IF(P17&gt;20*C17,'Referencia Parámetros'!$D$20,IF(P17&gt;10*C17,'Referencia Parámetros'!$D$21,IF(P17&gt;5*C17,'Referencia Parámetros'!$D$22,IF(P17&gt;1,'Referencia Parámetros'!$D$23,"NO APLICA")))),"")</f>
        <v/>
      </c>
      <c r="R17" s="240" t="str">
        <f t="shared" si="127"/>
        <v/>
      </c>
      <c r="S17" s="300">
        <f t="shared" si="13"/>
        <v>0</v>
      </c>
      <c r="T17" s="234">
        <f t="shared" si="128"/>
        <v>0</v>
      </c>
      <c r="U17" s="234">
        <f t="shared" si="129"/>
        <v>0</v>
      </c>
      <c r="V17" s="234">
        <f t="shared" si="130"/>
        <v>0</v>
      </c>
      <c r="W17" s="242">
        <f t="shared" si="131"/>
        <v>0</v>
      </c>
      <c r="X17" s="297"/>
      <c r="Z17" s="234">
        <f t="shared" si="221"/>
        <v>4</v>
      </c>
      <c r="AA17" s="235" t="str">
        <f t="shared" si="132"/>
        <v/>
      </c>
      <c r="AB17" s="236" t="str">
        <f>IFERROR(VLOOKUP(AA17,'Referencia Parámetros'!$A$2:$B$18,2),"")</f>
        <v/>
      </c>
      <c r="AC17" s="140"/>
      <c r="AD17" s="140"/>
      <c r="AE17" s="136" t="str">
        <f t="shared" si="15"/>
        <v>Completar</v>
      </c>
      <c r="AF17" s="134"/>
      <c r="AG17" s="134"/>
      <c r="AH17" s="134"/>
      <c r="AI17" s="136" t="str">
        <f t="shared" si="16"/>
        <v>Completar</v>
      </c>
      <c r="AJ17" s="137" t="str">
        <f t="shared" si="17"/>
        <v>Completar</v>
      </c>
      <c r="AK17" s="137" t="str">
        <f t="shared" si="18"/>
        <v>Completar</v>
      </c>
      <c r="AL17" s="135"/>
      <c r="AM17" s="136" t="str">
        <f t="shared" si="19"/>
        <v>Completar</v>
      </c>
      <c r="AN17" s="237">
        <f t="shared" si="133"/>
        <v>0</v>
      </c>
      <c r="AO17" s="238">
        <f t="shared" si="134"/>
        <v>0</v>
      </c>
      <c r="AP17" s="239" t="str">
        <f>IFERROR(IF(AO17&gt;20*AB17,'Referencia Parámetros'!$D$20,IF(AO17&gt;10*AB17,'Referencia Parámetros'!$D$21,IF(AO17&gt;5*AB17,'Referencia Parámetros'!$D$22, IF(AO17&gt;1,'Referencia Parámetros'!$D$23,"NO APLICA")))),"")</f>
        <v/>
      </c>
      <c r="AQ17" s="240" t="str">
        <f t="shared" si="135"/>
        <v/>
      </c>
      <c r="AR17" s="291">
        <f>+IF(AJ17="Completar",0,IF($F$5&gt;AK17,DATEDIF(AJ17,$F$5,"Y"),DATEDIF(AJ17,AK17,"Y")))</f>
        <v>0</v>
      </c>
      <c r="AS17" s="234">
        <f t="shared" si="136"/>
        <v>0</v>
      </c>
      <c r="AT17" s="234">
        <f t="shared" si="137"/>
        <v>0</v>
      </c>
      <c r="AU17" s="234">
        <f t="shared" si="138"/>
        <v>0</v>
      </c>
      <c r="AV17" s="242">
        <f t="shared" si="139"/>
        <v>0</v>
      </c>
      <c r="AX17" s="234">
        <f t="shared" si="222"/>
        <v>4</v>
      </c>
      <c r="AY17" s="235" t="str">
        <f t="shared" si="140"/>
        <v/>
      </c>
      <c r="AZ17" s="236" t="str">
        <f>IFERROR(VLOOKUP(AY17,'Referencia Parámetros'!$A$2:$B$18,2),"")</f>
        <v/>
      </c>
      <c r="BA17" s="140"/>
      <c r="BB17" s="140"/>
      <c r="BC17" s="136" t="str">
        <f t="shared" si="24"/>
        <v>Completar</v>
      </c>
      <c r="BD17" s="134"/>
      <c r="BE17" s="134"/>
      <c r="BF17" s="134"/>
      <c r="BG17" s="136" t="str">
        <f t="shared" si="25"/>
        <v>Completar</v>
      </c>
      <c r="BH17" s="137" t="str">
        <f t="shared" si="26"/>
        <v>Completar</v>
      </c>
      <c r="BI17" s="137" t="str">
        <f t="shared" si="27"/>
        <v>Completar</v>
      </c>
      <c r="BJ17" s="135"/>
      <c r="BK17" s="136" t="str">
        <f t="shared" si="28"/>
        <v>Completar</v>
      </c>
      <c r="BL17" s="237">
        <f t="shared" si="141"/>
        <v>0</v>
      </c>
      <c r="BM17" s="238">
        <f t="shared" si="142"/>
        <v>0</v>
      </c>
      <c r="BN17" s="239" t="str">
        <f>IFERROR(IF(BM17&gt;20*AZ17,'Referencia Parámetros'!$D$20,IF(BM17&gt;10*AZ17,'Referencia Parámetros'!$D$21,IF(BM17&gt;5*AZ17,'Referencia Parámetros'!$D$22, IF(BM17&gt;1,'Referencia Parámetros'!$D$23,"NO APLICA")))),"")</f>
        <v/>
      </c>
      <c r="BO17" s="240" t="str">
        <f t="shared" si="143"/>
        <v/>
      </c>
      <c r="BP17" s="291">
        <f t="shared" si="30"/>
        <v>0</v>
      </c>
      <c r="BQ17" s="234">
        <f t="shared" si="144"/>
        <v>0</v>
      </c>
      <c r="BR17" s="234">
        <f t="shared" si="145"/>
        <v>0</v>
      </c>
      <c r="BS17" s="234">
        <f t="shared" si="146"/>
        <v>0</v>
      </c>
      <c r="BT17" s="242">
        <f t="shared" si="147"/>
        <v>0</v>
      </c>
      <c r="BV17" s="234">
        <f t="shared" si="223"/>
        <v>4</v>
      </c>
      <c r="BW17" s="235" t="str">
        <f t="shared" si="148"/>
        <v/>
      </c>
      <c r="BX17" s="236" t="str">
        <f>IFERROR(VLOOKUP(BW17,'Referencia Parámetros'!$A$2:$B$18,2),"")</f>
        <v/>
      </c>
      <c r="BY17" s="140"/>
      <c r="BZ17" s="140"/>
      <c r="CA17" s="136" t="str">
        <f t="shared" si="34"/>
        <v>Completar</v>
      </c>
      <c r="CB17" s="134"/>
      <c r="CC17" s="134"/>
      <c r="CD17" s="134"/>
      <c r="CE17" s="136" t="str">
        <f t="shared" si="35"/>
        <v>Completar</v>
      </c>
      <c r="CF17" s="137" t="str">
        <f t="shared" si="36"/>
        <v>Completar</v>
      </c>
      <c r="CG17" s="137" t="str">
        <f t="shared" si="37"/>
        <v>Completar</v>
      </c>
      <c r="CH17" s="135"/>
      <c r="CI17" s="136" t="str">
        <f t="shared" si="38"/>
        <v>Completar</v>
      </c>
      <c r="CJ17" s="237">
        <f t="shared" si="149"/>
        <v>0</v>
      </c>
      <c r="CK17" s="238">
        <f t="shared" si="150"/>
        <v>0</v>
      </c>
      <c r="CL17" s="239" t="str">
        <f>IFERROR(IF(CK17&gt;20*BX17,'Referencia Parámetros'!$D$20,IF(CK17&gt;10*BX17,'Referencia Parámetros'!$D$21,IF(CK17&gt;5*BX17,'Referencia Parámetros'!$D$22, IF(CK17&gt;1,'Referencia Parámetros'!$D$23,"NO APLICA")))),"")</f>
        <v/>
      </c>
      <c r="CM17" s="240" t="str">
        <f t="shared" si="151"/>
        <v/>
      </c>
      <c r="CN17" s="291">
        <f t="shared" si="40"/>
        <v>0</v>
      </c>
      <c r="CO17" s="234">
        <f t="shared" si="152"/>
        <v>0</v>
      </c>
      <c r="CP17" s="234">
        <f t="shared" si="153"/>
        <v>0</v>
      </c>
      <c r="CQ17" s="234">
        <f t="shared" si="154"/>
        <v>0</v>
      </c>
      <c r="CR17" s="242">
        <f t="shared" si="155"/>
        <v>0</v>
      </c>
      <c r="CT17" s="234">
        <f t="shared" si="224"/>
        <v>4</v>
      </c>
      <c r="CU17" s="235" t="str">
        <f t="shared" si="156"/>
        <v/>
      </c>
      <c r="CV17" s="236" t="str">
        <f>IFERROR(VLOOKUP(CU17,'Referencia Parámetros'!$A$2:$B$18,2),"")</f>
        <v/>
      </c>
      <c r="CW17" s="140"/>
      <c r="CX17" s="140"/>
      <c r="CY17" s="136" t="str">
        <f t="shared" si="44"/>
        <v>Completar</v>
      </c>
      <c r="CZ17" s="134"/>
      <c r="DA17" s="134"/>
      <c r="DB17" s="134"/>
      <c r="DC17" s="136" t="str">
        <f t="shared" si="45"/>
        <v>Completar</v>
      </c>
      <c r="DD17" s="137" t="str">
        <f t="shared" si="46"/>
        <v>Completar</v>
      </c>
      <c r="DE17" s="137" t="str">
        <f t="shared" si="47"/>
        <v>Completar</v>
      </c>
      <c r="DF17" s="135"/>
      <c r="DG17" s="136" t="str">
        <f t="shared" si="48"/>
        <v>Completar</v>
      </c>
      <c r="DH17" s="237">
        <f t="shared" si="157"/>
        <v>0</v>
      </c>
      <c r="DI17" s="238">
        <f t="shared" si="158"/>
        <v>0</v>
      </c>
      <c r="DJ17" s="239" t="str">
        <f>IFERROR(IF(DI17&gt;20*CV17,'Referencia Parámetros'!$D$20,IF(DI17&gt;10*CV17,'Referencia Parámetros'!$D$21,IF(DI17&gt;5*CV17,'Referencia Parámetros'!$D$22, IF(DI17&gt;1,'Referencia Parámetros'!$D$23,"NO APLICA")))),"")</f>
        <v/>
      </c>
      <c r="DK17" s="240" t="str">
        <f t="shared" si="159"/>
        <v/>
      </c>
      <c r="DL17" s="291">
        <f t="shared" si="50"/>
        <v>0</v>
      </c>
      <c r="DM17" s="234">
        <f t="shared" si="160"/>
        <v>0</v>
      </c>
      <c r="DN17" s="234">
        <f t="shared" si="161"/>
        <v>0</v>
      </c>
      <c r="DO17" s="234">
        <f t="shared" si="162"/>
        <v>0</v>
      </c>
      <c r="DP17" s="242">
        <f t="shared" si="163"/>
        <v>0</v>
      </c>
      <c r="DR17" s="234">
        <f t="shared" si="225"/>
        <v>4</v>
      </c>
      <c r="DS17" s="235" t="str">
        <f t="shared" si="164"/>
        <v/>
      </c>
      <c r="DT17" s="236" t="str">
        <f>IFERROR(VLOOKUP(DS17,'Referencia Parámetros'!$A$2:$B$18,2),"")</f>
        <v/>
      </c>
      <c r="DU17" s="140"/>
      <c r="DV17" s="140"/>
      <c r="DW17" s="136" t="str">
        <f t="shared" si="54"/>
        <v>Completar</v>
      </c>
      <c r="DX17" s="134"/>
      <c r="DY17" s="134"/>
      <c r="DZ17" s="134"/>
      <c r="EA17" s="136" t="str">
        <f t="shared" si="55"/>
        <v>Completar</v>
      </c>
      <c r="EB17" s="137" t="str">
        <f t="shared" si="56"/>
        <v>Completar</v>
      </c>
      <c r="EC17" s="137" t="str">
        <f t="shared" si="57"/>
        <v>Completar</v>
      </c>
      <c r="ED17" s="135"/>
      <c r="EE17" s="136" t="str">
        <f t="shared" si="58"/>
        <v>Completar</v>
      </c>
      <c r="EF17" s="237">
        <f t="shared" si="165"/>
        <v>0</v>
      </c>
      <c r="EG17" s="238">
        <f t="shared" si="166"/>
        <v>0</v>
      </c>
      <c r="EH17" s="239" t="str">
        <f>IFERROR(IF(EG17&gt;20*DT17,'Referencia Parámetros'!$D$20,IF(EG17&gt;10*DT17,'Referencia Parámetros'!$D$21,IF(EG17&gt;5*DT17,'Referencia Parámetros'!$D$22, IF(EG17&gt;1,'Referencia Parámetros'!$D$23,"NO APLICA")))),"")</f>
        <v/>
      </c>
      <c r="EI17" s="240" t="str">
        <f t="shared" si="167"/>
        <v/>
      </c>
      <c r="EJ17" s="291">
        <f t="shared" si="60"/>
        <v>0</v>
      </c>
      <c r="EK17" s="234">
        <f t="shared" si="168"/>
        <v>0</v>
      </c>
      <c r="EL17" s="234">
        <f t="shared" si="169"/>
        <v>0</v>
      </c>
      <c r="EM17" s="234">
        <f t="shared" si="170"/>
        <v>0</v>
      </c>
      <c r="EN17" s="242">
        <f t="shared" si="171"/>
        <v>0</v>
      </c>
      <c r="EP17" s="234">
        <f t="shared" si="226"/>
        <v>4</v>
      </c>
      <c r="EQ17" s="235" t="str">
        <f t="shared" si="172"/>
        <v/>
      </c>
      <c r="ER17" s="236" t="str">
        <f>IFERROR(VLOOKUP(EQ17,'Referencia Parámetros'!$A$2:$B$18,2),"")</f>
        <v/>
      </c>
      <c r="ES17" s="140"/>
      <c r="ET17" s="140"/>
      <c r="EU17" s="136" t="str">
        <f t="shared" si="64"/>
        <v>Completar</v>
      </c>
      <c r="EV17" s="134"/>
      <c r="EW17" s="134"/>
      <c r="EX17" s="134"/>
      <c r="EY17" s="136" t="str">
        <f t="shared" si="65"/>
        <v>Completar</v>
      </c>
      <c r="EZ17" s="137" t="str">
        <f t="shared" si="66"/>
        <v>Completar</v>
      </c>
      <c r="FA17" s="137" t="str">
        <f t="shared" si="67"/>
        <v>Completar</v>
      </c>
      <c r="FB17" s="135"/>
      <c r="FC17" s="136" t="str">
        <f t="shared" si="68"/>
        <v>Completar</v>
      </c>
      <c r="FD17" s="237">
        <f t="shared" si="173"/>
        <v>0</v>
      </c>
      <c r="FE17" s="238">
        <f t="shared" si="174"/>
        <v>0</v>
      </c>
      <c r="FF17" s="239" t="str">
        <f>IFERROR(IF(FE17&gt;20*ER17,'Referencia Parámetros'!$D$20,IF(FE17&gt;10*ER17,'Referencia Parámetros'!$D$21,IF(FE17&gt;5*ER17,'Referencia Parámetros'!$D$22, IF(FE17&gt;1,'Referencia Parámetros'!$D$23,"NO APLICA")))),"")</f>
        <v/>
      </c>
      <c r="FG17" s="240" t="str">
        <f t="shared" si="175"/>
        <v/>
      </c>
      <c r="FH17" s="291">
        <f t="shared" si="70"/>
        <v>0</v>
      </c>
      <c r="FI17" s="234">
        <f t="shared" si="176"/>
        <v>0</v>
      </c>
      <c r="FJ17" s="234">
        <f t="shared" si="177"/>
        <v>0</v>
      </c>
      <c r="FK17" s="234">
        <f t="shared" si="178"/>
        <v>0</v>
      </c>
      <c r="FL17" s="242">
        <f t="shared" si="179"/>
        <v>0</v>
      </c>
      <c r="FN17" s="234">
        <f t="shared" si="227"/>
        <v>4</v>
      </c>
      <c r="FO17" s="235" t="str">
        <f t="shared" si="180"/>
        <v/>
      </c>
      <c r="FP17" s="236" t="str">
        <f>IFERROR(VLOOKUP(FO17,'Referencia Parámetros'!$A$2:$B$18,2),"")</f>
        <v/>
      </c>
      <c r="FQ17" s="140"/>
      <c r="FR17" s="140"/>
      <c r="FS17" s="136" t="str">
        <f t="shared" si="74"/>
        <v>Completar</v>
      </c>
      <c r="FT17" s="134"/>
      <c r="FU17" s="134"/>
      <c r="FV17" s="134"/>
      <c r="FW17" s="136" t="str">
        <f t="shared" si="75"/>
        <v>Completar</v>
      </c>
      <c r="FX17" s="137" t="str">
        <f t="shared" si="76"/>
        <v>Completar</v>
      </c>
      <c r="FY17" s="137" t="str">
        <f t="shared" si="77"/>
        <v>Completar</v>
      </c>
      <c r="FZ17" s="135"/>
      <c r="GA17" s="136" t="str">
        <f t="shared" si="78"/>
        <v>Completar</v>
      </c>
      <c r="GB17" s="237">
        <f t="shared" si="181"/>
        <v>0</v>
      </c>
      <c r="GC17" s="238">
        <f t="shared" si="182"/>
        <v>0</v>
      </c>
      <c r="GD17" s="239" t="str">
        <f>IFERROR(IF(GC17&gt;20*FP17,'Referencia Parámetros'!$D$20,IF(GC17&gt;10*FP17,'Referencia Parámetros'!$D$21,IF(GC17&gt;5*FP17,'Referencia Parámetros'!$D$22, IF(GC17&gt;1,'Referencia Parámetros'!$D$23,"NO APLICA")))),"")</f>
        <v/>
      </c>
      <c r="GE17" s="240" t="str">
        <f t="shared" si="183"/>
        <v/>
      </c>
      <c r="GF17" s="291">
        <f t="shared" si="80"/>
        <v>0</v>
      </c>
      <c r="GG17" s="234">
        <f t="shared" si="184"/>
        <v>0</v>
      </c>
      <c r="GH17" s="234">
        <f t="shared" si="185"/>
        <v>0</v>
      </c>
      <c r="GI17" s="234">
        <f t="shared" si="186"/>
        <v>0</v>
      </c>
      <c r="GJ17" s="242">
        <f t="shared" si="187"/>
        <v>0</v>
      </c>
      <c r="GL17" s="234">
        <f t="shared" si="228"/>
        <v>4</v>
      </c>
      <c r="GM17" s="235" t="str">
        <f t="shared" si="188"/>
        <v/>
      </c>
      <c r="GN17" s="236" t="str">
        <f>IFERROR(VLOOKUP(GM17,'Referencia Parámetros'!$A$2:$B$18,2),"")</f>
        <v/>
      </c>
      <c r="GO17" s="140"/>
      <c r="GP17" s="140"/>
      <c r="GQ17" s="136" t="str">
        <f t="shared" si="84"/>
        <v>Completar</v>
      </c>
      <c r="GR17" s="134"/>
      <c r="GS17" s="134"/>
      <c r="GT17" s="134"/>
      <c r="GU17" s="136" t="str">
        <f t="shared" si="85"/>
        <v>Completar</v>
      </c>
      <c r="GV17" s="137" t="str">
        <f t="shared" si="86"/>
        <v>Completar</v>
      </c>
      <c r="GW17" s="137" t="str">
        <f t="shared" si="87"/>
        <v>Completar</v>
      </c>
      <c r="GX17" s="135"/>
      <c r="GY17" s="136" t="str">
        <f t="shared" si="88"/>
        <v>Completar</v>
      </c>
      <c r="GZ17" s="237">
        <f t="shared" si="189"/>
        <v>0</v>
      </c>
      <c r="HA17" s="238">
        <f t="shared" si="190"/>
        <v>0</v>
      </c>
      <c r="HB17" s="239" t="str">
        <f>IFERROR(IF(HA17&gt;20*GN17,'Referencia Parámetros'!$D$20,IF(HA17&gt;10*GN17,'Referencia Parámetros'!$D$21,IF(HA17&gt;5*GN17,'Referencia Parámetros'!$D$22, IF(HA17&gt;1,'Referencia Parámetros'!$D$23,"NO APLICA")))),"")</f>
        <v/>
      </c>
      <c r="HC17" s="240" t="str">
        <f t="shared" si="191"/>
        <v/>
      </c>
      <c r="HD17" s="291">
        <f t="shared" si="90"/>
        <v>0</v>
      </c>
      <c r="HE17" s="234">
        <f t="shared" si="192"/>
        <v>0</v>
      </c>
      <c r="HF17" s="234">
        <f t="shared" si="193"/>
        <v>0</v>
      </c>
      <c r="HG17" s="234">
        <f t="shared" si="194"/>
        <v>0</v>
      </c>
      <c r="HH17" s="242">
        <f t="shared" si="195"/>
        <v>0</v>
      </c>
      <c r="HJ17" s="234">
        <f t="shared" si="229"/>
        <v>4</v>
      </c>
      <c r="HK17" s="235" t="str">
        <f t="shared" si="196"/>
        <v/>
      </c>
      <c r="HL17" s="236" t="str">
        <f>IFERROR(VLOOKUP(HK17,'Referencia Parámetros'!$A$2:$B$18,2),"")</f>
        <v/>
      </c>
      <c r="HM17" s="140"/>
      <c r="HN17" s="140"/>
      <c r="HO17" s="136" t="str">
        <f t="shared" si="94"/>
        <v>Completar</v>
      </c>
      <c r="HP17" s="134"/>
      <c r="HQ17" s="134"/>
      <c r="HR17" s="134"/>
      <c r="HS17" s="136" t="str">
        <f t="shared" si="95"/>
        <v>Completar</v>
      </c>
      <c r="HT17" s="137" t="str">
        <f t="shared" si="96"/>
        <v>Completar</v>
      </c>
      <c r="HU17" s="137" t="str">
        <f t="shared" si="97"/>
        <v>Completar</v>
      </c>
      <c r="HV17" s="135"/>
      <c r="HW17" s="136" t="str">
        <f t="shared" si="98"/>
        <v>Completar</v>
      </c>
      <c r="HX17" s="237">
        <f t="shared" si="197"/>
        <v>0</v>
      </c>
      <c r="HY17" s="238">
        <f t="shared" si="198"/>
        <v>0</v>
      </c>
      <c r="HZ17" s="239" t="str">
        <f>IFERROR(IF(HY17&gt;20*HL17,'Referencia Parámetros'!$D$20,IF(HY17&gt;10*HL17,'Referencia Parámetros'!$D$21,IF(HY17&gt;5*HL17,'Referencia Parámetros'!$D$22, IF(HY17&gt;1,'Referencia Parámetros'!$D$23,"NO APLICA")))),"")</f>
        <v/>
      </c>
      <c r="IA17" s="240" t="str">
        <f t="shared" si="199"/>
        <v/>
      </c>
      <c r="IB17" s="291">
        <f t="shared" si="100"/>
        <v>0</v>
      </c>
      <c r="IC17" s="234">
        <f t="shared" si="200"/>
        <v>0</v>
      </c>
      <c r="ID17" s="234">
        <f t="shared" si="201"/>
        <v>0</v>
      </c>
      <c r="IE17" s="234">
        <f t="shared" si="202"/>
        <v>0</v>
      </c>
      <c r="IF17" s="242">
        <f t="shared" si="203"/>
        <v>0</v>
      </c>
      <c r="IH17" s="234">
        <f t="shared" si="230"/>
        <v>4</v>
      </c>
      <c r="II17" s="235" t="str">
        <f t="shared" si="204"/>
        <v/>
      </c>
      <c r="IJ17" s="236" t="str">
        <f>IFERROR(VLOOKUP(II17,'Referencia Parámetros'!$A$2:$B$18,2),"")</f>
        <v/>
      </c>
      <c r="IK17" s="140"/>
      <c r="IL17" s="140"/>
      <c r="IM17" s="136" t="str">
        <f t="shared" si="104"/>
        <v>Completar</v>
      </c>
      <c r="IN17" s="134"/>
      <c r="IO17" s="134"/>
      <c r="IP17" s="134"/>
      <c r="IQ17" s="136" t="str">
        <f t="shared" si="105"/>
        <v>Completar</v>
      </c>
      <c r="IR17" s="137" t="str">
        <f t="shared" si="106"/>
        <v>Completar</v>
      </c>
      <c r="IS17" s="137" t="str">
        <f t="shared" si="107"/>
        <v>Completar</v>
      </c>
      <c r="IT17" s="135"/>
      <c r="IU17" s="136" t="str">
        <f t="shared" si="108"/>
        <v>Completar</v>
      </c>
      <c r="IV17" s="237">
        <f t="shared" si="205"/>
        <v>0</v>
      </c>
      <c r="IW17" s="238">
        <f t="shared" si="206"/>
        <v>0</v>
      </c>
      <c r="IX17" s="239" t="str">
        <f>IFERROR(IF(IW17&gt;20*IJ17,'Referencia Parámetros'!$D$20,IF(IW17&gt;10*IJ17,'Referencia Parámetros'!$D$21,IF(IW17&gt;5*IJ17,'Referencia Parámetros'!$D$22, IF(IW17&gt;1,'Referencia Parámetros'!$D$23,"NO APLICA")))),"")</f>
        <v/>
      </c>
      <c r="IY17" s="240" t="str">
        <f t="shared" si="207"/>
        <v/>
      </c>
      <c r="IZ17" s="291">
        <f t="shared" si="110"/>
        <v>0</v>
      </c>
      <c r="JA17" s="234">
        <f t="shared" si="208"/>
        <v>0</v>
      </c>
      <c r="JB17" s="234">
        <f t="shared" si="209"/>
        <v>0</v>
      </c>
      <c r="JC17" s="234">
        <f t="shared" si="210"/>
        <v>0</v>
      </c>
      <c r="JD17" s="242">
        <f t="shared" si="211"/>
        <v>0</v>
      </c>
      <c r="JE17" s="198"/>
      <c r="JF17" s="234">
        <f t="shared" si="231"/>
        <v>4</v>
      </c>
      <c r="JG17" s="235" t="str">
        <f t="shared" si="212"/>
        <v/>
      </c>
      <c r="JH17" s="236" t="str">
        <f>IFERROR(VLOOKUP(JG17,'Referencia Parámetros'!$A$2:$B$18,2),"")</f>
        <v/>
      </c>
      <c r="JI17" s="140"/>
      <c r="JJ17" s="140"/>
      <c r="JK17" s="136" t="str">
        <f t="shared" si="114"/>
        <v>Completar</v>
      </c>
      <c r="JL17" s="134"/>
      <c r="JM17" s="134"/>
      <c r="JN17" s="134"/>
      <c r="JO17" s="136" t="str">
        <f t="shared" si="115"/>
        <v>Completar</v>
      </c>
      <c r="JP17" s="137" t="str">
        <f t="shared" si="116"/>
        <v>Completar</v>
      </c>
      <c r="JQ17" s="137" t="str">
        <f t="shared" si="117"/>
        <v>Completar</v>
      </c>
      <c r="JR17" s="135"/>
      <c r="JS17" s="136" t="str">
        <f t="shared" si="118"/>
        <v>Completar</v>
      </c>
      <c r="JT17" s="237">
        <f t="shared" si="213"/>
        <v>0</v>
      </c>
      <c r="JU17" s="238">
        <f t="shared" si="214"/>
        <v>0</v>
      </c>
      <c r="JV17" s="239" t="str">
        <f>IFERROR(IF(JU17&gt;20*JH17,'Referencia Parámetros'!$D$20,IF(JU17&gt;10*JH17,'Referencia Parámetros'!$D$21,IF(JU17&gt;5*JH17,'Referencia Parámetros'!$D$22, IF(JU17&gt;1,'Referencia Parámetros'!$D$23,"NO APLICA")))),"")</f>
        <v/>
      </c>
      <c r="JW17" s="240" t="str">
        <f t="shared" si="215"/>
        <v/>
      </c>
      <c r="JX17" s="291">
        <f t="shared" si="120"/>
        <v>0</v>
      </c>
      <c r="JY17" s="234">
        <f t="shared" si="216"/>
        <v>0</v>
      </c>
      <c r="JZ17" s="234">
        <f t="shared" si="217"/>
        <v>0</v>
      </c>
      <c r="KA17" s="234">
        <f t="shared" si="218"/>
        <v>0</v>
      </c>
      <c r="KB17" s="242">
        <f t="shared" si="219"/>
        <v>0</v>
      </c>
      <c r="LK17" s="244">
        <v>4</v>
      </c>
      <c r="LY17" s="198"/>
    </row>
    <row r="18" spans="1:337" ht="16.5" customHeight="1" x14ac:dyDescent="0.25">
      <c r="A18" s="234">
        <f t="shared" si="220"/>
        <v>5</v>
      </c>
      <c r="B18" s="235" t="str">
        <f t="shared" si="124"/>
        <v/>
      </c>
      <c r="C18" s="236" t="str">
        <f>+IFERROR(VLOOKUP(B18,'Referencia Parámetros'!$A$2:$B$18,2),"")</f>
        <v/>
      </c>
      <c r="D18" s="140"/>
      <c r="E18" s="134"/>
      <c r="F18" s="135"/>
      <c r="G18" s="134"/>
      <c r="H18" s="134"/>
      <c r="I18" s="134"/>
      <c r="J18" s="135"/>
      <c r="K18" s="141"/>
      <c r="L18" s="141"/>
      <c r="M18" s="135"/>
      <c r="N18" s="135"/>
      <c r="O18" s="237">
        <f t="shared" si="125"/>
        <v>0</v>
      </c>
      <c r="P18" s="238">
        <f t="shared" si="126"/>
        <v>0</v>
      </c>
      <c r="Q18" s="239" t="str">
        <f>IFERROR(IF(P18&gt;20*C18,'Referencia Parámetros'!$D$20,IF(P18&gt;10*C18,'Referencia Parámetros'!$D$21,IF(P18&gt;5*C18,'Referencia Parámetros'!$D$22,IF(P18&gt;1,'Referencia Parámetros'!$D$23,"NO APLICA")))),"")</f>
        <v/>
      </c>
      <c r="R18" s="240" t="str">
        <f t="shared" si="127"/>
        <v/>
      </c>
      <c r="S18" s="300">
        <f t="shared" si="13"/>
        <v>0</v>
      </c>
      <c r="T18" s="234">
        <f t="shared" si="128"/>
        <v>0</v>
      </c>
      <c r="U18" s="234">
        <f t="shared" si="129"/>
        <v>0</v>
      </c>
      <c r="V18" s="234">
        <f t="shared" si="130"/>
        <v>0</v>
      </c>
      <c r="W18" s="242">
        <f t="shared" si="131"/>
        <v>0</v>
      </c>
      <c r="X18" s="297"/>
      <c r="Z18" s="234">
        <f t="shared" si="221"/>
        <v>5</v>
      </c>
      <c r="AA18" s="235" t="str">
        <f t="shared" si="132"/>
        <v/>
      </c>
      <c r="AB18" s="236" t="str">
        <f>IFERROR(VLOOKUP(AA18,'Referencia Parámetros'!$A$2:$B$18,2),"")</f>
        <v/>
      </c>
      <c r="AC18" s="140"/>
      <c r="AD18" s="140"/>
      <c r="AE18" s="136" t="str">
        <f t="shared" si="15"/>
        <v>Completar</v>
      </c>
      <c r="AF18" s="134"/>
      <c r="AG18" s="134"/>
      <c r="AH18" s="134"/>
      <c r="AI18" s="136" t="str">
        <f t="shared" si="16"/>
        <v>Completar</v>
      </c>
      <c r="AJ18" s="137" t="str">
        <f t="shared" si="17"/>
        <v>Completar</v>
      </c>
      <c r="AK18" s="137" t="str">
        <f t="shared" si="18"/>
        <v>Completar</v>
      </c>
      <c r="AL18" s="135"/>
      <c r="AM18" s="136" t="str">
        <f t="shared" si="19"/>
        <v>Completar</v>
      </c>
      <c r="AN18" s="237">
        <f t="shared" si="133"/>
        <v>0</v>
      </c>
      <c r="AO18" s="238">
        <f t="shared" si="134"/>
        <v>0</v>
      </c>
      <c r="AP18" s="239" t="str">
        <f>IFERROR(IF(AO18&gt;20*AB18,'Referencia Parámetros'!$D$20,IF(AO18&gt;10*AB18,'Referencia Parámetros'!$D$21,IF(AO18&gt;5*AB18,'Referencia Parámetros'!$D$22, IF(AO18&gt;1,'Referencia Parámetros'!$D$23,"NO APLICA")))),"")</f>
        <v/>
      </c>
      <c r="AQ18" s="240" t="str">
        <f t="shared" si="135"/>
        <v/>
      </c>
      <c r="AR18" s="291">
        <f>+IF(AJ18="Completar",0,IF($F$5&gt;AK18,DATEDIF(AJ18,$F$5,"Y"),DATEDIF(AJ18,AK18,"Y")))</f>
        <v>0</v>
      </c>
      <c r="AS18" s="234">
        <f t="shared" si="136"/>
        <v>0</v>
      </c>
      <c r="AT18" s="234">
        <f t="shared" si="137"/>
        <v>0</v>
      </c>
      <c r="AU18" s="234">
        <f t="shared" si="138"/>
        <v>0</v>
      </c>
      <c r="AV18" s="242">
        <f t="shared" si="139"/>
        <v>0</v>
      </c>
      <c r="AX18" s="234">
        <f t="shared" si="222"/>
        <v>5</v>
      </c>
      <c r="AY18" s="235" t="str">
        <f t="shared" si="140"/>
        <v/>
      </c>
      <c r="AZ18" s="236" t="str">
        <f>IFERROR(VLOOKUP(AY18,'Referencia Parámetros'!$A$2:$B$18,2),"")</f>
        <v/>
      </c>
      <c r="BA18" s="140"/>
      <c r="BB18" s="140"/>
      <c r="BC18" s="136" t="str">
        <f t="shared" si="24"/>
        <v>Completar</v>
      </c>
      <c r="BD18" s="134"/>
      <c r="BE18" s="134"/>
      <c r="BF18" s="134"/>
      <c r="BG18" s="136" t="str">
        <f t="shared" si="25"/>
        <v>Completar</v>
      </c>
      <c r="BH18" s="137" t="str">
        <f t="shared" si="26"/>
        <v>Completar</v>
      </c>
      <c r="BI18" s="137" t="str">
        <f t="shared" si="27"/>
        <v>Completar</v>
      </c>
      <c r="BJ18" s="135"/>
      <c r="BK18" s="136" t="str">
        <f t="shared" si="28"/>
        <v>Completar</v>
      </c>
      <c r="BL18" s="237">
        <f t="shared" si="141"/>
        <v>0</v>
      </c>
      <c r="BM18" s="238">
        <f t="shared" si="142"/>
        <v>0</v>
      </c>
      <c r="BN18" s="239" t="str">
        <f>IFERROR(IF(BM18&gt;20*AZ18,'Referencia Parámetros'!$D$20,IF(BM18&gt;10*AZ18,'Referencia Parámetros'!$D$21,IF(BM18&gt;5*AZ18,'Referencia Parámetros'!$D$22, IF(BM18&gt;1,'Referencia Parámetros'!$D$23,"NO APLICA")))),"")</f>
        <v/>
      </c>
      <c r="BO18" s="240" t="str">
        <f t="shared" si="143"/>
        <v/>
      </c>
      <c r="BP18" s="291">
        <f t="shared" si="30"/>
        <v>0</v>
      </c>
      <c r="BQ18" s="234">
        <f t="shared" si="144"/>
        <v>0</v>
      </c>
      <c r="BR18" s="234">
        <f t="shared" si="145"/>
        <v>0</v>
      </c>
      <c r="BS18" s="234">
        <f t="shared" si="146"/>
        <v>0</v>
      </c>
      <c r="BT18" s="242">
        <f t="shared" si="147"/>
        <v>0</v>
      </c>
      <c r="BV18" s="234">
        <f t="shared" si="223"/>
        <v>5</v>
      </c>
      <c r="BW18" s="235" t="str">
        <f t="shared" si="148"/>
        <v/>
      </c>
      <c r="BX18" s="236" t="str">
        <f>IFERROR(VLOOKUP(BW18,'Referencia Parámetros'!$A$2:$B$18,2),"")</f>
        <v/>
      </c>
      <c r="BY18" s="140"/>
      <c r="BZ18" s="140"/>
      <c r="CA18" s="136" t="str">
        <f t="shared" si="34"/>
        <v>Completar</v>
      </c>
      <c r="CB18" s="134"/>
      <c r="CC18" s="134"/>
      <c r="CD18" s="134"/>
      <c r="CE18" s="136" t="str">
        <f t="shared" si="35"/>
        <v>Completar</v>
      </c>
      <c r="CF18" s="137" t="str">
        <f t="shared" si="36"/>
        <v>Completar</v>
      </c>
      <c r="CG18" s="137" t="str">
        <f t="shared" si="37"/>
        <v>Completar</v>
      </c>
      <c r="CH18" s="135"/>
      <c r="CI18" s="136" t="str">
        <f t="shared" si="38"/>
        <v>Completar</v>
      </c>
      <c r="CJ18" s="237">
        <f t="shared" si="149"/>
        <v>0</v>
      </c>
      <c r="CK18" s="238">
        <f t="shared" si="150"/>
        <v>0</v>
      </c>
      <c r="CL18" s="239" t="str">
        <f>IFERROR(IF(CK18&gt;20*BX18,'Referencia Parámetros'!$D$20,IF(CK18&gt;10*BX18,'Referencia Parámetros'!$D$21,IF(CK18&gt;5*BX18,'Referencia Parámetros'!$D$22, IF(CK18&gt;1,'Referencia Parámetros'!$D$23,"NO APLICA")))),"")</f>
        <v/>
      </c>
      <c r="CM18" s="240" t="str">
        <f t="shared" si="151"/>
        <v/>
      </c>
      <c r="CN18" s="291">
        <f t="shared" si="40"/>
        <v>0</v>
      </c>
      <c r="CO18" s="234">
        <f t="shared" si="152"/>
        <v>0</v>
      </c>
      <c r="CP18" s="234">
        <f t="shared" si="153"/>
        <v>0</v>
      </c>
      <c r="CQ18" s="234">
        <f t="shared" si="154"/>
        <v>0</v>
      </c>
      <c r="CR18" s="242">
        <f t="shared" si="155"/>
        <v>0</v>
      </c>
      <c r="CT18" s="234">
        <f t="shared" si="224"/>
        <v>5</v>
      </c>
      <c r="CU18" s="235" t="str">
        <f t="shared" si="156"/>
        <v/>
      </c>
      <c r="CV18" s="236" t="str">
        <f>IFERROR(VLOOKUP(CU18,'Referencia Parámetros'!$A$2:$B$18,2),"")</f>
        <v/>
      </c>
      <c r="CW18" s="140"/>
      <c r="CX18" s="140"/>
      <c r="CY18" s="136" t="str">
        <f t="shared" si="44"/>
        <v>Completar</v>
      </c>
      <c r="CZ18" s="134"/>
      <c r="DA18" s="134"/>
      <c r="DB18" s="134"/>
      <c r="DC18" s="136" t="str">
        <f t="shared" si="45"/>
        <v>Completar</v>
      </c>
      <c r="DD18" s="137" t="str">
        <f t="shared" si="46"/>
        <v>Completar</v>
      </c>
      <c r="DE18" s="137" t="str">
        <f t="shared" si="47"/>
        <v>Completar</v>
      </c>
      <c r="DF18" s="135"/>
      <c r="DG18" s="136" t="str">
        <f t="shared" si="48"/>
        <v>Completar</v>
      </c>
      <c r="DH18" s="237">
        <f t="shared" si="157"/>
        <v>0</v>
      </c>
      <c r="DI18" s="238">
        <f t="shared" si="158"/>
        <v>0</v>
      </c>
      <c r="DJ18" s="239" t="str">
        <f>IFERROR(IF(DI18&gt;20*CV18,'Referencia Parámetros'!$D$20,IF(DI18&gt;10*CV18,'Referencia Parámetros'!$D$21,IF(DI18&gt;5*CV18,'Referencia Parámetros'!$D$22, IF(DI18&gt;1,'Referencia Parámetros'!$D$23,"NO APLICA")))),"")</f>
        <v/>
      </c>
      <c r="DK18" s="240" t="str">
        <f t="shared" si="159"/>
        <v/>
      </c>
      <c r="DL18" s="291">
        <f t="shared" si="50"/>
        <v>0</v>
      </c>
      <c r="DM18" s="234">
        <f t="shared" si="160"/>
        <v>0</v>
      </c>
      <c r="DN18" s="234">
        <f t="shared" si="161"/>
        <v>0</v>
      </c>
      <c r="DO18" s="234">
        <f t="shared" si="162"/>
        <v>0</v>
      </c>
      <c r="DP18" s="242">
        <f t="shared" si="163"/>
        <v>0</v>
      </c>
      <c r="DR18" s="234">
        <f t="shared" si="225"/>
        <v>5</v>
      </c>
      <c r="DS18" s="235" t="str">
        <f t="shared" si="164"/>
        <v/>
      </c>
      <c r="DT18" s="236" t="str">
        <f>IFERROR(VLOOKUP(DS18,'Referencia Parámetros'!$A$2:$B$18,2),"")</f>
        <v/>
      </c>
      <c r="DU18" s="140"/>
      <c r="DV18" s="140"/>
      <c r="DW18" s="136" t="str">
        <f t="shared" si="54"/>
        <v>Completar</v>
      </c>
      <c r="DX18" s="134"/>
      <c r="DY18" s="134"/>
      <c r="DZ18" s="134"/>
      <c r="EA18" s="136" t="str">
        <f t="shared" si="55"/>
        <v>Completar</v>
      </c>
      <c r="EB18" s="137" t="str">
        <f t="shared" si="56"/>
        <v>Completar</v>
      </c>
      <c r="EC18" s="137" t="str">
        <f t="shared" si="57"/>
        <v>Completar</v>
      </c>
      <c r="ED18" s="135"/>
      <c r="EE18" s="136" t="str">
        <f t="shared" si="58"/>
        <v>Completar</v>
      </c>
      <c r="EF18" s="237">
        <f t="shared" si="165"/>
        <v>0</v>
      </c>
      <c r="EG18" s="238">
        <f t="shared" si="166"/>
        <v>0</v>
      </c>
      <c r="EH18" s="239" t="str">
        <f>IFERROR(IF(EG18&gt;20*DT18,'Referencia Parámetros'!$D$20,IF(EG18&gt;10*DT18,'Referencia Parámetros'!$D$21,IF(EG18&gt;5*DT18,'Referencia Parámetros'!$D$22, IF(EG18&gt;1,'Referencia Parámetros'!$D$23,"NO APLICA")))),"")</f>
        <v/>
      </c>
      <c r="EI18" s="240" t="str">
        <f t="shared" si="167"/>
        <v/>
      </c>
      <c r="EJ18" s="291">
        <f t="shared" si="60"/>
        <v>0</v>
      </c>
      <c r="EK18" s="234">
        <f t="shared" si="168"/>
        <v>0</v>
      </c>
      <c r="EL18" s="234">
        <f t="shared" si="169"/>
        <v>0</v>
      </c>
      <c r="EM18" s="234">
        <f t="shared" si="170"/>
        <v>0</v>
      </c>
      <c r="EN18" s="242">
        <f t="shared" si="171"/>
        <v>0</v>
      </c>
      <c r="EP18" s="234">
        <f t="shared" si="226"/>
        <v>5</v>
      </c>
      <c r="EQ18" s="235" t="str">
        <f t="shared" si="172"/>
        <v/>
      </c>
      <c r="ER18" s="236" t="str">
        <f>IFERROR(VLOOKUP(EQ18,'Referencia Parámetros'!$A$2:$B$18,2),"")</f>
        <v/>
      </c>
      <c r="ES18" s="140"/>
      <c r="ET18" s="140"/>
      <c r="EU18" s="136" t="str">
        <f t="shared" si="64"/>
        <v>Completar</v>
      </c>
      <c r="EV18" s="134"/>
      <c r="EW18" s="134"/>
      <c r="EX18" s="134"/>
      <c r="EY18" s="136" t="str">
        <f t="shared" si="65"/>
        <v>Completar</v>
      </c>
      <c r="EZ18" s="137" t="str">
        <f t="shared" si="66"/>
        <v>Completar</v>
      </c>
      <c r="FA18" s="137" t="str">
        <f t="shared" si="67"/>
        <v>Completar</v>
      </c>
      <c r="FB18" s="135"/>
      <c r="FC18" s="136" t="str">
        <f t="shared" si="68"/>
        <v>Completar</v>
      </c>
      <c r="FD18" s="237">
        <f t="shared" si="173"/>
        <v>0</v>
      </c>
      <c r="FE18" s="238">
        <f t="shared" si="174"/>
        <v>0</v>
      </c>
      <c r="FF18" s="239" t="str">
        <f>IFERROR(IF(FE18&gt;20*ER18,'Referencia Parámetros'!$D$20,IF(FE18&gt;10*ER18,'Referencia Parámetros'!$D$21,IF(FE18&gt;5*ER18,'Referencia Parámetros'!$D$22, IF(FE18&gt;1,'Referencia Parámetros'!$D$23,"NO APLICA")))),"")</f>
        <v/>
      </c>
      <c r="FG18" s="240" t="str">
        <f t="shared" si="175"/>
        <v/>
      </c>
      <c r="FH18" s="291">
        <f t="shared" si="70"/>
        <v>0</v>
      </c>
      <c r="FI18" s="234">
        <f t="shared" si="176"/>
        <v>0</v>
      </c>
      <c r="FJ18" s="234">
        <f t="shared" si="177"/>
        <v>0</v>
      </c>
      <c r="FK18" s="234">
        <f t="shared" si="178"/>
        <v>0</v>
      </c>
      <c r="FL18" s="242">
        <f t="shared" si="179"/>
        <v>0</v>
      </c>
      <c r="FN18" s="234">
        <f t="shared" si="227"/>
        <v>5</v>
      </c>
      <c r="FO18" s="235" t="str">
        <f t="shared" si="180"/>
        <v/>
      </c>
      <c r="FP18" s="236" t="str">
        <f>IFERROR(VLOOKUP(FO18,'Referencia Parámetros'!$A$2:$B$18,2),"")</f>
        <v/>
      </c>
      <c r="FQ18" s="140"/>
      <c r="FR18" s="140"/>
      <c r="FS18" s="136" t="str">
        <f t="shared" si="74"/>
        <v>Completar</v>
      </c>
      <c r="FT18" s="134"/>
      <c r="FU18" s="134"/>
      <c r="FV18" s="134"/>
      <c r="FW18" s="136" t="str">
        <f t="shared" si="75"/>
        <v>Completar</v>
      </c>
      <c r="FX18" s="137" t="str">
        <f t="shared" si="76"/>
        <v>Completar</v>
      </c>
      <c r="FY18" s="137" t="str">
        <f t="shared" si="77"/>
        <v>Completar</v>
      </c>
      <c r="FZ18" s="135"/>
      <c r="GA18" s="136" t="str">
        <f t="shared" si="78"/>
        <v>Completar</v>
      </c>
      <c r="GB18" s="237">
        <f t="shared" si="181"/>
        <v>0</v>
      </c>
      <c r="GC18" s="238">
        <f t="shared" si="182"/>
        <v>0</v>
      </c>
      <c r="GD18" s="239" t="str">
        <f>IFERROR(IF(GC18&gt;20*FP18,'Referencia Parámetros'!$D$20,IF(GC18&gt;10*FP18,'Referencia Parámetros'!$D$21,IF(GC18&gt;5*FP18,'Referencia Parámetros'!$D$22, IF(GC18&gt;1,'Referencia Parámetros'!$D$23,"NO APLICA")))),"")</f>
        <v/>
      </c>
      <c r="GE18" s="240" t="str">
        <f t="shared" si="183"/>
        <v/>
      </c>
      <c r="GF18" s="291">
        <f t="shared" si="80"/>
        <v>0</v>
      </c>
      <c r="GG18" s="234">
        <f t="shared" si="184"/>
        <v>0</v>
      </c>
      <c r="GH18" s="234">
        <f t="shared" si="185"/>
        <v>0</v>
      </c>
      <c r="GI18" s="234">
        <f t="shared" si="186"/>
        <v>0</v>
      </c>
      <c r="GJ18" s="242">
        <f t="shared" si="187"/>
        <v>0</v>
      </c>
      <c r="GL18" s="234">
        <f t="shared" si="228"/>
        <v>5</v>
      </c>
      <c r="GM18" s="235" t="str">
        <f t="shared" si="188"/>
        <v/>
      </c>
      <c r="GN18" s="236" t="str">
        <f>IFERROR(VLOOKUP(GM18,'Referencia Parámetros'!$A$2:$B$18,2),"")</f>
        <v/>
      </c>
      <c r="GO18" s="140"/>
      <c r="GP18" s="140"/>
      <c r="GQ18" s="136" t="str">
        <f t="shared" si="84"/>
        <v>Completar</v>
      </c>
      <c r="GR18" s="134"/>
      <c r="GS18" s="134"/>
      <c r="GT18" s="134"/>
      <c r="GU18" s="136" t="str">
        <f t="shared" si="85"/>
        <v>Completar</v>
      </c>
      <c r="GV18" s="137" t="str">
        <f t="shared" si="86"/>
        <v>Completar</v>
      </c>
      <c r="GW18" s="137" t="str">
        <f t="shared" si="87"/>
        <v>Completar</v>
      </c>
      <c r="GX18" s="135"/>
      <c r="GY18" s="136" t="str">
        <f t="shared" si="88"/>
        <v>Completar</v>
      </c>
      <c r="GZ18" s="237">
        <f t="shared" si="189"/>
        <v>0</v>
      </c>
      <c r="HA18" s="238">
        <f t="shared" si="190"/>
        <v>0</v>
      </c>
      <c r="HB18" s="239" t="str">
        <f>IFERROR(IF(HA18&gt;20*GN18,'Referencia Parámetros'!$D$20,IF(HA18&gt;10*GN18,'Referencia Parámetros'!$D$21,IF(HA18&gt;5*GN18,'Referencia Parámetros'!$D$22, IF(HA18&gt;1,'Referencia Parámetros'!$D$23,"NO APLICA")))),"")</f>
        <v/>
      </c>
      <c r="HC18" s="240" t="str">
        <f t="shared" si="191"/>
        <v/>
      </c>
      <c r="HD18" s="291">
        <f t="shared" si="90"/>
        <v>0</v>
      </c>
      <c r="HE18" s="234">
        <f t="shared" si="192"/>
        <v>0</v>
      </c>
      <c r="HF18" s="234">
        <f t="shared" si="193"/>
        <v>0</v>
      </c>
      <c r="HG18" s="234">
        <f t="shared" si="194"/>
        <v>0</v>
      </c>
      <c r="HH18" s="242">
        <f t="shared" si="195"/>
        <v>0</v>
      </c>
      <c r="HJ18" s="234">
        <f t="shared" si="229"/>
        <v>5</v>
      </c>
      <c r="HK18" s="235" t="str">
        <f t="shared" si="196"/>
        <v/>
      </c>
      <c r="HL18" s="236" t="str">
        <f>IFERROR(VLOOKUP(HK18,'Referencia Parámetros'!$A$2:$B$18,2),"")</f>
        <v/>
      </c>
      <c r="HM18" s="140"/>
      <c r="HN18" s="140"/>
      <c r="HO18" s="136" t="str">
        <f t="shared" si="94"/>
        <v>Completar</v>
      </c>
      <c r="HP18" s="134"/>
      <c r="HQ18" s="134"/>
      <c r="HR18" s="134"/>
      <c r="HS18" s="136" t="str">
        <f t="shared" si="95"/>
        <v>Completar</v>
      </c>
      <c r="HT18" s="137" t="str">
        <f t="shared" si="96"/>
        <v>Completar</v>
      </c>
      <c r="HU18" s="137" t="str">
        <f t="shared" si="97"/>
        <v>Completar</v>
      </c>
      <c r="HV18" s="135"/>
      <c r="HW18" s="136" t="str">
        <f t="shared" si="98"/>
        <v>Completar</v>
      </c>
      <c r="HX18" s="237">
        <f t="shared" si="197"/>
        <v>0</v>
      </c>
      <c r="HY18" s="238">
        <f t="shared" si="198"/>
        <v>0</v>
      </c>
      <c r="HZ18" s="239" t="str">
        <f>IFERROR(IF(HY18&gt;20*HL18,'Referencia Parámetros'!$D$20,IF(HY18&gt;10*HL18,'Referencia Parámetros'!$D$21,IF(HY18&gt;5*HL18,'Referencia Parámetros'!$D$22, IF(HY18&gt;1,'Referencia Parámetros'!$D$23,"NO APLICA")))),"")</f>
        <v/>
      </c>
      <c r="IA18" s="240" t="str">
        <f t="shared" si="199"/>
        <v/>
      </c>
      <c r="IB18" s="291">
        <f t="shared" si="100"/>
        <v>0</v>
      </c>
      <c r="IC18" s="234">
        <f t="shared" si="200"/>
        <v>0</v>
      </c>
      <c r="ID18" s="234">
        <f t="shared" si="201"/>
        <v>0</v>
      </c>
      <c r="IE18" s="234">
        <f t="shared" si="202"/>
        <v>0</v>
      </c>
      <c r="IF18" s="242">
        <f t="shared" si="203"/>
        <v>0</v>
      </c>
      <c r="IH18" s="234">
        <f t="shared" si="230"/>
        <v>5</v>
      </c>
      <c r="II18" s="235" t="str">
        <f t="shared" si="204"/>
        <v/>
      </c>
      <c r="IJ18" s="236" t="str">
        <f>IFERROR(VLOOKUP(II18,'Referencia Parámetros'!$A$2:$B$18,2),"")</f>
        <v/>
      </c>
      <c r="IK18" s="140"/>
      <c r="IL18" s="140"/>
      <c r="IM18" s="136" t="str">
        <f t="shared" si="104"/>
        <v>Completar</v>
      </c>
      <c r="IN18" s="134"/>
      <c r="IO18" s="134"/>
      <c r="IP18" s="134"/>
      <c r="IQ18" s="136" t="str">
        <f t="shared" si="105"/>
        <v>Completar</v>
      </c>
      <c r="IR18" s="137" t="str">
        <f t="shared" si="106"/>
        <v>Completar</v>
      </c>
      <c r="IS18" s="137" t="str">
        <f t="shared" si="107"/>
        <v>Completar</v>
      </c>
      <c r="IT18" s="135"/>
      <c r="IU18" s="136" t="str">
        <f t="shared" si="108"/>
        <v>Completar</v>
      </c>
      <c r="IV18" s="237">
        <f t="shared" si="205"/>
        <v>0</v>
      </c>
      <c r="IW18" s="238">
        <f t="shared" si="206"/>
        <v>0</v>
      </c>
      <c r="IX18" s="239" t="str">
        <f>IFERROR(IF(IW18&gt;20*IJ18,'Referencia Parámetros'!$D$20,IF(IW18&gt;10*IJ18,'Referencia Parámetros'!$D$21,IF(IW18&gt;5*IJ18,'Referencia Parámetros'!$D$22, IF(IW18&gt;1,'Referencia Parámetros'!$D$23,"NO APLICA")))),"")</f>
        <v/>
      </c>
      <c r="IY18" s="240" t="str">
        <f t="shared" si="207"/>
        <v/>
      </c>
      <c r="IZ18" s="291">
        <f t="shared" si="110"/>
        <v>0</v>
      </c>
      <c r="JA18" s="234">
        <f t="shared" si="208"/>
        <v>0</v>
      </c>
      <c r="JB18" s="234">
        <f t="shared" si="209"/>
        <v>0</v>
      </c>
      <c r="JC18" s="234">
        <f t="shared" si="210"/>
        <v>0</v>
      </c>
      <c r="JD18" s="242">
        <f t="shared" si="211"/>
        <v>0</v>
      </c>
      <c r="JE18" s="198"/>
      <c r="JF18" s="234">
        <f t="shared" si="231"/>
        <v>5</v>
      </c>
      <c r="JG18" s="235" t="str">
        <f t="shared" si="212"/>
        <v/>
      </c>
      <c r="JH18" s="236" t="str">
        <f>IFERROR(VLOOKUP(JG18,'Referencia Parámetros'!$A$2:$B$18,2),"")</f>
        <v/>
      </c>
      <c r="JI18" s="140"/>
      <c r="JJ18" s="140"/>
      <c r="JK18" s="136" t="str">
        <f t="shared" si="114"/>
        <v>Completar</v>
      </c>
      <c r="JL18" s="134"/>
      <c r="JM18" s="134"/>
      <c r="JN18" s="134"/>
      <c r="JO18" s="136" t="str">
        <f t="shared" si="115"/>
        <v>Completar</v>
      </c>
      <c r="JP18" s="137" t="str">
        <f t="shared" si="116"/>
        <v>Completar</v>
      </c>
      <c r="JQ18" s="137" t="str">
        <f t="shared" si="117"/>
        <v>Completar</v>
      </c>
      <c r="JR18" s="135"/>
      <c r="JS18" s="136" t="str">
        <f t="shared" si="118"/>
        <v>Completar</v>
      </c>
      <c r="JT18" s="237">
        <f t="shared" si="213"/>
        <v>0</v>
      </c>
      <c r="JU18" s="238">
        <f t="shared" si="214"/>
        <v>0</v>
      </c>
      <c r="JV18" s="239" t="str">
        <f>IFERROR(IF(JU18&gt;20*JH18,'Referencia Parámetros'!$D$20,IF(JU18&gt;10*JH18,'Referencia Parámetros'!$D$21,IF(JU18&gt;5*JH18,'Referencia Parámetros'!$D$22, IF(JU18&gt;1,'Referencia Parámetros'!$D$23,"NO APLICA")))),"")</f>
        <v/>
      </c>
      <c r="JW18" s="240" t="str">
        <f t="shared" si="215"/>
        <v/>
      </c>
      <c r="JX18" s="291">
        <f t="shared" si="120"/>
        <v>0</v>
      </c>
      <c r="JY18" s="234">
        <f t="shared" si="216"/>
        <v>0</v>
      </c>
      <c r="JZ18" s="234">
        <f t="shared" si="217"/>
        <v>0</v>
      </c>
      <c r="KA18" s="234">
        <f t="shared" si="218"/>
        <v>0</v>
      </c>
      <c r="KB18" s="242">
        <f t="shared" si="219"/>
        <v>0</v>
      </c>
      <c r="LK18" s="244">
        <v>5</v>
      </c>
      <c r="LY18" s="198"/>
    </row>
    <row r="19" spans="1:337" ht="16.5" customHeight="1" x14ac:dyDescent="0.25">
      <c r="A19" s="234">
        <f t="shared" si="220"/>
        <v>6</v>
      </c>
      <c r="B19" s="235" t="str">
        <f t="shared" si="124"/>
        <v/>
      </c>
      <c r="C19" s="236" t="str">
        <f>+IFERROR(VLOOKUP(B19,'Referencia Parámetros'!$A$2:$B$18,2),"")</f>
        <v/>
      </c>
      <c r="D19" s="140"/>
      <c r="E19" s="134"/>
      <c r="F19" s="135"/>
      <c r="G19" s="134"/>
      <c r="H19" s="134"/>
      <c r="I19" s="134"/>
      <c r="J19" s="135"/>
      <c r="K19" s="141"/>
      <c r="L19" s="141"/>
      <c r="M19" s="135"/>
      <c r="N19" s="135"/>
      <c r="O19" s="237">
        <f t="shared" si="125"/>
        <v>0</v>
      </c>
      <c r="P19" s="238">
        <f t="shared" si="126"/>
        <v>0</v>
      </c>
      <c r="Q19" s="239" t="str">
        <f>IFERROR(IF(P19&gt;20*C19,'Referencia Parámetros'!$D$20,IF(P19&gt;10*C19,'Referencia Parámetros'!$D$21,IF(P19&gt;5*C19,'Referencia Parámetros'!$D$22,IF(P19&gt;1,'Referencia Parámetros'!$D$23,"NO APLICA")))),"")</f>
        <v/>
      </c>
      <c r="R19" s="240" t="str">
        <f t="shared" si="127"/>
        <v/>
      </c>
      <c r="S19" s="300">
        <f t="shared" si="13"/>
        <v>0</v>
      </c>
      <c r="T19" s="234">
        <f t="shared" si="128"/>
        <v>0</v>
      </c>
      <c r="U19" s="234">
        <f t="shared" si="129"/>
        <v>0</v>
      </c>
      <c r="V19" s="234">
        <f t="shared" si="130"/>
        <v>0</v>
      </c>
      <c r="W19" s="242">
        <f t="shared" si="131"/>
        <v>0</v>
      </c>
      <c r="X19" s="297"/>
      <c r="Z19" s="234">
        <f t="shared" si="221"/>
        <v>6</v>
      </c>
      <c r="AA19" s="235" t="str">
        <f t="shared" si="132"/>
        <v/>
      </c>
      <c r="AB19" s="236" t="str">
        <f>IFERROR(VLOOKUP(AA19,'Referencia Parámetros'!$A$2:$B$18,2),"")</f>
        <v/>
      </c>
      <c r="AC19" s="140"/>
      <c r="AD19" s="140"/>
      <c r="AE19" s="136" t="str">
        <f t="shared" si="15"/>
        <v>Completar</v>
      </c>
      <c r="AF19" s="134"/>
      <c r="AG19" s="134"/>
      <c r="AH19" s="134"/>
      <c r="AI19" s="136" t="str">
        <f t="shared" si="16"/>
        <v>Completar</v>
      </c>
      <c r="AJ19" s="137" t="str">
        <f t="shared" si="17"/>
        <v>Completar</v>
      </c>
      <c r="AK19" s="137" t="str">
        <f t="shared" si="18"/>
        <v>Completar</v>
      </c>
      <c r="AL19" s="135"/>
      <c r="AM19" s="136" t="str">
        <f t="shared" si="19"/>
        <v>Completar</v>
      </c>
      <c r="AN19" s="237">
        <f t="shared" si="133"/>
        <v>0</v>
      </c>
      <c r="AO19" s="238">
        <f t="shared" si="134"/>
        <v>0</v>
      </c>
      <c r="AP19" s="239" t="str">
        <f>IFERROR(IF(AO19&gt;20*AB19,'Referencia Parámetros'!$D$20,IF(AO19&gt;10*AB19,'Referencia Parámetros'!$D$21,IF(AO19&gt;5*AB19,'Referencia Parámetros'!$D$22, IF(AO19&gt;1,'Referencia Parámetros'!$D$23,"NO APLICA")))),"")</f>
        <v/>
      </c>
      <c r="AQ19" s="240" t="str">
        <f t="shared" si="135"/>
        <v/>
      </c>
      <c r="AR19" s="291">
        <v>0</v>
      </c>
      <c r="AS19" s="234">
        <f t="shared" si="136"/>
        <v>0</v>
      </c>
      <c r="AT19" s="234">
        <f t="shared" si="137"/>
        <v>0</v>
      </c>
      <c r="AU19" s="234">
        <f t="shared" si="138"/>
        <v>0</v>
      </c>
      <c r="AV19" s="242">
        <f t="shared" si="139"/>
        <v>0</v>
      </c>
      <c r="AX19" s="234">
        <f t="shared" si="222"/>
        <v>6</v>
      </c>
      <c r="AY19" s="235" t="str">
        <f t="shared" si="140"/>
        <v/>
      </c>
      <c r="AZ19" s="236" t="str">
        <f>IFERROR(VLOOKUP(AY19,'Referencia Parámetros'!$A$2:$B$18,2),"")</f>
        <v/>
      </c>
      <c r="BA19" s="140"/>
      <c r="BB19" s="140"/>
      <c r="BC19" s="136" t="str">
        <f t="shared" si="24"/>
        <v>Completar</v>
      </c>
      <c r="BD19" s="134"/>
      <c r="BE19" s="134"/>
      <c r="BF19" s="134"/>
      <c r="BG19" s="136" t="str">
        <f t="shared" si="25"/>
        <v>Completar</v>
      </c>
      <c r="BH19" s="137" t="str">
        <f t="shared" si="26"/>
        <v>Completar</v>
      </c>
      <c r="BI19" s="137" t="str">
        <f t="shared" si="27"/>
        <v>Completar</v>
      </c>
      <c r="BJ19" s="135"/>
      <c r="BK19" s="136" t="str">
        <f t="shared" si="28"/>
        <v>Completar</v>
      </c>
      <c r="BL19" s="237">
        <f t="shared" si="141"/>
        <v>0</v>
      </c>
      <c r="BM19" s="238">
        <f t="shared" si="142"/>
        <v>0</v>
      </c>
      <c r="BN19" s="239" t="str">
        <f>IFERROR(IF(BM19&gt;20*AZ19,'Referencia Parámetros'!$D$20,IF(BM19&gt;10*AZ19,'Referencia Parámetros'!$D$21,IF(BM19&gt;5*AZ19,'Referencia Parámetros'!$D$22, IF(BM19&gt;1,'Referencia Parámetros'!$D$23,"NO APLICA")))),"")</f>
        <v/>
      </c>
      <c r="BO19" s="240" t="str">
        <f t="shared" si="143"/>
        <v/>
      </c>
      <c r="BP19" s="291">
        <f t="shared" si="30"/>
        <v>0</v>
      </c>
      <c r="BQ19" s="234">
        <f t="shared" si="144"/>
        <v>0</v>
      </c>
      <c r="BR19" s="234">
        <f t="shared" si="145"/>
        <v>0</v>
      </c>
      <c r="BS19" s="234">
        <f t="shared" si="146"/>
        <v>0</v>
      </c>
      <c r="BT19" s="242">
        <f t="shared" si="147"/>
        <v>0</v>
      </c>
      <c r="BV19" s="234">
        <f t="shared" si="223"/>
        <v>6</v>
      </c>
      <c r="BW19" s="235" t="str">
        <f t="shared" si="148"/>
        <v/>
      </c>
      <c r="BX19" s="236" t="str">
        <f>IFERROR(VLOOKUP(BW19,'Referencia Parámetros'!$A$2:$B$18,2),"")</f>
        <v/>
      </c>
      <c r="BY19" s="140"/>
      <c r="BZ19" s="140"/>
      <c r="CA19" s="136" t="str">
        <f t="shared" si="34"/>
        <v>Completar</v>
      </c>
      <c r="CB19" s="134"/>
      <c r="CC19" s="134"/>
      <c r="CD19" s="134"/>
      <c r="CE19" s="136" t="str">
        <f t="shared" si="35"/>
        <v>Completar</v>
      </c>
      <c r="CF19" s="137" t="str">
        <f t="shared" si="36"/>
        <v>Completar</v>
      </c>
      <c r="CG19" s="137" t="str">
        <f t="shared" si="37"/>
        <v>Completar</v>
      </c>
      <c r="CH19" s="135"/>
      <c r="CI19" s="136" t="str">
        <f t="shared" si="38"/>
        <v>Completar</v>
      </c>
      <c r="CJ19" s="237">
        <f t="shared" si="149"/>
        <v>0</v>
      </c>
      <c r="CK19" s="238">
        <f t="shared" si="150"/>
        <v>0</v>
      </c>
      <c r="CL19" s="239" t="str">
        <f>IFERROR(IF(CK19&gt;20*BX19,'Referencia Parámetros'!$D$20,IF(CK19&gt;10*BX19,'Referencia Parámetros'!$D$21,IF(CK19&gt;5*BX19,'Referencia Parámetros'!$D$22, IF(CK19&gt;1,'Referencia Parámetros'!$D$23,"NO APLICA")))),"")</f>
        <v/>
      </c>
      <c r="CM19" s="240" t="str">
        <f t="shared" si="151"/>
        <v/>
      </c>
      <c r="CN19" s="291">
        <f t="shared" si="40"/>
        <v>0</v>
      </c>
      <c r="CO19" s="234">
        <f t="shared" si="152"/>
        <v>0</v>
      </c>
      <c r="CP19" s="234">
        <f t="shared" si="153"/>
        <v>0</v>
      </c>
      <c r="CQ19" s="234">
        <f t="shared" si="154"/>
        <v>0</v>
      </c>
      <c r="CR19" s="242">
        <f t="shared" si="155"/>
        <v>0</v>
      </c>
      <c r="CT19" s="234">
        <f t="shared" si="224"/>
        <v>6</v>
      </c>
      <c r="CU19" s="235" t="str">
        <f t="shared" si="156"/>
        <v/>
      </c>
      <c r="CV19" s="236" t="str">
        <f>IFERROR(VLOOKUP(CU19,'Referencia Parámetros'!$A$2:$B$18,2),"")</f>
        <v/>
      </c>
      <c r="CW19" s="140"/>
      <c r="CX19" s="140"/>
      <c r="CY19" s="136" t="str">
        <f t="shared" si="44"/>
        <v>Completar</v>
      </c>
      <c r="CZ19" s="134"/>
      <c r="DA19" s="134"/>
      <c r="DB19" s="134"/>
      <c r="DC19" s="136" t="str">
        <f t="shared" si="45"/>
        <v>Completar</v>
      </c>
      <c r="DD19" s="137" t="str">
        <f t="shared" si="46"/>
        <v>Completar</v>
      </c>
      <c r="DE19" s="137" t="str">
        <f t="shared" si="47"/>
        <v>Completar</v>
      </c>
      <c r="DF19" s="135"/>
      <c r="DG19" s="136" t="str">
        <f t="shared" si="48"/>
        <v>Completar</v>
      </c>
      <c r="DH19" s="237">
        <f t="shared" si="157"/>
        <v>0</v>
      </c>
      <c r="DI19" s="238">
        <f t="shared" si="158"/>
        <v>0</v>
      </c>
      <c r="DJ19" s="239" t="str">
        <f>IFERROR(IF(DI19&gt;20*CV19,'Referencia Parámetros'!$D$20,IF(DI19&gt;10*CV19,'Referencia Parámetros'!$D$21,IF(DI19&gt;5*CV19,'Referencia Parámetros'!$D$22, IF(DI19&gt;1,'Referencia Parámetros'!$D$23,"NO APLICA")))),"")</f>
        <v/>
      </c>
      <c r="DK19" s="240" t="str">
        <f t="shared" si="159"/>
        <v/>
      </c>
      <c r="DL19" s="291">
        <f t="shared" si="50"/>
        <v>0</v>
      </c>
      <c r="DM19" s="234">
        <f t="shared" si="160"/>
        <v>0</v>
      </c>
      <c r="DN19" s="234">
        <f t="shared" si="161"/>
        <v>0</v>
      </c>
      <c r="DO19" s="234">
        <f t="shared" si="162"/>
        <v>0</v>
      </c>
      <c r="DP19" s="242">
        <f t="shared" si="163"/>
        <v>0</v>
      </c>
      <c r="DR19" s="234">
        <f t="shared" si="225"/>
        <v>6</v>
      </c>
      <c r="DS19" s="235" t="str">
        <f t="shared" si="164"/>
        <v/>
      </c>
      <c r="DT19" s="236" t="str">
        <f>IFERROR(VLOOKUP(DS19,'Referencia Parámetros'!$A$2:$B$18,2),"")</f>
        <v/>
      </c>
      <c r="DU19" s="140"/>
      <c r="DV19" s="140"/>
      <c r="DW19" s="136" t="str">
        <f t="shared" si="54"/>
        <v>Completar</v>
      </c>
      <c r="DX19" s="134"/>
      <c r="DY19" s="134"/>
      <c r="DZ19" s="134"/>
      <c r="EA19" s="136" t="str">
        <f t="shared" si="55"/>
        <v>Completar</v>
      </c>
      <c r="EB19" s="137" t="str">
        <f t="shared" si="56"/>
        <v>Completar</v>
      </c>
      <c r="EC19" s="137" t="str">
        <f t="shared" si="57"/>
        <v>Completar</v>
      </c>
      <c r="ED19" s="135"/>
      <c r="EE19" s="136" t="str">
        <f t="shared" si="58"/>
        <v>Completar</v>
      </c>
      <c r="EF19" s="237">
        <f t="shared" si="165"/>
        <v>0</v>
      </c>
      <c r="EG19" s="238">
        <f t="shared" si="166"/>
        <v>0</v>
      </c>
      <c r="EH19" s="239" t="str">
        <f>IFERROR(IF(EG19&gt;20*DT19,'Referencia Parámetros'!$D$20,IF(EG19&gt;10*DT19,'Referencia Parámetros'!$D$21,IF(EG19&gt;5*DT19,'Referencia Parámetros'!$D$22, IF(EG19&gt;1,'Referencia Parámetros'!$D$23,"NO APLICA")))),"")</f>
        <v/>
      </c>
      <c r="EI19" s="240" t="str">
        <f t="shared" si="167"/>
        <v/>
      </c>
      <c r="EJ19" s="291">
        <f t="shared" si="60"/>
        <v>0</v>
      </c>
      <c r="EK19" s="234">
        <f t="shared" si="168"/>
        <v>0</v>
      </c>
      <c r="EL19" s="234">
        <f t="shared" si="169"/>
        <v>0</v>
      </c>
      <c r="EM19" s="234">
        <f t="shared" si="170"/>
        <v>0</v>
      </c>
      <c r="EN19" s="242">
        <f t="shared" si="171"/>
        <v>0</v>
      </c>
      <c r="EP19" s="234">
        <f t="shared" si="226"/>
        <v>6</v>
      </c>
      <c r="EQ19" s="235" t="str">
        <f t="shared" si="172"/>
        <v/>
      </c>
      <c r="ER19" s="236" t="str">
        <f>IFERROR(VLOOKUP(EQ19,'Referencia Parámetros'!$A$2:$B$18,2),"")</f>
        <v/>
      </c>
      <c r="ES19" s="140"/>
      <c r="ET19" s="140"/>
      <c r="EU19" s="136" t="str">
        <f t="shared" si="64"/>
        <v>Completar</v>
      </c>
      <c r="EV19" s="134"/>
      <c r="EW19" s="134"/>
      <c r="EX19" s="134"/>
      <c r="EY19" s="136" t="str">
        <f t="shared" si="65"/>
        <v>Completar</v>
      </c>
      <c r="EZ19" s="137" t="str">
        <f t="shared" si="66"/>
        <v>Completar</v>
      </c>
      <c r="FA19" s="137" t="str">
        <f t="shared" si="67"/>
        <v>Completar</v>
      </c>
      <c r="FB19" s="135"/>
      <c r="FC19" s="136" t="str">
        <f t="shared" si="68"/>
        <v>Completar</v>
      </c>
      <c r="FD19" s="237">
        <f t="shared" si="173"/>
        <v>0</v>
      </c>
      <c r="FE19" s="238">
        <f t="shared" si="174"/>
        <v>0</v>
      </c>
      <c r="FF19" s="239" t="str">
        <f>IFERROR(IF(FE19&gt;20*ER19,'Referencia Parámetros'!$D$20,IF(FE19&gt;10*ER19,'Referencia Parámetros'!$D$21,IF(FE19&gt;5*ER19,'Referencia Parámetros'!$D$22, IF(FE19&gt;1,'Referencia Parámetros'!$D$23,"NO APLICA")))),"")</f>
        <v/>
      </c>
      <c r="FG19" s="240" t="str">
        <f t="shared" si="175"/>
        <v/>
      </c>
      <c r="FH19" s="291">
        <f t="shared" si="70"/>
        <v>0</v>
      </c>
      <c r="FI19" s="234">
        <f t="shared" si="176"/>
        <v>0</v>
      </c>
      <c r="FJ19" s="234">
        <f t="shared" si="177"/>
        <v>0</v>
      </c>
      <c r="FK19" s="234">
        <f t="shared" si="178"/>
        <v>0</v>
      </c>
      <c r="FL19" s="242">
        <f t="shared" si="179"/>
        <v>0</v>
      </c>
      <c r="FN19" s="234">
        <f t="shared" si="227"/>
        <v>6</v>
      </c>
      <c r="FO19" s="235" t="str">
        <f t="shared" si="180"/>
        <v/>
      </c>
      <c r="FP19" s="236" t="str">
        <f>IFERROR(VLOOKUP(FO19,'Referencia Parámetros'!$A$2:$B$18,2),"")</f>
        <v/>
      </c>
      <c r="FQ19" s="140"/>
      <c r="FR19" s="140"/>
      <c r="FS19" s="136" t="str">
        <f t="shared" si="74"/>
        <v>Completar</v>
      </c>
      <c r="FT19" s="134"/>
      <c r="FU19" s="134"/>
      <c r="FV19" s="134"/>
      <c r="FW19" s="136" t="str">
        <f t="shared" si="75"/>
        <v>Completar</v>
      </c>
      <c r="FX19" s="137" t="str">
        <f t="shared" si="76"/>
        <v>Completar</v>
      </c>
      <c r="FY19" s="137" t="str">
        <f t="shared" si="77"/>
        <v>Completar</v>
      </c>
      <c r="FZ19" s="135"/>
      <c r="GA19" s="136" t="str">
        <f t="shared" si="78"/>
        <v>Completar</v>
      </c>
      <c r="GB19" s="237">
        <f t="shared" si="181"/>
        <v>0</v>
      </c>
      <c r="GC19" s="238">
        <f t="shared" si="182"/>
        <v>0</v>
      </c>
      <c r="GD19" s="239" t="str">
        <f>IFERROR(IF(GC19&gt;20*FP19,'Referencia Parámetros'!$D$20,IF(GC19&gt;10*FP19,'Referencia Parámetros'!$D$21,IF(GC19&gt;5*FP19,'Referencia Parámetros'!$D$22, IF(GC19&gt;1,'Referencia Parámetros'!$D$23,"NO APLICA")))),"")</f>
        <v/>
      </c>
      <c r="GE19" s="240" t="str">
        <f t="shared" si="183"/>
        <v/>
      </c>
      <c r="GF19" s="291">
        <f t="shared" si="80"/>
        <v>0</v>
      </c>
      <c r="GG19" s="234">
        <f t="shared" si="184"/>
        <v>0</v>
      </c>
      <c r="GH19" s="234">
        <f t="shared" si="185"/>
        <v>0</v>
      </c>
      <c r="GI19" s="234">
        <f t="shared" si="186"/>
        <v>0</v>
      </c>
      <c r="GJ19" s="242">
        <f t="shared" si="187"/>
        <v>0</v>
      </c>
      <c r="GL19" s="234">
        <f t="shared" si="228"/>
        <v>6</v>
      </c>
      <c r="GM19" s="235" t="str">
        <f t="shared" si="188"/>
        <v/>
      </c>
      <c r="GN19" s="236" t="str">
        <f>IFERROR(VLOOKUP(GM19,'Referencia Parámetros'!$A$2:$B$18,2),"")</f>
        <v/>
      </c>
      <c r="GO19" s="140"/>
      <c r="GP19" s="140"/>
      <c r="GQ19" s="136" t="str">
        <f t="shared" si="84"/>
        <v>Completar</v>
      </c>
      <c r="GR19" s="134"/>
      <c r="GS19" s="134"/>
      <c r="GT19" s="134"/>
      <c r="GU19" s="136" t="str">
        <f t="shared" si="85"/>
        <v>Completar</v>
      </c>
      <c r="GV19" s="137" t="str">
        <f t="shared" si="86"/>
        <v>Completar</v>
      </c>
      <c r="GW19" s="137" t="str">
        <f t="shared" si="87"/>
        <v>Completar</v>
      </c>
      <c r="GX19" s="135"/>
      <c r="GY19" s="136" t="str">
        <f t="shared" si="88"/>
        <v>Completar</v>
      </c>
      <c r="GZ19" s="237">
        <f t="shared" si="189"/>
        <v>0</v>
      </c>
      <c r="HA19" s="238">
        <f t="shared" si="190"/>
        <v>0</v>
      </c>
      <c r="HB19" s="239" t="str">
        <f>IFERROR(IF(HA19&gt;20*GN19,'Referencia Parámetros'!$D$20,IF(HA19&gt;10*GN19,'Referencia Parámetros'!$D$21,IF(HA19&gt;5*GN19,'Referencia Parámetros'!$D$22, IF(HA19&gt;1,'Referencia Parámetros'!$D$23,"NO APLICA")))),"")</f>
        <v/>
      </c>
      <c r="HC19" s="240" t="str">
        <f t="shared" si="191"/>
        <v/>
      </c>
      <c r="HD19" s="291">
        <f t="shared" si="90"/>
        <v>0</v>
      </c>
      <c r="HE19" s="234">
        <f t="shared" si="192"/>
        <v>0</v>
      </c>
      <c r="HF19" s="234">
        <f t="shared" si="193"/>
        <v>0</v>
      </c>
      <c r="HG19" s="234">
        <f t="shared" si="194"/>
        <v>0</v>
      </c>
      <c r="HH19" s="242">
        <f t="shared" si="195"/>
        <v>0</v>
      </c>
      <c r="HJ19" s="234">
        <f t="shared" si="229"/>
        <v>6</v>
      </c>
      <c r="HK19" s="235" t="str">
        <f t="shared" si="196"/>
        <v/>
      </c>
      <c r="HL19" s="236" t="str">
        <f>IFERROR(VLOOKUP(HK19,'Referencia Parámetros'!$A$2:$B$18,2),"")</f>
        <v/>
      </c>
      <c r="HM19" s="140"/>
      <c r="HN19" s="140"/>
      <c r="HO19" s="136" t="str">
        <f t="shared" si="94"/>
        <v>Completar</v>
      </c>
      <c r="HP19" s="134"/>
      <c r="HQ19" s="134"/>
      <c r="HR19" s="134"/>
      <c r="HS19" s="136" t="str">
        <f t="shared" si="95"/>
        <v>Completar</v>
      </c>
      <c r="HT19" s="137" t="str">
        <f t="shared" si="96"/>
        <v>Completar</v>
      </c>
      <c r="HU19" s="137" t="str">
        <f t="shared" si="97"/>
        <v>Completar</v>
      </c>
      <c r="HV19" s="135"/>
      <c r="HW19" s="136" t="str">
        <f t="shared" si="98"/>
        <v>Completar</v>
      </c>
      <c r="HX19" s="237">
        <f t="shared" si="197"/>
        <v>0</v>
      </c>
      <c r="HY19" s="238">
        <f t="shared" si="198"/>
        <v>0</v>
      </c>
      <c r="HZ19" s="239" t="str">
        <f>IFERROR(IF(HY19&gt;20*HL19,'Referencia Parámetros'!$D$20,IF(HY19&gt;10*HL19,'Referencia Parámetros'!$D$21,IF(HY19&gt;5*HL19,'Referencia Parámetros'!$D$22, IF(HY19&gt;1,'Referencia Parámetros'!$D$23,"NO APLICA")))),"")</f>
        <v/>
      </c>
      <c r="IA19" s="240" t="str">
        <f t="shared" si="199"/>
        <v/>
      </c>
      <c r="IB19" s="291">
        <f t="shared" si="100"/>
        <v>0</v>
      </c>
      <c r="IC19" s="234">
        <f t="shared" si="200"/>
        <v>0</v>
      </c>
      <c r="ID19" s="234">
        <f t="shared" si="201"/>
        <v>0</v>
      </c>
      <c r="IE19" s="234">
        <f t="shared" si="202"/>
        <v>0</v>
      </c>
      <c r="IF19" s="242">
        <f t="shared" si="203"/>
        <v>0</v>
      </c>
      <c r="IH19" s="234">
        <f t="shared" si="230"/>
        <v>6</v>
      </c>
      <c r="II19" s="235" t="str">
        <f t="shared" si="204"/>
        <v/>
      </c>
      <c r="IJ19" s="236" t="str">
        <f>IFERROR(VLOOKUP(II19,'Referencia Parámetros'!$A$2:$B$18,2),"")</f>
        <v/>
      </c>
      <c r="IK19" s="140"/>
      <c r="IL19" s="140"/>
      <c r="IM19" s="136" t="str">
        <f t="shared" si="104"/>
        <v>Completar</v>
      </c>
      <c r="IN19" s="134"/>
      <c r="IO19" s="134"/>
      <c r="IP19" s="134"/>
      <c r="IQ19" s="136" t="str">
        <f t="shared" si="105"/>
        <v>Completar</v>
      </c>
      <c r="IR19" s="137" t="str">
        <f t="shared" si="106"/>
        <v>Completar</v>
      </c>
      <c r="IS19" s="137" t="str">
        <f t="shared" si="107"/>
        <v>Completar</v>
      </c>
      <c r="IT19" s="135"/>
      <c r="IU19" s="136" t="str">
        <f t="shared" si="108"/>
        <v>Completar</v>
      </c>
      <c r="IV19" s="237">
        <f t="shared" si="205"/>
        <v>0</v>
      </c>
      <c r="IW19" s="238">
        <f t="shared" si="206"/>
        <v>0</v>
      </c>
      <c r="IX19" s="239" t="str">
        <f>IFERROR(IF(IW19&gt;20*IJ19,'Referencia Parámetros'!$D$20,IF(IW19&gt;10*IJ19,'Referencia Parámetros'!$D$21,IF(IW19&gt;5*IJ19,'Referencia Parámetros'!$D$22, IF(IW19&gt;1,'Referencia Parámetros'!$D$23,"NO APLICA")))),"")</f>
        <v/>
      </c>
      <c r="IY19" s="240" t="str">
        <f t="shared" si="207"/>
        <v/>
      </c>
      <c r="IZ19" s="291">
        <f t="shared" si="110"/>
        <v>0</v>
      </c>
      <c r="JA19" s="234">
        <f t="shared" si="208"/>
        <v>0</v>
      </c>
      <c r="JB19" s="234">
        <f t="shared" si="209"/>
        <v>0</v>
      </c>
      <c r="JC19" s="234">
        <f t="shared" si="210"/>
        <v>0</v>
      </c>
      <c r="JD19" s="242">
        <f t="shared" si="211"/>
        <v>0</v>
      </c>
      <c r="JE19" s="198"/>
      <c r="JF19" s="234">
        <f t="shared" si="231"/>
        <v>6</v>
      </c>
      <c r="JG19" s="235" t="str">
        <f t="shared" si="212"/>
        <v/>
      </c>
      <c r="JH19" s="236" t="str">
        <f>IFERROR(VLOOKUP(JG19,'Referencia Parámetros'!$A$2:$B$18,2),"")</f>
        <v/>
      </c>
      <c r="JI19" s="140"/>
      <c r="JJ19" s="140"/>
      <c r="JK19" s="136" t="str">
        <f t="shared" si="114"/>
        <v>Completar</v>
      </c>
      <c r="JL19" s="134"/>
      <c r="JM19" s="134"/>
      <c r="JN19" s="134"/>
      <c r="JO19" s="136" t="str">
        <f t="shared" si="115"/>
        <v>Completar</v>
      </c>
      <c r="JP19" s="137" t="str">
        <f t="shared" si="116"/>
        <v>Completar</v>
      </c>
      <c r="JQ19" s="137" t="str">
        <f t="shared" si="117"/>
        <v>Completar</v>
      </c>
      <c r="JR19" s="135"/>
      <c r="JS19" s="136" t="str">
        <f t="shared" si="118"/>
        <v>Completar</v>
      </c>
      <c r="JT19" s="237">
        <f t="shared" si="213"/>
        <v>0</v>
      </c>
      <c r="JU19" s="238">
        <f t="shared" si="214"/>
        <v>0</v>
      </c>
      <c r="JV19" s="239" t="str">
        <f>IFERROR(IF(JU19&gt;20*JH19,'Referencia Parámetros'!$D$20,IF(JU19&gt;10*JH19,'Referencia Parámetros'!$D$21,IF(JU19&gt;5*JH19,'Referencia Parámetros'!$D$22, IF(JU19&gt;1,'Referencia Parámetros'!$D$23,"NO APLICA")))),"")</f>
        <v/>
      </c>
      <c r="JW19" s="240" t="str">
        <f t="shared" si="215"/>
        <v/>
      </c>
      <c r="JX19" s="291">
        <f t="shared" si="120"/>
        <v>0</v>
      </c>
      <c r="JY19" s="234">
        <f t="shared" si="216"/>
        <v>0</v>
      </c>
      <c r="JZ19" s="234">
        <f t="shared" si="217"/>
        <v>0</v>
      </c>
      <c r="KA19" s="234">
        <f t="shared" si="218"/>
        <v>0</v>
      </c>
      <c r="KB19" s="242">
        <f t="shared" si="219"/>
        <v>0</v>
      </c>
      <c r="LK19" s="244">
        <v>6</v>
      </c>
      <c r="LY19" s="198"/>
    </row>
    <row r="20" spans="1:337" ht="16.5" customHeight="1" x14ac:dyDescent="0.25">
      <c r="A20" s="234">
        <f t="shared" si="220"/>
        <v>7</v>
      </c>
      <c r="B20" s="235" t="str">
        <f t="shared" si="124"/>
        <v/>
      </c>
      <c r="C20" s="236" t="str">
        <f>+IFERROR(VLOOKUP(B20,'Referencia Parámetros'!$A$2:$B$18,2),"")</f>
        <v/>
      </c>
      <c r="D20" s="140"/>
      <c r="E20" s="134"/>
      <c r="F20" s="135"/>
      <c r="G20" s="134"/>
      <c r="H20" s="134"/>
      <c r="I20" s="134"/>
      <c r="J20" s="135"/>
      <c r="K20" s="141"/>
      <c r="L20" s="141"/>
      <c r="M20" s="135"/>
      <c r="N20" s="135"/>
      <c r="O20" s="237">
        <f t="shared" si="125"/>
        <v>0</v>
      </c>
      <c r="P20" s="238">
        <f t="shared" si="126"/>
        <v>0</v>
      </c>
      <c r="Q20" s="239" t="str">
        <f>IFERROR(IF(P20&gt;20*C20,'Referencia Parámetros'!$D$20,IF(P20&gt;10*C20,'Referencia Parámetros'!$D$21,IF(P20&gt;5*C20,'Referencia Parámetros'!$D$22,IF(P20&gt;1,'Referencia Parámetros'!$D$23,"NO APLICA")))),"")</f>
        <v/>
      </c>
      <c r="R20" s="240" t="str">
        <f t="shared" si="127"/>
        <v/>
      </c>
      <c r="S20" s="300">
        <f t="shared" si="13"/>
        <v>0</v>
      </c>
      <c r="T20" s="234">
        <f t="shared" si="128"/>
        <v>0</v>
      </c>
      <c r="U20" s="234">
        <f t="shared" si="129"/>
        <v>0</v>
      </c>
      <c r="V20" s="234">
        <f t="shared" si="130"/>
        <v>0</v>
      </c>
      <c r="W20" s="242">
        <f t="shared" si="131"/>
        <v>0</v>
      </c>
      <c r="X20" s="297"/>
      <c r="Z20" s="234">
        <f t="shared" si="221"/>
        <v>7</v>
      </c>
      <c r="AA20" s="235" t="str">
        <f t="shared" si="132"/>
        <v/>
      </c>
      <c r="AB20" s="236" t="str">
        <f>IFERROR(VLOOKUP(AA20,'Referencia Parámetros'!$A$2:$B$18,2),"")</f>
        <v/>
      </c>
      <c r="AC20" s="140"/>
      <c r="AD20" s="140"/>
      <c r="AE20" s="136" t="str">
        <f t="shared" si="15"/>
        <v>Completar</v>
      </c>
      <c r="AF20" s="134"/>
      <c r="AG20" s="134"/>
      <c r="AH20" s="134"/>
      <c r="AI20" s="136" t="str">
        <f t="shared" si="16"/>
        <v>Completar</v>
      </c>
      <c r="AJ20" s="137" t="str">
        <f t="shared" si="17"/>
        <v>Completar</v>
      </c>
      <c r="AK20" s="137" t="str">
        <f t="shared" si="18"/>
        <v>Completar</v>
      </c>
      <c r="AL20" s="135"/>
      <c r="AM20" s="136" t="str">
        <f t="shared" si="19"/>
        <v>Completar</v>
      </c>
      <c r="AN20" s="237">
        <f t="shared" si="133"/>
        <v>0</v>
      </c>
      <c r="AO20" s="238">
        <f t="shared" si="134"/>
        <v>0</v>
      </c>
      <c r="AP20" s="239" t="str">
        <f>IFERROR(IF(AO20&gt;20*AB20,'Referencia Parámetros'!$D$20,IF(AO20&gt;10*AB20,'Referencia Parámetros'!$D$21,IF(AO20&gt;5*AB20,'Referencia Parámetros'!$D$22, IF(AO20&gt;1,'Referencia Parámetros'!$D$23,"NO APLICA")))),"")</f>
        <v/>
      </c>
      <c r="AQ20" s="240" t="str">
        <f t="shared" si="135"/>
        <v/>
      </c>
      <c r="AR20" s="291">
        <f t="shared" ref="AR20:AR83" si="232">+IF(AJ20="Completar",0,IF($F$5&gt;AK20,DATEDIF(AJ20,$F$5,"Y"),DATEDIF(AJ20,AK20,"Y")))</f>
        <v>0</v>
      </c>
      <c r="AS20" s="234">
        <f t="shared" si="136"/>
        <v>0</v>
      </c>
      <c r="AT20" s="234">
        <f t="shared" si="137"/>
        <v>0</v>
      </c>
      <c r="AU20" s="234">
        <f t="shared" si="138"/>
        <v>0</v>
      </c>
      <c r="AV20" s="242">
        <f t="shared" si="139"/>
        <v>0</v>
      </c>
      <c r="AX20" s="234">
        <f t="shared" si="222"/>
        <v>7</v>
      </c>
      <c r="AY20" s="235" t="str">
        <f t="shared" si="140"/>
        <v/>
      </c>
      <c r="AZ20" s="236" t="str">
        <f>IFERROR(VLOOKUP(AY20,'Referencia Parámetros'!$A$2:$B$18,2),"")</f>
        <v/>
      </c>
      <c r="BA20" s="140"/>
      <c r="BB20" s="140"/>
      <c r="BC20" s="136" t="str">
        <f t="shared" si="24"/>
        <v>Completar</v>
      </c>
      <c r="BD20" s="134"/>
      <c r="BE20" s="134"/>
      <c r="BF20" s="134"/>
      <c r="BG20" s="136" t="str">
        <f t="shared" si="25"/>
        <v>Completar</v>
      </c>
      <c r="BH20" s="137" t="str">
        <f t="shared" si="26"/>
        <v>Completar</v>
      </c>
      <c r="BI20" s="137" t="str">
        <f t="shared" si="27"/>
        <v>Completar</v>
      </c>
      <c r="BJ20" s="135"/>
      <c r="BK20" s="136" t="str">
        <f t="shared" si="28"/>
        <v>Completar</v>
      </c>
      <c r="BL20" s="237">
        <f t="shared" si="141"/>
        <v>0</v>
      </c>
      <c r="BM20" s="238">
        <f t="shared" si="142"/>
        <v>0</v>
      </c>
      <c r="BN20" s="239" t="str">
        <f>IFERROR(IF(BM20&gt;20*AZ20,'Referencia Parámetros'!$D$20,IF(BM20&gt;10*AZ20,'Referencia Parámetros'!$D$21,IF(BM20&gt;5*AZ20,'Referencia Parámetros'!$D$22, IF(BM20&gt;1,'Referencia Parámetros'!$D$23,"NO APLICA")))),"")</f>
        <v/>
      </c>
      <c r="BO20" s="240" t="str">
        <f t="shared" si="143"/>
        <v/>
      </c>
      <c r="BP20" s="291">
        <f t="shared" si="30"/>
        <v>0</v>
      </c>
      <c r="BQ20" s="234">
        <f t="shared" si="144"/>
        <v>0</v>
      </c>
      <c r="BR20" s="234">
        <f t="shared" si="145"/>
        <v>0</v>
      </c>
      <c r="BS20" s="234">
        <f t="shared" si="146"/>
        <v>0</v>
      </c>
      <c r="BT20" s="242">
        <f t="shared" si="147"/>
        <v>0</v>
      </c>
      <c r="BV20" s="234">
        <f t="shared" si="223"/>
        <v>7</v>
      </c>
      <c r="BW20" s="235" t="str">
        <f t="shared" si="148"/>
        <v/>
      </c>
      <c r="BX20" s="236" t="str">
        <f>IFERROR(VLOOKUP(BW20,'Referencia Parámetros'!$A$2:$B$18,2),"")</f>
        <v/>
      </c>
      <c r="BY20" s="140"/>
      <c r="BZ20" s="140"/>
      <c r="CA20" s="136" t="str">
        <f t="shared" si="34"/>
        <v>Completar</v>
      </c>
      <c r="CB20" s="134"/>
      <c r="CC20" s="134"/>
      <c r="CD20" s="134"/>
      <c r="CE20" s="136" t="str">
        <f t="shared" si="35"/>
        <v>Completar</v>
      </c>
      <c r="CF20" s="137" t="str">
        <f t="shared" si="36"/>
        <v>Completar</v>
      </c>
      <c r="CG20" s="137" t="str">
        <f t="shared" si="37"/>
        <v>Completar</v>
      </c>
      <c r="CH20" s="135"/>
      <c r="CI20" s="136" t="str">
        <f t="shared" si="38"/>
        <v>Completar</v>
      </c>
      <c r="CJ20" s="237">
        <f t="shared" si="149"/>
        <v>0</v>
      </c>
      <c r="CK20" s="238">
        <f t="shared" si="150"/>
        <v>0</v>
      </c>
      <c r="CL20" s="239" t="str">
        <f>IFERROR(IF(CK20&gt;20*BX20,'Referencia Parámetros'!$D$20,IF(CK20&gt;10*BX20,'Referencia Parámetros'!$D$21,IF(CK20&gt;5*BX20,'Referencia Parámetros'!$D$22, IF(CK20&gt;1,'Referencia Parámetros'!$D$23,"NO APLICA")))),"")</f>
        <v/>
      </c>
      <c r="CM20" s="240" t="str">
        <f t="shared" si="151"/>
        <v/>
      </c>
      <c r="CN20" s="291">
        <f t="shared" si="40"/>
        <v>0</v>
      </c>
      <c r="CO20" s="234">
        <f t="shared" si="152"/>
        <v>0</v>
      </c>
      <c r="CP20" s="234">
        <f t="shared" si="153"/>
        <v>0</v>
      </c>
      <c r="CQ20" s="234">
        <f t="shared" si="154"/>
        <v>0</v>
      </c>
      <c r="CR20" s="242">
        <f t="shared" si="155"/>
        <v>0</v>
      </c>
      <c r="CT20" s="234">
        <f t="shared" si="224"/>
        <v>7</v>
      </c>
      <c r="CU20" s="235" t="str">
        <f t="shared" si="156"/>
        <v/>
      </c>
      <c r="CV20" s="236" t="str">
        <f>IFERROR(VLOOKUP(CU20,'Referencia Parámetros'!$A$2:$B$18,2),"")</f>
        <v/>
      </c>
      <c r="CW20" s="140"/>
      <c r="CX20" s="140"/>
      <c r="CY20" s="136" t="str">
        <f t="shared" si="44"/>
        <v>Completar</v>
      </c>
      <c r="CZ20" s="134"/>
      <c r="DA20" s="134"/>
      <c r="DB20" s="134"/>
      <c r="DC20" s="136" t="str">
        <f t="shared" si="45"/>
        <v>Completar</v>
      </c>
      <c r="DD20" s="137" t="str">
        <f t="shared" si="46"/>
        <v>Completar</v>
      </c>
      <c r="DE20" s="137" t="str">
        <f t="shared" si="47"/>
        <v>Completar</v>
      </c>
      <c r="DF20" s="135"/>
      <c r="DG20" s="136" t="str">
        <f t="shared" si="48"/>
        <v>Completar</v>
      </c>
      <c r="DH20" s="237">
        <f t="shared" si="157"/>
        <v>0</v>
      </c>
      <c r="DI20" s="238">
        <f t="shared" si="158"/>
        <v>0</v>
      </c>
      <c r="DJ20" s="239" t="str">
        <f>IFERROR(IF(DI20&gt;20*CV20,'Referencia Parámetros'!$D$20,IF(DI20&gt;10*CV20,'Referencia Parámetros'!$D$21,IF(DI20&gt;5*CV20,'Referencia Parámetros'!$D$22, IF(DI20&gt;1,'Referencia Parámetros'!$D$23,"NO APLICA")))),"")</f>
        <v/>
      </c>
      <c r="DK20" s="240" t="str">
        <f t="shared" si="159"/>
        <v/>
      </c>
      <c r="DL20" s="291">
        <f t="shared" si="50"/>
        <v>0</v>
      </c>
      <c r="DM20" s="234">
        <f t="shared" si="160"/>
        <v>0</v>
      </c>
      <c r="DN20" s="234">
        <f t="shared" si="161"/>
        <v>0</v>
      </c>
      <c r="DO20" s="234">
        <f t="shared" si="162"/>
        <v>0</v>
      </c>
      <c r="DP20" s="242">
        <f t="shared" si="163"/>
        <v>0</v>
      </c>
      <c r="DR20" s="234">
        <f t="shared" si="225"/>
        <v>7</v>
      </c>
      <c r="DS20" s="235" t="str">
        <f t="shared" si="164"/>
        <v/>
      </c>
      <c r="DT20" s="236" t="str">
        <f>IFERROR(VLOOKUP(DS20,'Referencia Parámetros'!$A$2:$B$18,2),"")</f>
        <v/>
      </c>
      <c r="DU20" s="140"/>
      <c r="DV20" s="140"/>
      <c r="DW20" s="136" t="str">
        <f t="shared" si="54"/>
        <v>Completar</v>
      </c>
      <c r="DX20" s="134"/>
      <c r="DY20" s="134"/>
      <c r="DZ20" s="134"/>
      <c r="EA20" s="136" t="str">
        <f t="shared" si="55"/>
        <v>Completar</v>
      </c>
      <c r="EB20" s="137" t="str">
        <f t="shared" si="56"/>
        <v>Completar</v>
      </c>
      <c r="EC20" s="137" t="str">
        <f t="shared" si="57"/>
        <v>Completar</v>
      </c>
      <c r="ED20" s="135"/>
      <c r="EE20" s="136" t="str">
        <f t="shared" si="58"/>
        <v>Completar</v>
      </c>
      <c r="EF20" s="237">
        <f t="shared" si="165"/>
        <v>0</v>
      </c>
      <c r="EG20" s="238">
        <f t="shared" si="166"/>
        <v>0</v>
      </c>
      <c r="EH20" s="239" t="str">
        <f>IFERROR(IF(EG20&gt;20*DT20,'Referencia Parámetros'!$D$20,IF(EG20&gt;10*DT20,'Referencia Parámetros'!$D$21,IF(EG20&gt;5*DT20,'Referencia Parámetros'!$D$22, IF(EG20&gt;1,'Referencia Parámetros'!$D$23,"NO APLICA")))),"")</f>
        <v/>
      </c>
      <c r="EI20" s="240" t="str">
        <f t="shared" si="167"/>
        <v/>
      </c>
      <c r="EJ20" s="291">
        <f t="shared" si="60"/>
        <v>0</v>
      </c>
      <c r="EK20" s="234">
        <f t="shared" si="168"/>
        <v>0</v>
      </c>
      <c r="EL20" s="234">
        <f t="shared" si="169"/>
        <v>0</v>
      </c>
      <c r="EM20" s="234">
        <f t="shared" si="170"/>
        <v>0</v>
      </c>
      <c r="EN20" s="242">
        <f t="shared" si="171"/>
        <v>0</v>
      </c>
      <c r="EP20" s="234">
        <f t="shared" si="226"/>
        <v>7</v>
      </c>
      <c r="EQ20" s="235" t="str">
        <f t="shared" si="172"/>
        <v/>
      </c>
      <c r="ER20" s="236" t="str">
        <f>IFERROR(VLOOKUP(EQ20,'Referencia Parámetros'!$A$2:$B$18,2),"")</f>
        <v/>
      </c>
      <c r="ES20" s="140"/>
      <c r="ET20" s="140"/>
      <c r="EU20" s="136" t="str">
        <f t="shared" si="64"/>
        <v>Completar</v>
      </c>
      <c r="EV20" s="134"/>
      <c r="EW20" s="134"/>
      <c r="EX20" s="134"/>
      <c r="EY20" s="136" t="str">
        <f t="shared" si="65"/>
        <v>Completar</v>
      </c>
      <c r="EZ20" s="137" t="str">
        <f t="shared" si="66"/>
        <v>Completar</v>
      </c>
      <c r="FA20" s="137" t="str">
        <f t="shared" si="67"/>
        <v>Completar</v>
      </c>
      <c r="FB20" s="135"/>
      <c r="FC20" s="136" t="str">
        <f t="shared" si="68"/>
        <v>Completar</v>
      </c>
      <c r="FD20" s="237">
        <f t="shared" si="173"/>
        <v>0</v>
      </c>
      <c r="FE20" s="238">
        <f t="shared" si="174"/>
        <v>0</v>
      </c>
      <c r="FF20" s="239" t="str">
        <f>IFERROR(IF(FE20&gt;20*ER20,'Referencia Parámetros'!$D$20,IF(FE20&gt;10*ER20,'Referencia Parámetros'!$D$21,IF(FE20&gt;5*ER20,'Referencia Parámetros'!$D$22, IF(FE20&gt;1,'Referencia Parámetros'!$D$23,"NO APLICA")))),"")</f>
        <v/>
      </c>
      <c r="FG20" s="240" t="str">
        <f t="shared" si="175"/>
        <v/>
      </c>
      <c r="FH20" s="291">
        <f t="shared" si="70"/>
        <v>0</v>
      </c>
      <c r="FI20" s="234">
        <f t="shared" si="176"/>
        <v>0</v>
      </c>
      <c r="FJ20" s="234">
        <f t="shared" si="177"/>
        <v>0</v>
      </c>
      <c r="FK20" s="234">
        <f t="shared" si="178"/>
        <v>0</v>
      </c>
      <c r="FL20" s="242">
        <f t="shared" si="179"/>
        <v>0</v>
      </c>
      <c r="FN20" s="234">
        <f t="shared" si="227"/>
        <v>7</v>
      </c>
      <c r="FO20" s="235" t="str">
        <f t="shared" si="180"/>
        <v/>
      </c>
      <c r="FP20" s="236" t="str">
        <f>IFERROR(VLOOKUP(FO20,'Referencia Parámetros'!$A$2:$B$18,2),"")</f>
        <v/>
      </c>
      <c r="FQ20" s="140"/>
      <c r="FR20" s="140"/>
      <c r="FS20" s="136" t="str">
        <f t="shared" si="74"/>
        <v>Completar</v>
      </c>
      <c r="FT20" s="134"/>
      <c r="FU20" s="134"/>
      <c r="FV20" s="134"/>
      <c r="FW20" s="136" t="str">
        <f t="shared" si="75"/>
        <v>Completar</v>
      </c>
      <c r="FX20" s="137" t="str">
        <f t="shared" si="76"/>
        <v>Completar</v>
      </c>
      <c r="FY20" s="137" t="str">
        <f t="shared" si="77"/>
        <v>Completar</v>
      </c>
      <c r="FZ20" s="135"/>
      <c r="GA20" s="136" t="str">
        <f t="shared" si="78"/>
        <v>Completar</v>
      </c>
      <c r="GB20" s="237">
        <f t="shared" si="181"/>
        <v>0</v>
      </c>
      <c r="GC20" s="238">
        <f t="shared" si="182"/>
        <v>0</v>
      </c>
      <c r="GD20" s="239" t="str">
        <f>IFERROR(IF(GC20&gt;20*FP20,'Referencia Parámetros'!$D$20,IF(GC20&gt;10*FP20,'Referencia Parámetros'!$D$21,IF(GC20&gt;5*FP20,'Referencia Parámetros'!$D$22, IF(GC20&gt;1,'Referencia Parámetros'!$D$23,"NO APLICA")))),"")</f>
        <v/>
      </c>
      <c r="GE20" s="240" t="str">
        <f t="shared" si="183"/>
        <v/>
      </c>
      <c r="GF20" s="291">
        <f t="shared" si="80"/>
        <v>0</v>
      </c>
      <c r="GG20" s="234">
        <f t="shared" si="184"/>
        <v>0</v>
      </c>
      <c r="GH20" s="234">
        <f t="shared" si="185"/>
        <v>0</v>
      </c>
      <c r="GI20" s="234">
        <f t="shared" si="186"/>
        <v>0</v>
      </c>
      <c r="GJ20" s="242">
        <f t="shared" si="187"/>
        <v>0</v>
      </c>
      <c r="GL20" s="234">
        <f t="shared" si="228"/>
        <v>7</v>
      </c>
      <c r="GM20" s="235" t="str">
        <f t="shared" si="188"/>
        <v/>
      </c>
      <c r="GN20" s="236" t="str">
        <f>IFERROR(VLOOKUP(GM20,'Referencia Parámetros'!$A$2:$B$18,2),"")</f>
        <v/>
      </c>
      <c r="GO20" s="140"/>
      <c r="GP20" s="140"/>
      <c r="GQ20" s="136" t="str">
        <f t="shared" si="84"/>
        <v>Completar</v>
      </c>
      <c r="GR20" s="134"/>
      <c r="GS20" s="134"/>
      <c r="GT20" s="134"/>
      <c r="GU20" s="136" t="str">
        <f t="shared" si="85"/>
        <v>Completar</v>
      </c>
      <c r="GV20" s="137" t="str">
        <f t="shared" si="86"/>
        <v>Completar</v>
      </c>
      <c r="GW20" s="137" t="str">
        <f t="shared" si="87"/>
        <v>Completar</v>
      </c>
      <c r="GX20" s="135"/>
      <c r="GY20" s="136" t="str">
        <f t="shared" si="88"/>
        <v>Completar</v>
      </c>
      <c r="GZ20" s="237">
        <f t="shared" si="189"/>
        <v>0</v>
      </c>
      <c r="HA20" s="238">
        <f t="shared" si="190"/>
        <v>0</v>
      </c>
      <c r="HB20" s="239" t="str">
        <f>IFERROR(IF(HA20&gt;20*GN20,'Referencia Parámetros'!$D$20,IF(HA20&gt;10*GN20,'Referencia Parámetros'!$D$21,IF(HA20&gt;5*GN20,'Referencia Parámetros'!$D$22, IF(HA20&gt;1,'Referencia Parámetros'!$D$23,"NO APLICA")))),"")</f>
        <v/>
      </c>
      <c r="HC20" s="240" t="str">
        <f t="shared" si="191"/>
        <v/>
      </c>
      <c r="HD20" s="291">
        <f t="shared" si="90"/>
        <v>0</v>
      </c>
      <c r="HE20" s="234">
        <f t="shared" si="192"/>
        <v>0</v>
      </c>
      <c r="HF20" s="234">
        <f t="shared" si="193"/>
        <v>0</v>
      </c>
      <c r="HG20" s="234">
        <f t="shared" si="194"/>
        <v>0</v>
      </c>
      <c r="HH20" s="242">
        <f t="shared" si="195"/>
        <v>0</v>
      </c>
      <c r="HJ20" s="234">
        <f t="shared" si="229"/>
        <v>7</v>
      </c>
      <c r="HK20" s="235" t="str">
        <f t="shared" si="196"/>
        <v/>
      </c>
      <c r="HL20" s="236" t="str">
        <f>IFERROR(VLOOKUP(HK20,'Referencia Parámetros'!$A$2:$B$18,2),"")</f>
        <v/>
      </c>
      <c r="HM20" s="140"/>
      <c r="HN20" s="140"/>
      <c r="HO20" s="136" t="str">
        <f t="shared" si="94"/>
        <v>Completar</v>
      </c>
      <c r="HP20" s="134"/>
      <c r="HQ20" s="134"/>
      <c r="HR20" s="134"/>
      <c r="HS20" s="136" t="str">
        <f t="shared" si="95"/>
        <v>Completar</v>
      </c>
      <c r="HT20" s="137" t="str">
        <f t="shared" si="96"/>
        <v>Completar</v>
      </c>
      <c r="HU20" s="137" t="str">
        <f t="shared" si="97"/>
        <v>Completar</v>
      </c>
      <c r="HV20" s="135"/>
      <c r="HW20" s="136" t="str">
        <f t="shared" si="98"/>
        <v>Completar</v>
      </c>
      <c r="HX20" s="237">
        <f t="shared" si="197"/>
        <v>0</v>
      </c>
      <c r="HY20" s="238">
        <f t="shared" si="198"/>
        <v>0</v>
      </c>
      <c r="HZ20" s="239" t="str">
        <f>IFERROR(IF(HY20&gt;20*HL20,'Referencia Parámetros'!$D$20,IF(HY20&gt;10*HL20,'Referencia Parámetros'!$D$21,IF(HY20&gt;5*HL20,'Referencia Parámetros'!$D$22, IF(HY20&gt;1,'Referencia Parámetros'!$D$23,"NO APLICA")))),"")</f>
        <v/>
      </c>
      <c r="IA20" s="240" t="str">
        <f t="shared" si="199"/>
        <v/>
      </c>
      <c r="IB20" s="291">
        <f t="shared" si="100"/>
        <v>0</v>
      </c>
      <c r="IC20" s="234">
        <f t="shared" si="200"/>
        <v>0</v>
      </c>
      <c r="ID20" s="234">
        <f t="shared" si="201"/>
        <v>0</v>
      </c>
      <c r="IE20" s="234">
        <f t="shared" si="202"/>
        <v>0</v>
      </c>
      <c r="IF20" s="242">
        <f t="shared" si="203"/>
        <v>0</v>
      </c>
      <c r="IH20" s="234">
        <f t="shared" si="230"/>
        <v>7</v>
      </c>
      <c r="II20" s="235" t="str">
        <f t="shared" si="204"/>
        <v/>
      </c>
      <c r="IJ20" s="236" t="str">
        <f>IFERROR(VLOOKUP(II20,'Referencia Parámetros'!$A$2:$B$18,2),"")</f>
        <v/>
      </c>
      <c r="IK20" s="140"/>
      <c r="IL20" s="140"/>
      <c r="IM20" s="136" t="str">
        <f t="shared" si="104"/>
        <v>Completar</v>
      </c>
      <c r="IN20" s="134"/>
      <c r="IO20" s="134"/>
      <c r="IP20" s="134"/>
      <c r="IQ20" s="136" t="str">
        <f t="shared" si="105"/>
        <v>Completar</v>
      </c>
      <c r="IR20" s="137" t="str">
        <f t="shared" si="106"/>
        <v>Completar</v>
      </c>
      <c r="IS20" s="137" t="str">
        <f t="shared" si="107"/>
        <v>Completar</v>
      </c>
      <c r="IT20" s="135"/>
      <c r="IU20" s="136" t="str">
        <f t="shared" si="108"/>
        <v>Completar</v>
      </c>
      <c r="IV20" s="237">
        <f t="shared" si="205"/>
        <v>0</v>
      </c>
      <c r="IW20" s="238">
        <f t="shared" si="206"/>
        <v>0</v>
      </c>
      <c r="IX20" s="239" t="str">
        <f>IFERROR(IF(IW20&gt;20*IJ20,'Referencia Parámetros'!$D$20,IF(IW20&gt;10*IJ20,'Referencia Parámetros'!$D$21,IF(IW20&gt;5*IJ20,'Referencia Parámetros'!$D$22, IF(IW20&gt;1,'Referencia Parámetros'!$D$23,"NO APLICA")))),"")</f>
        <v/>
      </c>
      <c r="IY20" s="240" t="str">
        <f t="shared" si="207"/>
        <v/>
      </c>
      <c r="IZ20" s="291">
        <f t="shared" si="110"/>
        <v>0</v>
      </c>
      <c r="JA20" s="234">
        <f t="shared" si="208"/>
        <v>0</v>
      </c>
      <c r="JB20" s="234">
        <f t="shared" si="209"/>
        <v>0</v>
      </c>
      <c r="JC20" s="234">
        <f t="shared" si="210"/>
        <v>0</v>
      </c>
      <c r="JD20" s="242">
        <f t="shared" si="211"/>
        <v>0</v>
      </c>
      <c r="JE20" s="198"/>
      <c r="JF20" s="234">
        <f t="shared" si="231"/>
        <v>7</v>
      </c>
      <c r="JG20" s="235" t="str">
        <f t="shared" si="212"/>
        <v/>
      </c>
      <c r="JH20" s="236" t="str">
        <f>IFERROR(VLOOKUP(JG20,'Referencia Parámetros'!$A$2:$B$18,2),"")</f>
        <v/>
      </c>
      <c r="JI20" s="140"/>
      <c r="JJ20" s="140"/>
      <c r="JK20" s="136" t="str">
        <f t="shared" si="114"/>
        <v>Completar</v>
      </c>
      <c r="JL20" s="134"/>
      <c r="JM20" s="134"/>
      <c r="JN20" s="134"/>
      <c r="JO20" s="136" t="str">
        <f t="shared" si="115"/>
        <v>Completar</v>
      </c>
      <c r="JP20" s="137" t="str">
        <f t="shared" si="116"/>
        <v>Completar</v>
      </c>
      <c r="JQ20" s="137" t="str">
        <f t="shared" si="117"/>
        <v>Completar</v>
      </c>
      <c r="JR20" s="135"/>
      <c r="JS20" s="136" t="str">
        <f t="shared" si="118"/>
        <v>Completar</v>
      </c>
      <c r="JT20" s="237">
        <f t="shared" si="213"/>
        <v>0</v>
      </c>
      <c r="JU20" s="238">
        <f t="shared" si="214"/>
        <v>0</v>
      </c>
      <c r="JV20" s="239" t="str">
        <f>IFERROR(IF(JU20&gt;20*JH20,'Referencia Parámetros'!$D$20,IF(JU20&gt;10*JH20,'Referencia Parámetros'!$D$21,IF(JU20&gt;5*JH20,'Referencia Parámetros'!$D$22, IF(JU20&gt;1,'Referencia Parámetros'!$D$23,"NO APLICA")))),"")</f>
        <v/>
      </c>
      <c r="JW20" s="240" t="str">
        <f t="shared" si="215"/>
        <v/>
      </c>
      <c r="JX20" s="291">
        <f t="shared" si="120"/>
        <v>0</v>
      </c>
      <c r="JY20" s="234">
        <f t="shared" si="216"/>
        <v>0</v>
      </c>
      <c r="JZ20" s="234">
        <f t="shared" si="217"/>
        <v>0</v>
      </c>
      <c r="KA20" s="234">
        <f t="shared" si="218"/>
        <v>0</v>
      </c>
      <c r="KB20" s="242">
        <f t="shared" si="219"/>
        <v>0</v>
      </c>
      <c r="LK20" s="244">
        <v>7</v>
      </c>
      <c r="LY20" s="198"/>
    </row>
    <row r="21" spans="1:337" ht="16.5" customHeight="1" x14ac:dyDescent="0.25">
      <c r="A21" s="234">
        <f t="shared" si="220"/>
        <v>8</v>
      </c>
      <c r="B21" s="235" t="str">
        <f t="shared" si="124"/>
        <v/>
      </c>
      <c r="C21" s="236" t="str">
        <f>+IFERROR(VLOOKUP(B21,'Referencia Parámetros'!$A$2:$B$18,2),"")</f>
        <v/>
      </c>
      <c r="D21" s="140"/>
      <c r="E21" s="134"/>
      <c r="F21" s="135"/>
      <c r="G21" s="134"/>
      <c r="H21" s="134"/>
      <c r="I21" s="134"/>
      <c r="J21" s="135"/>
      <c r="K21" s="141"/>
      <c r="L21" s="141"/>
      <c r="M21" s="135"/>
      <c r="N21" s="135"/>
      <c r="O21" s="237">
        <f t="shared" si="125"/>
        <v>0</v>
      </c>
      <c r="P21" s="238">
        <f t="shared" si="126"/>
        <v>0</v>
      </c>
      <c r="Q21" s="239" t="str">
        <f>IFERROR(IF(P21&gt;20*C21,'Referencia Parámetros'!$D$20,IF(P21&gt;10*C21,'Referencia Parámetros'!$D$21,IF(P21&gt;5*C21,'Referencia Parámetros'!$D$22,IF(P21&gt;1,'Referencia Parámetros'!$D$23,"NO APLICA")))),"")</f>
        <v/>
      </c>
      <c r="R21" s="240" t="str">
        <f t="shared" si="127"/>
        <v/>
      </c>
      <c r="S21" s="300">
        <f t="shared" si="13"/>
        <v>0</v>
      </c>
      <c r="T21" s="234">
        <f t="shared" si="128"/>
        <v>0</v>
      </c>
      <c r="U21" s="234">
        <f t="shared" si="129"/>
        <v>0</v>
      </c>
      <c r="V21" s="234">
        <f t="shared" si="130"/>
        <v>0</v>
      </c>
      <c r="W21" s="242">
        <f t="shared" si="131"/>
        <v>0</v>
      </c>
      <c r="X21" s="297"/>
      <c r="Z21" s="234">
        <f t="shared" si="221"/>
        <v>8</v>
      </c>
      <c r="AA21" s="235" t="str">
        <f t="shared" si="132"/>
        <v/>
      </c>
      <c r="AB21" s="236" t="str">
        <f>IFERROR(VLOOKUP(AA21,'Referencia Parámetros'!$A$2:$B$18,2),"")</f>
        <v/>
      </c>
      <c r="AC21" s="140"/>
      <c r="AD21" s="140"/>
      <c r="AE21" s="136" t="str">
        <f t="shared" si="15"/>
        <v>Completar</v>
      </c>
      <c r="AF21" s="134"/>
      <c r="AG21" s="134"/>
      <c r="AH21" s="134"/>
      <c r="AI21" s="136" t="str">
        <f t="shared" si="16"/>
        <v>Completar</v>
      </c>
      <c r="AJ21" s="137" t="str">
        <f t="shared" si="17"/>
        <v>Completar</v>
      </c>
      <c r="AK21" s="137" t="str">
        <f t="shared" si="18"/>
        <v>Completar</v>
      </c>
      <c r="AL21" s="135"/>
      <c r="AM21" s="136" t="str">
        <f t="shared" si="19"/>
        <v>Completar</v>
      </c>
      <c r="AN21" s="237">
        <f t="shared" si="133"/>
        <v>0</v>
      </c>
      <c r="AO21" s="238">
        <f t="shared" si="134"/>
        <v>0</v>
      </c>
      <c r="AP21" s="239" t="str">
        <f>IFERROR(IF(AO21&gt;20*AB21,'Referencia Parámetros'!$D$20,IF(AO21&gt;10*AB21,'Referencia Parámetros'!$D$21,IF(AO21&gt;5*AB21,'Referencia Parámetros'!$D$22, IF(AO21&gt;1,'Referencia Parámetros'!$D$23,"NO APLICA")))),"")</f>
        <v/>
      </c>
      <c r="AQ21" s="240" t="str">
        <f t="shared" si="135"/>
        <v/>
      </c>
      <c r="AR21" s="291">
        <f t="shared" si="232"/>
        <v>0</v>
      </c>
      <c r="AS21" s="234">
        <f t="shared" si="136"/>
        <v>0</v>
      </c>
      <c r="AT21" s="234">
        <f t="shared" si="137"/>
        <v>0</v>
      </c>
      <c r="AU21" s="234">
        <f t="shared" si="138"/>
        <v>0</v>
      </c>
      <c r="AV21" s="242">
        <f t="shared" si="139"/>
        <v>0</v>
      </c>
      <c r="AX21" s="234">
        <f t="shared" si="222"/>
        <v>8</v>
      </c>
      <c r="AY21" s="235" t="str">
        <f t="shared" si="140"/>
        <v/>
      </c>
      <c r="AZ21" s="236" t="str">
        <f>IFERROR(VLOOKUP(AY21,'Referencia Parámetros'!$A$2:$B$18,2),"")</f>
        <v/>
      </c>
      <c r="BA21" s="140"/>
      <c r="BB21" s="140"/>
      <c r="BC21" s="136" t="str">
        <f t="shared" si="24"/>
        <v>Completar</v>
      </c>
      <c r="BD21" s="134"/>
      <c r="BE21" s="134"/>
      <c r="BF21" s="134"/>
      <c r="BG21" s="136" t="str">
        <f t="shared" si="25"/>
        <v>Completar</v>
      </c>
      <c r="BH21" s="137" t="str">
        <f t="shared" si="26"/>
        <v>Completar</v>
      </c>
      <c r="BI21" s="137" t="str">
        <f t="shared" si="27"/>
        <v>Completar</v>
      </c>
      <c r="BJ21" s="135"/>
      <c r="BK21" s="136" t="str">
        <f t="shared" si="28"/>
        <v>Completar</v>
      </c>
      <c r="BL21" s="237">
        <f t="shared" si="141"/>
        <v>0</v>
      </c>
      <c r="BM21" s="238">
        <f t="shared" si="142"/>
        <v>0</v>
      </c>
      <c r="BN21" s="239" t="str">
        <f>IFERROR(IF(BM21&gt;20*AZ21,'Referencia Parámetros'!$D$20,IF(BM21&gt;10*AZ21,'Referencia Parámetros'!$D$21,IF(BM21&gt;5*AZ21,'Referencia Parámetros'!$D$22, IF(BM21&gt;1,'Referencia Parámetros'!$D$23,"NO APLICA")))),"")</f>
        <v/>
      </c>
      <c r="BO21" s="240" t="str">
        <f t="shared" si="143"/>
        <v/>
      </c>
      <c r="BP21" s="291">
        <f t="shared" si="30"/>
        <v>0</v>
      </c>
      <c r="BQ21" s="234">
        <f t="shared" si="144"/>
        <v>0</v>
      </c>
      <c r="BR21" s="234">
        <f t="shared" si="145"/>
        <v>0</v>
      </c>
      <c r="BS21" s="234">
        <f t="shared" si="146"/>
        <v>0</v>
      </c>
      <c r="BT21" s="242">
        <f t="shared" si="147"/>
        <v>0</v>
      </c>
      <c r="BV21" s="234">
        <f t="shared" si="223"/>
        <v>8</v>
      </c>
      <c r="BW21" s="235" t="str">
        <f t="shared" si="148"/>
        <v/>
      </c>
      <c r="BX21" s="236" t="str">
        <f>IFERROR(VLOOKUP(BW21,'Referencia Parámetros'!$A$2:$B$18,2),"")</f>
        <v/>
      </c>
      <c r="BY21" s="140"/>
      <c r="BZ21" s="140"/>
      <c r="CA21" s="136" t="str">
        <f t="shared" si="34"/>
        <v>Completar</v>
      </c>
      <c r="CB21" s="134"/>
      <c r="CC21" s="134"/>
      <c r="CD21" s="134"/>
      <c r="CE21" s="136" t="str">
        <f t="shared" si="35"/>
        <v>Completar</v>
      </c>
      <c r="CF21" s="137" t="str">
        <f t="shared" si="36"/>
        <v>Completar</v>
      </c>
      <c r="CG21" s="137" t="str">
        <f t="shared" si="37"/>
        <v>Completar</v>
      </c>
      <c r="CH21" s="135"/>
      <c r="CI21" s="136" t="str">
        <f t="shared" si="38"/>
        <v>Completar</v>
      </c>
      <c r="CJ21" s="237">
        <f t="shared" si="149"/>
        <v>0</v>
      </c>
      <c r="CK21" s="238">
        <f t="shared" si="150"/>
        <v>0</v>
      </c>
      <c r="CL21" s="239" t="str">
        <f>IFERROR(IF(CK21&gt;20*BX21,'Referencia Parámetros'!$D$20,IF(CK21&gt;10*BX21,'Referencia Parámetros'!$D$21,IF(CK21&gt;5*BX21,'Referencia Parámetros'!$D$22, IF(CK21&gt;1,'Referencia Parámetros'!$D$23,"NO APLICA")))),"")</f>
        <v/>
      </c>
      <c r="CM21" s="240" t="str">
        <f t="shared" si="151"/>
        <v/>
      </c>
      <c r="CN21" s="291">
        <f t="shared" si="40"/>
        <v>0</v>
      </c>
      <c r="CO21" s="234">
        <f t="shared" si="152"/>
        <v>0</v>
      </c>
      <c r="CP21" s="234">
        <f t="shared" si="153"/>
        <v>0</v>
      </c>
      <c r="CQ21" s="234">
        <f t="shared" si="154"/>
        <v>0</v>
      </c>
      <c r="CR21" s="242">
        <f t="shared" si="155"/>
        <v>0</v>
      </c>
      <c r="CT21" s="234">
        <f t="shared" si="224"/>
        <v>8</v>
      </c>
      <c r="CU21" s="235" t="str">
        <f t="shared" si="156"/>
        <v/>
      </c>
      <c r="CV21" s="236" t="str">
        <f>IFERROR(VLOOKUP(CU21,'Referencia Parámetros'!$A$2:$B$18,2),"")</f>
        <v/>
      </c>
      <c r="CW21" s="140"/>
      <c r="CX21" s="140"/>
      <c r="CY21" s="136" t="str">
        <f t="shared" si="44"/>
        <v>Completar</v>
      </c>
      <c r="CZ21" s="134"/>
      <c r="DA21" s="134"/>
      <c r="DB21" s="134"/>
      <c r="DC21" s="136" t="str">
        <f t="shared" si="45"/>
        <v>Completar</v>
      </c>
      <c r="DD21" s="137" t="str">
        <f t="shared" si="46"/>
        <v>Completar</v>
      </c>
      <c r="DE21" s="137" t="str">
        <f t="shared" si="47"/>
        <v>Completar</v>
      </c>
      <c r="DF21" s="135"/>
      <c r="DG21" s="136" t="str">
        <f t="shared" si="48"/>
        <v>Completar</v>
      </c>
      <c r="DH21" s="237">
        <f t="shared" si="157"/>
        <v>0</v>
      </c>
      <c r="DI21" s="238">
        <f t="shared" si="158"/>
        <v>0</v>
      </c>
      <c r="DJ21" s="239" t="str">
        <f>IFERROR(IF(DI21&gt;20*CV21,'Referencia Parámetros'!$D$20,IF(DI21&gt;10*CV21,'Referencia Parámetros'!$D$21,IF(DI21&gt;5*CV21,'Referencia Parámetros'!$D$22, IF(DI21&gt;1,'Referencia Parámetros'!$D$23,"NO APLICA")))),"")</f>
        <v/>
      </c>
      <c r="DK21" s="240" t="str">
        <f t="shared" si="159"/>
        <v/>
      </c>
      <c r="DL21" s="291">
        <f t="shared" si="50"/>
        <v>0</v>
      </c>
      <c r="DM21" s="234">
        <f t="shared" si="160"/>
        <v>0</v>
      </c>
      <c r="DN21" s="234">
        <f t="shared" si="161"/>
        <v>0</v>
      </c>
      <c r="DO21" s="234">
        <f t="shared" si="162"/>
        <v>0</v>
      </c>
      <c r="DP21" s="242">
        <f t="shared" si="163"/>
        <v>0</v>
      </c>
      <c r="DR21" s="234">
        <f t="shared" si="225"/>
        <v>8</v>
      </c>
      <c r="DS21" s="235" t="str">
        <f t="shared" si="164"/>
        <v/>
      </c>
      <c r="DT21" s="236" t="str">
        <f>IFERROR(VLOOKUP(DS21,'Referencia Parámetros'!$A$2:$B$18,2),"")</f>
        <v/>
      </c>
      <c r="DU21" s="140"/>
      <c r="DV21" s="140"/>
      <c r="DW21" s="136" t="str">
        <f t="shared" si="54"/>
        <v>Completar</v>
      </c>
      <c r="DX21" s="134"/>
      <c r="DY21" s="134"/>
      <c r="DZ21" s="134"/>
      <c r="EA21" s="136" t="str">
        <f t="shared" si="55"/>
        <v>Completar</v>
      </c>
      <c r="EB21" s="137" t="str">
        <f t="shared" si="56"/>
        <v>Completar</v>
      </c>
      <c r="EC21" s="137" t="str">
        <f t="shared" si="57"/>
        <v>Completar</v>
      </c>
      <c r="ED21" s="135"/>
      <c r="EE21" s="136" t="str">
        <f t="shared" si="58"/>
        <v>Completar</v>
      </c>
      <c r="EF21" s="237">
        <f t="shared" si="165"/>
        <v>0</v>
      </c>
      <c r="EG21" s="238">
        <f t="shared" si="166"/>
        <v>0</v>
      </c>
      <c r="EH21" s="239" t="str">
        <f>IFERROR(IF(EG21&gt;20*DT21,'Referencia Parámetros'!$D$20,IF(EG21&gt;10*DT21,'Referencia Parámetros'!$D$21,IF(EG21&gt;5*DT21,'Referencia Parámetros'!$D$22, IF(EG21&gt;1,'Referencia Parámetros'!$D$23,"NO APLICA")))),"")</f>
        <v/>
      </c>
      <c r="EI21" s="240" t="str">
        <f t="shared" si="167"/>
        <v/>
      </c>
      <c r="EJ21" s="291">
        <f t="shared" si="60"/>
        <v>0</v>
      </c>
      <c r="EK21" s="234">
        <f t="shared" si="168"/>
        <v>0</v>
      </c>
      <c r="EL21" s="234">
        <f t="shared" si="169"/>
        <v>0</v>
      </c>
      <c r="EM21" s="234">
        <f t="shared" si="170"/>
        <v>0</v>
      </c>
      <c r="EN21" s="242">
        <f t="shared" si="171"/>
        <v>0</v>
      </c>
      <c r="EP21" s="234">
        <f t="shared" si="226"/>
        <v>8</v>
      </c>
      <c r="EQ21" s="235" t="str">
        <f t="shared" si="172"/>
        <v/>
      </c>
      <c r="ER21" s="236" t="str">
        <f>IFERROR(VLOOKUP(EQ21,'Referencia Parámetros'!$A$2:$B$18,2),"")</f>
        <v/>
      </c>
      <c r="ES21" s="140"/>
      <c r="ET21" s="140"/>
      <c r="EU21" s="136" t="str">
        <f t="shared" si="64"/>
        <v>Completar</v>
      </c>
      <c r="EV21" s="134"/>
      <c r="EW21" s="134"/>
      <c r="EX21" s="134"/>
      <c r="EY21" s="136" t="str">
        <f t="shared" si="65"/>
        <v>Completar</v>
      </c>
      <c r="EZ21" s="137" t="str">
        <f t="shared" si="66"/>
        <v>Completar</v>
      </c>
      <c r="FA21" s="137" t="str">
        <f t="shared" si="67"/>
        <v>Completar</v>
      </c>
      <c r="FB21" s="135"/>
      <c r="FC21" s="136" t="str">
        <f t="shared" si="68"/>
        <v>Completar</v>
      </c>
      <c r="FD21" s="237">
        <f t="shared" si="173"/>
        <v>0</v>
      </c>
      <c r="FE21" s="238">
        <f t="shared" si="174"/>
        <v>0</v>
      </c>
      <c r="FF21" s="239" t="str">
        <f>IFERROR(IF(FE21&gt;20*ER21,'Referencia Parámetros'!$D$20,IF(FE21&gt;10*ER21,'Referencia Parámetros'!$D$21,IF(FE21&gt;5*ER21,'Referencia Parámetros'!$D$22, IF(FE21&gt;1,'Referencia Parámetros'!$D$23,"NO APLICA")))),"")</f>
        <v/>
      </c>
      <c r="FG21" s="240" t="str">
        <f t="shared" si="175"/>
        <v/>
      </c>
      <c r="FH21" s="291">
        <f t="shared" si="70"/>
        <v>0</v>
      </c>
      <c r="FI21" s="234">
        <f t="shared" si="176"/>
        <v>0</v>
      </c>
      <c r="FJ21" s="234">
        <f t="shared" si="177"/>
        <v>0</v>
      </c>
      <c r="FK21" s="234">
        <f t="shared" si="178"/>
        <v>0</v>
      </c>
      <c r="FL21" s="242">
        <f t="shared" si="179"/>
        <v>0</v>
      </c>
      <c r="FN21" s="234">
        <f t="shared" si="227"/>
        <v>8</v>
      </c>
      <c r="FO21" s="235" t="str">
        <f t="shared" si="180"/>
        <v/>
      </c>
      <c r="FP21" s="236" t="str">
        <f>IFERROR(VLOOKUP(FO21,'Referencia Parámetros'!$A$2:$B$18,2),"")</f>
        <v/>
      </c>
      <c r="FQ21" s="140"/>
      <c r="FR21" s="140"/>
      <c r="FS21" s="136" t="str">
        <f t="shared" si="74"/>
        <v>Completar</v>
      </c>
      <c r="FT21" s="134"/>
      <c r="FU21" s="134"/>
      <c r="FV21" s="134"/>
      <c r="FW21" s="136" t="str">
        <f t="shared" si="75"/>
        <v>Completar</v>
      </c>
      <c r="FX21" s="137" t="str">
        <f t="shared" si="76"/>
        <v>Completar</v>
      </c>
      <c r="FY21" s="137" t="str">
        <f t="shared" si="77"/>
        <v>Completar</v>
      </c>
      <c r="FZ21" s="135"/>
      <c r="GA21" s="136" t="str">
        <f t="shared" si="78"/>
        <v>Completar</v>
      </c>
      <c r="GB21" s="237">
        <f t="shared" si="181"/>
        <v>0</v>
      </c>
      <c r="GC21" s="238">
        <f t="shared" si="182"/>
        <v>0</v>
      </c>
      <c r="GD21" s="239" t="str">
        <f>IFERROR(IF(GC21&gt;20*FP21,'Referencia Parámetros'!$D$20,IF(GC21&gt;10*FP21,'Referencia Parámetros'!$D$21,IF(GC21&gt;5*FP21,'Referencia Parámetros'!$D$22, IF(GC21&gt;1,'Referencia Parámetros'!$D$23,"NO APLICA")))),"")</f>
        <v/>
      </c>
      <c r="GE21" s="240" t="str">
        <f t="shared" si="183"/>
        <v/>
      </c>
      <c r="GF21" s="291">
        <f t="shared" si="80"/>
        <v>0</v>
      </c>
      <c r="GG21" s="234">
        <f t="shared" si="184"/>
        <v>0</v>
      </c>
      <c r="GH21" s="234">
        <f t="shared" si="185"/>
        <v>0</v>
      </c>
      <c r="GI21" s="234">
        <f t="shared" si="186"/>
        <v>0</v>
      </c>
      <c r="GJ21" s="242">
        <f t="shared" si="187"/>
        <v>0</v>
      </c>
      <c r="GL21" s="234">
        <f t="shared" si="228"/>
        <v>8</v>
      </c>
      <c r="GM21" s="235" t="str">
        <f t="shared" si="188"/>
        <v/>
      </c>
      <c r="GN21" s="236" t="str">
        <f>IFERROR(VLOOKUP(GM21,'Referencia Parámetros'!$A$2:$B$18,2),"")</f>
        <v/>
      </c>
      <c r="GO21" s="140"/>
      <c r="GP21" s="140"/>
      <c r="GQ21" s="136" t="str">
        <f t="shared" si="84"/>
        <v>Completar</v>
      </c>
      <c r="GR21" s="134"/>
      <c r="GS21" s="134"/>
      <c r="GT21" s="134"/>
      <c r="GU21" s="136" t="str">
        <f t="shared" si="85"/>
        <v>Completar</v>
      </c>
      <c r="GV21" s="137" t="str">
        <f t="shared" si="86"/>
        <v>Completar</v>
      </c>
      <c r="GW21" s="137" t="str">
        <f t="shared" si="87"/>
        <v>Completar</v>
      </c>
      <c r="GX21" s="135"/>
      <c r="GY21" s="136" t="str">
        <f t="shared" si="88"/>
        <v>Completar</v>
      </c>
      <c r="GZ21" s="237">
        <f t="shared" si="189"/>
        <v>0</v>
      </c>
      <c r="HA21" s="238">
        <f t="shared" si="190"/>
        <v>0</v>
      </c>
      <c r="HB21" s="239" t="str">
        <f>IFERROR(IF(HA21&gt;20*GN21,'Referencia Parámetros'!$D$20,IF(HA21&gt;10*GN21,'Referencia Parámetros'!$D$21,IF(HA21&gt;5*GN21,'Referencia Parámetros'!$D$22, IF(HA21&gt;1,'Referencia Parámetros'!$D$23,"NO APLICA")))),"")</f>
        <v/>
      </c>
      <c r="HC21" s="240" t="str">
        <f t="shared" si="191"/>
        <v/>
      </c>
      <c r="HD21" s="291">
        <f t="shared" si="90"/>
        <v>0</v>
      </c>
      <c r="HE21" s="234">
        <f t="shared" si="192"/>
        <v>0</v>
      </c>
      <c r="HF21" s="234">
        <f t="shared" si="193"/>
        <v>0</v>
      </c>
      <c r="HG21" s="234">
        <f t="shared" si="194"/>
        <v>0</v>
      </c>
      <c r="HH21" s="242">
        <f t="shared" si="195"/>
        <v>0</v>
      </c>
      <c r="HJ21" s="234">
        <f t="shared" si="229"/>
        <v>8</v>
      </c>
      <c r="HK21" s="235" t="str">
        <f t="shared" si="196"/>
        <v/>
      </c>
      <c r="HL21" s="236" t="str">
        <f>IFERROR(VLOOKUP(HK21,'Referencia Parámetros'!$A$2:$B$18,2),"")</f>
        <v/>
      </c>
      <c r="HM21" s="140"/>
      <c r="HN21" s="140"/>
      <c r="HO21" s="136" t="str">
        <f t="shared" si="94"/>
        <v>Completar</v>
      </c>
      <c r="HP21" s="134"/>
      <c r="HQ21" s="134"/>
      <c r="HR21" s="134"/>
      <c r="HS21" s="136" t="str">
        <f t="shared" si="95"/>
        <v>Completar</v>
      </c>
      <c r="HT21" s="137" t="str">
        <f t="shared" si="96"/>
        <v>Completar</v>
      </c>
      <c r="HU21" s="137" t="str">
        <f t="shared" si="97"/>
        <v>Completar</v>
      </c>
      <c r="HV21" s="135"/>
      <c r="HW21" s="136" t="str">
        <f t="shared" si="98"/>
        <v>Completar</v>
      </c>
      <c r="HX21" s="237">
        <f t="shared" si="197"/>
        <v>0</v>
      </c>
      <c r="HY21" s="238">
        <f t="shared" si="198"/>
        <v>0</v>
      </c>
      <c r="HZ21" s="239" t="str">
        <f>IFERROR(IF(HY21&gt;20*HL21,'Referencia Parámetros'!$D$20,IF(HY21&gt;10*HL21,'Referencia Parámetros'!$D$21,IF(HY21&gt;5*HL21,'Referencia Parámetros'!$D$22, IF(HY21&gt;1,'Referencia Parámetros'!$D$23,"NO APLICA")))),"")</f>
        <v/>
      </c>
      <c r="IA21" s="240" t="str">
        <f t="shared" si="199"/>
        <v/>
      </c>
      <c r="IB21" s="291">
        <f t="shared" si="100"/>
        <v>0</v>
      </c>
      <c r="IC21" s="234">
        <f t="shared" si="200"/>
        <v>0</v>
      </c>
      <c r="ID21" s="234">
        <f t="shared" si="201"/>
        <v>0</v>
      </c>
      <c r="IE21" s="234">
        <f t="shared" si="202"/>
        <v>0</v>
      </c>
      <c r="IF21" s="242">
        <f t="shared" si="203"/>
        <v>0</v>
      </c>
      <c r="IH21" s="234">
        <f t="shared" si="230"/>
        <v>8</v>
      </c>
      <c r="II21" s="235" t="str">
        <f t="shared" si="204"/>
        <v/>
      </c>
      <c r="IJ21" s="236" t="str">
        <f>IFERROR(VLOOKUP(II21,'Referencia Parámetros'!$A$2:$B$18,2),"")</f>
        <v/>
      </c>
      <c r="IK21" s="140"/>
      <c r="IL21" s="140"/>
      <c r="IM21" s="136" t="str">
        <f t="shared" si="104"/>
        <v>Completar</v>
      </c>
      <c r="IN21" s="134"/>
      <c r="IO21" s="134"/>
      <c r="IP21" s="134"/>
      <c r="IQ21" s="136" t="str">
        <f t="shared" si="105"/>
        <v>Completar</v>
      </c>
      <c r="IR21" s="137" t="str">
        <f t="shared" si="106"/>
        <v>Completar</v>
      </c>
      <c r="IS21" s="137" t="str">
        <f t="shared" si="107"/>
        <v>Completar</v>
      </c>
      <c r="IT21" s="135"/>
      <c r="IU21" s="136" t="str">
        <f t="shared" si="108"/>
        <v>Completar</v>
      </c>
      <c r="IV21" s="237">
        <f t="shared" si="205"/>
        <v>0</v>
      </c>
      <c r="IW21" s="238">
        <f t="shared" si="206"/>
        <v>0</v>
      </c>
      <c r="IX21" s="239" t="str">
        <f>IFERROR(IF(IW21&gt;20*IJ21,'Referencia Parámetros'!$D$20,IF(IW21&gt;10*IJ21,'Referencia Parámetros'!$D$21,IF(IW21&gt;5*IJ21,'Referencia Parámetros'!$D$22, IF(IW21&gt;1,'Referencia Parámetros'!$D$23,"NO APLICA")))),"")</f>
        <v/>
      </c>
      <c r="IY21" s="240" t="str">
        <f t="shared" si="207"/>
        <v/>
      </c>
      <c r="IZ21" s="291">
        <f t="shared" si="110"/>
        <v>0</v>
      </c>
      <c r="JA21" s="234">
        <f t="shared" si="208"/>
        <v>0</v>
      </c>
      <c r="JB21" s="234">
        <f t="shared" si="209"/>
        <v>0</v>
      </c>
      <c r="JC21" s="234">
        <f t="shared" si="210"/>
        <v>0</v>
      </c>
      <c r="JD21" s="242">
        <f t="shared" si="211"/>
        <v>0</v>
      </c>
      <c r="JE21" s="198"/>
      <c r="JF21" s="234">
        <f t="shared" si="231"/>
        <v>8</v>
      </c>
      <c r="JG21" s="235" t="str">
        <f t="shared" si="212"/>
        <v/>
      </c>
      <c r="JH21" s="236" t="str">
        <f>IFERROR(VLOOKUP(JG21,'Referencia Parámetros'!$A$2:$B$18,2),"")</f>
        <v/>
      </c>
      <c r="JI21" s="140"/>
      <c r="JJ21" s="140"/>
      <c r="JK21" s="136" t="str">
        <f t="shared" si="114"/>
        <v>Completar</v>
      </c>
      <c r="JL21" s="134"/>
      <c r="JM21" s="134"/>
      <c r="JN21" s="134"/>
      <c r="JO21" s="136" t="str">
        <f t="shared" si="115"/>
        <v>Completar</v>
      </c>
      <c r="JP21" s="137" t="str">
        <f t="shared" si="116"/>
        <v>Completar</v>
      </c>
      <c r="JQ21" s="137" t="str">
        <f t="shared" si="117"/>
        <v>Completar</v>
      </c>
      <c r="JR21" s="135"/>
      <c r="JS21" s="136" t="str">
        <f t="shared" si="118"/>
        <v>Completar</v>
      </c>
      <c r="JT21" s="237">
        <f t="shared" si="213"/>
        <v>0</v>
      </c>
      <c r="JU21" s="238">
        <f t="shared" si="214"/>
        <v>0</v>
      </c>
      <c r="JV21" s="239" t="str">
        <f>IFERROR(IF(JU21&gt;20*JH21,'Referencia Parámetros'!$D$20,IF(JU21&gt;10*JH21,'Referencia Parámetros'!$D$21,IF(JU21&gt;5*JH21,'Referencia Parámetros'!$D$22, IF(JU21&gt;1,'Referencia Parámetros'!$D$23,"NO APLICA")))),"")</f>
        <v/>
      </c>
      <c r="JW21" s="240" t="str">
        <f t="shared" si="215"/>
        <v/>
      </c>
      <c r="JX21" s="291">
        <f t="shared" si="120"/>
        <v>0</v>
      </c>
      <c r="JY21" s="234">
        <f t="shared" si="216"/>
        <v>0</v>
      </c>
      <c r="JZ21" s="234">
        <f t="shared" si="217"/>
        <v>0</v>
      </c>
      <c r="KA21" s="234">
        <f t="shared" si="218"/>
        <v>0</v>
      </c>
      <c r="KB21" s="242">
        <f t="shared" si="219"/>
        <v>0</v>
      </c>
      <c r="LK21" s="244">
        <v>8</v>
      </c>
      <c r="LY21" s="198"/>
    </row>
    <row r="22" spans="1:337" ht="16.5" customHeight="1" x14ac:dyDescent="0.25">
      <c r="A22" s="234">
        <f t="shared" si="220"/>
        <v>9</v>
      </c>
      <c r="B22" s="235" t="str">
        <f t="shared" si="124"/>
        <v/>
      </c>
      <c r="C22" s="236" t="str">
        <f>+IFERROR(VLOOKUP(B22,'Referencia Parámetros'!$A$2:$B$18,2),"")</f>
        <v/>
      </c>
      <c r="D22" s="140"/>
      <c r="E22" s="134"/>
      <c r="F22" s="135"/>
      <c r="G22" s="134"/>
      <c r="H22" s="134"/>
      <c r="I22" s="134"/>
      <c r="J22" s="135"/>
      <c r="K22" s="141"/>
      <c r="L22" s="141"/>
      <c r="M22" s="135"/>
      <c r="N22" s="135"/>
      <c r="O22" s="237">
        <f t="shared" si="125"/>
        <v>0</v>
      </c>
      <c r="P22" s="238">
        <f t="shared" si="126"/>
        <v>0</v>
      </c>
      <c r="Q22" s="239" t="str">
        <f>IFERROR(IF(P22&gt;20*C22,'Referencia Parámetros'!$D$20,IF(P22&gt;10*C22,'Referencia Parámetros'!$D$21,IF(P22&gt;5*C22,'Referencia Parámetros'!$D$22,IF(P22&gt;1,'Referencia Parámetros'!$D$23,"NO APLICA")))),"")</f>
        <v/>
      </c>
      <c r="R22" s="240" t="str">
        <f t="shared" si="127"/>
        <v/>
      </c>
      <c r="S22" s="300">
        <f t="shared" si="13"/>
        <v>0</v>
      </c>
      <c r="T22" s="234">
        <f t="shared" si="128"/>
        <v>0</v>
      </c>
      <c r="U22" s="234">
        <f t="shared" si="129"/>
        <v>0</v>
      </c>
      <c r="V22" s="234">
        <f t="shared" si="130"/>
        <v>0</v>
      </c>
      <c r="W22" s="242">
        <f t="shared" si="131"/>
        <v>0</v>
      </c>
      <c r="X22" s="297"/>
      <c r="Z22" s="234">
        <f t="shared" si="221"/>
        <v>9</v>
      </c>
      <c r="AA22" s="235" t="str">
        <f t="shared" si="132"/>
        <v/>
      </c>
      <c r="AB22" s="236" t="str">
        <f>IFERROR(VLOOKUP(AA22,'Referencia Parámetros'!$A$2:$B$18,2),"")</f>
        <v/>
      </c>
      <c r="AC22" s="140"/>
      <c r="AD22" s="140"/>
      <c r="AE22" s="136" t="str">
        <f t="shared" si="15"/>
        <v>Completar</v>
      </c>
      <c r="AF22" s="134"/>
      <c r="AG22" s="134"/>
      <c r="AH22" s="134"/>
      <c r="AI22" s="136" t="str">
        <f t="shared" si="16"/>
        <v>Completar</v>
      </c>
      <c r="AJ22" s="137" t="str">
        <f t="shared" si="17"/>
        <v>Completar</v>
      </c>
      <c r="AK22" s="137" t="str">
        <f t="shared" si="18"/>
        <v>Completar</v>
      </c>
      <c r="AL22" s="135"/>
      <c r="AM22" s="136" t="str">
        <f t="shared" si="19"/>
        <v>Completar</v>
      </c>
      <c r="AN22" s="237">
        <f t="shared" si="133"/>
        <v>0</v>
      </c>
      <c r="AO22" s="238">
        <f t="shared" si="134"/>
        <v>0</v>
      </c>
      <c r="AP22" s="239" t="str">
        <f>IFERROR(IF(AO22&gt;20*AB22,'Referencia Parámetros'!$D$20,IF(AO22&gt;10*AB22,'Referencia Parámetros'!$D$21,IF(AO22&gt;5*AB22,'Referencia Parámetros'!$D$22, IF(AO22&gt;1,'Referencia Parámetros'!$D$23,"NO APLICA")))),"")</f>
        <v/>
      </c>
      <c r="AQ22" s="240" t="str">
        <f t="shared" si="135"/>
        <v/>
      </c>
      <c r="AR22" s="291">
        <f t="shared" si="232"/>
        <v>0</v>
      </c>
      <c r="AS22" s="234">
        <f t="shared" si="136"/>
        <v>0</v>
      </c>
      <c r="AT22" s="234">
        <f t="shared" si="137"/>
        <v>0</v>
      </c>
      <c r="AU22" s="234">
        <f t="shared" si="138"/>
        <v>0</v>
      </c>
      <c r="AV22" s="242">
        <f t="shared" si="139"/>
        <v>0</v>
      </c>
      <c r="AX22" s="234">
        <f t="shared" si="222"/>
        <v>9</v>
      </c>
      <c r="AY22" s="235" t="str">
        <f t="shared" si="140"/>
        <v/>
      </c>
      <c r="AZ22" s="236" t="str">
        <f>IFERROR(VLOOKUP(AY22,'Referencia Parámetros'!$A$2:$B$18,2),"")</f>
        <v/>
      </c>
      <c r="BA22" s="140"/>
      <c r="BB22" s="140"/>
      <c r="BC22" s="136" t="str">
        <f t="shared" si="24"/>
        <v>Completar</v>
      </c>
      <c r="BD22" s="134"/>
      <c r="BE22" s="134"/>
      <c r="BF22" s="134"/>
      <c r="BG22" s="136" t="str">
        <f t="shared" si="25"/>
        <v>Completar</v>
      </c>
      <c r="BH22" s="137" t="str">
        <f t="shared" si="26"/>
        <v>Completar</v>
      </c>
      <c r="BI22" s="137" t="str">
        <f t="shared" si="27"/>
        <v>Completar</v>
      </c>
      <c r="BJ22" s="135"/>
      <c r="BK22" s="136" t="str">
        <f t="shared" si="28"/>
        <v>Completar</v>
      </c>
      <c r="BL22" s="237">
        <f t="shared" si="141"/>
        <v>0</v>
      </c>
      <c r="BM22" s="238">
        <f t="shared" si="142"/>
        <v>0</v>
      </c>
      <c r="BN22" s="239" t="str">
        <f>IFERROR(IF(BM22&gt;20*AZ22,'Referencia Parámetros'!$D$20,IF(BM22&gt;10*AZ22,'Referencia Parámetros'!$D$21,IF(BM22&gt;5*AZ22,'Referencia Parámetros'!$D$22, IF(BM22&gt;1,'Referencia Parámetros'!$D$23,"NO APLICA")))),"")</f>
        <v/>
      </c>
      <c r="BO22" s="240" t="str">
        <f t="shared" si="143"/>
        <v/>
      </c>
      <c r="BP22" s="291">
        <f t="shared" si="30"/>
        <v>0</v>
      </c>
      <c r="BQ22" s="234">
        <f t="shared" si="144"/>
        <v>0</v>
      </c>
      <c r="BR22" s="234">
        <f t="shared" si="145"/>
        <v>0</v>
      </c>
      <c r="BS22" s="234">
        <f t="shared" si="146"/>
        <v>0</v>
      </c>
      <c r="BT22" s="242">
        <f t="shared" si="147"/>
        <v>0</v>
      </c>
      <c r="BV22" s="234">
        <f t="shared" si="223"/>
        <v>9</v>
      </c>
      <c r="BW22" s="235" t="str">
        <f t="shared" si="148"/>
        <v/>
      </c>
      <c r="BX22" s="236" t="str">
        <f>IFERROR(VLOOKUP(BW22,'Referencia Parámetros'!$A$2:$B$18,2),"")</f>
        <v/>
      </c>
      <c r="BY22" s="140"/>
      <c r="BZ22" s="140"/>
      <c r="CA22" s="136" t="str">
        <f t="shared" si="34"/>
        <v>Completar</v>
      </c>
      <c r="CB22" s="134"/>
      <c r="CC22" s="134"/>
      <c r="CD22" s="134"/>
      <c r="CE22" s="136" t="str">
        <f t="shared" si="35"/>
        <v>Completar</v>
      </c>
      <c r="CF22" s="137" t="str">
        <f t="shared" si="36"/>
        <v>Completar</v>
      </c>
      <c r="CG22" s="137" t="str">
        <f t="shared" si="37"/>
        <v>Completar</v>
      </c>
      <c r="CH22" s="135"/>
      <c r="CI22" s="136" t="str">
        <f t="shared" si="38"/>
        <v>Completar</v>
      </c>
      <c r="CJ22" s="237">
        <f t="shared" si="149"/>
        <v>0</v>
      </c>
      <c r="CK22" s="238">
        <f t="shared" si="150"/>
        <v>0</v>
      </c>
      <c r="CL22" s="239" t="str">
        <f>IFERROR(IF(CK22&gt;20*BX22,'Referencia Parámetros'!$D$20,IF(CK22&gt;10*BX22,'Referencia Parámetros'!$D$21,IF(CK22&gt;5*BX22,'Referencia Parámetros'!$D$22, IF(CK22&gt;1,'Referencia Parámetros'!$D$23,"NO APLICA")))),"")</f>
        <v/>
      </c>
      <c r="CM22" s="240" t="str">
        <f t="shared" si="151"/>
        <v/>
      </c>
      <c r="CN22" s="291">
        <f t="shared" si="40"/>
        <v>0</v>
      </c>
      <c r="CO22" s="234">
        <f t="shared" si="152"/>
        <v>0</v>
      </c>
      <c r="CP22" s="234">
        <f t="shared" si="153"/>
        <v>0</v>
      </c>
      <c r="CQ22" s="234">
        <f t="shared" si="154"/>
        <v>0</v>
      </c>
      <c r="CR22" s="242">
        <f t="shared" si="155"/>
        <v>0</v>
      </c>
      <c r="CT22" s="234">
        <f t="shared" si="224"/>
        <v>9</v>
      </c>
      <c r="CU22" s="235" t="str">
        <f t="shared" si="156"/>
        <v/>
      </c>
      <c r="CV22" s="236" t="str">
        <f>IFERROR(VLOOKUP(CU22,'Referencia Parámetros'!$A$2:$B$18,2),"")</f>
        <v/>
      </c>
      <c r="CW22" s="140"/>
      <c r="CX22" s="140"/>
      <c r="CY22" s="136" t="str">
        <f t="shared" si="44"/>
        <v>Completar</v>
      </c>
      <c r="CZ22" s="134"/>
      <c r="DA22" s="134"/>
      <c r="DB22" s="134"/>
      <c r="DC22" s="136" t="str">
        <f t="shared" si="45"/>
        <v>Completar</v>
      </c>
      <c r="DD22" s="137" t="str">
        <f t="shared" si="46"/>
        <v>Completar</v>
      </c>
      <c r="DE22" s="137" t="str">
        <f t="shared" si="47"/>
        <v>Completar</v>
      </c>
      <c r="DF22" s="135"/>
      <c r="DG22" s="136" t="str">
        <f t="shared" si="48"/>
        <v>Completar</v>
      </c>
      <c r="DH22" s="237">
        <f t="shared" si="157"/>
        <v>0</v>
      </c>
      <c r="DI22" s="238">
        <f t="shared" si="158"/>
        <v>0</v>
      </c>
      <c r="DJ22" s="239" t="str">
        <f>IFERROR(IF(DI22&gt;20*CV22,'Referencia Parámetros'!$D$20,IF(DI22&gt;10*CV22,'Referencia Parámetros'!$D$21,IF(DI22&gt;5*CV22,'Referencia Parámetros'!$D$22, IF(DI22&gt;1,'Referencia Parámetros'!$D$23,"NO APLICA")))),"")</f>
        <v/>
      </c>
      <c r="DK22" s="240" t="str">
        <f t="shared" si="159"/>
        <v/>
      </c>
      <c r="DL22" s="291">
        <f t="shared" si="50"/>
        <v>0</v>
      </c>
      <c r="DM22" s="234">
        <f t="shared" si="160"/>
        <v>0</v>
      </c>
      <c r="DN22" s="234">
        <f t="shared" si="161"/>
        <v>0</v>
      </c>
      <c r="DO22" s="234">
        <f t="shared" si="162"/>
        <v>0</v>
      </c>
      <c r="DP22" s="242">
        <f t="shared" si="163"/>
        <v>0</v>
      </c>
      <c r="DR22" s="234">
        <f t="shared" si="225"/>
        <v>9</v>
      </c>
      <c r="DS22" s="235" t="str">
        <f t="shared" si="164"/>
        <v/>
      </c>
      <c r="DT22" s="236" t="str">
        <f>IFERROR(VLOOKUP(DS22,'Referencia Parámetros'!$A$2:$B$18,2),"")</f>
        <v/>
      </c>
      <c r="DU22" s="140"/>
      <c r="DV22" s="140"/>
      <c r="DW22" s="136" t="str">
        <f t="shared" si="54"/>
        <v>Completar</v>
      </c>
      <c r="DX22" s="134"/>
      <c r="DY22" s="134"/>
      <c r="DZ22" s="134"/>
      <c r="EA22" s="136" t="str">
        <f t="shared" si="55"/>
        <v>Completar</v>
      </c>
      <c r="EB22" s="137" t="str">
        <f t="shared" si="56"/>
        <v>Completar</v>
      </c>
      <c r="EC22" s="137" t="str">
        <f t="shared" si="57"/>
        <v>Completar</v>
      </c>
      <c r="ED22" s="135"/>
      <c r="EE22" s="136" t="str">
        <f t="shared" si="58"/>
        <v>Completar</v>
      </c>
      <c r="EF22" s="237">
        <f t="shared" si="165"/>
        <v>0</v>
      </c>
      <c r="EG22" s="238">
        <f t="shared" si="166"/>
        <v>0</v>
      </c>
      <c r="EH22" s="239" t="str">
        <f>IFERROR(IF(EG22&gt;20*DT22,'Referencia Parámetros'!$D$20,IF(EG22&gt;10*DT22,'Referencia Parámetros'!$D$21,IF(EG22&gt;5*DT22,'Referencia Parámetros'!$D$22, IF(EG22&gt;1,'Referencia Parámetros'!$D$23,"NO APLICA")))),"")</f>
        <v/>
      </c>
      <c r="EI22" s="240" t="str">
        <f t="shared" si="167"/>
        <v/>
      </c>
      <c r="EJ22" s="291">
        <f t="shared" si="60"/>
        <v>0</v>
      </c>
      <c r="EK22" s="234">
        <f t="shared" si="168"/>
        <v>0</v>
      </c>
      <c r="EL22" s="234">
        <f t="shared" si="169"/>
        <v>0</v>
      </c>
      <c r="EM22" s="234">
        <f t="shared" si="170"/>
        <v>0</v>
      </c>
      <c r="EN22" s="242">
        <f t="shared" si="171"/>
        <v>0</v>
      </c>
      <c r="EP22" s="234">
        <f t="shared" si="226"/>
        <v>9</v>
      </c>
      <c r="EQ22" s="235" t="str">
        <f t="shared" si="172"/>
        <v/>
      </c>
      <c r="ER22" s="236" t="str">
        <f>IFERROR(VLOOKUP(EQ22,'Referencia Parámetros'!$A$2:$B$18,2),"")</f>
        <v/>
      </c>
      <c r="ES22" s="140"/>
      <c r="ET22" s="140"/>
      <c r="EU22" s="136" t="str">
        <f t="shared" si="64"/>
        <v>Completar</v>
      </c>
      <c r="EV22" s="134"/>
      <c r="EW22" s="134"/>
      <c r="EX22" s="134"/>
      <c r="EY22" s="136" t="str">
        <f t="shared" si="65"/>
        <v>Completar</v>
      </c>
      <c r="EZ22" s="137" t="str">
        <f t="shared" si="66"/>
        <v>Completar</v>
      </c>
      <c r="FA22" s="137" t="str">
        <f t="shared" si="67"/>
        <v>Completar</v>
      </c>
      <c r="FB22" s="135"/>
      <c r="FC22" s="136" t="str">
        <f t="shared" si="68"/>
        <v>Completar</v>
      </c>
      <c r="FD22" s="237">
        <f t="shared" si="173"/>
        <v>0</v>
      </c>
      <c r="FE22" s="238">
        <f t="shared" si="174"/>
        <v>0</v>
      </c>
      <c r="FF22" s="239" t="str">
        <f>IFERROR(IF(FE22&gt;20*ER22,'Referencia Parámetros'!$D$20,IF(FE22&gt;10*ER22,'Referencia Parámetros'!$D$21,IF(FE22&gt;5*ER22,'Referencia Parámetros'!$D$22, IF(FE22&gt;1,'Referencia Parámetros'!$D$23,"NO APLICA")))),"")</f>
        <v/>
      </c>
      <c r="FG22" s="240" t="str">
        <f t="shared" si="175"/>
        <v/>
      </c>
      <c r="FH22" s="291">
        <f t="shared" si="70"/>
        <v>0</v>
      </c>
      <c r="FI22" s="234">
        <f t="shared" si="176"/>
        <v>0</v>
      </c>
      <c r="FJ22" s="234">
        <f t="shared" si="177"/>
        <v>0</v>
      </c>
      <c r="FK22" s="234">
        <f t="shared" si="178"/>
        <v>0</v>
      </c>
      <c r="FL22" s="242">
        <f t="shared" si="179"/>
        <v>0</v>
      </c>
      <c r="FN22" s="234">
        <f t="shared" si="227"/>
        <v>9</v>
      </c>
      <c r="FO22" s="235" t="str">
        <f t="shared" si="180"/>
        <v/>
      </c>
      <c r="FP22" s="236" t="str">
        <f>IFERROR(VLOOKUP(FO22,'Referencia Parámetros'!$A$2:$B$18,2),"")</f>
        <v/>
      </c>
      <c r="FQ22" s="140"/>
      <c r="FR22" s="140"/>
      <c r="FS22" s="136" t="str">
        <f t="shared" si="74"/>
        <v>Completar</v>
      </c>
      <c r="FT22" s="134"/>
      <c r="FU22" s="134"/>
      <c r="FV22" s="134"/>
      <c r="FW22" s="136" t="str">
        <f t="shared" si="75"/>
        <v>Completar</v>
      </c>
      <c r="FX22" s="137" t="str">
        <f t="shared" si="76"/>
        <v>Completar</v>
      </c>
      <c r="FY22" s="137" t="str">
        <f t="shared" si="77"/>
        <v>Completar</v>
      </c>
      <c r="FZ22" s="135"/>
      <c r="GA22" s="136" t="str">
        <f t="shared" si="78"/>
        <v>Completar</v>
      </c>
      <c r="GB22" s="237">
        <f t="shared" si="181"/>
        <v>0</v>
      </c>
      <c r="GC22" s="238">
        <f t="shared" si="182"/>
        <v>0</v>
      </c>
      <c r="GD22" s="239" t="str">
        <f>IFERROR(IF(GC22&gt;20*FP22,'Referencia Parámetros'!$D$20,IF(GC22&gt;10*FP22,'Referencia Parámetros'!$D$21,IF(GC22&gt;5*FP22,'Referencia Parámetros'!$D$22, IF(GC22&gt;1,'Referencia Parámetros'!$D$23,"NO APLICA")))),"")</f>
        <v/>
      </c>
      <c r="GE22" s="240" t="str">
        <f t="shared" si="183"/>
        <v/>
      </c>
      <c r="GF22" s="291">
        <f t="shared" si="80"/>
        <v>0</v>
      </c>
      <c r="GG22" s="234">
        <f t="shared" si="184"/>
        <v>0</v>
      </c>
      <c r="GH22" s="234">
        <f t="shared" si="185"/>
        <v>0</v>
      </c>
      <c r="GI22" s="234">
        <f t="shared" si="186"/>
        <v>0</v>
      </c>
      <c r="GJ22" s="242">
        <f t="shared" si="187"/>
        <v>0</v>
      </c>
      <c r="GL22" s="234">
        <f t="shared" si="228"/>
        <v>9</v>
      </c>
      <c r="GM22" s="235" t="str">
        <f t="shared" si="188"/>
        <v/>
      </c>
      <c r="GN22" s="236" t="str">
        <f>IFERROR(VLOOKUP(GM22,'Referencia Parámetros'!$A$2:$B$18,2),"")</f>
        <v/>
      </c>
      <c r="GO22" s="140"/>
      <c r="GP22" s="140"/>
      <c r="GQ22" s="136" t="str">
        <f t="shared" si="84"/>
        <v>Completar</v>
      </c>
      <c r="GR22" s="134"/>
      <c r="GS22" s="134"/>
      <c r="GT22" s="134"/>
      <c r="GU22" s="136" t="str">
        <f t="shared" si="85"/>
        <v>Completar</v>
      </c>
      <c r="GV22" s="137" t="str">
        <f t="shared" si="86"/>
        <v>Completar</v>
      </c>
      <c r="GW22" s="137" t="str">
        <f t="shared" si="87"/>
        <v>Completar</v>
      </c>
      <c r="GX22" s="135"/>
      <c r="GY22" s="136" t="str">
        <f t="shared" si="88"/>
        <v>Completar</v>
      </c>
      <c r="GZ22" s="237">
        <f t="shared" si="189"/>
        <v>0</v>
      </c>
      <c r="HA22" s="238">
        <f t="shared" si="190"/>
        <v>0</v>
      </c>
      <c r="HB22" s="239" t="str">
        <f>IFERROR(IF(HA22&gt;20*GN22,'Referencia Parámetros'!$D$20,IF(HA22&gt;10*GN22,'Referencia Parámetros'!$D$21,IF(HA22&gt;5*GN22,'Referencia Parámetros'!$D$22, IF(HA22&gt;1,'Referencia Parámetros'!$D$23,"NO APLICA")))),"")</f>
        <v/>
      </c>
      <c r="HC22" s="240" t="str">
        <f t="shared" si="191"/>
        <v/>
      </c>
      <c r="HD22" s="291">
        <f t="shared" si="90"/>
        <v>0</v>
      </c>
      <c r="HE22" s="234">
        <f t="shared" si="192"/>
        <v>0</v>
      </c>
      <c r="HF22" s="234">
        <f t="shared" si="193"/>
        <v>0</v>
      </c>
      <c r="HG22" s="234">
        <f t="shared" si="194"/>
        <v>0</v>
      </c>
      <c r="HH22" s="242">
        <f t="shared" si="195"/>
        <v>0</v>
      </c>
      <c r="HJ22" s="234">
        <f t="shared" si="229"/>
        <v>9</v>
      </c>
      <c r="HK22" s="235" t="str">
        <f t="shared" si="196"/>
        <v/>
      </c>
      <c r="HL22" s="236" t="str">
        <f>IFERROR(VLOOKUP(HK22,'Referencia Parámetros'!$A$2:$B$18,2),"")</f>
        <v/>
      </c>
      <c r="HM22" s="140"/>
      <c r="HN22" s="140"/>
      <c r="HO22" s="136" t="str">
        <f t="shared" si="94"/>
        <v>Completar</v>
      </c>
      <c r="HP22" s="134"/>
      <c r="HQ22" s="134"/>
      <c r="HR22" s="134"/>
      <c r="HS22" s="136" t="str">
        <f t="shared" si="95"/>
        <v>Completar</v>
      </c>
      <c r="HT22" s="137" t="str">
        <f t="shared" si="96"/>
        <v>Completar</v>
      </c>
      <c r="HU22" s="137" t="str">
        <f t="shared" si="97"/>
        <v>Completar</v>
      </c>
      <c r="HV22" s="135"/>
      <c r="HW22" s="136" t="str">
        <f t="shared" si="98"/>
        <v>Completar</v>
      </c>
      <c r="HX22" s="237">
        <f t="shared" si="197"/>
        <v>0</v>
      </c>
      <c r="HY22" s="238">
        <f t="shared" si="198"/>
        <v>0</v>
      </c>
      <c r="HZ22" s="239" t="str">
        <f>IFERROR(IF(HY22&gt;20*HL22,'Referencia Parámetros'!$D$20,IF(HY22&gt;10*HL22,'Referencia Parámetros'!$D$21,IF(HY22&gt;5*HL22,'Referencia Parámetros'!$D$22, IF(HY22&gt;1,'Referencia Parámetros'!$D$23,"NO APLICA")))),"")</f>
        <v/>
      </c>
      <c r="IA22" s="240" t="str">
        <f t="shared" si="199"/>
        <v/>
      </c>
      <c r="IB22" s="291">
        <f t="shared" si="100"/>
        <v>0</v>
      </c>
      <c r="IC22" s="234">
        <f t="shared" si="200"/>
        <v>0</v>
      </c>
      <c r="ID22" s="234">
        <f t="shared" si="201"/>
        <v>0</v>
      </c>
      <c r="IE22" s="234">
        <f t="shared" si="202"/>
        <v>0</v>
      </c>
      <c r="IF22" s="242">
        <f t="shared" si="203"/>
        <v>0</v>
      </c>
      <c r="IH22" s="234">
        <f t="shared" si="230"/>
        <v>9</v>
      </c>
      <c r="II22" s="235" t="str">
        <f t="shared" si="204"/>
        <v/>
      </c>
      <c r="IJ22" s="236" t="str">
        <f>IFERROR(VLOOKUP(II22,'Referencia Parámetros'!$A$2:$B$18,2),"")</f>
        <v/>
      </c>
      <c r="IK22" s="140"/>
      <c r="IL22" s="140"/>
      <c r="IM22" s="136" t="str">
        <f t="shared" si="104"/>
        <v>Completar</v>
      </c>
      <c r="IN22" s="134"/>
      <c r="IO22" s="134"/>
      <c r="IP22" s="134"/>
      <c r="IQ22" s="136" t="str">
        <f t="shared" si="105"/>
        <v>Completar</v>
      </c>
      <c r="IR22" s="137" t="str">
        <f t="shared" si="106"/>
        <v>Completar</v>
      </c>
      <c r="IS22" s="137" t="str">
        <f t="shared" si="107"/>
        <v>Completar</v>
      </c>
      <c r="IT22" s="135"/>
      <c r="IU22" s="136" t="str">
        <f t="shared" si="108"/>
        <v>Completar</v>
      </c>
      <c r="IV22" s="237">
        <f t="shared" si="205"/>
        <v>0</v>
      </c>
      <c r="IW22" s="238">
        <f t="shared" si="206"/>
        <v>0</v>
      </c>
      <c r="IX22" s="239" t="str">
        <f>IFERROR(IF(IW22&gt;20*IJ22,'Referencia Parámetros'!$D$20,IF(IW22&gt;10*IJ22,'Referencia Parámetros'!$D$21,IF(IW22&gt;5*IJ22,'Referencia Parámetros'!$D$22, IF(IW22&gt;1,'Referencia Parámetros'!$D$23,"NO APLICA")))),"")</f>
        <v/>
      </c>
      <c r="IY22" s="240" t="str">
        <f t="shared" si="207"/>
        <v/>
      </c>
      <c r="IZ22" s="291">
        <f t="shared" si="110"/>
        <v>0</v>
      </c>
      <c r="JA22" s="234">
        <f t="shared" si="208"/>
        <v>0</v>
      </c>
      <c r="JB22" s="234">
        <f t="shared" si="209"/>
        <v>0</v>
      </c>
      <c r="JC22" s="234">
        <f t="shared" si="210"/>
        <v>0</v>
      </c>
      <c r="JD22" s="242">
        <f t="shared" si="211"/>
        <v>0</v>
      </c>
      <c r="JE22" s="198"/>
      <c r="JF22" s="234">
        <f t="shared" si="231"/>
        <v>9</v>
      </c>
      <c r="JG22" s="235" t="str">
        <f t="shared" si="212"/>
        <v/>
      </c>
      <c r="JH22" s="236" t="str">
        <f>IFERROR(VLOOKUP(JG22,'Referencia Parámetros'!$A$2:$B$18,2),"")</f>
        <v/>
      </c>
      <c r="JI22" s="140"/>
      <c r="JJ22" s="140"/>
      <c r="JK22" s="136" t="str">
        <f t="shared" si="114"/>
        <v>Completar</v>
      </c>
      <c r="JL22" s="134"/>
      <c r="JM22" s="134"/>
      <c r="JN22" s="134"/>
      <c r="JO22" s="136" t="str">
        <f t="shared" si="115"/>
        <v>Completar</v>
      </c>
      <c r="JP22" s="137" t="str">
        <f t="shared" si="116"/>
        <v>Completar</v>
      </c>
      <c r="JQ22" s="137" t="str">
        <f t="shared" si="117"/>
        <v>Completar</v>
      </c>
      <c r="JR22" s="135"/>
      <c r="JS22" s="136" t="str">
        <f t="shared" si="118"/>
        <v>Completar</v>
      </c>
      <c r="JT22" s="237">
        <f t="shared" si="213"/>
        <v>0</v>
      </c>
      <c r="JU22" s="238">
        <f t="shared" si="214"/>
        <v>0</v>
      </c>
      <c r="JV22" s="239" t="str">
        <f>IFERROR(IF(JU22&gt;20*JH22,'Referencia Parámetros'!$D$20,IF(JU22&gt;10*JH22,'Referencia Parámetros'!$D$21,IF(JU22&gt;5*JH22,'Referencia Parámetros'!$D$22, IF(JU22&gt;1,'Referencia Parámetros'!$D$23,"NO APLICA")))),"")</f>
        <v/>
      </c>
      <c r="JW22" s="240" t="str">
        <f t="shared" si="215"/>
        <v/>
      </c>
      <c r="JX22" s="291">
        <f t="shared" si="120"/>
        <v>0</v>
      </c>
      <c r="JY22" s="234">
        <f t="shared" si="216"/>
        <v>0</v>
      </c>
      <c r="JZ22" s="234">
        <f t="shared" si="217"/>
        <v>0</v>
      </c>
      <c r="KA22" s="234">
        <f t="shared" si="218"/>
        <v>0</v>
      </c>
      <c r="KB22" s="242">
        <f t="shared" si="219"/>
        <v>0</v>
      </c>
      <c r="LK22" s="244">
        <v>9</v>
      </c>
      <c r="LY22" s="198"/>
    </row>
    <row r="23" spans="1:337" ht="16.5" customHeight="1" x14ac:dyDescent="0.25">
      <c r="A23" s="234">
        <f t="shared" si="220"/>
        <v>10</v>
      </c>
      <c r="B23" s="235" t="str">
        <f t="shared" si="124"/>
        <v/>
      </c>
      <c r="C23" s="236" t="str">
        <f>+IFERROR(VLOOKUP(B23,'Referencia Parámetros'!$A$2:$B$18,2),"")</f>
        <v/>
      </c>
      <c r="D23" s="140"/>
      <c r="E23" s="134"/>
      <c r="F23" s="135"/>
      <c r="G23" s="134"/>
      <c r="H23" s="134"/>
      <c r="I23" s="134"/>
      <c r="J23" s="135"/>
      <c r="K23" s="141"/>
      <c r="L23" s="141"/>
      <c r="M23" s="135"/>
      <c r="N23" s="135"/>
      <c r="O23" s="237">
        <f t="shared" si="125"/>
        <v>0</v>
      </c>
      <c r="P23" s="238">
        <f t="shared" si="126"/>
        <v>0</v>
      </c>
      <c r="Q23" s="239" t="str">
        <f>IFERROR(IF(P23&gt;20*C23,'Referencia Parámetros'!$D$20,IF(P23&gt;10*C23,'Referencia Parámetros'!$D$21,IF(P23&gt;5*C23,'Referencia Parámetros'!$D$22,IF(P23&gt;1,'Referencia Parámetros'!$D$23,"NO APLICA")))),"")</f>
        <v/>
      </c>
      <c r="R23" s="240" t="str">
        <f t="shared" si="127"/>
        <v/>
      </c>
      <c r="S23" s="300">
        <f t="shared" si="13"/>
        <v>0</v>
      </c>
      <c r="T23" s="234">
        <f t="shared" si="128"/>
        <v>0</v>
      </c>
      <c r="U23" s="234">
        <f t="shared" si="129"/>
        <v>0</v>
      </c>
      <c r="V23" s="234">
        <f t="shared" si="130"/>
        <v>0</v>
      </c>
      <c r="W23" s="242">
        <f t="shared" si="131"/>
        <v>0</v>
      </c>
      <c r="X23" s="297"/>
      <c r="Z23" s="234">
        <f t="shared" si="221"/>
        <v>10</v>
      </c>
      <c r="AA23" s="235" t="str">
        <f t="shared" si="132"/>
        <v/>
      </c>
      <c r="AB23" s="236" t="str">
        <f>IFERROR(VLOOKUP(AA23,'Referencia Parámetros'!$A$2:$B$18,2),"")</f>
        <v/>
      </c>
      <c r="AC23" s="140"/>
      <c r="AD23" s="140"/>
      <c r="AE23" s="136" t="str">
        <f t="shared" si="15"/>
        <v>Completar</v>
      </c>
      <c r="AF23" s="134"/>
      <c r="AG23" s="134"/>
      <c r="AH23" s="134"/>
      <c r="AI23" s="136" t="str">
        <f t="shared" si="16"/>
        <v>Completar</v>
      </c>
      <c r="AJ23" s="137" t="str">
        <f t="shared" si="17"/>
        <v>Completar</v>
      </c>
      <c r="AK23" s="137" t="str">
        <f t="shared" si="18"/>
        <v>Completar</v>
      </c>
      <c r="AL23" s="135"/>
      <c r="AM23" s="136" t="str">
        <f t="shared" si="19"/>
        <v>Completar</v>
      </c>
      <c r="AN23" s="237">
        <f t="shared" si="133"/>
        <v>0</v>
      </c>
      <c r="AO23" s="238">
        <f t="shared" si="134"/>
        <v>0</v>
      </c>
      <c r="AP23" s="239" t="str">
        <f>IFERROR(IF(AO23&gt;20*AB23,'Referencia Parámetros'!$D$20,IF(AO23&gt;10*AB23,'Referencia Parámetros'!$D$21,IF(AO23&gt;5*AB23,'Referencia Parámetros'!$D$22, IF(AO23&gt;1,'Referencia Parámetros'!$D$23,"NO APLICA")))),"")</f>
        <v/>
      </c>
      <c r="AQ23" s="240" t="str">
        <f t="shared" si="135"/>
        <v/>
      </c>
      <c r="AR23" s="291">
        <f t="shared" si="232"/>
        <v>0</v>
      </c>
      <c r="AS23" s="234">
        <f t="shared" si="136"/>
        <v>0</v>
      </c>
      <c r="AT23" s="234">
        <f t="shared" si="137"/>
        <v>0</v>
      </c>
      <c r="AU23" s="234">
        <f t="shared" si="138"/>
        <v>0</v>
      </c>
      <c r="AV23" s="242">
        <f t="shared" si="139"/>
        <v>0</v>
      </c>
      <c r="AX23" s="234">
        <f t="shared" si="222"/>
        <v>10</v>
      </c>
      <c r="AY23" s="235" t="str">
        <f t="shared" si="140"/>
        <v/>
      </c>
      <c r="AZ23" s="236" t="str">
        <f>IFERROR(VLOOKUP(AY23,'Referencia Parámetros'!$A$2:$B$18,2),"")</f>
        <v/>
      </c>
      <c r="BA23" s="140"/>
      <c r="BB23" s="140"/>
      <c r="BC23" s="136" t="str">
        <f t="shared" si="24"/>
        <v>Completar</v>
      </c>
      <c r="BD23" s="134"/>
      <c r="BE23" s="134"/>
      <c r="BF23" s="134"/>
      <c r="BG23" s="136" t="str">
        <f t="shared" si="25"/>
        <v>Completar</v>
      </c>
      <c r="BH23" s="137" t="str">
        <f t="shared" si="26"/>
        <v>Completar</v>
      </c>
      <c r="BI23" s="137" t="str">
        <f t="shared" si="27"/>
        <v>Completar</v>
      </c>
      <c r="BJ23" s="135"/>
      <c r="BK23" s="136" t="str">
        <f t="shared" si="28"/>
        <v>Completar</v>
      </c>
      <c r="BL23" s="237">
        <f t="shared" si="141"/>
        <v>0</v>
      </c>
      <c r="BM23" s="238">
        <f t="shared" si="142"/>
        <v>0</v>
      </c>
      <c r="BN23" s="239" t="str">
        <f>IFERROR(IF(BM23&gt;20*AZ23,'Referencia Parámetros'!$D$20,IF(BM23&gt;10*AZ23,'Referencia Parámetros'!$D$21,IF(BM23&gt;5*AZ23,'Referencia Parámetros'!$D$22, IF(BM23&gt;1,'Referencia Parámetros'!$D$23,"NO APLICA")))),"")</f>
        <v/>
      </c>
      <c r="BO23" s="240" t="str">
        <f t="shared" si="143"/>
        <v/>
      </c>
      <c r="BP23" s="291">
        <f t="shared" si="30"/>
        <v>0</v>
      </c>
      <c r="BQ23" s="234">
        <f t="shared" si="144"/>
        <v>0</v>
      </c>
      <c r="BR23" s="234">
        <f t="shared" si="145"/>
        <v>0</v>
      </c>
      <c r="BS23" s="234">
        <f t="shared" si="146"/>
        <v>0</v>
      </c>
      <c r="BT23" s="242">
        <f t="shared" si="147"/>
        <v>0</v>
      </c>
      <c r="BV23" s="234">
        <f t="shared" si="223"/>
        <v>10</v>
      </c>
      <c r="BW23" s="235" t="str">
        <f t="shared" si="148"/>
        <v/>
      </c>
      <c r="BX23" s="236" t="str">
        <f>IFERROR(VLOOKUP(BW23,'Referencia Parámetros'!$A$2:$B$18,2),"")</f>
        <v/>
      </c>
      <c r="BY23" s="140"/>
      <c r="BZ23" s="140"/>
      <c r="CA23" s="136" t="str">
        <f t="shared" si="34"/>
        <v>Completar</v>
      </c>
      <c r="CB23" s="134"/>
      <c r="CC23" s="134"/>
      <c r="CD23" s="134"/>
      <c r="CE23" s="136" t="str">
        <f t="shared" si="35"/>
        <v>Completar</v>
      </c>
      <c r="CF23" s="137" t="str">
        <f t="shared" si="36"/>
        <v>Completar</v>
      </c>
      <c r="CG23" s="137" t="str">
        <f t="shared" si="37"/>
        <v>Completar</v>
      </c>
      <c r="CH23" s="135"/>
      <c r="CI23" s="136" t="str">
        <f t="shared" si="38"/>
        <v>Completar</v>
      </c>
      <c r="CJ23" s="237">
        <f t="shared" si="149"/>
        <v>0</v>
      </c>
      <c r="CK23" s="238">
        <f t="shared" si="150"/>
        <v>0</v>
      </c>
      <c r="CL23" s="239" t="str">
        <f>IFERROR(IF(CK23&gt;20*BX23,'Referencia Parámetros'!$D$20,IF(CK23&gt;10*BX23,'Referencia Parámetros'!$D$21,IF(CK23&gt;5*BX23,'Referencia Parámetros'!$D$22, IF(CK23&gt;1,'Referencia Parámetros'!$D$23,"NO APLICA")))),"")</f>
        <v/>
      </c>
      <c r="CM23" s="240" t="str">
        <f t="shared" si="151"/>
        <v/>
      </c>
      <c r="CN23" s="291">
        <f t="shared" si="40"/>
        <v>0</v>
      </c>
      <c r="CO23" s="234">
        <f t="shared" si="152"/>
        <v>0</v>
      </c>
      <c r="CP23" s="234">
        <f t="shared" si="153"/>
        <v>0</v>
      </c>
      <c r="CQ23" s="234">
        <f t="shared" si="154"/>
        <v>0</v>
      </c>
      <c r="CR23" s="242">
        <f t="shared" si="155"/>
        <v>0</v>
      </c>
      <c r="CT23" s="234">
        <f t="shared" si="224"/>
        <v>10</v>
      </c>
      <c r="CU23" s="235" t="str">
        <f t="shared" si="156"/>
        <v/>
      </c>
      <c r="CV23" s="236" t="str">
        <f>IFERROR(VLOOKUP(CU23,'Referencia Parámetros'!$A$2:$B$18,2),"")</f>
        <v/>
      </c>
      <c r="CW23" s="140"/>
      <c r="CX23" s="140"/>
      <c r="CY23" s="136" t="str">
        <f t="shared" si="44"/>
        <v>Completar</v>
      </c>
      <c r="CZ23" s="134"/>
      <c r="DA23" s="134"/>
      <c r="DB23" s="134"/>
      <c r="DC23" s="136" t="str">
        <f t="shared" si="45"/>
        <v>Completar</v>
      </c>
      <c r="DD23" s="137" t="str">
        <f t="shared" si="46"/>
        <v>Completar</v>
      </c>
      <c r="DE23" s="137" t="str">
        <f t="shared" si="47"/>
        <v>Completar</v>
      </c>
      <c r="DF23" s="135"/>
      <c r="DG23" s="136" t="str">
        <f t="shared" si="48"/>
        <v>Completar</v>
      </c>
      <c r="DH23" s="237">
        <f t="shared" si="157"/>
        <v>0</v>
      </c>
      <c r="DI23" s="238">
        <f t="shared" si="158"/>
        <v>0</v>
      </c>
      <c r="DJ23" s="239" t="str">
        <f>IFERROR(IF(DI23&gt;20*CV23,'Referencia Parámetros'!$D$20,IF(DI23&gt;10*CV23,'Referencia Parámetros'!$D$21,IF(DI23&gt;5*CV23,'Referencia Parámetros'!$D$22, IF(DI23&gt;1,'Referencia Parámetros'!$D$23,"NO APLICA")))),"")</f>
        <v/>
      </c>
      <c r="DK23" s="240" t="str">
        <f t="shared" si="159"/>
        <v/>
      </c>
      <c r="DL23" s="291">
        <f t="shared" si="50"/>
        <v>0</v>
      </c>
      <c r="DM23" s="234">
        <f t="shared" si="160"/>
        <v>0</v>
      </c>
      <c r="DN23" s="234">
        <f t="shared" si="161"/>
        <v>0</v>
      </c>
      <c r="DO23" s="234">
        <f t="shared" si="162"/>
        <v>0</v>
      </c>
      <c r="DP23" s="242">
        <f t="shared" si="163"/>
        <v>0</v>
      </c>
      <c r="DR23" s="234">
        <f t="shared" si="225"/>
        <v>10</v>
      </c>
      <c r="DS23" s="235" t="str">
        <f t="shared" si="164"/>
        <v/>
      </c>
      <c r="DT23" s="236" t="str">
        <f>IFERROR(VLOOKUP(DS23,'Referencia Parámetros'!$A$2:$B$18,2),"")</f>
        <v/>
      </c>
      <c r="DU23" s="140"/>
      <c r="DV23" s="140"/>
      <c r="DW23" s="136" t="str">
        <f t="shared" si="54"/>
        <v>Completar</v>
      </c>
      <c r="DX23" s="134"/>
      <c r="DY23" s="134"/>
      <c r="DZ23" s="134"/>
      <c r="EA23" s="136" t="str">
        <f t="shared" si="55"/>
        <v>Completar</v>
      </c>
      <c r="EB23" s="137" t="str">
        <f t="shared" si="56"/>
        <v>Completar</v>
      </c>
      <c r="EC23" s="137" t="str">
        <f t="shared" si="57"/>
        <v>Completar</v>
      </c>
      <c r="ED23" s="135"/>
      <c r="EE23" s="136" t="str">
        <f t="shared" si="58"/>
        <v>Completar</v>
      </c>
      <c r="EF23" s="237">
        <f t="shared" si="165"/>
        <v>0</v>
      </c>
      <c r="EG23" s="238">
        <f t="shared" si="166"/>
        <v>0</v>
      </c>
      <c r="EH23" s="239" t="str">
        <f>IFERROR(IF(EG23&gt;20*DT23,'Referencia Parámetros'!$D$20,IF(EG23&gt;10*DT23,'Referencia Parámetros'!$D$21,IF(EG23&gt;5*DT23,'Referencia Parámetros'!$D$22, IF(EG23&gt;1,'Referencia Parámetros'!$D$23,"NO APLICA")))),"")</f>
        <v/>
      </c>
      <c r="EI23" s="240" t="str">
        <f t="shared" si="167"/>
        <v/>
      </c>
      <c r="EJ23" s="291">
        <f t="shared" si="60"/>
        <v>0</v>
      </c>
      <c r="EK23" s="234">
        <f t="shared" si="168"/>
        <v>0</v>
      </c>
      <c r="EL23" s="234">
        <f t="shared" si="169"/>
        <v>0</v>
      </c>
      <c r="EM23" s="234">
        <f t="shared" si="170"/>
        <v>0</v>
      </c>
      <c r="EN23" s="242">
        <f t="shared" si="171"/>
        <v>0</v>
      </c>
      <c r="EP23" s="234">
        <f t="shared" si="226"/>
        <v>10</v>
      </c>
      <c r="EQ23" s="235" t="str">
        <f t="shared" si="172"/>
        <v/>
      </c>
      <c r="ER23" s="236" t="str">
        <f>IFERROR(VLOOKUP(EQ23,'Referencia Parámetros'!$A$2:$B$18,2),"")</f>
        <v/>
      </c>
      <c r="ES23" s="140"/>
      <c r="ET23" s="140"/>
      <c r="EU23" s="136" t="str">
        <f t="shared" si="64"/>
        <v>Completar</v>
      </c>
      <c r="EV23" s="134"/>
      <c r="EW23" s="134"/>
      <c r="EX23" s="134"/>
      <c r="EY23" s="136" t="str">
        <f t="shared" si="65"/>
        <v>Completar</v>
      </c>
      <c r="EZ23" s="137" t="str">
        <f t="shared" si="66"/>
        <v>Completar</v>
      </c>
      <c r="FA23" s="137" t="str">
        <f t="shared" si="67"/>
        <v>Completar</v>
      </c>
      <c r="FB23" s="135"/>
      <c r="FC23" s="136" t="str">
        <f t="shared" si="68"/>
        <v>Completar</v>
      </c>
      <c r="FD23" s="237">
        <f t="shared" si="173"/>
        <v>0</v>
      </c>
      <c r="FE23" s="238">
        <f t="shared" si="174"/>
        <v>0</v>
      </c>
      <c r="FF23" s="239" t="str">
        <f>IFERROR(IF(FE23&gt;20*ER23,'Referencia Parámetros'!$D$20,IF(FE23&gt;10*ER23,'Referencia Parámetros'!$D$21,IF(FE23&gt;5*ER23,'Referencia Parámetros'!$D$22, IF(FE23&gt;1,'Referencia Parámetros'!$D$23,"NO APLICA")))),"")</f>
        <v/>
      </c>
      <c r="FG23" s="240" t="str">
        <f t="shared" si="175"/>
        <v/>
      </c>
      <c r="FH23" s="291">
        <f t="shared" si="70"/>
        <v>0</v>
      </c>
      <c r="FI23" s="234">
        <f t="shared" si="176"/>
        <v>0</v>
      </c>
      <c r="FJ23" s="234">
        <f t="shared" si="177"/>
        <v>0</v>
      </c>
      <c r="FK23" s="234">
        <f t="shared" si="178"/>
        <v>0</v>
      </c>
      <c r="FL23" s="242">
        <f t="shared" si="179"/>
        <v>0</v>
      </c>
      <c r="FN23" s="234">
        <f t="shared" si="227"/>
        <v>10</v>
      </c>
      <c r="FO23" s="235" t="str">
        <f t="shared" si="180"/>
        <v/>
      </c>
      <c r="FP23" s="236" t="str">
        <f>IFERROR(VLOOKUP(FO23,'Referencia Parámetros'!$A$2:$B$18,2),"")</f>
        <v/>
      </c>
      <c r="FQ23" s="140"/>
      <c r="FR23" s="140"/>
      <c r="FS23" s="136" t="str">
        <f t="shared" si="74"/>
        <v>Completar</v>
      </c>
      <c r="FT23" s="134"/>
      <c r="FU23" s="134"/>
      <c r="FV23" s="134"/>
      <c r="FW23" s="136" t="str">
        <f t="shared" si="75"/>
        <v>Completar</v>
      </c>
      <c r="FX23" s="137" t="str">
        <f t="shared" si="76"/>
        <v>Completar</v>
      </c>
      <c r="FY23" s="137" t="str">
        <f t="shared" si="77"/>
        <v>Completar</v>
      </c>
      <c r="FZ23" s="135"/>
      <c r="GA23" s="136" t="str">
        <f t="shared" si="78"/>
        <v>Completar</v>
      </c>
      <c r="GB23" s="237">
        <f t="shared" si="181"/>
        <v>0</v>
      </c>
      <c r="GC23" s="238">
        <f t="shared" si="182"/>
        <v>0</v>
      </c>
      <c r="GD23" s="239" t="str">
        <f>IFERROR(IF(GC23&gt;20*FP23,'Referencia Parámetros'!$D$20,IF(GC23&gt;10*FP23,'Referencia Parámetros'!$D$21,IF(GC23&gt;5*FP23,'Referencia Parámetros'!$D$22, IF(GC23&gt;1,'Referencia Parámetros'!$D$23,"NO APLICA")))),"")</f>
        <v/>
      </c>
      <c r="GE23" s="240" t="str">
        <f t="shared" si="183"/>
        <v/>
      </c>
      <c r="GF23" s="291">
        <f t="shared" si="80"/>
        <v>0</v>
      </c>
      <c r="GG23" s="234">
        <f t="shared" si="184"/>
        <v>0</v>
      </c>
      <c r="GH23" s="234">
        <f t="shared" si="185"/>
        <v>0</v>
      </c>
      <c r="GI23" s="234">
        <f t="shared" si="186"/>
        <v>0</v>
      </c>
      <c r="GJ23" s="242">
        <f t="shared" si="187"/>
        <v>0</v>
      </c>
      <c r="GL23" s="234">
        <f t="shared" si="228"/>
        <v>10</v>
      </c>
      <c r="GM23" s="235" t="str">
        <f t="shared" si="188"/>
        <v/>
      </c>
      <c r="GN23" s="236" t="str">
        <f>IFERROR(VLOOKUP(GM23,'Referencia Parámetros'!$A$2:$B$18,2),"")</f>
        <v/>
      </c>
      <c r="GO23" s="140"/>
      <c r="GP23" s="140"/>
      <c r="GQ23" s="136" t="str">
        <f t="shared" si="84"/>
        <v>Completar</v>
      </c>
      <c r="GR23" s="134"/>
      <c r="GS23" s="134"/>
      <c r="GT23" s="134"/>
      <c r="GU23" s="136" t="str">
        <f t="shared" si="85"/>
        <v>Completar</v>
      </c>
      <c r="GV23" s="137" t="str">
        <f t="shared" si="86"/>
        <v>Completar</v>
      </c>
      <c r="GW23" s="137" t="str">
        <f t="shared" si="87"/>
        <v>Completar</v>
      </c>
      <c r="GX23" s="135"/>
      <c r="GY23" s="136" t="str">
        <f t="shared" si="88"/>
        <v>Completar</v>
      </c>
      <c r="GZ23" s="237">
        <f t="shared" si="189"/>
        <v>0</v>
      </c>
      <c r="HA23" s="238">
        <f t="shared" si="190"/>
        <v>0</v>
      </c>
      <c r="HB23" s="239" t="str">
        <f>IFERROR(IF(HA23&gt;20*GN23,'Referencia Parámetros'!$D$20,IF(HA23&gt;10*GN23,'Referencia Parámetros'!$D$21,IF(HA23&gt;5*GN23,'Referencia Parámetros'!$D$22, IF(HA23&gt;1,'Referencia Parámetros'!$D$23,"NO APLICA")))),"")</f>
        <v/>
      </c>
      <c r="HC23" s="240" t="str">
        <f t="shared" si="191"/>
        <v/>
      </c>
      <c r="HD23" s="291">
        <f t="shared" si="90"/>
        <v>0</v>
      </c>
      <c r="HE23" s="234">
        <f t="shared" si="192"/>
        <v>0</v>
      </c>
      <c r="HF23" s="234">
        <f t="shared" si="193"/>
        <v>0</v>
      </c>
      <c r="HG23" s="234">
        <f t="shared" si="194"/>
        <v>0</v>
      </c>
      <c r="HH23" s="242">
        <f t="shared" si="195"/>
        <v>0</v>
      </c>
      <c r="HJ23" s="234">
        <f t="shared" si="229"/>
        <v>10</v>
      </c>
      <c r="HK23" s="235" t="str">
        <f t="shared" si="196"/>
        <v/>
      </c>
      <c r="HL23" s="236" t="str">
        <f>IFERROR(VLOOKUP(HK23,'Referencia Parámetros'!$A$2:$B$18,2),"")</f>
        <v/>
      </c>
      <c r="HM23" s="140"/>
      <c r="HN23" s="140"/>
      <c r="HO23" s="136" t="str">
        <f t="shared" si="94"/>
        <v>Completar</v>
      </c>
      <c r="HP23" s="134"/>
      <c r="HQ23" s="134"/>
      <c r="HR23" s="134"/>
      <c r="HS23" s="136" t="str">
        <f t="shared" si="95"/>
        <v>Completar</v>
      </c>
      <c r="HT23" s="137" t="str">
        <f t="shared" si="96"/>
        <v>Completar</v>
      </c>
      <c r="HU23" s="137" t="str">
        <f t="shared" si="97"/>
        <v>Completar</v>
      </c>
      <c r="HV23" s="135"/>
      <c r="HW23" s="136" t="str">
        <f t="shared" si="98"/>
        <v>Completar</v>
      </c>
      <c r="HX23" s="237">
        <f t="shared" si="197"/>
        <v>0</v>
      </c>
      <c r="HY23" s="238">
        <f t="shared" si="198"/>
        <v>0</v>
      </c>
      <c r="HZ23" s="239" t="str">
        <f>IFERROR(IF(HY23&gt;20*HL23,'Referencia Parámetros'!$D$20,IF(HY23&gt;10*HL23,'Referencia Parámetros'!$D$21,IF(HY23&gt;5*HL23,'Referencia Parámetros'!$D$22, IF(HY23&gt;1,'Referencia Parámetros'!$D$23,"NO APLICA")))),"")</f>
        <v/>
      </c>
      <c r="IA23" s="240" t="str">
        <f t="shared" si="199"/>
        <v/>
      </c>
      <c r="IB23" s="291">
        <f t="shared" si="100"/>
        <v>0</v>
      </c>
      <c r="IC23" s="234">
        <f t="shared" si="200"/>
        <v>0</v>
      </c>
      <c r="ID23" s="234">
        <f t="shared" si="201"/>
        <v>0</v>
      </c>
      <c r="IE23" s="234">
        <f t="shared" si="202"/>
        <v>0</v>
      </c>
      <c r="IF23" s="242">
        <f t="shared" si="203"/>
        <v>0</v>
      </c>
      <c r="IH23" s="234">
        <f t="shared" si="230"/>
        <v>10</v>
      </c>
      <c r="II23" s="235" t="str">
        <f t="shared" si="204"/>
        <v/>
      </c>
      <c r="IJ23" s="236" t="str">
        <f>IFERROR(VLOOKUP(II23,'Referencia Parámetros'!$A$2:$B$18,2),"")</f>
        <v/>
      </c>
      <c r="IK23" s="140"/>
      <c r="IL23" s="140"/>
      <c r="IM23" s="136" t="str">
        <f t="shared" si="104"/>
        <v>Completar</v>
      </c>
      <c r="IN23" s="134"/>
      <c r="IO23" s="134"/>
      <c r="IP23" s="134"/>
      <c r="IQ23" s="136" t="str">
        <f t="shared" si="105"/>
        <v>Completar</v>
      </c>
      <c r="IR23" s="137" t="str">
        <f t="shared" si="106"/>
        <v>Completar</v>
      </c>
      <c r="IS23" s="137" t="str">
        <f t="shared" si="107"/>
        <v>Completar</v>
      </c>
      <c r="IT23" s="135"/>
      <c r="IU23" s="136" t="str">
        <f t="shared" si="108"/>
        <v>Completar</v>
      </c>
      <c r="IV23" s="237">
        <f t="shared" si="205"/>
        <v>0</v>
      </c>
      <c r="IW23" s="238">
        <f t="shared" si="206"/>
        <v>0</v>
      </c>
      <c r="IX23" s="239" t="str">
        <f>IFERROR(IF(IW23&gt;20*IJ23,'Referencia Parámetros'!$D$20,IF(IW23&gt;10*IJ23,'Referencia Parámetros'!$D$21,IF(IW23&gt;5*IJ23,'Referencia Parámetros'!$D$22, IF(IW23&gt;1,'Referencia Parámetros'!$D$23,"NO APLICA")))),"")</f>
        <v/>
      </c>
      <c r="IY23" s="240" t="str">
        <f t="shared" si="207"/>
        <v/>
      </c>
      <c r="IZ23" s="291">
        <f t="shared" si="110"/>
        <v>0</v>
      </c>
      <c r="JA23" s="234">
        <f t="shared" si="208"/>
        <v>0</v>
      </c>
      <c r="JB23" s="234">
        <f t="shared" si="209"/>
        <v>0</v>
      </c>
      <c r="JC23" s="234">
        <f t="shared" si="210"/>
        <v>0</v>
      </c>
      <c r="JD23" s="242">
        <f t="shared" si="211"/>
        <v>0</v>
      </c>
      <c r="JE23" s="198"/>
      <c r="JF23" s="234">
        <f t="shared" si="231"/>
        <v>10</v>
      </c>
      <c r="JG23" s="235" t="str">
        <f t="shared" si="212"/>
        <v/>
      </c>
      <c r="JH23" s="236" t="str">
        <f>IFERROR(VLOOKUP(JG23,'Referencia Parámetros'!$A$2:$B$18,2),"")</f>
        <v/>
      </c>
      <c r="JI23" s="140"/>
      <c r="JJ23" s="140"/>
      <c r="JK23" s="136" t="str">
        <f t="shared" si="114"/>
        <v>Completar</v>
      </c>
      <c r="JL23" s="134"/>
      <c r="JM23" s="134"/>
      <c r="JN23" s="134"/>
      <c r="JO23" s="136" t="str">
        <f t="shared" si="115"/>
        <v>Completar</v>
      </c>
      <c r="JP23" s="137" t="str">
        <f t="shared" si="116"/>
        <v>Completar</v>
      </c>
      <c r="JQ23" s="137" t="str">
        <f t="shared" si="117"/>
        <v>Completar</v>
      </c>
      <c r="JR23" s="135"/>
      <c r="JS23" s="136" t="str">
        <f t="shared" si="118"/>
        <v>Completar</v>
      </c>
      <c r="JT23" s="237">
        <f t="shared" si="213"/>
        <v>0</v>
      </c>
      <c r="JU23" s="238">
        <f t="shared" si="214"/>
        <v>0</v>
      </c>
      <c r="JV23" s="239" t="str">
        <f>IFERROR(IF(JU23&gt;20*JH23,'Referencia Parámetros'!$D$20,IF(JU23&gt;10*JH23,'Referencia Parámetros'!$D$21,IF(JU23&gt;5*JH23,'Referencia Parámetros'!$D$22, IF(JU23&gt;1,'Referencia Parámetros'!$D$23,"NO APLICA")))),"")</f>
        <v/>
      </c>
      <c r="JW23" s="240" t="str">
        <f t="shared" si="215"/>
        <v/>
      </c>
      <c r="JX23" s="291">
        <f t="shared" si="120"/>
        <v>0</v>
      </c>
      <c r="JY23" s="234">
        <f t="shared" si="216"/>
        <v>0</v>
      </c>
      <c r="JZ23" s="234">
        <f t="shared" si="217"/>
        <v>0</v>
      </c>
      <c r="KA23" s="234">
        <f t="shared" si="218"/>
        <v>0</v>
      </c>
      <c r="KB23" s="242">
        <f t="shared" si="219"/>
        <v>0</v>
      </c>
      <c r="LK23" s="244">
        <v>10</v>
      </c>
      <c r="LY23" s="198"/>
    </row>
    <row r="24" spans="1:337" ht="16.5" customHeight="1" x14ac:dyDescent="0.25">
      <c r="A24" s="234">
        <f t="shared" si="220"/>
        <v>11</v>
      </c>
      <c r="B24" s="235" t="str">
        <f t="shared" si="124"/>
        <v/>
      </c>
      <c r="C24" s="236" t="str">
        <f>+IFERROR(VLOOKUP(B24,'Referencia Parámetros'!$A$2:$B$18,2),"")</f>
        <v/>
      </c>
      <c r="D24" s="140"/>
      <c r="E24" s="134"/>
      <c r="F24" s="135"/>
      <c r="G24" s="134"/>
      <c r="H24" s="134"/>
      <c r="I24" s="134"/>
      <c r="J24" s="135"/>
      <c r="K24" s="141"/>
      <c r="L24" s="141"/>
      <c r="M24" s="135"/>
      <c r="N24" s="135"/>
      <c r="O24" s="237">
        <f t="shared" si="125"/>
        <v>0</v>
      </c>
      <c r="P24" s="238">
        <f t="shared" si="126"/>
        <v>0</v>
      </c>
      <c r="Q24" s="239" t="str">
        <f>IFERROR(IF(P24&gt;20*C24,'Referencia Parámetros'!$D$20,IF(P24&gt;10*C24,'Referencia Parámetros'!$D$21,IF(P24&gt;5*C24,'Referencia Parámetros'!$D$22,IF(P24&gt;1,'Referencia Parámetros'!$D$23,"NO APLICA")))),"")</f>
        <v/>
      </c>
      <c r="R24" s="240" t="str">
        <f t="shared" si="127"/>
        <v/>
      </c>
      <c r="S24" s="300">
        <f t="shared" si="13"/>
        <v>0</v>
      </c>
      <c r="T24" s="234">
        <f t="shared" si="128"/>
        <v>0</v>
      </c>
      <c r="U24" s="234">
        <f t="shared" si="129"/>
        <v>0</v>
      </c>
      <c r="V24" s="234">
        <f t="shared" si="130"/>
        <v>0</v>
      </c>
      <c r="W24" s="242">
        <f t="shared" si="131"/>
        <v>0</v>
      </c>
      <c r="X24" s="297"/>
      <c r="Z24" s="234">
        <f t="shared" si="221"/>
        <v>11</v>
      </c>
      <c r="AA24" s="235" t="str">
        <f t="shared" si="132"/>
        <v/>
      </c>
      <c r="AB24" s="236" t="str">
        <f>IFERROR(VLOOKUP(AA24,'Referencia Parámetros'!$A$2:$B$18,2),"")</f>
        <v/>
      </c>
      <c r="AC24" s="140"/>
      <c r="AD24" s="140"/>
      <c r="AE24" s="136" t="str">
        <f t="shared" si="15"/>
        <v>Completar</v>
      </c>
      <c r="AF24" s="134"/>
      <c r="AG24" s="134"/>
      <c r="AH24" s="134"/>
      <c r="AI24" s="136" t="str">
        <f t="shared" si="16"/>
        <v>Completar</v>
      </c>
      <c r="AJ24" s="137" t="str">
        <f t="shared" si="17"/>
        <v>Completar</v>
      </c>
      <c r="AK24" s="137" t="str">
        <f t="shared" si="18"/>
        <v>Completar</v>
      </c>
      <c r="AL24" s="135"/>
      <c r="AM24" s="136" t="str">
        <f t="shared" si="19"/>
        <v>Completar</v>
      </c>
      <c r="AN24" s="237">
        <f t="shared" si="133"/>
        <v>0</v>
      </c>
      <c r="AO24" s="238">
        <f t="shared" si="134"/>
        <v>0</v>
      </c>
      <c r="AP24" s="239" t="str">
        <f>IFERROR(IF(AO24&gt;20*AB24,'Referencia Parámetros'!$D$20,IF(AO24&gt;10*AB24,'Referencia Parámetros'!$D$21,IF(AO24&gt;5*AB24,'Referencia Parámetros'!$D$22, IF(AO24&gt;1,'Referencia Parámetros'!$D$23,"NO APLICA")))),"")</f>
        <v/>
      </c>
      <c r="AQ24" s="240" t="str">
        <f t="shared" si="135"/>
        <v/>
      </c>
      <c r="AR24" s="291">
        <f t="shared" si="232"/>
        <v>0</v>
      </c>
      <c r="AS24" s="234">
        <f t="shared" si="136"/>
        <v>0</v>
      </c>
      <c r="AT24" s="234">
        <f t="shared" si="137"/>
        <v>0</v>
      </c>
      <c r="AU24" s="234">
        <f t="shared" si="138"/>
        <v>0</v>
      </c>
      <c r="AV24" s="242">
        <f t="shared" si="139"/>
        <v>0</v>
      </c>
      <c r="AX24" s="234">
        <f t="shared" si="222"/>
        <v>11</v>
      </c>
      <c r="AY24" s="235" t="str">
        <f t="shared" si="140"/>
        <v/>
      </c>
      <c r="AZ24" s="236" t="str">
        <f>IFERROR(VLOOKUP(AY24,'Referencia Parámetros'!$A$2:$B$18,2),"")</f>
        <v/>
      </c>
      <c r="BA24" s="140"/>
      <c r="BB24" s="140"/>
      <c r="BC24" s="136" t="str">
        <f t="shared" si="24"/>
        <v>Completar</v>
      </c>
      <c r="BD24" s="134"/>
      <c r="BE24" s="134"/>
      <c r="BF24" s="134"/>
      <c r="BG24" s="136" t="str">
        <f t="shared" si="25"/>
        <v>Completar</v>
      </c>
      <c r="BH24" s="137" t="str">
        <f t="shared" si="26"/>
        <v>Completar</v>
      </c>
      <c r="BI24" s="137" t="str">
        <f t="shared" si="27"/>
        <v>Completar</v>
      </c>
      <c r="BJ24" s="135"/>
      <c r="BK24" s="136" t="str">
        <f t="shared" si="28"/>
        <v>Completar</v>
      </c>
      <c r="BL24" s="237">
        <f t="shared" si="141"/>
        <v>0</v>
      </c>
      <c r="BM24" s="238">
        <f t="shared" si="142"/>
        <v>0</v>
      </c>
      <c r="BN24" s="239" t="str">
        <f>IFERROR(IF(BM24&gt;20*AZ24,'Referencia Parámetros'!$D$20,IF(BM24&gt;10*AZ24,'Referencia Parámetros'!$D$21,IF(BM24&gt;5*AZ24,'Referencia Parámetros'!$D$22, IF(BM24&gt;1,'Referencia Parámetros'!$D$23,"NO APLICA")))),"")</f>
        <v/>
      </c>
      <c r="BO24" s="240" t="str">
        <f t="shared" si="143"/>
        <v/>
      </c>
      <c r="BP24" s="291">
        <f t="shared" si="30"/>
        <v>0</v>
      </c>
      <c r="BQ24" s="234">
        <f t="shared" si="144"/>
        <v>0</v>
      </c>
      <c r="BR24" s="234">
        <f t="shared" si="145"/>
        <v>0</v>
      </c>
      <c r="BS24" s="234">
        <f t="shared" si="146"/>
        <v>0</v>
      </c>
      <c r="BT24" s="242">
        <f t="shared" si="147"/>
        <v>0</v>
      </c>
      <c r="BV24" s="234">
        <f t="shared" si="223"/>
        <v>11</v>
      </c>
      <c r="BW24" s="235" t="str">
        <f t="shared" si="148"/>
        <v/>
      </c>
      <c r="BX24" s="236" t="str">
        <f>IFERROR(VLOOKUP(BW24,'Referencia Parámetros'!$A$2:$B$18,2),"")</f>
        <v/>
      </c>
      <c r="BY24" s="140"/>
      <c r="BZ24" s="140"/>
      <c r="CA24" s="136" t="str">
        <f t="shared" si="34"/>
        <v>Completar</v>
      </c>
      <c r="CB24" s="134"/>
      <c r="CC24" s="134"/>
      <c r="CD24" s="134"/>
      <c r="CE24" s="136" t="str">
        <f t="shared" si="35"/>
        <v>Completar</v>
      </c>
      <c r="CF24" s="137" t="str">
        <f t="shared" si="36"/>
        <v>Completar</v>
      </c>
      <c r="CG24" s="137" t="str">
        <f t="shared" si="37"/>
        <v>Completar</v>
      </c>
      <c r="CH24" s="135"/>
      <c r="CI24" s="136" t="str">
        <f t="shared" si="38"/>
        <v>Completar</v>
      </c>
      <c r="CJ24" s="237">
        <f t="shared" si="149"/>
        <v>0</v>
      </c>
      <c r="CK24" s="238">
        <f t="shared" si="150"/>
        <v>0</v>
      </c>
      <c r="CL24" s="239" t="str">
        <f>IFERROR(IF(CK24&gt;20*BX24,'Referencia Parámetros'!$D$20,IF(CK24&gt;10*BX24,'Referencia Parámetros'!$D$21,IF(CK24&gt;5*BX24,'Referencia Parámetros'!$D$22, IF(CK24&gt;1,'Referencia Parámetros'!$D$23,"NO APLICA")))),"")</f>
        <v/>
      </c>
      <c r="CM24" s="240" t="str">
        <f t="shared" si="151"/>
        <v/>
      </c>
      <c r="CN24" s="291">
        <f t="shared" si="40"/>
        <v>0</v>
      </c>
      <c r="CO24" s="234">
        <f t="shared" si="152"/>
        <v>0</v>
      </c>
      <c r="CP24" s="234">
        <f t="shared" si="153"/>
        <v>0</v>
      </c>
      <c r="CQ24" s="234">
        <f t="shared" si="154"/>
        <v>0</v>
      </c>
      <c r="CR24" s="242">
        <f t="shared" si="155"/>
        <v>0</v>
      </c>
      <c r="CT24" s="234">
        <f t="shared" si="224"/>
        <v>11</v>
      </c>
      <c r="CU24" s="235" t="str">
        <f t="shared" si="156"/>
        <v/>
      </c>
      <c r="CV24" s="236" t="str">
        <f>IFERROR(VLOOKUP(CU24,'Referencia Parámetros'!$A$2:$B$18,2),"")</f>
        <v/>
      </c>
      <c r="CW24" s="140"/>
      <c r="CX24" s="140"/>
      <c r="CY24" s="136" t="str">
        <f t="shared" si="44"/>
        <v>Completar</v>
      </c>
      <c r="CZ24" s="134"/>
      <c r="DA24" s="134"/>
      <c r="DB24" s="134"/>
      <c r="DC24" s="136" t="str">
        <f t="shared" si="45"/>
        <v>Completar</v>
      </c>
      <c r="DD24" s="137" t="str">
        <f t="shared" si="46"/>
        <v>Completar</v>
      </c>
      <c r="DE24" s="137" t="str">
        <f t="shared" si="47"/>
        <v>Completar</v>
      </c>
      <c r="DF24" s="135"/>
      <c r="DG24" s="136" t="str">
        <f t="shared" si="48"/>
        <v>Completar</v>
      </c>
      <c r="DH24" s="237">
        <f t="shared" si="157"/>
        <v>0</v>
      </c>
      <c r="DI24" s="238">
        <f t="shared" si="158"/>
        <v>0</v>
      </c>
      <c r="DJ24" s="239" t="str">
        <f>IFERROR(IF(DI24&gt;20*CV24,'Referencia Parámetros'!$D$20,IF(DI24&gt;10*CV24,'Referencia Parámetros'!$D$21,IF(DI24&gt;5*CV24,'Referencia Parámetros'!$D$22, IF(DI24&gt;1,'Referencia Parámetros'!$D$23,"NO APLICA")))),"")</f>
        <v/>
      </c>
      <c r="DK24" s="240" t="str">
        <f t="shared" si="159"/>
        <v/>
      </c>
      <c r="DL24" s="291">
        <f t="shared" si="50"/>
        <v>0</v>
      </c>
      <c r="DM24" s="234">
        <f t="shared" si="160"/>
        <v>0</v>
      </c>
      <c r="DN24" s="234">
        <f t="shared" si="161"/>
        <v>0</v>
      </c>
      <c r="DO24" s="234">
        <f t="shared" si="162"/>
        <v>0</v>
      </c>
      <c r="DP24" s="242">
        <f t="shared" si="163"/>
        <v>0</v>
      </c>
      <c r="DR24" s="234">
        <f t="shared" si="225"/>
        <v>11</v>
      </c>
      <c r="DS24" s="235" t="str">
        <f t="shared" si="164"/>
        <v/>
      </c>
      <c r="DT24" s="236" t="str">
        <f>IFERROR(VLOOKUP(DS24,'Referencia Parámetros'!$A$2:$B$18,2),"")</f>
        <v/>
      </c>
      <c r="DU24" s="140"/>
      <c r="DV24" s="140"/>
      <c r="DW24" s="136" t="str">
        <f t="shared" si="54"/>
        <v>Completar</v>
      </c>
      <c r="DX24" s="134"/>
      <c r="DY24" s="134"/>
      <c r="DZ24" s="134"/>
      <c r="EA24" s="136" t="str">
        <f t="shared" si="55"/>
        <v>Completar</v>
      </c>
      <c r="EB24" s="137" t="str">
        <f t="shared" si="56"/>
        <v>Completar</v>
      </c>
      <c r="EC24" s="137" t="str">
        <f t="shared" si="57"/>
        <v>Completar</v>
      </c>
      <c r="ED24" s="135"/>
      <c r="EE24" s="136" t="str">
        <f t="shared" si="58"/>
        <v>Completar</v>
      </c>
      <c r="EF24" s="237">
        <f t="shared" si="165"/>
        <v>0</v>
      </c>
      <c r="EG24" s="238">
        <f t="shared" si="166"/>
        <v>0</v>
      </c>
      <c r="EH24" s="239" t="str">
        <f>IFERROR(IF(EG24&gt;20*DT24,'Referencia Parámetros'!$D$20,IF(EG24&gt;10*DT24,'Referencia Parámetros'!$D$21,IF(EG24&gt;5*DT24,'Referencia Parámetros'!$D$22, IF(EG24&gt;1,'Referencia Parámetros'!$D$23,"NO APLICA")))),"")</f>
        <v/>
      </c>
      <c r="EI24" s="240" t="str">
        <f t="shared" si="167"/>
        <v/>
      </c>
      <c r="EJ24" s="291">
        <f t="shared" si="60"/>
        <v>0</v>
      </c>
      <c r="EK24" s="234">
        <f t="shared" si="168"/>
        <v>0</v>
      </c>
      <c r="EL24" s="234">
        <f t="shared" si="169"/>
        <v>0</v>
      </c>
      <c r="EM24" s="234">
        <f t="shared" si="170"/>
        <v>0</v>
      </c>
      <c r="EN24" s="242">
        <f t="shared" si="171"/>
        <v>0</v>
      </c>
      <c r="EP24" s="234">
        <f t="shared" si="226"/>
        <v>11</v>
      </c>
      <c r="EQ24" s="235" t="str">
        <f t="shared" si="172"/>
        <v/>
      </c>
      <c r="ER24" s="236" t="str">
        <f>IFERROR(VLOOKUP(EQ24,'Referencia Parámetros'!$A$2:$B$18,2),"")</f>
        <v/>
      </c>
      <c r="ES24" s="140"/>
      <c r="ET24" s="140"/>
      <c r="EU24" s="136" t="str">
        <f t="shared" si="64"/>
        <v>Completar</v>
      </c>
      <c r="EV24" s="134"/>
      <c r="EW24" s="134"/>
      <c r="EX24" s="134"/>
      <c r="EY24" s="136" t="str">
        <f t="shared" si="65"/>
        <v>Completar</v>
      </c>
      <c r="EZ24" s="137" t="str">
        <f t="shared" si="66"/>
        <v>Completar</v>
      </c>
      <c r="FA24" s="137" t="str">
        <f t="shared" si="67"/>
        <v>Completar</v>
      </c>
      <c r="FB24" s="135"/>
      <c r="FC24" s="136" t="str">
        <f t="shared" si="68"/>
        <v>Completar</v>
      </c>
      <c r="FD24" s="237">
        <f t="shared" si="173"/>
        <v>0</v>
      </c>
      <c r="FE24" s="238">
        <f t="shared" si="174"/>
        <v>0</v>
      </c>
      <c r="FF24" s="239" t="str">
        <f>IFERROR(IF(FE24&gt;20*ER24,'Referencia Parámetros'!$D$20,IF(FE24&gt;10*ER24,'Referencia Parámetros'!$D$21,IF(FE24&gt;5*ER24,'Referencia Parámetros'!$D$22, IF(FE24&gt;1,'Referencia Parámetros'!$D$23,"NO APLICA")))),"")</f>
        <v/>
      </c>
      <c r="FG24" s="240" t="str">
        <f t="shared" si="175"/>
        <v/>
      </c>
      <c r="FH24" s="291">
        <f t="shared" si="70"/>
        <v>0</v>
      </c>
      <c r="FI24" s="234">
        <f t="shared" si="176"/>
        <v>0</v>
      </c>
      <c r="FJ24" s="234">
        <f t="shared" si="177"/>
        <v>0</v>
      </c>
      <c r="FK24" s="234">
        <f t="shared" si="178"/>
        <v>0</v>
      </c>
      <c r="FL24" s="242">
        <f t="shared" si="179"/>
        <v>0</v>
      </c>
      <c r="FN24" s="234">
        <f t="shared" si="227"/>
        <v>11</v>
      </c>
      <c r="FO24" s="235" t="str">
        <f t="shared" si="180"/>
        <v/>
      </c>
      <c r="FP24" s="236" t="str">
        <f>IFERROR(VLOOKUP(FO24,'Referencia Parámetros'!$A$2:$B$18,2),"")</f>
        <v/>
      </c>
      <c r="FQ24" s="140"/>
      <c r="FR24" s="140"/>
      <c r="FS24" s="136" t="str">
        <f t="shared" si="74"/>
        <v>Completar</v>
      </c>
      <c r="FT24" s="134"/>
      <c r="FU24" s="134"/>
      <c r="FV24" s="134"/>
      <c r="FW24" s="136" t="str">
        <f t="shared" si="75"/>
        <v>Completar</v>
      </c>
      <c r="FX24" s="137" t="str">
        <f t="shared" si="76"/>
        <v>Completar</v>
      </c>
      <c r="FY24" s="137" t="str">
        <f t="shared" si="77"/>
        <v>Completar</v>
      </c>
      <c r="FZ24" s="135"/>
      <c r="GA24" s="136" t="str">
        <f t="shared" si="78"/>
        <v>Completar</v>
      </c>
      <c r="GB24" s="237">
        <f t="shared" si="181"/>
        <v>0</v>
      </c>
      <c r="GC24" s="238">
        <f t="shared" si="182"/>
        <v>0</v>
      </c>
      <c r="GD24" s="239" t="str">
        <f>IFERROR(IF(GC24&gt;20*FP24,'Referencia Parámetros'!$D$20,IF(GC24&gt;10*FP24,'Referencia Parámetros'!$D$21,IF(GC24&gt;5*FP24,'Referencia Parámetros'!$D$22, IF(GC24&gt;1,'Referencia Parámetros'!$D$23,"NO APLICA")))),"")</f>
        <v/>
      </c>
      <c r="GE24" s="240" t="str">
        <f t="shared" si="183"/>
        <v/>
      </c>
      <c r="GF24" s="291">
        <f t="shared" si="80"/>
        <v>0</v>
      </c>
      <c r="GG24" s="234">
        <f t="shared" si="184"/>
        <v>0</v>
      </c>
      <c r="GH24" s="234">
        <f t="shared" si="185"/>
        <v>0</v>
      </c>
      <c r="GI24" s="234">
        <f t="shared" si="186"/>
        <v>0</v>
      </c>
      <c r="GJ24" s="242">
        <f t="shared" si="187"/>
        <v>0</v>
      </c>
      <c r="GL24" s="234">
        <f t="shared" si="228"/>
        <v>11</v>
      </c>
      <c r="GM24" s="235" t="str">
        <f t="shared" si="188"/>
        <v/>
      </c>
      <c r="GN24" s="236" t="str">
        <f>IFERROR(VLOOKUP(GM24,'Referencia Parámetros'!$A$2:$B$18,2),"")</f>
        <v/>
      </c>
      <c r="GO24" s="140"/>
      <c r="GP24" s="140"/>
      <c r="GQ24" s="136" t="str">
        <f t="shared" si="84"/>
        <v>Completar</v>
      </c>
      <c r="GR24" s="134"/>
      <c r="GS24" s="134"/>
      <c r="GT24" s="134"/>
      <c r="GU24" s="136" t="str">
        <f t="shared" si="85"/>
        <v>Completar</v>
      </c>
      <c r="GV24" s="137" t="str">
        <f t="shared" si="86"/>
        <v>Completar</v>
      </c>
      <c r="GW24" s="137" t="str">
        <f t="shared" si="87"/>
        <v>Completar</v>
      </c>
      <c r="GX24" s="135"/>
      <c r="GY24" s="136" t="str">
        <f t="shared" si="88"/>
        <v>Completar</v>
      </c>
      <c r="GZ24" s="237">
        <f t="shared" si="189"/>
        <v>0</v>
      </c>
      <c r="HA24" s="238">
        <f t="shared" si="190"/>
        <v>0</v>
      </c>
      <c r="HB24" s="239" t="str">
        <f>IFERROR(IF(HA24&gt;20*GN24,'Referencia Parámetros'!$D$20,IF(HA24&gt;10*GN24,'Referencia Parámetros'!$D$21,IF(HA24&gt;5*GN24,'Referencia Parámetros'!$D$22, IF(HA24&gt;1,'Referencia Parámetros'!$D$23,"NO APLICA")))),"")</f>
        <v/>
      </c>
      <c r="HC24" s="240" t="str">
        <f t="shared" si="191"/>
        <v/>
      </c>
      <c r="HD24" s="291">
        <f t="shared" si="90"/>
        <v>0</v>
      </c>
      <c r="HE24" s="234">
        <f t="shared" si="192"/>
        <v>0</v>
      </c>
      <c r="HF24" s="234">
        <f t="shared" si="193"/>
        <v>0</v>
      </c>
      <c r="HG24" s="234">
        <f t="shared" si="194"/>
        <v>0</v>
      </c>
      <c r="HH24" s="242">
        <f t="shared" si="195"/>
        <v>0</v>
      </c>
      <c r="HJ24" s="234">
        <f t="shared" si="229"/>
        <v>11</v>
      </c>
      <c r="HK24" s="235" t="str">
        <f t="shared" si="196"/>
        <v/>
      </c>
      <c r="HL24" s="236" t="str">
        <f>IFERROR(VLOOKUP(HK24,'Referencia Parámetros'!$A$2:$B$18,2),"")</f>
        <v/>
      </c>
      <c r="HM24" s="140"/>
      <c r="HN24" s="140"/>
      <c r="HO24" s="136" t="str">
        <f t="shared" si="94"/>
        <v>Completar</v>
      </c>
      <c r="HP24" s="134"/>
      <c r="HQ24" s="134"/>
      <c r="HR24" s="134"/>
      <c r="HS24" s="136" t="str">
        <f t="shared" si="95"/>
        <v>Completar</v>
      </c>
      <c r="HT24" s="137" t="str">
        <f t="shared" si="96"/>
        <v>Completar</v>
      </c>
      <c r="HU24" s="137" t="str">
        <f t="shared" si="97"/>
        <v>Completar</v>
      </c>
      <c r="HV24" s="135"/>
      <c r="HW24" s="136" t="str">
        <f t="shared" si="98"/>
        <v>Completar</v>
      </c>
      <c r="HX24" s="237">
        <f t="shared" si="197"/>
        <v>0</v>
      </c>
      <c r="HY24" s="238">
        <f t="shared" si="198"/>
        <v>0</v>
      </c>
      <c r="HZ24" s="239" t="str">
        <f>IFERROR(IF(HY24&gt;20*HL24,'Referencia Parámetros'!$D$20,IF(HY24&gt;10*HL24,'Referencia Parámetros'!$D$21,IF(HY24&gt;5*HL24,'Referencia Parámetros'!$D$22, IF(HY24&gt;1,'Referencia Parámetros'!$D$23,"NO APLICA")))),"")</f>
        <v/>
      </c>
      <c r="IA24" s="240" t="str">
        <f t="shared" si="199"/>
        <v/>
      </c>
      <c r="IB24" s="291">
        <f t="shared" si="100"/>
        <v>0</v>
      </c>
      <c r="IC24" s="234">
        <f t="shared" si="200"/>
        <v>0</v>
      </c>
      <c r="ID24" s="234">
        <f t="shared" si="201"/>
        <v>0</v>
      </c>
      <c r="IE24" s="234">
        <f t="shared" si="202"/>
        <v>0</v>
      </c>
      <c r="IF24" s="242">
        <f t="shared" si="203"/>
        <v>0</v>
      </c>
      <c r="IH24" s="234">
        <f t="shared" si="230"/>
        <v>11</v>
      </c>
      <c r="II24" s="235" t="str">
        <f t="shared" si="204"/>
        <v/>
      </c>
      <c r="IJ24" s="236" t="str">
        <f>IFERROR(VLOOKUP(II24,'Referencia Parámetros'!$A$2:$B$18,2),"")</f>
        <v/>
      </c>
      <c r="IK24" s="140"/>
      <c r="IL24" s="140"/>
      <c r="IM24" s="136" t="str">
        <f t="shared" si="104"/>
        <v>Completar</v>
      </c>
      <c r="IN24" s="134"/>
      <c r="IO24" s="134"/>
      <c r="IP24" s="134"/>
      <c r="IQ24" s="136" t="str">
        <f t="shared" si="105"/>
        <v>Completar</v>
      </c>
      <c r="IR24" s="137" t="str">
        <f t="shared" si="106"/>
        <v>Completar</v>
      </c>
      <c r="IS24" s="137" t="str">
        <f t="shared" si="107"/>
        <v>Completar</v>
      </c>
      <c r="IT24" s="135"/>
      <c r="IU24" s="136" t="str">
        <f t="shared" si="108"/>
        <v>Completar</v>
      </c>
      <c r="IV24" s="237">
        <f t="shared" si="205"/>
        <v>0</v>
      </c>
      <c r="IW24" s="238">
        <f t="shared" si="206"/>
        <v>0</v>
      </c>
      <c r="IX24" s="239" t="str">
        <f>IFERROR(IF(IW24&gt;20*IJ24,'Referencia Parámetros'!$D$20,IF(IW24&gt;10*IJ24,'Referencia Parámetros'!$D$21,IF(IW24&gt;5*IJ24,'Referencia Parámetros'!$D$22, IF(IW24&gt;1,'Referencia Parámetros'!$D$23,"NO APLICA")))),"")</f>
        <v/>
      </c>
      <c r="IY24" s="240" t="str">
        <f t="shared" si="207"/>
        <v/>
      </c>
      <c r="IZ24" s="291">
        <f t="shared" si="110"/>
        <v>0</v>
      </c>
      <c r="JA24" s="234">
        <f t="shared" si="208"/>
        <v>0</v>
      </c>
      <c r="JB24" s="234">
        <f t="shared" si="209"/>
        <v>0</v>
      </c>
      <c r="JC24" s="234">
        <f t="shared" si="210"/>
        <v>0</v>
      </c>
      <c r="JD24" s="242">
        <f t="shared" si="211"/>
        <v>0</v>
      </c>
      <c r="JE24" s="198"/>
      <c r="JF24" s="234">
        <f t="shared" si="231"/>
        <v>11</v>
      </c>
      <c r="JG24" s="235" t="str">
        <f t="shared" si="212"/>
        <v/>
      </c>
      <c r="JH24" s="236" t="str">
        <f>IFERROR(VLOOKUP(JG24,'Referencia Parámetros'!$A$2:$B$18,2),"")</f>
        <v/>
      </c>
      <c r="JI24" s="140"/>
      <c r="JJ24" s="140"/>
      <c r="JK24" s="136" t="str">
        <f t="shared" si="114"/>
        <v>Completar</v>
      </c>
      <c r="JL24" s="134"/>
      <c r="JM24" s="134"/>
      <c r="JN24" s="134"/>
      <c r="JO24" s="136" t="str">
        <f t="shared" si="115"/>
        <v>Completar</v>
      </c>
      <c r="JP24" s="137" t="str">
        <f t="shared" si="116"/>
        <v>Completar</v>
      </c>
      <c r="JQ24" s="137" t="str">
        <f t="shared" si="117"/>
        <v>Completar</v>
      </c>
      <c r="JR24" s="135"/>
      <c r="JS24" s="136" t="str">
        <f t="shared" si="118"/>
        <v>Completar</v>
      </c>
      <c r="JT24" s="237">
        <f t="shared" si="213"/>
        <v>0</v>
      </c>
      <c r="JU24" s="238">
        <f t="shared" si="214"/>
        <v>0</v>
      </c>
      <c r="JV24" s="239" t="str">
        <f>IFERROR(IF(JU24&gt;20*JH24,'Referencia Parámetros'!$D$20,IF(JU24&gt;10*JH24,'Referencia Parámetros'!$D$21,IF(JU24&gt;5*JH24,'Referencia Parámetros'!$D$22, IF(JU24&gt;1,'Referencia Parámetros'!$D$23,"NO APLICA")))),"")</f>
        <v/>
      </c>
      <c r="JW24" s="240" t="str">
        <f t="shared" si="215"/>
        <v/>
      </c>
      <c r="JX24" s="291">
        <f t="shared" si="120"/>
        <v>0</v>
      </c>
      <c r="JY24" s="234">
        <f t="shared" si="216"/>
        <v>0</v>
      </c>
      <c r="JZ24" s="234">
        <f t="shared" si="217"/>
        <v>0</v>
      </c>
      <c r="KA24" s="234">
        <f t="shared" si="218"/>
        <v>0</v>
      </c>
      <c r="KB24" s="242">
        <f t="shared" si="219"/>
        <v>0</v>
      </c>
      <c r="LK24" s="244">
        <v>11</v>
      </c>
      <c r="LY24" s="198"/>
    </row>
    <row r="25" spans="1:337" ht="16.5" customHeight="1" x14ac:dyDescent="0.25">
      <c r="A25" s="234">
        <f t="shared" si="220"/>
        <v>12</v>
      </c>
      <c r="B25" s="235" t="str">
        <f t="shared" si="124"/>
        <v/>
      </c>
      <c r="C25" s="236" t="str">
        <f>+IFERROR(VLOOKUP(B25,'Referencia Parámetros'!$A$2:$B$18,2),"")</f>
        <v/>
      </c>
      <c r="D25" s="140"/>
      <c r="E25" s="134"/>
      <c r="F25" s="135"/>
      <c r="G25" s="134"/>
      <c r="H25" s="134"/>
      <c r="I25" s="134"/>
      <c r="J25" s="135"/>
      <c r="K25" s="141"/>
      <c r="L25" s="141"/>
      <c r="M25" s="135"/>
      <c r="N25" s="135"/>
      <c r="O25" s="237">
        <f t="shared" si="125"/>
        <v>0</v>
      </c>
      <c r="P25" s="238">
        <f t="shared" si="126"/>
        <v>0</v>
      </c>
      <c r="Q25" s="239" t="str">
        <f>IFERROR(IF(P25&gt;20*C25,'Referencia Parámetros'!$D$20,IF(P25&gt;10*C25,'Referencia Parámetros'!$D$21,IF(P25&gt;5*C25,'Referencia Parámetros'!$D$22,IF(P25&gt;1,'Referencia Parámetros'!$D$23,"NO APLICA")))),"")</f>
        <v/>
      </c>
      <c r="R25" s="240" t="str">
        <f t="shared" si="127"/>
        <v/>
      </c>
      <c r="S25" s="300">
        <f t="shared" si="13"/>
        <v>0</v>
      </c>
      <c r="T25" s="234">
        <f t="shared" si="128"/>
        <v>0</v>
      </c>
      <c r="U25" s="234">
        <f t="shared" si="129"/>
        <v>0</v>
      </c>
      <c r="V25" s="234">
        <f t="shared" si="130"/>
        <v>0</v>
      </c>
      <c r="W25" s="242">
        <f t="shared" si="131"/>
        <v>0</v>
      </c>
      <c r="X25" s="297"/>
      <c r="Z25" s="234">
        <f t="shared" si="221"/>
        <v>12</v>
      </c>
      <c r="AA25" s="235" t="str">
        <f t="shared" si="132"/>
        <v/>
      </c>
      <c r="AB25" s="236" t="str">
        <f>IFERROR(VLOOKUP(AA25,'Referencia Parámetros'!$A$2:$B$18,2),"")</f>
        <v/>
      </c>
      <c r="AC25" s="140"/>
      <c r="AD25" s="140"/>
      <c r="AE25" s="136" t="str">
        <f t="shared" si="15"/>
        <v>Completar</v>
      </c>
      <c r="AF25" s="134"/>
      <c r="AG25" s="134"/>
      <c r="AH25" s="134"/>
      <c r="AI25" s="136" t="str">
        <f t="shared" si="16"/>
        <v>Completar</v>
      </c>
      <c r="AJ25" s="137" t="str">
        <f t="shared" si="17"/>
        <v>Completar</v>
      </c>
      <c r="AK25" s="137" t="str">
        <f t="shared" si="18"/>
        <v>Completar</v>
      </c>
      <c r="AL25" s="135"/>
      <c r="AM25" s="136" t="str">
        <f t="shared" si="19"/>
        <v>Completar</v>
      </c>
      <c r="AN25" s="237">
        <f t="shared" si="133"/>
        <v>0</v>
      </c>
      <c r="AO25" s="238">
        <f t="shared" si="134"/>
        <v>0</v>
      </c>
      <c r="AP25" s="239" t="str">
        <f>IFERROR(IF(AO25&gt;20*AB25,'Referencia Parámetros'!$D$20,IF(AO25&gt;10*AB25,'Referencia Parámetros'!$D$21,IF(AO25&gt;5*AB25,'Referencia Parámetros'!$D$22, IF(AO25&gt;1,'Referencia Parámetros'!$D$23,"NO APLICA")))),"")</f>
        <v/>
      </c>
      <c r="AQ25" s="240" t="str">
        <f t="shared" si="135"/>
        <v/>
      </c>
      <c r="AR25" s="291">
        <f t="shared" si="232"/>
        <v>0</v>
      </c>
      <c r="AS25" s="234">
        <f t="shared" si="136"/>
        <v>0</v>
      </c>
      <c r="AT25" s="234">
        <f t="shared" si="137"/>
        <v>0</v>
      </c>
      <c r="AU25" s="234">
        <f t="shared" si="138"/>
        <v>0</v>
      </c>
      <c r="AV25" s="242">
        <f t="shared" si="139"/>
        <v>0</v>
      </c>
      <c r="AX25" s="234">
        <f t="shared" si="222"/>
        <v>12</v>
      </c>
      <c r="AY25" s="235" t="str">
        <f t="shared" si="140"/>
        <v/>
      </c>
      <c r="AZ25" s="236" t="str">
        <f>IFERROR(VLOOKUP(AY25,'Referencia Parámetros'!$A$2:$B$18,2),"")</f>
        <v/>
      </c>
      <c r="BA25" s="140"/>
      <c r="BB25" s="140"/>
      <c r="BC25" s="136" t="str">
        <f t="shared" si="24"/>
        <v>Completar</v>
      </c>
      <c r="BD25" s="134"/>
      <c r="BE25" s="134"/>
      <c r="BF25" s="134"/>
      <c r="BG25" s="136" t="str">
        <f t="shared" si="25"/>
        <v>Completar</v>
      </c>
      <c r="BH25" s="137" t="str">
        <f t="shared" si="26"/>
        <v>Completar</v>
      </c>
      <c r="BI25" s="137" t="str">
        <f t="shared" si="27"/>
        <v>Completar</v>
      </c>
      <c r="BJ25" s="135"/>
      <c r="BK25" s="136" t="str">
        <f t="shared" si="28"/>
        <v>Completar</v>
      </c>
      <c r="BL25" s="237">
        <f t="shared" si="141"/>
        <v>0</v>
      </c>
      <c r="BM25" s="238">
        <f t="shared" si="142"/>
        <v>0</v>
      </c>
      <c r="BN25" s="239" t="str">
        <f>IFERROR(IF(BM25&gt;20*AZ25,'Referencia Parámetros'!$D$20,IF(BM25&gt;10*AZ25,'Referencia Parámetros'!$D$21,IF(BM25&gt;5*AZ25,'Referencia Parámetros'!$D$22, IF(BM25&gt;1,'Referencia Parámetros'!$D$23,"NO APLICA")))),"")</f>
        <v/>
      </c>
      <c r="BO25" s="240" t="str">
        <f t="shared" si="143"/>
        <v/>
      </c>
      <c r="BP25" s="291">
        <f t="shared" si="30"/>
        <v>0</v>
      </c>
      <c r="BQ25" s="234">
        <f t="shared" si="144"/>
        <v>0</v>
      </c>
      <c r="BR25" s="234">
        <f t="shared" si="145"/>
        <v>0</v>
      </c>
      <c r="BS25" s="234">
        <f t="shared" si="146"/>
        <v>0</v>
      </c>
      <c r="BT25" s="242">
        <f t="shared" si="147"/>
        <v>0</v>
      </c>
      <c r="BV25" s="234">
        <f t="shared" si="223"/>
        <v>12</v>
      </c>
      <c r="BW25" s="235" t="str">
        <f t="shared" si="148"/>
        <v/>
      </c>
      <c r="BX25" s="236" t="str">
        <f>IFERROR(VLOOKUP(BW25,'Referencia Parámetros'!$A$2:$B$18,2),"")</f>
        <v/>
      </c>
      <c r="BY25" s="140"/>
      <c r="BZ25" s="140"/>
      <c r="CA25" s="136" t="str">
        <f t="shared" si="34"/>
        <v>Completar</v>
      </c>
      <c r="CB25" s="134"/>
      <c r="CC25" s="134"/>
      <c r="CD25" s="134"/>
      <c r="CE25" s="136" t="str">
        <f t="shared" si="35"/>
        <v>Completar</v>
      </c>
      <c r="CF25" s="137" t="str">
        <f t="shared" si="36"/>
        <v>Completar</v>
      </c>
      <c r="CG25" s="137" t="str">
        <f t="shared" si="37"/>
        <v>Completar</v>
      </c>
      <c r="CH25" s="135"/>
      <c r="CI25" s="136" t="str">
        <f t="shared" si="38"/>
        <v>Completar</v>
      </c>
      <c r="CJ25" s="237">
        <f t="shared" si="149"/>
        <v>0</v>
      </c>
      <c r="CK25" s="238">
        <f t="shared" si="150"/>
        <v>0</v>
      </c>
      <c r="CL25" s="239" t="str">
        <f>IFERROR(IF(CK25&gt;20*BX25,'Referencia Parámetros'!$D$20,IF(CK25&gt;10*BX25,'Referencia Parámetros'!$D$21,IF(CK25&gt;5*BX25,'Referencia Parámetros'!$D$22, IF(CK25&gt;1,'Referencia Parámetros'!$D$23,"NO APLICA")))),"")</f>
        <v/>
      </c>
      <c r="CM25" s="240" t="str">
        <f t="shared" si="151"/>
        <v/>
      </c>
      <c r="CN25" s="291">
        <f t="shared" si="40"/>
        <v>0</v>
      </c>
      <c r="CO25" s="234">
        <f t="shared" si="152"/>
        <v>0</v>
      </c>
      <c r="CP25" s="234">
        <f t="shared" si="153"/>
        <v>0</v>
      </c>
      <c r="CQ25" s="234">
        <f t="shared" si="154"/>
        <v>0</v>
      </c>
      <c r="CR25" s="242">
        <f t="shared" si="155"/>
        <v>0</v>
      </c>
      <c r="CT25" s="234">
        <f t="shared" si="224"/>
        <v>12</v>
      </c>
      <c r="CU25" s="235" t="str">
        <f t="shared" si="156"/>
        <v/>
      </c>
      <c r="CV25" s="236" t="str">
        <f>IFERROR(VLOOKUP(CU25,'Referencia Parámetros'!$A$2:$B$18,2),"")</f>
        <v/>
      </c>
      <c r="CW25" s="140"/>
      <c r="CX25" s="140"/>
      <c r="CY25" s="136" t="str">
        <f t="shared" si="44"/>
        <v>Completar</v>
      </c>
      <c r="CZ25" s="134"/>
      <c r="DA25" s="134"/>
      <c r="DB25" s="134"/>
      <c r="DC25" s="136" t="str">
        <f t="shared" si="45"/>
        <v>Completar</v>
      </c>
      <c r="DD25" s="137" t="str">
        <f t="shared" si="46"/>
        <v>Completar</v>
      </c>
      <c r="DE25" s="137" t="str">
        <f t="shared" si="47"/>
        <v>Completar</v>
      </c>
      <c r="DF25" s="135"/>
      <c r="DG25" s="136" t="str">
        <f t="shared" si="48"/>
        <v>Completar</v>
      </c>
      <c r="DH25" s="237">
        <f t="shared" si="157"/>
        <v>0</v>
      </c>
      <c r="DI25" s="238">
        <f t="shared" si="158"/>
        <v>0</v>
      </c>
      <c r="DJ25" s="239" t="str">
        <f>IFERROR(IF(DI25&gt;20*CV25,'Referencia Parámetros'!$D$20,IF(DI25&gt;10*CV25,'Referencia Parámetros'!$D$21,IF(DI25&gt;5*CV25,'Referencia Parámetros'!$D$22, IF(DI25&gt;1,'Referencia Parámetros'!$D$23,"NO APLICA")))),"")</f>
        <v/>
      </c>
      <c r="DK25" s="240" t="str">
        <f t="shared" si="159"/>
        <v/>
      </c>
      <c r="DL25" s="291">
        <f t="shared" si="50"/>
        <v>0</v>
      </c>
      <c r="DM25" s="234">
        <f t="shared" si="160"/>
        <v>0</v>
      </c>
      <c r="DN25" s="234">
        <f t="shared" si="161"/>
        <v>0</v>
      </c>
      <c r="DO25" s="234">
        <f t="shared" si="162"/>
        <v>0</v>
      </c>
      <c r="DP25" s="242">
        <f t="shared" si="163"/>
        <v>0</v>
      </c>
      <c r="DR25" s="234">
        <f t="shared" si="225"/>
        <v>12</v>
      </c>
      <c r="DS25" s="235" t="str">
        <f t="shared" si="164"/>
        <v/>
      </c>
      <c r="DT25" s="236" t="str">
        <f>IFERROR(VLOOKUP(DS25,'Referencia Parámetros'!$A$2:$B$18,2),"")</f>
        <v/>
      </c>
      <c r="DU25" s="140"/>
      <c r="DV25" s="140"/>
      <c r="DW25" s="136" t="str">
        <f t="shared" si="54"/>
        <v>Completar</v>
      </c>
      <c r="DX25" s="134"/>
      <c r="DY25" s="134"/>
      <c r="DZ25" s="134"/>
      <c r="EA25" s="136" t="str">
        <f t="shared" si="55"/>
        <v>Completar</v>
      </c>
      <c r="EB25" s="137" t="str">
        <f t="shared" si="56"/>
        <v>Completar</v>
      </c>
      <c r="EC25" s="137" t="str">
        <f t="shared" si="57"/>
        <v>Completar</v>
      </c>
      <c r="ED25" s="135"/>
      <c r="EE25" s="136" t="str">
        <f t="shared" si="58"/>
        <v>Completar</v>
      </c>
      <c r="EF25" s="237">
        <f t="shared" si="165"/>
        <v>0</v>
      </c>
      <c r="EG25" s="238">
        <f t="shared" si="166"/>
        <v>0</v>
      </c>
      <c r="EH25" s="239" t="str">
        <f>IFERROR(IF(EG25&gt;20*DT25,'Referencia Parámetros'!$D$20,IF(EG25&gt;10*DT25,'Referencia Parámetros'!$D$21,IF(EG25&gt;5*DT25,'Referencia Parámetros'!$D$22, IF(EG25&gt;1,'Referencia Parámetros'!$D$23,"NO APLICA")))),"")</f>
        <v/>
      </c>
      <c r="EI25" s="240" t="str">
        <f t="shared" si="167"/>
        <v/>
      </c>
      <c r="EJ25" s="291">
        <f t="shared" si="60"/>
        <v>0</v>
      </c>
      <c r="EK25" s="234">
        <f t="shared" si="168"/>
        <v>0</v>
      </c>
      <c r="EL25" s="234">
        <f t="shared" si="169"/>
        <v>0</v>
      </c>
      <c r="EM25" s="234">
        <f t="shared" si="170"/>
        <v>0</v>
      </c>
      <c r="EN25" s="242">
        <f t="shared" si="171"/>
        <v>0</v>
      </c>
      <c r="EP25" s="234">
        <f t="shared" si="226"/>
        <v>12</v>
      </c>
      <c r="EQ25" s="235" t="str">
        <f t="shared" si="172"/>
        <v/>
      </c>
      <c r="ER25" s="236" t="str">
        <f>IFERROR(VLOOKUP(EQ25,'Referencia Parámetros'!$A$2:$B$18,2),"")</f>
        <v/>
      </c>
      <c r="ES25" s="140"/>
      <c r="ET25" s="140"/>
      <c r="EU25" s="136" t="str">
        <f t="shared" si="64"/>
        <v>Completar</v>
      </c>
      <c r="EV25" s="134"/>
      <c r="EW25" s="134"/>
      <c r="EX25" s="134"/>
      <c r="EY25" s="136" t="str">
        <f t="shared" si="65"/>
        <v>Completar</v>
      </c>
      <c r="EZ25" s="137" t="str">
        <f t="shared" si="66"/>
        <v>Completar</v>
      </c>
      <c r="FA25" s="137" t="str">
        <f t="shared" si="67"/>
        <v>Completar</v>
      </c>
      <c r="FB25" s="135"/>
      <c r="FC25" s="136" t="str">
        <f t="shared" si="68"/>
        <v>Completar</v>
      </c>
      <c r="FD25" s="237">
        <f t="shared" si="173"/>
        <v>0</v>
      </c>
      <c r="FE25" s="238">
        <f t="shared" si="174"/>
        <v>0</v>
      </c>
      <c r="FF25" s="239" t="str">
        <f>IFERROR(IF(FE25&gt;20*ER25,'Referencia Parámetros'!$D$20,IF(FE25&gt;10*ER25,'Referencia Parámetros'!$D$21,IF(FE25&gt;5*ER25,'Referencia Parámetros'!$D$22, IF(FE25&gt;1,'Referencia Parámetros'!$D$23,"NO APLICA")))),"")</f>
        <v/>
      </c>
      <c r="FG25" s="240" t="str">
        <f t="shared" si="175"/>
        <v/>
      </c>
      <c r="FH25" s="291">
        <f t="shared" si="70"/>
        <v>0</v>
      </c>
      <c r="FI25" s="234">
        <f t="shared" si="176"/>
        <v>0</v>
      </c>
      <c r="FJ25" s="234">
        <f t="shared" si="177"/>
        <v>0</v>
      </c>
      <c r="FK25" s="234">
        <f t="shared" si="178"/>
        <v>0</v>
      </c>
      <c r="FL25" s="242">
        <f t="shared" si="179"/>
        <v>0</v>
      </c>
      <c r="FN25" s="234">
        <f t="shared" si="227"/>
        <v>12</v>
      </c>
      <c r="FO25" s="235" t="str">
        <f t="shared" si="180"/>
        <v/>
      </c>
      <c r="FP25" s="236" t="str">
        <f>IFERROR(VLOOKUP(FO25,'Referencia Parámetros'!$A$2:$B$18,2),"")</f>
        <v/>
      </c>
      <c r="FQ25" s="140"/>
      <c r="FR25" s="140"/>
      <c r="FS25" s="136" t="str">
        <f t="shared" si="74"/>
        <v>Completar</v>
      </c>
      <c r="FT25" s="134"/>
      <c r="FU25" s="134"/>
      <c r="FV25" s="134"/>
      <c r="FW25" s="136" t="str">
        <f t="shared" si="75"/>
        <v>Completar</v>
      </c>
      <c r="FX25" s="137" t="str">
        <f t="shared" si="76"/>
        <v>Completar</v>
      </c>
      <c r="FY25" s="137" t="str">
        <f t="shared" si="77"/>
        <v>Completar</v>
      </c>
      <c r="FZ25" s="135"/>
      <c r="GA25" s="136" t="str">
        <f t="shared" si="78"/>
        <v>Completar</v>
      </c>
      <c r="GB25" s="237">
        <f t="shared" si="181"/>
        <v>0</v>
      </c>
      <c r="GC25" s="238">
        <f t="shared" si="182"/>
        <v>0</v>
      </c>
      <c r="GD25" s="239" t="str">
        <f>IFERROR(IF(GC25&gt;20*FP25,'Referencia Parámetros'!$D$20,IF(GC25&gt;10*FP25,'Referencia Parámetros'!$D$21,IF(GC25&gt;5*FP25,'Referencia Parámetros'!$D$22, IF(GC25&gt;1,'Referencia Parámetros'!$D$23,"NO APLICA")))),"")</f>
        <v/>
      </c>
      <c r="GE25" s="240" t="str">
        <f t="shared" si="183"/>
        <v/>
      </c>
      <c r="GF25" s="291">
        <f t="shared" si="80"/>
        <v>0</v>
      </c>
      <c r="GG25" s="234">
        <f t="shared" si="184"/>
        <v>0</v>
      </c>
      <c r="GH25" s="234">
        <f t="shared" si="185"/>
        <v>0</v>
      </c>
      <c r="GI25" s="234">
        <f t="shared" si="186"/>
        <v>0</v>
      </c>
      <c r="GJ25" s="242">
        <f t="shared" si="187"/>
        <v>0</v>
      </c>
      <c r="GL25" s="234">
        <f t="shared" si="228"/>
        <v>12</v>
      </c>
      <c r="GM25" s="235" t="str">
        <f t="shared" si="188"/>
        <v/>
      </c>
      <c r="GN25" s="236" t="str">
        <f>IFERROR(VLOOKUP(GM25,'Referencia Parámetros'!$A$2:$B$18,2),"")</f>
        <v/>
      </c>
      <c r="GO25" s="140"/>
      <c r="GP25" s="140"/>
      <c r="GQ25" s="136" t="str">
        <f t="shared" si="84"/>
        <v>Completar</v>
      </c>
      <c r="GR25" s="134"/>
      <c r="GS25" s="134"/>
      <c r="GT25" s="134"/>
      <c r="GU25" s="136" t="str">
        <f t="shared" si="85"/>
        <v>Completar</v>
      </c>
      <c r="GV25" s="137" t="str">
        <f t="shared" si="86"/>
        <v>Completar</v>
      </c>
      <c r="GW25" s="137" t="str">
        <f t="shared" si="87"/>
        <v>Completar</v>
      </c>
      <c r="GX25" s="135"/>
      <c r="GY25" s="136" t="str">
        <f t="shared" si="88"/>
        <v>Completar</v>
      </c>
      <c r="GZ25" s="237">
        <f t="shared" si="189"/>
        <v>0</v>
      </c>
      <c r="HA25" s="238">
        <f t="shared" si="190"/>
        <v>0</v>
      </c>
      <c r="HB25" s="239" t="str">
        <f>IFERROR(IF(HA25&gt;20*GN25,'Referencia Parámetros'!$D$20,IF(HA25&gt;10*GN25,'Referencia Parámetros'!$D$21,IF(HA25&gt;5*GN25,'Referencia Parámetros'!$D$22, IF(HA25&gt;1,'Referencia Parámetros'!$D$23,"NO APLICA")))),"")</f>
        <v/>
      </c>
      <c r="HC25" s="240" t="str">
        <f t="shared" si="191"/>
        <v/>
      </c>
      <c r="HD25" s="291">
        <f t="shared" si="90"/>
        <v>0</v>
      </c>
      <c r="HE25" s="234">
        <f t="shared" si="192"/>
        <v>0</v>
      </c>
      <c r="HF25" s="234">
        <f t="shared" si="193"/>
        <v>0</v>
      </c>
      <c r="HG25" s="234">
        <f t="shared" si="194"/>
        <v>0</v>
      </c>
      <c r="HH25" s="242">
        <f t="shared" si="195"/>
        <v>0</v>
      </c>
      <c r="HJ25" s="234">
        <f t="shared" si="229"/>
        <v>12</v>
      </c>
      <c r="HK25" s="235" t="str">
        <f t="shared" si="196"/>
        <v/>
      </c>
      <c r="HL25" s="236" t="str">
        <f>IFERROR(VLOOKUP(HK25,'Referencia Parámetros'!$A$2:$B$18,2),"")</f>
        <v/>
      </c>
      <c r="HM25" s="140"/>
      <c r="HN25" s="140"/>
      <c r="HO25" s="136" t="str">
        <f t="shared" si="94"/>
        <v>Completar</v>
      </c>
      <c r="HP25" s="134"/>
      <c r="HQ25" s="134"/>
      <c r="HR25" s="134"/>
      <c r="HS25" s="136" t="str">
        <f t="shared" si="95"/>
        <v>Completar</v>
      </c>
      <c r="HT25" s="137" t="str">
        <f t="shared" si="96"/>
        <v>Completar</v>
      </c>
      <c r="HU25" s="137" t="str">
        <f t="shared" si="97"/>
        <v>Completar</v>
      </c>
      <c r="HV25" s="135"/>
      <c r="HW25" s="136" t="str">
        <f t="shared" si="98"/>
        <v>Completar</v>
      </c>
      <c r="HX25" s="237">
        <f t="shared" si="197"/>
        <v>0</v>
      </c>
      <c r="HY25" s="238">
        <f t="shared" si="198"/>
        <v>0</v>
      </c>
      <c r="HZ25" s="239" t="str">
        <f>IFERROR(IF(HY25&gt;20*HL25,'Referencia Parámetros'!$D$20,IF(HY25&gt;10*HL25,'Referencia Parámetros'!$D$21,IF(HY25&gt;5*HL25,'Referencia Parámetros'!$D$22, IF(HY25&gt;1,'Referencia Parámetros'!$D$23,"NO APLICA")))),"")</f>
        <v/>
      </c>
      <c r="IA25" s="240" t="str">
        <f t="shared" si="199"/>
        <v/>
      </c>
      <c r="IB25" s="291">
        <f t="shared" si="100"/>
        <v>0</v>
      </c>
      <c r="IC25" s="234">
        <f t="shared" si="200"/>
        <v>0</v>
      </c>
      <c r="ID25" s="234">
        <f t="shared" si="201"/>
        <v>0</v>
      </c>
      <c r="IE25" s="234">
        <f t="shared" si="202"/>
        <v>0</v>
      </c>
      <c r="IF25" s="242">
        <f t="shared" si="203"/>
        <v>0</v>
      </c>
      <c r="IH25" s="234">
        <f t="shared" si="230"/>
        <v>12</v>
      </c>
      <c r="II25" s="235" t="str">
        <f t="shared" si="204"/>
        <v/>
      </c>
      <c r="IJ25" s="236" t="str">
        <f>IFERROR(VLOOKUP(II25,'Referencia Parámetros'!$A$2:$B$18,2),"")</f>
        <v/>
      </c>
      <c r="IK25" s="140"/>
      <c r="IL25" s="140"/>
      <c r="IM25" s="136" t="str">
        <f t="shared" si="104"/>
        <v>Completar</v>
      </c>
      <c r="IN25" s="134"/>
      <c r="IO25" s="134"/>
      <c r="IP25" s="134"/>
      <c r="IQ25" s="136" t="str">
        <f t="shared" si="105"/>
        <v>Completar</v>
      </c>
      <c r="IR25" s="137" t="str">
        <f t="shared" si="106"/>
        <v>Completar</v>
      </c>
      <c r="IS25" s="137" t="str">
        <f t="shared" si="107"/>
        <v>Completar</v>
      </c>
      <c r="IT25" s="135"/>
      <c r="IU25" s="136" t="str">
        <f t="shared" si="108"/>
        <v>Completar</v>
      </c>
      <c r="IV25" s="237">
        <f t="shared" si="205"/>
        <v>0</v>
      </c>
      <c r="IW25" s="238">
        <f t="shared" si="206"/>
        <v>0</v>
      </c>
      <c r="IX25" s="239" t="str">
        <f>IFERROR(IF(IW25&gt;20*IJ25,'Referencia Parámetros'!$D$20,IF(IW25&gt;10*IJ25,'Referencia Parámetros'!$D$21,IF(IW25&gt;5*IJ25,'Referencia Parámetros'!$D$22, IF(IW25&gt;1,'Referencia Parámetros'!$D$23,"NO APLICA")))),"")</f>
        <v/>
      </c>
      <c r="IY25" s="240" t="str">
        <f t="shared" si="207"/>
        <v/>
      </c>
      <c r="IZ25" s="291">
        <f t="shared" si="110"/>
        <v>0</v>
      </c>
      <c r="JA25" s="234">
        <f t="shared" si="208"/>
        <v>0</v>
      </c>
      <c r="JB25" s="234">
        <f t="shared" si="209"/>
        <v>0</v>
      </c>
      <c r="JC25" s="234">
        <f t="shared" si="210"/>
        <v>0</v>
      </c>
      <c r="JD25" s="242">
        <f t="shared" si="211"/>
        <v>0</v>
      </c>
      <c r="JE25" s="198"/>
      <c r="JF25" s="234">
        <f t="shared" si="231"/>
        <v>12</v>
      </c>
      <c r="JG25" s="235" t="str">
        <f t="shared" si="212"/>
        <v/>
      </c>
      <c r="JH25" s="236" t="str">
        <f>IFERROR(VLOOKUP(JG25,'Referencia Parámetros'!$A$2:$B$18,2),"")</f>
        <v/>
      </c>
      <c r="JI25" s="140"/>
      <c r="JJ25" s="140"/>
      <c r="JK25" s="136" t="str">
        <f t="shared" si="114"/>
        <v>Completar</v>
      </c>
      <c r="JL25" s="134"/>
      <c r="JM25" s="134"/>
      <c r="JN25" s="134"/>
      <c r="JO25" s="136" t="str">
        <f t="shared" si="115"/>
        <v>Completar</v>
      </c>
      <c r="JP25" s="137" t="str">
        <f t="shared" si="116"/>
        <v>Completar</v>
      </c>
      <c r="JQ25" s="137" t="str">
        <f t="shared" si="117"/>
        <v>Completar</v>
      </c>
      <c r="JR25" s="135"/>
      <c r="JS25" s="136" t="str">
        <f t="shared" si="118"/>
        <v>Completar</v>
      </c>
      <c r="JT25" s="237">
        <f t="shared" si="213"/>
        <v>0</v>
      </c>
      <c r="JU25" s="238">
        <f t="shared" si="214"/>
        <v>0</v>
      </c>
      <c r="JV25" s="239" t="str">
        <f>IFERROR(IF(JU25&gt;20*JH25,'Referencia Parámetros'!$D$20,IF(JU25&gt;10*JH25,'Referencia Parámetros'!$D$21,IF(JU25&gt;5*JH25,'Referencia Parámetros'!$D$22, IF(JU25&gt;1,'Referencia Parámetros'!$D$23,"NO APLICA")))),"")</f>
        <v/>
      </c>
      <c r="JW25" s="240" t="str">
        <f t="shared" si="215"/>
        <v/>
      </c>
      <c r="JX25" s="291">
        <f t="shared" si="120"/>
        <v>0</v>
      </c>
      <c r="JY25" s="234">
        <f t="shared" si="216"/>
        <v>0</v>
      </c>
      <c r="JZ25" s="234">
        <f t="shared" si="217"/>
        <v>0</v>
      </c>
      <c r="KA25" s="234">
        <f t="shared" si="218"/>
        <v>0</v>
      </c>
      <c r="KB25" s="242">
        <f t="shared" si="219"/>
        <v>0</v>
      </c>
      <c r="LK25" s="244">
        <v>12</v>
      </c>
      <c r="LY25" s="198"/>
    </row>
    <row r="26" spans="1:337" ht="16.5" customHeight="1" x14ac:dyDescent="0.25">
      <c r="A26" s="234">
        <f t="shared" si="220"/>
        <v>13</v>
      </c>
      <c r="B26" s="235" t="str">
        <f t="shared" si="124"/>
        <v/>
      </c>
      <c r="C26" s="236" t="str">
        <f>+IFERROR(VLOOKUP(B26,'Referencia Parámetros'!$A$2:$B$18,2),"")</f>
        <v/>
      </c>
      <c r="D26" s="140"/>
      <c r="E26" s="134"/>
      <c r="F26" s="135"/>
      <c r="G26" s="134"/>
      <c r="H26" s="134"/>
      <c r="I26" s="134"/>
      <c r="J26" s="135"/>
      <c r="K26" s="141"/>
      <c r="L26" s="141"/>
      <c r="M26" s="135"/>
      <c r="N26" s="135"/>
      <c r="O26" s="237">
        <f t="shared" si="125"/>
        <v>0</v>
      </c>
      <c r="P26" s="238">
        <f t="shared" si="126"/>
        <v>0</v>
      </c>
      <c r="Q26" s="239" t="str">
        <f>IFERROR(IF(P26&gt;20*C26,'Referencia Parámetros'!$D$20,IF(P26&gt;10*C26,'Referencia Parámetros'!$D$21,IF(P26&gt;5*C26,'Referencia Parámetros'!$D$22,IF(P26&gt;1,'Referencia Parámetros'!$D$23,"NO APLICA")))),"")</f>
        <v/>
      </c>
      <c r="R26" s="240" t="str">
        <f t="shared" si="127"/>
        <v/>
      </c>
      <c r="S26" s="300">
        <f t="shared" si="13"/>
        <v>0</v>
      </c>
      <c r="T26" s="234">
        <f t="shared" si="128"/>
        <v>0</v>
      </c>
      <c r="U26" s="234">
        <f t="shared" si="129"/>
        <v>0</v>
      </c>
      <c r="V26" s="234">
        <f t="shared" si="130"/>
        <v>0</v>
      </c>
      <c r="W26" s="242">
        <f t="shared" si="131"/>
        <v>0</v>
      </c>
      <c r="X26" s="297"/>
      <c r="Z26" s="234">
        <f t="shared" si="221"/>
        <v>13</v>
      </c>
      <c r="AA26" s="235" t="str">
        <f t="shared" si="132"/>
        <v/>
      </c>
      <c r="AB26" s="236" t="str">
        <f>IFERROR(VLOOKUP(AA26,'Referencia Parámetros'!$A$2:$B$18,2),"")</f>
        <v/>
      </c>
      <c r="AC26" s="140"/>
      <c r="AD26" s="140"/>
      <c r="AE26" s="136" t="str">
        <f t="shared" si="15"/>
        <v>Completar</v>
      </c>
      <c r="AF26" s="134"/>
      <c r="AG26" s="134"/>
      <c r="AH26" s="134"/>
      <c r="AI26" s="136" t="str">
        <f t="shared" si="16"/>
        <v>Completar</v>
      </c>
      <c r="AJ26" s="137" t="str">
        <f t="shared" si="17"/>
        <v>Completar</v>
      </c>
      <c r="AK26" s="137" t="str">
        <f t="shared" si="18"/>
        <v>Completar</v>
      </c>
      <c r="AL26" s="135"/>
      <c r="AM26" s="136" t="str">
        <f t="shared" si="19"/>
        <v>Completar</v>
      </c>
      <c r="AN26" s="237">
        <f t="shared" si="133"/>
        <v>0</v>
      </c>
      <c r="AO26" s="238">
        <f t="shared" si="134"/>
        <v>0</v>
      </c>
      <c r="AP26" s="239" t="str">
        <f>IFERROR(IF(AO26&gt;20*AB26,'Referencia Parámetros'!$D$20,IF(AO26&gt;10*AB26,'Referencia Parámetros'!$D$21,IF(AO26&gt;5*AB26,'Referencia Parámetros'!$D$22, IF(AO26&gt;1,'Referencia Parámetros'!$D$23,"NO APLICA")))),"")</f>
        <v/>
      </c>
      <c r="AQ26" s="240" t="str">
        <f t="shared" si="135"/>
        <v/>
      </c>
      <c r="AR26" s="291">
        <f t="shared" si="232"/>
        <v>0</v>
      </c>
      <c r="AS26" s="234">
        <f t="shared" si="136"/>
        <v>0</v>
      </c>
      <c r="AT26" s="234">
        <f t="shared" si="137"/>
        <v>0</v>
      </c>
      <c r="AU26" s="234">
        <f t="shared" si="138"/>
        <v>0</v>
      </c>
      <c r="AV26" s="242">
        <f t="shared" si="139"/>
        <v>0</v>
      </c>
      <c r="AX26" s="234">
        <f t="shared" si="222"/>
        <v>13</v>
      </c>
      <c r="AY26" s="235" t="str">
        <f t="shared" si="140"/>
        <v/>
      </c>
      <c r="AZ26" s="236" t="str">
        <f>IFERROR(VLOOKUP(AY26,'Referencia Parámetros'!$A$2:$B$18,2),"")</f>
        <v/>
      </c>
      <c r="BA26" s="140"/>
      <c r="BB26" s="140"/>
      <c r="BC26" s="136" t="str">
        <f t="shared" si="24"/>
        <v>Completar</v>
      </c>
      <c r="BD26" s="134"/>
      <c r="BE26" s="134"/>
      <c r="BF26" s="134"/>
      <c r="BG26" s="136" t="str">
        <f t="shared" si="25"/>
        <v>Completar</v>
      </c>
      <c r="BH26" s="137" t="str">
        <f t="shared" si="26"/>
        <v>Completar</v>
      </c>
      <c r="BI26" s="137" t="str">
        <f t="shared" si="27"/>
        <v>Completar</v>
      </c>
      <c r="BJ26" s="135"/>
      <c r="BK26" s="136" t="str">
        <f t="shared" si="28"/>
        <v>Completar</v>
      </c>
      <c r="BL26" s="237">
        <f t="shared" si="141"/>
        <v>0</v>
      </c>
      <c r="BM26" s="238">
        <f t="shared" si="142"/>
        <v>0</v>
      </c>
      <c r="BN26" s="239" t="str">
        <f>IFERROR(IF(BM26&gt;20*AZ26,'Referencia Parámetros'!$D$20,IF(BM26&gt;10*AZ26,'Referencia Parámetros'!$D$21,IF(BM26&gt;5*AZ26,'Referencia Parámetros'!$D$22, IF(BM26&gt;1,'Referencia Parámetros'!$D$23,"NO APLICA")))),"")</f>
        <v/>
      </c>
      <c r="BO26" s="240" t="str">
        <f t="shared" si="143"/>
        <v/>
      </c>
      <c r="BP26" s="291">
        <f t="shared" si="30"/>
        <v>0</v>
      </c>
      <c r="BQ26" s="234">
        <f t="shared" si="144"/>
        <v>0</v>
      </c>
      <c r="BR26" s="234">
        <f t="shared" si="145"/>
        <v>0</v>
      </c>
      <c r="BS26" s="234">
        <f t="shared" si="146"/>
        <v>0</v>
      </c>
      <c r="BT26" s="242">
        <f t="shared" si="147"/>
        <v>0</v>
      </c>
      <c r="BV26" s="234">
        <f t="shared" si="223"/>
        <v>13</v>
      </c>
      <c r="BW26" s="235" t="str">
        <f t="shared" si="148"/>
        <v/>
      </c>
      <c r="BX26" s="236" t="str">
        <f>IFERROR(VLOOKUP(BW26,'Referencia Parámetros'!$A$2:$B$18,2),"")</f>
        <v/>
      </c>
      <c r="BY26" s="140"/>
      <c r="BZ26" s="140"/>
      <c r="CA26" s="136" t="str">
        <f t="shared" si="34"/>
        <v>Completar</v>
      </c>
      <c r="CB26" s="134"/>
      <c r="CC26" s="134"/>
      <c r="CD26" s="134"/>
      <c r="CE26" s="136" t="str">
        <f t="shared" si="35"/>
        <v>Completar</v>
      </c>
      <c r="CF26" s="137" t="str">
        <f t="shared" si="36"/>
        <v>Completar</v>
      </c>
      <c r="CG26" s="137" t="str">
        <f t="shared" si="37"/>
        <v>Completar</v>
      </c>
      <c r="CH26" s="135"/>
      <c r="CI26" s="136" t="str">
        <f t="shared" si="38"/>
        <v>Completar</v>
      </c>
      <c r="CJ26" s="237">
        <f t="shared" si="149"/>
        <v>0</v>
      </c>
      <c r="CK26" s="238">
        <f t="shared" si="150"/>
        <v>0</v>
      </c>
      <c r="CL26" s="239" t="str">
        <f>IFERROR(IF(CK26&gt;20*BX26,'Referencia Parámetros'!$D$20,IF(CK26&gt;10*BX26,'Referencia Parámetros'!$D$21,IF(CK26&gt;5*BX26,'Referencia Parámetros'!$D$22, IF(CK26&gt;1,'Referencia Parámetros'!$D$23,"NO APLICA")))),"")</f>
        <v/>
      </c>
      <c r="CM26" s="240" t="str">
        <f t="shared" si="151"/>
        <v/>
      </c>
      <c r="CN26" s="291">
        <f t="shared" si="40"/>
        <v>0</v>
      </c>
      <c r="CO26" s="234">
        <f t="shared" si="152"/>
        <v>0</v>
      </c>
      <c r="CP26" s="234">
        <f t="shared" si="153"/>
        <v>0</v>
      </c>
      <c r="CQ26" s="234">
        <f t="shared" si="154"/>
        <v>0</v>
      </c>
      <c r="CR26" s="242">
        <f t="shared" si="155"/>
        <v>0</v>
      </c>
      <c r="CT26" s="234">
        <f t="shared" si="224"/>
        <v>13</v>
      </c>
      <c r="CU26" s="235" t="str">
        <f t="shared" si="156"/>
        <v/>
      </c>
      <c r="CV26" s="236" t="str">
        <f>IFERROR(VLOOKUP(CU26,'Referencia Parámetros'!$A$2:$B$18,2),"")</f>
        <v/>
      </c>
      <c r="CW26" s="140"/>
      <c r="CX26" s="140"/>
      <c r="CY26" s="136" t="str">
        <f t="shared" si="44"/>
        <v>Completar</v>
      </c>
      <c r="CZ26" s="134"/>
      <c r="DA26" s="134"/>
      <c r="DB26" s="134"/>
      <c r="DC26" s="136" t="str">
        <f t="shared" si="45"/>
        <v>Completar</v>
      </c>
      <c r="DD26" s="137" t="str">
        <f t="shared" si="46"/>
        <v>Completar</v>
      </c>
      <c r="DE26" s="137" t="str">
        <f t="shared" si="47"/>
        <v>Completar</v>
      </c>
      <c r="DF26" s="135"/>
      <c r="DG26" s="136" t="str">
        <f t="shared" si="48"/>
        <v>Completar</v>
      </c>
      <c r="DH26" s="237">
        <f t="shared" si="157"/>
        <v>0</v>
      </c>
      <c r="DI26" s="238">
        <f t="shared" si="158"/>
        <v>0</v>
      </c>
      <c r="DJ26" s="239" t="str">
        <f>IFERROR(IF(DI26&gt;20*CV26,'Referencia Parámetros'!$D$20,IF(DI26&gt;10*CV26,'Referencia Parámetros'!$D$21,IF(DI26&gt;5*CV26,'Referencia Parámetros'!$D$22, IF(DI26&gt;1,'Referencia Parámetros'!$D$23,"NO APLICA")))),"")</f>
        <v/>
      </c>
      <c r="DK26" s="240" t="str">
        <f t="shared" si="159"/>
        <v/>
      </c>
      <c r="DL26" s="291">
        <f t="shared" si="50"/>
        <v>0</v>
      </c>
      <c r="DM26" s="234">
        <f t="shared" si="160"/>
        <v>0</v>
      </c>
      <c r="DN26" s="234">
        <f t="shared" si="161"/>
        <v>0</v>
      </c>
      <c r="DO26" s="234">
        <f t="shared" si="162"/>
        <v>0</v>
      </c>
      <c r="DP26" s="242">
        <f t="shared" si="163"/>
        <v>0</v>
      </c>
      <c r="DR26" s="234">
        <f t="shared" si="225"/>
        <v>13</v>
      </c>
      <c r="DS26" s="235" t="str">
        <f t="shared" si="164"/>
        <v/>
      </c>
      <c r="DT26" s="236" t="str">
        <f>IFERROR(VLOOKUP(DS26,'Referencia Parámetros'!$A$2:$B$18,2),"")</f>
        <v/>
      </c>
      <c r="DU26" s="140"/>
      <c r="DV26" s="140"/>
      <c r="DW26" s="136" t="str">
        <f t="shared" si="54"/>
        <v>Completar</v>
      </c>
      <c r="DX26" s="134"/>
      <c r="DY26" s="134"/>
      <c r="DZ26" s="134"/>
      <c r="EA26" s="136" t="str">
        <f t="shared" si="55"/>
        <v>Completar</v>
      </c>
      <c r="EB26" s="137" t="str">
        <f t="shared" si="56"/>
        <v>Completar</v>
      </c>
      <c r="EC26" s="137" t="str">
        <f t="shared" si="57"/>
        <v>Completar</v>
      </c>
      <c r="ED26" s="135"/>
      <c r="EE26" s="136" t="str">
        <f t="shared" si="58"/>
        <v>Completar</v>
      </c>
      <c r="EF26" s="237">
        <f t="shared" si="165"/>
        <v>0</v>
      </c>
      <c r="EG26" s="238">
        <f t="shared" si="166"/>
        <v>0</v>
      </c>
      <c r="EH26" s="239" t="str">
        <f>IFERROR(IF(EG26&gt;20*DT26,'Referencia Parámetros'!$D$20,IF(EG26&gt;10*DT26,'Referencia Parámetros'!$D$21,IF(EG26&gt;5*DT26,'Referencia Parámetros'!$D$22, IF(EG26&gt;1,'Referencia Parámetros'!$D$23,"NO APLICA")))),"")</f>
        <v/>
      </c>
      <c r="EI26" s="240" t="str">
        <f t="shared" si="167"/>
        <v/>
      </c>
      <c r="EJ26" s="291">
        <f t="shared" si="60"/>
        <v>0</v>
      </c>
      <c r="EK26" s="234">
        <f t="shared" si="168"/>
        <v>0</v>
      </c>
      <c r="EL26" s="234">
        <f t="shared" si="169"/>
        <v>0</v>
      </c>
      <c r="EM26" s="234">
        <f t="shared" si="170"/>
        <v>0</v>
      </c>
      <c r="EN26" s="242">
        <f t="shared" si="171"/>
        <v>0</v>
      </c>
      <c r="EP26" s="234">
        <f t="shared" si="226"/>
        <v>13</v>
      </c>
      <c r="EQ26" s="235" t="str">
        <f t="shared" si="172"/>
        <v/>
      </c>
      <c r="ER26" s="236" t="str">
        <f>IFERROR(VLOOKUP(EQ26,'Referencia Parámetros'!$A$2:$B$18,2),"")</f>
        <v/>
      </c>
      <c r="ES26" s="140"/>
      <c r="ET26" s="140"/>
      <c r="EU26" s="136" t="str">
        <f t="shared" si="64"/>
        <v>Completar</v>
      </c>
      <c r="EV26" s="134"/>
      <c r="EW26" s="134"/>
      <c r="EX26" s="134"/>
      <c r="EY26" s="136" t="str">
        <f t="shared" si="65"/>
        <v>Completar</v>
      </c>
      <c r="EZ26" s="137" t="str">
        <f t="shared" si="66"/>
        <v>Completar</v>
      </c>
      <c r="FA26" s="137" t="str">
        <f t="shared" si="67"/>
        <v>Completar</v>
      </c>
      <c r="FB26" s="135"/>
      <c r="FC26" s="136" t="str">
        <f t="shared" si="68"/>
        <v>Completar</v>
      </c>
      <c r="FD26" s="237">
        <f t="shared" si="173"/>
        <v>0</v>
      </c>
      <c r="FE26" s="238">
        <f t="shared" si="174"/>
        <v>0</v>
      </c>
      <c r="FF26" s="239" t="str">
        <f>IFERROR(IF(FE26&gt;20*ER26,'Referencia Parámetros'!$D$20,IF(FE26&gt;10*ER26,'Referencia Parámetros'!$D$21,IF(FE26&gt;5*ER26,'Referencia Parámetros'!$D$22, IF(FE26&gt;1,'Referencia Parámetros'!$D$23,"NO APLICA")))),"")</f>
        <v/>
      </c>
      <c r="FG26" s="240" t="str">
        <f t="shared" si="175"/>
        <v/>
      </c>
      <c r="FH26" s="291">
        <f t="shared" si="70"/>
        <v>0</v>
      </c>
      <c r="FI26" s="234">
        <f t="shared" si="176"/>
        <v>0</v>
      </c>
      <c r="FJ26" s="234">
        <f t="shared" si="177"/>
        <v>0</v>
      </c>
      <c r="FK26" s="234">
        <f t="shared" si="178"/>
        <v>0</v>
      </c>
      <c r="FL26" s="242">
        <f t="shared" si="179"/>
        <v>0</v>
      </c>
      <c r="FN26" s="234">
        <f t="shared" si="227"/>
        <v>13</v>
      </c>
      <c r="FO26" s="235" t="str">
        <f t="shared" si="180"/>
        <v/>
      </c>
      <c r="FP26" s="236" t="str">
        <f>IFERROR(VLOOKUP(FO26,'Referencia Parámetros'!$A$2:$B$18,2),"")</f>
        <v/>
      </c>
      <c r="FQ26" s="140"/>
      <c r="FR26" s="140"/>
      <c r="FS26" s="136" t="str">
        <f t="shared" si="74"/>
        <v>Completar</v>
      </c>
      <c r="FT26" s="134"/>
      <c r="FU26" s="134"/>
      <c r="FV26" s="134"/>
      <c r="FW26" s="136" t="str">
        <f t="shared" si="75"/>
        <v>Completar</v>
      </c>
      <c r="FX26" s="137" t="str">
        <f t="shared" si="76"/>
        <v>Completar</v>
      </c>
      <c r="FY26" s="137" t="str">
        <f t="shared" si="77"/>
        <v>Completar</v>
      </c>
      <c r="FZ26" s="135"/>
      <c r="GA26" s="136" t="str">
        <f t="shared" si="78"/>
        <v>Completar</v>
      </c>
      <c r="GB26" s="237">
        <f t="shared" si="181"/>
        <v>0</v>
      </c>
      <c r="GC26" s="238">
        <f t="shared" si="182"/>
        <v>0</v>
      </c>
      <c r="GD26" s="239" t="str">
        <f>IFERROR(IF(GC26&gt;20*FP26,'Referencia Parámetros'!$D$20,IF(GC26&gt;10*FP26,'Referencia Parámetros'!$D$21,IF(GC26&gt;5*FP26,'Referencia Parámetros'!$D$22, IF(GC26&gt;1,'Referencia Parámetros'!$D$23,"NO APLICA")))),"")</f>
        <v/>
      </c>
      <c r="GE26" s="240" t="str">
        <f t="shared" si="183"/>
        <v/>
      </c>
      <c r="GF26" s="291">
        <f t="shared" si="80"/>
        <v>0</v>
      </c>
      <c r="GG26" s="234">
        <f t="shared" si="184"/>
        <v>0</v>
      </c>
      <c r="GH26" s="234">
        <f t="shared" si="185"/>
        <v>0</v>
      </c>
      <c r="GI26" s="234">
        <f t="shared" si="186"/>
        <v>0</v>
      </c>
      <c r="GJ26" s="242">
        <f t="shared" si="187"/>
        <v>0</v>
      </c>
      <c r="GL26" s="234">
        <f t="shared" si="228"/>
        <v>13</v>
      </c>
      <c r="GM26" s="235" t="str">
        <f t="shared" si="188"/>
        <v/>
      </c>
      <c r="GN26" s="236" t="str">
        <f>IFERROR(VLOOKUP(GM26,'Referencia Parámetros'!$A$2:$B$18,2),"")</f>
        <v/>
      </c>
      <c r="GO26" s="140"/>
      <c r="GP26" s="140"/>
      <c r="GQ26" s="136" t="str">
        <f t="shared" si="84"/>
        <v>Completar</v>
      </c>
      <c r="GR26" s="134"/>
      <c r="GS26" s="134"/>
      <c r="GT26" s="134"/>
      <c r="GU26" s="136" t="str">
        <f t="shared" si="85"/>
        <v>Completar</v>
      </c>
      <c r="GV26" s="137" t="str">
        <f t="shared" si="86"/>
        <v>Completar</v>
      </c>
      <c r="GW26" s="137" t="str">
        <f t="shared" si="87"/>
        <v>Completar</v>
      </c>
      <c r="GX26" s="135"/>
      <c r="GY26" s="136" t="str">
        <f t="shared" si="88"/>
        <v>Completar</v>
      </c>
      <c r="GZ26" s="237">
        <f t="shared" si="189"/>
        <v>0</v>
      </c>
      <c r="HA26" s="238">
        <f t="shared" si="190"/>
        <v>0</v>
      </c>
      <c r="HB26" s="239" t="str">
        <f>IFERROR(IF(HA26&gt;20*GN26,'Referencia Parámetros'!$D$20,IF(HA26&gt;10*GN26,'Referencia Parámetros'!$D$21,IF(HA26&gt;5*GN26,'Referencia Parámetros'!$D$22, IF(HA26&gt;1,'Referencia Parámetros'!$D$23,"NO APLICA")))),"")</f>
        <v/>
      </c>
      <c r="HC26" s="240" t="str">
        <f t="shared" si="191"/>
        <v/>
      </c>
      <c r="HD26" s="291">
        <f t="shared" si="90"/>
        <v>0</v>
      </c>
      <c r="HE26" s="234">
        <f t="shared" si="192"/>
        <v>0</v>
      </c>
      <c r="HF26" s="234">
        <f t="shared" si="193"/>
        <v>0</v>
      </c>
      <c r="HG26" s="234">
        <f t="shared" si="194"/>
        <v>0</v>
      </c>
      <c r="HH26" s="242">
        <f t="shared" si="195"/>
        <v>0</v>
      </c>
      <c r="HJ26" s="234">
        <f t="shared" si="229"/>
        <v>13</v>
      </c>
      <c r="HK26" s="235" t="str">
        <f t="shared" si="196"/>
        <v/>
      </c>
      <c r="HL26" s="236" t="str">
        <f>IFERROR(VLOOKUP(HK26,'Referencia Parámetros'!$A$2:$B$18,2),"")</f>
        <v/>
      </c>
      <c r="HM26" s="140"/>
      <c r="HN26" s="140"/>
      <c r="HO26" s="136" t="str">
        <f t="shared" si="94"/>
        <v>Completar</v>
      </c>
      <c r="HP26" s="134"/>
      <c r="HQ26" s="134"/>
      <c r="HR26" s="134"/>
      <c r="HS26" s="136" t="str">
        <f t="shared" si="95"/>
        <v>Completar</v>
      </c>
      <c r="HT26" s="137" t="str">
        <f t="shared" si="96"/>
        <v>Completar</v>
      </c>
      <c r="HU26" s="137" t="str">
        <f t="shared" si="97"/>
        <v>Completar</v>
      </c>
      <c r="HV26" s="135"/>
      <c r="HW26" s="136" t="str">
        <f t="shared" si="98"/>
        <v>Completar</v>
      </c>
      <c r="HX26" s="237">
        <f t="shared" si="197"/>
        <v>0</v>
      </c>
      <c r="HY26" s="238">
        <f t="shared" si="198"/>
        <v>0</v>
      </c>
      <c r="HZ26" s="239" t="str">
        <f>IFERROR(IF(HY26&gt;20*HL26,'Referencia Parámetros'!$D$20,IF(HY26&gt;10*HL26,'Referencia Parámetros'!$D$21,IF(HY26&gt;5*HL26,'Referencia Parámetros'!$D$22, IF(HY26&gt;1,'Referencia Parámetros'!$D$23,"NO APLICA")))),"")</f>
        <v/>
      </c>
      <c r="IA26" s="240" t="str">
        <f t="shared" si="199"/>
        <v/>
      </c>
      <c r="IB26" s="291">
        <f t="shared" si="100"/>
        <v>0</v>
      </c>
      <c r="IC26" s="234">
        <f t="shared" si="200"/>
        <v>0</v>
      </c>
      <c r="ID26" s="234">
        <f t="shared" si="201"/>
        <v>0</v>
      </c>
      <c r="IE26" s="234">
        <f t="shared" si="202"/>
        <v>0</v>
      </c>
      <c r="IF26" s="242">
        <f t="shared" si="203"/>
        <v>0</v>
      </c>
      <c r="IH26" s="234">
        <f t="shared" si="230"/>
        <v>13</v>
      </c>
      <c r="II26" s="235" t="str">
        <f t="shared" si="204"/>
        <v/>
      </c>
      <c r="IJ26" s="236" t="str">
        <f>IFERROR(VLOOKUP(II26,'Referencia Parámetros'!$A$2:$B$18,2),"")</f>
        <v/>
      </c>
      <c r="IK26" s="140"/>
      <c r="IL26" s="140"/>
      <c r="IM26" s="136" t="str">
        <f t="shared" si="104"/>
        <v>Completar</v>
      </c>
      <c r="IN26" s="134"/>
      <c r="IO26" s="134"/>
      <c r="IP26" s="134"/>
      <c r="IQ26" s="136" t="str">
        <f t="shared" si="105"/>
        <v>Completar</v>
      </c>
      <c r="IR26" s="137" t="str">
        <f t="shared" si="106"/>
        <v>Completar</v>
      </c>
      <c r="IS26" s="137" t="str">
        <f t="shared" si="107"/>
        <v>Completar</v>
      </c>
      <c r="IT26" s="135"/>
      <c r="IU26" s="136" t="str">
        <f t="shared" si="108"/>
        <v>Completar</v>
      </c>
      <c r="IV26" s="237">
        <f t="shared" si="205"/>
        <v>0</v>
      </c>
      <c r="IW26" s="238">
        <f t="shared" si="206"/>
        <v>0</v>
      </c>
      <c r="IX26" s="239" t="str">
        <f>IFERROR(IF(IW26&gt;20*IJ26,'Referencia Parámetros'!$D$20,IF(IW26&gt;10*IJ26,'Referencia Parámetros'!$D$21,IF(IW26&gt;5*IJ26,'Referencia Parámetros'!$D$22, IF(IW26&gt;1,'Referencia Parámetros'!$D$23,"NO APLICA")))),"")</f>
        <v/>
      </c>
      <c r="IY26" s="240" t="str">
        <f t="shared" si="207"/>
        <v/>
      </c>
      <c r="IZ26" s="291">
        <f t="shared" si="110"/>
        <v>0</v>
      </c>
      <c r="JA26" s="234">
        <f t="shared" si="208"/>
        <v>0</v>
      </c>
      <c r="JB26" s="234">
        <f t="shared" si="209"/>
        <v>0</v>
      </c>
      <c r="JC26" s="234">
        <f t="shared" si="210"/>
        <v>0</v>
      </c>
      <c r="JD26" s="242">
        <f t="shared" si="211"/>
        <v>0</v>
      </c>
      <c r="JE26" s="198"/>
      <c r="JF26" s="234">
        <f t="shared" si="231"/>
        <v>13</v>
      </c>
      <c r="JG26" s="235" t="str">
        <f t="shared" si="212"/>
        <v/>
      </c>
      <c r="JH26" s="236" t="str">
        <f>IFERROR(VLOOKUP(JG26,'Referencia Parámetros'!$A$2:$B$18,2),"")</f>
        <v/>
      </c>
      <c r="JI26" s="140"/>
      <c r="JJ26" s="140"/>
      <c r="JK26" s="136" t="str">
        <f t="shared" si="114"/>
        <v>Completar</v>
      </c>
      <c r="JL26" s="134"/>
      <c r="JM26" s="134"/>
      <c r="JN26" s="134"/>
      <c r="JO26" s="136" t="str">
        <f t="shared" si="115"/>
        <v>Completar</v>
      </c>
      <c r="JP26" s="137" t="str">
        <f t="shared" si="116"/>
        <v>Completar</v>
      </c>
      <c r="JQ26" s="137" t="str">
        <f t="shared" si="117"/>
        <v>Completar</v>
      </c>
      <c r="JR26" s="135"/>
      <c r="JS26" s="136" t="str">
        <f t="shared" si="118"/>
        <v>Completar</v>
      </c>
      <c r="JT26" s="237">
        <f t="shared" si="213"/>
        <v>0</v>
      </c>
      <c r="JU26" s="238">
        <f t="shared" si="214"/>
        <v>0</v>
      </c>
      <c r="JV26" s="239" t="str">
        <f>IFERROR(IF(JU26&gt;20*JH26,'Referencia Parámetros'!$D$20,IF(JU26&gt;10*JH26,'Referencia Parámetros'!$D$21,IF(JU26&gt;5*JH26,'Referencia Parámetros'!$D$22, IF(JU26&gt;1,'Referencia Parámetros'!$D$23,"NO APLICA")))),"")</f>
        <v/>
      </c>
      <c r="JW26" s="240" t="str">
        <f t="shared" si="215"/>
        <v/>
      </c>
      <c r="JX26" s="291">
        <f t="shared" si="120"/>
        <v>0</v>
      </c>
      <c r="JY26" s="234">
        <f t="shared" si="216"/>
        <v>0</v>
      </c>
      <c r="JZ26" s="234">
        <f t="shared" si="217"/>
        <v>0</v>
      </c>
      <c r="KA26" s="234">
        <f t="shared" si="218"/>
        <v>0</v>
      </c>
      <c r="KB26" s="242">
        <f t="shared" si="219"/>
        <v>0</v>
      </c>
      <c r="LK26" s="244">
        <v>13</v>
      </c>
      <c r="LY26" s="198"/>
    </row>
    <row r="27" spans="1:337" ht="16.5" customHeight="1" x14ac:dyDescent="0.25">
      <c r="A27" s="234">
        <f t="shared" si="220"/>
        <v>14</v>
      </c>
      <c r="B27" s="235" t="str">
        <f t="shared" si="124"/>
        <v/>
      </c>
      <c r="C27" s="236" t="str">
        <f>+IFERROR(VLOOKUP(B27,'Referencia Parámetros'!$A$2:$B$18,2),"")</f>
        <v/>
      </c>
      <c r="D27" s="140"/>
      <c r="E27" s="134"/>
      <c r="F27" s="135"/>
      <c r="G27" s="134"/>
      <c r="H27" s="134"/>
      <c r="I27" s="134"/>
      <c r="J27" s="135"/>
      <c r="K27" s="141"/>
      <c r="L27" s="141"/>
      <c r="M27" s="135"/>
      <c r="N27" s="135"/>
      <c r="O27" s="237">
        <f t="shared" si="125"/>
        <v>0</v>
      </c>
      <c r="P27" s="238">
        <f t="shared" si="126"/>
        <v>0</v>
      </c>
      <c r="Q27" s="239" t="str">
        <f>IFERROR(IF(P27&gt;20*C27,'Referencia Parámetros'!$D$20,IF(P27&gt;10*C27,'Referencia Parámetros'!$D$21,IF(P27&gt;5*C27,'Referencia Parámetros'!$D$22,IF(P27&gt;1,'Referencia Parámetros'!$D$23,"NO APLICA")))),"")</f>
        <v/>
      </c>
      <c r="R27" s="240" t="str">
        <f t="shared" si="127"/>
        <v/>
      </c>
      <c r="S27" s="300">
        <f t="shared" si="13"/>
        <v>0</v>
      </c>
      <c r="T27" s="234">
        <f t="shared" si="128"/>
        <v>0</v>
      </c>
      <c r="U27" s="234">
        <f t="shared" si="129"/>
        <v>0</v>
      </c>
      <c r="V27" s="234">
        <f t="shared" si="130"/>
        <v>0</v>
      </c>
      <c r="W27" s="242">
        <f t="shared" si="131"/>
        <v>0</v>
      </c>
      <c r="X27" s="297"/>
      <c r="Z27" s="234">
        <f t="shared" si="221"/>
        <v>14</v>
      </c>
      <c r="AA27" s="235" t="str">
        <f t="shared" si="132"/>
        <v/>
      </c>
      <c r="AB27" s="236" t="str">
        <f>IFERROR(VLOOKUP(AA27,'Referencia Parámetros'!$A$2:$B$18,2),"")</f>
        <v/>
      </c>
      <c r="AC27" s="140"/>
      <c r="AD27" s="140"/>
      <c r="AE27" s="136" t="str">
        <f t="shared" si="15"/>
        <v>Completar</v>
      </c>
      <c r="AF27" s="134"/>
      <c r="AG27" s="134"/>
      <c r="AH27" s="134"/>
      <c r="AI27" s="136" t="str">
        <f t="shared" si="16"/>
        <v>Completar</v>
      </c>
      <c r="AJ27" s="137" t="str">
        <f t="shared" si="17"/>
        <v>Completar</v>
      </c>
      <c r="AK27" s="137" t="str">
        <f t="shared" si="18"/>
        <v>Completar</v>
      </c>
      <c r="AL27" s="135"/>
      <c r="AM27" s="136" t="str">
        <f t="shared" si="19"/>
        <v>Completar</v>
      </c>
      <c r="AN27" s="237">
        <f t="shared" si="133"/>
        <v>0</v>
      </c>
      <c r="AO27" s="238">
        <f t="shared" si="134"/>
        <v>0</v>
      </c>
      <c r="AP27" s="239" t="str">
        <f>IFERROR(IF(AO27&gt;20*AB27,'Referencia Parámetros'!$D$20,IF(AO27&gt;10*AB27,'Referencia Parámetros'!$D$21,IF(AO27&gt;5*AB27,'Referencia Parámetros'!$D$22, IF(AO27&gt;1,'Referencia Parámetros'!$D$23,"NO APLICA")))),"")</f>
        <v/>
      </c>
      <c r="AQ27" s="240" t="str">
        <f t="shared" si="135"/>
        <v/>
      </c>
      <c r="AR27" s="291">
        <f t="shared" si="232"/>
        <v>0</v>
      </c>
      <c r="AS27" s="234">
        <f t="shared" si="136"/>
        <v>0</v>
      </c>
      <c r="AT27" s="234">
        <f t="shared" si="137"/>
        <v>0</v>
      </c>
      <c r="AU27" s="234">
        <f t="shared" si="138"/>
        <v>0</v>
      </c>
      <c r="AV27" s="242">
        <f t="shared" si="139"/>
        <v>0</v>
      </c>
      <c r="AX27" s="234">
        <f t="shared" si="222"/>
        <v>14</v>
      </c>
      <c r="AY27" s="235" t="str">
        <f t="shared" si="140"/>
        <v/>
      </c>
      <c r="AZ27" s="236" t="str">
        <f>IFERROR(VLOOKUP(AY27,'Referencia Parámetros'!$A$2:$B$18,2),"")</f>
        <v/>
      </c>
      <c r="BA27" s="140"/>
      <c r="BB27" s="140"/>
      <c r="BC27" s="136" t="str">
        <f t="shared" si="24"/>
        <v>Completar</v>
      </c>
      <c r="BD27" s="134"/>
      <c r="BE27" s="134"/>
      <c r="BF27" s="134"/>
      <c r="BG27" s="136" t="str">
        <f t="shared" si="25"/>
        <v>Completar</v>
      </c>
      <c r="BH27" s="137" t="str">
        <f t="shared" si="26"/>
        <v>Completar</v>
      </c>
      <c r="BI27" s="137" t="str">
        <f t="shared" si="27"/>
        <v>Completar</v>
      </c>
      <c r="BJ27" s="135"/>
      <c r="BK27" s="136" t="str">
        <f t="shared" si="28"/>
        <v>Completar</v>
      </c>
      <c r="BL27" s="237">
        <f t="shared" si="141"/>
        <v>0</v>
      </c>
      <c r="BM27" s="238">
        <f t="shared" si="142"/>
        <v>0</v>
      </c>
      <c r="BN27" s="239" t="str">
        <f>IFERROR(IF(BM27&gt;20*AZ27,'Referencia Parámetros'!$D$20,IF(BM27&gt;10*AZ27,'Referencia Parámetros'!$D$21,IF(BM27&gt;5*AZ27,'Referencia Parámetros'!$D$22, IF(BM27&gt;1,'Referencia Parámetros'!$D$23,"NO APLICA")))),"")</f>
        <v/>
      </c>
      <c r="BO27" s="240" t="str">
        <f t="shared" si="143"/>
        <v/>
      </c>
      <c r="BP27" s="291">
        <f t="shared" si="30"/>
        <v>0</v>
      </c>
      <c r="BQ27" s="234">
        <f t="shared" si="144"/>
        <v>0</v>
      </c>
      <c r="BR27" s="234">
        <f t="shared" si="145"/>
        <v>0</v>
      </c>
      <c r="BS27" s="234">
        <f t="shared" si="146"/>
        <v>0</v>
      </c>
      <c r="BT27" s="242">
        <f t="shared" si="147"/>
        <v>0</v>
      </c>
      <c r="BV27" s="234">
        <f t="shared" si="223"/>
        <v>14</v>
      </c>
      <c r="BW27" s="235" t="str">
        <f t="shared" si="148"/>
        <v/>
      </c>
      <c r="BX27" s="236" t="str">
        <f>IFERROR(VLOOKUP(BW27,'Referencia Parámetros'!$A$2:$B$18,2),"")</f>
        <v/>
      </c>
      <c r="BY27" s="140"/>
      <c r="BZ27" s="140"/>
      <c r="CA27" s="136" t="str">
        <f t="shared" si="34"/>
        <v>Completar</v>
      </c>
      <c r="CB27" s="134"/>
      <c r="CC27" s="134"/>
      <c r="CD27" s="134"/>
      <c r="CE27" s="136" t="str">
        <f t="shared" si="35"/>
        <v>Completar</v>
      </c>
      <c r="CF27" s="137" t="str">
        <f t="shared" si="36"/>
        <v>Completar</v>
      </c>
      <c r="CG27" s="137" t="str">
        <f t="shared" si="37"/>
        <v>Completar</v>
      </c>
      <c r="CH27" s="135"/>
      <c r="CI27" s="136" t="str">
        <f t="shared" si="38"/>
        <v>Completar</v>
      </c>
      <c r="CJ27" s="237">
        <f t="shared" si="149"/>
        <v>0</v>
      </c>
      <c r="CK27" s="238">
        <f t="shared" si="150"/>
        <v>0</v>
      </c>
      <c r="CL27" s="239" t="str">
        <f>IFERROR(IF(CK27&gt;20*BX27,'Referencia Parámetros'!$D$20,IF(CK27&gt;10*BX27,'Referencia Parámetros'!$D$21,IF(CK27&gt;5*BX27,'Referencia Parámetros'!$D$22, IF(CK27&gt;1,'Referencia Parámetros'!$D$23,"NO APLICA")))),"")</f>
        <v/>
      </c>
      <c r="CM27" s="240" t="str">
        <f t="shared" si="151"/>
        <v/>
      </c>
      <c r="CN27" s="291">
        <f t="shared" si="40"/>
        <v>0</v>
      </c>
      <c r="CO27" s="234">
        <f t="shared" si="152"/>
        <v>0</v>
      </c>
      <c r="CP27" s="234">
        <f t="shared" si="153"/>
        <v>0</v>
      </c>
      <c r="CQ27" s="234">
        <f t="shared" si="154"/>
        <v>0</v>
      </c>
      <c r="CR27" s="242">
        <f t="shared" si="155"/>
        <v>0</v>
      </c>
      <c r="CT27" s="234">
        <f t="shared" si="224"/>
        <v>14</v>
      </c>
      <c r="CU27" s="235" t="str">
        <f t="shared" si="156"/>
        <v/>
      </c>
      <c r="CV27" s="236" t="str">
        <f>IFERROR(VLOOKUP(CU27,'Referencia Parámetros'!$A$2:$B$18,2),"")</f>
        <v/>
      </c>
      <c r="CW27" s="140"/>
      <c r="CX27" s="140"/>
      <c r="CY27" s="136" t="str">
        <f t="shared" si="44"/>
        <v>Completar</v>
      </c>
      <c r="CZ27" s="134"/>
      <c r="DA27" s="134"/>
      <c r="DB27" s="134"/>
      <c r="DC27" s="136" t="str">
        <f t="shared" si="45"/>
        <v>Completar</v>
      </c>
      <c r="DD27" s="137" t="str">
        <f t="shared" si="46"/>
        <v>Completar</v>
      </c>
      <c r="DE27" s="137" t="str">
        <f t="shared" si="47"/>
        <v>Completar</v>
      </c>
      <c r="DF27" s="135"/>
      <c r="DG27" s="136" t="str">
        <f t="shared" si="48"/>
        <v>Completar</v>
      </c>
      <c r="DH27" s="237">
        <f t="shared" si="157"/>
        <v>0</v>
      </c>
      <c r="DI27" s="238">
        <f t="shared" si="158"/>
        <v>0</v>
      </c>
      <c r="DJ27" s="239" t="str">
        <f>IFERROR(IF(DI27&gt;20*CV27,'Referencia Parámetros'!$D$20,IF(DI27&gt;10*CV27,'Referencia Parámetros'!$D$21,IF(DI27&gt;5*CV27,'Referencia Parámetros'!$D$22, IF(DI27&gt;1,'Referencia Parámetros'!$D$23,"NO APLICA")))),"")</f>
        <v/>
      </c>
      <c r="DK27" s="240" t="str">
        <f t="shared" si="159"/>
        <v/>
      </c>
      <c r="DL27" s="291">
        <f t="shared" si="50"/>
        <v>0</v>
      </c>
      <c r="DM27" s="234">
        <f t="shared" si="160"/>
        <v>0</v>
      </c>
      <c r="DN27" s="234">
        <f t="shared" si="161"/>
        <v>0</v>
      </c>
      <c r="DO27" s="234">
        <f t="shared" si="162"/>
        <v>0</v>
      </c>
      <c r="DP27" s="242">
        <f t="shared" si="163"/>
        <v>0</v>
      </c>
      <c r="DR27" s="234">
        <f t="shared" si="225"/>
        <v>14</v>
      </c>
      <c r="DS27" s="235" t="str">
        <f t="shared" si="164"/>
        <v/>
      </c>
      <c r="DT27" s="236" t="str">
        <f>IFERROR(VLOOKUP(DS27,'Referencia Parámetros'!$A$2:$B$18,2),"")</f>
        <v/>
      </c>
      <c r="DU27" s="140"/>
      <c r="DV27" s="140"/>
      <c r="DW27" s="136" t="str">
        <f t="shared" si="54"/>
        <v>Completar</v>
      </c>
      <c r="DX27" s="134"/>
      <c r="DY27" s="134"/>
      <c r="DZ27" s="134"/>
      <c r="EA27" s="136" t="str">
        <f t="shared" si="55"/>
        <v>Completar</v>
      </c>
      <c r="EB27" s="137" t="str">
        <f t="shared" si="56"/>
        <v>Completar</v>
      </c>
      <c r="EC27" s="137" t="str">
        <f t="shared" si="57"/>
        <v>Completar</v>
      </c>
      <c r="ED27" s="135"/>
      <c r="EE27" s="136" t="str">
        <f t="shared" si="58"/>
        <v>Completar</v>
      </c>
      <c r="EF27" s="237">
        <f t="shared" si="165"/>
        <v>0</v>
      </c>
      <c r="EG27" s="238">
        <f t="shared" si="166"/>
        <v>0</v>
      </c>
      <c r="EH27" s="239" t="str">
        <f>IFERROR(IF(EG27&gt;20*DT27,'Referencia Parámetros'!$D$20,IF(EG27&gt;10*DT27,'Referencia Parámetros'!$D$21,IF(EG27&gt;5*DT27,'Referencia Parámetros'!$D$22, IF(EG27&gt;1,'Referencia Parámetros'!$D$23,"NO APLICA")))),"")</f>
        <v/>
      </c>
      <c r="EI27" s="240" t="str">
        <f t="shared" si="167"/>
        <v/>
      </c>
      <c r="EJ27" s="291">
        <f t="shared" si="60"/>
        <v>0</v>
      </c>
      <c r="EK27" s="234">
        <f t="shared" si="168"/>
        <v>0</v>
      </c>
      <c r="EL27" s="234">
        <f t="shared" si="169"/>
        <v>0</v>
      </c>
      <c r="EM27" s="234">
        <f t="shared" si="170"/>
        <v>0</v>
      </c>
      <c r="EN27" s="242">
        <f t="shared" si="171"/>
        <v>0</v>
      </c>
      <c r="EP27" s="234">
        <f t="shared" si="226"/>
        <v>14</v>
      </c>
      <c r="EQ27" s="235" t="str">
        <f t="shared" si="172"/>
        <v/>
      </c>
      <c r="ER27" s="236" t="str">
        <f>IFERROR(VLOOKUP(EQ27,'Referencia Parámetros'!$A$2:$B$18,2),"")</f>
        <v/>
      </c>
      <c r="ES27" s="140"/>
      <c r="ET27" s="140"/>
      <c r="EU27" s="136" t="str">
        <f t="shared" si="64"/>
        <v>Completar</v>
      </c>
      <c r="EV27" s="134"/>
      <c r="EW27" s="134"/>
      <c r="EX27" s="134"/>
      <c r="EY27" s="136" t="str">
        <f t="shared" si="65"/>
        <v>Completar</v>
      </c>
      <c r="EZ27" s="137" t="str">
        <f t="shared" si="66"/>
        <v>Completar</v>
      </c>
      <c r="FA27" s="137" t="str">
        <f t="shared" si="67"/>
        <v>Completar</v>
      </c>
      <c r="FB27" s="135"/>
      <c r="FC27" s="136" t="str">
        <f t="shared" si="68"/>
        <v>Completar</v>
      </c>
      <c r="FD27" s="237">
        <f t="shared" si="173"/>
        <v>0</v>
      </c>
      <c r="FE27" s="238">
        <f t="shared" si="174"/>
        <v>0</v>
      </c>
      <c r="FF27" s="239" t="str">
        <f>IFERROR(IF(FE27&gt;20*ER27,'Referencia Parámetros'!$D$20,IF(FE27&gt;10*ER27,'Referencia Parámetros'!$D$21,IF(FE27&gt;5*ER27,'Referencia Parámetros'!$D$22, IF(FE27&gt;1,'Referencia Parámetros'!$D$23,"NO APLICA")))),"")</f>
        <v/>
      </c>
      <c r="FG27" s="240" t="str">
        <f t="shared" si="175"/>
        <v/>
      </c>
      <c r="FH27" s="291">
        <f t="shared" si="70"/>
        <v>0</v>
      </c>
      <c r="FI27" s="234">
        <f t="shared" si="176"/>
        <v>0</v>
      </c>
      <c r="FJ27" s="234">
        <f t="shared" si="177"/>
        <v>0</v>
      </c>
      <c r="FK27" s="234">
        <f t="shared" si="178"/>
        <v>0</v>
      </c>
      <c r="FL27" s="242">
        <f t="shared" si="179"/>
        <v>0</v>
      </c>
      <c r="FN27" s="234">
        <f t="shared" si="227"/>
        <v>14</v>
      </c>
      <c r="FO27" s="235" t="str">
        <f t="shared" si="180"/>
        <v/>
      </c>
      <c r="FP27" s="236" t="str">
        <f>IFERROR(VLOOKUP(FO27,'Referencia Parámetros'!$A$2:$B$18,2),"")</f>
        <v/>
      </c>
      <c r="FQ27" s="140"/>
      <c r="FR27" s="140"/>
      <c r="FS27" s="136" t="str">
        <f t="shared" si="74"/>
        <v>Completar</v>
      </c>
      <c r="FT27" s="134"/>
      <c r="FU27" s="134"/>
      <c r="FV27" s="134"/>
      <c r="FW27" s="136" t="str">
        <f t="shared" si="75"/>
        <v>Completar</v>
      </c>
      <c r="FX27" s="137" t="str">
        <f t="shared" si="76"/>
        <v>Completar</v>
      </c>
      <c r="FY27" s="137" t="str">
        <f t="shared" si="77"/>
        <v>Completar</v>
      </c>
      <c r="FZ27" s="135"/>
      <c r="GA27" s="136" t="str">
        <f t="shared" si="78"/>
        <v>Completar</v>
      </c>
      <c r="GB27" s="237">
        <f t="shared" si="181"/>
        <v>0</v>
      </c>
      <c r="GC27" s="238">
        <f t="shared" si="182"/>
        <v>0</v>
      </c>
      <c r="GD27" s="239" t="str">
        <f>IFERROR(IF(GC27&gt;20*FP27,'Referencia Parámetros'!$D$20,IF(GC27&gt;10*FP27,'Referencia Parámetros'!$D$21,IF(GC27&gt;5*FP27,'Referencia Parámetros'!$D$22, IF(GC27&gt;1,'Referencia Parámetros'!$D$23,"NO APLICA")))),"")</f>
        <v/>
      </c>
      <c r="GE27" s="240" t="str">
        <f t="shared" si="183"/>
        <v/>
      </c>
      <c r="GF27" s="291">
        <f t="shared" si="80"/>
        <v>0</v>
      </c>
      <c r="GG27" s="234">
        <f t="shared" si="184"/>
        <v>0</v>
      </c>
      <c r="GH27" s="234">
        <f t="shared" si="185"/>
        <v>0</v>
      </c>
      <c r="GI27" s="234">
        <f t="shared" si="186"/>
        <v>0</v>
      </c>
      <c r="GJ27" s="242">
        <f t="shared" si="187"/>
        <v>0</v>
      </c>
      <c r="GL27" s="234">
        <f t="shared" si="228"/>
        <v>14</v>
      </c>
      <c r="GM27" s="235" t="str">
        <f t="shared" si="188"/>
        <v/>
      </c>
      <c r="GN27" s="236" t="str">
        <f>IFERROR(VLOOKUP(GM27,'Referencia Parámetros'!$A$2:$B$18,2),"")</f>
        <v/>
      </c>
      <c r="GO27" s="140"/>
      <c r="GP27" s="140"/>
      <c r="GQ27" s="136" t="str">
        <f t="shared" si="84"/>
        <v>Completar</v>
      </c>
      <c r="GR27" s="134"/>
      <c r="GS27" s="134"/>
      <c r="GT27" s="134"/>
      <c r="GU27" s="136" t="str">
        <f t="shared" si="85"/>
        <v>Completar</v>
      </c>
      <c r="GV27" s="137" t="str">
        <f t="shared" si="86"/>
        <v>Completar</v>
      </c>
      <c r="GW27" s="137" t="str">
        <f t="shared" si="87"/>
        <v>Completar</v>
      </c>
      <c r="GX27" s="135"/>
      <c r="GY27" s="136" t="str">
        <f t="shared" si="88"/>
        <v>Completar</v>
      </c>
      <c r="GZ27" s="237">
        <f t="shared" si="189"/>
        <v>0</v>
      </c>
      <c r="HA27" s="238">
        <f t="shared" si="190"/>
        <v>0</v>
      </c>
      <c r="HB27" s="239" t="str">
        <f>IFERROR(IF(HA27&gt;20*GN27,'Referencia Parámetros'!$D$20,IF(HA27&gt;10*GN27,'Referencia Parámetros'!$D$21,IF(HA27&gt;5*GN27,'Referencia Parámetros'!$D$22, IF(HA27&gt;1,'Referencia Parámetros'!$D$23,"NO APLICA")))),"")</f>
        <v/>
      </c>
      <c r="HC27" s="240" t="str">
        <f t="shared" si="191"/>
        <v/>
      </c>
      <c r="HD27" s="291">
        <f t="shared" si="90"/>
        <v>0</v>
      </c>
      <c r="HE27" s="234">
        <f t="shared" si="192"/>
        <v>0</v>
      </c>
      <c r="HF27" s="234">
        <f t="shared" si="193"/>
        <v>0</v>
      </c>
      <c r="HG27" s="234">
        <f t="shared" si="194"/>
        <v>0</v>
      </c>
      <c r="HH27" s="242">
        <f t="shared" si="195"/>
        <v>0</v>
      </c>
      <c r="HJ27" s="234">
        <f t="shared" si="229"/>
        <v>14</v>
      </c>
      <c r="HK27" s="235" t="str">
        <f t="shared" si="196"/>
        <v/>
      </c>
      <c r="HL27" s="236" t="str">
        <f>IFERROR(VLOOKUP(HK27,'Referencia Parámetros'!$A$2:$B$18,2),"")</f>
        <v/>
      </c>
      <c r="HM27" s="140"/>
      <c r="HN27" s="140"/>
      <c r="HO27" s="136" t="str">
        <f t="shared" si="94"/>
        <v>Completar</v>
      </c>
      <c r="HP27" s="134"/>
      <c r="HQ27" s="134"/>
      <c r="HR27" s="134"/>
      <c r="HS27" s="136" t="str">
        <f t="shared" si="95"/>
        <v>Completar</v>
      </c>
      <c r="HT27" s="137" t="str">
        <f t="shared" si="96"/>
        <v>Completar</v>
      </c>
      <c r="HU27" s="137" t="str">
        <f t="shared" si="97"/>
        <v>Completar</v>
      </c>
      <c r="HV27" s="135"/>
      <c r="HW27" s="136" t="str">
        <f t="shared" si="98"/>
        <v>Completar</v>
      </c>
      <c r="HX27" s="237">
        <f t="shared" si="197"/>
        <v>0</v>
      </c>
      <c r="HY27" s="238">
        <f t="shared" si="198"/>
        <v>0</v>
      </c>
      <c r="HZ27" s="239" t="str">
        <f>IFERROR(IF(HY27&gt;20*HL27,'Referencia Parámetros'!$D$20,IF(HY27&gt;10*HL27,'Referencia Parámetros'!$D$21,IF(HY27&gt;5*HL27,'Referencia Parámetros'!$D$22, IF(HY27&gt;1,'Referencia Parámetros'!$D$23,"NO APLICA")))),"")</f>
        <v/>
      </c>
      <c r="IA27" s="240" t="str">
        <f t="shared" si="199"/>
        <v/>
      </c>
      <c r="IB27" s="291">
        <f t="shared" si="100"/>
        <v>0</v>
      </c>
      <c r="IC27" s="234">
        <f t="shared" si="200"/>
        <v>0</v>
      </c>
      <c r="ID27" s="234">
        <f t="shared" si="201"/>
        <v>0</v>
      </c>
      <c r="IE27" s="234">
        <f t="shared" si="202"/>
        <v>0</v>
      </c>
      <c r="IF27" s="242">
        <f t="shared" si="203"/>
        <v>0</v>
      </c>
      <c r="IH27" s="234">
        <f t="shared" si="230"/>
        <v>14</v>
      </c>
      <c r="II27" s="235" t="str">
        <f t="shared" si="204"/>
        <v/>
      </c>
      <c r="IJ27" s="236" t="str">
        <f>IFERROR(VLOOKUP(II27,'Referencia Parámetros'!$A$2:$B$18,2),"")</f>
        <v/>
      </c>
      <c r="IK27" s="140"/>
      <c r="IL27" s="140"/>
      <c r="IM27" s="136" t="str">
        <f t="shared" si="104"/>
        <v>Completar</v>
      </c>
      <c r="IN27" s="134"/>
      <c r="IO27" s="134"/>
      <c r="IP27" s="134"/>
      <c r="IQ27" s="136" t="str">
        <f t="shared" si="105"/>
        <v>Completar</v>
      </c>
      <c r="IR27" s="137" t="str">
        <f t="shared" si="106"/>
        <v>Completar</v>
      </c>
      <c r="IS27" s="137" t="str">
        <f t="shared" si="107"/>
        <v>Completar</v>
      </c>
      <c r="IT27" s="135"/>
      <c r="IU27" s="136" t="str">
        <f t="shared" si="108"/>
        <v>Completar</v>
      </c>
      <c r="IV27" s="237">
        <f t="shared" si="205"/>
        <v>0</v>
      </c>
      <c r="IW27" s="238">
        <f t="shared" si="206"/>
        <v>0</v>
      </c>
      <c r="IX27" s="239" t="str">
        <f>IFERROR(IF(IW27&gt;20*IJ27,'Referencia Parámetros'!$D$20,IF(IW27&gt;10*IJ27,'Referencia Parámetros'!$D$21,IF(IW27&gt;5*IJ27,'Referencia Parámetros'!$D$22, IF(IW27&gt;1,'Referencia Parámetros'!$D$23,"NO APLICA")))),"")</f>
        <v/>
      </c>
      <c r="IY27" s="240" t="str">
        <f t="shared" si="207"/>
        <v/>
      </c>
      <c r="IZ27" s="291">
        <f t="shared" si="110"/>
        <v>0</v>
      </c>
      <c r="JA27" s="234">
        <f t="shared" si="208"/>
        <v>0</v>
      </c>
      <c r="JB27" s="234">
        <f t="shared" si="209"/>
        <v>0</v>
      </c>
      <c r="JC27" s="234">
        <f t="shared" si="210"/>
        <v>0</v>
      </c>
      <c r="JD27" s="242">
        <f t="shared" si="211"/>
        <v>0</v>
      </c>
      <c r="JE27" s="198"/>
      <c r="JF27" s="234">
        <f t="shared" si="231"/>
        <v>14</v>
      </c>
      <c r="JG27" s="235" t="str">
        <f t="shared" si="212"/>
        <v/>
      </c>
      <c r="JH27" s="236" t="str">
        <f>IFERROR(VLOOKUP(JG27,'Referencia Parámetros'!$A$2:$B$18,2),"")</f>
        <v/>
      </c>
      <c r="JI27" s="140"/>
      <c r="JJ27" s="140"/>
      <c r="JK27" s="136" t="str">
        <f t="shared" si="114"/>
        <v>Completar</v>
      </c>
      <c r="JL27" s="134"/>
      <c r="JM27" s="134"/>
      <c r="JN27" s="134"/>
      <c r="JO27" s="136" t="str">
        <f t="shared" si="115"/>
        <v>Completar</v>
      </c>
      <c r="JP27" s="137" t="str">
        <f t="shared" si="116"/>
        <v>Completar</v>
      </c>
      <c r="JQ27" s="137" t="str">
        <f t="shared" si="117"/>
        <v>Completar</v>
      </c>
      <c r="JR27" s="135"/>
      <c r="JS27" s="136" t="str">
        <f t="shared" si="118"/>
        <v>Completar</v>
      </c>
      <c r="JT27" s="237">
        <f t="shared" si="213"/>
        <v>0</v>
      </c>
      <c r="JU27" s="238">
        <f t="shared" si="214"/>
        <v>0</v>
      </c>
      <c r="JV27" s="239" t="str">
        <f>IFERROR(IF(JU27&gt;20*JH27,'Referencia Parámetros'!$D$20,IF(JU27&gt;10*JH27,'Referencia Parámetros'!$D$21,IF(JU27&gt;5*JH27,'Referencia Parámetros'!$D$22, IF(JU27&gt;1,'Referencia Parámetros'!$D$23,"NO APLICA")))),"")</f>
        <v/>
      </c>
      <c r="JW27" s="240" t="str">
        <f t="shared" si="215"/>
        <v/>
      </c>
      <c r="JX27" s="291">
        <f t="shared" si="120"/>
        <v>0</v>
      </c>
      <c r="JY27" s="234">
        <f t="shared" si="216"/>
        <v>0</v>
      </c>
      <c r="JZ27" s="234">
        <f t="shared" si="217"/>
        <v>0</v>
      </c>
      <c r="KA27" s="234">
        <f t="shared" si="218"/>
        <v>0</v>
      </c>
      <c r="KB27" s="242">
        <f t="shared" si="219"/>
        <v>0</v>
      </c>
      <c r="LK27" s="244">
        <v>14</v>
      </c>
      <c r="LY27" s="198"/>
    </row>
    <row r="28" spans="1:337" ht="16.5" customHeight="1" x14ac:dyDescent="0.25">
      <c r="A28" s="234">
        <f t="shared" si="220"/>
        <v>15</v>
      </c>
      <c r="B28" s="235" t="str">
        <f t="shared" si="124"/>
        <v/>
      </c>
      <c r="C28" s="236" t="str">
        <f>+IFERROR(VLOOKUP(B28,'Referencia Parámetros'!$A$2:$B$18,2),"")</f>
        <v/>
      </c>
      <c r="D28" s="140"/>
      <c r="E28" s="134"/>
      <c r="F28" s="135"/>
      <c r="G28" s="134"/>
      <c r="H28" s="134"/>
      <c r="I28" s="134"/>
      <c r="J28" s="135"/>
      <c r="K28" s="141"/>
      <c r="L28" s="141"/>
      <c r="M28" s="135"/>
      <c r="N28" s="135"/>
      <c r="O28" s="237">
        <f t="shared" si="125"/>
        <v>0</v>
      </c>
      <c r="P28" s="238">
        <f t="shared" si="126"/>
        <v>0</v>
      </c>
      <c r="Q28" s="239" t="str">
        <f>IFERROR(IF(P28&gt;20*C28,'Referencia Parámetros'!$D$20,IF(P28&gt;10*C28,'Referencia Parámetros'!$D$21,IF(P28&gt;5*C28,'Referencia Parámetros'!$D$22,IF(P28&gt;1,'Referencia Parámetros'!$D$23,"NO APLICA")))),"")</f>
        <v/>
      </c>
      <c r="R28" s="240" t="str">
        <f t="shared" si="127"/>
        <v/>
      </c>
      <c r="S28" s="300">
        <f t="shared" si="13"/>
        <v>0</v>
      </c>
      <c r="T28" s="234">
        <f t="shared" si="128"/>
        <v>0</v>
      </c>
      <c r="U28" s="234">
        <f t="shared" si="129"/>
        <v>0</v>
      </c>
      <c r="V28" s="234">
        <f t="shared" si="130"/>
        <v>0</v>
      </c>
      <c r="W28" s="242">
        <f t="shared" si="131"/>
        <v>0</v>
      </c>
      <c r="X28" s="297"/>
      <c r="Z28" s="234">
        <f t="shared" si="221"/>
        <v>15</v>
      </c>
      <c r="AA28" s="235" t="str">
        <f t="shared" si="132"/>
        <v/>
      </c>
      <c r="AB28" s="236" t="str">
        <f>IFERROR(VLOOKUP(AA28,'Referencia Parámetros'!$A$2:$B$18,2),"")</f>
        <v/>
      </c>
      <c r="AC28" s="140"/>
      <c r="AD28" s="140"/>
      <c r="AE28" s="136" t="str">
        <f t="shared" si="15"/>
        <v>Completar</v>
      </c>
      <c r="AF28" s="134"/>
      <c r="AG28" s="134"/>
      <c r="AH28" s="134"/>
      <c r="AI28" s="136" t="str">
        <f t="shared" si="16"/>
        <v>Completar</v>
      </c>
      <c r="AJ28" s="137" t="str">
        <f t="shared" si="17"/>
        <v>Completar</v>
      </c>
      <c r="AK28" s="137" t="str">
        <f t="shared" si="18"/>
        <v>Completar</v>
      </c>
      <c r="AL28" s="135"/>
      <c r="AM28" s="136" t="str">
        <f t="shared" si="19"/>
        <v>Completar</v>
      </c>
      <c r="AN28" s="237">
        <f t="shared" si="133"/>
        <v>0</v>
      </c>
      <c r="AO28" s="238">
        <f t="shared" si="134"/>
        <v>0</v>
      </c>
      <c r="AP28" s="239" t="str">
        <f>IFERROR(IF(AO28&gt;20*AB28,'Referencia Parámetros'!$D$20,IF(AO28&gt;10*AB28,'Referencia Parámetros'!$D$21,IF(AO28&gt;5*AB28,'Referencia Parámetros'!$D$22, IF(AO28&gt;1,'Referencia Parámetros'!$D$23,"NO APLICA")))),"")</f>
        <v/>
      </c>
      <c r="AQ28" s="240" t="str">
        <f t="shared" si="135"/>
        <v/>
      </c>
      <c r="AR28" s="291">
        <f t="shared" si="232"/>
        <v>0</v>
      </c>
      <c r="AS28" s="234">
        <f t="shared" si="136"/>
        <v>0</v>
      </c>
      <c r="AT28" s="234">
        <f t="shared" si="137"/>
        <v>0</v>
      </c>
      <c r="AU28" s="234">
        <f t="shared" si="138"/>
        <v>0</v>
      </c>
      <c r="AV28" s="242">
        <f t="shared" si="139"/>
        <v>0</v>
      </c>
      <c r="AX28" s="234">
        <f t="shared" si="222"/>
        <v>15</v>
      </c>
      <c r="AY28" s="235" t="str">
        <f t="shared" si="140"/>
        <v/>
      </c>
      <c r="AZ28" s="236" t="str">
        <f>IFERROR(VLOOKUP(AY28,'Referencia Parámetros'!$A$2:$B$18,2),"")</f>
        <v/>
      </c>
      <c r="BA28" s="140"/>
      <c r="BB28" s="140"/>
      <c r="BC28" s="136" t="str">
        <f t="shared" si="24"/>
        <v>Completar</v>
      </c>
      <c r="BD28" s="134"/>
      <c r="BE28" s="134"/>
      <c r="BF28" s="134"/>
      <c r="BG28" s="136" t="str">
        <f t="shared" si="25"/>
        <v>Completar</v>
      </c>
      <c r="BH28" s="137" t="str">
        <f t="shared" si="26"/>
        <v>Completar</v>
      </c>
      <c r="BI28" s="137" t="str">
        <f t="shared" si="27"/>
        <v>Completar</v>
      </c>
      <c r="BJ28" s="135"/>
      <c r="BK28" s="136" t="str">
        <f t="shared" si="28"/>
        <v>Completar</v>
      </c>
      <c r="BL28" s="237">
        <f t="shared" si="141"/>
        <v>0</v>
      </c>
      <c r="BM28" s="238">
        <f t="shared" si="142"/>
        <v>0</v>
      </c>
      <c r="BN28" s="239" t="str">
        <f>IFERROR(IF(BM28&gt;20*AZ28,'Referencia Parámetros'!$D$20,IF(BM28&gt;10*AZ28,'Referencia Parámetros'!$D$21,IF(BM28&gt;5*AZ28,'Referencia Parámetros'!$D$22, IF(BM28&gt;1,'Referencia Parámetros'!$D$23,"NO APLICA")))),"")</f>
        <v/>
      </c>
      <c r="BO28" s="240" t="str">
        <f t="shared" si="143"/>
        <v/>
      </c>
      <c r="BP28" s="291">
        <f t="shared" si="30"/>
        <v>0</v>
      </c>
      <c r="BQ28" s="234">
        <f t="shared" si="144"/>
        <v>0</v>
      </c>
      <c r="BR28" s="234">
        <f t="shared" si="145"/>
        <v>0</v>
      </c>
      <c r="BS28" s="234">
        <f t="shared" si="146"/>
        <v>0</v>
      </c>
      <c r="BT28" s="242">
        <f t="shared" si="147"/>
        <v>0</v>
      </c>
      <c r="BV28" s="234">
        <f t="shared" si="223"/>
        <v>15</v>
      </c>
      <c r="BW28" s="235" t="str">
        <f t="shared" si="148"/>
        <v/>
      </c>
      <c r="BX28" s="236" t="str">
        <f>IFERROR(VLOOKUP(BW28,'Referencia Parámetros'!$A$2:$B$18,2),"")</f>
        <v/>
      </c>
      <c r="BY28" s="140"/>
      <c r="BZ28" s="140"/>
      <c r="CA28" s="136" t="str">
        <f t="shared" si="34"/>
        <v>Completar</v>
      </c>
      <c r="CB28" s="134"/>
      <c r="CC28" s="134"/>
      <c r="CD28" s="134"/>
      <c r="CE28" s="136" t="str">
        <f t="shared" si="35"/>
        <v>Completar</v>
      </c>
      <c r="CF28" s="137" t="str">
        <f t="shared" si="36"/>
        <v>Completar</v>
      </c>
      <c r="CG28" s="137" t="str">
        <f t="shared" si="37"/>
        <v>Completar</v>
      </c>
      <c r="CH28" s="135"/>
      <c r="CI28" s="136" t="str">
        <f t="shared" si="38"/>
        <v>Completar</v>
      </c>
      <c r="CJ28" s="237">
        <f t="shared" si="149"/>
        <v>0</v>
      </c>
      <c r="CK28" s="238">
        <f t="shared" si="150"/>
        <v>0</v>
      </c>
      <c r="CL28" s="239" t="str">
        <f>IFERROR(IF(CK28&gt;20*BX28,'Referencia Parámetros'!$D$20,IF(CK28&gt;10*BX28,'Referencia Parámetros'!$D$21,IF(CK28&gt;5*BX28,'Referencia Parámetros'!$D$22, IF(CK28&gt;1,'Referencia Parámetros'!$D$23,"NO APLICA")))),"")</f>
        <v/>
      </c>
      <c r="CM28" s="240" t="str">
        <f t="shared" si="151"/>
        <v/>
      </c>
      <c r="CN28" s="291">
        <f t="shared" si="40"/>
        <v>0</v>
      </c>
      <c r="CO28" s="234">
        <f t="shared" si="152"/>
        <v>0</v>
      </c>
      <c r="CP28" s="234">
        <f t="shared" si="153"/>
        <v>0</v>
      </c>
      <c r="CQ28" s="234">
        <f t="shared" si="154"/>
        <v>0</v>
      </c>
      <c r="CR28" s="242">
        <f t="shared" si="155"/>
        <v>0</v>
      </c>
      <c r="CT28" s="234">
        <f t="shared" si="224"/>
        <v>15</v>
      </c>
      <c r="CU28" s="235" t="str">
        <f t="shared" si="156"/>
        <v/>
      </c>
      <c r="CV28" s="236" t="str">
        <f>IFERROR(VLOOKUP(CU28,'Referencia Parámetros'!$A$2:$B$18,2),"")</f>
        <v/>
      </c>
      <c r="CW28" s="140"/>
      <c r="CX28" s="140"/>
      <c r="CY28" s="136" t="str">
        <f t="shared" si="44"/>
        <v>Completar</v>
      </c>
      <c r="CZ28" s="134"/>
      <c r="DA28" s="134"/>
      <c r="DB28" s="134"/>
      <c r="DC28" s="136" t="str">
        <f t="shared" si="45"/>
        <v>Completar</v>
      </c>
      <c r="DD28" s="137" t="str">
        <f t="shared" si="46"/>
        <v>Completar</v>
      </c>
      <c r="DE28" s="137" t="str">
        <f t="shared" si="47"/>
        <v>Completar</v>
      </c>
      <c r="DF28" s="135"/>
      <c r="DG28" s="136" t="str">
        <f t="shared" si="48"/>
        <v>Completar</v>
      </c>
      <c r="DH28" s="237">
        <f t="shared" si="157"/>
        <v>0</v>
      </c>
      <c r="DI28" s="238">
        <f t="shared" si="158"/>
        <v>0</v>
      </c>
      <c r="DJ28" s="239" t="str">
        <f>IFERROR(IF(DI28&gt;20*CV28,'Referencia Parámetros'!$D$20,IF(DI28&gt;10*CV28,'Referencia Parámetros'!$D$21,IF(DI28&gt;5*CV28,'Referencia Parámetros'!$D$22, IF(DI28&gt;1,'Referencia Parámetros'!$D$23,"NO APLICA")))),"")</f>
        <v/>
      </c>
      <c r="DK28" s="240" t="str">
        <f t="shared" si="159"/>
        <v/>
      </c>
      <c r="DL28" s="291">
        <f t="shared" si="50"/>
        <v>0</v>
      </c>
      <c r="DM28" s="234">
        <f t="shared" si="160"/>
        <v>0</v>
      </c>
      <c r="DN28" s="234">
        <f t="shared" si="161"/>
        <v>0</v>
      </c>
      <c r="DO28" s="234">
        <f t="shared" si="162"/>
        <v>0</v>
      </c>
      <c r="DP28" s="242">
        <f t="shared" si="163"/>
        <v>0</v>
      </c>
      <c r="DR28" s="234">
        <f t="shared" si="225"/>
        <v>15</v>
      </c>
      <c r="DS28" s="235" t="str">
        <f t="shared" si="164"/>
        <v/>
      </c>
      <c r="DT28" s="236" t="str">
        <f>IFERROR(VLOOKUP(DS28,'Referencia Parámetros'!$A$2:$B$18,2),"")</f>
        <v/>
      </c>
      <c r="DU28" s="140"/>
      <c r="DV28" s="140"/>
      <c r="DW28" s="136" t="str">
        <f t="shared" si="54"/>
        <v>Completar</v>
      </c>
      <c r="DX28" s="134"/>
      <c r="DY28" s="134"/>
      <c r="DZ28" s="134"/>
      <c r="EA28" s="136" t="str">
        <f t="shared" si="55"/>
        <v>Completar</v>
      </c>
      <c r="EB28" s="137" t="str">
        <f t="shared" si="56"/>
        <v>Completar</v>
      </c>
      <c r="EC28" s="137" t="str">
        <f t="shared" si="57"/>
        <v>Completar</v>
      </c>
      <c r="ED28" s="135"/>
      <c r="EE28" s="136" t="str">
        <f t="shared" si="58"/>
        <v>Completar</v>
      </c>
      <c r="EF28" s="237">
        <f t="shared" si="165"/>
        <v>0</v>
      </c>
      <c r="EG28" s="238">
        <f t="shared" si="166"/>
        <v>0</v>
      </c>
      <c r="EH28" s="239" t="str">
        <f>IFERROR(IF(EG28&gt;20*DT28,'Referencia Parámetros'!$D$20,IF(EG28&gt;10*DT28,'Referencia Parámetros'!$D$21,IF(EG28&gt;5*DT28,'Referencia Parámetros'!$D$22, IF(EG28&gt;1,'Referencia Parámetros'!$D$23,"NO APLICA")))),"")</f>
        <v/>
      </c>
      <c r="EI28" s="240" t="str">
        <f t="shared" si="167"/>
        <v/>
      </c>
      <c r="EJ28" s="291">
        <f t="shared" si="60"/>
        <v>0</v>
      </c>
      <c r="EK28" s="234">
        <f t="shared" si="168"/>
        <v>0</v>
      </c>
      <c r="EL28" s="234">
        <f t="shared" si="169"/>
        <v>0</v>
      </c>
      <c r="EM28" s="234">
        <f t="shared" si="170"/>
        <v>0</v>
      </c>
      <c r="EN28" s="242">
        <f t="shared" si="171"/>
        <v>0</v>
      </c>
      <c r="EP28" s="234">
        <f t="shared" si="226"/>
        <v>15</v>
      </c>
      <c r="EQ28" s="235" t="str">
        <f t="shared" si="172"/>
        <v/>
      </c>
      <c r="ER28" s="236" t="str">
        <f>IFERROR(VLOOKUP(EQ28,'Referencia Parámetros'!$A$2:$B$18,2),"")</f>
        <v/>
      </c>
      <c r="ES28" s="140"/>
      <c r="ET28" s="140"/>
      <c r="EU28" s="136" t="str">
        <f t="shared" si="64"/>
        <v>Completar</v>
      </c>
      <c r="EV28" s="134"/>
      <c r="EW28" s="134"/>
      <c r="EX28" s="134"/>
      <c r="EY28" s="136" t="str">
        <f t="shared" si="65"/>
        <v>Completar</v>
      </c>
      <c r="EZ28" s="137" t="str">
        <f t="shared" si="66"/>
        <v>Completar</v>
      </c>
      <c r="FA28" s="137" t="str">
        <f t="shared" si="67"/>
        <v>Completar</v>
      </c>
      <c r="FB28" s="135"/>
      <c r="FC28" s="136" t="str">
        <f t="shared" si="68"/>
        <v>Completar</v>
      </c>
      <c r="FD28" s="237">
        <f t="shared" si="173"/>
        <v>0</v>
      </c>
      <c r="FE28" s="238">
        <f t="shared" si="174"/>
        <v>0</v>
      </c>
      <c r="FF28" s="239" t="str">
        <f>IFERROR(IF(FE28&gt;20*ER28,'Referencia Parámetros'!$D$20,IF(FE28&gt;10*ER28,'Referencia Parámetros'!$D$21,IF(FE28&gt;5*ER28,'Referencia Parámetros'!$D$22, IF(FE28&gt;1,'Referencia Parámetros'!$D$23,"NO APLICA")))),"")</f>
        <v/>
      </c>
      <c r="FG28" s="240" t="str">
        <f t="shared" si="175"/>
        <v/>
      </c>
      <c r="FH28" s="291">
        <f t="shared" si="70"/>
        <v>0</v>
      </c>
      <c r="FI28" s="234">
        <f t="shared" si="176"/>
        <v>0</v>
      </c>
      <c r="FJ28" s="234">
        <f t="shared" si="177"/>
        <v>0</v>
      </c>
      <c r="FK28" s="234">
        <f t="shared" si="178"/>
        <v>0</v>
      </c>
      <c r="FL28" s="242">
        <f t="shared" si="179"/>
        <v>0</v>
      </c>
      <c r="FN28" s="234">
        <f t="shared" si="227"/>
        <v>15</v>
      </c>
      <c r="FO28" s="235" t="str">
        <f t="shared" si="180"/>
        <v/>
      </c>
      <c r="FP28" s="236" t="str">
        <f>IFERROR(VLOOKUP(FO28,'Referencia Parámetros'!$A$2:$B$18,2),"")</f>
        <v/>
      </c>
      <c r="FQ28" s="140"/>
      <c r="FR28" s="140"/>
      <c r="FS28" s="136" t="str">
        <f t="shared" si="74"/>
        <v>Completar</v>
      </c>
      <c r="FT28" s="134"/>
      <c r="FU28" s="134"/>
      <c r="FV28" s="134"/>
      <c r="FW28" s="136" t="str">
        <f t="shared" si="75"/>
        <v>Completar</v>
      </c>
      <c r="FX28" s="137" t="str">
        <f t="shared" si="76"/>
        <v>Completar</v>
      </c>
      <c r="FY28" s="137" t="str">
        <f t="shared" si="77"/>
        <v>Completar</v>
      </c>
      <c r="FZ28" s="135"/>
      <c r="GA28" s="136" t="str">
        <f t="shared" si="78"/>
        <v>Completar</v>
      </c>
      <c r="GB28" s="237">
        <f t="shared" si="181"/>
        <v>0</v>
      </c>
      <c r="GC28" s="238">
        <f t="shared" si="182"/>
        <v>0</v>
      </c>
      <c r="GD28" s="239" t="str">
        <f>IFERROR(IF(GC28&gt;20*FP28,'Referencia Parámetros'!$D$20,IF(GC28&gt;10*FP28,'Referencia Parámetros'!$D$21,IF(GC28&gt;5*FP28,'Referencia Parámetros'!$D$22, IF(GC28&gt;1,'Referencia Parámetros'!$D$23,"NO APLICA")))),"")</f>
        <v/>
      </c>
      <c r="GE28" s="240" t="str">
        <f t="shared" si="183"/>
        <v/>
      </c>
      <c r="GF28" s="291">
        <f t="shared" si="80"/>
        <v>0</v>
      </c>
      <c r="GG28" s="234">
        <f t="shared" si="184"/>
        <v>0</v>
      </c>
      <c r="GH28" s="234">
        <f t="shared" si="185"/>
        <v>0</v>
      </c>
      <c r="GI28" s="234">
        <f t="shared" si="186"/>
        <v>0</v>
      </c>
      <c r="GJ28" s="242">
        <f t="shared" si="187"/>
        <v>0</v>
      </c>
      <c r="GL28" s="234">
        <f t="shared" si="228"/>
        <v>15</v>
      </c>
      <c r="GM28" s="235" t="str">
        <f t="shared" si="188"/>
        <v/>
      </c>
      <c r="GN28" s="236" t="str">
        <f>IFERROR(VLOOKUP(GM28,'Referencia Parámetros'!$A$2:$B$18,2),"")</f>
        <v/>
      </c>
      <c r="GO28" s="140"/>
      <c r="GP28" s="140"/>
      <c r="GQ28" s="136" t="str">
        <f t="shared" si="84"/>
        <v>Completar</v>
      </c>
      <c r="GR28" s="134"/>
      <c r="GS28" s="134"/>
      <c r="GT28" s="134"/>
      <c r="GU28" s="136" t="str">
        <f t="shared" si="85"/>
        <v>Completar</v>
      </c>
      <c r="GV28" s="137" t="str">
        <f t="shared" si="86"/>
        <v>Completar</v>
      </c>
      <c r="GW28" s="137" t="str">
        <f t="shared" si="87"/>
        <v>Completar</v>
      </c>
      <c r="GX28" s="135"/>
      <c r="GY28" s="136" t="str">
        <f t="shared" si="88"/>
        <v>Completar</v>
      </c>
      <c r="GZ28" s="237">
        <f t="shared" si="189"/>
        <v>0</v>
      </c>
      <c r="HA28" s="238">
        <f t="shared" si="190"/>
        <v>0</v>
      </c>
      <c r="HB28" s="239" t="str">
        <f>IFERROR(IF(HA28&gt;20*GN28,'Referencia Parámetros'!$D$20,IF(HA28&gt;10*GN28,'Referencia Parámetros'!$D$21,IF(HA28&gt;5*GN28,'Referencia Parámetros'!$D$22, IF(HA28&gt;1,'Referencia Parámetros'!$D$23,"NO APLICA")))),"")</f>
        <v/>
      </c>
      <c r="HC28" s="240" t="str">
        <f t="shared" si="191"/>
        <v/>
      </c>
      <c r="HD28" s="291">
        <f t="shared" si="90"/>
        <v>0</v>
      </c>
      <c r="HE28" s="234">
        <f t="shared" si="192"/>
        <v>0</v>
      </c>
      <c r="HF28" s="234">
        <f t="shared" si="193"/>
        <v>0</v>
      </c>
      <c r="HG28" s="234">
        <f t="shared" si="194"/>
        <v>0</v>
      </c>
      <c r="HH28" s="242">
        <f t="shared" si="195"/>
        <v>0</v>
      </c>
      <c r="HJ28" s="234">
        <f t="shared" si="229"/>
        <v>15</v>
      </c>
      <c r="HK28" s="235" t="str">
        <f t="shared" si="196"/>
        <v/>
      </c>
      <c r="HL28" s="236" t="str">
        <f>IFERROR(VLOOKUP(HK28,'Referencia Parámetros'!$A$2:$B$18,2),"")</f>
        <v/>
      </c>
      <c r="HM28" s="140"/>
      <c r="HN28" s="140"/>
      <c r="HO28" s="136" t="str">
        <f t="shared" si="94"/>
        <v>Completar</v>
      </c>
      <c r="HP28" s="134"/>
      <c r="HQ28" s="134"/>
      <c r="HR28" s="134"/>
      <c r="HS28" s="136" t="str">
        <f t="shared" si="95"/>
        <v>Completar</v>
      </c>
      <c r="HT28" s="137" t="str">
        <f t="shared" si="96"/>
        <v>Completar</v>
      </c>
      <c r="HU28" s="137" t="str">
        <f t="shared" si="97"/>
        <v>Completar</v>
      </c>
      <c r="HV28" s="135"/>
      <c r="HW28" s="136" t="str">
        <f t="shared" si="98"/>
        <v>Completar</v>
      </c>
      <c r="HX28" s="237">
        <f t="shared" si="197"/>
        <v>0</v>
      </c>
      <c r="HY28" s="238">
        <f t="shared" si="198"/>
        <v>0</v>
      </c>
      <c r="HZ28" s="239" t="str">
        <f>IFERROR(IF(HY28&gt;20*HL28,'Referencia Parámetros'!$D$20,IF(HY28&gt;10*HL28,'Referencia Parámetros'!$D$21,IF(HY28&gt;5*HL28,'Referencia Parámetros'!$D$22, IF(HY28&gt;1,'Referencia Parámetros'!$D$23,"NO APLICA")))),"")</f>
        <v/>
      </c>
      <c r="IA28" s="240" t="str">
        <f t="shared" si="199"/>
        <v/>
      </c>
      <c r="IB28" s="291">
        <f t="shared" si="100"/>
        <v>0</v>
      </c>
      <c r="IC28" s="234">
        <f t="shared" si="200"/>
        <v>0</v>
      </c>
      <c r="ID28" s="234">
        <f t="shared" si="201"/>
        <v>0</v>
      </c>
      <c r="IE28" s="234">
        <f t="shared" si="202"/>
        <v>0</v>
      </c>
      <c r="IF28" s="242">
        <f t="shared" si="203"/>
        <v>0</v>
      </c>
      <c r="IH28" s="234">
        <f t="shared" si="230"/>
        <v>15</v>
      </c>
      <c r="II28" s="235" t="str">
        <f t="shared" si="204"/>
        <v/>
      </c>
      <c r="IJ28" s="236" t="str">
        <f>IFERROR(VLOOKUP(II28,'Referencia Parámetros'!$A$2:$B$18,2),"")</f>
        <v/>
      </c>
      <c r="IK28" s="140"/>
      <c r="IL28" s="140"/>
      <c r="IM28" s="136" t="str">
        <f t="shared" si="104"/>
        <v>Completar</v>
      </c>
      <c r="IN28" s="134"/>
      <c r="IO28" s="134"/>
      <c r="IP28" s="134"/>
      <c r="IQ28" s="136" t="str">
        <f t="shared" si="105"/>
        <v>Completar</v>
      </c>
      <c r="IR28" s="137" t="str">
        <f t="shared" si="106"/>
        <v>Completar</v>
      </c>
      <c r="IS28" s="137" t="str">
        <f t="shared" si="107"/>
        <v>Completar</v>
      </c>
      <c r="IT28" s="135"/>
      <c r="IU28" s="136" t="str">
        <f t="shared" si="108"/>
        <v>Completar</v>
      </c>
      <c r="IV28" s="237">
        <f t="shared" si="205"/>
        <v>0</v>
      </c>
      <c r="IW28" s="238">
        <f t="shared" si="206"/>
        <v>0</v>
      </c>
      <c r="IX28" s="239" t="str">
        <f>IFERROR(IF(IW28&gt;20*IJ28,'Referencia Parámetros'!$D$20,IF(IW28&gt;10*IJ28,'Referencia Parámetros'!$D$21,IF(IW28&gt;5*IJ28,'Referencia Parámetros'!$D$22, IF(IW28&gt;1,'Referencia Parámetros'!$D$23,"NO APLICA")))),"")</f>
        <v/>
      </c>
      <c r="IY28" s="240" t="str">
        <f t="shared" si="207"/>
        <v/>
      </c>
      <c r="IZ28" s="291">
        <f t="shared" si="110"/>
        <v>0</v>
      </c>
      <c r="JA28" s="234">
        <f t="shared" si="208"/>
        <v>0</v>
      </c>
      <c r="JB28" s="234">
        <f t="shared" si="209"/>
        <v>0</v>
      </c>
      <c r="JC28" s="234">
        <f t="shared" si="210"/>
        <v>0</v>
      </c>
      <c r="JD28" s="242">
        <f t="shared" si="211"/>
        <v>0</v>
      </c>
      <c r="JE28" s="198"/>
      <c r="JF28" s="234">
        <f t="shared" si="231"/>
        <v>15</v>
      </c>
      <c r="JG28" s="235" t="str">
        <f t="shared" si="212"/>
        <v/>
      </c>
      <c r="JH28" s="236" t="str">
        <f>IFERROR(VLOOKUP(JG28,'Referencia Parámetros'!$A$2:$B$18,2),"")</f>
        <v/>
      </c>
      <c r="JI28" s="140"/>
      <c r="JJ28" s="140"/>
      <c r="JK28" s="136" t="str">
        <f t="shared" si="114"/>
        <v>Completar</v>
      </c>
      <c r="JL28" s="134"/>
      <c r="JM28" s="134"/>
      <c r="JN28" s="134"/>
      <c r="JO28" s="136" t="str">
        <f t="shared" si="115"/>
        <v>Completar</v>
      </c>
      <c r="JP28" s="137" t="str">
        <f t="shared" si="116"/>
        <v>Completar</v>
      </c>
      <c r="JQ28" s="137" t="str">
        <f t="shared" si="117"/>
        <v>Completar</v>
      </c>
      <c r="JR28" s="135"/>
      <c r="JS28" s="136" t="str">
        <f t="shared" si="118"/>
        <v>Completar</v>
      </c>
      <c r="JT28" s="237">
        <f t="shared" si="213"/>
        <v>0</v>
      </c>
      <c r="JU28" s="238">
        <f t="shared" si="214"/>
        <v>0</v>
      </c>
      <c r="JV28" s="239" t="str">
        <f>IFERROR(IF(JU28&gt;20*JH28,'Referencia Parámetros'!$D$20,IF(JU28&gt;10*JH28,'Referencia Parámetros'!$D$21,IF(JU28&gt;5*JH28,'Referencia Parámetros'!$D$22, IF(JU28&gt;1,'Referencia Parámetros'!$D$23,"NO APLICA")))),"")</f>
        <v/>
      </c>
      <c r="JW28" s="240" t="str">
        <f t="shared" si="215"/>
        <v/>
      </c>
      <c r="JX28" s="291">
        <f t="shared" si="120"/>
        <v>0</v>
      </c>
      <c r="JY28" s="234">
        <f t="shared" si="216"/>
        <v>0</v>
      </c>
      <c r="JZ28" s="234">
        <f t="shared" si="217"/>
        <v>0</v>
      </c>
      <c r="KA28" s="234">
        <f t="shared" si="218"/>
        <v>0</v>
      </c>
      <c r="KB28" s="242">
        <f t="shared" si="219"/>
        <v>0</v>
      </c>
      <c r="LK28" s="244">
        <v>15</v>
      </c>
      <c r="LY28" s="198"/>
    </row>
    <row r="29" spans="1:337" ht="16.5" customHeight="1" x14ac:dyDescent="0.25">
      <c r="A29" s="234">
        <f t="shared" si="220"/>
        <v>16</v>
      </c>
      <c r="B29" s="235" t="str">
        <f t="shared" si="124"/>
        <v/>
      </c>
      <c r="C29" s="236" t="str">
        <f>+IFERROR(VLOOKUP(B29,'Referencia Parámetros'!$A$2:$B$18,2),"")</f>
        <v/>
      </c>
      <c r="D29" s="140"/>
      <c r="E29" s="134"/>
      <c r="F29" s="135"/>
      <c r="G29" s="134"/>
      <c r="H29" s="134"/>
      <c r="I29" s="134"/>
      <c r="J29" s="135"/>
      <c r="K29" s="141"/>
      <c r="L29" s="141"/>
      <c r="M29" s="135"/>
      <c r="N29" s="135"/>
      <c r="O29" s="237">
        <f t="shared" si="125"/>
        <v>0</v>
      </c>
      <c r="P29" s="238">
        <f t="shared" si="126"/>
        <v>0</v>
      </c>
      <c r="Q29" s="239" t="str">
        <f>IFERROR(IF(P29&gt;20*C29,'Referencia Parámetros'!$D$20,IF(P29&gt;10*C29,'Referencia Parámetros'!$D$21,IF(P29&gt;5*C29,'Referencia Parámetros'!$D$22,IF(P29&gt;1,'Referencia Parámetros'!$D$23,"NO APLICA")))),"")</f>
        <v/>
      </c>
      <c r="R29" s="240" t="str">
        <f t="shared" si="127"/>
        <v/>
      </c>
      <c r="S29" s="300">
        <f t="shared" si="13"/>
        <v>0</v>
      </c>
      <c r="T29" s="234">
        <f t="shared" si="128"/>
        <v>0</v>
      </c>
      <c r="U29" s="234">
        <f t="shared" si="129"/>
        <v>0</v>
      </c>
      <c r="V29" s="234">
        <f t="shared" si="130"/>
        <v>0</v>
      </c>
      <c r="W29" s="242">
        <f t="shared" si="131"/>
        <v>0</v>
      </c>
      <c r="X29" s="297"/>
      <c r="Z29" s="234">
        <f t="shared" si="221"/>
        <v>16</v>
      </c>
      <c r="AA29" s="235" t="str">
        <f t="shared" si="132"/>
        <v/>
      </c>
      <c r="AB29" s="236" t="str">
        <f>IFERROR(VLOOKUP(AA29,'Referencia Parámetros'!$A$2:$B$18,2),"")</f>
        <v/>
      </c>
      <c r="AC29" s="140"/>
      <c r="AD29" s="140"/>
      <c r="AE29" s="136" t="str">
        <f t="shared" si="15"/>
        <v>Completar</v>
      </c>
      <c r="AF29" s="134"/>
      <c r="AG29" s="134"/>
      <c r="AH29" s="134"/>
      <c r="AI29" s="136" t="str">
        <f t="shared" si="16"/>
        <v>Completar</v>
      </c>
      <c r="AJ29" s="137" t="str">
        <f t="shared" si="17"/>
        <v>Completar</v>
      </c>
      <c r="AK29" s="137" t="str">
        <f t="shared" si="18"/>
        <v>Completar</v>
      </c>
      <c r="AL29" s="135"/>
      <c r="AM29" s="136" t="str">
        <f t="shared" si="19"/>
        <v>Completar</v>
      </c>
      <c r="AN29" s="237">
        <f t="shared" si="133"/>
        <v>0</v>
      </c>
      <c r="AO29" s="238">
        <f t="shared" si="134"/>
        <v>0</v>
      </c>
      <c r="AP29" s="239" t="str">
        <f>IFERROR(IF(AO29&gt;20*AB29,'Referencia Parámetros'!$D$20,IF(AO29&gt;10*AB29,'Referencia Parámetros'!$D$21,IF(AO29&gt;5*AB29,'Referencia Parámetros'!$D$22, IF(AO29&gt;1,'Referencia Parámetros'!$D$23,"NO APLICA")))),"")</f>
        <v/>
      </c>
      <c r="AQ29" s="240" t="str">
        <f t="shared" si="135"/>
        <v/>
      </c>
      <c r="AR29" s="291">
        <f t="shared" si="232"/>
        <v>0</v>
      </c>
      <c r="AS29" s="234">
        <f t="shared" si="136"/>
        <v>0</v>
      </c>
      <c r="AT29" s="234">
        <f t="shared" si="137"/>
        <v>0</v>
      </c>
      <c r="AU29" s="234">
        <f t="shared" si="138"/>
        <v>0</v>
      </c>
      <c r="AV29" s="242">
        <f t="shared" si="139"/>
        <v>0</v>
      </c>
      <c r="AX29" s="234">
        <f t="shared" si="222"/>
        <v>16</v>
      </c>
      <c r="AY29" s="235" t="str">
        <f t="shared" si="140"/>
        <v/>
      </c>
      <c r="AZ29" s="236" t="str">
        <f>IFERROR(VLOOKUP(AY29,'Referencia Parámetros'!$A$2:$B$18,2),"")</f>
        <v/>
      </c>
      <c r="BA29" s="140"/>
      <c r="BB29" s="140"/>
      <c r="BC29" s="136" t="str">
        <f t="shared" si="24"/>
        <v>Completar</v>
      </c>
      <c r="BD29" s="134"/>
      <c r="BE29" s="134"/>
      <c r="BF29" s="134"/>
      <c r="BG29" s="136" t="str">
        <f t="shared" si="25"/>
        <v>Completar</v>
      </c>
      <c r="BH29" s="137" t="str">
        <f t="shared" si="26"/>
        <v>Completar</v>
      </c>
      <c r="BI29" s="137" t="str">
        <f t="shared" si="27"/>
        <v>Completar</v>
      </c>
      <c r="BJ29" s="135"/>
      <c r="BK29" s="136" t="str">
        <f t="shared" si="28"/>
        <v>Completar</v>
      </c>
      <c r="BL29" s="237">
        <f t="shared" si="141"/>
        <v>0</v>
      </c>
      <c r="BM29" s="238">
        <f t="shared" si="142"/>
        <v>0</v>
      </c>
      <c r="BN29" s="239" t="str">
        <f>IFERROR(IF(BM29&gt;20*AZ29,'Referencia Parámetros'!$D$20,IF(BM29&gt;10*AZ29,'Referencia Parámetros'!$D$21,IF(BM29&gt;5*AZ29,'Referencia Parámetros'!$D$22, IF(BM29&gt;1,'Referencia Parámetros'!$D$23,"NO APLICA")))),"")</f>
        <v/>
      </c>
      <c r="BO29" s="240" t="str">
        <f t="shared" si="143"/>
        <v/>
      </c>
      <c r="BP29" s="291">
        <f t="shared" si="30"/>
        <v>0</v>
      </c>
      <c r="BQ29" s="234">
        <f t="shared" si="144"/>
        <v>0</v>
      </c>
      <c r="BR29" s="234">
        <f t="shared" si="145"/>
        <v>0</v>
      </c>
      <c r="BS29" s="234">
        <f t="shared" si="146"/>
        <v>0</v>
      </c>
      <c r="BT29" s="242">
        <f t="shared" si="147"/>
        <v>0</v>
      </c>
      <c r="BV29" s="234">
        <f t="shared" si="223"/>
        <v>16</v>
      </c>
      <c r="BW29" s="235" t="str">
        <f t="shared" si="148"/>
        <v/>
      </c>
      <c r="BX29" s="236" t="str">
        <f>IFERROR(VLOOKUP(BW29,'Referencia Parámetros'!$A$2:$B$18,2),"")</f>
        <v/>
      </c>
      <c r="BY29" s="140"/>
      <c r="BZ29" s="140"/>
      <c r="CA29" s="136" t="str">
        <f t="shared" si="34"/>
        <v>Completar</v>
      </c>
      <c r="CB29" s="134"/>
      <c r="CC29" s="134"/>
      <c r="CD29" s="134"/>
      <c r="CE29" s="136" t="str">
        <f t="shared" si="35"/>
        <v>Completar</v>
      </c>
      <c r="CF29" s="137" t="str">
        <f t="shared" si="36"/>
        <v>Completar</v>
      </c>
      <c r="CG29" s="137" t="str">
        <f t="shared" si="37"/>
        <v>Completar</v>
      </c>
      <c r="CH29" s="135"/>
      <c r="CI29" s="136" t="str">
        <f t="shared" si="38"/>
        <v>Completar</v>
      </c>
      <c r="CJ29" s="237">
        <f t="shared" si="149"/>
        <v>0</v>
      </c>
      <c r="CK29" s="238">
        <f t="shared" si="150"/>
        <v>0</v>
      </c>
      <c r="CL29" s="239" t="str">
        <f>IFERROR(IF(CK29&gt;20*BX29,'Referencia Parámetros'!$D$20,IF(CK29&gt;10*BX29,'Referencia Parámetros'!$D$21,IF(CK29&gt;5*BX29,'Referencia Parámetros'!$D$22, IF(CK29&gt;1,'Referencia Parámetros'!$D$23,"NO APLICA")))),"")</f>
        <v/>
      </c>
      <c r="CM29" s="240" t="str">
        <f t="shared" si="151"/>
        <v/>
      </c>
      <c r="CN29" s="291">
        <f t="shared" si="40"/>
        <v>0</v>
      </c>
      <c r="CO29" s="234">
        <f t="shared" si="152"/>
        <v>0</v>
      </c>
      <c r="CP29" s="234">
        <f t="shared" si="153"/>
        <v>0</v>
      </c>
      <c r="CQ29" s="234">
        <f t="shared" si="154"/>
        <v>0</v>
      </c>
      <c r="CR29" s="242">
        <f t="shared" si="155"/>
        <v>0</v>
      </c>
      <c r="CT29" s="234">
        <f t="shared" si="224"/>
        <v>16</v>
      </c>
      <c r="CU29" s="235" t="str">
        <f t="shared" si="156"/>
        <v/>
      </c>
      <c r="CV29" s="236" t="str">
        <f>IFERROR(VLOOKUP(CU29,'Referencia Parámetros'!$A$2:$B$18,2),"")</f>
        <v/>
      </c>
      <c r="CW29" s="140"/>
      <c r="CX29" s="140"/>
      <c r="CY29" s="136" t="str">
        <f t="shared" si="44"/>
        <v>Completar</v>
      </c>
      <c r="CZ29" s="134"/>
      <c r="DA29" s="134"/>
      <c r="DB29" s="134"/>
      <c r="DC29" s="136" t="str">
        <f t="shared" si="45"/>
        <v>Completar</v>
      </c>
      <c r="DD29" s="137" t="str">
        <f t="shared" si="46"/>
        <v>Completar</v>
      </c>
      <c r="DE29" s="137" t="str">
        <f t="shared" si="47"/>
        <v>Completar</v>
      </c>
      <c r="DF29" s="135"/>
      <c r="DG29" s="136" t="str">
        <f t="shared" si="48"/>
        <v>Completar</v>
      </c>
      <c r="DH29" s="237">
        <f t="shared" si="157"/>
        <v>0</v>
      </c>
      <c r="DI29" s="238">
        <f t="shared" si="158"/>
        <v>0</v>
      </c>
      <c r="DJ29" s="239" t="str">
        <f>IFERROR(IF(DI29&gt;20*CV29,'Referencia Parámetros'!$D$20,IF(DI29&gt;10*CV29,'Referencia Parámetros'!$D$21,IF(DI29&gt;5*CV29,'Referencia Parámetros'!$D$22, IF(DI29&gt;1,'Referencia Parámetros'!$D$23,"NO APLICA")))),"")</f>
        <v/>
      </c>
      <c r="DK29" s="240" t="str">
        <f t="shared" si="159"/>
        <v/>
      </c>
      <c r="DL29" s="291">
        <f t="shared" si="50"/>
        <v>0</v>
      </c>
      <c r="DM29" s="234">
        <f t="shared" si="160"/>
        <v>0</v>
      </c>
      <c r="DN29" s="234">
        <f t="shared" si="161"/>
        <v>0</v>
      </c>
      <c r="DO29" s="234">
        <f t="shared" si="162"/>
        <v>0</v>
      </c>
      <c r="DP29" s="242">
        <f t="shared" si="163"/>
        <v>0</v>
      </c>
      <c r="DR29" s="234">
        <f t="shared" si="225"/>
        <v>16</v>
      </c>
      <c r="DS29" s="235" t="str">
        <f t="shared" si="164"/>
        <v/>
      </c>
      <c r="DT29" s="236" t="str">
        <f>IFERROR(VLOOKUP(DS29,'Referencia Parámetros'!$A$2:$B$18,2),"")</f>
        <v/>
      </c>
      <c r="DU29" s="140"/>
      <c r="DV29" s="140"/>
      <c r="DW29" s="136" t="str">
        <f t="shared" si="54"/>
        <v>Completar</v>
      </c>
      <c r="DX29" s="134"/>
      <c r="DY29" s="134"/>
      <c r="DZ29" s="134"/>
      <c r="EA29" s="136" t="str">
        <f t="shared" si="55"/>
        <v>Completar</v>
      </c>
      <c r="EB29" s="137" t="str">
        <f t="shared" si="56"/>
        <v>Completar</v>
      </c>
      <c r="EC29" s="137" t="str">
        <f t="shared" si="57"/>
        <v>Completar</v>
      </c>
      <c r="ED29" s="135"/>
      <c r="EE29" s="136" t="str">
        <f t="shared" si="58"/>
        <v>Completar</v>
      </c>
      <c r="EF29" s="237">
        <f t="shared" si="165"/>
        <v>0</v>
      </c>
      <c r="EG29" s="238">
        <f t="shared" si="166"/>
        <v>0</v>
      </c>
      <c r="EH29" s="239" t="str">
        <f>IFERROR(IF(EG29&gt;20*DT29,'Referencia Parámetros'!$D$20,IF(EG29&gt;10*DT29,'Referencia Parámetros'!$D$21,IF(EG29&gt;5*DT29,'Referencia Parámetros'!$D$22, IF(EG29&gt;1,'Referencia Parámetros'!$D$23,"NO APLICA")))),"")</f>
        <v/>
      </c>
      <c r="EI29" s="240" t="str">
        <f t="shared" si="167"/>
        <v/>
      </c>
      <c r="EJ29" s="291">
        <f t="shared" si="60"/>
        <v>0</v>
      </c>
      <c r="EK29" s="234">
        <f t="shared" si="168"/>
        <v>0</v>
      </c>
      <c r="EL29" s="234">
        <f t="shared" si="169"/>
        <v>0</v>
      </c>
      <c r="EM29" s="234">
        <f t="shared" si="170"/>
        <v>0</v>
      </c>
      <c r="EN29" s="242">
        <f t="shared" si="171"/>
        <v>0</v>
      </c>
      <c r="EP29" s="234">
        <f t="shared" si="226"/>
        <v>16</v>
      </c>
      <c r="EQ29" s="235" t="str">
        <f t="shared" si="172"/>
        <v/>
      </c>
      <c r="ER29" s="236" t="str">
        <f>IFERROR(VLOOKUP(EQ29,'Referencia Parámetros'!$A$2:$B$18,2),"")</f>
        <v/>
      </c>
      <c r="ES29" s="140"/>
      <c r="ET29" s="140"/>
      <c r="EU29" s="136" t="str">
        <f t="shared" si="64"/>
        <v>Completar</v>
      </c>
      <c r="EV29" s="134"/>
      <c r="EW29" s="134"/>
      <c r="EX29" s="134"/>
      <c r="EY29" s="136" t="str">
        <f t="shared" si="65"/>
        <v>Completar</v>
      </c>
      <c r="EZ29" s="137" t="str">
        <f t="shared" si="66"/>
        <v>Completar</v>
      </c>
      <c r="FA29" s="137" t="str">
        <f t="shared" si="67"/>
        <v>Completar</v>
      </c>
      <c r="FB29" s="135"/>
      <c r="FC29" s="136" t="str">
        <f t="shared" si="68"/>
        <v>Completar</v>
      </c>
      <c r="FD29" s="237">
        <f t="shared" si="173"/>
        <v>0</v>
      </c>
      <c r="FE29" s="238">
        <f t="shared" si="174"/>
        <v>0</v>
      </c>
      <c r="FF29" s="239" t="str">
        <f>IFERROR(IF(FE29&gt;20*ER29,'Referencia Parámetros'!$D$20,IF(FE29&gt;10*ER29,'Referencia Parámetros'!$D$21,IF(FE29&gt;5*ER29,'Referencia Parámetros'!$D$22, IF(FE29&gt;1,'Referencia Parámetros'!$D$23,"NO APLICA")))),"")</f>
        <v/>
      </c>
      <c r="FG29" s="240" t="str">
        <f t="shared" si="175"/>
        <v/>
      </c>
      <c r="FH29" s="291">
        <f t="shared" si="70"/>
        <v>0</v>
      </c>
      <c r="FI29" s="234">
        <f t="shared" si="176"/>
        <v>0</v>
      </c>
      <c r="FJ29" s="234">
        <f t="shared" si="177"/>
        <v>0</v>
      </c>
      <c r="FK29" s="234">
        <f t="shared" si="178"/>
        <v>0</v>
      </c>
      <c r="FL29" s="242">
        <f t="shared" si="179"/>
        <v>0</v>
      </c>
      <c r="FN29" s="234">
        <f t="shared" si="227"/>
        <v>16</v>
      </c>
      <c r="FO29" s="235" t="str">
        <f t="shared" si="180"/>
        <v/>
      </c>
      <c r="FP29" s="236" t="str">
        <f>IFERROR(VLOOKUP(FO29,'Referencia Parámetros'!$A$2:$B$18,2),"")</f>
        <v/>
      </c>
      <c r="FQ29" s="140"/>
      <c r="FR29" s="140"/>
      <c r="FS29" s="136" t="str">
        <f t="shared" si="74"/>
        <v>Completar</v>
      </c>
      <c r="FT29" s="134"/>
      <c r="FU29" s="134"/>
      <c r="FV29" s="134"/>
      <c r="FW29" s="136" t="str">
        <f t="shared" si="75"/>
        <v>Completar</v>
      </c>
      <c r="FX29" s="137" t="str">
        <f t="shared" si="76"/>
        <v>Completar</v>
      </c>
      <c r="FY29" s="137" t="str">
        <f t="shared" si="77"/>
        <v>Completar</v>
      </c>
      <c r="FZ29" s="135"/>
      <c r="GA29" s="136" t="str">
        <f t="shared" si="78"/>
        <v>Completar</v>
      </c>
      <c r="GB29" s="237">
        <f t="shared" si="181"/>
        <v>0</v>
      </c>
      <c r="GC29" s="238">
        <f t="shared" si="182"/>
        <v>0</v>
      </c>
      <c r="GD29" s="239" t="str">
        <f>IFERROR(IF(GC29&gt;20*FP29,'Referencia Parámetros'!$D$20,IF(GC29&gt;10*FP29,'Referencia Parámetros'!$D$21,IF(GC29&gt;5*FP29,'Referencia Parámetros'!$D$22, IF(GC29&gt;1,'Referencia Parámetros'!$D$23,"NO APLICA")))),"")</f>
        <v/>
      </c>
      <c r="GE29" s="240" t="str">
        <f t="shared" si="183"/>
        <v/>
      </c>
      <c r="GF29" s="291">
        <f t="shared" si="80"/>
        <v>0</v>
      </c>
      <c r="GG29" s="234">
        <f t="shared" si="184"/>
        <v>0</v>
      </c>
      <c r="GH29" s="234">
        <f t="shared" si="185"/>
        <v>0</v>
      </c>
      <c r="GI29" s="234">
        <f t="shared" si="186"/>
        <v>0</v>
      </c>
      <c r="GJ29" s="242">
        <f t="shared" si="187"/>
        <v>0</v>
      </c>
      <c r="GL29" s="234">
        <f t="shared" si="228"/>
        <v>16</v>
      </c>
      <c r="GM29" s="235" t="str">
        <f t="shared" si="188"/>
        <v/>
      </c>
      <c r="GN29" s="236" t="str">
        <f>IFERROR(VLOOKUP(GM29,'Referencia Parámetros'!$A$2:$B$18,2),"")</f>
        <v/>
      </c>
      <c r="GO29" s="140"/>
      <c r="GP29" s="140"/>
      <c r="GQ29" s="136" t="str">
        <f t="shared" si="84"/>
        <v>Completar</v>
      </c>
      <c r="GR29" s="134"/>
      <c r="GS29" s="134"/>
      <c r="GT29" s="134"/>
      <c r="GU29" s="136" t="str">
        <f t="shared" si="85"/>
        <v>Completar</v>
      </c>
      <c r="GV29" s="137" t="str">
        <f t="shared" si="86"/>
        <v>Completar</v>
      </c>
      <c r="GW29" s="137" t="str">
        <f t="shared" si="87"/>
        <v>Completar</v>
      </c>
      <c r="GX29" s="135"/>
      <c r="GY29" s="136" t="str">
        <f t="shared" si="88"/>
        <v>Completar</v>
      </c>
      <c r="GZ29" s="237">
        <f t="shared" si="189"/>
        <v>0</v>
      </c>
      <c r="HA29" s="238">
        <f t="shared" si="190"/>
        <v>0</v>
      </c>
      <c r="HB29" s="239" t="str">
        <f>IFERROR(IF(HA29&gt;20*GN29,'Referencia Parámetros'!$D$20,IF(HA29&gt;10*GN29,'Referencia Parámetros'!$D$21,IF(HA29&gt;5*GN29,'Referencia Parámetros'!$D$22, IF(HA29&gt;1,'Referencia Parámetros'!$D$23,"NO APLICA")))),"")</f>
        <v/>
      </c>
      <c r="HC29" s="240" t="str">
        <f t="shared" si="191"/>
        <v/>
      </c>
      <c r="HD29" s="291">
        <f t="shared" si="90"/>
        <v>0</v>
      </c>
      <c r="HE29" s="234">
        <f t="shared" si="192"/>
        <v>0</v>
      </c>
      <c r="HF29" s="234">
        <f t="shared" si="193"/>
        <v>0</v>
      </c>
      <c r="HG29" s="234">
        <f t="shared" si="194"/>
        <v>0</v>
      </c>
      <c r="HH29" s="242">
        <f t="shared" si="195"/>
        <v>0</v>
      </c>
      <c r="HJ29" s="234">
        <f t="shared" si="229"/>
        <v>16</v>
      </c>
      <c r="HK29" s="235" t="str">
        <f t="shared" si="196"/>
        <v/>
      </c>
      <c r="HL29" s="236" t="str">
        <f>IFERROR(VLOOKUP(HK29,'Referencia Parámetros'!$A$2:$B$18,2),"")</f>
        <v/>
      </c>
      <c r="HM29" s="140"/>
      <c r="HN29" s="140"/>
      <c r="HO29" s="136" t="str">
        <f t="shared" si="94"/>
        <v>Completar</v>
      </c>
      <c r="HP29" s="134"/>
      <c r="HQ29" s="134"/>
      <c r="HR29" s="134"/>
      <c r="HS29" s="136" t="str">
        <f t="shared" si="95"/>
        <v>Completar</v>
      </c>
      <c r="HT29" s="137" t="str">
        <f t="shared" si="96"/>
        <v>Completar</v>
      </c>
      <c r="HU29" s="137" t="str">
        <f t="shared" si="97"/>
        <v>Completar</v>
      </c>
      <c r="HV29" s="135"/>
      <c r="HW29" s="136" t="str">
        <f t="shared" si="98"/>
        <v>Completar</v>
      </c>
      <c r="HX29" s="237">
        <f t="shared" si="197"/>
        <v>0</v>
      </c>
      <c r="HY29" s="238">
        <f t="shared" si="198"/>
        <v>0</v>
      </c>
      <c r="HZ29" s="239" t="str">
        <f>IFERROR(IF(HY29&gt;20*HL29,'Referencia Parámetros'!$D$20,IF(HY29&gt;10*HL29,'Referencia Parámetros'!$D$21,IF(HY29&gt;5*HL29,'Referencia Parámetros'!$D$22, IF(HY29&gt;1,'Referencia Parámetros'!$D$23,"NO APLICA")))),"")</f>
        <v/>
      </c>
      <c r="IA29" s="240" t="str">
        <f t="shared" si="199"/>
        <v/>
      </c>
      <c r="IB29" s="291">
        <f t="shared" si="100"/>
        <v>0</v>
      </c>
      <c r="IC29" s="234">
        <f t="shared" si="200"/>
        <v>0</v>
      </c>
      <c r="ID29" s="234">
        <f t="shared" si="201"/>
        <v>0</v>
      </c>
      <c r="IE29" s="234">
        <f t="shared" si="202"/>
        <v>0</v>
      </c>
      <c r="IF29" s="242">
        <f t="shared" si="203"/>
        <v>0</v>
      </c>
      <c r="IH29" s="234">
        <f t="shared" si="230"/>
        <v>16</v>
      </c>
      <c r="II29" s="235" t="str">
        <f t="shared" si="204"/>
        <v/>
      </c>
      <c r="IJ29" s="236" t="str">
        <f>IFERROR(VLOOKUP(II29,'Referencia Parámetros'!$A$2:$B$18,2),"")</f>
        <v/>
      </c>
      <c r="IK29" s="140"/>
      <c r="IL29" s="140"/>
      <c r="IM29" s="136" t="str">
        <f t="shared" si="104"/>
        <v>Completar</v>
      </c>
      <c r="IN29" s="134"/>
      <c r="IO29" s="134"/>
      <c r="IP29" s="134"/>
      <c r="IQ29" s="136" t="str">
        <f t="shared" si="105"/>
        <v>Completar</v>
      </c>
      <c r="IR29" s="137" t="str">
        <f t="shared" si="106"/>
        <v>Completar</v>
      </c>
      <c r="IS29" s="137" t="str">
        <f t="shared" si="107"/>
        <v>Completar</v>
      </c>
      <c r="IT29" s="135"/>
      <c r="IU29" s="136" t="str">
        <f t="shared" si="108"/>
        <v>Completar</v>
      </c>
      <c r="IV29" s="237">
        <f t="shared" si="205"/>
        <v>0</v>
      </c>
      <c r="IW29" s="238">
        <f t="shared" si="206"/>
        <v>0</v>
      </c>
      <c r="IX29" s="239" t="str">
        <f>IFERROR(IF(IW29&gt;20*IJ29,'Referencia Parámetros'!$D$20,IF(IW29&gt;10*IJ29,'Referencia Parámetros'!$D$21,IF(IW29&gt;5*IJ29,'Referencia Parámetros'!$D$22, IF(IW29&gt;1,'Referencia Parámetros'!$D$23,"NO APLICA")))),"")</f>
        <v/>
      </c>
      <c r="IY29" s="240" t="str">
        <f t="shared" si="207"/>
        <v/>
      </c>
      <c r="IZ29" s="291">
        <f t="shared" si="110"/>
        <v>0</v>
      </c>
      <c r="JA29" s="234">
        <f t="shared" si="208"/>
        <v>0</v>
      </c>
      <c r="JB29" s="234">
        <f t="shared" si="209"/>
        <v>0</v>
      </c>
      <c r="JC29" s="234">
        <f t="shared" si="210"/>
        <v>0</v>
      </c>
      <c r="JD29" s="242">
        <f t="shared" si="211"/>
        <v>0</v>
      </c>
      <c r="JE29" s="198"/>
      <c r="JF29" s="234">
        <f t="shared" si="231"/>
        <v>16</v>
      </c>
      <c r="JG29" s="235" t="str">
        <f t="shared" si="212"/>
        <v/>
      </c>
      <c r="JH29" s="236" t="str">
        <f>IFERROR(VLOOKUP(JG29,'Referencia Parámetros'!$A$2:$B$18,2),"")</f>
        <v/>
      </c>
      <c r="JI29" s="140"/>
      <c r="JJ29" s="140"/>
      <c r="JK29" s="136" t="str">
        <f t="shared" si="114"/>
        <v>Completar</v>
      </c>
      <c r="JL29" s="134"/>
      <c r="JM29" s="134"/>
      <c r="JN29" s="134"/>
      <c r="JO29" s="136" t="str">
        <f t="shared" si="115"/>
        <v>Completar</v>
      </c>
      <c r="JP29" s="137" t="str">
        <f t="shared" si="116"/>
        <v>Completar</v>
      </c>
      <c r="JQ29" s="137" t="str">
        <f t="shared" si="117"/>
        <v>Completar</v>
      </c>
      <c r="JR29" s="135"/>
      <c r="JS29" s="136" t="str">
        <f t="shared" si="118"/>
        <v>Completar</v>
      </c>
      <c r="JT29" s="237">
        <f t="shared" si="213"/>
        <v>0</v>
      </c>
      <c r="JU29" s="238">
        <f t="shared" si="214"/>
        <v>0</v>
      </c>
      <c r="JV29" s="239" t="str">
        <f>IFERROR(IF(JU29&gt;20*JH29,'Referencia Parámetros'!$D$20,IF(JU29&gt;10*JH29,'Referencia Parámetros'!$D$21,IF(JU29&gt;5*JH29,'Referencia Parámetros'!$D$22, IF(JU29&gt;1,'Referencia Parámetros'!$D$23,"NO APLICA")))),"")</f>
        <v/>
      </c>
      <c r="JW29" s="240" t="str">
        <f t="shared" si="215"/>
        <v/>
      </c>
      <c r="JX29" s="291">
        <f t="shared" si="120"/>
        <v>0</v>
      </c>
      <c r="JY29" s="234">
        <f t="shared" si="216"/>
        <v>0</v>
      </c>
      <c r="JZ29" s="234">
        <f t="shared" si="217"/>
        <v>0</v>
      </c>
      <c r="KA29" s="234">
        <f t="shared" si="218"/>
        <v>0</v>
      </c>
      <c r="KB29" s="242">
        <f t="shared" si="219"/>
        <v>0</v>
      </c>
      <c r="LK29" s="244">
        <v>16</v>
      </c>
      <c r="LY29" s="198"/>
    </row>
    <row r="30" spans="1:337" ht="16.5" customHeight="1" x14ac:dyDescent="0.25">
      <c r="A30" s="234">
        <f t="shared" si="220"/>
        <v>17</v>
      </c>
      <c r="B30" s="235" t="str">
        <f t="shared" si="124"/>
        <v/>
      </c>
      <c r="C30" s="236" t="str">
        <f>+IFERROR(VLOOKUP(B30,'Referencia Parámetros'!$A$2:$B$18,2),"")</f>
        <v/>
      </c>
      <c r="D30" s="140"/>
      <c r="E30" s="134"/>
      <c r="F30" s="135"/>
      <c r="G30" s="134"/>
      <c r="H30" s="134"/>
      <c r="I30" s="134"/>
      <c r="J30" s="135"/>
      <c r="K30" s="141"/>
      <c r="L30" s="141"/>
      <c r="M30" s="135"/>
      <c r="N30" s="135"/>
      <c r="O30" s="237">
        <f t="shared" si="125"/>
        <v>0</v>
      </c>
      <c r="P30" s="238">
        <f t="shared" si="126"/>
        <v>0</v>
      </c>
      <c r="Q30" s="239" t="str">
        <f>IFERROR(IF(P30&gt;20*C30,'Referencia Parámetros'!$D$20,IF(P30&gt;10*C30,'Referencia Parámetros'!$D$21,IF(P30&gt;5*C30,'Referencia Parámetros'!$D$22,IF(P30&gt;1,'Referencia Parámetros'!$D$23,"NO APLICA")))),"")</f>
        <v/>
      </c>
      <c r="R30" s="240" t="str">
        <f t="shared" si="127"/>
        <v/>
      </c>
      <c r="S30" s="300">
        <f t="shared" si="13"/>
        <v>0</v>
      </c>
      <c r="T30" s="234">
        <f t="shared" si="128"/>
        <v>0</v>
      </c>
      <c r="U30" s="234">
        <f t="shared" si="129"/>
        <v>0</v>
      </c>
      <c r="V30" s="234">
        <f t="shared" si="130"/>
        <v>0</v>
      </c>
      <c r="W30" s="242">
        <f t="shared" si="131"/>
        <v>0</v>
      </c>
      <c r="X30" s="297"/>
      <c r="Z30" s="234">
        <f t="shared" si="221"/>
        <v>17</v>
      </c>
      <c r="AA30" s="235" t="str">
        <f t="shared" si="132"/>
        <v/>
      </c>
      <c r="AB30" s="236" t="str">
        <f>IFERROR(VLOOKUP(AA30,'Referencia Parámetros'!$A$2:$B$18,2),"")</f>
        <v/>
      </c>
      <c r="AC30" s="140"/>
      <c r="AD30" s="140"/>
      <c r="AE30" s="136" t="str">
        <f t="shared" si="15"/>
        <v>Completar</v>
      </c>
      <c r="AF30" s="134"/>
      <c r="AG30" s="134"/>
      <c r="AH30" s="134"/>
      <c r="AI30" s="136" t="str">
        <f t="shared" si="16"/>
        <v>Completar</v>
      </c>
      <c r="AJ30" s="137" t="str">
        <f t="shared" si="17"/>
        <v>Completar</v>
      </c>
      <c r="AK30" s="137" t="str">
        <f t="shared" si="18"/>
        <v>Completar</v>
      </c>
      <c r="AL30" s="135"/>
      <c r="AM30" s="136" t="str">
        <f t="shared" si="19"/>
        <v>Completar</v>
      </c>
      <c r="AN30" s="237">
        <f t="shared" si="133"/>
        <v>0</v>
      </c>
      <c r="AO30" s="238">
        <f t="shared" si="134"/>
        <v>0</v>
      </c>
      <c r="AP30" s="239" t="str">
        <f>IFERROR(IF(AO30&gt;20*AB30,'Referencia Parámetros'!$D$20,IF(AO30&gt;10*AB30,'Referencia Parámetros'!$D$21,IF(AO30&gt;5*AB30,'Referencia Parámetros'!$D$22, IF(AO30&gt;1,'Referencia Parámetros'!$D$23,"NO APLICA")))),"")</f>
        <v/>
      </c>
      <c r="AQ30" s="240" t="str">
        <f t="shared" si="135"/>
        <v/>
      </c>
      <c r="AR30" s="291">
        <f t="shared" si="232"/>
        <v>0</v>
      </c>
      <c r="AS30" s="234">
        <f t="shared" si="136"/>
        <v>0</v>
      </c>
      <c r="AT30" s="234">
        <f t="shared" si="137"/>
        <v>0</v>
      </c>
      <c r="AU30" s="234">
        <f t="shared" si="138"/>
        <v>0</v>
      </c>
      <c r="AV30" s="242">
        <f t="shared" si="139"/>
        <v>0</v>
      </c>
      <c r="AX30" s="234">
        <f t="shared" si="222"/>
        <v>17</v>
      </c>
      <c r="AY30" s="235" t="str">
        <f t="shared" si="140"/>
        <v/>
      </c>
      <c r="AZ30" s="236" t="str">
        <f>IFERROR(VLOOKUP(AY30,'Referencia Parámetros'!$A$2:$B$18,2),"")</f>
        <v/>
      </c>
      <c r="BA30" s="140"/>
      <c r="BB30" s="140"/>
      <c r="BC30" s="136" t="str">
        <f t="shared" si="24"/>
        <v>Completar</v>
      </c>
      <c r="BD30" s="134"/>
      <c r="BE30" s="134"/>
      <c r="BF30" s="134"/>
      <c r="BG30" s="136" t="str">
        <f t="shared" si="25"/>
        <v>Completar</v>
      </c>
      <c r="BH30" s="137" t="str">
        <f t="shared" si="26"/>
        <v>Completar</v>
      </c>
      <c r="BI30" s="137" t="str">
        <f t="shared" si="27"/>
        <v>Completar</v>
      </c>
      <c r="BJ30" s="135"/>
      <c r="BK30" s="136" t="str">
        <f t="shared" si="28"/>
        <v>Completar</v>
      </c>
      <c r="BL30" s="237">
        <f t="shared" si="141"/>
        <v>0</v>
      </c>
      <c r="BM30" s="238">
        <f t="shared" si="142"/>
        <v>0</v>
      </c>
      <c r="BN30" s="239" t="str">
        <f>IFERROR(IF(BM30&gt;20*AZ30,'Referencia Parámetros'!$D$20,IF(BM30&gt;10*AZ30,'Referencia Parámetros'!$D$21,IF(BM30&gt;5*AZ30,'Referencia Parámetros'!$D$22, IF(BM30&gt;1,'Referencia Parámetros'!$D$23,"NO APLICA")))),"")</f>
        <v/>
      </c>
      <c r="BO30" s="240" t="str">
        <f t="shared" si="143"/>
        <v/>
      </c>
      <c r="BP30" s="291">
        <f t="shared" si="30"/>
        <v>0</v>
      </c>
      <c r="BQ30" s="234">
        <f t="shared" si="144"/>
        <v>0</v>
      </c>
      <c r="BR30" s="234">
        <f t="shared" si="145"/>
        <v>0</v>
      </c>
      <c r="BS30" s="234">
        <f t="shared" si="146"/>
        <v>0</v>
      </c>
      <c r="BT30" s="242">
        <f t="shared" si="147"/>
        <v>0</v>
      </c>
      <c r="BV30" s="234">
        <f t="shared" si="223"/>
        <v>17</v>
      </c>
      <c r="BW30" s="235" t="str">
        <f t="shared" si="148"/>
        <v/>
      </c>
      <c r="BX30" s="236" t="str">
        <f>IFERROR(VLOOKUP(BW30,'Referencia Parámetros'!$A$2:$B$18,2),"")</f>
        <v/>
      </c>
      <c r="BY30" s="140"/>
      <c r="BZ30" s="140"/>
      <c r="CA30" s="136" t="str">
        <f t="shared" si="34"/>
        <v>Completar</v>
      </c>
      <c r="CB30" s="134"/>
      <c r="CC30" s="134"/>
      <c r="CD30" s="134"/>
      <c r="CE30" s="136" t="str">
        <f t="shared" si="35"/>
        <v>Completar</v>
      </c>
      <c r="CF30" s="137" t="str">
        <f t="shared" si="36"/>
        <v>Completar</v>
      </c>
      <c r="CG30" s="137" t="str">
        <f t="shared" si="37"/>
        <v>Completar</v>
      </c>
      <c r="CH30" s="135"/>
      <c r="CI30" s="136" t="str">
        <f t="shared" si="38"/>
        <v>Completar</v>
      </c>
      <c r="CJ30" s="237">
        <f t="shared" si="149"/>
        <v>0</v>
      </c>
      <c r="CK30" s="238">
        <f t="shared" si="150"/>
        <v>0</v>
      </c>
      <c r="CL30" s="239" t="str">
        <f>IFERROR(IF(CK30&gt;20*BX30,'Referencia Parámetros'!$D$20,IF(CK30&gt;10*BX30,'Referencia Parámetros'!$D$21,IF(CK30&gt;5*BX30,'Referencia Parámetros'!$D$22, IF(CK30&gt;1,'Referencia Parámetros'!$D$23,"NO APLICA")))),"")</f>
        <v/>
      </c>
      <c r="CM30" s="240" t="str">
        <f t="shared" si="151"/>
        <v/>
      </c>
      <c r="CN30" s="291">
        <f t="shared" si="40"/>
        <v>0</v>
      </c>
      <c r="CO30" s="234">
        <f t="shared" si="152"/>
        <v>0</v>
      </c>
      <c r="CP30" s="234">
        <f t="shared" si="153"/>
        <v>0</v>
      </c>
      <c r="CQ30" s="234">
        <f t="shared" si="154"/>
        <v>0</v>
      </c>
      <c r="CR30" s="242">
        <f t="shared" si="155"/>
        <v>0</v>
      </c>
      <c r="CT30" s="234">
        <f t="shared" si="224"/>
        <v>17</v>
      </c>
      <c r="CU30" s="235" t="str">
        <f t="shared" si="156"/>
        <v/>
      </c>
      <c r="CV30" s="236" t="str">
        <f>IFERROR(VLOOKUP(CU30,'Referencia Parámetros'!$A$2:$B$18,2),"")</f>
        <v/>
      </c>
      <c r="CW30" s="140"/>
      <c r="CX30" s="140"/>
      <c r="CY30" s="136" t="str">
        <f t="shared" si="44"/>
        <v>Completar</v>
      </c>
      <c r="CZ30" s="134"/>
      <c r="DA30" s="134"/>
      <c r="DB30" s="134"/>
      <c r="DC30" s="136" t="str">
        <f t="shared" si="45"/>
        <v>Completar</v>
      </c>
      <c r="DD30" s="137" t="str">
        <f t="shared" si="46"/>
        <v>Completar</v>
      </c>
      <c r="DE30" s="137" t="str">
        <f t="shared" si="47"/>
        <v>Completar</v>
      </c>
      <c r="DF30" s="135"/>
      <c r="DG30" s="136" t="str">
        <f t="shared" si="48"/>
        <v>Completar</v>
      </c>
      <c r="DH30" s="237">
        <f t="shared" si="157"/>
        <v>0</v>
      </c>
      <c r="DI30" s="238">
        <f t="shared" si="158"/>
        <v>0</v>
      </c>
      <c r="DJ30" s="239" t="str">
        <f>IFERROR(IF(DI30&gt;20*CV30,'Referencia Parámetros'!$D$20,IF(DI30&gt;10*CV30,'Referencia Parámetros'!$D$21,IF(DI30&gt;5*CV30,'Referencia Parámetros'!$D$22, IF(DI30&gt;1,'Referencia Parámetros'!$D$23,"NO APLICA")))),"")</f>
        <v/>
      </c>
      <c r="DK30" s="240" t="str">
        <f t="shared" si="159"/>
        <v/>
      </c>
      <c r="DL30" s="291">
        <f t="shared" si="50"/>
        <v>0</v>
      </c>
      <c r="DM30" s="234">
        <f t="shared" si="160"/>
        <v>0</v>
      </c>
      <c r="DN30" s="234">
        <f t="shared" si="161"/>
        <v>0</v>
      </c>
      <c r="DO30" s="234">
        <f t="shared" si="162"/>
        <v>0</v>
      </c>
      <c r="DP30" s="242">
        <f t="shared" si="163"/>
        <v>0</v>
      </c>
      <c r="DR30" s="234">
        <f t="shared" si="225"/>
        <v>17</v>
      </c>
      <c r="DS30" s="235" t="str">
        <f t="shared" si="164"/>
        <v/>
      </c>
      <c r="DT30" s="236" t="str">
        <f>IFERROR(VLOOKUP(DS30,'Referencia Parámetros'!$A$2:$B$18,2),"")</f>
        <v/>
      </c>
      <c r="DU30" s="140"/>
      <c r="DV30" s="140"/>
      <c r="DW30" s="136" t="str">
        <f t="shared" si="54"/>
        <v>Completar</v>
      </c>
      <c r="DX30" s="134"/>
      <c r="DY30" s="134"/>
      <c r="DZ30" s="134"/>
      <c r="EA30" s="136" t="str">
        <f t="shared" si="55"/>
        <v>Completar</v>
      </c>
      <c r="EB30" s="137" t="str">
        <f t="shared" si="56"/>
        <v>Completar</v>
      </c>
      <c r="EC30" s="137" t="str">
        <f t="shared" si="57"/>
        <v>Completar</v>
      </c>
      <c r="ED30" s="135"/>
      <c r="EE30" s="136" t="str">
        <f t="shared" si="58"/>
        <v>Completar</v>
      </c>
      <c r="EF30" s="237">
        <f t="shared" si="165"/>
        <v>0</v>
      </c>
      <c r="EG30" s="238">
        <f t="shared" si="166"/>
        <v>0</v>
      </c>
      <c r="EH30" s="239" t="str">
        <f>IFERROR(IF(EG30&gt;20*DT30,'Referencia Parámetros'!$D$20,IF(EG30&gt;10*DT30,'Referencia Parámetros'!$D$21,IF(EG30&gt;5*DT30,'Referencia Parámetros'!$D$22, IF(EG30&gt;1,'Referencia Parámetros'!$D$23,"NO APLICA")))),"")</f>
        <v/>
      </c>
      <c r="EI30" s="240" t="str">
        <f t="shared" si="167"/>
        <v/>
      </c>
      <c r="EJ30" s="291">
        <f t="shared" si="60"/>
        <v>0</v>
      </c>
      <c r="EK30" s="234">
        <f t="shared" si="168"/>
        <v>0</v>
      </c>
      <c r="EL30" s="234">
        <f t="shared" si="169"/>
        <v>0</v>
      </c>
      <c r="EM30" s="234">
        <f t="shared" si="170"/>
        <v>0</v>
      </c>
      <c r="EN30" s="242">
        <f t="shared" si="171"/>
        <v>0</v>
      </c>
      <c r="EP30" s="234">
        <f t="shared" si="226"/>
        <v>17</v>
      </c>
      <c r="EQ30" s="235" t="str">
        <f t="shared" si="172"/>
        <v/>
      </c>
      <c r="ER30" s="236" t="str">
        <f>IFERROR(VLOOKUP(EQ30,'Referencia Parámetros'!$A$2:$B$18,2),"")</f>
        <v/>
      </c>
      <c r="ES30" s="140"/>
      <c r="ET30" s="140"/>
      <c r="EU30" s="136" t="str">
        <f t="shared" si="64"/>
        <v>Completar</v>
      </c>
      <c r="EV30" s="134"/>
      <c r="EW30" s="134"/>
      <c r="EX30" s="134"/>
      <c r="EY30" s="136" t="str">
        <f t="shared" si="65"/>
        <v>Completar</v>
      </c>
      <c r="EZ30" s="137" t="str">
        <f t="shared" si="66"/>
        <v>Completar</v>
      </c>
      <c r="FA30" s="137" t="str">
        <f t="shared" si="67"/>
        <v>Completar</v>
      </c>
      <c r="FB30" s="135"/>
      <c r="FC30" s="136" t="str">
        <f t="shared" si="68"/>
        <v>Completar</v>
      </c>
      <c r="FD30" s="237">
        <f t="shared" si="173"/>
        <v>0</v>
      </c>
      <c r="FE30" s="238">
        <f t="shared" si="174"/>
        <v>0</v>
      </c>
      <c r="FF30" s="239" t="str">
        <f>IFERROR(IF(FE30&gt;20*ER30,'Referencia Parámetros'!$D$20,IF(FE30&gt;10*ER30,'Referencia Parámetros'!$D$21,IF(FE30&gt;5*ER30,'Referencia Parámetros'!$D$22, IF(FE30&gt;1,'Referencia Parámetros'!$D$23,"NO APLICA")))),"")</f>
        <v/>
      </c>
      <c r="FG30" s="240" t="str">
        <f t="shared" si="175"/>
        <v/>
      </c>
      <c r="FH30" s="291">
        <f t="shared" si="70"/>
        <v>0</v>
      </c>
      <c r="FI30" s="234">
        <f t="shared" si="176"/>
        <v>0</v>
      </c>
      <c r="FJ30" s="234">
        <f t="shared" si="177"/>
        <v>0</v>
      </c>
      <c r="FK30" s="234">
        <f t="shared" si="178"/>
        <v>0</v>
      </c>
      <c r="FL30" s="242">
        <f t="shared" si="179"/>
        <v>0</v>
      </c>
      <c r="FN30" s="234">
        <f t="shared" si="227"/>
        <v>17</v>
      </c>
      <c r="FO30" s="235" t="str">
        <f t="shared" si="180"/>
        <v/>
      </c>
      <c r="FP30" s="236" t="str">
        <f>IFERROR(VLOOKUP(FO30,'Referencia Parámetros'!$A$2:$B$18,2),"")</f>
        <v/>
      </c>
      <c r="FQ30" s="140"/>
      <c r="FR30" s="140"/>
      <c r="FS30" s="136" t="str">
        <f t="shared" si="74"/>
        <v>Completar</v>
      </c>
      <c r="FT30" s="134"/>
      <c r="FU30" s="134"/>
      <c r="FV30" s="134"/>
      <c r="FW30" s="136" t="str">
        <f t="shared" si="75"/>
        <v>Completar</v>
      </c>
      <c r="FX30" s="137" t="str">
        <f t="shared" si="76"/>
        <v>Completar</v>
      </c>
      <c r="FY30" s="137" t="str">
        <f t="shared" si="77"/>
        <v>Completar</v>
      </c>
      <c r="FZ30" s="135"/>
      <c r="GA30" s="136" t="str">
        <f t="shared" si="78"/>
        <v>Completar</v>
      </c>
      <c r="GB30" s="237">
        <f t="shared" si="181"/>
        <v>0</v>
      </c>
      <c r="GC30" s="238">
        <f t="shared" si="182"/>
        <v>0</v>
      </c>
      <c r="GD30" s="239" t="str">
        <f>IFERROR(IF(GC30&gt;20*FP30,'Referencia Parámetros'!$D$20,IF(GC30&gt;10*FP30,'Referencia Parámetros'!$D$21,IF(GC30&gt;5*FP30,'Referencia Parámetros'!$D$22, IF(GC30&gt;1,'Referencia Parámetros'!$D$23,"NO APLICA")))),"")</f>
        <v/>
      </c>
      <c r="GE30" s="240" t="str">
        <f t="shared" si="183"/>
        <v/>
      </c>
      <c r="GF30" s="291">
        <f t="shared" si="80"/>
        <v>0</v>
      </c>
      <c r="GG30" s="234">
        <f t="shared" si="184"/>
        <v>0</v>
      </c>
      <c r="GH30" s="234">
        <f t="shared" si="185"/>
        <v>0</v>
      </c>
      <c r="GI30" s="234">
        <f t="shared" si="186"/>
        <v>0</v>
      </c>
      <c r="GJ30" s="242">
        <f t="shared" si="187"/>
        <v>0</v>
      </c>
      <c r="GL30" s="234">
        <f t="shared" si="228"/>
        <v>17</v>
      </c>
      <c r="GM30" s="235" t="str">
        <f t="shared" si="188"/>
        <v/>
      </c>
      <c r="GN30" s="236" t="str">
        <f>IFERROR(VLOOKUP(GM30,'Referencia Parámetros'!$A$2:$B$18,2),"")</f>
        <v/>
      </c>
      <c r="GO30" s="140"/>
      <c r="GP30" s="140"/>
      <c r="GQ30" s="136" t="str">
        <f t="shared" si="84"/>
        <v>Completar</v>
      </c>
      <c r="GR30" s="134"/>
      <c r="GS30" s="134"/>
      <c r="GT30" s="134"/>
      <c r="GU30" s="136" t="str">
        <f t="shared" si="85"/>
        <v>Completar</v>
      </c>
      <c r="GV30" s="137" t="str">
        <f t="shared" si="86"/>
        <v>Completar</v>
      </c>
      <c r="GW30" s="137" t="str">
        <f t="shared" si="87"/>
        <v>Completar</v>
      </c>
      <c r="GX30" s="135"/>
      <c r="GY30" s="136" t="str">
        <f t="shared" si="88"/>
        <v>Completar</v>
      </c>
      <c r="GZ30" s="237">
        <f t="shared" si="189"/>
        <v>0</v>
      </c>
      <c r="HA30" s="238">
        <f t="shared" si="190"/>
        <v>0</v>
      </c>
      <c r="HB30" s="239" t="str">
        <f>IFERROR(IF(HA30&gt;20*GN30,'Referencia Parámetros'!$D$20,IF(HA30&gt;10*GN30,'Referencia Parámetros'!$D$21,IF(HA30&gt;5*GN30,'Referencia Parámetros'!$D$22, IF(HA30&gt;1,'Referencia Parámetros'!$D$23,"NO APLICA")))),"")</f>
        <v/>
      </c>
      <c r="HC30" s="240" t="str">
        <f t="shared" si="191"/>
        <v/>
      </c>
      <c r="HD30" s="291">
        <f t="shared" si="90"/>
        <v>0</v>
      </c>
      <c r="HE30" s="234">
        <f t="shared" si="192"/>
        <v>0</v>
      </c>
      <c r="HF30" s="234">
        <f t="shared" si="193"/>
        <v>0</v>
      </c>
      <c r="HG30" s="234">
        <f t="shared" si="194"/>
        <v>0</v>
      </c>
      <c r="HH30" s="242">
        <f t="shared" si="195"/>
        <v>0</v>
      </c>
      <c r="HJ30" s="234">
        <f t="shared" si="229"/>
        <v>17</v>
      </c>
      <c r="HK30" s="235" t="str">
        <f t="shared" si="196"/>
        <v/>
      </c>
      <c r="HL30" s="236" t="str">
        <f>IFERROR(VLOOKUP(HK30,'Referencia Parámetros'!$A$2:$B$18,2),"")</f>
        <v/>
      </c>
      <c r="HM30" s="140"/>
      <c r="HN30" s="140"/>
      <c r="HO30" s="136" t="str">
        <f t="shared" si="94"/>
        <v>Completar</v>
      </c>
      <c r="HP30" s="134"/>
      <c r="HQ30" s="134"/>
      <c r="HR30" s="134"/>
      <c r="HS30" s="136" t="str">
        <f t="shared" si="95"/>
        <v>Completar</v>
      </c>
      <c r="HT30" s="137" t="str">
        <f t="shared" si="96"/>
        <v>Completar</v>
      </c>
      <c r="HU30" s="137" t="str">
        <f t="shared" si="97"/>
        <v>Completar</v>
      </c>
      <c r="HV30" s="135"/>
      <c r="HW30" s="136" t="str">
        <f t="shared" si="98"/>
        <v>Completar</v>
      </c>
      <c r="HX30" s="237">
        <f t="shared" si="197"/>
        <v>0</v>
      </c>
      <c r="HY30" s="238">
        <f t="shared" si="198"/>
        <v>0</v>
      </c>
      <c r="HZ30" s="239" t="str">
        <f>IFERROR(IF(HY30&gt;20*HL30,'Referencia Parámetros'!$D$20,IF(HY30&gt;10*HL30,'Referencia Parámetros'!$D$21,IF(HY30&gt;5*HL30,'Referencia Parámetros'!$D$22, IF(HY30&gt;1,'Referencia Parámetros'!$D$23,"NO APLICA")))),"")</f>
        <v/>
      </c>
      <c r="IA30" s="240" t="str">
        <f t="shared" si="199"/>
        <v/>
      </c>
      <c r="IB30" s="291">
        <f t="shared" si="100"/>
        <v>0</v>
      </c>
      <c r="IC30" s="234">
        <f t="shared" si="200"/>
        <v>0</v>
      </c>
      <c r="ID30" s="234">
        <f t="shared" si="201"/>
        <v>0</v>
      </c>
      <c r="IE30" s="234">
        <f t="shared" si="202"/>
        <v>0</v>
      </c>
      <c r="IF30" s="242">
        <f t="shared" si="203"/>
        <v>0</v>
      </c>
      <c r="IH30" s="234">
        <f t="shared" si="230"/>
        <v>17</v>
      </c>
      <c r="II30" s="235" t="str">
        <f t="shared" si="204"/>
        <v/>
      </c>
      <c r="IJ30" s="236" t="str">
        <f>IFERROR(VLOOKUP(II30,'Referencia Parámetros'!$A$2:$B$18,2),"")</f>
        <v/>
      </c>
      <c r="IK30" s="140"/>
      <c r="IL30" s="140"/>
      <c r="IM30" s="136" t="str">
        <f t="shared" si="104"/>
        <v>Completar</v>
      </c>
      <c r="IN30" s="134"/>
      <c r="IO30" s="134"/>
      <c r="IP30" s="134"/>
      <c r="IQ30" s="136" t="str">
        <f t="shared" si="105"/>
        <v>Completar</v>
      </c>
      <c r="IR30" s="137" t="str">
        <f t="shared" si="106"/>
        <v>Completar</v>
      </c>
      <c r="IS30" s="137" t="str">
        <f t="shared" si="107"/>
        <v>Completar</v>
      </c>
      <c r="IT30" s="135"/>
      <c r="IU30" s="136" t="str">
        <f t="shared" si="108"/>
        <v>Completar</v>
      </c>
      <c r="IV30" s="237">
        <f t="shared" si="205"/>
        <v>0</v>
      </c>
      <c r="IW30" s="238">
        <f t="shared" si="206"/>
        <v>0</v>
      </c>
      <c r="IX30" s="239" t="str">
        <f>IFERROR(IF(IW30&gt;20*IJ30,'Referencia Parámetros'!$D$20,IF(IW30&gt;10*IJ30,'Referencia Parámetros'!$D$21,IF(IW30&gt;5*IJ30,'Referencia Parámetros'!$D$22, IF(IW30&gt;1,'Referencia Parámetros'!$D$23,"NO APLICA")))),"")</f>
        <v/>
      </c>
      <c r="IY30" s="240" t="str">
        <f t="shared" si="207"/>
        <v/>
      </c>
      <c r="IZ30" s="291">
        <f t="shared" si="110"/>
        <v>0</v>
      </c>
      <c r="JA30" s="234">
        <f t="shared" si="208"/>
        <v>0</v>
      </c>
      <c r="JB30" s="234">
        <f t="shared" si="209"/>
        <v>0</v>
      </c>
      <c r="JC30" s="234">
        <f t="shared" si="210"/>
        <v>0</v>
      </c>
      <c r="JD30" s="242">
        <f t="shared" si="211"/>
        <v>0</v>
      </c>
      <c r="JE30" s="198"/>
      <c r="JF30" s="234">
        <f t="shared" si="231"/>
        <v>17</v>
      </c>
      <c r="JG30" s="235" t="str">
        <f t="shared" si="212"/>
        <v/>
      </c>
      <c r="JH30" s="236" t="str">
        <f>IFERROR(VLOOKUP(JG30,'Referencia Parámetros'!$A$2:$B$18,2),"")</f>
        <v/>
      </c>
      <c r="JI30" s="140"/>
      <c r="JJ30" s="140"/>
      <c r="JK30" s="136" t="str">
        <f t="shared" si="114"/>
        <v>Completar</v>
      </c>
      <c r="JL30" s="134"/>
      <c r="JM30" s="134"/>
      <c r="JN30" s="134"/>
      <c r="JO30" s="136" t="str">
        <f t="shared" si="115"/>
        <v>Completar</v>
      </c>
      <c r="JP30" s="137" t="str">
        <f t="shared" si="116"/>
        <v>Completar</v>
      </c>
      <c r="JQ30" s="137" t="str">
        <f t="shared" si="117"/>
        <v>Completar</v>
      </c>
      <c r="JR30" s="135"/>
      <c r="JS30" s="136" t="str">
        <f t="shared" si="118"/>
        <v>Completar</v>
      </c>
      <c r="JT30" s="237">
        <f t="shared" si="213"/>
        <v>0</v>
      </c>
      <c r="JU30" s="238">
        <f t="shared" si="214"/>
        <v>0</v>
      </c>
      <c r="JV30" s="239" t="str">
        <f>IFERROR(IF(JU30&gt;20*JH30,'Referencia Parámetros'!$D$20,IF(JU30&gt;10*JH30,'Referencia Parámetros'!$D$21,IF(JU30&gt;5*JH30,'Referencia Parámetros'!$D$22, IF(JU30&gt;1,'Referencia Parámetros'!$D$23,"NO APLICA")))),"")</f>
        <v/>
      </c>
      <c r="JW30" s="240" t="str">
        <f t="shared" si="215"/>
        <v/>
      </c>
      <c r="JX30" s="291">
        <f t="shared" si="120"/>
        <v>0</v>
      </c>
      <c r="JY30" s="234">
        <f t="shared" si="216"/>
        <v>0</v>
      </c>
      <c r="JZ30" s="234">
        <f t="shared" si="217"/>
        <v>0</v>
      </c>
      <c r="KA30" s="234">
        <f t="shared" si="218"/>
        <v>0</v>
      </c>
      <c r="KB30" s="242">
        <f t="shared" si="219"/>
        <v>0</v>
      </c>
      <c r="LK30" s="244"/>
      <c r="LY30" s="198"/>
    </row>
    <row r="31" spans="1:337" ht="16.5" customHeight="1" x14ac:dyDescent="0.25">
      <c r="A31" s="234">
        <f t="shared" si="220"/>
        <v>18</v>
      </c>
      <c r="B31" s="235" t="str">
        <f t="shared" si="124"/>
        <v/>
      </c>
      <c r="C31" s="236" t="str">
        <f>+IFERROR(VLOOKUP(B31,'Referencia Parámetros'!$A$2:$B$18,2),"")</f>
        <v/>
      </c>
      <c r="D31" s="140"/>
      <c r="E31" s="134"/>
      <c r="F31" s="135"/>
      <c r="G31" s="134"/>
      <c r="H31" s="134"/>
      <c r="I31" s="134"/>
      <c r="J31" s="135"/>
      <c r="K31" s="141"/>
      <c r="L31" s="141"/>
      <c r="M31" s="135"/>
      <c r="N31" s="135"/>
      <c r="O31" s="237">
        <f t="shared" si="125"/>
        <v>0</v>
      </c>
      <c r="P31" s="238">
        <f t="shared" si="126"/>
        <v>0</v>
      </c>
      <c r="Q31" s="239" t="str">
        <f>IFERROR(IF(P31&gt;20*C31,'Referencia Parámetros'!$D$20,IF(P31&gt;10*C31,'Referencia Parámetros'!$D$21,IF(P31&gt;5*C31,'Referencia Parámetros'!$D$22,IF(P31&gt;1,'Referencia Parámetros'!$D$23,"NO APLICA")))),"")</f>
        <v/>
      </c>
      <c r="R31" s="240" t="str">
        <f t="shared" si="127"/>
        <v/>
      </c>
      <c r="S31" s="300">
        <f t="shared" si="13"/>
        <v>0</v>
      </c>
      <c r="T31" s="234">
        <f t="shared" si="128"/>
        <v>0</v>
      </c>
      <c r="U31" s="234">
        <f t="shared" si="129"/>
        <v>0</v>
      </c>
      <c r="V31" s="234">
        <f t="shared" si="130"/>
        <v>0</v>
      </c>
      <c r="W31" s="242">
        <f t="shared" si="131"/>
        <v>0</v>
      </c>
      <c r="X31" s="297"/>
      <c r="Z31" s="234">
        <f t="shared" si="221"/>
        <v>18</v>
      </c>
      <c r="AA31" s="235" t="str">
        <f t="shared" si="132"/>
        <v/>
      </c>
      <c r="AB31" s="236" t="str">
        <f>IFERROR(VLOOKUP(AA31,'Referencia Parámetros'!$A$2:$B$18,2),"")</f>
        <v/>
      </c>
      <c r="AC31" s="140"/>
      <c r="AD31" s="140"/>
      <c r="AE31" s="136" t="str">
        <f t="shared" si="15"/>
        <v>Completar</v>
      </c>
      <c r="AF31" s="134"/>
      <c r="AG31" s="134"/>
      <c r="AH31" s="134"/>
      <c r="AI31" s="136" t="str">
        <f t="shared" si="16"/>
        <v>Completar</v>
      </c>
      <c r="AJ31" s="137" t="str">
        <f t="shared" si="17"/>
        <v>Completar</v>
      </c>
      <c r="AK31" s="137" t="str">
        <f t="shared" si="18"/>
        <v>Completar</v>
      </c>
      <c r="AL31" s="135"/>
      <c r="AM31" s="136" t="str">
        <f t="shared" si="19"/>
        <v>Completar</v>
      </c>
      <c r="AN31" s="237">
        <f t="shared" si="133"/>
        <v>0</v>
      </c>
      <c r="AO31" s="238">
        <f t="shared" si="134"/>
        <v>0</v>
      </c>
      <c r="AP31" s="239" t="str">
        <f>IFERROR(IF(AO31&gt;20*AB31,'Referencia Parámetros'!$D$20,IF(AO31&gt;10*AB31,'Referencia Parámetros'!$D$21,IF(AO31&gt;5*AB31,'Referencia Parámetros'!$D$22, IF(AO31&gt;1,'Referencia Parámetros'!$D$23,"NO APLICA")))),"")</f>
        <v/>
      </c>
      <c r="AQ31" s="240" t="str">
        <f t="shared" si="135"/>
        <v/>
      </c>
      <c r="AR31" s="291">
        <f t="shared" si="232"/>
        <v>0</v>
      </c>
      <c r="AS31" s="234">
        <f t="shared" si="136"/>
        <v>0</v>
      </c>
      <c r="AT31" s="234">
        <f t="shared" si="137"/>
        <v>0</v>
      </c>
      <c r="AU31" s="234">
        <f t="shared" si="138"/>
        <v>0</v>
      </c>
      <c r="AV31" s="242">
        <f t="shared" si="139"/>
        <v>0</v>
      </c>
      <c r="AX31" s="234">
        <f t="shared" si="222"/>
        <v>18</v>
      </c>
      <c r="AY31" s="235" t="str">
        <f t="shared" si="140"/>
        <v/>
      </c>
      <c r="AZ31" s="236" t="str">
        <f>IFERROR(VLOOKUP(AY31,'Referencia Parámetros'!$A$2:$B$18,2),"")</f>
        <v/>
      </c>
      <c r="BA31" s="140"/>
      <c r="BB31" s="140"/>
      <c r="BC31" s="136" t="str">
        <f t="shared" si="24"/>
        <v>Completar</v>
      </c>
      <c r="BD31" s="134"/>
      <c r="BE31" s="134"/>
      <c r="BF31" s="134"/>
      <c r="BG31" s="136" t="str">
        <f t="shared" si="25"/>
        <v>Completar</v>
      </c>
      <c r="BH31" s="137" t="str">
        <f t="shared" si="26"/>
        <v>Completar</v>
      </c>
      <c r="BI31" s="137" t="str">
        <f t="shared" si="27"/>
        <v>Completar</v>
      </c>
      <c r="BJ31" s="135"/>
      <c r="BK31" s="136" t="str">
        <f t="shared" si="28"/>
        <v>Completar</v>
      </c>
      <c r="BL31" s="237">
        <f t="shared" si="141"/>
        <v>0</v>
      </c>
      <c r="BM31" s="238">
        <f t="shared" si="142"/>
        <v>0</v>
      </c>
      <c r="BN31" s="239" t="str">
        <f>IFERROR(IF(BM31&gt;20*AZ31,'Referencia Parámetros'!$D$20,IF(BM31&gt;10*AZ31,'Referencia Parámetros'!$D$21,IF(BM31&gt;5*AZ31,'Referencia Parámetros'!$D$22, IF(BM31&gt;1,'Referencia Parámetros'!$D$23,"NO APLICA")))),"")</f>
        <v/>
      </c>
      <c r="BO31" s="240" t="str">
        <f t="shared" si="143"/>
        <v/>
      </c>
      <c r="BP31" s="291">
        <f t="shared" si="30"/>
        <v>0</v>
      </c>
      <c r="BQ31" s="234">
        <f t="shared" si="144"/>
        <v>0</v>
      </c>
      <c r="BR31" s="234">
        <f t="shared" si="145"/>
        <v>0</v>
      </c>
      <c r="BS31" s="234">
        <f t="shared" si="146"/>
        <v>0</v>
      </c>
      <c r="BT31" s="242">
        <f t="shared" si="147"/>
        <v>0</v>
      </c>
      <c r="BV31" s="234">
        <f t="shared" si="223"/>
        <v>18</v>
      </c>
      <c r="BW31" s="235" t="str">
        <f t="shared" si="148"/>
        <v/>
      </c>
      <c r="BX31" s="236" t="str">
        <f>IFERROR(VLOOKUP(BW31,'Referencia Parámetros'!$A$2:$B$18,2),"")</f>
        <v/>
      </c>
      <c r="BY31" s="140"/>
      <c r="BZ31" s="140"/>
      <c r="CA31" s="136" t="str">
        <f t="shared" si="34"/>
        <v>Completar</v>
      </c>
      <c r="CB31" s="134"/>
      <c r="CC31" s="134"/>
      <c r="CD31" s="134"/>
      <c r="CE31" s="136" t="str">
        <f t="shared" si="35"/>
        <v>Completar</v>
      </c>
      <c r="CF31" s="137" t="str">
        <f t="shared" si="36"/>
        <v>Completar</v>
      </c>
      <c r="CG31" s="137" t="str">
        <f t="shared" si="37"/>
        <v>Completar</v>
      </c>
      <c r="CH31" s="135"/>
      <c r="CI31" s="136" t="str">
        <f t="shared" si="38"/>
        <v>Completar</v>
      </c>
      <c r="CJ31" s="237">
        <f t="shared" si="149"/>
        <v>0</v>
      </c>
      <c r="CK31" s="238">
        <f t="shared" si="150"/>
        <v>0</v>
      </c>
      <c r="CL31" s="239" t="str">
        <f>IFERROR(IF(CK31&gt;20*BX31,'Referencia Parámetros'!$D$20,IF(CK31&gt;10*BX31,'Referencia Parámetros'!$D$21,IF(CK31&gt;5*BX31,'Referencia Parámetros'!$D$22, IF(CK31&gt;1,'Referencia Parámetros'!$D$23,"NO APLICA")))),"")</f>
        <v/>
      </c>
      <c r="CM31" s="240" t="str">
        <f t="shared" si="151"/>
        <v/>
      </c>
      <c r="CN31" s="291">
        <f t="shared" si="40"/>
        <v>0</v>
      </c>
      <c r="CO31" s="234">
        <f t="shared" si="152"/>
        <v>0</v>
      </c>
      <c r="CP31" s="234">
        <f t="shared" si="153"/>
        <v>0</v>
      </c>
      <c r="CQ31" s="234">
        <f t="shared" si="154"/>
        <v>0</v>
      </c>
      <c r="CR31" s="242">
        <f t="shared" si="155"/>
        <v>0</v>
      </c>
      <c r="CT31" s="234">
        <f t="shared" si="224"/>
        <v>18</v>
      </c>
      <c r="CU31" s="235" t="str">
        <f t="shared" si="156"/>
        <v/>
      </c>
      <c r="CV31" s="236" t="str">
        <f>IFERROR(VLOOKUP(CU31,'Referencia Parámetros'!$A$2:$B$18,2),"")</f>
        <v/>
      </c>
      <c r="CW31" s="140"/>
      <c r="CX31" s="140"/>
      <c r="CY31" s="136" t="str">
        <f t="shared" si="44"/>
        <v>Completar</v>
      </c>
      <c r="CZ31" s="134"/>
      <c r="DA31" s="134"/>
      <c r="DB31" s="134"/>
      <c r="DC31" s="136" t="str">
        <f t="shared" si="45"/>
        <v>Completar</v>
      </c>
      <c r="DD31" s="137" t="str">
        <f t="shared" si="46"/>
        <v>Completar</v>
      </c>
      <c r="DE31" s="137" t="str">
        <f t="shared" si="47"/>
        <v>Completar</v>
      </c>
      <c r="DF31" s="135"/>
      <c r="DG31" s="136" t="str">
        <f t="shared" si="48"/>
        <v>Completar</v>
      </c>
      <c r="DH31" s="237">
        <f t="shared" si="157"/>
        <v>0</v>
      </c>
      <c r="DI31" s="238">
        <f t="shared" si="158"/>
        <v>0</v>
      </c>
      <c r="DJ31" s="239" t="str">
        <f>IFERROR(IF(DI31&gt;20*CV31,'Referencia Parámetros'!$D$20,IF(DI31&gt;10*CV31,'Referencia Parámetros'!$D$21,IF(DI31&gt;5*CV31,'Referencia Parámetros'!$D$22, IF(DI31&gt;1,'Referencia Parámetros'!$D$23,"NO APLICA")))),"")</f>
        <v/>
      </c>
      <c r="DK31" s="240" t="str">
        <f t="shared" si="159"/>
        <v/>
      </c>
      <c r="DL31" s="291">
        <f t="shared" si="50"/>
        <v>0</v>
      </c>
      <c r="DM31" s="234">
        <f t="shared" si="160"/>
        <v>0</v>
      </c>
      <c r="DN31" s="234">
        <f t="shared" si="161"/>
        <v>0</v>
      </c>
      <c r="DO31" s="234">
        <f t="shared" si="162"/>
        <v>0</v>
      </c>
      <c r="DP31" s="242">
        <f t="shared" si="163"/>
        <v>0</v>
      </c>
      <c r="DR31" s="234">
        <f t="shared" si="225"/>
        <v>18</v>
      </c>
      <c r="DS31" s="235" t="str">
        <f t="shared" si="164"/>
        <v/>
      </c>
      <c r="DT31" s="236" t="str">
        <f>IFERROR(VLOOKUP(DS31,'Referencia Parámetros'!$A$2:$B$18,2),"")</f>
        <v/>
      </c>
      <c r="DU31" s="140"/>
      <c r="DV31" s="140"/>
      <c r="DW31" s="136" t="str">
        <f t="shared" si="54"/>
        <v>Completar</v>
      </c>
      <c r="DX31" s="134"/>
      <c r="DY31" s="134"/>
      <c r="DZ31" s="134"/>
      <c r="EA31" s="136" t="str">
        <f t="shared" si="55"/>
        <v>Completar</v>
      </c>
      <c r="EB31" s="137" t="str">
        <f t="shared" si="56"/>
        <v>Completar</v>
      </c>
      <c r="EC31" s="137" t="str">
        <f t="shared" si="57"/>
        <v>Completar</v>
      </c>
      <c r="ED31" s="135"/>
      <c r="EE31" s="136" t="str">
        <f t="shared" si="58"/>
        <v>Completar</v>
      </c>
      <c r="EF31" s="237">
        <f t="shared" si="165"/>
        <v>0</v>
      </c>
      <c r="EG31" s="238">
        <f t="shared" si="166"/>
        <v>0</v>
      </c>
      <c r="EH31" s="239" t="str">
        <f>IFERROR(IF(EG31&gt;20*DT31,'Referencia Parámetros'!$D$20,IF(EG31&gt;10*DT31,'Referencia Parámetros'!$D$21,IF(EG31&gt;5*DT31,'Referencia Parámetros'!$D$22, IF(EG31&gt;1,'Referencia Parámetros'!$D$23,"NO APLICA")))),"")</f>
        <v/>
      </c>
      <c r="EI31" s="240" t="str">
        <f t="shared" si="167"/>
        <v/>
      </c>
      <c r="EJ31" s="291">
        <f t="shared" si="60"/>
        <v>0</v>
      </c>
      <c r="EK31" s="234">
        <f t="shared" si="168"/>
        <v>0</v>
      </c>
      <c r="EL31" s="234">
        <f t="shared" si="169"/>
        <v>0</v>
      </c>
      <c r="EM31" s="234">
        <f t="shared" si="170"/>
        <v>0</v>
      </c>
      <c r="EN31" s="242">
        <f t="shared" si="171"/>
        <v>0</v>
      </c>
      <c r="EP31" s="234">
        <f t="shared" si="226"/>
        <v>18</v>
      </c>
      <c r="EQ31" s="235" t="str">
        <f t="shared" si="172"/>
        <v/>
      </c>
      <c r="ER31" s="236" t="str">
        <f>IFERROR(VLOOKUP(EQ31,'Referencia Parámetros'!$A$2:$B$18,2),"")</f>
        <v/>
      </c>
      <c r="ES31" s="140"/>
      <c r="ET31" s="140"/>
      <c r="EU31" s="136" t="str">
        <f t="shared" si="64"/>
        <v>Completar</v>
      </c>
      <c r="EV31" s="134"/>
      <c r="EW31" s="134"/>
      <c r="EX31" s="134"/>
      <c r="EY31" s="136" t="str">
        <f t="shared" si="65"/>
        <v>Completar</v>
      </c>
      <c r="EZ31" s="137" t="str">
        <f t="shared" si="66"/>
        <v>Completar</v>
      </c>
      <c r="FA31" s="137" t="str">
        <f t="shared" si="67"/>
        <v>Completar</v>
      </c>
      <c r="FB31" s="135"/>
      <c r="FC31" s="136" t="str">
        <f t="shared" si="68"/>
        <v>Completar</v>
      </c>
      <c r="FD31" s="237">
        <f t="shared" si="173"/>
        <v>0</v>
      </c>
      <c r="FE31" s="238">
        <f t="shared" si="174"/>
        <v>0</v>
      </c>
      <c r="FF31" s="239" t="str">
        <f>IFERROR(IF(FE31&gt;20*ER31,'Referencia Parámetros'!$D$20,IF(FE31&gt;10*ER31,'Referencia Parámetros'!$D$21,IF(FE31&gt;5*ER31,'Referencia Parámetros'!$D$22, IF(FE31&gt;1,'Referencia Parámetros'!$D$23,"NO APLICA")))),"")</f>
        <v/>
      </c>
      <c r="FG31" s="240" t="str">
        <f t="shared" si="175"/>
        <v/>
      </c>
      <c r="FH31" s="291">
        <f t="shared" si="70"/>
        <v>0</v>
      </c>
      <c r="FI31" s="234">
        <f t="shared" si="176"/>
        <v>0</v>
      </c>
      <c r="FJ31" s="234">
        <f t="shared" si="177"/>
        <v>0</v>
      </c>
      <c r="FK31" s="234">
        <f t="shared" si="178"/>
        <v>0</v>
      </c>
      <c r="FL31" s="242">
        <f t="shared" si="179"/>
        <v>0</v>
      </c>
      <c r="FN31" s="234">
        <f t="shared" si="227"/>
        <v>18</v>
      </c>
      <c r="FO31" s="235" t="str">
        <f t="shared" si="180"/>
        <v/>
      </c>
      <c r="FP31" s="236" t="str">
        <f>IFERROR(VLOOKUP(FO31,'Referencia Parámetros'!$A$2:$B$18,2),"")</f>
        <v/>
      </c>
      <c r="FQ31" s="140"/>
      <c r="FR31" s="140"/>
      <c r="FS31" s="136" t="str">
        <f t="shared" si="74"/>
        <v>Completar</v>
      </c>
      <c r="FT31" s="134"/>
      <c r="FU31" s="134"/>
      <c r="FV31" s="134"/>
      <c r="FW31" s="136" t="str">
        <f t="shared" si="75"/>
        <v>Completar</v>
      </c>
      <c r="FX31" s="137" t="str">
        <f t="shared" si="76"/>
        <v>Completar</v>
      </c>
      <c r="FY31" s="137" t="str">
        <f t="shared" si="77"/>
        <v>Completar</v>
      </c>
      <c r="FZ31" s="135"/>
      <c r="GA31" s="136" t="str">
        <f t="shared" si="78"/>
        <v>Completar</v>
      </c>
      <c r="GB31" s="237">
        <f t="shared" si="181"/>
        <v>0</v>
      </c>
      <c r="GC31" s="238">
        <f t="shared" si="182"/>
        <v>0</v>
      </c>
      <c r="GD31" s="239" t="str">
        <f>IFERROR(IF(GC31&gt;20*FP31,'Referencia Parámetros'!$D$20,IF(GC31&gt;10*FP31,'Referencia Parámetros'!$D$21,IF(GC31&gt;5*FP31,'Referencia Parámetros'!$D$22, IF(GC31&gt;1,'Referencia Parámetros'!$D$23,"NO APLICA")))),"")</f>
        <v/>
      </c>
      <c r="GE31" s="240" t="str">
        <f t="shared" si="183"/>
        <v/>
      </c>
      <c r="GF31" s="291">
        <f t="shared" si="80"/>
        <v>0</v>
      </c>
      <c r="GG31" s="234">
        <f t="shared" si="184"/>
        <v>0</v>
      </c>
      <c r="GH31" s="234">
        <f t="shared" si="185"/>
        <v>0</v>
      </c>
      <c r="GI31" s="234">
        <f t="shared" si="186"/>
        <v>0</v>
      </c>
      <c r="GJ31" s="242">
        <f t="shared" si="187"/>
        <v>0</v>
      </c>
      <c r="GL31" s="234">
        <f t="shared" si="228"/>
        <v>18</v>
      </c>
      <c r="GM31" s="235" t="str">
        <f t="shared" si="188"/>
        <v/>
      </c>
      <c r="GN31" s="236" t="str">
        <f>IFERROR(VLOOKUP(GM31,'Referencia Parámetros'!$A$2:$B$18,2),"")</f>
        <v/>
      </c>
      <c r="GO31" s="140"/>
      <c r="GP31" s="140"/>
      <c r="GQ31" s="136" t="str">
        <f t="shared" si="84"/>
        <v>Completar</v>
      </c>
      <c r="GR31" s="134"/>
      <c r="GS31" s="134"/>
      <c r="GT31" s="134"/>
      <c r="GU31" s="136" t="str">
        <f t="shared" si="85"/>
        <v>Completar</v>
      </c>
      <c r="GV31" s="137" t="str">
        <f t="shared" si="86"/>
        <v>Completar</v>
      </c>
      <c r="GW31" s="137" t="str">
        <f t="shared" si="87"/>
        <v>Completar</v>
      </c>
      <c r="GX31" s="135"/>
      <c r="GY31" s="136" t="str">
        <f t="shared" si="88"/>
        <v>Completar</v>
      </c>
      <c r="GZ31" s="237">
        <f t="shared" si="189"/>
        <v>0</v>
      </c>
      <c r="HA31" s="238">
        <f t="shared" si="190"/>
        <v>0</v>
      </c>
      <c r="HB31" s="239" t="str">
        <f>IFERROR(IF(HA31&gt;20*GN31,'Referencia Parámetros'!$D$20,IF(HA31&gt;10*GN31,'Referencia Parámetros'!$D$21,IF(HA31&gt;5*GN31,'Referencia Parámetros'!$D$22, IF(HA31&gt;1,'Referencia Parámetros'!$D$23,"NO APLICA")))),"")</f>
        <v/>
      </c>
      <c r="HC31" s="240" t="str">
        <f t="shared" si="191"/>
        <v/>
      </c>
      <c r="HD31" s="291">
        <f t="shared" si="90"/>
        <v>0</v>
      </c>
      <c r="HE31" s="234">
        <f t="shared" si="192"/>
        <v>0</v>
      </c>
      <c r="HF31" s="234">
        <f t="shared" si="193"/>
        <v>0</v>
      </c>
      <c r="HG31" s="234">
        <f t="shared" si="194"/>
        <v>0</v>
      </c>
      <c r="HH31" s="242">
        <f t="shared" si="195"/>
        <v>0</v>
      </c>
      <c r="HJ31" s="234">
        <f t="shared" si="229"/>
        <v>18</v>
      </c>
      <c r="HK31" s="235" t="str">
        <f t="shared" si="196"/>
        <v/>
      </c>
      <c r="HL31" s="236" t="str">
        <f>IFERROR(VLOOKUP(HK31,'Referencia Parámetros'!$A$2:$B$18,2),"")</f>
        <v/>
      </c>
      <c r="HM31" s="140"/>
      <c r="HN31" s="140"/>
      <c r="HO31" s="136" t="str">
        <f t="shared" si="94"/>
        <v>Completar</v>
      </c>
      <c r="HP31" s="134"/>
      <c r="HQ31" s="134"/>
      <c r="HR31" s="134"/>
      <c r="HS31" s="136" t="str">
        <f t="shared" si="95"/>
        <v>Completar</v>
      </c>
      <c r="HT31" s="137" t="str">
        <f t="shared" si="96"/>
        <v>Completar</v>
      </c>
      <c r="HU31" s="137" t="str">
        <f t="shared" si="97"/>
        <v>Completar</v>
      </c>
      <c r="HV31" s="135"/>
      <c r="HW31" s="136" t="str">
        <f t="shared" si="98"/>
        <v>Completar</v>
      </c>
      <c r="HX31" s="237">
        <f t="shared" si="197"/>
        <v>0</v>
      </c>
      <c r="HY31" s="238">
        <f t="shared" si="198"/>
        <v>0</v>
      </c>
      <c r="HZ31" s="239" t="str">
        <f>IFERROR(IF(HY31&gt;20*HL31,'Referencia Parámetros'!$D$20,IF(HY31&gt;10*HL31,'Referencia Parámetros'!$D$21,IF(HY31&gt;5*HL31,'Referencia Parámetros'!$D$22, IF(HY31&gt;1,'Referencia Parámetros'!$D$23,"NO APLICA")))),"")</f>
        <v/>
      </c>
      <c r="IA31" s="240" t="str">
        <f t="shared" si="199"/>
        <v/>
      </c>
      <c r="IB31" s="291">
        <f t="shared" si="100"/>
        <v>0</v>
      </c>
      <c r="IC31" s="234">
        <f t="shared" si="200"/>
        <v>0</v>
      </c>
      <c r="ID31" s="234">
        <f t="shared" si="201"/>
        <v>0</v>
      </c>
      <c r="IE31" s="234">
        <f t="shared" si="202"/>
        <v>0</v>
      </c>
      <c r="IF31" s="242">
        <f t="shared" si="203"/>
        <v>0</v>
      </c>
      <c r="IH31" s="234">
        <f t="shared" si="230"/>
        <v>18</v>
      </c>
      <c r="II31" s="235" t="str">
        <f t="shared" si="204"/>
        <v/>
      </c>
      <c r="IJ31" s="236" t="str">
        <f>IFERROR(VLOOKUP(II31,'Referencia Parámetros'!$A$2:$B$18,2),"")</f>
        <v/>
      </c>
      <c r="IK31" s="140"/>
      <c r="IL31" s="140"/>
      <c r="IM31" s="136" t="str">
        <f t="shared" si="104"/>
        <v>Completar</v>
      </c>
      <c r="IN31" s="134"/>
      <c r="IO31" s="134"/>
      <c r="IP31" s="134"/>
      <c r="IQ31" s="136" t="str">
        <f t="shared" si="105"/>
        <v>Completar</v>
      </c>
      <c r="IR31" s="137" t="str">
        <f t="shared" si="106"/>
        <v>Completar</v>
      </c>
      <c r="IS31" s="137" t="str">
        <f t="shared" si="107"/>
        <v>Completar</v>
      </c>
      <c r="IT31" s="135"/>
      <c r="IU31" s="136" t="str">
        <f t="shared" si="108"/>
        <v>Completar</v>
      </c>
      <c r="IV31" s="237">
        <f t="shared" si="205"/>
        <v>0</v>
      </c>
      <c r="IW31" s="238">
        <f t="shared" si="206"/>
        <v>0</v>
      </c>
      <c r="IX31" s="239" t="str">
        <f>IFERROR(IF(IW31&gt;20*IJ31,'Referencia Parámetros'!$D$20,IF(IW31&gt;10*IJ31,'Referencia Parámetros'!$D$21,IF(IW31&gt;5*IJ31,'Referencia Parámetros'!$D$22, IF(IW31&gt;1,'Referencia Parámetros'!$D$23,"NO APLICA")))),"")</f>
        <v/>
      </c>
      <c r="IY31" s="240" t="str">
        <f t="shared" si="207"/>
        <v/>
      </c>
      <c r="IZ31" s="291">
        <f t="shared" si="110"/>
        <v>0</v>
      </c>
      <c r="JA31" s="234">
        <f t="shared" si="208"/>
        <v>0</v>
      </c>
      <c r="JB31" s="234">
        <f t="shared" si="209"/>
        <v>0</v>
      </c>
      <c r="JC31" s="234">
        <f t="shared" si="210"/>
        <v>0</v>
      </c>
      <c r="JD31" s="242">
        <f t="shared" si="211"/>
        <v>0</v>
      </c>
      <c r="JE31" s="198"/>
      <c r="JF31" s="234">
        <f t="shared" si="231"/>
        <v>18</v>
      </c>
      <c r="JG31" s="235" t="str">
        <f t="shared" si="212"/>
        <v/>
      </c>
      <c r="JH31" s="236" t="str">
        <f>IFERROR(VLOOKUP(JG31,'Referencia Parámetros'!$A$2:$B$18,2),"")</f>
        <v/>
      </c>
      <c r="JI31" s="140"/>
      <c r="JJ31" s="140"/>
      <c r="JK31" s="136" t="str">
        <f t="shared" si="114"/>
        <v>Completar</v>
      </c>
      <c r="JL31" s="134"/>
      <c r="JM31" s="134"/>
      <c r="JN31" s="134"/>
      <c r="JO31" s="136" t="str">
        <f t="shared" si="115"/>
        <v>Completar</v>
      </c>
      <c r="JP31" s="137" t="str">
        <f t="shared" si="116"/>
        <v>Completar</v>
      </c>
      <c r="JQ31" s="137" t="str">
        <f t="shared" si="117"/>
        <v>Completar</v>
      </c>
      <c r="JR31" s="135"/>
      <c r="JS31" s="136" t="str">
        <f t="shared" si="118"/>
        <v>Completar</v>
      </c>
      <c r="JT31" s="237">
        <f t="shared" si="213"/>
        <v>0</v>
      </c>
      <c r="JU31" s="238">
        <f t="shared" si="214"/>
        <v>0</v>
      </c>
      <c r="JV31" s="239" t="str">
        <f>IFERROR(IF(JU31&gt;20*JH31,'Referencia Parámetros'!$D$20,IF(JU31&gt;10*JH31,'Referencia Parámetros'!$D$21,IF(JU31&gt;5*JH31,'Referencia Parámetros'!$D$22, IF(JU31&gt;1,'Referencia Parámetros'!$D$23,"NO APLICA")))),"")</f>
        <v/>
      </c>
      <c r="JW31" s="240" t="str">
        <f t="shared" si="215"/>
        <v/>
      </c>
      <c r="JX31" s="291">
        <f t="shared" si="120"/>
        <v>0</v>
      </c>
      <c r="JY31" s="234">
        <f t="shared" si="216"/>
        <v>0</v>
      </c>
      <c r="JZ31" s="234">
        <f t="shared" si="217"/>
        <v>0</v>
      </c>
      <c r="KA31" s="234">
        <f t="shared" si="218"/>
        <v>0</v>
      </c>
      <c r="KB31" s="242">
        <f t="shared" si="219"/>
        <v>0</v>
      </c>
      <c r="LK31" s="244"/>
      <c r="LY31" s="198"/>
    </row>
    <row r="32" spans="1:337" ht="16.5" customHeight="1" x14ac:dyDescent="0.25">
      <c r="A32" s="234">
        <f t="shared" si="220"/>
        <v>19</v>
      </c>
      <c r="B32" s="235" t="str">
        <f t="shared" si="124"/>
        <v/>
      </c>
      <c r="C32" s="236" t="str">
        <f>+IFERROR(VLOOKUP(B32,'Referencia Parámetros'!$A$2:$B$18,2),"")</f>
        <v/>
      </c>
      <c r="D32" s="140"/>
      <c r="E32" s="134"/>
      <c r="F32" s="135"/>
      <c r="G32" s="134"/>
      <c r="H32" s="134"/>
      <c r="I32" s="134"/>
      <c r="J32" s="135"/>
      <c r="K32" s="141"/>
      <c r="L32" s="141"/>
      <c r="M32" s="135"/>
      <c r="N32" s="135"/>
      <c r="O32" s="237">
        <f t="shared" si="125"/>
        <v>0</v>
      </c>
      <c r="P32" s="238">
        <f t="shared" si="126"/>
        <v>0</v>
      </c>
      <c r="Q32" s="239" t="str">
        <f>IFERROR(IF(P32&gt;20*C32,'Referencia Parámetros'!$D$20,IF(P32&gt;10*C32,'Referencia Parámetros'!$D$21,IF(P32&gt;5*C32,'Referencia Parámetros'!$D$22,IF(P32&gt;1,'Referencia Parámetros'!$D$23,"NO APLICA")))),"")</f>
        <v/>
      </c>
      <c r="R32" s="240" t="str">
        <f t="shared" si="127"/>
        <v/>
      </c>
      <c r="S32" s="300">
        <f t="shared" si="13"/>
        <v>0</v>
      </c>
      <c r="T32" s="234">
        <f t="shared" si="128"/>
        <v>0</v>
      </c>
      <c r="U32" s="234">
        <f t="shared" si="129"/>
        <v>0</v>
      </c>
      <c r="V32" s="234">
        <f t="shared" si="130"/>
        <v>0</v>
      </c>
      <c r="W32" s="242">
        <f t="shared" si="131"/>
        <v>0</v>
      </c>
      <c r="X32" s="297"/>
      <c r="Z32" s="234">
        <f t="shared" si="221"/>
        <v>19</v>
      </c>
      <c r="AA32" s="235" t="str">
        <f t="shared" si="132"/>
        <v/>
      </c>
      <c r="AB32" s="236" t="str">
        <f>IFERROR(VLOOKUP(AA32,'Referencia Parámetros'!$A$2:$B$18,2),"")</f>
        <v/>
      </c>
      <c r="AC32" s="140"/>
      <c r="AD32" s="140"/>
      <c r="AE32" s="136" t="str">
        <f t="shared" si="15"/>
        <v>Completar</v>
      </c>
      <c r="AF32" s="134"/>
      <c r="AG32" s="134"/>
      <c r="AH32" s="134"/>
      <c r="AI32" s="136" t="str">
        <f t="shared" si="16"/>
        <v>Completar</v>
      </c>
      <c r="AJ32" s="137" t="str">
        <f t="shared" si="17"/>
        <v>Completar</v>
      </c>
      <c r="AK32" s="137" t="str">
        <f t="shared" si="18"/>
        <v>Completar</v>
      </c>
      <c r="AL32" s="135"/>
      <c r="AM32" s="136" t="str">
        <f t="shared" si="19"/>
        <v>Completar</v>
      </c>
      <c r="AN32" s="237">
        <f t="shared" si="133"/>
        <v>0</v>
      </c>
      <c r="AO32" s="238">
        <f t="shared" si="134"/>
        <v>0</v>
      </c>
      <c r="AP32" s="239" t="str">
        <f>IFERROR(IF(AO32&gt;20*AB32,'Referencia Parámetros'!$D$20,IF(AO32&gt;10*AB32,'Referencia Parámetros'!$D$21,IF(AO32&gt;5*AB32,'Referencia Parámetros'!$D$22, IF(AO32&gt;1,'Referencia Parámetros'!$D$23,"NO APLICA")))),"")</f>
        <v/>
      </c>
      <c r="AQ32" s="240" t="str">
        <f t="shared" si="135"/>
        <v/>
      </c>
      <c r="AR32" s="291">
        <f t="shared" si="232"/>
        <v>0</v>
      </c>
      <c r="AS32" s="234">
        <f t="shared" si="136"/>
        <v>0</v>
      </c>
      <c r="AT32" s="234">
        <f t="shared" si="137"/>
        <v>0</v>
      </c>
      <c r="AU32" s="234">
        <f t="shared" si="138"/>
        <v>0</v>
      </c>
      <c r="AV32" s="242">
        <f t="shared" si="139"/>
        <v>0</v>
      </c>
      <c r="AX32" s="234">
        <f t="shared" si="222"/>
        <v>19</v>
      </c>
      <c r="AY32" s="235" t="str">
        <f t="shared" si="140"/>
        <v/>
      </c>
      <c r="AZ32" s="236" t="str">
        <f>IFERROR(VLOOKUP(AY32,'Referencia Parámetros'!$A$2:$B$18,2),"")</f>
        <v/>
      </c>
      <c r="BA32" s="140"/>
      <c r="BB32" s="140"/>
      <c r="BC32" s="136" t="str">
        <f t="shared" si="24"/>
        <v>Completar</v>
      </c>
      <c r="BD32" s="134"/>
      <c r="BE32" s="134"/>
      <c r="BF32" s="134"/>
      <c r="BG32" s="136" t="str">
        <f t="shared" si="25"/>
        <v>Completar</v>
      </c>
      <c r="BH32" s="137" t="str">
        <f t="shared" si="26"/>
        <v>Completar</v>
      </c>
      <c r="BI32" s="137" t="str">
        <f t="shared" si="27"/>
        <v>Completar</v>
      </c>
      <c r="BJ32" s="135"/>
      <c r="BK32" s="136" t="str">
        <f t="shared" si="28"/>
        <v>Completar</v>
      </c>
      <c r="BL32" s="237">
        <f t="shared" si="141"/>
        <v>0</v>
      </c>
      <c r="BM32" s="238">
        <f t="shared" si="142"/>
        <v>0</v>
      </c>
      <c r="BN32" s="239" t="str">
        <f>IFERROR(IF(BM32&gt;20*AZ32,'Referencia Parámetros'!$D$20,IF(BM32&gt;10*AZ32,'Referencia Parámetros'!$D$21,IF(BM32&gt;5*AZ32,'Referencia Parámetros'!$D$22, IF(BM32&gt;1,'Referencia Parámetros'!$D$23,"NO APLICA")))),"")</f>
        <v/>
      </c>
      <c r="BO32" s="240" t="str">
        <f t="shared" si="143"/>
        <v/>
      </c>
      <c r="BP32" s="291">
        <f t="shared" si="30"/>
        <v>0</v>
      </c>
      <c r="BQ32" s="234">
        <f t="shared" si="144"/>
        <v>0</v>
      </c>
      <c r="BR32" s="234">
        <f t="shared" si="145"/>
        <v>0</v>
      </c>
      <c r="BS32" s="234">
        <f t="shared" si="146"/>
        <v>0</v>
      </c>
      <c r="BT32" s="242">
        <f t="shared" si="147"/>
        <v>0</v>
      </c>
      <c r="BV32" s="234">
        <f t="shared" si="223"/>
        <v>19</v>
      </c>
      <c r="BW32" s="235" t="str">
        <f t="shared" si="148"/>
        <v/>
      </c>
      <c r="BX32" s="236" t="str">
        <f>IFERROR(VLOOKUP(BW32,'Referencia Parámetros'!$A$2:$B$18,2),"")</f>
        <v/>
      </c>
      <c r="BY32" s="140"/>
      <c r="BZ32" s="140"/>
      <c r="CA32" s="136" t="str">
        <f t="shared" si="34"/>
        <v>Completar</v>
      </c>
      <c r="CB32" s="134"/>
      <c r="CC32" s="134"/>
      <c r="CD32" s="134"/>
      <c r="CE32" s="136" t="str">
        <f t="shared" si="35"/>
        <v>Completar</v>
      </c>
      <c r="CF32" s="137" t="str">
        <f t="shared" si="36"/>
        <v>Completar</v>
      </c>
      <c r="CG32" s="137" t="str">
        <f t="shared" si="37"/>
        <v>Completar</v>
      </c>
      <c r="CH32" s="135"/>
      <c r="CI32" s="136" t="str">
        <f t="shared" si="38"/>
        <v>Completar</v>
      </c>
      <c r="CJ32" s="237">
        <f t="shared" si="149"/>
        <v>0</v>
      </c>
      <c r="CK32" s="238">
        <f t="shared" si="150"/>
        <v>0</v>
      </c>
      <c r="CL32" s="239" t="str">
        <f>IFERROR(IF(CK32&gt;20*BX32,'Referencia Parámetros'!$D$20,IF(CK32&gt;10*BX32,'Referencia Parámetros'!$D$21,IF(CK32&gt;5*BX32,'Referencia Parámetros'!$D$22, IF(CK32&gt;1,'Referencia Parámetros'!$D$23,"NO APLICA")))),"")</f>
        <v/>
      </c>
      <c r="CM32" s="240" t="str">
        <f t="shared" si="151"/>
        <v/>
      </c>
      <c r="CN32" s="291">
        <f t="shared" si="40"/>
        <v>0</v>
      </c>
      <c r="CO32" s="234">
        <f t="shared" si="152"/>
        <v>0</v>
      </c>
      <c r="CP32" s="234">
        <f t="shared" si="153"/>
        <v>0</v>
      </c>
      <c r="CQ32" s="234">
        <f t="shared" si="154"/>
        <v>0</v>
      </c>
      <c r="CR32" s="242">
        <f t="shared" si="155"/>
        <v>0</v>
      </c>
      <c r="CT32" s="234">
        <f t="shared" si="224"/>
        <v>19</v>
      </c>
      <c r="CU32" s="235" t="str">
        <f t="shared" si="156"/>
        <v/>
      </c>
      <c r="CV32" s="236" t="str">
        <f>IFERROR(VLOOKUP(CU32,'Referencia Parámetros'!$A$2:$B$18,2),"")</f>
        <v/>
      </c>
      <c r="CW32" s="140"/>
      <c r="CX32" s="140"/>
      <c r="CY32" s="136" t="str">
        <f t="shared" si="44"/>
        <v>Completar</v>
      </c>
      <c r="CZ32" s="134"/>
      <c r="DA32" s="134"/>
      <c r="DB32" s="134"/>
      <c r="DC32" s="136" t="str">
        <f t="shared" si="45"/>
        <v>Completar</v>
      </c>
      <c r="DD32" s="137" t="str">
        <f t="shared" si="46"/>
        <v>Completar</v>
      </c>
      <c r="DE32" s="137" t="str">
        <f t="shared" si="47"/>
        <v>Completar</v>
      </c>
      <c r="DF32" s="135"/>
      <c r="DG32" s="136" t="str">
        <f t="shared" si="48"/>
        <v>Completar</v>
      </c>
      <c r="DH32" s="237">
        <f t="shared" si="157"/>
        <v>0</v>
      </c>
      <c r="DI32" s="238">
        <f t="shared" si="158"/>
        <v>0</v>
      </c>
      <c r="DJ32" s="239" t="str">
        <f>IFERROR(IF(DI32&gt;20*CV32,'Referencia Parámetros'!$D$20,IF(DI32&gt;10*CV32,'Referencia Parámetros'!$D$21,IF(DI32&gt;5*CV32,'Referencia Parámetros'!$D$22, IF(DI32&gt;1,'Referencia Parámetros'!$D$23,"NO APLICA")))),"")</f>
        <v/>
      </c>
      <c r="DK32" s="240" t="str">
        <f t="shared" si="159"/>
        <v/>
      </c>
      <c r="DL32" s="291">
        <f t="shared" si="50"/>
        <v>0</v>
      </c>
      <c r="DM32" s="234">
        <f t="shared" si="160"/>
        <v>0</v>
      </c>
      <c r="DN32" s="234">
        <f t="shared" si="161"/>
        <v>0</v>
      </c>
      <c r="DO32" s="234">
        <f t="shared" si="162"/>
        <v>0</v>
      </c>
      <c r="DP32" s="242">
        <f t="shared" si="163"/>
        <v>0</v>
      </c>
      <c r="DR32" s="234">
        <f t="shared" si="225"/>
        <v>19</v>
      </c>
      <c r="DS32" s="235" t="str">
        <f t="shared" si="164"/>
        <v/>
      </c>
      <c r="DT32" s="236" t="str">
        <f>IFERROR(VLOOKUP(DS32,'Referencia Parámetros'!$A$2:$B$18,2),"")</f>
        <v/>
      </c>
      <c r="DU32" s="140"/>
      <c r="DV32" s="140"/>
      <c r="DW32" s="136" t="str">
        <f t="shared" si="54"/>
        <v>Completar</v>
      </c>
      <c r="DX32" s="134"/>
      <c r="DY32" s="134"/>
      <c r="DZ32" s="134"/>
      <c r="EA32" s="136" t="str">
        <f t="shared" si="55"/>
        <v>Completar</v>
      </c>
      <c r="EB32" s="137" t="str">
        <f t="shared" si="56"/>
        <v>Completar</v>
      </c>
      <c r="EC32" s="137" t="str">
        <f t="shared" si="57"/>
        <v>Completar</v>
      </c>
      <c r="ED32" s="135"/>
      <c r="EE32" s="136" t="str">
        <f t="shared" si="58"/>
        <v>Completar</v>
      </c>
      <c r="EF32" s="237">
        <f t="shared" si="165"/>
        <v>0</v>
      </c>
      <c r="EG32" s="238">
        <f t="shared" si="166"/>
        <v>0</v>
      </c>
      <c r="EH32" s="239" t="str">
        <f>IFERROR(IF(EG32&gt;20*DT32,'Referencia Parámetros'!$D$20,IF(EG32&gt;10*DT32,'Referencia Parámetros'!$D$21,IF(EG32&gt;5*DT32,'Referencia Parámetros'!$D$22, IF(EG32&gt;1,'Referencia Parámetros'!$D$23,"NO APLICA")))),"")</f>
        <v/>
      </c>
      <c r="EI32" s="240" t="str">
        <f t="shared" si="167"/>
        <v/>
      </c>
      <c r="EJ32" s="291">
        <f t="shared" si="60"/>
        <v>0</v>
      </c>
      <c r="EK32" s="234">
        <f t="shared" si="168"/>
        <v>0</v>
      </c>
      <c r="EL32" s="234">
        <f t="shared" si="169"/>
        <v>0</v>
      </c>
      <c r="EM32" s="234">
        <f t="shared" si="170"/>
        <v>0</v>
      </c>
      <c r="EN32" s="242">
        <f t="shared" si="171"/>
        <v>0</v>
      </c>
      <c r="EP32" s="234">
        <f t="shared" si="226"/>
        <v>19</v>
      </c>
      <c r="EQ32" s="235" t="str">
        <f t="shared" si="172"/>
        <v/>
      </c>
      <c r="ER32" s="236" t="str">
        <f>IFERROR(VLOOKUP(EQ32,'Referencia Parámetros'!$A$2:$B$18,2),"")</f>
        <v/>
      </c>
      <c r="ES32" s="140"/>
      <c r="ET32" s="140"/>
      <c r="EU32" s="136" t="str">
        <f t="shared" si="64"/>
        <v>Completar</v>
      </c>
      <c r="EV32" s="134"/>
      <c r="EW32" s="134"/>
      <c r="EX32" s="134"/>
      <c r="EY32" s="136" t="str">
        <f t="shared" si="65"/>
        <v>Completar</v>
      </c>
      <c r="EZ32" s="137" t="str">
        <f t="shared" si="66"/>
        <v>Completar</v>
      </c>
      <c r="FA32" s="137" t="str">
        <f t="shared" si="67"/>
        <v>Completar</v>
      </c>
      <c r="FB32" s="135"/>
      <c r="FC32" s="136" t="str">
        <f t="shared" si="68"/>
        <v>Completar</v>
      </c>
      <c r="FD32" s="237">
        <f t="shared" si="173"/>
        <v>0</v>
      </c>
      <c r="FE32" s="238">
        <f t="shared" si="174"/>
        <v>0</v>
      </c>
      <c r="FF32" s="239" t="str">
        <f>IFERROR(IF(FE32&gt;20*ER32,'Referencia Parámetros'!$D$20,IF(FE32&gt;10*ER32,'Referencia Parámetros'!$D$21,IF(FE32&gt;5*ER32,'Referencia Parámetros'!$D$22, IF(FE32&gt;1,'Referencia Parámetros'!$D$23,"NO APLICA")))),"")</f>
        <v/>
      </c>
      <c r="FG32" s="240" t="str">
        <f t="shared" si="175"/>
        <v/>
      </c>
      <c r="FH32" s="291">
        <f t="shared" si="70"/>
        <v>0</v>
      </c>
      <c r="FI32" s="234">
        <f t="shared" si="176"/>
        <v>0</v>
      </c>
      <c r="FJ32" s="234">
        <f t="shared" si="177"/>
        <v>0</v>
      </c>
      <c r="FK32" s="234">
        <f t="shared" si="178"/>
        <v>0</v>
      </c>
      <c r="FL32" s="242">
        <f t="shared" si="179"/>
        <v>0</v>
      </c>
      <c r="FN32" s="234">
        <f t="shared" si="227"/>
        <v>19</v>
      </c>
      <c r="FO32" s="235" t="str">
        <f t="shared" si="180"/>
        <v/>
      </c>
      <c r="FP32" s="236" t="str">
        <f>IFERROR(VLOOKUP(FO32,'Referencia Parámetros'!$A$2:$B$18,2),"")</f>
        <v/>
      </c>
      <c r="FQ32" s="140"/>
      <c r="FR32" s="140"/>
      <c r="FS32" s="136" t="str">
        <f t="shared" si="74"/>
        <v>Completar</v>
      </c>
      <c r="FT32" s="134"/>
      <c r="FU32" s="134"/>
      <c r="FV32" s="134"/>
      <c r="FW32" s="136" t="str">
        <f t="shared" si="75"/>
        <v>Completar</v>
      </c>
      <c r="FX32" s="137" t="str">
        <f t="shared" si="76"/>
        <v>Completar</v>
      </c>
      <c r="FY32" s="137" t="str">
        <f t="shared" si="77"/>
        <v>Completar</v>
      </c>
      <c r="FZ32" s="135"/>
      <c r="GA32" s="136" t="str">
        <f t="shared" si="78"/>
        <v>Completar</v>
      </c>
      <c r="GB32" s="237">
        <f t="shared" si="181"/>
        <v>0</v>
      </c>
      <c r="GC32" s="238">
        <f t="shared" si="182"/>
        <v>0</v>
      </c>
      <c r="GD32" s="239" t="str">
        <f>IFERROR(IF(GC32&gt;20*FP32,'Referencia Parámetros'!$D$20,IF(GC32&gt;10*FP32,'Referencia Parámetros'!$D$21,IF(GC32&gt;5*FP32,'Referencia Parámetros'!$D$22, IF(GC32&gt;1,'Referencia Parámetros'!$D$23,"NO APLICA")))),"")</f>
        <v/>
      </c>
      <c r="GE32" s="240" t="str">
        <f t="shared" si="183"/>
        <v/>
      </c>
      <c r="GF32" s="291">
        <f t="shared" si="80"/>
        <v>0</v>
      </c>
      <c r="GG32" s="234">
        <f t="shared" si="184"/>
        <v>0</v>
      </c>
      <c r="GH32" s="234">
        <f t="shared" si="185"/>
        <v>0</v>
      </c>
      <c r="GI32" s="234">
        <f t="shared" si="186"/>
        <v>0</v>
      </c>
      <c r="GJ32" s="242">
        <f t="shared" si="187"/>
        <v>0</v>
      </c>
      <c r="GL32" s="234">
        <f t="shared" si="228"/>
        <v>19</v>
      </c>
      <c r="GM32" s="235" t="str">
        <f t="shared" si="188"/>
        <v/>
      </c>
      <c r="GN32" s="236" t="str">
        <f>IFERROR(VLOOKUP(GM32,'Referencia Parámetros'!$A$2:$B$18,2),"")</f>
        <v/>
      </c>
      <c r="GO32" s="140"/>
      <c r="GP32" s="140"/>
      <c r="GQ32" s="136" t="str">
        <f t="shared" si="84"/>
        <v>Completar</v>
      </c>
      <c r="GR32" s="134"/>
      <c r="GS32" s="134"/>
      <c r="GT32" s="134"/>
      <c r="GU32" s="136" t="str">
        <f t="shared" si="85"/>
        <v>Completar</v>
      </c>
      <c r="GV32" s="137" t="str">
        <f t="shared" si="86"/>
        <v>Completar</v>
      </c>
      <c r="GW32" s="137" t="str">
        <f t="shared" si="87"/>
        <v>Completar</v>
      </c>
      <c r="GX32" s="135"/>
      <c r="GY32" s="136" t="str">
        <f t="shared" si="88"/>
        <v>Completar</v>
      </c>
      <c r="GZ32" s="237">
        <f t="shared" si="189"/>
        <v>0</v>
      </c>
      <c r="HA32" s="238">
        <f t="shared" si="190"/>
        <v>0</v>
      </c>
      <c r="HB32" s="239" t="str">
        <f>IFERROR(IF(HA32&gt;20*GN32,'Referencia Parámetros'!$D$20,IF(HA32&gt;10*GN32,'Referencia Parámetros'!$D$21,IF(HA32&gt;5*GN32,'Referencia Parámetros'!$D$22, IF(HA32&gt;1,'Referencia Parámetros'!$D$23,"NO APLICA")))),"")</f>
        <v/>
      </c>
      <c r="HC32" s="240" t="str">
        <f t="shared" si="191"/>
        <v/>
      </c>
      <c r="HD32" s="291">
        <f t="shared" si="90"/>
        <v>0</v>
      </c>
      <c r="HE32" s="234">
        <f t="shared" si="192"/>
        <v>0</v>
      </c>
      <c r="HF32" s="234">
        <f t="shared" si="193"/>
        <v>0</v>
      </c>
      <c r="HG32" s="234">
        <f t="shared" si="194"/>
        <v>0</v>
      </c>
      <c r="HH32" s="242">
        <f t="shared" si="195"/>
        <v>0</v>
      </c>
      <c r="HJ32" s="234">
        <f t="shared" si="229"/>
        <v>19</v>
      </c>
      <c r="HK32" s="235" t="str">
        <f t="shared" si="196"/>
        <v/>
      </c>
      <c r="HL32" s="236" t="str">
        <f>IFERROR(VLOOKUP(HK32,'Referencia Parámetros'!$A$2:$B$18,2),"")</f>
        <v/>
      </c>
      <c r="HM32" s="140"/>
      <c r="HN32" s="140"/>
      <c r="HO32" s="136" t="str">
        <f t="shared" si="94"/>
        <v>Completar</v>
      </c>
      <c r="HP32" s="134"/>
      <c r="HQ32" s="134"/>
      <c r="HR32" s="134"/>
      <c r="HS32" s="136" t="str">
        <f t="shared" si="95"/>
        <v>Completar</v>
      </c>
      <c r="HT32" s="137" t="str">
        <f t="shared" si="96"/>
        <v>Completar</v>
      </c>
      <c r="HU32" s="137" t="str">
        <f t="shared" si="97"/>
        <v>Completar</v>
      </c>
      <c r="HV32" s="135"/>
      <c r="HW32" s="136" t="str">
        <f t="shared" si="98"/>
        <v>Completar</v>
      </c>
      <c r="HX32" s="237">
        <f t="shared" si="197"/>
        <v>0</v>
      </c>
      <c r="HY32" s="238">
        <f t="shared" si="198"/>
        <v>0</v>
      </c>
      <c r="HZ32" s="239" t="str">
        <f>IFERROR(IF(HY32&gt;20*HL32,'Referencia Parámetros'!$D$20,IF(HY32&gt;10*HL32,'Referencia Parámetros'!$D$21,IF(HY32&gt;5*HL32,'Referencia Parámetros'!$D$22, IF(HY32&gt;1,'Referencia Parámetros'!$D$23,"NO APLICA")))),"")</f>
        <v/>
      </c>
      <c r="IA32" s="240" t="str">
        <f t="shared" si="199"/>
        <v/>
      </c>
      <c r="IB32" s="291">
        <f t="shared" si="100"/>
        <v>0</v>
      </c>
      <c r="IC32" s="234">
        <f t="shared" si="200"/>
        <v>0</v>
      </c>
      <c r="ID32" s="234">
        <f t="shared" si="201"/>
        <v>0</v>
      </c>
      <c r="IE32" s="234">
        <f t="shared" si="202"/>
        <v>0</v>
      </c>
      <c r="IF32" s="242">
        <f t="shared" si="203"/>
        <v>0</v>
      </c>
      <c r="IH32" s="234">
        <f t="shared" si="230"/>
        <v>19</v>
      </c>
      <c r="II32" s="235" t="str">
        <f t="shared" si="204"/>
        <v/>
      </c>
      <c r="IJ32" s="236" t="str">
        <f>IFERROR(VLOOKUP(II32,'Referencia Parámetros'!$A$2:$B$18,2),"")</f>
        <v/>
      </c>
      <c r="IK32" s="140"/>
      <c r="IL32" s="140"/>
      <c r="IM32" s="136" t="str">
        <f t="shared" si="104"/>
        <v>Completar</v>
      </c>
      <c r="IN32" s="134"/>
      <c r="IO32" s="134"/>
      <c r="IP32" s="134"/>
      <c r="IQ32" s="136" t="str">
        <f t="shared" si="105"/>
        <v>Completar</v>
      </c>
      <c r="IR32" s="137" t="str">
        <f t="shared" si="106"/>
        <v>Completar</v>
      </c>
      <c r="IS32" s="137" t="str">
        <f t="shared" si="107"/>
        <v>Completar</v>
      </c>
      <c r="IT32" s="135"/>
      <c r="IU32" s="136" t="str">
        <f t="shared" si="108"/>
        <v>Completar</v>
      </c>
      <c r="IV32" s="237">
        <f t="shared" si="205"/>
        <v>0</v>
      </c>
      <c r="IW32" s="238">
        <f t="shared" si="206"/>
        <v>0</v>
      </c>
      <c r="IX32" s="239" t="str">
        <f>IFERROR(IF(IW32&gt;20*IJ32,'Referencia Parámetros'!$D$20,IF(IW32&gt;10*IJ32,'Referencia Parámetros'!$D$21,IF(IW32&gt;5*IJ32,'Referencia Parámetros'!$D$22, IF(IW32&gt;1,'Referencia Parámetros'!$D$23,"NO APLICA")))),"")</f>
        <v/>
      </c>
      <c r="IY32" s="240" t="str">
        <f t="shared" si="207"/>
        <v/>
      </c>
      <c r="IZ32" s="291">
        <f t="shared" si="110"/>
        <v>0</v>
      </c>
      <c r="JA32" s="234">
        <f t="shared" si="208"/>
        <v>0</v>
      </c>
      <c r="JB32" s="234">
        <f t="shared" si="209"/>
        <v>0</v>
      </c>
      <c r="JC32" s="234">
        <f t="shared" si="210"/>
        <v>0</v>
      </c>
      <c r="JD32" s="242">
        <f t="shared" si="211"/>
        <v>0</v>
      </c>
      <c r="JE32" s="198"/>
      <c r="JF32" s="234">
        <f t="shared" si="231"/>
        <v>19</v>
      </c>
      <c r="JG32" s="235" t="str">
        <f t="shared" si="212"/>
        <v/>
      </c>
      <c r="JH32" s="236" t="str">
        <f>IFERROR(VLOOKUP(JG32,'Referencia Parámetros'!$A$2:$B$18,2),"")</f>
        <v/>
      </c>
      <c r="JI32" s="140"/>
      <c r="JJ32" s="140"/>
      <c r="JK32" s="136" t="str">
        <f t="shared" si="114"/>
        <v>Completar</v>
      </c>
      <c r="JL32" s="134"/>
      <c r="JM32" s="134"/>
      <c r="JN32" s="134"/>
      <c r="JO32" s="136" t="str">
        <f t="shared" si="115"/>
        <v>Completar</v>
      </c>
      <c r="JP32" s="137" t="str">
        <f t="shared" si="116"/>
        <v>Completar</v>
      </c>
      <c r="JQ32" s="137" t="str">
        <f t="shared" si="117"/>
        <v>Completar</v>
      </c>
      <c r="JR32" s="135"/>
      <c r="JS32" s="136" t="str">
        <f t="shared" si="118"/>
        <v>Completar</v>
      </c>
      <c r="JT32" s="237">
        <f t="shared" si="213"/>
        <v>0</v>
      </c>
      <c r="JU32" s="238">
        <f t="shared" si="214"/>
        <v>0</v>
      </c>
      <c r="JV32" s="239" t="str">
        <f>IFERROR(IF(JU32&gt;20*JH32,'Referencia Parámetros'!$D$20,IF(JU32&gt;10*JH32,'Referencia Parámetros'!$D$21,IF(JU32&gt;5*JH32,'Referencia Parámetros'!$D$22, IF(JU32&gt;1,'Referencia Parámetros'!$D$23,"NO APLICA")))),"")</f>
        <v/>
      </c>
      <c r="JW32" s="240" t="str">
        <f t="shared" si="215"/>
        <v/>
      </c>
      <c r="JX32" s="291">
        <f t="shared" si="120"/>
        <v>0</v>
      </c>
      <c r="JY32" s="234">
        <f t="shared" si="216"/>
        <v>0</v>
      </c>
      <c r="JZ32" s="234">
        <f t="shared" si="217"/>
        <v>0</v>
      </c>
      <c r="KA32" s="234">
        <f t="shared" si="218"/>
        <v>0</v>
      </c>
      <c r="KB32" s="242">
        <f t="shared" si="219"/>
        <v>0</v>
      </c>
      <c r="LK32" s="244"/>
      <c r="LY32" s="198"/>
    </row>
    <row r="33" spans="1:337" ht="16.5" customHeight="1" x14ac:dyDescent="0.25">
      <c r="A33" s="234">
        <f t="shared" si="220"/>
        <v>20</v>
      </c>
      <c r="B33" s="235" t="str">
        <f t="shared" si="124"/>
        <v/>
      </c>
      <c r="C33" s="236" t="str">
        <f>+IFERROR(VLOOKUP(B33,'Referencia Parámetros'!$A$2:$B$18,2),"")</f>
        <v/>
      </c>
      <c r="D33" s="140"/>
      <c r="E33" s="134"/>
      <c r="F33" s="135"/>
      <c r="G33" s="134"/>
      <c r="H33" s="134"/>
      <c r="I33" s="134"/>
      <c r="J33" s="135"/>
      <c r="K33" s="141"/>
      <c r="L33" s="141"/>
      <c r="M33" s="135"/>
      <c r="N33" s="135"/>
      <c r="O33" s="237">
        <f t="shared" si="125"/>
        <v>0</v>
      </c>
      <c r="P33" s="238">
        <f t="shared" si="126"/>
        <v>0</v>
      </c>
      <c r="Q33" s="239" t="str">
        <f>IFERROR(IF(P33&gt;20*C33,'Referencia Parámetros'!$D$20,IF(P33&gt;10*C33,'Referencia Parámetros'!$D$21,IF(P33&gt;5*C33,'Referencia Parámetros'!$D$22,IF(P33&gt;1,'Referencia Parámetros'!$D$23,"NO APLICA")))),"")</f>
        <v/>
      </c>
      <c r="R33" s="240" t="str">
        <f t="shared" si="127"/>
        <v/>
      </c>
      <c r="S33" s="300">
        <f t="shared" si="13"/>
        <v>0</v>
      </c>
      <c r="T33" s="234">
        <f t="shared" si="128"/>
        <v>0</v>
      </c>
      <c r="U33" s="234">
        <f t="shared" si="129"/>
        <v>0</v>
      </c>
      <c r="V33" s="234">
        <f t="shared" si="130"/>
        <v>0</v>
      </c>
      <c r="W33" s="242">
        <f t="shared" si="131"/>
        <v>0</v>
      </c>
      <c r="X33" s="297"/>
      <c r="Z33" s="234">
        <f t="shared" si="221"/>
        <v>20</v>
      </c>
      <c r="AA33" s="235" t="str">
        <f t="shared" si="132"/>
        <v/>
      </c>
      <c r="AB33" s="236" t="str">
        <f>IFERROR(VLOOKUP(AA33,'Referencia Parámetros'!$A$2:$B$18,2),"")</f>
        <v/>
      </c>
      <c r="AC33" s="140"/>
      <c r="AD33" s="140"/>
      <c r="AE33" s="136" t="str">
        <f t="shared" si="15"/>
        <v>Completar</v>
      </c>
      <c r="AF33" s="134"/>
      <c r="AG33" s="134"/>
      <c r="AH33" s="134"/>
      <c r="AI33" s="136" t="str">
        <f t="shared" si="16"/>
        <v>Completar</v>
      </c>
      <c r="AJ33" s="137" t="str">
        <f t="shared" si="17"/>
        <v>Completar</v>
      </c>
      <c r="AK33" s="137" t="str">
        <f t="shared" si="18"/>
        <v>Completar</v>
      </c>
      <c r="AL33" s="135"/>
      <c r="AM33" s="136" t="str">
        <f t="shared" si="19"/>
        <v>Completar</v>
      </c>
      <c r="AN33" s="237">
        <f t="shared" si="133"/>
        <v>0</v>
      </c>
      <c r="AO33" s="238">
        <f t="shared" si="134"/>
        <v>0</v>
      </c>
      <c r="AP33" s="239" t="str">
        <f>IFERROR(IF(AO33&gt;20*AB33,'Referencia Parámetros'!$D$20,IF(AO33&gt;10*AB33,'Referencia Parámetros'!$D$21,IF(AO33&gt;5*AB33,'Referencia Parámetros'!$D$22, IF(AO33&gt;1,'Referencia Parámetros'!$D$23,"NO APLICA")))),"")</f>
        <v/>
      </c>
      <c r="AQ33" s="240" t="str">
        <f t="shared" si="135"/>
        <v/>
      </c>
      <c r="AR33" s="291">
        <f t="shared" si="232"/>
        <v>0</v>
      </c>
      <c r="AS33" s="234">
        <f t="shared" si="136"/>
        <v>0</v>
      </c>
      <c r="AT33" s="234">
        <f t="shared" si="137"/>
        <v>0</v>
      </c>
      <c r="AU33" s="234">
        <f t="shared" si="138"/>
        <v>0</v>
      </c>
      <c r="AV33" s="242">
        <f t="shared" si="139"/>
        <v>0</v>
      </c>
      <c r="AX33" s="234">
        <f t="shared" si="222"/>
        <v>20</v>
      </c>
      <c r="AY33" s="235" t="str">
        <f t="shared" si="140"/>
        <v/>
      </c>
      <c r="AZ33" s="236" t="str">
        <f>IFERROR(VLOOKUP(AY33,'Referencia Parámetros'!$A$2:$B$18,2),"")</f>
        <v/>
      </c>
      <c r="BA33" s="140"/>
      <c r="BB33" s="140"/>
      <c r="BC33" s="136" t="str">
        <f t="shared" si="24"/>
        <v>Completar</v>
      </c>
      <c r="BD33" s="134"/>
      <c r="BE33" s="134"/>
      <c r="BF33" s="134"/>
      <c r="BG33" s="136" t="str">
        <f t="shared" si="25"/>
        <v>Completar</v>
      </c>
      <c r="BH33" s="137" t="str">
        <f t="shared" si="26"/>
        <v>Completar</v>
      </c>
      <c r="BI33" s="137" t="str">
        <f t="shared" si="27"/>
        <v>Completar</v>
      </c>
      <c r="BJ33" s="135"/>
      <c r="BK33" s="136" t="str">
        <f t="shared" si="28"/>
        <v>Completar</v>
      </c>
      <c r="BL33" s="237">
        <f t="shared" si="141"/>
        <v>0</v>
      </c>
      <c r="BM33" s="238">
        <f t="shared" si="142"/>
        <v>0</v>
      </c>
      <c r="BN33" s="239" t="str">
        <f>IFERROR(IF(BM33&gt;20*AZ33,'Referencia Parámetros'!$D$20,IF(BM33&gt;10*AZ33,'Referencia Parámetros'!$D$21,IF(BM33&gt;5*AZ33,'Referencia Parámetros'!$D$22, IF(BM33&gt;1,'Referencia Parámetros'!$D$23,"NO APLICA")))),"")</f>
        <v/>
      </c>
      <c r="BO33" s="240" t="str">
        <f t="shared" si="143"/>
        <v/>
      </c>
      <c r="BP33" s="291">
        <f t="shared" si="30"/>
        <v>0</v>
      </c>
      <c r="BQ33" s="234">
        <f t="shared" si="144"/>
        <v>0</v>
      </c>
      <c r="BR33" s="234">
        <f t="shared" si="145"/>
        <v>0</v>
      </c>
      <c r="BS33" s="234">
        <f t="shared" si="146"/>
        <v>0</v>
      </c>
      <c r="BT33" s="242">
        <f t="shared" si="147"/>
        <v>0</v>
      </c>
      <c r="BV33" s="234">
        <f t="shared" si="223"/>
        <v>20</v>
      </c>
      <c r="BW33" s="235" t="str">
        <f t="shared" si="148"/>
        <v/>
      </c>
      <c r="BX33" s="236" t="str">
        <f>IFERROR(VLOOKUP(BW33,'Referencia Parámetros'!$A$2:$B$18,2),"")</f>
        <v/>
      </c>
      <c r="BY33" s="140"/>
      <c r="BZ33" s="140"/>
      <c r="CA33" s="136" t="str">
        <f t="shared" si="34"/>
        <v>Completar</v>
      </c>
      <c r="CB33" s="134"/>
      <c r="CC33" s="134"/>
      <c r="CD33" s="134"/>
      <c r="CE33" s="136" t="str">
        <f t="shared" si="35"/>
        <v>Completar</v>
      </c>
      <c r="CF33" s="137" t="str">
        <f t="shared" si="36"/>
        <v>Completar</v>
      </c>
      <c r="CG33" s="137" t="str">
        <f t="shared" si="37"/>
        <v>Completar</v>
      </c>
      <c r="CH33" s="135"/>
      <c r="CI33" s="136" t="str">
        <f t="shared" si="38"/>
        <v>Completar</v>
      </c>
      <c r="CJ33" s="237">
        <f t="shared" si="149"/>
        <v>0</v>
      </c>
      <c r="CK33" s="238">
        <f t="shared" si="150"/>
        <v>0</v>
      </c>
      <c r="CL33" s="239" t="str">
        <f>IFERROR(IF(CK33&gt;20*BX33,'Referencia Parámetros'!$D$20,IF(CK33&gt;10*BX33,'Referencia Parámetros'!$D$21,IF(CK33&gt;5*BX33,'Referencia Parámetros'!$D$22, IF(CK33&gt;1,'Referencia Parámetros'!$D$23,"NO APLICA")))),"")</f>
        <v/>
      </c>
      <c r="CM33" s="240" t="str">
        <f t="shared" si="151"/>
        <v/>
      </c>
      <c r="CN33" s="291">
        <f t="shared" si="40"/>
        <v>0</v>
      </c>
      <c r="CO33" s="234">
        <f t="shared" si="152"/>
        <v>0</v>
      </c>
      <c r="CP33" s="234">
        <f t="shared" si="153"/>
        <v>0</v>
      </c>
      <c r="CQ33" s="234">
        <f t="shared" si="154"/>
        <v>0</v>
      </c>
      <c r="CR33" s="242">
        <f t="shared" si="155"/>
        <v>0</v>
      </c>
      <c r="CT33" s="234">
        <f t="shared" si="224"/>
        <v>20</v>
      </c>
      <c r="CU33" s="235" t="str">
        <f t="shared" si="156"/>
        <v/>
      </c>
      <c r="CV33" s="236" t="str">
        <f>IFERROR(VLOOKUP(CU33,'Referencia Parámetros'!$A$2:$B$18,2),"")</f>
        <v/>
      </c>
      <c r="CW33" s="140"/>
      <c r="CX33" s="140"/>
      <c r="CY33" s="136" t="str">
        <f t="shared" si="44"/>
        <v>Completar</v>
      </c>
      <c r="CZ33" s="134"/>
      <c r="DA33" s="134"/>
      <c r="DB33" s="134"/>
      <c r="DC33" s="136" t="str">
        <f t="shared" si="45"/>
        <v>Completar</v>
      </c>
      <c r="DD33" s="137" t="str">
        <f t="shared" si="46"/>
        <v>Completar</v>
      </c>
      <c r="DE33" s="137" t="str">
        <f t="shared" si="47"/>
        <v>Completar</v>
      </c>
      <c r="DF33" s="135"/>
      <c r="DG33" s="136" t="str">
        <f t="shared" si="48"/>
        <v>Completar</v>
      </c>
      <c r="DH33" s="237">
        <f t="shared" si="157"/>
        <v>0</v>
      </c>
      <c r="DI33" s="238">
        <f t="shared" si="158"/>
        <v>0</v>
      </c>
      <c r="DJ33" s="239" t="str">
        <f>IFERROR(IF(DI33&gt;20*CV33,'Referencia Parámetros'!$D$20,IF(DI33&gt;10*CV33,'Referencia Parámetros'!$D$21,IF(DI33&gt;5*CV33,'Referencia Parámetros'!$D$22, IF(DI33&gt;1,'Referencia Parámetros'!$D$23,"NO APLICA")))),"")</f>
        <v/>
      </c>
      <c r="DK33" s="240" t="str">
        <f t="shared" si="159"/>
        <v/>
      </c>
      <c r="DL33" s="291">
        <f t="shared" si="50"/>
        <v>0</v>
      </c>
      <c r="DM33" s="234">
        <f t="shared" si="160"/>
        <v>0</v>
      </c>
      <c r="DN33" s="234">
        <f t="shared" si="161"/>
        <v>0</v>
      </c>
      <c r="DO33" s="234">
        <f t="shared" si="162"/>
        <v>0</v>
      </c>
      <c r="DP33" s="242">
        <f t="shared" si="163"/>
        <v>0</v>
      </c>
      <c r="DR33" s="234">
        <f t="shared" si="225"/>
        <v>20</v>
      </c>
      <c r="DS33" s="235" t="str">
        <f t="shared" si="164"/>
        <v/>
      </c>
      <c r="DT33" s="236" t="str">
        <f>IFERROR(VLOOKUP(DS33,'Referencia Parámetros'!$A$2:$B$18,2),"")</f>
        <v/>
      </c>
      <c r="DU33" s="140"/>
      <c r="DV33" s="140"/>
      <c r="DW33" s="136" t="str">
        <f t="shared" si="54"/>
        <v>Completar</v>
      </c>
      <c r="DX33" s="134"/>
      <c r="DY33" s="134"/>
      <c r="DZ33" s="134"/>
      <c r="EA33" s="136" t="str">
        <f t="shared" si="55"/>
        <v>Completar</v>
      </c>
      <c r="EB33" s="137" t="str">
        <f t="shared" si="56"/>
        <v>Completar</v>
      </c>
      <c r="EC33" s="137" t="str">
        <f t="shared" si="57"/>
        <v>Completar</v>
      </c>
      <c r="ED33" s="135"/>
      <c r="EE33" s="136" t="str">
        <f t="shared" si="58"/>
        <v>Completar</v>
      </c>
      <c r="EF33" s="237">
        <f t="shared" si="165"/>
        <v>0</v>
      </c>
      <c r="EG33" s="238">
        <f t="shared" si="166"/>
        <v>0</v>
      </c>
      <c r="EH33" s="239" t="str">
        <f>IFERROR(IF(EG33&gt;20*DT33,'Referencia Parámetros'!$D$20,IF(EG33&gt;10*DT33,'Referencia Parámetros'!$D$21,IF(EG33&gt;5*DT33,'Referencia Parámetros'!$D$22, IF(EG33&gt;1,'Referencia Parámetros'!$D$23,"NO APLICA")))),"")</f>
        <v/>
      </c>
      <c r="EI33" s="240" t="str">
        <f t="shared" si="167"/>
        <v/>
      </c>
      <c r="EJ33" s="291">
        <f t="shared" si="60"/>
        <v>0</v>
      </c>
      <c r="EK33" s="234">
        <f t="shared" si="168"/>
        <v>0</v>
      </c>
      <c r="EL33" s="234">
        <f t="shared" si="169"/>
        <v>0</v>
      </c>
      <c r="EM33" s="234">
        <f t="shared" si="170"/>
        <v>0</v>
      </c>
      <c r="EN33" s="242">
        <f t="shared" si="171"/>
        <v>0</v>
      </c>
      <c r="EP33" s="234">
        <f t="shared" si="226"/>
        <v>20</v>
      </c>
      <c r="EQ33" s="235" t="str">
        <f t="shared" si="172"/>
        <v/>
      </c>
      <c r="ER33" s="236" t="str">
        <f>IFERROR(VLOOKUP(EQ33,'Referencia Parámetros'!$A$2:$B$18,2),"")</f>
        <v/>
      </c>
      <c r="ES33" s="140"/>
      <c r="ET33" s="140"/>
      <c r="EU33" s="136" t="str">
        <f t="shared" si="64"/>
        <v>Completar</v>
      </c>
      <c r="EV33" s="134"/>
      <c r="EW33" s="134"/>
      <c r="EX33" s="134"/>
      <c r="EY33" s="136" t="str">
        <f t="shared" si="65"/>
        <v>Completar</v>
      </c>
      <c r="EZ33" s="137" t="str">
        <f t="shared" si="66"/>
        <v>Completar</v>
      </c>
      <c r="FA33" s="137" t="str">
        <f t="shared" si="67"/>
        <v>Completar</v>
      </c>
      <c r="FB33" s="135"/>
      <c r="FC33" s="136" t="str">
        <f t="shared" si="68"/>
        <v>Completar</v>
      </c>
      <c r="FD33" s="237">
        <f t="shared" si="173"/>
        <v>0</v>
      </c>
      <c r="FE33" s="238">
        <f t="shared" si="174"/>
        <v>0</v>
      </c>
      <c r="FF33" s="239" t="str">
        <f>IFERROR(IF(FE33&gt;20*ER33,'Referencia Parámetros'!$D$20,IF(FE33&gt;10*ER33,'Referencia Parámetros'!$D$21,IF(FE33&gt;5*ER33,'Referencia Parámetros'!$D$22, IF(FE33&gt;1,'Referencia Parámetros'!$D$23,"NO APLICA")))),"")</f>
        <v/>
      </c>
      <c r="FG33" s="240" t="str">
        <f t="shared" si="175"/>
        <v/>
      </c>
      <c r="FH33" s="291">
        <f t="shared" si="70"/>
        <v>0</v>
      </c>
      <c r="FI33" s="234">
        <f t="shared" si="176"/>
        <v>0</v>
      </c>
      <c r="FJ33" s="234">
        <f t="shared" si="177"/>
        <v>0</v>
      </c>
      <c r="FK33" s="234">
        <f t="shared" si="178"/>
        <v>0</v>
      </c>
      <c r="FL33" s="242">
        <f t="shared" si="179"/>
        <v>0</v>
      </c>
      <c r="FN33" s="234">
        <f t="shared" si="227"/>
        <v>20</v>
      </c>
      <c r="FO33" s="235" t="str">
        <f t="shared" si="180"/>
        <v/>
      </c>
      <c r="FP33" s="236" t="str">
        <f>IFERROR(VLOOKUP(FO33,'Referencia Parámetros'!$A$2:$B$18,2),"")</f>
        <v/>
      </c>
      <c r="FQ33" s="140"/>
      <c r="FR33" s="140"/>
      <c r="FS33" s="136" t="str">
        <f t="shared" si="74"/>
        <v>Completar</v>
      </c>
      <c r="FT33" s="134"/>
      <c r="FU33" s="134"/>
      <c r="FV33" s="134"/>
      <c r="FW33" s="136" t="str">
        <f t="shared" si="75"/>
        <v>Completar</v>
      </c>
      <c r="FX33" s="137" t="str">
        <f t="shared" si="76"/>
        <v>Completar</v>
      </c>
      <c r="FY33" s="137" t="str">
        <f t="shared" si="77"/>
        <v>Completar</v>
      </c>
      <c r="FZ33" s="135"/>
      <c r="GA33" s="136" t="str">
        <f t="shared" si="78"/>
        <v>Completar</v>
      </c>
      <c r="GB33" s="237">
        <f t="shared" si="181"/>
        <v>0</v>
      </c>
      <c r="GC33" s="238">
        <f t="shared" si="182"/>
        <v>0</v>
      </c>
      <c r="GD33" s="239" t="str">
        <f>IFERROR(IF(GC33&gt;20*FP33,'Referencia Parámetros'!$D$20,IF(GC33&gt;10*FP33,'Referencia Parámetros'!$D$21,IF(GC33&gt;5*FP33,'Referencia Parámetros'!$D$22, IF(GC33&gt;1,'Referencia Parámetros'!$D$23,"NO APLICA")))),"")</f>
        <v/>
      </c>
      <c r="GE33" s="240" t="str">
        <f t="shared" si="183"/>
        <v/>
      </c>
      <c r="GF33" s="291">
        <f t="shared" si="80"/>
        <v>0</v>
      </c>
      <c r="GG33" s="234">
        <f t="shared" si="184"/>
        <v>0</v>
      </c>
      <c r="GH33" s="234">
        <f t="shared" si="185"/>
        <v>0</v>
      </c>
      <c r="GI33" s="234">
        <f t="shared" si="186"/>
        <v>0</v>
      </c>
      <c r="GJ33" s="242">
        <f t="shared" si="187"/>
        <v>0</v>
      </c>
      <c r="GL33" s="234">
        <f t="shared" si="228"/>
        <v>20</v>
      </c>
      <c r="GM33" s="235" t="str">
        <f t="shared" si="188"/>
        <v/>
      </c>
      <c r="GN33" s="236" t="str">
        <f>IFERROR(VLOOKUP(GM33,'Referencia Parámetros'!$A$2:$B$18,2),"")</f>
        <v/>
      </c>
      <c r="GO33" s="140"/>
      <c r="GP33" s="140"/>
      <c r="GQ33" s="136" t="str">
        <f t="shared" si="84"/>
        <v>Completar</v>
      </c>
      <c r="GR33" s="134"/>
      <c r="GS33" s="134"/>
      <c r="GT33" s="134"/>
      <c r="GU33" s="136" t="str">
        <f t="shared" si="85"/>
        <v>Completar</v>
      </c>
      <c r="GV33" s="137" t="str">
        <f t="shared" si="86"/>
        <v>Completar</v>
      </c>
      <c r="GW33" s="137" t="str">
        <f t="shared" si="87"/>
        <v>Completar</v>
      </c>
      <c r="GX33" s="135"/>
      <c r="GY33" s="136" t="str">
        <f t="shared" si="88"/>
        <v>Completar</v>
      </c>
      <c r="GZ33" s="237">
        <f t="shared" si="189"/>
        <v>0</v>
      </c>
      <c r="HA33" s="238">
        <f t="shared" si="190"/>
        <v>0</v>
      </c>
      <c r="HB33" s="239" t="str">
        <f>IFERROR(IF(HA33&gt;20*GN33,'Referencia Parámetros'!$D$20,IF(HA33&gt;10*GN33,'Referencia Parámetros'!$D$21,IF(HA33&gt;5*GN33,'Referencia Parámetros'!$D$22, IF(HA33&gt;1,'Referencia Parámetros'!$D$23,"NO APLICA")))),"")</f>
        <v/>
      </c>
      <c r="HC33" s="240" t="str">
        <f t="shared" si="191"/>
        <v/>
      </c>
      <c r="HD33" s="291">
        <f t="shared" si="90"/>
        <v>0</v>
      </c>
      <c r="HE33" s="234">
        <f t="shared" si="192"/>
        <v>0</v>
      </c>
      <c r="HF33" s="234">
        <f t="shared" si="193"/>
        <v>0</v>
      </c>
      <c r="HG33" s="234">
        <f t="shared" si="194"/>
        <v>0</v>
      </c>
      <c r="HH33" s="242">
        <f t="shared" si="195"/>
        <v>0</v>
      </c>
      <c r="HJ33" s="234">
        <f t="shared" si="229"/>
        <v>20</v>
      </c>
      <c r="HK33" s="235" t="str">
        <f t="shared" si="196"/>
        <v/>
      </c>
      <c r="HL33" s="236" t="str">
        <f>IFERROR(VLOOKUP(HK33,'Referencia Parámetros'!$A$2:$B$18,2),"")</f>
        <v/>
      </c>
      <c r="HM33" s="140"/>
      <c r="HN33" s="140"/>
      <c r="HO33" s="136" t="str">
        <f t="shared" si="94"/>
        <v>Completar</v>
      </c>
      <c r="HP33" s="134"/>
      <c r="HQ33" s="134"/>
      <c r="HR33" s="134"/>
      <c r="HS33" s="136" t="str">
        <f t="shared" si="95"/>
        <v>Completar</v>
      </c>
      <c r="HT33" s="137" t="str">
        <f t="shared" si="96"/>
        <v>Completar</v>
      </c>
      <c r="HU33" s="137" t="str">
        <f t="shared" si="97"/>
        <v>Completar</v>
      </c>
      <c r="HV33" s="135"/>
      <c r="HW33" s="136" t="str">
        <f t="shared" si="98"/>
        <v>Completar</v>
      </c>
      <c r="HX33" s="237">
        <f t="shared" si="197"/>
        <v>0</v>
      </c>
      <c r="HY33" s="238">
        <f t="shared" si="198"/>
        <v>0</v>
      </c>
      <c r="HZ33" s="239" t="str">
        <f>IFERROR(IF(HY33&gt;20*HL33,'Referencia Parámetros'!$D$20,IF(HY33&gt;10*HL33,'Referencia Parámetros'!$D$21,IF(HY33&gt;5*HL33,'Referencia Parámetros'!$D$22, IF(HY33&gt;1,'Referencia Parámetros'!$D$23,"NO APLICA")))),"")</f>
        <v/>
      </c>
      <c r="IA33" s="240" t="str">
        <f t="shared" si="199"/>
        <v/>
      </c>
      <c r="IB33" s="291">
        <f t="shared" si="100"/>
        <v>0</v>
      </c>
      <c r="IC33" s="234">
        <f t="shared" si="200"/>
        <v>0</v>
      </c>
      <c r="ID33" s="234">
        <f t="shared" si="201"/>
        <v>0</v>
      </c>
      <c r="IE33" s="234">
        <f t="shared" si="202"/>
        <v>0</v>
      </c>
      <c r="IF33" s="242">
        <f t="shared" si="203"/>
        <v>0</v>
      </c>
      <c r="IH33" s="234">
        <f t="shared" si="230"/>
        <v>20</v>
      </c>
      <c r="II33" s="235" t="str">
        <f t="shared" si="204"/>
        <v/>
      </c>
      <c r="IJ33" s="236" t="str">
        <f>IFERROR(VLOOKUP(II33,'Referencia Parámetros'!$A$2:$B$18,2),"")</f>
        <v/>
      </c>
      <c r="IK33" s="140"/>
      <c r="IL33" s="140"/>
      <c r="IM33" s="136" t="str">
        <f t="shared" si="104"/>
        <v>Completar</v>
      </c>
      <c r="IN33" s="134"/>
      <c r="IO33" s="134"/>
      <c r="IP33" s="134"/>
      <c r="IQ33" s="136" t="str">
        <f t="shared" si="105"/>
        <v>Completar</v>
      </c>
      <c r="IR33" s="137" t="str">
        <f t="shared" si="106"/>
        <v>Completar</v>
      </c>
      <c r="IS33" s="137" t="str">
        <f t="shared" si="107"/>
        <v>Completar</v>
      </c>
      <c r="IT33" s="135"/>
      <c r="IU33" s="136" t="str">
        <f t="shared" si="108"/>
        <v>Completar</v>
      </c>
      <c r="IV33" s="237">
        <f t="shared" si="205"/>
        <v>0</v>
      </c>
      <c r="IW33" s="238">
        <f t="shared" si="206"/>
        <v>0</v>
      </c>
      <c r="IX33" s="239" t="str">
        <f>IFERROR(IF(IW33&gt;20*IJ33,'Referencia Parámetros'!$D$20,IF(IW33&gt;10*IJ33,'Referencia Parámetros'!$D$21,IF(IW33&gt;5*IJ33,'Referencia Parámetros'!$D$22, IF(IW33&gt;1,'Referencia Parámetros'!$D$23,"NO APLICA")))),"")</f>
        <v/>
      </c>
      <c r="IY33" s="240" t="str">
        <f t="shared" si="207"/>
        <v/>
      </c>
      <c r="IZ33" s="291">
        <f t="shared" si="110"/>
        <v>0</v>
      </c>
      <c r="JA33" s="234">
        <f t="shared" si="208"/>
        <v>0</v>
      </c>
      <c r="JB33" s="234">
        <f t="shared" si="209"/>
        <v>0</v>
      </c>
      <c r="JC33" s="234">
        <f t="shared" si="210"/>
        <v>0</v>
      </c>
      <c r="JD33" s="242">
        <f t="shared" si="211"/>
        <v>0</v>
      </c>
      <c r="JE33" s="198"/>
      <c r="JF33" s="234">
        <f t="shared" si="231"/>
        <v>20</v>
      </c>
      <c r="JG33" s="235" t="str">
        <f t="shared" si="212"/>
        <v/>
      </c>
      <c r="JH33" s="236" t="str">
        <f>IFERROR(VLOOKUP(JG33,'Referencia Parámetros'!$A$2:$B$18,2),"")</f>
        <v/>
      </c>
      <c r="JI33" s="140"/>
      <c r="JJ33" s="140"/>
      <c r="JK33" s="136" t="str">
        <f t="shared" si="114"/>
        <v>Completar</v>
      </c>
      <c r="JL33" s="134"/>
      <c r="JM33" s="134"/>
      <c r="JN33" s="134"/>
      <c r="JO33" s="136" t="str">
        <f t="shared" si="115"/>
        <v>Completar</v>
      </c>
      <c r="JP33" s="137" t="str">
        <f t="shared" si="116"/>
        <v>Completar</v>
      </c>
      <c r="JQ33" s="137" t="str">
        <f t="shared" si="117"/>
        <v>Completar</v>
      </c>
      <c r="JR33" s="135"/>
      <c r="JS33" s="136" t="str">
        <f t="shared" si="118"/>
        <v>Completar</v>
      </c>
      <c r="JT33" s="237">
        <f t="shared" si="213"/>
        <v>0</v>
      </c>
      <c r="JU33" s="238">
        <f t="shared" si="214"/>
        <v>0</v>
      </c>
      <c r="JV33" s="239" t="str">
        <f>IFERROR(IF(JU33&gt;20*JH33,'Referencia Parámetros'!$D$20,IF(JU33&gt;10*JH33,'Referencia Parámetros'!$D$21,IF(JU33&gt;5*JH33,'Referencia Parámetros'!$D$22, IF(JU33&gt;1,'Referencia Parámetros'!$D$23,"NO APLICA")))),"")</f>
        <v/>
      </c>
      <c r="JW33" s="240" t="str">
        <f t="shared" si="215"/>
        <v/>
      </c>
      <c r="JX33" s="291">
        <f t="shared" si="120"/>
        <v>0</v>
      </c>
      <c r="JY33" s="234">
        <f t="shared" si="216"/>
        <v>0</v>
      </c>
      <c r="JZ33" s="234">
        <f t="shared" si="217"/>
        <v>0</v>
      </c>
      <c r="KA33" s="234">
        <f t="shared" si="218"/>
        <v>0</v>
      </c>
      <c r="KB33" s="242">
        <f t="shared" si="219"/>
        <v>0</v>
      </c>
      <c r="LK33" s="244"/>
      <c r="LY33" s="198"/>
    </row>
    <row r="34" spans="1:337" ht="16.5" customHeight="1" x14ac:dyDescent="0.25">
      <c r="A34" s="234">
        <f t="shared" si="220"/>
        <v>21</v>
      </c>
      <c r="B34" s="235" t="str">
        <f t="shared" si="124"/>
        <v/>
      </c>
      <c r="C34" s="236" t="str">
        <f>+IFERROR(VLOOKUP(B34,'Referencia Parámetros'!$A$2:$B$18,2),"")</f>
        <v/>
      </c>
      <c r="D34" s="140"/>
      <c r="E34" s="134"/>
      <c r="F34" s="135"/>
      <c r="G34" s="134"/>
      <c r="H34" s="134"/>
      <c r="I34" s="134"/>
      <c r="J34" s="135"/>
      <c r="K34" s="141"/>
      <c r="L34" s="141"/>
      <c r="M34" s="135"/>
      <c r="N34" s="135"/>
      <c r="O34" s="237">
        <f t="shared" si="125"/>
        <v>0</v>
      </c>
      <c r="P34" s="238">
        <f t="shared" si="126"/>
        <v>0</v>
      </c>
      <c r="Q34" s="239" t="str">
        <f>IFERROR(IF(P34&gt;20*C34,'Referencia Parámetros'!$D$20,IF(P34&gt;10*C34,'Referencia Parámetros'!$D$21,IF(P34&gt;5*C34,'Referencia Parámetros'!$D$22,IF(P34&gt;1,'Referencia Parámetros'!$D$23,"NO APLICA")))),"")</f>
        <v/>
      </c>
      <c r="R34" s="240" t="str">
        <f t="shared" si="127"/>
        <v/>
      </c>
      <c r="S34" s="300">
        <f t="shared" si="13"/>
        <v>0</v>
      </c>
      <c r="T34" s="234">
        <f t="shared" si="128"/>
        <v>0</v>
      </c>
      <c r="U34" s="234">
        <f t="shared" si="129"/>
        <v>0</v>
      </c>
      <c r="V34" s="234">
        <f t="shared" si="130"/>
        <v>0</v>
      </c>
      <c r="W34" s="242">
        <f t="shared" si="131"/>
        <v>0</v>
      </c>
      <c r="X34" s="297"/>
      <c r="Z34" s="234">
        <f t="shared" si="221"/>
        <v>21</v>
      </c>
      <c r="AA34" s="235" t="str">
        <f t="shared" si="132"/>
        <v/>
      </c>
      <c r="AB34" s="236" t="str">
        <f>IFERROR(VLOOKUP(AA34,'Referencia Parámetros'!$A$2:$B$18,2),"")</f>
        <v/>
      </c>
      <c r="AC34" s="140"/>
      <c r="AD34" s="140"/>
      <c r="AE34" s="136" t="str">
        <f t="shared" si="15"/>
        <v>Completar</v>
      </c>
      <c r="AF34" s="134"/>
      <c r="AG34" s="134"/>
      <c r="AH34" s="134"/>
      <c r="AI34" s="136" t="str">
        <f t="shared" si="16"/>
        <v>Completar</v>
      </c>
      <c r="AJ34" s="137" t="str">
        <f t="shared" si="17"/>
        <v>Completar</v>
      </c>
      <c r="AK34" s="137" t="str">
        <f t="shared" si="18"/>
        <v>Completar</v>
      </c>
      <c r="AL34" s="135"/>
      <c r="AM34" s="136" t="str">
        <f t="shared" si="19"/>
        <v>Completar</v>
      </c>
      <c r="AN34" s="237">
        <f t="shared" si="133"/>
        <v>0</v>
      </c>
      <c r="AO34" s="238">
        <f t="shared" si="134"/>
        <v>0</v>
      </c>
      <c r="AP34" s="239" t="str">
        <f>IFERROR(IF(AO34&gt;20*AB34,'Referencia Parámetros'!$D$20,IF(AO34&gt;10*AB34,'Referencia Parámetros'!$D$21,IF(AO34&gt;5*AB34,'Referencia Parámetros'!$D$22, IF(AO34&gt;1,'Referencia Parámetros'!$D$23,"NO APLICA")))),"")</f>
        <v/>
      </c>
      <c r="AQ34" s="240" t="str">
        <f t="shared" si="135"/>
        <v/>
      </c>
      <c r="AR34" s="291">
        <f t="shared" si="232"/>
        <v>0</v>
      </c>
      <c r="AS34" s="234">
        <f t="shared" si="136"/>
        <v>0</v>
      </c>
      <c r="AT34" s="234">
        <f t="shared" si="137"/>
        <v>0</v>
      </c>
      <c r="AU34" s="234">
        <f t="shared" si="138"/>
        <v>0</v>
      </c>
      <c r="AV34" s="242">
        <f t="shared" si="139"/>
        <v>0</v>
      </c>
      <c r="AX34" s="234">
        <f t="shared" si="222"/>
        <v>21</v>
      </c>
      <c r="AY34" s="235" t="str">
        <f t="shared" si="140"/>
        <v/>
      </c>
      <c r="AZ34" s="236" t="str">
        <f>IFERROR(VLOOKUP(AY34,'Referencia Parámetros'!$A$2:$B$18,2),"")</f>
        <v/>
      </c>
      <c r="BA34" s="140"/>
      <c r="BB34" s="140"/>
      <c r="BC34" s="136" t="str">
        <f t="shared" si="24"/>
        <v>Completar</v>
      </c>
      <c r="BD34" s="134"/>
      <c r="BE34" s="134"/>
      <c r="BF34" s="134"/>
      <c r="BG34" s="136" t="str">
        <f t="shared" si="25"/>
        <v>Completar</v>
      </c>
      <c r="BH34" s="137" t="str">
        <f t="shared" si="26"/>
        <v>Completar</v>
      </c>
      <c r="BI34" s="137" t="str">
        <f t="shared" si="27"/>
        <v>Completar</v>
      </c>
      <c r="BJ34" s="135"/>
      <c r="BK34" s="136" t="str">
        <f t="shared" si="28"/>
        <v>Completar</v>
      </c>
      <c r="BL34" s="237">
        <f t="shared" si="141"/>
        <v>0</v>
      </c>
      <c r="BM34" s="238">
        <f t="shared" si="142"/>
        <v>0</v>
      </c>
      <c r="BN34" s="239" t="str">
        <f>IFERROR(IF(BM34&gt;20*AZ34,'Referencia Parámetros'!$D$20,IF(BM34&gt;10*AZ34,'Referencia Parámetros'!$D$21,IF(BM34&gt;5*AZ34,'Referencia Parámetros'!$D$22, IF(BM34&gt;1,'Referencia Parámetros'!$D$23,"NO APLICA")))),"")</f>
        <v/>
      </c>
      <c r="BO34" s="240" t="str">
        <f t="shared" si="143"/>
        <v/>
      </c>
      <c r="BP34" s="291">
        <f t="shared" si="30"/>
        <v>0</v>
      </c>
      <c r="BQ34" s="234">
        <f t="shared" si="144"/>
        <v>0</v>
      </c>
      <c r="BR34" s="234">
        <f t="shared" si="145"/>
        <v>0</v>
      </c>
      <c r="BS34" s="234">
        <f t="shared" si="146"/>
        <v>0</v>
      </c>
      <c r="BT34" s="242">
        <f t="shared" si="147"/>
        <v>0</v>
      </c>
      <c r="BV34" s="234">
        <f t="shared" si="223"/>
        <v>21</v>
      </c>
      <c r="BW34" s="235" t="str">
        <f t="shared" si="148"/>
        <v/>
      </c>
      <c r="BX34" s="236" t="str">
        <f>IFERROR(VLOOKUP(BW34,'Referencia Parámetros'!$A$2:$B$18,2),"")</f>
        <v/>
      </c>
      <c r="BY34" s="140"/>
      <c r="BZ34" s="140"/>
      <c r="CA34" s="136" t="str">
        <f t="shared" si="34"/>
        <v>Completar</v>
      </c>
      <c r="CB34" s="134"/>
      <c r="CC34" s="134"/>
      <c r="CD34" s="134"/>
      <c r="CE34" s="136" t="str">
        <f t="shared" si="35"/>
        <v>Completar</v>
      </c>
      <c r="CF34" s="137" t="str">
        <f t="shared" si="36"/>
        <v>Completar</v>
      </c>
      <c r="CG34" s="137" t="str">
        <f t="shared" si="37"/>
        <v>Completar</v>
      </c>
      <c r="CH34" s="135"/>
      <c r="CI34" s="136" t="str">
        <f t="shared" si="38"/>
        <v>Completar</v>
      </c>
      <c r="CJ34" s="237">
        <f t="shared" si="149"/>
        <v>0</v>
      </c>
      <c r="CK34" s="238">
        <f t="shared" si="150"/>
        <v>0</v>
      </c>
      <c r="CL34" s="239" t="str">
        <f>IFERROR(IF(CK34&gt;20*BX34,'Referencia Parámetros'!$D$20,IF(CK34&gt;10*BX34,'Referencia Parámetros'!$D$21,IF(CK34&gt;5*BX34,'Referencia Parámetros'!$D$22, IF(CK34&gt;1,'Referencia Parámetros'!$D$23,"NO APLICA")))),"")</f>
        <v/>
      </c>
      <c r="CM34" s="240" t="str">
        <f t="shared" si="151"/>
        <v/>
      </c>
      <c r="CN34" s="291">
        <f t="shared" si="40"/>
        <v>0</v>
      </c>
      <c r="CO34" s="234">
        <f t="shared" si="152"/>
        <v>0</v>
      </c>
      <c r="CP34" s="234">
        <f t="shared" si="153"/>
        <v>0</v>
      </c>
      <c r="CQ34" s="234">
        <f t="shared" si="154"/>
        <v>0</v>
      </c>
      <c r="CR34" s="242">
        <f t="shared" si="155"/>
        <v>0</v>
      </c>
      <c r="CT34" s="234">
        <f t="shared" si="224"/>
        <v>21</v>
      </c>
      <c r="CU34" s="235" t="str">
        <f t="shared" si="156"/>
        <v/>
      </c>
      <c r="CV34" s="236" t="str">
        <f>IFERROR(VLOOKUP(CU34,'Referencia Parámetros'!$A$2:$B$18,2),"")</f>
        <v/>
      </c>
      <c r="CW34" s="140"/>
      <c r="CX34" s="140"/>
      <c r="CY34" s="136" t="str">
        <f t="shared" si="44"/>
        <v>Completar</v>
      </c>
      <c r="CZ34" s="134"/>
      <c r="DA34" s="134"/>
      <c r="DB34" s="134"/>
      <c r="DC34" s="136" t="str">
        <f t="shared" si="45"/>
        <v>Completar</v>
      </c>
      <c r="DD34" s="137" t="str">
        <f t="shared" si="46"/>
        <v>Completar</v>
      </c>
      <c r="DE34" s="137" t="str">
        <f t="shared" si="47"/>
        <v>Completar</v>
      </c>
      <c r="DF34" s="135"/>
      <c r="DG34" s="136" t="str">
        <f t="shared" si="48"/>
        <v>Completar</v>
      </c>
      <c r="DH34" s="237">
        <f t="shared" si="157"/>
        <v>0</v>
      </c>
      <c r="DI34" s="238">
        <f t="shared" si="158"/>
        <v>0</v>
      </c>
      <c r="DJ34" s="239" t="str">
        <f>IFERROR(IF(DI34&gt;20*CV34,'Referencia Parámetros'!$D$20,IF(DI34&gt;10*CV34,'Referencia Parámetros'!$D$21,IF(DI34&gt;5*CV34,'Referencia Parámetros'!$D$22, IF(DI34&gt;1,'Referencia Parámetros'!$D$23,"NO APLICA")))),"")</f>
        <v/>
      </c>
      <c r="DK34" s="240" t="str">
        <f t="shared" si="159"/>
        <v/>
      </c>
      <c r="DL34" s="291">
        <f t="shared" si="50"/>
        <v>0</v>
      </c>
      <c r="DM34" s="234">
        <f t="shared" si="160"/>
        <v>0</v>
      </c>
      <c r="DN34" s="234">
        <f t="shared" si="161"/>
        <v>0</v>
      </c>
      <c r="DO34" s="234">
        <f t="shared" si="162"/>
        <v>0</v>
      </c>
      <c r="DP34" s="242">
        <f t="shared" si="163"/>
        <v>0</v>
      </c>
      <c r="DR34" s="234">
        <f t="shared" si="225"/>
        <v>21</v>
      </c>
      <c r="DS34" s="235" t="str">
        <f t="shared" si="164"/>
        <v/>
      </c>
      <c r="DT34" s="236" t="str">
        <f>IFERROR(VLOOKUP(DS34,'Referencia Parámetros'!$A$2:$B$18,2),"")</f>
        <v/>
      </c>
      <c r="DU34" s="140"/>
      <c r="DV34" s="140"/>
      <c r="DW34" s="136" t="str">
        <f t="shared" si="54"/>
        <v>Completar</v>
      </c>
      <c r="DX34" s="134"/>
      <c r="DY34" s="134"/>
      <c r="DZ34" s="134"/>
      <c r="EA34" s="136" t="str">
        <f t="shared" si="55"/>
        <v>Completar</v>
      </c>
      <c r="EB34" s="137" t="str">
        <f t="shared" si="56"/>
        <v>Completar</v>
      </c>
      <c r="EC34" s="137" t="str">
        <f t="shared" si="57"/>
        <v>Completar</v>
      </c>
      <c r="ED34" s="135"/>
      <c r="EE34" s="136" t="str">
        <f t="shared" si="58"/>
        <v>Completar</v>
      </c>
      <c r="EF34" s="237">
        <f t="shared" si="165"/>
        <v>0</v>
      </c>
      <c r="EG34" s="238">
        <f t="shared" si="166"/>
        <v>0</v>
      </c>
      <c r="EH34" s="239" t="str">
        <f>IFERROR(IF(EG34&gt;20*DT34,'Referencia Parámetros'!$D$20,IF(EG34&gt;10*DT34,'Referencia Parámetros'!$D$21,IF(EG34&gt;5*DT34,'Referencia Parámetros'!$D$22, IF(EG34&gt;1,'Referencia Parámetros'!$D$23,"NO APLICA")))),"")</f>
        <v/>
      </c>
      <c r="EI34" s="240" t="str">
        <f t="shared" si="167"/>
        <v/>
      </c>
      <c r="EJ34" s="291">
        <f t="shared" si="60"/>
        <v>0</v>
      </c>
      <c r="EK34" s="234">
        <f t="shared" si="168"/>
        <v>0</v>
      </c>
      <c r="EL34" s="234">
        <f t="shared" si="169"/>
        <v>0</v>
      </c>
      <c r="EM34" s="234">
        <f t="shared" si="170"/>
        <v>0</v>
      </c>
      <c r="EN34" s="242">
        <f t="shared" si="171"/>
        <v>0</v>
      </c>
      <c r="EP34" s="234">
        <f t="shared" si="226"/>
        <v>21</v>
      </c>
      <c r="EQ34" s="235" t="str">
        <f t="shared" si="172"/>
        <v/>
      </c>
      <c r="ER34" s="236" t="str">
        <f>IFERROR(VLOOKUP(EQ34,'Referencia Parámetros'!$A$2:$B$18,2),"")</f>
        <v/>
      </c>
      <c r="ES34" s="140"/>
      <c r="ET34" s="140"/>
      <c r="EU34" s="136" t="str">
        <f t="shared" si="64"/>
        <v>Completar</v>
      </c>
      <c r="EV34" s="134"/>
      <c r="EW34" s="134"/>
      <c r="EX34" s="134"/>
      <c r="EY34" s="136" t="str">
        <f t="shared" si="65"/>
        <v>Completar</v>
      </c>
      <c r="EZ34" s="137" t="str">
        <f t="shared" si="66"/>
        <v>Completar</v>
      </c>
      <c r="FA34" s="137" t="str">
        <f t="shared" si="67"/>
        <v>Completar</v>
      </c>
      <c r="FB34" s="135"/>
      <c r="FC34" s="136" t="str">
        <f t="shared" si="68"/>
        <v>Completar</v>
      </c>
      <c r="FD34" s="237">
        <f t="shared" si="173"/>
        <v>0</v>
      </c>
      <c r="FE34" s="238">
        <f t="shared" si="174"/>
        <v>0</v>
      </c>
      <c r="FF34" s="239" t="str">
        <f>IFERROR(IF(FE34&gt;20*ER34,'Referencia Parámetros'!$D$20,IF(FE34&gt;10*ER34,'Referencia Parámetros'!$D$21,IF(FE34&gt;5*ER34,'Referencia Parámetros'!$D$22, IF(FE34&gt;1,'Referencia Parámetros'!$D$23,"NO APLICA")))),"")</f>
        <v/>
      </c>
      <c r="FG34" s="240" t="str">
        <f t="shared" si="175"/>
        <v/>
      </c>
      <c r="FH34" s="291">
        <f t="shared" si="70"/>
        <v>0</v>
      </c>
      <c r="FI34" s="234">
        <f t="shared" si="176"/>
        <v>0</v>
      </c>
      <c r="FJ34" s="234">
        <f t="shared" si="177"/>
        <v>0</v>
      </c>
      <c r="FK34" s="234">
        <f t="shared" si="178"/>
        <v>0</v>
      </c>
      <c r="FL34" s="242">
        <f t="shared" si="179"/>
        <v>0</v>
      </c>
      <c r="FN34" s="234">
        <f t="shared" si="227"/>
        <v>21</v>
      </c>
      <c r="FO34" s="235" t="str">
        <f t="shared" si="180"/>
        <v/>
      </c>
      <c r="FP34" s="236" t="str">
        <f>IFERROR(VLOOKUP(FO34,'Referencia Parámetros'!$A$2:$B$18,2),"")</f>
        <v/>
      </c>
      <c r="FQ34" s="140"/>
      <c r="FR34" s="140"/>
      <c r="FS34" s="136" t="str">
        <f t="shared" si="74"/>
        <v>Completar</v>
      </c>
      <c r="FT34" s="134"/>
      <c r="FU34" s="134"/>
      <c r="FV34" s="134"/>
      <c r="FW34" s="136" t="str">
        <f t="shared" si="75"/>
        <v>Completar</v>
      </c>
      <c r="FX34" s="137" t="str">
        <f t="shared" si="76"/>
        <v>Completar</v>
      </c>
      <c r="FY34" s="137" t="str">
        <f t="shared" si="77"/>
        <v>Completar</v>
      </c>
      <c r="FZ34" s="135"/>
      <c r="GA34" s="136" t="str">
        <f t="shared" si="78"/>
        <v>Completar</v>
      </c>
      <c r="GB34" s="237">
        <f t="shared" si="181"/>
        <v>0</v>
      </c>
      <c r="GC34" s="238">
        <f t="shared" si="182"/>
        <v>0</v>
      </c>
      <c r="GD34" s="239" t="str">
        <f>IFERROR(IF(GC34&gt;20*FP34,'Referencia Parámetros'!$D$20,IF(GC34&gt;10*FP34,'Referencia Parámetros'!$D$21,IF(GC34&gt;5*FP34,'Referencia Parámetros'!$D$22, IF(GC34&gt;1,'Referencia Parámetros'!$D$23,"NO APLICA")))),"")</f>
        <v/>
      </c>
      <c r="GE34" s="240" t="str">
        <f t="shared" si="183"/>
        <v/>
      </c>
      <c r="GF34" s="291">
        <f t="shared" si="80"/>
        <v>0</v>
      </c>
      <c r="GG34" s="234">
        <f t="shared" si="184"/>
        <v>0</v>
      </c>
      <c r="GH34" s="234">
        <f t="shared" si="185"/>
        <v>0</v>
      </c>
      <c r="GI34" s="234">
        <f t="shared" si="186"/>
        <v>0</v>
      </c>
      <c r="GJ34" s="242">
        <f t="shared" si="187"/>
        <v>0</v>
      </c>
      <c r="GL34" s="234">
        <f t="shared" si="228"/>
        <v>21</v>
      </c>
      <c r="GM34" s="235" t="str">
        <f t="shared" si="188"/>
        <v/>
      </c>
      <c r="GN34" s="236" t="str">
        <f>IFERROR(VLOOKUP(GM34,'Referencia Parámetros'!$A$2:$B$18,2),"")</f>
        <v/>
      </c>
      <c r="GO34" s="140"/>
      <c r="GP34" s="140"/>
      <c r="GQ34" s="136" t="str">
        <f t="shared" si="84"/>
        <v>Completar</v>
      </c>
      <c r="GR34" s="134"/>
      <c r="GS34" s="134"/>
      <c r="GT34" s="134"/>
      <c r="GU34" s="136" t="str">
        <f t="shared" si="85"/>
        <v>Completar</v>
      </c>
      <c r="GV34" s="137" t="str">
        <f t="shared" si="86"/>
        <v>Completar</v>
      </c>
      <c r="GW34" s="137" t="str">
        <f t="shared" si="87"/>
        <v>Completar</v>
      </c>
      <c r="GX34" s="135"/>
      <c r="GY34" s="136" t="str">
        <f t="shared" si="88"/>
        <v>Completar</v>
      </c>
      <c r="GZ34" s="237">
        <f t="shared" si="189"/>
        <v>0</v>
      </c>
      <c r="HA34" s="238">
        <f t="shared" si="190"/>
        <v>0</v>
      </c>
      <c r="HB34" s="239" t="str">
        <f>IFERROR(IF(HA34&gt;20*GN34,'Referencia Parámetros'!$D$20,IF(HA34&gt;10*GN34,'Referencia Parámetros'!$D$21,IF(HA34&gt;5*GN34,'Referencia Parámetros'!$D$22, IF(HA34&gt;1,'Referencia Parámetros'!$D$23,"NO APLICA")))),"")</f>
        <v/>
      </c>
      <c r="HC34" s="240" t="str">
        <f t="shared" si="191"/>
        <v/>
      </c>
      <c r="HD34" s="291">
        <f t="shared" si="90"/>
        <v>0</v>
      </c>
      <c r="HE34" s="234">
        <f t="shared" si="192"/>
        <v>0</v>
      </c>
      <c r="HF34" s="234">
        <f t="shared" si="193"/>
        <v>0</v>
      </c>
      <c r="HG34" s="234">
        <f t="shared" si="194"/>
        <v>0</v>
      </c>
      <c r="HH34" s="242">
        <f t="shared" si="195"/>
        <v>0</v>
      </c>
      <c r="HJ34" s="234">
        <f t="shared" si="229"/>
        <v>21</v>
      </c>
      <c r="HK34" s="235" t="str">
        <f t="shared" si="196"/>
        <v/>
      </c>
      <c r="HL34" s="236" t="str">
        <f>IFERROR(VLOOKUP(HK34,'Referencia Parámetros'!$A$2:$B$18,2),"")</f>
        <v/>
      </c>
      <c r="HM34" s="140"/>
      <c r="HN34" s="140"/>
      <c r="HO34" s="136" t="str">
        <f t="shared" si="94"/>
        <v>Completar</v>
      </c>
      <c r="HP34" s="134"/>
      <c r="HQ34" s="134"/>
      <c r="HR34" s="134"/>
      <c r="HS34" s="136" t="str">
        <f t="shared" si="95"/>
        <v>Completar</v>
      </c>
      <c r="HT34" s="137" t="str">
        <f t="shared" si="96"/>
        <v>Completar</v>
      </c>
      <c r="HU34" s="137" t="str">
        <f t="shared" si="97"/>
        <v>Completar</v>
      </c>
      <c r="HV34" s="135"/>
      <c r="HW34" s="136" t="str">
        <f t="shared" si="98"/>
        <v>Completar</v>
      </c>
      <c r="HX34" s="237">
        <f t="shared" si="197"/>
        <v>0</v>
      </c>
      <c r="HY34" s="238">
        <f t="shared" si="198"/>
        <v>0</v>
      </c>
      <c r="HZ34" s="239" t="str">
        <f>IFERROR(IF(HY34&gt;20*HL34,'Referencia Parámetros'!$D$20,IF(HY34&gt;10*HL34,'Referencia Parámetros'!$D$21,IF(HY34&gt;5*HL34,'Referencia Parámetros'!$D$22, IF(HY34&gt;1,'Referencia Parámetros'!$D$23,"NO APLICA")))),"")</f>
        <v/>
      </c>
      <c r="IA34" s="240" t="str">
        <f t="shared" si="199"/>
        <v/>
      </c>
      <c r="IB34" s="291">
        <f t="shared" si="100"/>
        <v>0</v>
      </c>
      <c r="IC34" s="234">
        <f t="shared" si="200"/>
        <v>0</v>
      </c>
      <c r="ID34" s="234">
        <f t="shared" si="201"/>
        <v>0</v>
      </c>
      <c r="IE34" s="234">
        <f t="shared" si="202"/>
        <v>0</v>
      </c>
      <c r="IF34" s="242">
        <f t="shared" si="203"/>
        <v>0</v>
      </c>
      <c r="IH34" s="234">
        <f t="shared" si="230"/>
        <v>21</v>
      </c>
      <c r="II34" s="235" t="str">
        <f t="shared" si="204"/>
        <v/>
      </c>
      <c r="IJ34" s="236" t="str">
        <f>IFERROR(VLOOKUP(II34,'Referencia Parámetros'!$A$2:$B$18,2),"")</f>
        <v/>
      </c>
      <c r="IK34" s="140"/>
      <c r="IL34" s="140"/>
      <c r="IM34" s="136" t="str">
        <f t="shared" si="104"/>
        <v>Completar</v>
      </c>
      <c r="IN34" s="134"/>
      <c r="IO34" s="134"/>
      <c r="IP34" s="134"/>
      <c r="IQ34" s="136" t="str">
        <f t="shared" si="105"/>
        <v>Completar</v>
      </c>
      <c r="IR34" s="137" t="str">
        <f t="shared" si="106"/>
        <v>Completar</v>
      </c>
      <c r="IS34" s="137" t="str">
        <f t="shared" si="107"/>
        <v>Completar</v>
      </c>
      <c r="IT34" s="135"/>
      <c r="IU34" s="136" t="str">
        <f t="shared" si="108"/>
        <v>Completar</v>
      </c>
      <c r="IV34" s="237">
        <f t="shared" si="205"/>
        <v>0</v>
      </c>
      <c r="IW34" s="238">
        <f t="shared" si="206"/>
        <v>0</v>
      </c>
      <c r="IX34" s="239" t="str">
        <f>IFERROR(IF(IW34&gt;20*IJ34,'Referencia Parámetros'!$D$20,IF(IW34&gt;10*IJ34,'Referencia Parámetros'!$D$21,IF(IW34&gt;5*IJ34,'Referencia Parámetros'!$D$22, IF(IW34&gt;1,'Referencia Parámetros'!$D$23,"NO APLICA")))),"")</f>
        <v/>
      </c>
      <c r="IY34" s="240" t="str">
        <f t="shared" si="207"/>
        <v/>
      </c>
      <c r="IZ34" s="291">
        <f t="shared" si="110"/>
        <v>0</v>
      </c>
      <c r="JA34" s="234">
        <f t="shared" si="208"/>
        <v>0</v>
      </c>
      <c r="JB34" s="234">
        <f t="shared" si="209"/>
        <v>0</v>
      </c>
      <c r="JC34" s="234">
        <f t="shared" si="210"/>
        <v>0</v>
      </c>
      <c r="JD34" s="242">
        <f t="shared" si="211"/>
        <v>0</v>
      </c>
      <c r="JE34" s="198"/>
      <c r="JF34" s="234">
        <f t="shared" si="231"/>
        <v>21</v>
      </c>
      <c r="JG34" s="235" t="str">
        <f t="shared" si="212"/>
        <v/>
      </c>
      <c r="JH34" s="236" t="str">
        <f>IFERROR(VLOOKUP(JG34,'Referencia Parámetros'!$A$2:$B$18,2),"")</f>
        <v/>
      </c>
      <c r="JI34" s="140"/>
      <c r="JJ34" s="140"/>
      <c r="JK34" s="136" t="str">
        <f t="shared" si="114"/>
        <v>Completar</v>
      </c>
      <c r="JL34" s="134"/>
      <c r="JM34" s="134"/>
      <c r="JN34" s="134"/>
      <c r="JO34" s="136" t="str">
        <f t="shared" si="115"/>
        <v>Completar</v>
      </c>
      <c r="JP34" s="137" t="str">
        <f t="shared" si="116"/>
        <v>Completar</v>
      </c>
      <c r="JQ34" s="137" t="str">
        <f t="shared" si="117"/>
        <v>Completar</v>
      </c>
      <c r="JR34" s="135"/>
      <c r="JS34" s="136" t="str">
        <f t="shared" si="118"/>
        <v>Completar</v>
      </c>
      <c r="JT34" s="237">
        <f t="shared" si="213"/>
        <v>0</v>
      </c>
      <c r="JU34" s="238">
        <f t="shared" si="214"/>
        <v>0</v>
      </c>
      <c r="JV34" s="239" t="str">
        <f>IFERROR(IF(JU34&gt;20*JH34,'Referencia Parámetros'!$D$20,IF(JU34&gt;10*JH34,'Referencia Parámetros'!$D$21,IF(JU34&gt;5*JH34,'Referencia Parámetros'!$D$22, IF(JU34&gt;1,'Referencia Parámetros'!$D$23,"NO APLICA")))),"")</f>
        <v/>
      </c>
      <c r="JW34" s="240" t="str">
        <f t="shared" si="215"/>
        <v/>
      </c>
      <c r="JX34" s="291">
        <f t="shared" si="120"/>
        <v>0</v>
      </c>
      <c r="JY34" s="234">
        <f t="shared" si="216"/>
        <v>0</v>
      </c>
      <c r="JZ34" s="234">
        <f t="shared" si="217"/>
        <v>0</v>
      </c>
      <c r="KA34" s="234">
        <f t="shared" si="218"/>
        <v>0</v>
      </c>
      <c r="KB34" s="242">
        <f t="shared" si="219"/>
        <v>0</v>
      </c>
      <c r="LK34" s="244"/>
      <c r="LY34" s="198"/>
    </row>
    <row r="35" spans="1:337" ht="16.5" customHeight="1" x14ac:dyDescent="0.25">
      <c r="A35" s="234">
        <f t="shared" si="220"/>
        <v>22</v>
      </c>
      <c r="B35" s="235" t="str">
        <f t="shared" si="124"/>
        <v/>
      </c>
      <c r="C35" s="236" t="str">
        <f>+IFERROR(VLOOKUP(B35,'Referencia Parámetros'!$A$2:$B$18,2),"")</f>
        <v/>
      </c>
      <c r="D35" s="140"/>
      <c r="E35" s="134"/>
      <c r="F35" s="135"/>
      <c r="G35" s="134"/>
      <c r="H35" s="134"/>
      <c r="I35" s="134"/>
      <c r="J35" s="135"/>
      <c r="K35" s="141"/>
      <c r="L35" s="141"/>
      <c r="M35" s="135"/>
      <c r="N35" s="135"/>
      <c r="O35" s="237">
        <f t="shared" si="125"/>
        <v>0</v>
      </c>
      <c r="P35" s="238">
        <f t="shared" si="126"/>
        <v>0</v>
      </c>
      <c r="Q35" s="239" t="str">
        <f>IFERROR(IF(P35&gt;20*C35,'Referencia Parámetros'!$D$20,IF(P35&gt;10*C35,'Referencia Parámetros'!$D$21,IF(P35&gt;5*C35,'Referencia Parámetros'!$D$22,IF(P35&gt;1,'Referencia Parámetros'!$D$23,"NO APLICA")))),"")</f>
        <v/>
      </c>
      <c r="R35" s="240" t="str">
        <f t="shared" si="127"/>
        <v/>
      </c>
      <c r="S35" s="300">
        <f t="shared" si="13"/>
        <v>0</v>
      </c>
      <c r="T35" s="234">
        <f t="shared" si="128"/>
        <v>0</v>
      </c>
      <c r="U35" s="234">
        <f t="shared" si="129"/>
        <v>0</v>
      </c>
      <c r="V35" s="234">
        <f t="shared" si="130"/>
        <v>0</v>
      </c>
      <c r="W35" s="242">
        <f t="shared" si="131"/>
        <v>0</v>
      </c>
      <c r="X35" s="297"/>
      <c r="Z35" s="234">
        <f t="shared" si="221"/>
        <v>22</v>
      </c>
      <c r="AA35" s="235" t="str">
        <f t="shared" si="132"/>
        <v/>
      </c>
      <c r="AB35" s="236" t="str">
        <f>IFERROR(VLOOKUP(AA35,'Referencia Parámetros'!$A$2:$B$18,2),"")</f>
        <v/>
      </c>
      <c r="AC35" s="140"/>
      <c r="AD35" s="140"/>
      <c r="AE35" s="136" t="str">
        <f t="shared" si="15"/>
        <v>Completar</v>
      </c>
      <c r="AF35" s="134"/>
      <c r="AG35" s="134"/>
      <c r="AH35" s="134"/>
      <c r="AI35" s="136" t="str">
        <f t="shared" si="16"/>
        <v>Completar</v>
      </c>
      <c r="AJ35" s="137" t="str">
        <f t="shared" si="17"/>
        <v>Completar</v>
      </c>
      <c r="AK35" s="137" t="str">
        <f t="shared" si="18"/>
        <v>Completar</v>
      </c>
      <c r="AL35" s="135"/>
      <c r="AM35" s="136" t="str">
        <f t="shared" si="19"/>
        <v>Completar</v>
      </c>
      <c r="AN35" s="237">
        <f t="shared" si="133"/>
        <v>0</v>
      </c>
      <c r="AO35" s="238">
        <f t="shared" si="134"/>
        <v>0</v>
      </c>
      <c r="AP35" s="239" t="str">
        <f>IFERROR(IF(AO35&gt;20*AB35,'Referencia Parámetros'!$D$20,IF(AO35&gt;10*AB35,'Referencia Parámetros'!$D$21,IF(AO35&gt;5*AB35,'Referencia Parámetros'!$D$22, IF(AO35&gt;1,'Referencia Parámetros'!$D$23,"NO APLICA")))),"")</f>
        <v/>
      </c>
      <c r="AQ35" s="240" t="str">
        <f t="shared" si="135"/>
        <v/>
      </c>
      <c r="AR35" s="291">
        <f t="shared" si="232"/>
        <v>0</v>
      </c>
      <c r="AS35" s="234">
        <f t="shared" si="136"/>
        <v>0</v>
      </c>
      <c r="AT35" s="234">
        <f t="shared" si="137"/>
        <v>0</v>
      </c>
      <c r="AU35" s="234">
        <f t="shared" si="138"/>
        <v>0</v>
      </c>
      <c r="AV35" s="242">
        <f t="shared" si="139"/>
        <v>0</v>
      </c>
      <c r="AX35" s="234">
        <f t="shared" si="222"/>
        <v>22</v>
      </c>
      <c r="AY35" s="235" t="str">
        <f t="shared" si="140"/>
        <v/>
      </c>
      <c r="AZ35" s="236" t="str">
        <f>IFERROR(VLOOKUP(AY35,'Referencia Parámetros'!$A$2:$B$18,2),"")</f>
        <v/>
      </c>
      <c r="BA35" s="140"/>
      <c r="BB35" s="140"/>
      <c r="BC35" s="136" t="str">
        <f t="shared" si="24"/>
        <v>Completar</v>
      </c>
      <c r="BD35" s="134"/>
      <c r="BE35" s="134"/>
      <c r="BF35" s="134"/>
      <c r="BG35" s="136" t="str">
        <f t="shared" si="25"/>
        <v>Completar</v>
      </c>
      <c r="BH35" s="137" t="str">
        <f t="shared" si="26"/>
        <v>Completar</v>
      </c>
      <c r="BI35" s="137" t="str">
        <f t="shared" si="27"/>
        <v>Completar</v>
      </c>
      <c r="BJ35" s="135"/>
      <c r="BK35" s="136" t="str">
        <f t="shared" si="28"/>
        <v>Completar</v>
      </c>
      <c r="BL35" s="237">
        <f t="shared" si="141"/>
        <v>0</v>
      </c>
      <c r="BM35" s="238">
        <f t="shared" si="142"/>
        <v>0</v>
      </c>
      <c r="BN35" s="239" t="str">
        <f>IFERROR(IF(BM35&gt;20*AZ35,'Referencia Parámetros'!$D$20,IF(BM35&gt;10*AZ35,'Referencia Parámetros'!$D$21,IF(BM35&gt;5*AZ35,'Referencia Parámetros'!$D$22, IF(BM35&gt;1,'Referencia Parámetros'!$D$23,"NO APLICA")))),"")</f>
        <v/>
      </c>
      <c r="BO35" s="240" t="str">
        <f t="shared" si="143"/>
        <v/>
      </c>
      <c r="BP35" s="291">
        <f t="shared" si="30"/>
        <v>0</v>
      </c>
      <c r="BQ35" s="234">
        <f t="shared" si="144"/>
        <v>0</v>
      </c>
      <c r="BR35" s="234">
        <f t="shared" si="145"/>
        <v>0</v>
      </c>
      <c r="BS35" s="234">
        <f t="shared" si="146"/>
        <v>0</v>
      </c>
      <c r="BT35" s="242">
        <f t="shared" si="147"/>
        <v>0</v>
      </c>
      <c r="BV35" s="234">
        <f t="shared" si="223"/>
        <v>22</v>
      </c>
      <c r="BW35" s="235" t="str">
        <f t="shared" si="148"/>
        <v/>
      </c>
      <c r="BX35" s="236" t="str">
        <f>IFERROR(VLOOKUP(BW35,'Referencia Parámetros'!$A$2:$B$18,2),"")</f>
        <v/>
      </c>
      <c r="BY35" s="140"/>
      <c r="BZ35" s="140"/>
      <c r="CA35" s="136" t="str">
        <f t="shared" si="34"/>
        <v>Completar</v>
      </c>
      <c r="CB35" s="134"/>
      <c r="CC35" s="134"/>
      <c r="CD35" s="134"/>
      <c r="CE35" s="136" t="str">
        <f t="shared" si="35"/>
        <v>Completar</v>
      </c>
      <c r="CF35" s="137" t="str">
        <f t="shared" si="36"/>
        <v>Completar</v>
      </c>
      <c r="CG35" s="137" t="str">
        <f t="shared" si="37"/>
        <v>Completar</v>
      </c>
      <c r="CH35" s="135"/>
      <c r="CI35" s="136" t="str">
        <f t="shared" si="38"/>
        <v>Completar</v>
      </c>
      <c r="CJ35" s="237">
        <f t="shared" si="149"/>
        <v>0</v>
      </c>
      <c r="CK35" s="238">
        <f t="shared" si="150"/>
        <v>0</v>
      </c>
      <c r="CL35" s="239" t="str">
        <f>IFERROR(IF(CK35&gt;20*BX35,'Referencia Parámetros'!$D$20,IF(CK35&gt;10*BX35,'Referencia Parámetros'!$D$21,IF(CK35&gt;5*BX35,'Referencia Parámetros'!$D$22, IF(CK35&gt;1,'Referencia Parámetros'!$D$23,"NO APLICA")))),"")</f>
        <v/>
      </c>
      <c r="CM35" s="240" t="str">
        <f t="shared" si="151"/>
        <v/>
      </c>
      <c r="CN35" s="291">
        <f t="shared" si="40"/>
        <v>0</v>
      </c>
      <c r="CO35" s="234">
        <f t="shared" si="152"/>
        <v>0</v>
      </c>
      <c r="CP35" s="234">
        <f t="shared" si="153"/>
        <v>0</v>
      </c>
      <c r="CQ35" s="234">
        <f t="shared" si="154"/>
        <v>0</v>
      </c>
      <c r="CR35" s="242">
        <f t="shared" si="155"/>
        <v>0</v>
      </c>
      <c r="CT35" s="234">
        <f t="shared" si="224"/>
        <v>22</v>
      </c>
      <c r="CU35" s="235" t="str">
        <f t="shared" si="156"/>
        <v/>
      </c>
      <c r="CV35" s="236" t="str">
        <f>IFERROR(VLOOKUP(CU35,'Referencia Parámetros'!$A$2:$B$18,2),"")</f>
        <v/>
      </c>
      <c r="CW35" s="140"/>
      <c r="CX35" s="140"/>
      <c r="CY35" s="136" t="str">
        <f t="shared" si="44"/>
        <v>Completar</v>
      </c>
      <c r="CZ35" s="134"/>
      <c r="DA35" s="134"/>
      <c r="DB35" s="134"/>
      <c r="DC35" s="136" t="str">
        <f t="shared" si="45"/>
        <v>Completar</v>
      </c>
      <c r="DD35" s="137" t="str">
        <f t="shared" si="46"/>
        <v>Completar</v>
      </c>
      <c r="DE35" s="137" t="str">
        <f t="shared" si="47"/>
        <v>Completar</v>
      </c>
      <c r="DF35" s="135"/>
      <c r="DG35" s="136" t="str">
        <f t="shared" si="48"/>
        <v>Completar</v>
      </c>
      <c r="DH35" s="237">
        <f t="shared" si="157"/>
        <v>0</v>
      </c>
      <c r="DI35" s="238">
        <f t="shared" si="158"/>
        <v>0</v>
      </c>
      <c r="DJ35" s="239" t="str">
        <f>IFERROR(IF(DI35&gt;20*CV35,'Referencia Parámetros'!$D$20,IF(DI35&gt;10*CV35,'Referencia Parámetros'!$D$21,IF(DI35&gt;5*CV35,'Referencia Parámetros'!$D$22, IF(DI35&gt;1,'Referencia Parámetros'!$D$23,"NO APLICA")))),"")</f>
        <v/>
      </c>
      <c r="DK35" s="240" t="str">
        <f t="shared" si="159"/>
        <v/>
      </c>
      <c r="DL35" s="291">
        <f t="shared" si="50"/>
        <v>0</v>
      </c>
      <c r="DM35" s="234">
        <f t="shared" si="160"/>
        <v>0</v>
      </c>
      <c r="DN35" s="234">
        <f t="shared" si="161"/>
        <v>0</v>
      </c>
      <c r="DO35" s="234">
        <f t="shared" si="162"/>
        <v>0</v>
      </c>
      <c r="DP35" s="242">
        <f t="shared" si="163"/>
        <v>0</v>
      </c>
      <c r="DR35" s="234">
        <f t="shared" si="225"/>
        <v>22</v>
      </c>
      <c r="DS35" s="235" t="str">
        <f t="shared" si="164"/>
        <v/>
      </c>
      <c r="DT35" s="236" t="str">
        <f>IFERROR(VLOOKUP(DS35,'Referencia Parámetros'!$A$2:$B$18,2),"")</f>
        <v/>
      </c>
      <c r="DU35" s="140"/>
      <c r="DV35" s="140"/>
      <c r="DW35" s="136" t="str">
        <f t="shared" si="54"/>
        <v>Completar</v>
      </c>
      <c r="DX35" s="134"/>
      <c r="DY35" s="134"/>
      <c r="DZ35" s="134"/>
      <c r="EA35" s="136" t="str">
        <f t="shared" si="55"/>
        <v>Completar</v>
      </c>
      <c r="EB35" s="137" t="str">
        <f t="shared" si="56"/>
        <v>Completar</v>
      </c>
      <c r="EC35" s="137" t="str">
        <f t="shared" si="57"/>
        <v>Completar</v>
      </c>
      <c r="ED35" s="135"/>
      <c r="EE35" s="136" t="str">
        <f t="shared" si="58"/>
        <v>Completar</v>
      </c>
      <c r="EF35" s="237">
        <f t="shared" si="165"/>
        <v>0</v>
      </c>
      <c r="EG35" s="238">
        <f t="shared" si="166"/>
        <v>0</v>
      </c>
      <c r="EH35" s="239" t="str">
        <f>IFERROR(IF(EG35&gt;20*DT35,'Referencia Parámetros'!$D$20,IF(EG35&gt;10*DT35,'Referencia Parámetros'!$D$21,IF(EG35&gt;5*DT35,'Referencia Parámetros'!$D$22, IF(EG35&gt;1,'Referencia Parámetros'!$D$23,"NO APLICA")))),"")</f>
        <v/>
      </c>
      <c r="EI35" s="240" t="str">
        <f t="shared" si="167"/>
        <v/>
      </c>
      <c r="EJ35" s="291">
        <f t="shared" si="60"/>
        <v>0</v>
      </c>
      <c r="EK35" s="234">
        <f t="shared" si="168"/>
        <v>0</v>
      </c>
      <c r="EL35" s="234">
        <f t="shared" si="169"/>
        <v>0</v>
      </c>
      <c r="EM35" s="234">
        <f t="shared" si="170"/>
        <v>0</v>
      </c>
      <c r="EN35" s="242">
        <f t="shared" si="171"/>
        <v>0</v>
      </c>
      <c r="EP35" s="234">
        <f t="shared" si="226"/>
        <v>22</v>
      </c>
      <c r="EQ35" s="235" t="str">
        <f t="shared" si="172"/>
        <v/>
      </c>
      <c r="ER35" s="236" t="str">
        <f>IFERROR(VLOOKUP(EQ35,'Referencia Parámetros'!$A$2:$B$18,2),"")</f>
        <v/>
      </c>
      <c r="ES35" s="140"/>
      <c r="ET35" s="140"/>
      <c r="EU35" s="136" t="str">
        <f t="shared" si="64"/>
        <v>Completar</v>
      </c>
      <c r="EV35" s="134"/>
      <c r="EW35" s="134"/>
      <c r="EX35" s="134"/>
      <c r="EY35" s="136" t="str">
        <f t="shared" si="65"/>
        <v>Completar</v>
      </c>
      <c r="EZ35" s="137" t="str">
        <f t="shared" si="66"/>
        <v>Completar</v>
      </c>
      <c r="FA35" s="137" t="str">
        <f t="shared" si="67"/>
        <v>Completar</v>
      </c>
      <c r="FB35" s="135"/>
      <c r="FC35" s="136" t="str">
        <f t="shared" si="68"/>
        <v>Completar</v>
      </c>
      <c r="FD35" s="237">
        <f t="shared" si="173"/>
        <v>0</v>
      </c>
      <c r="FE35" s="238">
        <f t="shared" si="174"/>
        <v>0</v>
      </c>
      <c r="FF35" s="239" t="str">
        <f>IFERROR(IF(FE35&gt;20*ER35,'Referencia Parámetros'!$D$20,IF(FE35&gt;10*ER35,'Referencia Parámetros'!$D$21,IF(FE35&gt;5*ER35,'Referencia Parámetros'!$D$22, IF(FE35&gt;1,'Referencia Parámetros'!$D$23,"NO APLICA")))),"")</f>
        <v/>
      </c>
      <c r="FG35" s="240" t="str">
        <f t="shared" si="175"/>
        <v/>
      </c>
      <c r="FH35" s="291">
        <f t="shared" si="70"/>
        <v>0</v>
      </c>
      <c r="FI35" s="234">
        <f t="shared" si="176"/>
        <v>0</v>
      </c>
      <c r="FJ35" s="234">
        <f t="shared" si="177"/>
        <v>0</v>
      </c>
      <c r="FK35" s="234">
        <f t="shared" si="178"/>
        <v>0</v>
      </c>
      <c r="FL35" s="242">
        <f t="shared" si="179"/>
        <v>0</v>
      </c>
      <c r="FN35" s="234">
        <f t="shared" si="227"/>
        <v>22</v>
      </c>
      <c r="FO35" s="235" t="str">
        <f t="shared" si="180"/>
        <v/>
      </c>
      <c r="FP35" s="236" t="str">
        <f>IFERROR(VLOOKUP(FO35,'Referencia Parámetros'!$A$2:$B$18,2),"")</f>
        <v/>
      </c>
      <c r="FQ35" s="140"/>
      <c r="FR35" s="140"/>
      <c r="FS35" s="136" t="str">
        <f t="shared" si="74"/>
        <v>Completar</v>
      </c>
      <c r="FT35" s="134"/>
      <c r="FU35" s="134"/>
      <c r="FV35" s="134"/>
      <c r="FW35" s="136" t="str">
        <f t="shared" si="75"/>
        <v>Completar</v>
      </c>
      <c r="FX35" s="137" t="str">
        <f t="shared" si="76"/>
        <v>Completar</v>
      </c>
      <c r="FY35" s="137" t="str">
        <f t="shared" si="77"/>
        <v>Completar</v>
      </c>
      <c r="FZ35" s="135"/>
      <c r="GA35" s="136" t="str">
        <f t="shared" si="78"/>
        <v>Completar</v>
      </c>
      <c r="GB35" s="237">
        <f t="shared" si="181"/>
        <v>0</v>
      </c>
      <c r="GC35" s="238">
        <f t="shared" si="182"/>
        <v>0</v>
      </c>
      <c r="GD35" s="239" t="str">
        <f>IFERROR(IF(GC35&gt;20*FP35,'Referencia Parámetros'!$D$20,IF(GC35&gt;10*FP35,'Referencia Parámetros'!$D$21,IF(GC35&gt;5*FP35,'Referencia Parámetros'!$D$22, IF(GC35&gt;1,'Referencia Parámetros'!$D$23,"NO APLICA")))),"")</f>
        <v/>
      </c>
      <c r="GE35" s="240" t="str">
        <f t="shared" si="183"/>
        <v/>
      </c>
      <c r="GF35" s="291">
        <f t="shared" si="80"/>
        <v>0</v>
      </c>
      <c r="GG35" s="234">
        <f t="shared" si="184"/>
        <v>0</v>
      </c>
      <c r="GH35" s="234">
        <f t="shared" si="185"/>
        <v>0</v>
      </c>
      <c r="GI35" s="234">
        <f t="shared" si="186"/>
        <v>0</v>
      </c>
      <c r="GJ35" s="242">
        <f t="shared" si="187"/>
        <v>0</v>
      </c>
      <c r="GL35" s="234">
        <f t="shared" si="228"/>
        <v>22</v>
      </c>
      <c r="GM35" s="235" t="str">
        <f t="shared" si="188"/>
        <v/>
      </c>
      <c r="GN35" s="236" t="str">
        <f>IFERROR(VLOOKUP(GM35,'Referencia Parámetros'!$A$2:$B$18,2),"")</f>
        <v/>
      </c>
      <c r="GO35" s="140"/>
      <c r="GP35" s="140"/>
      <c r="GQ35" s="136" t="str">
        <f t="shared" si="84"/>
        <v>Completar</v>
      </c>
      <c r="GR35" s="134"/>
      <c r="GS35" s="134"/>
      <c r="GT35" s="134"/>
      <c r="GU35" s="136" t="str">
        <f t="shared" si="85"/>
        <v>Completar</v>
      </c>
      <c r="GV35" s="137" t="str">
        <f t="shared" si="86"/>
        <v>Completar</v>
      </c>
      <c r="GW35" s="137" t="str">
        <f t="shared" si="87"/>
        <v>Completar</v>
      </c>
      <c r="GX35" s="135"/>
      <c r="GY35" s="136" t="str">
        <f t="shared" si="88"/>
        <v>Completar</v>
      </c>
      <c r="GZ35" s="237">
        <f t="shared" si="189"/>
        <v>0</v>
      </c>
      <c r="HA35" s="238">
        <f t="shared" si="190"/>
        <v>0</v>
      </c>
      <c r="HB35" s="239" t="str">
        <f>IFERROR(IF(HA35&gt;20*GN35,'Referencia Parámetros'!$D$20,IF(HA35&gt;10*GN35,'Referencia Parámetros'!$D$21,IF(HA35&gt;5*GN35,'Referencia Parámetros'!$D$22, IF(HA35&gt;1,'Referencia Parámetros'!$D$23,"NO APLICA")))),"")</f>
        <v/>
      </c>
      <c r="HC35" s="240" t="str">
        <f t="shared" si="191"/>
        <v/>
      </c>
      <c r="HD35" s="291">
        <f t="shared" si="90"/>
        <v>0</v>
      </c>
      <c r="HE35" s="234">
        <f t="shared" si="192"/>
        <v>0</v>
      </c>
      <c r="HF35" s="234">
        <f t="shared" si="193"/>
        <v>0</v>
      </c>
      <c r="HG35" s="234">
        <f t="shared" si="194"/>
        <v>0</v>
      </c>
      <c r="HH35" s="242">
        <f t="shared" si="195"/>
        <v>0</v>
      </c>
      <c r="HJ35" s="234">
        <f t="shared" si="229"/>
        <v>22</v>
      </c>
      <c r="HK35" s="235" t="str">
        <f t="shared" si="196"/>
        <v/>
      </c>
      <c r="HL35" s="236" t="str">
        <f>IFERROR(VLOOKUP(HK35,'Referencia Parámetros'!$A$2:$B$18,2),"")</f>
        <v/>
      </c>
      <c r="HM35" s="140"/>
      <c r="HN35" s="140"/>
      <c r="HO35" s="136" t="str">
        <f t="shared" si="94"/>
        <v>Completar</v>
      </c>
      <c r="HP35" s="134"/>
      <c r="HQ35" s="134"/>
      <c r="HR35" s="134"/>
      <c r="HS35" s="136" t="str">
        <f t="shared" si="95"/>
        <v>Completar</v>
      </c>
      <c r="HT35" s="137" t="str">
        <f t="shared" si="96"/>
        <v>Completar</v>
      </c>
      <c r="HU35" s="137" t="str">
        <f t="shared" si="97"/>
        <v>Completar</v>
      </c>
      <c r="HV35" s="135"/>
      <c r="HW35" s="136" t="str">
        <f t="shared" si="98"/>
        <v>Completar</v>
      </c>
      <c r="HX35" s="237">
        <f t="shared" si="197"/>
        <v>0</v>
      </c>
      <c r="HY35" s="238">
        <f t="shared" si="198"/>
        <v>0</v>
      </c>
      <c r="HZ35" s="239" t="str">
        <f>IFERROR(IF(HY35&gt;20*HL35,'Referencia Parámetros'!$D$20,IF(HY35&gt;10*HL35,'Referencia Parámetros'!$D$21,IF(HY35&gt;5*HL35,'Referencia Parámetros'!$D$22, IF(HY35&gt;1,'Referencia Parámetros'!$D$23,"NO APLICA")))),"")</f>
        <v/>
      </c>
      <c r="IA35" s="240" t="str">
        <f t="shared" si="199"/>
        <v/>
      </c>
      <c r="IB35" s="291">
        <f t="shared" si="100"/>
        <v>0</v>
      </c>
      <c r="IC35" s="234">
        <f t="shared" si="200"/>
        <v>0</v>
      </c>
      <c r="ID35" s="234">
        <f t="shared" si="201"/>
        <v>0</v>
      </c>
      <c r="IE35" s="234">
        <f t="shared" si="202"/>
        <v>0</v>
      </c>
      <c r="IF35" s="242">
        <f t="shared" si="203"/>
        <v>0</v>
      </c>
      <c r="IH35" s="234">
        <f t="shared" si="230"/>
        <v>22</v>
      </c>
      <c r="II35" s="235" t="str">
        <f t="shared" si="204"/>
        <v/>
      </c>
      <c r="IJ35" s="236" t="str">
        <f>IFERROR(VLOOKUP(II35,'Referencia Parámetros'!$A$2:$B$18,2),"")</f>
        <v/>
      </c>
      <c r="IK35" s="140"/>
      <c r="IL35" s="140"/>
      <c r="IM35" s="136" t="str">
        <f t="shared" si="104"/>
        <v>Completar</v>
      </c>
      <c r="IN35" s="134"/>
      <c r="IO35" s="134"/>
      <c r="IP35" s="134"/>
      <c r="IQ35" s="136" t="str">
        <f t="shared" si="105"/>
        <v>Completar</v>
      </c>
      <c r="IR35" s="137" t="str">
        <f t="shared" si="106"/>
        <v>Completar</v>
      </c>
      <c r="IS35" s="137" t="str">
        <f t="shared" si="107"/>
        <v>Completar</v>
      </c>
      <c r="IT35" s="135"/>
      <c r="IU35" s="136" t="str">
        <f t="shared" si="108"/>
        <v>Completar</v>
      </c>
      <c r="IV35" s="237">
        <f t="shared" si="205"/>
        <v>0</v>
      </c>
      <c r="IW35" s="238">
        <f t="shared" si="206"/>
        <v>0</v>
      </c>
      <c r="IX35" s="239" t="str">
        <f>IFERROR(IF(IW35&gt;20*IJ35,'Referencia Parámetros'!$D$20,IF(IW35&gt;10*IJ35,'Referencia Parámetros'!$D$21,IF(IW35&gt;5*IJ35,'Referencia Parámetros'!$D$22, IF(IW35&gt;1,'Referencia Parámetros'!$D$23,"NO APLICA")))),"")</f>
        <v/>
      </c>
      <c r="IY35" s="240" t="str">
        <f t="shared" si="207"/>
        <v/>
      </c>
      <c r="IZ35" s="291">
        <f t="shared" si="110"/>
        <v>0</v>
      </c>
      <c r="JA35" s="234">
        <f t="shared" si="208"/>
        <v>0</v>
      </c>
      <c r="JB35" s="234">
        <f t="shared" si="209"/>
        <v>0</v>
      </c>
      <c r="JC35" s="234">
        <f t="shared" si="210"/>
        <v>0</v>
      </c>
      <c r="JD35" s="242">
        <f t="shared" si="211"/>
        <v>0</v>
      </c>
      <c r="JE35" s="198"/>
      <c r="JF35" s="234">
        <f t="shared" si="231"/>
        <v>22</v>
      </c>
      <c r="JG35" s="235" t="str">
        <f t="shared" si="212"/>
        <v/>
      </c>
      <c r="JH35" s="236" t="str">
        <f>IFERROR(VLOOKUP(JG35,'Referencia Parámetros'!$A$2:$B$18,2),"")</f>
        <v/>
      </c>
      <c r="JI35" s="140"/>
      <c r="JJ35" s="140"/>
      <c r="JK35" s="136" t="str">
        <f t="shared" si="114"/>
        <v>Completar</v>
      </c>
      <c r="JL35" s="134"/>
      <c r="JM35" s="134"/>
      <c r="JN35" s="134"/>
      <c r="JO35" s="136" t="str">
        <f t="shared" si="115"/>
        <v>Completar</v>
      </c>
      <c r="JP35" s="137" t="str">
        <f t="shared" si="116"/>
        <v>Completar</v>
      </c>
      <c r="JQ35" s="137" t="str">
        <f t="shared" si="117"/>
        <v>Completar</v>
      </c>
      <c r="JR35" s="135"/>
      <c r="JS35" s="136" t="str">
        <f t="shared" si="118"/>
        <v>Completar</v>
      </c>
      <c r="JT35" s="237">
        <f t="shared" si="213"/>
        <v>0</v>
      </c>
      <c r="JU35" s="238">
        <f t="shared" si="214"/>
        <v>0</v>
      </c>
      <c r="JV35" s="239" t="str">
        <f>IFERROR(IF(JU35&gt;20*JH35,'Referencia Parámetros'!$D$20,IF(JU35&gt;10*JH35,'Referencia Parámetros'!$D$21,IF(JU35&gt;5*JH35,'Referencia Parámetros'!$D$22, IF(JU35&gt;1,'Referencia Parámetros'!$D$23,"NO APLICA")))),"")</f>
        <v/>
      </c>
      <c r="JW35" s="240" t="str">
        <f t="shared" si="215"/>
        <v/>
      </c>
      <c r="JX35" s="291">
        <f t="shared" si="120"/>
        <v>0</v>
      </c>
      <c r="JY35" s="234">
        <f t="shared" si="216"/>
        <v>0</v>
      </c>
      <c r="JZ35" s="234">
        <f t="shared" si="217"/>
        <v>0</v>
      </c>
      <c r="KA35" s="234">
        <f t="shared" si="218"/>
        <v>0</v>
      </c>
      <c r="KB35" s="242">
        <f t="shared" si="219"/>
        <v>0</v>
      </c>
      <c r="LK35" s="244"/>
      <c r="LY35" s="198"/>
    </row>
    <row r="36" spans="1:337" ht="16.5" customHeight="1" x14ac:dyDescent="0.25">
      <c r="A36" s="234">
        <f t="shared" si="220"/>
        <v>23</v>
      </c>
      <c r="B36" s="235" t="str">
        <f t="shared" si="124"/>
        <v/>
      </c>
      <c r="C36" s="236" t="str">
        <f>+IFERROR(VLOOKUP(B36,'Referencia Parámetros'!$A$2:$B$18,2),"")</f>
        <v/>
      </c>
      <c r="D36" s="140"/>
      <c r="E36" s="134">
        <v>0</v>
      </c>
      <c r="F36" s="135"/>
      <c r="G36" s="134"/>
      <c r="H36" s="134"/>
      <c r="I36" s="134"/>
      <c r="J36" s="135"/>
      <c r="K36" s="141"/>
      <c r="L36" s="141"/>
      <c r="M36" s="135"/>
      <c r="N36" s="135"/>
      <c r="O36" s="237">
        <f t="shared" si="125"/>
        <v>0</v>
      </c>
      <c r="P36" s="238">
        <f t="shared" si="126"/>
        <v>0</v>
      </c>
      <c r="Q36" s="239" t="str">
        <f>IFERROR(IF(P36&gt;20*C36,'Referencia Parámetros'!$D$20,IF(P36&gt;10*C36,'Referencia Parámetros'!$D$21,IF(P36&gt;5*C36,'Referencia Parámetros'!$D$22,IF(P36&gt;1,'Referencia Parámetros'!$D$23,"NO APLICA")))),"")</f>
        <v/>
      </c>
      <c r="R36" s="240" t="str">
        <f t="shared" si="127"/>
        <v/>
      </c>
      <c r="S36" s="300">
        <f t="shared" si="13"/>
        <v>0</v>
      </c>
      <c r="T36" s="234">
        <f t="shared" si="128"/>
        <v>0</v>
      </c>
      <c r="U36" s="234">
        <f t="shared" si="129"/>
        <v>0</v>
      </c>
      <c r="V36" s="234">
        <f t="shared" si="130"/>
        <v>0</v>
      </c>
      <c r="W36" s="242">
        <f t="shared" si="131"/>
        <v>0</v>
      </c>
      <c r="X36" s="297"/>
      <c r="Z36" s="234">
        <f t="shared" si="221"/>
        <v>23</v>
      </c>
      <c r="AA36" s="235" t="str">
        <f t="shared" si="132"/>
        <v/>
      </c>
      <c r="AB36" s="236" t="str">
        <f>IFERROR(VLOOKUP(AA36,'Referencia Parámetros'!$A$2:$B$18,2),"")</f>
        <v/>
      </c>
      <c r="AC36" s="140"/>
      <c r="AD36" s="140"/>
      <c r="AE36" s="136" t="str">
        <f t="shared" si="15"/>
        <v>Completar</v>
      </c>
      <c r="AF36" s="134"/>
      <c r="AG36" s="134"/>
      <c r="AH36" s="134"/>
      <c r="AI36" s="136" t="str">
        <f t="shared" si="16"/>
        <v>Completar</v>
      </c>
      <c r="AJ36" s="137" t="str">
        <f t="shared" si="17"/>
        <v>Completar</v>
      </c>
      <c r="AK36" s="137" t="str">
        <f t="shared" si="18"/>
        <v>Completar</v>
      </c>
      <c r="AL36" s="135"/>
      <c r="AM36" s="136" t="str">
        <f t="shared" si="19"/>
        <v>Completar</v>
      </c>
      <c r="AN36" s="237">
        <f t="shared" si="133"/>
        <v>0</v>
      </c>
      <c r="AO36" s="238">
        <f t="shared" si="134"/>
        <v>0</v>
      </c>
      <c r="AP36" s="239" t="str">
        <f>IFERROR(IF(AO36&gt;20*AB36,'Referencia Parámetros'!$D$20,IF(AO36&gt;10*AB36,'Referencia Parámetros'!$D$21,IF(AO36&gt;5*AB36,'Referencia Parámetros'!$D$22, IF(AO36&gt;1,'Referencia Parámetros'!$D$23,"NO APLICA")))),"")</f>
        <v/>
      </c>
      <c r="AQ36" s="240" t="str">
        <f t="shared" si="135"/>
        <v/>
      </c>
      <c r="AR36" s="291">
        <f t="shared" si="232"/>
        <v>0</v>
      </c>
      <c r="AS36" s="234">
        <f t="shared" si="136"/>
        <v>0</v>
      </c>
      <c r="AT36" s="234">
        <f t="shared" si="137"/>
        <v>0</v>
      </c>
      <c r="AU36" s="234">
        <f t="shared" si="138"/>
        <v>0</v>
      </c>
      <c r="AV36" s="242">
        <f t="shared" si="139"/>
        <v>0</v>
      </c>
      <c r="AX36" s="234">
        <f t="shared" si="222"/>
        <v>23</v>
      </c>
      <c r="AY36" s="235" t="str">
        <f t="shared" si="140"/>
        <v/>
      </c>
      <c r="AZ36" s="236" t="str">
        <f>IFERROR(VLOOKUP(AY36,'Referencia Parámetros'!$A$2:$B$18,2),"")</f>
        <v/>
      </c>
      <c r="BA36" s="140"/>
      <c r="BB36" s="140"/>
      <c r="BC36" s="136" t="str">
        <f t="shared" si="24"/>
        <v>Completar</v>
      </c>
      <c r="BD36" s="134"/>
      <c r="BE36" s="134"/>
      <c r="BF36" s="134"/>
      <c r="BG36" s="136" t="str">
        <f t="shared" si="25"/>
        <v>Completar</v>
      </c>
      <c r="BH36" s="137" t="str">
        <f t="shared" si="26"/>
        <v>Completar</v>
      </c>
      <c r="BI36" s="137" t="str">
        <f t="shared" si="27"/>
        <v>Completar</v>
      </c>
      <c r="BJ36" s="135"/>
      <c r="BK36" s="136" t="str">
        <f t="shared" si="28"/>
        <v>Completar</v>
      </c>
      <c r="BL36" s="237">
        <f t="shared" si="141"/>
        <v>0</v>
      </c>
      <c r="BM36" s="238">
        <f t="shared" si="142"/>
        <v>0</v>
      </c>
      <c r="BN36" s="239" t="str">
        <f>IFERROR(IF(BM36&gt;20*AZ36,'Referencia Parámetros'!$D$20,IF(BM36&gt;10*AZ36,'Referencia Parámetros'!$D$21,IF(BM36&gt;5*AZ36,'Referencia Parámetros'!$D$22, IF(BM36&gt;1,'Referencia Parámetros'!$D$23,"NO APLICA")))),"")</f>
        <v/>
      </c>
      <c r="BO36" s="240" t="str">
        <f t="shared" si="143"/>
        <v/>
      </c>
      <c r="BP36" s="291">
        <f t="shared" si="30"/>
        <v>0</v>
      </c>
      <c r="BQ36" s="234">
        <f t="shared" si="144"/>
        <v>0</v>
      </c>
      <c r="BR36" s="234">
        <f t="shared" si="145"/>
        <v>0</v>
      </c>
      <c r="BS36" s="234">
        <f t="shared" si="146"/>
        <v>0</v>
      </c>
      <c r="BT36" s="242">
        <f t="shared" si="147"/>
        <v>0</v>
      </c>
      <c r="BV36" s="234">
        <f t="shared" si="223"/>
        <v>23</v>
      </c>
      <c r="BW36" s="235" t="str">
        <f t="shared" si="148"/>
        <v/>
      </c>
      <c r="BX36" s="236" t="str">
        <f>IFERROR(VLOOKUP(BW36,'Referencia Parámetros'!$A$2:$B$18,2),"")</f>
        <v/>
      </c>
      <c r="BY36" s="140"/>
      <c r="BZ36" s="140"/>
      <c r="CA36" s="136" t="str">
        <f t="shared" si="34"/>
        <v>Completar</v>
      </c>
      <c r="CB36" s="134"/>
      <c r="CC36" s="134"/>
      <c r="CD36" s="134"/>
      <c r="CE36" s="136" t="str">
        <f t="shared" si="35"/>
        <v>Completar</v>
      </c>
      <c r="CF36" s="137" t="str">
        <f t="shared" si="36"/>
        <v>Completar</v>
      </c>
      <c r="CG36" s="137" t="str">
        <f t="shared" si="37"/>
        <v>Completar</v>
      </c>
      <c r="CH36" s="135"/>
      <c r="CI36" s="136" t="str">
        <f t="shared" si="38"/>
        <v>Completar</v>
      </c>
      <c r="CJ36" s="237">
        <f t="shared" si="149"/>
        <v>0</v>
      </c>
      <c r="CK36" s="238">
        <f t="shared" si="150"/>
        <v>0</v>
      </c>
      <c r="CL36" s="239" t="str">
        <f>IFERROR(IF(CK36&gt;20*BX36,'Referencia Parámetros'!$D$20,IF(CK36&gt;10*BX36,'Referencia Parámetros'!$D$21,IF(CK36&gt;5*BX36,'Referencia Parámetros'!$D$22, IF(CK36&gt;1,'Referencia Parámetros'!$D$23,"NO APLICA")))),"")</f>
        <v/>
      </c>
      <c r="CM36" s="240" t="str">
        <f t="shared" si="151"/>
        <v/>
      </c>
      <c r="CN36" s="291">
        <f t="shared" si="40"/>
        <v>0</v>
      </c>
      <c r="CO36" s="234">
        <f t="shared" si="152"/>
        <v>0</v>
      </c>
      <c r="CP36" s="234">
        <f t="shared" si="153"/>
        <v>0</v>
      </c>
      <c r="CQ36" s="234">
        <f t="shared" si="154"/>
        <v>0</v>
      </c>
      <c r="CR36" s="242">
        <f t="shared" si="155"/>
        <v>0</v>
      </c>
      <c r="CT36" s="234">
        <f t="shared" si="224"/>
        <v>23</v>
      </c>
      <c r="CU36" s="235" t="str">
        <f t="shared" si="156"/>
        <v/>
      </c>
      <c r="CV36" s="236" t="str">
        <f>IFERROR(VLOOKUP(CU36,'Referencia Parámetros'!$A$2:$B$18,2),"")</f>
        <v/>
      </c>
      <c r="CW36" s="140"/>
      <c r="CX36" s="140"/>
      <c r="CY36" s="136" t="str">
        <f t="shared" si="44"/>
        <v>Completar</v>
      </c>
      <c r="CZ36" s="134"/>
      <c r="DA36" s="134"/>
      <c r="DB36" s="134"/>
      <c r="DC36" s="136" t="str">
        <f t="shared" si="45"/>
        <v>Completar</v>
      </c>
      <c r="DD36" s="137" t="str">
        <f t="shared" si="46"/>
        <v>Completar</v>
      </c>
      <c r="DE36" s="137" t="str">
        <f t="shared" si="47"/>
        <v>Completar</v>
      </c>
      <c r="DF36" s="135"/>
      <c r="DG36" s="136" t="str">
        <f t="shared" si="48"/>
        <v>Completar</v>
      </c>
      <c r="DH36" s="237">
        <f t="shared" si="157"/>
        <v>0</v>
      </c>
      <c r="DI36" s="238">
        <f t="shared" si="158"/>
        <v>0</v>
      </c>
      <c r="DJ36" s="239" t="str">
        <f>IFERROR(IF(DI36&gt;20*CV36,'Referencia Parámetros'!$D$20,IF(DI36&gt;10*CV36,'Referencia Parámetros'!$D$21,IF(DI36&gt;5*CV36,'Referencia Parámetros'!$D$22, IF(DI36&gt;1,'Referencia Parámetros'!$D$23,"NO APLICA")))),"")</f>
        <v/>
      </c>
      <c r="DK36" s="240" t="str">
        <f t="shared" si="159"/>
        <v/>
      </c>
      <c r="DL36" s="291">
        <f t="shared" si="50"/>
        <v>0</v>
      </c>
      <c r="DM36" s="234">
        <f t="shared" si="160"/>
        <v>0</v>
      </c>
      <c r="DN36" s="234">
        <f t="shared" si="161"/>
        <v>0</v>
      </c>
      <c r="DO36" s="234">
        <f t="shared" si="162"/>
        <v>0</v>
      </c>
      <c r="DP36" s="242">
        <f t="shared" si="163"/>
        <v>0</v>
      </c>
      <c r="DR36" s="234">
        <f t="shared" si="225"/>
        <v>23</v>
      </c>
      <c r="DS36" s="235" t="str">
        <f t="shared" si="164"/>
        <v/>
      </c>
      <c r="DT36" s="236" t="str">
        <f>IFERROR(VLOOKUP(DS36,'Referencia Parámetros'!$A$2:$B$18,2),"")</f>
        <v/>
      </c>
      <c r="DU36" s="140"/>
      <c r="DV36" s="140"/>
      <c r="DW36" s="136" t="str">
        <f t="shared" si="54"/>
        <v>Completar</v>
      </c>
      <c r="DX36" s="134"/>
      <c r="DY36" s="134"/>
      <c r="DZ36" s="134"/>
      <c r="EA36" s="136" t="str">
        <f t="shared" si="55"/>
        <v>Completar</v>
      </c>
      <c r="EB36" s="137" t="str">
        <f t="shared" si="56"/>
        <v>Completar</v>
      </c>
      <c r="EC36" s="137" t="str">
        <f t="shared" si="57"/>
        <v>Completar</v>
      </c>
      <c r="ED36" s="135"/>
      <c r="EE36" s="136" t="str">
        <f t="shared" si="58"/>
        <v>Completar</v>
      </c>
      <c r="EF36" s="237">
        <f t="shared" si="165"/>
        <v>0</v>
      </c>
      <c r="EG36" s="238">
        <f t="shared" si="166"/>
        <v>0</v>
      </c>
      <c r="EH36" s="239" t="str">
        <f>IFERROR(IF(EG36&gt;20*DT36,'Referencia Parámetros'!$D$20,IF(EG36&gt;10*DT36,'Referencia Parámetros'!$D$21,IF(EG36&gt;5*DT36,'Referencia Parámetros'!$D$22, IF(EG36&gt;1,'Referencia Parámetros'!$D$23,"NO APLICA")))),"")</f>
        <v/>
      </c>
      <c r="EI36" s="240" t="str">
        <f t="shared" si="167"/>
        <v/>
      </c>
      <c r="EJ36" s="291">
        <f t="shared" si="60"/>
        <v>0</v>
      </c>
      <c r="EK36" s="234">
        <f t="shared" si="168"/>
        <v>0</v>
      </c>
      <c r="EL36" s="234">
        <f t="shared" si="169"/>
        <v>0</v>
      </c>
      <c r="EM36" s="234">
        <f t="shared" si="170"/>
        <v>0</v>
      </c>
      <c r="EN36" s="242">
        <f t="shared" si="171"/>
        <v>0</v>
      </c>
      <c r="EP36" s="234">
        <f t="shared" si="226"/>
        <v>23</v>
      </c>
      <c r="EQ36" s="235" t="str">
        <f t="shared" si="172"/>
        <v/>
      </c>
      <c r="ER36" s="236" t="str">
        <f>IFERROR(VLOOKUP(EQ36,'Referencia Parámetros'!$A$2:$B$18,2),"")</f>
        <v/>
      </c>
      <c r="ES36" s="140"/>
      <c r="ET36" s="140"/>
      <c r="EU36" s="136" t="str">
        <f t="shared" si="64"/>
        <v>Completar</v>
      </c>
      <c r="EV36" s="134"/>
      <c r="EW36" s="134"/>
      <c r="EX36" s="134"/>
      <c r="EY36" s="136" t="str">
        <f t="shared" si="65"/>
        <v>Completar</v>
      </c>
      <c r="EZ36" s="137" t="str">
        <f t="shared" si="66"/>
        <v>Completar</v>
      </c>
      <c r="FA36" s="137" t="str">
        <f t="shared" si="67"/>
        <v>Completar</v>
      </c>
      <c r="FB36" s="135"/>
      <c r="FC36" s="136" t="str">
        <f t="shared" si="68"/>
        <v>Completar</v>
      </c>
      <c r="FD36" s="237">
        <f t="shared" si="173"/>
        <v>0</v>
      </c>
      <c r="FE36" s="238">
        <f t="shared" si="174"/>
        <v>0</v>
      </c>
      <c r="FF36" s="239" t="str">
        <f>IFERROR(IF(FE36&gt;20*ER36,'Referencia Parámetros'!$D$20,IF(FE36&gt;10*ER36,'Referencia Parámetros'!$D$21,IF(FE36&gt;5*ER36,'Referencia Parámetros'!$D$22, IF(FE36&gt;1,'Referencia Parámetros'!$D$23,"NO APLICA")))),"")</f>
        <v/>
      </c>
      <c r="FG36" s="240" t="str">
        <f t="shared" si="175"/>
        <v/>
      </c>
      <c r="FH36" s="291">
        <f t="shared" si="70"/>
        <v>0</v>
      </c>
      <c r="FI36" s="234">
        <f t="shared" si="176"/>
        <v>0</v>
      </c>
      <c r="FJ36" s="234">
        <f t="shared" si="177"/>
        <v>0</v>
      </c>
      <c r="FK36" s="234">
        <f t="shared" si="178"/>
        <v>0</v>
      </c>
      <c r="FL36" s="242">
        <f t="shared" si="179"/>
        <v>0</v>
      </c>
      <c r="FN36" s="234">
        <f t="shared" si="227"/>
        <v>23</v>
      </c>
      <c r="FO36" s="235" t="str">
        <f t="shared" si="180"/>
        <v/>
      </c>
      <c r="FP36" s="236" t="str">
        <f>IFERROR(VLOOKUP(FO36,'Referencia Parámetros'!$A$2:$B$18,2),"")</f>
        <v/>
      </c>
      <c r="FQ36" s="140"/>
      <c r="FR36" s="140"/>
      <c r="FS36" s="136" t="str">
        <f t="shared" si="74"/>
        <v>Completar</v>
      </c>
      <c r="FT36" s="134"/>
      <c r="FU36" s="134"/>
      <c r="FV36" s="134"/>
      <c r="FW36" s="136" t="str">
        <f t="shared" si="75"/>
        <v>Completar</v>
      </c>
      <c r="FX36" s="137" t="str">
        <f t="shared" si="76"/>
        <v>Completar</v>
      </c>
      <c r="FY36" s="137" t="str">
        <f t="shared" si="77"/>
        <v>Completar</v>
      </c>
      <c r="FZ36" s="135"/>
      <c r="GA36" s="136" t="str">
        <f t="shared" si="78"/>
        <v>Completar</v>
      </c>
      <c r="GB36" s="237">
        <f t="shared" si="181"/>
        <v>0</v>
      </c>
      <c r="GC36" s="238">
        <f t="shared" si="182"/>
        <v>0</v>
      </c>
      <c r="GD36" s="239" t="str">
        <f>IFERROR(IF(GC36&gt;20*FP36,'Referencia Parámetros'!$D$20,IF(GC36&gt;10*FP36,'Referencia Parámetros'!$D$21,IF(GC36&gt;5*FP36,'Referencia Parámetros'!$D$22, IF(GC36&gt;1,'Referencia Parámetros'!$D$23,"NO APLICA")))),"")</f>
        <v/>
      </c>
      <c r="GE36" s="240" t="str">
        <f t="shared" si="183"/>
        <v/>
      </c>
      <c r="GF36" s="291">
        <f t="shared" si="80"/>
        <v>0</v>
      </c>
      <c r="GG36" s="234">
        <f t="shared" si="184"/>
        <v>0</v>
      </c>
      <c r="GH36" s="234">
        <f t="shared" si="185"/>
        <v>0</v>
      </c>
      <c r="GI36" s="234">
        <f t="shared" si="186"/>
        <v>0</v>
      </c>
      <c r="GJ36" s="242">
        <f t="shared" si="187"/>
        <v>0</v>
      </c>
      <c r="GL36" s="234">
        <f t="shared" si="228"/>
        <v>23</v>
      </c>
      <c r="GM36" s="235" t="str">
        <f t="shared" si="188"/>
        <v/>
      </c>
      <c r="GN36" s="236" t="str">
        <f>IFERROR(VLOOKUP(GM36,'Referencia Parámetros'!$A$2:$B$18,2),"")</f>
        <v/>
      </c>
      <c r="GO36" s="140"/>
      <c r="GP36" s="140"/>
      <c r="GQ36" s="136" t="str">
        <f t="shared" si="84"/>
        <v>Completar</v>
      </c>
      <c r="GR36" s="134"/>
      <c r="GS36" s="134"/>
      <c r="GT36" s="134"/>
      <c r="GU36" s="136" t="str">
        <f t="shared" si="85"/>
        <v>Completar</v>
      </c>
      <c r="GV36" s="137" t="str">
        <f t="shared" si="86"/>
        <v>Completar</v>
      </c>
      <c r="GW36" s="137" t="str">
        <f t="shared" si="87"/>
        <v>Completar</v>
      </c>
      <c r="GX36" s="135"/>
      <c r="GY36" s="136" t="str">
        <f t="shared" si="88"/>
        <v>Completar</v>
      </c>
      <c r="GZ36" s="237">
        <f t="shared" si="189"/>
        <v>0</v>
      </c>
      <c r="HA36" s="238">
        <f t="shared" si="190"/>
        <v>0</v>
      </c>
      <c r="HB36" s="239" t="str">
        <f>IFERROR(IF(HA36&gt;20*GN36,'Referencia Parámetros'!$D$20,IF(HA36&gt;10*GN36,'Referencia Parámetros'!$D$21,IF(HA36&gt;5*GN36,'Referencia Parámetros'!$D$22, IF(HA36&gt;1,'Referencia Parámetros'!$D$23,"NO APLICA")))),"")</f>
        <v/>
      </c>
      <c r="HC36" s="240" t="str">
        <f t="shared" si="191"/>
        <v/>
      </c>
      <c r="HD36" s="291">
        <f t="shared" si="90"/>
        <v>0</v>
      </c>
      <c r="HE36" s="234">
        <f t="shared" si="192"/>
        <v>0</v>
      </c>
      <c r="HF36" s="234">
        <f t="shared" si="193"/>
        <v>0</v>
      </c>
      <c r="HG36" s="234">
        <f t="shared" si="194"/>
        <v>0</v>
      </c>
      <c r="HH36" s="242">
        <f t="shared" si="195"/>
        <v>0</v>
      </c>
      <c r="HJ36" s="234">
        <f t="shared" si="229"/>
        <v>23</v>
      </c>
      <c r="HK36" s="235" t="str">
        <f t="shared" si="196"/>
        <v/>
      </c>
      <c r="HL36" s="236" t="str">
        <f>IFERROR(VLOOKUP(HK36,'Referencia Parámetros'!$A$2:$B$18,2),"")</f>
        <v/>
      </c>
      <c r="HM36" s="140"/>
      <c r="HN36" s="140"/>
      <c r="HO36" s="136" t="str">
        <f t="shared" si="94"/>
        <v>Completar</v>
      </c>
      <c r="HP36" s="134"/>
      <c r="HQ36" s="134"/>
      <c r="HR36" s="134"/>
      <c r="HS36" s="136" t="str">
        <f t="shared" si="95"/>
        <v>Completar</v>
      </c>
      <c r="HT36" s="137" t="str">
        <f t="shared" si="96"/>
        <v>Completar</v>
      </c>
      <c r="HU36" s="137" t="str">
        <f t="shared" si="97"/>
        <v>Completar</v>
      </c>
      <c r="HV36" s="135"/>
      <c r="HW36" s="136" t="str">
        <f t="shared" si="98"/>
        <v>Completar</v>
      </c>
      <c r="HX36" s="237">
        <f t="shared" si="197"/>
        <v>0</v>
      </c>
      <c r="HY36" s="238">
        <f t="shared" si="198"/>
        <v>0</v>
      </c>
      <c r="HZ36" s="239" t="str">
        <f>IFERROR(IF(HY36&gt;20*HL36,'Referencia Parámetros'!$D$20,IF(HY36&gt;10*HL36,'Referencia Parámetros'!$D$21,IF(HY36&gt;5*HL36,'Referencia Parámetros'!$D$22, IF(HY36&gt;1,'Referencia Parámetros'!$D$23,"NO APLICA")))),"")</f>
        <v/>
      </c>
      <c r="IA36" s="240" t="str">
        <f t="shared" si="199"/>
        <v/>
      </c>
      <c r="IB36" s="291">
        <f t="shared" si="100"/>
        <v>0</v>
      </c>
      <c r="IC36" s="234">
        <f t="shared" si="200"/>
        <v>0</v>
      </c>
      <c r="ID36" s="234">
        <f t="shared" si="201"/>
        <v>0</v>
      </c>
      <c r="IE36" s="234">
        <f t="shared" si="202"/>
        <v>0</v>
      </c>
      <c r="IF36" s="242">
        <f t="shared" si="203"/>
        <v>0</v>
      </c>
      <c r="IH36" s="234">
        <f t="shared" si="230"/>
        <v>23</v>
      </c>
      <c r="II36" s="235" t="str">
        <f t="shared" si="204"/>
        <v/>
      </c>
      <c r="IJ36" s="236" t="str">
        <f>IFERROR(VLOOKUP(II36,'Referencia Parámetros'!$A$2:$B$18,2),"")</f>
        <v/>
      </c>
      <c r="IK36" s="140"/>
      <c r="IL36" s="140"/>
      <c r="IM36" s="136" t="str">
        <f t="shared" si="104"/>
        <v>Completar</v>
      </c>
      <c r="IN36" s="134"/>
      <c r="IO36" s="134"/>
      <c r="IP36" s="134"/>
      <c r="IQ36" s="136" t="str">
        <f t="shared" si="105"/>
        <v>Completar</v>
      </c>
      <c r="IR36" s="137" t="str">
        <f t="shared" si="106"/>
        <v>Completar</v>
      </c>
      <c r="IS36" s="137" t="str">
        <f t="shared" si="107"/>
        <v>Completar</v>
      </c>
      <c r="IT36" s="135"/>
      <c r="IU36" s="136" t="str">
        <f t="shared" si="108"/>
        <v>Completar</v>
      </c>
      <c r="IV36" s="237">
        <f t="shared" si="205"/>
        <v>0</v>
      </c>
      <c r="IW36" s="238">
        <f t="shared" si="206"/>
        <v>0</v>
      </c>
      <c r="IX36" s="239" t="str">
        <f>IFERROR(IF(IW36&gt;20*IJ36,'Referencia Parámetros'!$D$20,IF(IW36&gt;10*IJ36,'Referencia Parámetros'!$D$21,IF(IW36&gt;5*IJ36,'Referencia Parámetros'!$D$22, IF(IW36&gt;1,'Referencia Parámetros'!$D$23,"NO APLICA")))),"")</f>
        <v/>
      </c>
      <c r="IY36" s="240" t="str">
        <f t="shared" si="207"/>
        <v/>
      </c>
      <c r="IZ36" s="291">
        <f t="shared" si="110"/>
        <v>0</v>
      </c>
      <c r="JA36" s="234">
        <f t="shared" si="208"/>
        <v>0</v>
      </c>
      <c r="JB36" s="234">
        <f t="shared" si="209"/>
        <v>0</v>
      </c>
      <c r="JC36" s="234">
        <f t="shared" si="210"/>
        <v>0</v>
      </c>
      <c r="JD36" s="242">
        <f t="shared" si="211"/>
        <v>0</v>
      </c>
      <c r="JE36" s="198"/>
      <c r="JF36" s="234">
        <f t="shared" si="231"/>
        <v>23</v>
      </c>
      <c r="JG36" s="235" t="str">
        <f t="shared" si="212"/>
        <v/>
      </c>
      <c r="JH36" s="236" t="str">
        <f>IFERROR(VLOOKUP(JG36,'Referencia Parámetros'!$A$2:$B$18,2),"")</f>
        <v/>
      </c>
      <c r="JI36" s="140"/>
      <c r="JJ36" s="140"/>
      <c r="JK36" s="136" t="str">
        <f t="shared" si="114"/>
        <v>Completar</v>
      </c>
      <c r="JL36" s="134"/>
      <c r="JM36" s="134"/>
      <c r="JN36" s="134"/>
      <c r="JO36" s="136" t="str">
        <f t="shared" si="115"/>
        <v>Completar</v>
      </c>
      <c r="JP36" s="137" t="str">
        <f t="shared" si="116"/>
        <v>Completar</v>
      </c>
      <c r="JQ36" s="137" t="str">
        <f t="shared" si="117"/>
        <v>Completar</v>
      </c>
      <c r="JR36" s="135"/>
      <c r="JS36" s="136" t="str">
        <f t="shared" si="118"/>
        <v>Completar</v>
      </c>
      <c r="JT36" s="237">
        <f t="shared" si="213"/>
        <v>0</v>
      </c>
      <c r="JU36" s="238">
        <f t="shared" si="214"/>
        <v>0</v>
      </c>
      <c r="JV36" s="239" t="str">
        <f>IFERROR(IF(JU36&gt;20*JH36,'Referencia Parámetros'!$D$20,IF(JU36&gt;10*JH36,'Referencia Parámetros'!$D$21,IF(JU36&gt;5*JH36,'Referencia Parámetros'!$D$22, IF(JU36&gt;1,'Referencia Parámetros'!$D$23,"NO APLICA")))),"")</f>
        <v/>
      </c>
      <c r="JW36" s="240" t="str">
        <f t="shared" si="215"/>
        <v/>
      </c>
      <c r="JX36" s="291">
        <f t="shared" si="120"/>
        <v>0</v>
      </c>
      <c r="JY36" s="234">
        <f t="shared" si="216"/>
        <v>0</v>
      </c>
      <c r="JZ36" s="234">
        <f t="shared" si="217"/>
        <v>0</v>
      </c>
      <c r="KA36" s="234">
        <f t="shared" si="218"/>
        <v>0</v>
      </c>
      <c r="KB36" s="242">
        <f t="shared" si="219"/>
        <v>0</v>
      </c>
      <c r="LK36" s="244"/>
      <c r="LY36" s="198"/>
    </row>
    <row r="37" spans="1:337" ht="16.5" customHeight="1" x14ac:dyDescent="0.25">
      <c r="A37" s="234">
        <f t="shared" si="220"/>
        <v>24</v>
      </c>
      <c r="B37" s="235" t="str">
        <f t="shared" si="124"/>
        <v/>
      </c>
      <c r="C37" s="236" t="str">
        <f>+IFERROR(VLOOKUP(B37,'Referencia Parámetros'!$A$2:$B$18,2),"")</f>
        <v/>
      </c>
      <c r="D37" s="140"/>
      <c r="E37" s="134"/>
      <c r="F37" s="135"/>
      <c r="G37" s="134"/>
      <c r="H37" s="134"/>
      <c r="I37" s="134"/>
      <c r="J37" s="135"/>
      <c r="K37" s="141"/>
      <c r="L37" s="141"/>
      <c r="M37" s="135"/>
      <c r="N37" s="135"/>
      <c r="O37" s="237">
        <f t="shared" si="125"/>
        <v>0</v>
      </c>
      <c r="P37" s="238">
        <f t="shared" si="126"/>
        <v>0</v>
      </c>
      <c r="Q37" s="239" t="str">
        <f>IFERROR(IF(P37&gt;20*C37,'Referencia Parámetros'!$D$20,IF(P37&gt;10*C37,'Referencia Parámetros'!$D$21,IF(P37&gt;5*C37,'Referencia Parámetros'!$D$22,IF(P37&gt;1,'Referencia Parámetros'!$D$23,"NO APLICA")))),"")</f>
        <v/>
      </c>
      <c r="R37" s="240" t="str">
        <f t="shared" si="127"/>
        <v/>
      </c>
      <c r="S37" s="300">
        <f t="shared" si="13"/>
        <v>0</v>
      </c>
      <c r="T37" s="234">
        <f t="shared" si="128"/>
        <v>0</v>
      </c>
      <c r="U37" s="234">
        <f t="shared" si="129"/>
        <v>0</v>
      </c>
      <c r="V37" s="234">
        <f t="shared" si="130"/>
        <v>0</v>
      </c>
      <c r="W37" s="242">
        <f t="shared" si="131"/>
        <v>0</v>
      </c>
      <c r="X37" s="297"/>
      <c r="Z37" s="234">
        <f t="shared" si="221"/>
        <v>24</v>
      </c>
      <c r="AA37" s="235" t="str">
        <f t="shared" si="132"/>
        <v/>
      </c>
      <c r="AB37" s="236" t="str">
        <f>IFERROR(VLOOKUP(AA37,'Referencia Parámetros'!$A$2:$B$18,2),"")</f>
        <v/>
      </c>
      <c r="AC37" s="140"/>
      <c r="AD37" s="140"/>
      <c r="AE37" s="136" t="str">
        <f t="shared" si="15"/>
        <v>Completar</v>
      </c>
      <c r="AF37" s="134"/>
      <c r="AG37" s="134"/>
      <c r="AH37" s="134"/>
      <c r="AI37" s="136" t="str">
        <f t="shared" si="16"/>
        <v>Completar</v>
      </c>
      <c r="AJ37" s="137" t="str">
        <f t="shared" si="17"/>
        <v>Completar</v>
      </c>
      <c r="AK37" s="137" t="str">
        <f t="shared" si="18"/>
        <v>Completar</v>
      </c>
      <c r="AL37" s="135"/>
      <c r="AM37" s="136" t="str">
        <f t="shared" si="19"/>
        <v>Completar</v>
      </c>
      <c r="AN37" s="237">
        <f t="shared" si="133"/>
        <v>0</v>
      </c>
      <c r="AO37" s="238">
        <f t="shared" si="134"/>
        <v>0</v>
      </c>
      <c r="AP37" s="239" t="str">
        <f>IFERROR(IF(AO37&gt;20*AB37,'Referencia Parámetros'!$D$20,IF(AO37&gt;10*AB37,'Referencia Parámetros'!$D$21,IF(AO37&gt;5*AB37,'Referencia Parámetros'!$D$22, IF(AO37&gt;1,'Referencia Parámetros'!$D$23,"NO APLICA")))),"")</f>
        <v/>
      </c>
      <c r="AQ37" s="240" t="str">
        <f t="shared" si="135"/>
        <v/>
      </c>
      <c r="AR37" s="291">
        <f t="shared" si="232"/>
        <v>0</v>
      </c>
      <c r="AS37" s="234">
        <f t="shared" si="136"/>
        <v>0</v>
      </c>
      <c r="AT37" s="234">
        <f t="shared" si="137"/>
        <v>0</v>
      </c>
      <c r="AU37" s="234">
        <f t="shared" si="138"/>
        <v>0</v>
      </c>
      <c r="AV37" s="242">
        <f t="shared" si="139"/>
        <v>0</v>
      </c>
      <c r="AX37" s="234">
        <f t="shared" si="222"/>
        <v>24</v>
      </c>
      <c r="AY37" s="235" t="str">
        <f t="shared" si="140"/>
        <v/>
      </c>
      <c r="AZ37" s="236" t="str">
        <f>IFERROR(VLOOKUP(AY37,'Referencia Parámetros'!$A$2:$B$18,2),"")</f>
        <v/>
      </c>
      <c r="BA37" s="140"/>
      <c r="BB37" s="140"/>
      <c r="BC37" s="136" t="str">
        <f t="shared" si="24"/>
        <v>Completar</v>
      </c>
      <c r="BD37" s="134"/>
      <c r="BE37" s="134"/>
      <c r="BF37" s="134"/>
      <c r="BG37" s="136" t="str">
        <f t="shared" si="25"/>
        <v>Completar</v>
      </c>
      <c r="BH37" s="137" t="str">
        <f t="shared" si="26"/>
        <v>Completar</v>
      </c>
      <c r="BI37" s="137" t="str">
        <f t="shared" si="27"/>
        <v>Completar</v>
      </c>
      <c r="BJ37" s="135"/>
      <c r="BK37" s="136" t="str">
        <f t="shared" si="28"/>
        <v>Completar</v>
      </c>
      <c r="BL37" s="237">
        <f t="shared" si="141"/>
        <v>0</v>
      </c>
      <c r="BM37" s="238">
        <f t="shared" si="142"/>
        <v>0</v>
      </c>
      <c r="BN37" s="239" t="str">
        <f>IFERROR(IF(BM37&gt;20*AZ37,'Referencia Parámetros'!$D$20,IF(BM37&gt;10*AZ37,'Referencia Parámetros'!$D$21,IF(BM37&gt;5*AZ37,'Referencia Parámetros'!$D$22, IF(BM37&gt;1,'Referencia Parámetros'!$D$23,"NO APLICA")))),"")</f>
        <v/>
      </c>
      <c r="BO37" s="240" t="str">
        <f t="shared" si="143"/>
        <v/>
      </c>
      <c r="BP37" s="291">
        <f t="shared" si="30"/>
        <v>0</v>
      </c>
      <c r="BQ37" s="234">
        <f t="shared" si="144"/>
        <v>0</v>
      </c>
      <c r="BR37" s="234">
        <f t="shared" si="145"/>
        <v>0</v>
      </c>
      <c r="BS37" s="234">
        <f t="shared" si="146"/>
        <v>0</v>
      </c>
      <c r="BT37" s="242">
        <f t="shared" si="147"/>
        <v>0</v>
      </c>
      <c r="BV37" s="234">
        <f t="shared" si="223"/>
        <v>24</v>
      </c>
      <c r="BW37" s="235" t="str">
        <f t="shared" si="148"/>
        <v/>
      </c>
      <c r="BX37" s="236" t="str">
        <f>IFERROR(VLOOKUP(BW37,'Referencia Parámetros'!$A$2:$B$18,2),"")</f>
        <v/>
      </c>
      <c r="BY37" s="140"/>
      <c r="BZ37" s="140"/>
      <c r="CA37" s="136" t="str">
        <f t="shared" si="34"/>
        <v>Completar</v>
      </c>
      <c r="CB37" s="134"/>
      <c r="CC37" s="134"/>
      <c r="CD37" s="134"/>
      <c r="CE37" s="136" t="str">
        <f t="shared" si="35"/>
        <v>Completar</v>
      </c>
      <c r="CF37" s="137" t="str">
        <f t="shared" si="36"/>
        <v>Completar</v>
      </c>
      <c r="CG37" s="137" t="str">
        <f t="shared" si="37"/>
        <v>Completar</v>
      </c>
      <c r="CH37" s="135"/>
      <c r="CI37" s="136" t="str">
        <f t="shared" si="38"/>
        <v>Completar</v>
      </c>
      <c r="CJ37" s="237">
        <f t="shared" si="149"/>
        <v>0</v>
      </c>
      <c r="CK37" s="238">
        <f t="shared" si="150"/>
        <v>0</v>
      </c>
      <c r="CL37" s="239" t="str">
        <f>IFERROR(IF(CK37&gt;20*BX37,'Referencia Parámetros'!$D$20,IF(CK37&gt;10*BX37,'Referencia Parámetros'!$D$21,IF(CK37&gt;5*BX37,'Referencia Parámetros'!$D$22, IF(CK37&gt;1,'Referencia Parámetros'!$D$23,"NO APLICA")))),"")</f>
        <v/>
      </c>
      <c r="CM37" s="240" t="str">
        <f t="shared" si="151"/>
        <v/>
      </c>
      <c r="CN37" s="291">
        <f t="shared" si="40"/>
        <v>0</v>
      </c>
      <c r="CO37" s="234">
        <f t="shared" si="152"/>
        <v>0</v>
      </c>
      <c r="CP37" s="234">
        <f t="shared" si="153"/>
        <v>0</v>
      </c>
      <c r="CQ37" s="234">
        <f t="shared" si="154"/>
        <v>0</v>
      </c>
      <c r="CR37" s="242">
        <f t="shared" si="155"/>
        <v>0</v>
      </c>
      <c r="CT37" s="234">
        <f t="shared" si="224"/>
        <v>24</v>
      </c>
      <c r="CU37" s="235" t="str">
        <f t="shared" si="156"/>
        <v/>
      </c>
      <c r="CV37" s="236" t="str">
        <f>IFERROR(VLOOKUP(CU37,'Referencia Parámetros'!$A$2:$B$18,2),"")</f>
        <v/>
      </c>
      <c r="CW37" s="140"/>
      <c r="CX37" s="140"/>
      <c r="CY37" s="136" t="str">
        <f t="shared" si="44"/>
        <v>Completar</v>
      </c>
      <c r="CZ37" s="134"/>
      <c r="DA37" s="134"/>
      <c r="DB37" s="134"/>
      <c r="DC37" s="136" t="str">
        <f t="shared" si="45"/>
        <v>Completar</v>
      </c>
      <c r="DD37" s="137" t="str">
        <f t="shared" si="46"/>
        <v>Completar</v>
      </c>
      <c r="DE37" s="137" t="str">
        <f t="shared" si="47"/>
        <v>Completar</v>
      </c>
      <c r="DF37" s="135"/>
      <c r="DG37" s="136" t="str">
        <f t="shared" si="48"/>
        <v>Completar</v>
      </c>
      <c r="DH37" s="237">
        <f t="shared" si="157"/>
        <v>0</v>
      </c>
      <c r="DI37" s="238">
        <f t="shared" si="158"/>
        <v>0</v>
      </c>
      <c r="DJ37" s="239" t="str">
        <f>IFERROR(IF(DI37&gt;20*CV37,'Referencia Parámetros'!$D$20,IF(DI37&gt;10*CV37,'Referencia Parámetros'!$D$21,IF(DI37&gt;5*CV37,'Referencia Parámetros'!$D$22, IF(DI37&gt;1,'Referencia Parámetros'!$D$23,"NO APLICA")))),"")</f>
        <v/>
      </c>
      <c r="DK37" s="240" t="str">
        <f t="shared" si="159"/>
        <v/>
      </c>
      <c r="DL37" s="291">
        <f t="shared" si="50"/>
        <v>0</v>
      </c>
      <c r="DM37" s="234">
        <f t="shared" si="160"/>
        <v>0</v>
      </c>
      <c r="DN37" s="234">
        <f t="shared" si="161"/>
        <v>0</v>
      </c>
      <c r="DO37" s="234">
        <f t="shared" si="162"/>
        <v>0</v>
      </c>
      <c r="DP37" s="242">
        <f t="shared" si="163"/>
        <v>0</v>
      </c>
      <c r="DR37" s="234">
        <f t="shared" si="225"/>
        <v>24</v>
      </c>
      <c r="DS37" s="235" t="str">
        <f t="shared" si="164"/>
        <v/>
      </c>
      <c r="DT37" s="236" t="str">
        <f>IFERROR(VLOOKUP(DS37,'Referencia Parámetros'!$A$2:$B$18,2),"")</f>
        <v/>
      </c>
      <c r="DU37" s="140"/>
      <c r="DV37" s="140"/>
      <c r="DW37" s="136" t="str">
        <f t="shared" si="54"/>
        <v>Completar</v>
      </c>
      <c r="DX37" s="134"/>
      <c r="DY37" s="134"/>
      <c r="DZ37" s="134"/>
      <c r="EA37" s="136" t="str">
        <f t="shared" si="55"/>
        <v>Completar</v>
      </c>
      <c r="EB37" s="137" t="str">
        <f t="shared" si="56"/>
        <v>Completar</v>
      </c>
      <c r="EC37" s="137" t="str">
        <f t="shared" si="57"/>
        <v>Completar</v>
      </c>
      <c r="ED37" s="135"/>
      <c r="EE37" s="136" t="str">
        <f t="shared" si="58"/>
        <v>Completar</v>
      </c>
      <c r="EF37" s="237">
        <f t="shared" si="165"/>
        <v>0</v>
      </c>
      <c r="EG37" s="238">
        <f t="shared" si="166"/>
        <v>0</v>
      </c>
      <c r="EH37" s="239" t="str">
        <f>IFERROR(IF(EG37&gt;20*DT37,'Referencia Parámetros'!$D$20,IF(EG37&gt;10*DT37,'Referencia Parámetros'!$D$21,IF(EG37&gt;5*DT37,'Referencia Parámetros'!$D$22, IF(EG37&gt;1,'Referencia Parámetros'!$D$23,"NO APLICA")))),"")</f>
        <v/>
      </c>
      <c r="EI37" s="240" t="str">
        <f t="shared" si="167"/>
        <v/>
      </c>
      <c r="EJ37" s="291">
        <f t="shared" si="60"/>
        <v>0</v>
      </c>
      <c r="EK37" s="234">
        <f t="shared" si="168"/>
        <v>0</v>
      </c>
      <c r="EL37" s="234">
        <f t="shared" si="169"/>
        <v>0</v>
      </c>
      <c r="EM37" s="234">
        <f t="shared" si="170"/>
        <v>0</v>
      </c>
      <c r="EN37" s="242">
        <f t="shared" si="171"/>
        <v>0</v>
      </c>
      <c r="EP37" s="234">
        <f t="shared" si="226"/>
        <v>24</v>
      </c>
      <c r="EQ37" s="235" t="str">
        <f t="shared" si="172"/>
        <v/>
      </c>
      <c r="ER37" s="236" t="str">
        <f>IFERROR(VLOOKUP(EQ37,'Referencia Parámetros'!$A$2:$B$18,2),"")</f>
        <v/>
      </c>
      <c r="ES37" s="140"/>
      <c r="ET37" s="140"/>
      <c r="EU37" s="136" t="str">
        <f t="shared" si="64"/>
        <v>Completar</v>
      </c>
      <c r="EV37" s="134"/>
      <c r="EW37" s="134"/>
      <c r="EX37" s="134"/>
      <c r="EY37" s="136" t="str">
        <f t="shared" si="65"/>
        <v>Completar</v>
      </c>
      <c r="EZ37" s="137" t="str">
        <f t="shared" si="66"/>
        <v>Completar</v>
      </c>
      <c r="FA37" s="137" t="str">
        <f t="shared" si="67"/>
        <v>Completar</v>
      </c>
      <c r="FB37" s="135"/>
      <c r="FC37" s="136" t="str">
        <f t="shared" si="68"/>
        <v>Completar</v>
      </c>
      <c r="FD37" s="237">
        <f t="shared" si="173"/>
        <v>0</v>
      </c>
      <c r="FE37" s="238">
        <f t="shared" si="174"/>
        <v>0</v>
      </c>
      <c r="FF37" s="239" t="str">
        <f>IFERROR(IF(FE37&gt;20*ER37,'Referencia Parámetros'!$D$20,IF(FE37&gt;10*ER37,'Referencia Parámetros'!$D$21,IF(FE37&gt;5*ER37,'Referencia Parámetros'!$D$22, IF(FE37&gt;1,'Referencia Parámetros'!$D$23,"NO APLICA")))),"")</f>
        <v/>
      </c>
      <c r="FG37" s="240" t="str">
        <f t="shared" si="175"/>
        <v/>
      </c>
      <c r="FH37" s="291">
        <f t="shared" si="70"/>
        <v>0</v>
      </c>
      <c r="FI37" s="234">
        <f t="shared" si="176"/>
        <v>0</v>
      </c>
      <c r="FJ37" s="234">
        <f t="shared" si="177"/>
        <v>0</v>
      </c>
      <c r="FK37" s="234">
        <f t="shared" si="178"/>
        <v>0</v>
      </c>
      <c r="FL37" s="242">
        <f t="shared" si="179"/>
        <v>0</v>
      </c>
      <c r="FN37" s="234">
        <f t="shared" si="227"/>
        <v>24</v>
      </c>
      <c r="FO37" s="235" t="str">
        <f t="shared" si="180"/>
        <v/>
      </c>
      <c r="FP37" s="236" t="str">
        <f>IFERROR(VLOOKUP(FO37,'Referencia Parámetros'!$A$2:$B$18,2),"")</f>
        <v/>
      </c>
      <c r="FQ37" s="140"/>
      <c r="FR37" s="140"/>
      <c r="FS37" s="136" t="str">
        <f t="shared" si="74"/>
        <v>Completar</v>
      </c>
      <c r="FT37" s="134"/>
      <c r="FU37" s="134"/>
      <c r="FV37" s="134"/>
      <c r="FW37" s="136" t="str">
        <f t="shared" si="75"/>
        <v>Completar</v>
      </c>
      <c r="FX37" s="137" t="str">
        <f t="shared" si="76"/>
        <v>Completar</v>
      </c>
      <c r="FY37" s="137" t="str">
        <f t="shared" si="77"/>
        <v>Completar</v>
      </c>
      <c r="FZ37" s="135"/>
      <c r="GA37" s="136" t="str">
        <f t="shared" si="78"/>
        <v>Completar</v>
      </c>
      <c r="GB37" s="237">
        <f t="shared" si="181"/>
        <v>0</v>
      </c>
      <c r="GC37" s="238">
        <f t="shared" si="182"/>
        <v>0</v>
      </c>
      <c r="GD37" s="239" t="str">
        <f>IFERROR(IF(GC37&gt;20*FP37,'Referencia Parámetros'!$D$20,IF(GC37&gt;10*FP37,'Referencia Parámetros'!$D$21,IF(GC37&gt;5*FP37,'Referencia Parámetros'!$D$22, IF(GC37&gt;1,'Referencia Parámetros'!$D$23,"NO APLICA")))),"")</f>
        <v/>
      </c>
      <c r="GE37" s="240" t="str">
        <f t="shared" si="183"/>
        <v/>
      </c>
      <c r="GF37" s="291">
        <f t="shared" si="80"/>
        <v>0</v>
      </c>
      <c r="GG37" s="234">
        <f t="shared" si="184"/>
        <v>0</v>
      </c>
      <c r="GH37" s="234">
        <f t="shared" si="185"/>
        <v>0</v>
      </c>
      <c r="GI37" s="234">
        <f t="shared" si="186"/>
        <v>0</v>
      </c>
      <c r="GJ37" s="242">
        <f t="shared" si="187"/>
        <v>0</v>
      </c>
      <c r="GL37" s="234">
        <f t="shared" si="228"/>
        <v>24</v>
      </c>
      <c r="GM37" s="235" t="str">
        <f t="shared" si="188"/>
        <v/>
      </c>
      <c r="GN37" s="236" t="str">
        <f>IFERROR(VLOOKUP(GM37,'Referencia Parámetros'!$A$2:$B$18,2),"")</f>
        <v/>
      </c>
      <c r="GO37" s="140"/>
      <c r="GP37" s="140"/>
      <c r="GQ37" s="136" t="str">
        <f t="shared" si="84"/>
        <v>Completar</v>
      </c>
      <c r="GR37" s="134"/>
      <c r="GS37" s="134"/>
      <c r="GT37" s="134"/>
      <c r="GU37" s="136" t="str">
        <f t="shared" si="85"/>
        <v>Completar</v>
      </c>
      <c r="GV37" s="137" t="str">
        <f t="shared" si="86"/>
        <v>Completar</v>
      </c>
      <c r="GW37" s="137" t="str">
        <f t="shared" si="87"/>
        <v>Completar</v>
      </c>
      <c r="GX37" s="135"/>
      <c r="GY37" s="136" t="str">
        <f t="shared" si="88"/>
        <v>Completar</v>
      </c>
      <c r="GZ37" s="237">
        <f t="shared" si="189"/>
        <v>0</v>
      </c>
      <c r="HA37" s="238">
        <f t="shared" si="190"/>
        <v>0</v>
      </c>
      <c r="HB37" s="239" t="str">
        <f>IFERROR(IF(HA37&gt;20*GN37,'Referencia Parámetros'!$D$20,IF(HA37&gt;10*GN37,'Referencia Parámetros'!$D$21,IF(HA37&gt;5*GN37,'Referencia Parámetros'!$D$22, IF(HA37&gt;1,'Referencia Parámetros'!$D$23,"NO APLICA")))),"")</f>
        <v/>
      </c>
      <c r="HC37" s="240" t="str">
        <f t="shared" si="191"/>
        <v/>
      </c>
      <c r="HD37" s="291">
        <f t="shared" si="90"/>
        <v>0</v>
      </c>
      <c r="HE37" s="234">
        <f t="shared" si="192"/>
        <v>0</v>
      </c>
      <c r="HF37" s="234">
        <f t="shared" si="193"/>
        <v>0</v>
      </c>
      <c r="HG37" s="234">
        <f t="shared" si="194"/>
        <v>0</v>
      </c>
      <c r="HH37" s="242">
        <f t="shared" si="195"/>
        <v>0</v>
      </c>
      <c r="HJ37" s="234">
        <f t="shared" si="229"/>
        <v>24</v>
      </c>
      <c r="HK37" s="235" t="str">
        <f t="shared" si="196"/>
        <v/>
      </c>
      <c r="HL37" s="236" t="str">
        <f>IFERROR(VLOOKUP(HK37,'Referencia Parámetros'!$A$2:$B$18,2),"")</f>
        <v/>
      </c>
      <c r="HM37" s="140"/>
      <c r="HN37" s="140"/>
      <c r="HO37" s="136" t="str">
        <f t="shared" si="94"/>
        <v>Completar</v>
      </c>
      <c r="HP37" s="134"/>
      <c r="HQ37" s="134"/>
      <c r="HR37" s="134"/>
      <c r="HS37" s="136" t="str">
        <f t="shared" si="95"/>
        <v>Completar</v>
      </c>
      <c r="HT37" s="137" t="str">
        <f t="shared" si="96"/>
        <v>Completar</v>
      </c>
      <c r="HU37" s="137" t="str">
        <f t="shared" si="97"/>
        <v>Completar</v>
      </c>
      <c r="HV37" s="135"/>
      <c r="HW37" s="136" t="str">
        <f t="shared" si="98"/>
        <v>Completar</v>
      </c>
      <c r="HX37" s="237">
        <f t="shared" si="197"/>
        <v>0</v>
      </c>
      <c r="HY37" s="238">
        <f t="shared" si="198"/>
        <v>0</v>
      </c>
      <c r="HZ37" s="239" t="str">
        <f>IFERROR(IF(HY37&gt;20*HL37,'Referencia Parámetros'!$D$20,IF(HY37&gt;10*HL37,'Referencia Parámetros'!$D$21,IF(HY37&gt;5*HL37,'Referencia Parámetros'!$D$22, IF(HY37&gt;1,'Referencia Parámetros'!$D$23,"NO APLICA")))),"")</f>
        <v/>
      </c>
      <c r="IA37" s="240" t="str">
        <f t="shared" si="199"/>
        <v/>
      </c>
      <c r="IB37" s="291">
        <f t="shared" si="100"/>
        <v>0</v>
      </c>
      <c r="IC37" s="234">
        <f t="shared" si="200"/>
        <v>0</v>
      </c>
      <c r="ID37" s="234">
        <f t="shared" si="201"/>
        <v>0</v>
      </c>
      <c r="IE37" s="234">
        <f t="shared" si="202"/>
        <v>0</v>
      </c>
      <c r="IF37" s="242">
        <f t="shared" si="203"/>
        <v>0</v>
      </c>
      <c r="IH37" s="234">
        <f t="shared" si="230"/>
        <v>24</v>
      </c>
      <c r="II37" s="235" t="str">
        <f t="shared" si="204"/>
        <v/>
      </c>
      <c r="IJ37" s="236" t="str">
        <f>IFERROR(VLOOKUP(II37,'Referencia Parámetros'!$A$2:$B$18,2),"")</f>
        <v/>
      </c>
      <c r="IK37" s="140"/>
      <c r="IL37" s="140"/>
      <c r="IM37" s="136" t="str">
        <f t="shared" si="104"/>
        <v>Completar</v>
      </c>
      <c r="IN37" s="134"/>
      <c r="IO37" s="134"/>
      <c r="IP37" s="134"/>
      <c r="IQ37" s="136" t="str">
        <f t="shared" si="105"/>
        <v>Completar</v>
      </c>
      <c r="IR37" s="137" t="str">
        <f t="shared" si="106"/>
        <v>Completar</v>
      </c>
      <c r="IS37" s="137" t="str">
        <f t="shared" si="107"/>
        <v>Completar</v>
      </c>
      <c r="IT37" s="135"/>
      <c r="IU37" s="136" t="str">
        <f t="shared" si="108"/>
        <v>Completar</v>
      </c>
      <c r="IV37" s="237">
        <f t="shared" si="205"/>
        <v>0</v>
      </c>
      <c r="IW37" s="238">
        <f t="shared" si="206"/>
        <v>0</v>
      </c>
      <c r="IX37" s="239" t="str">
        <f>IFERROR(IF(IW37&gt;20*IJ37,'Referencia Parámetros'!$D$20,IF(IW37&gt;10*IJ37,'Referencia Parámetros'!$D$21,IF(IW37&gt;5*IJ37,'Referencia Parámetros'!$D$22, IF(IW37&gt;1,'Referencia Parámetros'!$D$23,"NO APLICA")))),"")</f>
        <v/>
      </c>
      <c r="IY37" s="240" t="str">
        <f t="shared" si="207"/>
        <v/>
      </c>
      <c r="IZ37" s="291">
        <f t="shared" si="110"/>
        <v>0</v>
      </c>
      <c r="JA37" s="234">
        <f t="shared" si="208"/>
        <v>0</v>
      </c>
      <c r="JB37" s="234">
        <f t="shared" si="209"/>
        <v>0</v>
      </c>
      <c r="JC37" s="234">
        <f t="shared" si="210"/>
        <v>0</v>
      </c>
      <c r="JD37" s="242">
        <f t="shared" si="211"/>
        <v>0</v>
      </c>
      <c r="JE37" s="198"/>
      <c r="JF37" s="234">
        <f t="shared" si="231"/>
        <v>24</v>
      </c>
      <c r="JG37" s="235" t="str">
        <f t="shared" si="212"/>
        <v/>
      </c>
      <c r="JH37" s="236" t="str">
        <f>IFERROR(VLOOKUP(JG37,'Referencia Parámetros'!$A$2:$B$18,2),"")</f>
        <v/>
      </c>
      <c r="JI37" s="140"/>
      <c r="JJ37" s="140"/>
      <c r="JK37" s="136" t="str">
        <f t="shared" si="114"/>
        <v>Completar</v>
      </c>
      <c r="JL37" s="134"/>
      <c r="JM37" s="134"/>
      <c r="JN37" s="134"/>
      <c r="JO37" s="136" t="str">
        <f t="shared" si="115"/>
        <v>Completar</v>
      </c>
      <c r="JP37" s="137" t="str">
        <f t="shared" si="116"/>
        <v>Completar</v>
      </c>
      <c r="JQ37" s="137" t="str">
        <f t="shared" si="117"/>
        <v>Completar</v>
      </c>
      <c r="JR37" s="135"/>
      <c r="JS37" s="136" t="str">
        <f t="shared" si="118"/>
        <v>Completar</v>
      </c>
      <c r="JT37" s="237">
        <f t="shared" si="213"/>
        <v>0</v>
      </c>
      <c r="JU37" s="238">
        <f t="shared" si="214"/>
        <v>0</v>
      </c>
      <c r="JV37" s="239" t="str">
        <f>IFERROR(IF(JU37&gt;20*JH37,'Referencia Parámetros'!$D$20,IF(JU37&gt;10*JH37,'Referencia Parámetros'!$D$21,IF(JU37&gt;5*JH37,'Referencia Parámetros'!$D$22, IF(JU37&gt;1,'Referencia Parámetros'!$D$23,"NO APLICA")))),"")</f>
        <v/>
      </c>
      <c r="JW37" s="240" t="str">
        <f t="shared" si="215"/>
        <v/>
      </c>
      <c r="JX37" s="291">
        <f t="shared" si="120"/>
        <v>0</v>
      </c>
      <c r="JY37" s="234">
        <f t="shared" si="216"/>
        <v>0</v>
      </c>
      <c r="JZ37" s="234">
        <f t="shared" si="217"/>
        <v>0</v>
      </c>
      <c r="KA37" s="234">
        <f t="shared" si="218"/>
        <v>0</v>
      </c>
      <c r="KB37" s="242">
        <f t="shared" si="219"/>
        <v>0</v>
      </c>
      <c r="LK37" s="244"/>
      <c r="LY37" s="198"/>
    </row>
    <row r="38" spans="1:337" ht="16.5" customHeight="1" x14ac:dyDescent="0.25">
      <c r="A38" s="234">
        <f t="shared" si="220"/>
        <v>25</v>
      </c>
      <c r="B38" s="235" t="str">
        <f t="shared" si="124"/>
        <v/>
      </c>
      <c r="C38" s="236" t="str">
        <f>+IFERROR(VLOOKUP(B38,'Referencia Parámetros'!$A$2:$B$18,2),"")</f>
        <v/>
      </c>
      <c r="D38" s="140"/>
      <c r="E38" s="134"/>
      <c r="F38" s="135"/>
      <c r="G38" s="134"/>
      <c r="H38" s="134"/>
      <c r="I38" s="134"/>
      <c r="J38" s="135"/>
      <c r="K38" s="141"/>
      <c r="L38" s="141"/>
      <c r="M38" s="135"/>
      <c r="N38" s="135"/>
      <c r="O38" s="237">
        <f t="shared" si="125"/>
        <v>0</v>
      </c>
      <c r="P38" s="238">
        <f t="shared" si="126"/>
        <v>0</v>
      </c>
      <c r="Q38" s="239" t="str">
        <f>IFERROR(IF(P38&gt;20*C38,'Referencia Parámetros'!$D$20,IF(P38&gt;10*C38,'Referencia Parámetros'!$D$21,IF(P38&gt;5*C38,'Referencia Parámetros'!$D$22,IF(P38&gt;1,'Referencia Parámetros'!$D$23,"NO APLICA")))),"")</f>
        <v/>
      </c>
      <c r="R38" s="240" t="str">
        <f t="shared" si="127"/>
        <v/>
      </c>
      <c r="S38" s="300">
        <f t="shared" si="13"/>
        <v>0</v>
      </c>
      <c r="T38" s="234">
        <f t="shared" si="128"/>
        <v>0</v>
      </c>
      <c r="U38" s="234">
        <f t="shared" si="129"/>
        <v>0</v>
      </c>
      <c r="V38" s="234">
        <f t="shared" si="130"/>
        <v>0</v>
      </c>
      <c r="W38" s="242">
        <f t="shared" si="131"/>
        <v>0</v>
      </c>
      <c r="X38" s="297"/>
      <c r="Z38" s="234">
        <f t="shared" si="221"/>
        <v>25</v>
      </c>
      <c r="AA38" s="235" t="str">
        <f t="shared" si="132"/>
        <v/>
      </c>
      <c r="AB38" s="236" t="str">
        <f>IFERROR(VLOOKUP(AA38,'Referencia Parámetros'!$A$2:$B$18,2),"")</f>
        <v/>
      </c>
      <c r="AC38" s="140"/>
      <c r="AD38" s="140"/>
      <c r="AE38" s="136" t="str">
        <f t="shared" si="15"/>
        <v>Completar</v>
      </c>
      <c r="AF38" s="134"/>
      <c r="AG38" s="134"/>
      <c r="AH38" s="134"/>
      <c r="AI38" s="136" t="str">
        <f t="shared" si="16"/>
        <v>Completar</v>
      </c>
      <c r="AJ38" s="137" t="str">
        <f t="shared" si="17"/>
        <v>Completar</v>
      </c>
      <c r="AK38" s="137" t="str">
        <f t="shared" si="18"/>
        <v>Completar</v>
      </c>
      <c r="AL38" s="135"/>
      <c r="AM38" s="136" t="str">
        <f t="shared" si="19"/>
        <v>Completar</v>
      </c>
      <c r="AN38" s="237">
        <f t="shared" si="133"/>
        <v>0</v>
      </c>
      <c r="AO38" s="238">
        <f t="shared" si="134"/>
        <v>0</v>
      </c>
      <c r="AP38" s="239" t="str">
        <f>IFERROR(IF(AO38&gt;20*AB38,'Referencia Parámetros'!$D$20,IF(AO38&gt;10*AB38,'Referencia Parámetros'!$D$21,IF(AO38&gt;5*AB38,'Referencia Parámetros'!$D$22, IF(AO38&gt;1,'Referencia Parámetros'!$D$23,"NO APLICA")))),"")</f>
        <v/>
      </c>
      <c r="AQ38" s="240" t="str">
        <f t="shared" si="135"/>
        <v/>
      </c>
      <c r="AR38" s="291">
        <f t="shared" si="232"/>
        <v>0</v>
      </c>
      <c r="AS38" s="234">
        <f t="shared" si="136"/>
        <v>0</v>
      </c>
      <c r="AT38" s="234">
        <f t="shared" si="137"/>
        <v>0</v>
      </c>
      <c r="AU38" s="234">
        <f t="shared" si="138"/>
        <v>0</v>
      </c>
      <c r="AV38" s="242">
        <f t="shared" si="139"/>
        <v>0</v>
      </c>
      <c r="AX38" s="234">
        <f t="shared" si="222"/>
        <v>25</v>
      </c>
      <c r="AY38" s="235" t="str">
        <f t="shared" si="140"/>
        <v/>
      </c>
      <c r="AZ38" s="236" t="str">
        <f>IFERROR(VLOOKUP(AY38,'Referencia Parámetros'!$A$2:$B$18,2),"")</f>
        <v/>
      </c>
      <c r="BA38" s="140"/>
      <c r="BB38" s="140"/>
      <c r="BC38" s="136" t="str">
        <f t="shared" si="24"/>
        <v>Completar</v>
      </c>
      <c r="BD38" s="134"/>
      <c r="BE38" s="134"/>
      <c r="BF38" s="134"/>
      <c r="BG38" s="136" t="str">
        <f t="shared" si="25"/>
        <v>Completar</v>
      </c>
      <c r="BH38" s="137" t="str">
        <f t="shared" si="26"/>
        <v>Completar</v>
      </c>
      <c r="BI38" s="137" t="str">
        <f t="shared" si="27"/>
        <v>Completar</v>
      </c>
      <c r="BJ38" s="135"/>
      <c r="BK38" s="136" t="str">
        <f t="shared" si="28"/>
        <v>Completar</v>
      </c>
      <c r="BL38" s="237">
        <f t="shared" si="141"/>
        <v>0</v>
      </c>
      <c r="BM38" s="238">
        <f t="shared" si="142"/>
        <v>0</v>
      </c>
      <c r="BN38" s="239" t="str">
        <f>IFERROR(IF(BM38&gt;20*AZ38,'Referencia Parámetros'!$D$20,IF(BM38&gt;10*AZ38,'Referencia Parámetros'!$D$21,IF(BM38&gt;5*AZ38,'Referencia Parámetros'!$D$22, IF(BM38&gt;1,'Referencia Parámetros'!$D$23,"NO APLICA")))),"")</f>
        <v/>
      </c>
      <c r="BO38" s="240" t="str">
        <f t="shared" si="143"/>
        <v/>
      </c>
      <c r="BP38" s="291">
        <f t="shared" si="30"/>
        <v>0</v>
      </c>
      <c r="BQ38" s="234">
        <f t="shared" si="144"/>
        <v>0</v>
      </c>
      <c r="BR38" s="234">
        <f t="shared" si="145"/>
        <v>0</v>
      </c>
      <c r="BS38" s="234">
        <f t="shared" si="146"/>
        <v>0</v>
      </c>
      <c r="BT38" s="242">
        <f t="shared" si="147"/>
        <v>0</v>
      </c>
      <c r="BV38" s="234">
        <f t="shared" si="223"/>
        <v>25</v>
      </c>
      <c r="BW38" s="235" t="str">
        <f t="shared" si="148"/>
        <v/>
      </c>
      <c r="BX38" s="236" t="str">
        <f>IFERROR(VLOOKUP(BW38,'Referencia Parámetros'!$A$2:$B$18,2),"")</f>
        <v/>
      </c>
      <c r="BY38" s="140"/>
      <c r="BZ38" s="140"/>
      <c r="CA38" s="136" t="str">
        <f t="shared" si="34"/>
        <v>Completar</v>
      </c>
      <c r="CB38" s="134"/>
      <c r="CC38" s="134"/>
      <c r="CD38" s="134"/>
      <c r="CE38" s="136" t="str">
        <f t="shared" si="35"/>
        <v>Completar</v>
      </c>
      <c r="CF38" s="137" t="str">
        <f t="shared" si="36"/>
        <v>Completar</v>
      </c>
      <c r="CG38" s="137" t="str">
        <f t="shared" si="37"/>
        <v>Completar</v>
      </c>
      <c r="CH38" s="135"/>
      <c r="CI38" s="136" t="str">
        <f t="shared" si="38"/>
        <v>Completar</v>
      </c>
      <c r="CJ38" s="237">
        <f t="shared" si="149"/>
        <v>0</v>
      </c>
      <c r="CK38" s="238">
        <f t="shared" si="150"/>
        <v>0</v>
      </c>
      <c r="CL38" s="239" t="str">
        <f>IFERROR(IF(CK38&gt;20*BX38,'Referencia Parámetros'!$D$20,IF(CK38&gt;10*BX38,'Referencia Parámetros'!$D$21,IF(CK38&gt;5*BX38,'Referencia Parámetros'!$D$22, IF(CK38&gt;1,'Referencia Parámetros'!$D$23,"NO APLICA")))),"")</f>
        <v/>
      </c>
      <c r="CM38" s="240" t="str">
        <f t="shared" si="151"/>
        <v/>
      </c>
      <c r="CN38" s="291">
        <f t="shared" si="40"/>
        <v>0</v>
      </c>
      <c r="CO38" s="234">
        <f t="shared" si="152"/>
        <v>0</v>
      </c>
      <c r="CP38" s="234">
        <f t="shared" si="153"/>
        <v>0</v>
      </c>
      <c r="CQ38" s="234">
        <f t="shared" si="154"/>
        <v>0</v>
      </c>
      <c r="CR38" s="242">
        <f t="shared" si="155"/>
        <v>0</v>
      </c>
      <c r="CT38" s="234">
        <f t="shared" si="224"/>
        <v>25</v>
      </c>
      <c r="CU38" s="235" t="str">
        <f t="shared" si="156"/>
        <v/>
      </c>
      <c r="CV38" s="236" t="str">
        <f>IFERROR(VLOOKUP(CU38,'Referencia Parámetros'!$A$2:$B$18,2),"")</f>
        <v/>
      </c>
      <c r="CW38" s="140"/>
      <c r="CX38" s="140"/>
      <c r="CY38" s="136" t="str">
        <f t="shared" si="44"/>
        <v>Completar</v>
      </c>
      <c r="CZ38" s="134"/>
      <c r="DA38" s="134"/>
      <c r="DB38" s="134"/>
      <c r="DC38" s="136" t="str">
        <f t="shared" si="45"/>
        <v>Completar</v>
      </c>
      <c r="DD38" s="137" t="str">
        <f t="shared" si="46"/>
        <v>Completar</v>
      </c>
      <c r="DE38" s="137" t="str">
        <f t="shared" si="47"/>
        <v>Completar</v>
      </c>
      <c r="DF38" s="135"/>
      <c r="DG38" s="136" t="str">
        <f t="shared" si="48"/>
        <v>Completar</v>
      </c>
      <c r="DH38" s="237">
        <f t="shared" si="157"/>
        <v>0</v>
      </c>
      <c r="DI38" s="238">
        <f t="shared" si="158"/>
        <v>0</v>
      </c>
      <c r="DJ38" s="239" t="str">
        <f>IFERROR(IF(DI38&gt;20*CV38,'Referencia Parámetros'!$D$20,IF(DI38&gt;10*CV38,'Referencia Parámetros'!$D$21,IF(DI38&gt;5*CV38,'Referencia Parámetros'!$D$22, IF(DI38&gt;1,'Referencia Parámetros'!$D$23,"NO APLICA")))),"")</f>
        <v/>
      </c>
      <c r="DK38" s="240" t="str">
        <f t="shared" si="159"/>
        <v/>
      </c>
      <c r="DL38" s="291">
        <f t="shared" si="50"/>
        <v>0</v>
      </c>
      <c r="DM38" s="234">
        <f t="shared" si="160"/>
        <v>0</v>
      </c>
      <c r="DN38" s="234">
        <f t="shared" si="161"/>
        <v>0</v>
      </c>
      <c r="DO38" s="234">
        <f t="shared" si="162"/>
        <v>0</v>
      </c>
      <c r="DP38" s="242">
        <f t="shared" si="163"/>
        <v>0</v>
      </c>
      <c r="DR38" s="234">
        <f t="shared" si="225"/>
        <v>25</v>
      </c>
      <c r="DS38" s="235" t="str">
        <f t="shared" si="164"/>
        <v/>
      </c>
      <c r="DT38" s="236" t="str">
        <f>IFERROR(VLOOKUP(DS38,'Referencia Parámetros'!$A$2:$B$18,2),"")</f>
        <v/>
      </c>
      <c r="DU38" s="140"/>
      <c r="DV38" s="140"/>
      <c r="DW38" s="136" t="str">
        <f t="shared" si="54"/>
        <v>Completar</v>
      </c>
      <c r="DX38" s="134"/>
      <c r="DY38" s="134"/>
      <c r="DZ38" s="134"/>
      <c r="EA38" s="136" t="str">
        <f t="shared" si="55"/>
        <v>Completar</v>
      </c>
      <c r="EB38" s="137" t="str">
        <f t="shared" si="56"/>
        <v>Completar</v>
      </c>
      <c r="EC38" s="137" t="str">
        <f t="shared" si="57"/>
        <v>Completar</v>
      </c>
      <c r="ED38" s="135"/>
      <c r="EE38" s="136" t="str">
        <f t="shared" si="58"/>
        <v>Completar</v>
      </c>
      <c r="EF38" s="237">
        <f t="shared" si="165"/>
        <v>0</v>
      </c>
      <c r="EG38" s="238">
        <f t="shared" si="166"/>
        <v>0</v>
      </c>
      <c r="EH38" s="239" t="str">
        <f>IFERROR(IF(EG38&gt;20*DT38,'Referencia Parámetros'!$D$20,IF(EG38&gt;10*DT38,'Referencia Parámetros'!$D$21,IF(EG38&gt;5*DT38,'Referencia Parámetros'!$D$22, IF(EG38&gt;1,'Referencia Parámetros'!$D$23,"NO APLICA")))),"")</f>
        <v/>
      </c>
      <c r="EI38" s="240" t="str">
        <f t="shared" si="167"/>
        <v/>
      </c>
      <c r="EJ38" s="291">
        <f t="shared" si="60"/>
        <v>0</v>
      </c>
      <c r="EK38" s="234">
        <f t="shared" si="168"/>
        <v>0</v>
      </c>
      <c r="EL38" s="234">
        <f t="shared" si="169"/>
        <v>0</v>
      </c>
      <c r="EM38" s="234">
        <f t="shared" si="170"/>
        <v>0</v>
      </c>
      <c r="EN38" s="242">
        <f t="shared" si="171"/>
        <v>0</v>
      </c>
      <c r="EP38" s="234">
        <f t="shared" si="226"/>
        <v>25</v>
      </c>
      <c r="EQ38" s="235" t="str">
        <f t="shared" si="172"/>
        <v/>
      </c>
      <c r="ER38" s="236" t="str">
        <f>IFERROR(VLOOKUP(EQ38,'Referencia Parámetros'!$A$2:$B$18,2),"")</f>
        <v/>
      </c>
      <c r="ES38" s="140"/>
      <c r="ET38" s="140"/>
      <c r="EU38" s="136" t="str">
        <f t="shared" si="64"/>
        <v>Completar</v>
      </c>
      <c r="EV38" s="134"/>
      <c r="EW38" s="134"/>
      <c r="EX38" s="134"/>
      <c r="EY38" s="136" t="str">
        <f t="shared" si="65"/>
        <v>Completar</v>
      </c>
      <c r="EZ38" s="137" t="str">
        <f t="shared" si="66"/>
        <v>Completar</v>
      </c>
      <c r="FA38" s="137" t="str">
        <f t="shared" si="67"/>
        <v>Completar</v>
      </c>
      <c r="FB38" s="135"/>
      <c r="FC38" s="136" t="str">
        <f t="shared" si="68"/>
        <v>Completar</v>
      </c>
      <c r="FD38" s="237">
        <f t="shared" si="173"/>
        <v>0</v>
      </c>
      <c r="FE38" s="238">
        <f t="shared" si="174"/>
        <v>0</v>
      </c>
      <c r="FF38" s="239" t="str">
        <f>IFERROR(IF(FE38&gt;20*ER38,'Referencia Parámetros'!$D$20,IF(FE38&gt;10*ER38,'Referencia Parámetros'!$D$21,IF(FE38&gt;5*ER38,'Referencia Parámetros'!$D$22, IF(FE38&gt;1,'Referencia Parámetros'!$D$23,"NO APLICA")))),"")</f>
        <v/>
      </c>
      <c r="FG38" s="240" t="str">
        <f t="shared" si="175"/>
        <v/>
      </c>
      <c r="FH38" s="291">
        <f t="shared" si="70"/>
        <v>0</v>
      </c>
      <c r="FI38" s="234">
        <f t="shared" si="176"/>
        <v>0</v>
      </c>
      <c r="FJ38" s="234">
        <f t="shared" si="177"/>
        <v>0</v>
      </c>
      <c r="FK38" s="234">
        <f t="shared" si="178"/>
        <v>0</v>
      </c>
      <c r="FL38" s="242">
        <f t="shared" si="179"/>
        <v>0</v>
      </c>
      <c r="FN38" s="234">
        <f t="shared" si="227"/>
        <v>25</v>
      </c>
      <c r="FO38" s="235" t="str">
        <f t="shared" si="180"/>
        <v/>
      </c>
      <c r="FP38" s="236" t="str">
        <f>IFERROR(VLOOKUP(FO38,'Referencia Parámetros'!$A$2:$B$18,2),"")</f>
        <v/>
      </c>
      <c r="FQ38" s="140"/>
      <c r="FR38" s="140"/>
      <c r="FS38" s="136" t="str">
        <f t="shared" si="74"/>
        <v>Completar</v>
      </c>
      <c r="FT38" s="134"/>
      <c r="FU38" s="134"/>
      <c r="FV38" s="134"/>
      <c r="FW38" s="136" t="str">
        <f t="shared" si="75"/>
        <v>Completar</v>
      </c>
      <c r="FX38" s="137" t="str">
        <f t="shared" si="76"/>
        <v>Completar</v>
      </c>
      <c r="FY38" s="137" t="str">
        <f t="shared" si="77"/>
        <v>Completar</v>
      </c>
      <c r="FZ38" s="135"/>
      <c r="GA38" s="136" t="str">
        <f t="shared" si="78"/>
        <v>Completar</v>
      </c>
      <c r="GB38" s="237">
        <f t="shared" si="181"/>
        <v>0</v>
      </c>
      <c r="GC38" s="238">
        <f t="shared" si="182"/>
        <v>0</v>
      </c>
      <c r="GD38" s="239" t="str">
        <f>IFERROR(IF(GC38&gt;20*FP38,'Referencia Parámetros'!$D$20,IF(GC38&gt;10*FP38,'Referencia Parámetros'!$D$21,IF(GC38&gt;5*FP38,'Referencia Parámetros'!$D$22, IF(GC38&gt;1,'Referencia Parámetros'!$D$23,"NO APLICA")))),"")</f>
        <v/>
      </c>
      <c r="GE38" s="240" t="str">
        <f t="shared" si="183"/>
        <v/>
      </c>
      <c r="GF38" s="291">
        <f t="shared" si="80"/>
        <v>0</v>
      </c>
      <c r="GG38" s="234">
        <f t="shared" si="184"/>
        <v>0</v>
      </c>
      <c r="GH38" s="234">
        <f t="shared" si="185"/>
        <v>0</v>
      </c>
      <c r="GI38" s="234">
        <f t="shared" si="186"/>
        <v>0</v>
      </c>
      <c r="GJ38" s="242">
        <f t="shared" si="187"/>
        <v>0</v>
      </c>
      <c r="GL38" s="234">
        <f t="shared" si="228"/>
        <v>25</v>
      </c>
      <c r="GM38" s="235" t="str">
        <f t="shared" si="188"/>
        <v/>
      </c>
      <c r="GN38" s="236" t="str">
        <f>IFERROR(VLOOKUP(GM38,'Referencia Parámetros'!$A$2:$B$18,2),"")</f>
        <v/>
      </c>
      <c r="GO38" s="140"/>
      <c r="GP38" s="140"/>
      <c r="GQ38" s="136" t="str">
        <f t="shared" si="84"/>
        <v>Completar</v>
      </c>
      <c r="GR38" s="134"/>
      <c r="GS38" s="134"/>
      <c r="GT38" s="134"/>
      <c r="GU38" s="136" t="str">
        <f t="shared" si="85"/>
        <v>Completar</v>
      </c>
      <c r="GV38" s="137" t="str">
        <f t="shared" si="86"/>
        <v>Completar</v>
      </c>
      <c r="GW38" s="137" t="str">
        <f t="shared" si="87"/>
        <v>Completar</v>
      </c>
      <c r="GX38" s="135"/>
      <c r="GY38" s="136" t="str">
        <f t="shared" si="88"/>
        <v>Completar</v>
      </c>
      <c r="GZ38" s="237">
        <f t="shared" si="189"/>
        <v>0</v>
      </c>
      <c r="HA38" s="238">
        <f t="shared" si="190"/>
        <v>0</v>
      </c>
      <c r="HB38" s="239" t="str">
        <f>IFERROR(IF(HA38&gt;20*GN38,'Referencia Parámetros'!$D$20,IF(HA38&gt;10*GN38,'Referencia Parámetros'!$D$21,IF(HA38&gt;5*GN38,'Referencia Parámetros'!$D$22, IF(HA38&gt;1,'Referencia Parámetros'!$D$23,"NO APLICA")))),"")</f>
        <v/>
      </c>
      <c r="HC38" s="240" t="str">
        <f t="shared" si="191"/>
        <v/>
      </c>
      <c r="HD38" s="291">
        <f t="shared" si="90"/>
        <v>0</v>
      </c>
      <c r="HE38" s="234">
        <f t="shared" si="192"/>
        <v>0</v>
      </c>
      <c r="HF38" s="234">
        <f t="shared" si="193"/>
        <v>0</v>
      </c>
      <c r="HG38" s="234">
        <f t="shared" si="194"/>
        <v>0</v>
      </c>
      <c r="HH38" s="242">
        <f t="shared" si="195"/>
        <v>0</v>
      </c>
      <c r="HJ38" s="234">
        <f t="shared" si="229"/>
        <v>25</v>
      </c>
      <c r="HK38" s="235" t="str">
        <f t="shared" si="196"/>
        <v/>
      </c>
      <c r="HL38" s="236" t="str">
        <f>IFERROR(VLOOKUP(HK38,'Referencia Parámetros'!$A$2:$B$18,2),"")</f>
        <v/>
      </c>
      <c r="HM38" s="140"/>
      <c r="HN38" s="140"/>
      <c r="HO38" s="136" t="str">
        <f t="shared" si="94"/>
        <v>Completar</v>
      </c>
      <c r="HP38" s="134"/>
      <c r="HQ38" s="134"/>
      <c r="HR38" s="134"/>
      <c r="HS38" s="136" t="str">
        <f t="shared" si="95"/>
        <v>Completar</v>
      </c>
      <c r="HT38" s="137" t="str">
        <f t="shared" si="96"/>
        <v>Completar</v>
      </c>
      <c r="HU38" s="137" t="str">
        <f t="shared" si="97"/>
        <v>Completar</v>
      </c>
      <c r="HV38" s="135"/>
      <c r="HW38" s="136" t="str">
        <f t="shared" si="98"/>
        <v>Completar</v>
      </c>
      <c r="HX38" s="237">
        <f t="shared" si="197"/>
        <v>0</v>
      </c>
      <c r="HY38" s="238">
        <f t="shared" si="198"/>
        <v>0</v>
      </c>
      <c r="HZ38" s="239" t="str">
        <f>IFERROR(IF(HY38&gt;20*HL38,'Referencia Parámetros'!$D$20,IF(HY38&gt;10*HL38,'Referencia Parámetros'!$D$21,IF(HY38&gt;5*HL38,'Referencia Parámetros'!$D$22, IF(HY38&gt;1,'Referencia Parámetros'!$D$23,"NO APLICA")))),"")</f>
        <v/>
      </c>
      <c r="IA38" s="240" t="str">
        <f t="shared" si="199"/>
        <v/>
      </c>
      <c r="IB38" s="291">
        <f t="shared" si="100"/>
        <v>0</v>
      </c>
      <c r="IC38" s="234">
        <f t="shared" si="200"/>
        <v>0</v>
      </c>
      <c r="ID38" s="234">
        <f t="shared" si="201"/>
        <v>0</v>
      </c>
      <c r="IE38" s="234">
        <f t="shared" si="202"/>
        <v>0</v>
      </c>
      <c r="IF38" s="242">
        <f t="shared" si="203"/>
        <v>0</v>
      </c>
      <c r="IH38" s="234">
        <f t="shared" si="230"/>
        <v>25</v>
      </c>
      <c r="II38" s="235" t="str">
        <f t="shared" si="204"/>
        <v/>
      </c>
      <c r="IJ38" s="236" t="str">
        <f>IFERROR(VLOOKUP(II38,'Referencia Parámetros'!$A$2:$B$18,2),"")</f>
        <v/>
      </c>
      <c r="IK38" s="140"/>
      <c r="IL38" s="140"/>
      <c r="IM38" s="136" t="str">
        <f t="shared" si="104"/>
        <v>Completar</v>
      </c>
      <c r="IN38" s="134"/>
      <c r="IO38" s="134"/>
      <c r="IP38" s="134"/>
      <c r="IQ38" s="136" t="str">
        <f t="shared" si="105"/>
        <v>Completar</v>
      </c>
      <c r="IR38" s="137" t="str">
        <f t="shared" si="106"/>
        <v>Completar</v>
      </c>
      <c r="IS38" s="137" t="str">
        <f t="shared" si="107"/>
        <v>Completar</v>
      </c>
      <c r="IT38" s="135"/>
      <c r="IU38" s="136" t="str">
        <f t="shared" si="108"/>
        <v>Completar</v>
      </c>
      <c r="IV38" s="237">
        <f t="shared" si="205"/>
        <v>0</v>
      </c>
      <c r="IW38" s="238">
        <f t="shared" si="206"/>
        <v>0</v>
      </c>
      <c r="IX38" s="239" t="str">
        <f>IFERROR(IF(IW38&gt;20*IJ38,'Referencia Parámetros'!$D$20,IF(IW38&gt;10*IJ38,'Referencia Parámetros'!$D$21,IF(IW38&gt;5*IJ38,'Referencia Parámetros'!$D$22, IF(IW38&gt;1,'Referencia Parámetros'!$D$23,"NO APLICA")))),"")</f>
        <v/>
      </c>
      <c r="IY38" s="240" t="str">
        <f t="shared" si="207"/>
        <v/>
      </c>
      <c r="IZ38" s="291">
        <f t="shared" si="110"/>
        <v>0</v>
      </c>
      <c r="JA38" s="234">
        <f t="shared" si="208"/>
        <v>0</v>
      </c>
      <c r="JB38" s="234">
        <f t="shared" si="209"/>
        <v>0</v>
      </c>
      <c r="JC38" s="234">
        <f t="shared" si="210"/>
        <v>0</v>
      </c>
      <c r="JD38" s="242">
        <f t="shared" si="211"/>
        <v>0</v>
      </c>
      <c r="JE38" s="198"/>
      <c r="JF38" s="234">
        <f t="shared" si="231"/>
        <v>25</v>
      </c>
      <c r="JG38" s="235" t="str">
        <f t="shared" si="212"/>
        <v/>
      </c>
      <c r="JH38" s="236" t="str">
        <f>IFERROR(VLOOKUP(JG38,'Referencia Parámetros'!$A$2:$B$18,2),"")</f>
        <v/>
      </c>
      <c r="JI38" s="140"/>
      <c r="JJ38" s="140"/>
      <c r="JK38" s="136" t="str">
        <f t="shared" si="114"/>
        <v>Completar</v>
      </c>
      <c r="JL38" s="134"/>
      <c r="JM38" s="134"/>
      <c r="JN38" s="134"/>
      <c r="JO38" s="136" t="str">
        <f t="shared" si="115"/>
        <v>Completar</v>
      </c>
      <c r="JP38" s="137" t="str">
        <f t="shared" si="116"/>
        <v>Completar</v>
      </c>
      <c r="JQ38" s="137" t="str">
        <f t="shared" si="117"/>
        <v>Completar</v>
      </c>
      <c r="JR38" s="135"/>
      <c r="JS38" s="136" t="str">
        <f t="shared" si="118"/>
        <v>Completar</v>
      </c>
      <c r="JT38" s="237">
        <f t="shared" si="213"/>
        <v>0</v>
      </c>
      <c r="JU38" s="238">
        <f t="shared" si="214"/>
        <v>0</v>
      </c>
      <c r="JV38" s="239" t="str">
        <f>IFERROR(IF(JU38&gt;20*JH38,'Referencia Parámetros'!$D$20,IF(JU38&gt;10*JH38,'Referencia Parámetros'!$D$21,IF(JU38&gt;5*JH38,'Referencia Parámetros'!$D$22, IF(JU38&gt;1,'Referencia Parámetros'!$D$23,"NO APLICA")))),"")</f>
        <v/>
      </c>
      <c r="JW38" s="240" t="str">
        <f t="shared" si="215"/>
        <v/>
      </c>
      <c r="JX38" s="291">
        <f t="shared" si="120"/>
        <v>0</v>
      </c>
      <c r="JY38" s="234">
        <f t="shared" si="216"/>
        <v>0</v>
      </c>
      <c r="JZ38" s="234">
        <f t="shared" si="217"/>
        <v>0</v>
      </c>
      <c r="KA38" s="234">
        <f t="shared" si="218"/>
        <v>0</v>
      </c>
      <c r="KB38" s="242">
        <f t="shared" si="219"/>
        <v>0</v>
      </c>
      <c r="LK38" s="244"/>
      <c r="LY38" s="198"/>
    </row>
    <row r="39" spans="1:337" ht="16.5" customHeight="1" x14ac:dyDescent="0.25">
      <c r="A39" s="234">
        <f t="shared" si="220"/>
        <v>26</v>
      </c>
      <c r="B39" s="235" t="str">
        <f t="shared" si="124"/>
        <v/>
      </c>
      <c r="C39" s="236" t="str">
        <f>+IFERROR(VLOOKUP(B39,'Referencia Parámetros'!$A$2:$B$18,2),"")</f>
        <v/>
      </c>
      <c r="D39" s="140"/>
      <c r="E39" s="134"/>
      <c r="F39" s="135"/>
      <c r="G39" s="134"/>
      <c r="H39" s="134"/>
      <c r="I39" s="134"/>
      <c r="J39" s="135"/>
      <c r="K39" s="141"/>
      <c r="L39" s="141"/>
      <c r="M39" s="135"/>
      <c r="N39" s="135"/>
      <c r="O39" s="237">
        <f t="shared" si="125"/>
        <v>0</v>
      </c>
      <c r="P39" s="238">
        <f t="shared" si="126"/>
        <v>0</v>
      </c>
      <c r="Q39" s="239" t="str">
        <f>IFERROR(IF(P39&gt;20*C39,'Referencia Parámetros'!$D$20,IF(P39&gt;10*C39,'Referencia Parámetros'!$D$21,IF(P39&gt;5*C39,'Referencia Parámetros'!$D$22,IF(P39&gt;1,'Referencia Parámetros'!$D$23,"NO APLICA")))),"")</f>
        <v/>
      </c>
      <c r="R39" s="240" t="str">
        <f t="shared" si="127"/>
        <v/>
      </c>
      <c r="S39" s="300">
        <f t="shared" si="13"/>
        <v>0</v>
      </c>
      <c r="T39" s="234">
        <f t="shared" si="128"/>
        <v>0</v>
      </c>
      <c r="U39" s="234">
        <f t="shared" si="129"/>
        <v>0</v>
      </c>
      <c r="V39" s="234">
        <f t="shared" si="130"/>
        <v>0</v>
      </c>
      <c r="W39" s="242">
        <f t="shared" si="131"/>
        <v>0</v>
      </c>
      <c r="X39" s="297"/>
      <c r="Z39" s="234">
        <f t="shared" si="221"/>
        <v>26</v>
      </c>
      <c r="AA39" s="235" t="str">
        <f t="shared" si="132"/>
        <v/>
      </c>
      <c r="AB39" s="236" t="str">
        <f>IFERROR(VLOOKUP(AA39,'Referencia Parámetros'!$A$2:$B$18,2),"")</f>
        <v/>
      </c>
      <c r="AC39" s="140"/>
      <c r="AD39" s="140"/>
      <c r="AE39" s="136" t="str">
        <f t="shared" si="15"/>
        <v>Completar</v>
      </c>
      <c r="AF39" s="134"/>
      <c r="AG39" s="134"/>
      <c r="AH39" s="134"/>
      <c r="AI39" s="136" t="str">
        <f t="shared" si="16"/>
        <v>Completar</v>
      </c>
      <c r="AJ39" s="137" t="str">
        <f t="shared" si="17"/>
        <v>Completar</v>
      </c>
      <c r="AK39" s="137" t="str">
        <f t="shared" si="18"/>
        <v>Completar</v>
      </c>
      <c r="AL39" s="135"/>
      <c r="AM39" s="136" t="str">
        <f t="shared" si="19"/>
        <v>Completar</v>
      </c>
      <c r="AN39" s="237">
        <f t="shared" si="133"/>
        <v>0</v>
      </c>
      <c r="AO39" s="238">
        <f t="shared" si="134"/>
        <v>0</v>
      </c>
      <c r="AP39" s="239" t="str">
        <f>IFERROR(IF(AO39&gt;20*AB39,'Referencia Parámetros'!$D$20,IF(AO39&gt;10*AB39,'Referencia Parámetros'!$D$21,IF(AO39&gt;5*AB39,'Referencia Parámetros'!$D$22, IF(AO39&gt;1,'Referencia Parámetros'!$D$23,"NO APLICA")))),"")</f>
        <v/>
      </c>
      <c r="AQ39" s="240" t="str">
        <f t="shared" si="135"/>
        <v/>
      </c>
      <c r="AR39" s="291">
        <f t="shared" si="232"/>
        <v>0</v>
      </c>
      <c r="AS39" s="234">
        <f t="shared" si="136"/>
        <v>0</v>
      </c>
      <c r="AT39" s="234">
        <f t="shared" si="137"/>
        <v>0</v>
      </c>
      <c r="AU39" s="234">
        <f t="shared" si="138"/>
        <v>0</v>
      </c>
      <c r="AV39" s="242">
        <f t="shared" si="139"/>
        <v>0</v>
      </c>
      <c r="AX39" s="234">
        <f t="shared" si="222"/>
        <v>26</v>
      </c>
      <c r="AY39" s="235" t="str">
        <f t="shared" si="140"/>
        <v/>
      </c>
      <c r="AZ39" s="236" t="str">
        <f>IFERROR(VLOOKUP(AY39,'Referencia Parámetros'!$A$2:$B$18,2),"")</f>
        <v/>
      </c>
      <c r="BA39" s="140"/>
      <c r="BB39" s="140"/>
      <c r="BC39" s="136" t="str">
        <f t="shared" si="24"/>
        <v>Completar</v>
      </c>
      <c r="BD39" s="134"/>
      <c r="BE39" s="134"/>
      <c r="BF39" s="134"/>
      <c r="BG39" s="136" t="str">
        <f t="shared" si="25"/>
        <v>Completar</v>
      </c>
      <c r="BH39" s="137" t="str">
        <f t="shared" si="26"/>
        <v>Completar</v>
      </c>
      <c r="BI39" s="137" t="str">
        <f t="shared" si="27"/>
        <v>Completar</v>
      </c>
      <c r="BJ39" s="135"/>
      <c r="BK39" s="136" t="str">
        <f t="shared" si="28"/>
        <v>Completar</v>
      </c>
      <c r="BL39" s="237">
        <f t="shared" si="141"/>
        <v>0</v>
      </c>
      <c r="BM39" s="238">
        <f t="shared" si="142"/>
        <v>0</v>
      </c>
      <c r="BN39" s="239" t="str">
        <f>IFERROR(IF(BM39&gt;20*AZ39,'Referencia Parámetros'!$D$20,IF(BM39&gt;10*AZ39,'Referencia Parámetros'!$D$21,IF(BM39&gt;5*AZ39,'Referencia Parámetros'!$D$22, IF(BM39&gt;1,'Referencia Parámetros'!$D$23,"NO APLICA")))),"")</f>
        <v/>
      </c>
      <c r="BO39" s="240" t="str">
        <f t="shared" si="143"/>
        <v/>
      </c>
      <c r="BP39" s="291">
        <f t="shared" si="30"/>
        <v>0</v>
      </c>
      <c r="BQ39" s="234">
        <f t="shared" si="144"/>
        <v>0</v>
      </c>
      <c r="BR39" s="234">
        <f t="shared" si="145"/>
        <v>0</v>
      </c>
      <c r="BS39" s="234">
        <f t="shared" si="146"/>
        <v>0</v>
      </c>
      <c r="BT39" s="242">
        <f t="shared" si="147"/>
        <v>0</v>
      </c>
      <c r="BV39" s="234">
        <f t="shared" si="223"/>
        <v>26</v>
      </c>
      <c r="BW39" s="235" t="str">
        <f t="shared" si="148"/>
        <v/>
      </c>
      <c r="BX39" s="236" t="str">
        <f>IFERROR(VLOOKUP(BW39,'Referencia Parámetros'!$A$2:$B$18,2),"")</f>
        <v/>
      </c>
      <c r="BY39" s="140"/>
      <c r="BZ39" s="140"/>
      <c r="CA39" s="136" t="str">
        <f t="shared" si="34"/>
        <v>Completar</v>
      </c>
      <c r="CB39" s="134"/>
      <c r="CC39" s="134"/>
      <c r="CD39" s="134"/>
      <c r="CE39" s="136" t="str">
        <f t="shared" si="35"/>
        <v>Completar</v>
      </c>
      <c r="CF39" s="137" t="str">
        <f t="shared" si="36"/>
        <v>Completar</v>
      </c>
      <c r="CG39" s="137" t="str">
        <f t="shared" si="37"/>
        <v>Completar</v>
      </c>
      <c r="CH39" s="135"/>
      <c r="CI39" s="136" t="str">
        <f t="shared" si="38"/>
        <v>Completar</v>
      </c>
      <c r="CJ39" s="237">
        <f t="shared" si="149"/>
        <v>0</v>
      </c>
      <c r="CK39" s="238">
        <f t="shared" si="150"/>
        <v>0</v>
      </c>
      <c r="CL39" s="239" t="str">
        <f>IFERROR(IF(CK39&gt;20*BX39,'Referencia Parámetros'!$D$20,IF(CK39&gt;10*BX39,'Referencia Parámetros'!$D$21,IF(CK39&gt;5*BX39,'Referencia Parámetros'!$D$22, IF(CK39&gt;1,'Referencia Parámetros'!$D$23,"NO APLICA")))),"")</f>
        <v/>
      </c>
      <c r="CM39" s="240" t="str">
        <f t="shared" si="151"/>
        <v/>
      </c>
      <c r="CN39" s="291">
        <f t="shared" si="40"/>
        <v>0</v>
      </c>
      <c r="CO39" s="234">
        <f t="shared" si="152"/>
        <v>0</v>
      </c>
      <c r="CP39" s="234">
        <f t="shared" si="153"/>
        <v>0</v>
      </c>
      <c r="CQ39" s="234">
        <f t="shared" si="154"/>
        <v>0</v>
      </c>
      <c r="CR39" s="242">
        <f t="shared" si="155"/>
        <v>0</v>
      </c>
      <c r="CT39" s="234">
        <f t="shared" si="224"/>
        <v>26</v>
      </c>
      <c r="CU39" s="235" t="str">
        <f t="shared" si="156"/>
        <v/>
      </c>
      <c r="CV39" s="236" t="str">
        <f>IFERROR(VLOOKUP(CU39,'Referencia Parámetros'!$A$2:$B$18,2),"")</f>
        <v/>
      </c>
      <c r="CW39" s="140"/>
      <c r="CX39" s="140"/>
      <c r="CY39" s="136" t="str">
        <f t="shared" si="44"/>
        <v>Completar</v>
      </c>
      <c r="CZ39" s="134"/>
      <c r="DA39" s="134"/>
      <c r="DB39" s="134"/>
      <c r="DC39" s="136" t="str">
        <f t="shared" si="45"/>
        <v>Completar</v>
      </c>
      <c r="DD39" s="137" t="str">
        <f t="shared" si="46"/>
        <v>Completar</v>
      </c>
      <c r="DE39" s="137" t="str">
        <f t="shared" si="47"/>
        <v>Completar</v>
      </c>
      <c r="DF39" s="135"/>
      <c r="DG39" s="136" t="str">
        <f t="shared" si="48"/>
        <v>Completar</v>
      </c>
      <c r="DH39" s="237">
        <f t="shared" si="157"/>
        <v>0</v>
      </c>
      <c r="DI39" s="238">
        <f t="shared" si="158"/>
        <v>0</v>
      </c>
      <c r="DJ39" s="239" t="str">
        <f>IFERROR(IF(DI39&gt;20*CV39,'Referencia Parámetros'!$D$20,IF(DI39&gt;10*CV39,'Referencia Parámetros'!$D$21,IF(DI39&gt;5*CV39,'Referencia Parámetros'!$D$22, IF(DI39&gt;1,'Referencia Parámetros'!$D$23,"NO APLICA")))),"")</f>
        <v/>
      </c>
      <c r="DK39" s="240" t="str">
        <f t="shared" si="159"/>
        <v/>
      </c>
      <c r="DL39" s="291">
        <f t="shared" si="50"/>
        <v>0</v>
      </c>
      <c r="DM39" s="234">
        <f t="shared" si="160"/>
        <v>0</v>
      </c>
      <c r="DN39" s="234">
        <f t="shared" si="161"/>
        <v>0</v>
      </c>
      <c r="DO39" s="234">
        <f t="shared" si="162"/>
        <v>0</v>
      </c>
      <c r="DP39" s="242">
        <f t="shared" si="163"/>
        <v>0</v>
      </c>
      <c r="DR39" s="234">
        <f t="shared" si="225"/>
        <v>26</v>
      </c>
      <c r="DS39" s="235" t="str">
        <f t="shared" si="164"/>
        <v/>
      </c>
      <c r="DT39" s="236" t="str">
        <f>IFERROR(VLOOKUP(DS39,'Referencia Parámetros'!$A$2:$B$18,2),"")</f>
        <v/>
      </c>
      <c r="DU39" s="140"/>
      <c r="DV39" s="140"/>
      <c r="DW39" s="136" t="str">
        <f t="shared" si="54"/>
        <v>Completar</v>
      </c>
      <c r="DX39" s="134"/>
      <c r="DY39" s="134"/>
      <c r="DZ39" s="134"/>
      <c r="EA39" s="136" t="str">
        <f t="shared" si="55"/>
        <v>Completar</v>
      </c>
      <c r="EB39" s="137" t="str">
        <f t="shared" si="56"/>
        <v>Completar</v>
      </c>
      <c r="EC39" s="137" t="str">
        <f t="shared" si="57"/>
        <v>Completar</v>
      </c>
      <c r="ED39" s="135"/>
      <c r="EE39" s="136" t="str">
        <f t="shared" si="58"/>
        <v>Completar</v>
      </c>
      <c r="EF39" s="237">
        <f t="shared" si="165"/>
        <v>0</v>
      </c>
      <c r="EG39" s="238">
        <f t="shared" si="166"/>
        <v>0</v>
      </c>
      <c r="EH39" s="239" t="str">
        <f>IFERROR(IF(EG39&gt;20*DT39,'Referencia Parámetros'!$D$20,IF(EG39&gt;10*DT39,'Referencia Parámetros'!$D$21,IF(EG39&gt;5*DT39,'Referencia Parámetros'!$D$22, IF(EG39&gt;1,'Referencia Parámetros'!$D$23,"NO APLICA")))),"")</f>
        <v/>
      </c>
      <c r="EI39" s="240" t="str">
        <f t="shared" si="167"/>
        <v/>
      </c>
      <c r="EJ39" s="291">
        <f t="shared" si="60"/>
        <v>0</v>
      </c>
      <c r="EK39" s="234">
        <f t="shared" si="168"/>
        <v>0</v>
      </c>
      <c r="EL39" s="234">
        <f t="shared" si="169"/>
        <v>0</v>
      </c>
      <c r="EM39" s="234">
        <f t="shared" si="170"/>
        <v>0</v>
      </c>
      <c r="EN39" s="242">
        <f t="shared" si="171"/>
        <v>0</v>
      </c>
      <c r="EP39" s="234">
        <f t="shared" si="226"/>
        <v>26</v>
      </c>
      <c r="EQ39" s="235" t="str">
        <f t="shared" si="172"/>
        <v/>
      </c>
      <c r="ER39" s="236" t="str">
        <f>IFERROR(VLOOKUP(EQ39,'Referencia Parámetros'!$A$2:$B$18,2),"")</f>
        <v/>
      </c>
      <c r="ES39" s="140"/>
      <c r="ET39" s="140"/>
      <c r="EU39" s="136" t="str">
        <f t="shared" si="64"/>
        <v>Completar</v>
      </c>
      <c r="EV39" s="134"/>
      <c r="EW39" s="134"/>
      <c r="EX39" s="134"/>
      <c r="EY39" s="136" t="str">
        <f t="shared" si="65"/>
        <v>Completar</v>
      </c>
      <c r="EZ39" s="137" t="str">
        <f t="shared" si="66"/>
        <v>Completar</v>
      </c>
      <c r="FA39" s="137" t="str">
        <f t="shared" si="67"/>
        <v>Completar</v>
      </c>
      <c r="FB39" s="135"/>
      <c r="FC39" s="136" t="str">
        <f t="shared" si="68"/>
        <v>Completar</v>
      </c>
      <c r="FD39" s="237">
        <f t="shared" si="173"/>
        <v>0</v>
      </c>
      <c r="FE39" s="238">
        <f t="shared" si="174"/>
        <v>0</v>
      </c>
      <c r="FF39" s="239" t="str">
        <f>IFERROR(IF(FE39&gt;20*ER39,'Referencia Parámetros'!$D$20,IF(FE39&gt;10*ER39,'Referencia Parámetros'!$D$21,IF(FE39&gt;5*ER39,'Referencia Parámetros'!$D$22, IF(FE39&gt;1,'Referencia Parámetros'!$D$23,"NO APLICA")))),"")</f>
        <v/>
      </c>
      <c r="FG39" s="240" t="str">
        <f t="shared" si="175"/>
        <v/>
      </c>
      <c r="FH39" s="291">
        <f t="shared" si="70"/>
        <v>0</v>
      </c>
      <c r="FI39" s="234">
        <f t="shared" si="176"/>
        <v>0</v>
      </c>
      <c r="FJ39" s="234">
        <f t="shared" si="177"/>
        <v>0</v>
      </c>
      <c r="FK39" s="234">
        <f t="shared" si="178"/>
        <v>0</v>
      </c>
      <c r="FL39" s="242">
        <f t="shared" si="179"/>
        <v>0</v>
      </c>
      <c r="FN39" s="234">
        <f t="shared" si="227"/>
        <v>26</v>
      </c>
      <c r="FO39" s="235" t="str">
        <f t="shared" si="180"/>
        <v/>
      </c>
      <c r="FP39" s="236" t="str">
        <f>IFERROR(VLOOKUP(FO39,'Referencia Parámetros'!$A$2:$B$18,2),"")</f>
        <v/>
      </c>
      <c r="FQ39" s="140"/>
      <c r="FR39" s="140"/>
      <c r="FS39" s="136" t="str">
        <f t="shared" si="74"/>
        <v>Completar</v>
      </c>
      <c r="FT39" s="134"/>
      <c r="FU39" s="134"/>
      <c r="FV39" s="134"/>
      <c r="FW39" s="136" t="str">
        <f t="shared" si="75"/>
        <v>Completar</v>
      </c>
      <c r="FX39" s="137" t="str">
        <f t="shared" si="76"/>
        <v>Completar</v>
      </c>
      <c r="FY39" s="137" t="str">
        <f t="shared" si="77"/>
        <v>Completar</v>
      </c>
      <c r="FZ39" s="135"/>
      <c r="GA39" s="136" t="str">
        <f t="shared" si="78"/>
        <v>Completar</v>
      </c>
      <c r="GB39" s="237">
        <f t="shared" si="181"/>
        <v>0</v>
      </c>
      <c r="GC39" s="238">
        <f t="shared" si="182"/>
        <v>0</v>
      </c>
      <c r="GD39" s="239" t="str">
        <f>IFERROR(IF(GC39&gt;20*FP39,'Referencia Parámetros'!$D$20,IF(GC39&gt;10*FP39,'Referencia Parámetros'!$D$21,IF(GC39&gt;5*FP39,'Referencia Parámetros'!$D$22, IF(GC39&gt;1,'Referencia Parámetros'!$D$23,"NO APLICA")))),"")</f>
        <v/>
      </c>
      <c r="GE39" s="240" t="str">
        <f t="shared" si="183"/>
        <v/>
      </c>
      <c r="GF39" s="291">
        <f t="shared" si="80"/>
        <v>0</v>
      </c>
      <c r="GG39" s="234">
        <f t="shared" si="184"/>
        <v>0</v>
      </c>
      <c r="GH39" s="234">
        <f t="shared" si="185"/>
        <v>0</v>
      </c>
      <c r="GI39" s="234">
        <f t="shared" si="186"/>
        <v>0</v>
      </c>
      <c r="GJ39" s="242">
        <f t="shared" si="187"/>
        <v>0</v>
      </c>
      <c r="GL39" s="234">
        <f t="shared" si="228"/>
        <v>26</v>
      </c>
      <c r="GM39" s="235" t="str">
        <f t="shared" si="188"/>
        <v/>
      </c>
      <c r="GN39" s="236" t="str">
        <f>IFERROR(VLOOKUP(GM39,'Referencia Parámetros'!$A$2:$B$18,2),"")</f>
        <v/>
      </c>
      <c r="GO39" s="140"/>
      <c r="GP39" s="140"/>
      <c r="GQ39" s="136" t="str">
        <f t="shared" si="84"/>
        <v>Completar</v>
      </c>
      <c r="GR39" s="134"/>
      <c r="GS39" s="134"/>
      <c r="GT39" s="134"/>
      <c r="GU39" s="136" t="str">
        <f t="shared" si="85"/>
        <v>Completar</v>
      </c>
      <c r="GV39" s="137" t="str">
        <f t="shared" si="86"/>
        <v>Completar</v>
      </c>
      <c r="GW39" s="137" t="str">
        <f t="shared" si="87"/>
        <v>Completar</v>
      </c>
      <c r="GX39" s="135"/>
      <c r="GY39" s="136" t="str">
        <f t="shared" si="88"/>
        <v>Completar</v>
      </c>
      <c r="GZ39" s="237">
        <f t="shared" si="189"/>
        <v>0</v>
      </c>
      <c r="HA39" s="238">
        <f t="shared" si="190"/>
        <v>0</v>
      </c>
      <c r="HB39" s="239" t="str">
        <f>IFERROR(IF(HA39&gt;20*GN39,'Referencia Parámetros'!$D$20,IF(HA39&gt;10*GN39,'Referencia Parámetros'!$D$21,IF(HA39&gt;5*GN39,'Referencia Parámetros'!$D$22, IF(HA39&gt;1,'Referencia Parámetros'!$D$23,"NO APLICA")))),"")</f>
        <v/>
      </c>
      <c r="HC39" s="240" t="str">
        <f t="shared" si="191"/>
        <v/>
      </c>
      <c r="HD39" s="291">
        <f t="shared" si="90"/>
        <v>0</v>
      </c>
      <c r="HE39" s="234">
        <f t="shared" si="192"/>
        <v>0</v>
      </c>
      <c r="HF39" s="234">
        <f t="shared" si="193"/>
        <v>0</v>
      </c>
      <c r="HG39" s="234">
        <f t="shared" si="194"/>
        <v>0</v>
      </c>
      <c r="HH39" s="242">
        <f t="shared" si="195"/>
        <v>0</v>
      </c>
      <c r="HJ39" s="234">
        <f t="shared" si="229"/>
        <v>26</v>
      </c>
      <c r="HK39" s="235" t="str">
        <f t="shared" si="196"/>
        <v/>
      </c>
      <c r="HL39" s="236" t="str">
        <f>IFERROR(VLOOKUP(HK39,'Referencia Parámetros'!$A$2:$B$18,2),"")</f>
        <v/>
      </c>
      <c r="HM39" s="140"/>
      <c r="HN39" s="140"/>
      <c r="HO39" s="136" t="str">
        <f t="shared" si="94"/>
        <v>Completar</v>
      </c>
      <c r="HP39" s="134"/>
      <c r="HQ39" s="134"/>
      <c r="HR39" s="134"/>
      <c r="HS39" s="136" t="str">
        <f t="shared" si="95"/>
        <v>Completar</v>
      </c>
      <c r="HT39" s="137" t="str">
        <f t="shared" si="96"/>
        <v>Completar</v>
      </c>
      <c r="HU39" s="137" t="str">
        <f t="shared" si="97"/>
        <v>Completar</v>
      </c>
      <c r="HV39" s="135"/>
      <c r="HW39" s="136" t="str">
        <f t="shared" si="98"/>
        <v>Completar</v>
      </c>
      <c r="HX39" s="237">
        <f t="shared" si="197"/>
        <v>0</v>
      </c>
      <c r="HY39" s="238">
        <f t="shared" si="198"/>
        <v>0</v>
      </c>
      <c r="HZ39" s="239" t="str">
        <f>IFERROR(IF(HY39&gt;20*HL39,'Referencia Parámetros'!$D$20,IF(HY39&gt;10*HL39,'Referencia Parámetros'!$D$21,IF(HY39&gt;5*HL39,'Referencia Parámetros'!$D$22, IF(HY39&gt;1,'Referencia Parámetros'!$D$23,"NO APLICA")))),"")</f>
        <v/>
      </c>
      <c r="IA39" s="240" t="str">
        <f t="shared" si="199"/>
        <v/>
      </c>
      <c r="IB39" s="291">
        <f t="shared" si="100"/>
        <v>0</v>
      </c>
      <c r="IC39" s="234">
        <f t="shared" si="200"/>
        <v>0</v>
      </c>
      <c r="ID39" s="234">
        <f t="shared" si="201"/>
        <v>0</v>
      </c>
      <c r="IE39" s="234">
        <f t="shared" si="202"/>
        <v>0</v>
      </c>
      <c r="IF39" s="242">
        <f t="shared" si="203"/>
        <v>0</v>
      </c>
      <c r="IH39" s="234">
        <f t="shared" si="230"/>
        <v>26</v>
      </c>
      <c r="II39" s="235" t="str">
        <f t="shared" si="204"/>
        <v/>
      </c>
      <c r="IJ39" s="236" t="str">
        <f>IFERROR(VLOOKUP(II39,'Referencia Parámetros'!$A$2:$B$18,2),"")</f>
        <v/>
      </c>
      <c r="IK39" s="140"/>
      <c r="IL39" s="140"/>
      <c r="IM39" s="136" t="str">
        <f t="shared" si="104"/>
        <v>Completar</v>
      </c>
      <c r="IN39" s="134"/>
      <c r="IO39" s="134"/>
      <c r="IP39" s="134"/>
      <c r="IQ39" s="136" t="str">
        <f t="shared" si="105"/>
        <v>Completar</v>
      </c>
      <c r="IR39" s="137" t="str">
        <f t="shared" si="106"/>
        <v>Completar</v>
      </c>
      <c r="IS39" s="137" t="str">
        <f t="shared" si="107"/>
        <v>Completar</v>
      </c>
      <c r="IT39" s="135"/>
      <c r="IU39" s="136" t="str">
        <f t="shared" si="108"/>
        <v>Completar</v>
      </c>
      <c r="IV39" s="237">
        <f t="shared" si="205"/>
        <v>0</v>
      </c>
      <c r="IW39" s="238">
        <f t="shared" si="206"/>
        <v>0</v>
      </c>
      <c r="IX39" s="239" t="str">
        <f>IFERROR(IF(IW39&gt;20*IJ39,'Referencia Parámetros'!$D$20,IF(IW39&gt;10*IJ39,'Referencia Parámetros'!$D$21,IF(IW39&gt;5*IJ39,'Referencia Parámetros'!$D$22, IF(IW39&gt;1,'Referencia Parámetros'!$D$23,"NO APLICA")))),"")</f>
        <v/>
      </c>
      <c r="IY39" s="240" t="str">
        <f t="shared" si="207"/>
        <v/>
      </c>
      <c r="IZ39" s="291">
        <f t="shared" si="110"/>
        <v>0</v>
      </c>
      <c r="JA39" s="234">
        <f t="shared" si="208"/>
        <v>0</v>
      </c>
      <c r="JB39" s="234">
        <f t="shared" si="209"/>
        <v>0</v>
      </c>
      <c r="JC39" s="234">
        <f t="shared" si="210"/>
        <v>0</v>
      </c>
      <c r="JD39" s="242">
        <f t="shared" si="211"/>
        <v>0</v>
      </c>
      <c r="JE39" s="198"/>
      <c r="JF39" s="234">
        <f t="shared" si="231"/>
        <v>26</v>
      </c>
      <c r="JG39" s="235" t="str">
        <f t="shared" si="212"/>
        <v/>
      </c>
      <c r="JH39" s="236" t="str">
        <f>IFERROR(VLOOKUP(JG39,'Referencia Parámetros'!$A$2:$B$18,2),"")</f>
        <v/>
      </c>
      <c r="JI39" s="140"/>
      <c r="JJ39" s="140"/>
      <c r="JK39" s="136" t="str">
        <f t="shared" si="114"/>
        <v>Completar</v>
      </c>
      <c r="JL39" s="134"/>
      <c r="JM39" s="134"/>
      <c r="JN39" s="134"/>
      <c r="JO39" s="136" t="str">
        <f t="shared" si="115"/>
        <v>Completar</v>
      </c>
      <c r="JP39" s="137" t="str">
        <f t="shared" si="116"/>
        <v>Completar</v>
      </c>
      <c r="JQ39" s="137" t="str">
        <f t="shared" si="117"/>
        <v>Completar</v>
      </c>
      <c r="JR39" s="135"/>
      <c r="JS39" s="136" t="str">
        <f t="shared" si="118"/>
        <v>Completar</v>
      </c>
      <c r="JT39" s="237">
        <f t="shared" si="213"/>
        <v>0</v>
      </c>
      <c r="JU39" s="238">
        <f t="shared" si="214"/>
        <v>0</v>
      </c>
      <c r="JV39" s="239" t="str">
        <f>IFERROR(IF(JU39&gt;20*JH39,'Referencia Parámetros'!$D$20,IF(JU39&gt;10*JH39,'Referencia Parámetros'!$D$21,IF(JU39&gt;5*JH39,'Referencia Parámetros'!$D$22, IF(JU39&gt;1,'Referencia Parámetros'!$D$23,"NO APLICA")))),"")</f>
        <v/>
      </c>
      <c r="JW39" s="240" t="str">
        <f t="shared" si="215"/>
        <v/>
      </c>
      <c r="JX39" s="291">
        <f t="shared" si="120"/>
        <v>0</v>
      </c>
      <c r="JY39" s="234">
        <f t="shared" si="216"/>
        <v>0</v>
      </c>
      <c r="JZ39" s="234">
        <f t="shared" si="217"/>
        <v>0</v>
      </c>
      <c r="KA39" s="234">
        <f t="shared" si="218"/>
        <v>0</v>
      </c>
      <c r="KB39" s="242">
        <f t="shared" si="219"/>
        <v>0</v>
      </c>
      <c r="LK39" s="244"/>
      <c r="LY39" s="198"/>
    </row>
    <row r="40" spans="1:337" ht="16.5" customHeight="1" x14ac:dyDescent="0.25">
      <c r="A40" s="234">
        <f t="shared" si="220"/>
        <v>27</v>
      </c>
      <c r="B40" s="235" t="str">
        <f t="shared" si="124"/>
        <v/>
      </c>
      <c r="C40" s="236" t="str">
        <f>+IFERROR(VLOOKUP(B40,'Referencia Parámetros'!$A$2:$B$18,2),"")</f>
        <v/>
      </c>
      <c r="D40" s="140"/>
      <c r="E40" s="134"/>
      <c r="F40" s="135"/>
      <c r="G40" s="134"/>
      <c r="H40" s="134"/>
      <c r="I40" s="134"/>
      <c r="J40" s="135"/>
      <c r="K40" s="141"/>
      <c r="L40" s="141"/>
      <c r="M40" s="135"/>
      <c r="N40" s="135"/>
      <c r="O40" s="237">
        <f t="shared" si="125"/>
        <v>0</v>
      </c>
      <c r="P40" s="238">
        <f t="shared" si="126"/>
        <v>0</v>
      </c>
      <c r="Q40" s="239" t="str">
        <f>IFERROR(IF(P40&gt;20*C40,'Referencia Parámetros'!$D$20,IF(P40&gt;10*C40,'Referencia Parámetros'!$D$21,IF(P40&gt;5*C40,'Referencia Parámetros'!$D$22,IF(P40&gt;1,'Referencia Parámetros'!$D$23,"NO APLICA")))),"")</f>
        <v/>
      </c>
      <c r="R40" s="240" t="str">
        <f t="shared" si="127"/>
        <v/>
      </c>
      <c r="S40" s="300">
        <f t="shared" si="13"/>
        <v>0</v>
      </c>
      <c r="T40" s="234">
        <f t="shared" si="128"/>
        <v>0</v>
      </c>
      <c r="U40" s="234">
        <f t="shared" si="129"/>
        <v>0</v>
      </c>
      <c r="V40" s="234">
        <f t="shared" si="130"/>
        <v>0</v>
      </c>
      <c r="W40" s="242">
        <f t="shared" si="131"/>
        <v>0</v>
      </c>
      <c r="X40" s="297"/>
      <c r="Z40" s="234">
        <f t="shared" si="221"/>
        <v>27</v>
      </c>
      <c r="AA40" s="235" t="str">
        <f t="shared" si="132"/>
        <v/>
      </c>
      <c r="AB40" s="236" t="str">
        <f>IFERROR(VLOOKUP(AA40,'Referencia Parámetros'!$A$2:$B$18,2),"")</f>
        <v/>
      </c>
      <c r="AC40" s="140"/>
      <c r="AD40" s="140"/>
      <c r="AE40" s="136" t="str">
        <f t="shared" si="15"/>
        <v>Completar</v>
      </c>
      <c r="AF40" s="134"/>
      <c r="AG40" s="134"/>
      <c r="AH40" s="134"/>
      <c r="AI40" s="136" t="str">
        <f t="shared" si="16"/>
        <v>Completar</v>
      </c>
      <c r="AJ40" s="137" t="str">
        <f t="shared" si="17"/>
        <v>Completar</v>
      </c>
      <c r="AK40" s="137" t="str">
        <f t="shared" si="18"/>
        <v>Completar</v>
      </c>
      <c r="AL40" s="135"/>
      <c r="AM40" s="136" t="str">
        <f t="shared" si="19"/>
        <v>Completar</v>
      </c>
      <c r="AN40" s="237">
        <f t="shared" si="133"/>
        <v>0</v>
      </c>
      <c r="AO40" s="238">
        <f t="shared" si="134"/>
        <v>0</v>
      </c>
      <c r="AP40" s="239" t="str">
        <f>IFERROR(IF(AO40&gt;20*AB40,'Referencia Parámetros'!$D$20,IF(AO40&gt;10*AB40,'Referencia Parámetros'!$D$21,IF(AO40&gt;5*AB40,'Referencia Parámetros'!$D$22, IF(AO40&gt;1,'Referencia Parámetros'!$D$23,"NO APLICA")))),"")</f>
        <v/>
      </c>
      <c r="AQ40" s="240" t="str">
        <f t="shared" si="135"/>
        <v/>
      </c>
      <c r="AR40" s="291">
        <f t="shared" si="232"/>
        <v>0</v>
      </c>
      <c r="AS40" s="234">
        <f t="shared" si="136"/>
        <v>0</v>
      </c>
      <c r="AT40" s="234">
        <f t="shared" si="137"/>
        <v>0</v>
      </c>
      <c r="AU40" s="234">
        <f t="shared" si="138"/>
        <v>0</v>
      </c>
      <c r="AV40" s="242">
        <f t="shared" si="139"/>
        <v>0</v>
      </c>
      <c r="AX40" s="234">
        <f t="shared" si="222"/>
        <v>27</v>
      </c>
      <c r="AY40" s="235" t="str">
        <f t="shared" si="140"/>
        <v/>
      </c>
      <c r="AZ40" s="236" t="str">
        <f>IFERROR(VLOOKUP(AY40,'Referencia Parámetros'!$A$2:$B$18,2),"")</f>
        <v/>
      </c>
      <c r="BA40" s="140"/>
      <c r="BB40" s="140"/>
      <c r="BC40" s="136" t="str">
        <f t="shared" si="24"/>
        <v>Completar</v>
      </c>
      <c r="BD40" s="134"/>
      <c r="BE40" s="134"/>
      <c r="BF40" s="134"/>
      <c r="BG40" s="136" t="str">
        <f t="shared" si="25"/>
        <v>Completar</v>
      </c>
      <c r="BH40" s="137" t="str">
        <f t="shared" si="26"/>
        <v>Completar</v>
      </c>
      <c r="BI40" s="137" t="str">
        <f t="shared" si="27"/>
        <v>Completar</v>
      </c>
      <c r="BJ40" s="135"/>
      <c r="BK40" s="136" t="str">
        <f t="shared" si="28"/>
        <v>Completar</v>
      </c>
      <c r="BL40" s="237">
        <f t="shared" si="141"/>
        <v>0</v>
      </c>
      <c r="BM40" s="238">
        <f t="shared" si="142"/>
        <v>0</v>
      </c>
      <c r="BN40" s="239" t="str">
        <f>IFERROR(IF(BM40&gt;20*AZ40,'Referencia Parámetros'!$D$20,IF(BM40&gt;10*AZ40,'Referencia Parámetros'!$D$21,IF(BM40&gt;5*AZ40,'Referencia Parámetros'!$D$22, IF(BM40&gt;1,'Referencia Parámetros'!$D$23,"NO APLICA")))),"")</f>
        <v/>
      </c>
      <c r="BO40" s="240" t="str">
        <f t="shared" si="143"/>
        <v/>
      </c>
      <c r="BP40" s="291">
        <f t="shared" si="30"/>
        <v>0</v>
      </c>
      <c r="BQ40" s="234">
        <f t="shared" si="144"/>
        <v>0</v>
      </c>
      <c r="BR40" s="234">
        <f t="shared" si="145"/>
        <v>0</v>
      </c>
      <c r="BS40" s="234">
        <f t="shared" si="146"/>
        <v>0</v>
      </c>
      <c r="BT40" s="242">
        <f t="shared" si="147"/>
        <v>0</v>
      </c>
      <c r="BV40" s="234">
        <f t="shared" si="223"/>
        <v>27</v>
      </c>
      <c r="BW40" s="235" t="str">
        <f t="shared" si="148"/>
        <v/>
      </c>
      <c r="BX40" s="236" t="str">
        <f>IFERROR(VLOOKUP(BW40,'Referencia Parámetros'!$A$2:$B$18,2),"")</f>
        <v/>
      </c>
      <c r="BY40" s="140"/>
      <c r="BZ40" s="140"/>
      <c r="CA40" s="136" t="str">
        <f t="shared" si="34"/>
        <v>Completar</v>
      </c>
      <c r="CB40" s="134"/>
      <c r="CC40" s="134"/>
      <c r="CD40" s="134"/>
      <c r="CE40" s="136" t="str">
        <f t="shared" si="35"/>
        <v>Completar</v>
      </c>
      <c r="CF40" s="137" t="str">
        <f t="shared" si="36"/>
        <v>Completar</v>
      </c>
      <c r="CG40" s="137" t="str">
        <f t="shared" si="37"/>
        <v>Completar</v>
      </c>
      <c r="CH40" s="135"/>
      <c r="CI40" s="136" t="str">
        <f t="shared" si="38"/>
        <v>Completar</v>
      </c>
      <c r="CJ40" s="237">
        <f t="shared" si="149"/>
        <v>0</v>
      </c>
      <c r="CK40" s="238">
        <f t="shared" si="150"/>
        <v>0</v>
      </c>
      <c r="CL40" s="239" t="str">
        <f>IFERROR(IF(CK40&gt;20*BX40,'Referencia Parámetros'!$D$20,IF(CK40&gt;10*BX40,'Referencia Parámetros'!$D$21,IF(CK40&gt;5*BX40,'Referencia Parámetros'!$D$22, IF(CK40&gt;1,'Referencia Parámetros'!$D$23,"NO APLICA")))),"")</f>
        <v/>
      </c>
      <c r="CM40" s="240" t="str">
        <f t="shared" si="151"/>
        <v/>
      </c>
      <c r="CN40" s="291">
        <f t="shared" si="40"/>
        <v>0</v>
      </c>
      <c r="CO40" s="234">
        <f t="shared" si="152"/>
        <v>0</v>
      </c>
      <c r="CP40" s="234">
        <f t="shared" si="153"/>
        <v>0</v>
      </c>
      <c r="CQ40" s="234">
        <f t="shared" si="154"/>
        <v>0</v>
      </c>
      <c r="CR40" s="242">
        <f t="shared" si="155"/>
        <v>0</v>
      </c>
      <c r="CT40" s="234">
        <f t="shared" si="224"/>
        <v>27</v>
      </c>
      <c r="CU40" s="235" t="str">
        <f t="shared" si="156"/>
        <v/>
      </c>
      <c r="CV40" s="236" t="str">
        <f>IFERROR(VLOOKUP(CU40,'Referencia Parámetros'!$A$2:$B$18,2),"")</f>
        <v/>
      </c>
      <c r="CW40" s="140"/>
      <c r="CX40" s="140"/>
      <c r="CY40" s="136" t="str">
        <f t="shared" si="44"/>
        <v>Completar</v>
      </c>
      <c r="CZ40" s="134"/>
      <c r="DA40" s="134"/>
      <c r="DB40" s="134"/>
      <c r="DC40" s="136" t="str">
        <f t="shared" si="45"/>
        <v>Completar</v>
      </c>
      <c r="DD40" s="137" t="str">
        <f t="shared" si="46"/>
        <v>Completar</v>
      </c>
      <c r="DE40" s="137" t="str">
        <f t="shared" si="47"/>
        <v>Completar</v>
      </c>
      <c r="DF40" s="135"/>
      <c r="DG40" s="136" t="str">
        <f t="shared" si="48"/>
        <v>Completar</v>
      </c>
      <c r="DH40" s="237">
        <f t="shared" si="157"/>
        <v>0</v>
      </c>
      <c r="DI40" s="238">
        <f t="shared" si="158"/>
        <v>0</v>
      </c>
      <c r="DJ40" s="239" t="str">
        <f>IFERROR(IF(DI40&gt;20*CV40,'Referencia Parámetros'!$D$20,IF(DI40&gt;10*CV40,'Referencia Parámetros'!$D$21,IF(DI40&gt;5*CV40,'Referencia Parámetros'!$D$22, IF(DI40&gt;1,'Referencia Parámetros'!$D$23,"NO APLICA")))),"")</f>
        <v/>
      </c>
      <c r="DK40" s="240" t="str">
        <f t="shared" si="159"/>
        <v/>
      </c>
      <c r="DL40" s="291">
        <f t="shared" si="50"/>
        <v>0</v>
      </c>
      <c r="DM40" s="234">
        <f t="shared" si="160"/>
        <v>0</v>
      </c>
      <c r="DN40" s="234">
        <f t="shared" si="161"/>
        <v>0</v>
      </c>
      <c r="DO40" s="234">
        <f t="shared" si="162"/>
        <v>0</v>
      </c>
      <c r="DP40" s="242">
        <f t="shared" si="163"/>
        <v>0</v>
      </c>
      <c r="DR40" s="234">
        <f t="shared" si="225"/>
        <v>27</v>
      </c>
      <c r="DS40" s="235" t="str">
        <f t="shared" si="164"/>
        <v/>
      </c>
      <c r="DT40" s="236" t="str">
        <f>IFERROR(VLOOKUP(DS40,'Referencia Parámetros'!$A$2:$B$18,2),"")</f>
        <v/>
      </c>
      <c r="DU40" s="140"/>
      <c r="DV40" s="140"/>
      <c r="DW40" s="136" t="str">
        <f t="shared" si="54"/>
        <v>Completar</v>
      </c>
      <c r="DX40" s="134"/>
      <c r="DY40" s="134"/>
      <c r="DZ40" s="134"/>
      <c r="EA40" s="136" t="str">
        <f t="shared" si="55"/>
        <v>Completar</v>
      </c>
      <c r="EB40" s="137" t="str">
        <f t="shared" si="56"/>
        <v>Completar</v>
      </c>
      <c r="EC40" s="137" t="str">
        <f t="shared" si="57"/>
        <v>Completar</v>
      </c>
      <c r="ED40" s="135"/>
      <c r="EE40" s="136" t="str">
        <f t="shared" si="58"/>
        <v>Completar</v>
      </c>
      <c r="EF40" s="237">
        <f t="shared" si="165"/>
        <v>0</v>
      </c>
      <c r="EG40" s="238">
        <f t="shared" si="166"/>
        <v>0</v>
      </c>
      <c r="EH40" s="239" t="str">
        <f>IFERROR(IF(EG40&gt;20*DT40,'Referencia Parámetros'!$D$20,IF(EG40&gt;10*DT40,'Referencia Parámetros'!$D$21,IF(EG40&gt;5*DT40,'Referencia Parámetros'!$D$22, IF(EG40&gt;1,'Referencia Parámetros'!$D$23,"NO APLICA")))),"")</f>
        <v/>
      </c>
      <c r="EI40" s="240" t="str">
        <f t="shared" si="167"/>
        <v/>
      </c>
      <c r="EJ40" s="291">
        <f t="shared" si="60"/>
        <v>0</v>
      </c>
      <c r="EK40" s="234">
        <f t="shared" si="168"/>
        <v>0</v>
      </c>
      <c r="EL40" s="234">
        <f t="shared" si="169"/>
        <v>0</v>
      </c>
      <c r="EM40" s="234">
        <f t="shared" si="170"/>
        <v>0</v>
      </c>
      <c r="EN40" s="242">
        <f t="shared" si="171"/>
        <v>0</v>
      </c>
      <c r="EP40" s="234">
        <f t="shared" si="226"/>
        <v>27</v>
      </c>
      <c r="EQ40" s="235" t="str">
        <f t="shared" si="172"/>
        <v/>
      </c>
      <c r="ER40" s="236" t="str">
        <f>IFERROR(VLOOKUP(EQ40,'Referencia Parámetros'!$A$2:$B$18,2),"")</f>
        <v/>
      </c>
      <c r="ES40" s="140"/>
      <c r="ET40" s="140"/>
      <c r="EU40" s="136" t="str">
        <f t="shared" si="64"/>
        <v>Completar</v>
      </c>
      <c r="EV40" s="134"/>
      <c r="EW40" s="134"/>
      <c r="EX40" s="134"/>
      <c r="EY40" s="136" t="str">
        <f t="shared" si="65"/>
        <v>Completar</v>
      </c>
      <c r="EZ40" s="137" t="str">
        <f t="shared" si="66"/>
        <v>Completar</v>
      </c>
      <c r="FA40" s="137" t="str">
        <f t="shared" si="67"/>
        <v>Completar</v>
      </c>
      <c r="FB40" s="135"/>
      <c r="FC40" s="136" t="str">
        <f t="shared" si="68"/>
        <v>Completar</v>
      </c>
      <c r="FD40" s="237">
        <f t="shared" si="173"/>
        <v>0</v>
      </c>
      <c r="FE40" s="238">
        <f t="shared" si="174"/>
        <v>0</v>
      </c>
      <c r="FF40" s="239" t="str">
        <f>IFERROR(IF(FE40&gt;20*ER40,'Referencia Parámetros'!$D$20,IF(FE40&gt;10*ER40,'Referencia Parámetros'!$D$21,IF(FE40&gt;5*ER40,'Referencia Parámetros'!$D$22, IF(FE40&gt;1,'Referencia Parámetros'!$D$23,"NO APLICA")))),"")</f>
        <v/>
      </c>
      <c r="FG40" s="240" t="str">
        <f t="shared" si="175"/>
        <v/>
      </c>
      <c r="FH40" s="291">
        <f t="shared" si="70"/>
        <v>0</v>
      </c>
      <c r="FI40" s="234">
        <f t="shared" si="176"/>
        <v>0</v>
      </c>
      <c r="FJ40" s="234">
        <f t="shared" si="177"/>
        <v>0</v>
      </c>
      <c r="FK40" s="234">
        <f t="shared" si="178"/>
        <v>0</v>
      </c>
      <c r="FL40" s="242">
        <f t="shared" si="179"/>
        <v>0</v>
      </c>
      <c r="FN40" s="234">
        <f t="shared" si="227"/>
        <v>27</v>
      </c>
      <c r="FO40" s="235" t="str">
        <f t="shared" si="180"/>
        <v/>
      </c>
      <c r="FP40" s="236" t="str">
        <f>IFERROR(VLOOKUP(FO40,'Referencia Parámetros'!$A$2:$B$18,2),"")</f>
        <v/>
      </c>
      <c r="FQ40" s="140"/>
      <c r="FR40" s="140"/>
      <c r="FS40" s="136" t="str">
        <f t="shared" si="74"/>
        <v>Completar</v>
      </c>
      <c r="FT40" s="134"/>
      <c r="FU40" s="134"/>
      <c r="FV40" s="134"/>
      <c r="FW40" s="136" t="str">
        <f t="shared" si="75"/>
        <v>Completar</v>
      </c>
      <c r="FX40" s="137" t="str">
        <f t="shared" si="76"/>
        <v>Completar</v>
      </c>
      <c r="FY40" s="137" t="str">
        <f t="shared" si="77"/>
        <v>Completar</v>
      </c>
      <c r="FZ40" s="135"/>
      <c r="GA40" s="136" t="str">
        <f t="shared" si="78"/>
        <v>Completar</v>
      </c>
      <c r="GB40" s="237">
        <f t="shared" si="181"/>
        <v>0</v>
      </c>
      <c r="GC40" s="238">
        <f t="shared" si="182"/>
        <v>0</v>
      </c>
      <c r="GD40" s="239" t="str">
        <f>IFERROR(IF(GC40&gt;20*FP40,'Referencia Parámetros'!$D$20,IF(GC40&gt;10*FP40,'Referencia Parámetros'!$D$21,IF(GC40&gt;5*FP40,'Referencia Parámetros'!$D$22, IF(GC40&gt;1,'Referencia Parámetros'!$D$23,"NO APLICA")))),"")</f>
        <v/>
      </c>
      <c r="GE40" s="240" t="str">
        <f t="shared" si="183"/>
        <v/>
      </c>
      <c r="GF40" s="291">
        <f t="shared" si="80"/>
        <v>0</v>
      </c>
      <c r="GG40" s="234">
        <f t="shared" si="184"/>
        <v>0</v>
      </c>
      <c r="GH40" s="234">
        <f t="shared" si="185"/>
        <v>0</v>
      </c>
      <c r="GI40" s="234">
        <f t="shared" si="186"/>
        <v>0</v>
      </c>
      <c r="GJ40" s="242">
        <f t="shared" si="187"/>
        <v>0</v>
      </c>
      <c r="GL40" s="234">
        <f t="shared" si="228"/>
        <v>27</v>
      </c>
      <c r="GM40" s="235" t="str">
        <f t="shared" si="188"/>
        <v/>
      </c>
      <c r="GN40" s="236" t="str">
        <f>IFERROR(VLOOKUP(GM40,'Referencia Parámetros'!$A$2:$B$18,2),"")</f>
        <v/>
      </c>
      <c r="GO40" s="140"/>
      <c r="GP40" s="140"/>
      <c r="GQ40" s="136" t="str">
        <f t="shared" si="84"/>
        <v>Completar</v>
      </c>
      <c r="GR40" s="134"/>
      <c r="GS40" s="134"/>
      <c r="GT40" s="134"/>
      <c r="GU40" s="136" t="str">
        <f t="shared" si="85"/>
        <v>Completar</v>
      </c>
      <c r="GV40" s="137" t="str">
        <f t="shared" si="86"/>
        <v>Completar</v>
      </c>
      <c r="GW40" s="137" t="str">
        <f t="shared" si="87"/>
        <v>Completar</v>
      </c>
      <c r="GX40" s="135"/>
      <c r="GY40" s="136" t="str">
        <f t="shared" si="88"/>
        <v>Completar</v>
      </c>
      <c r="GZ40" s="237">
        <f t="shared" si="189"/>
        <v>0</v>
      </c>
      <c r="HA40" s="238">
        <f t="shared" si="190"/>
        <v>0</v>
      </c>
      <c r="HB40" s="239" t="str">
        <f>IFERROR(IF(HA40&gt;20*GN40,'Referencia Parámetros'!$D$20,IF(HA40&gt;10*GN40,'Referencia Parámetros'!$D$21,IF(HA40&gt;5*GN40,'Referencia Parámetros'!$D$22, IF(HA40&gt;1,'Referencia Parámetros'!$D$23,"NO APLICA")))),"")</f>
        <v/>
      </c>
      <c r="HC40" s="240" t="str">
        <f t="shared" si="191"/>
        <v/>
      </c>
      <c r="HD40" s="291">
        <f t="shared" si="90"/>
        <v>0</v>
      </c>
      <c r="HE40" s="234">
        <f t="shared" si="192"/>
        <v>0</v>
      </c>
      <c r="HF40" s="234">
        <f t="shared" si="193"/>
        <v>0</v>
      </c>
      <c r="HG40" s="234">
        <f t="shared" si="194"/>
        <v>0</v>
      </c>
      <c r="HH40" s="242">
        <f t="shared" si="195"/>
        <v>0</v>
      </c>
      <c r="HJ40" s="234">
        <f t="shared" si="229"/>
        <v>27</v>
      </c>
      <c r="HK40" s="235" t="str">
        <f t="shared" si="196"/>
        <v/>
      </c>
      <c r="HL40" s="236" t="str">
        <f>IFERROR(VLOOKUP(HK40,'Referencia Parámetros'!$A$2:$B$18,2),"")</f>
        <v/>
      </c>
      <c r="HM40" s="140"/>
      <c r="HN40" s="140"/>
      <c r="HO40" s="136" t="str">
        <f t="shared" si="94"/>
        <v>Completar</v>
      </c>
      <c r="HP40" s="134"/>
      <c r="HQ40" s="134"/>
      <c r="HR40" s="134"/>
      <c r="HS40" s="136" t="str">
        <f t="shared" si="95"/>
        <v>Completar</v>
      </c>
      <c r="HT40" s="137" t="str">
        <f t="shared" si="96"/>
        <v>Completar</v>
      </c>
      <c r="HU40" s="137" t="str">
        <f t="shared" si="97"/>
        <v>Completar</v>
      </c>
      <c r="HV40" s="135"/>
      <c r="HW40" s="136" t="str">
        <f t="shared" si="98"/>
        <v>Completar</v>
      </c>
      <c r="HX40" s="237">
        <f t="shared" si="197"/>
        <v>0</v>
      </c>
      <c r="HY40" s="238">
        <f t="shared" si="198"/>
        <v>0</v>
      </c>
      <c r="HZ40" s="239" t="str">
        <f>IFERROR(IF(HY40&gt;20*HL40,'Referencia Parámetros'!$D$20,IF(HY40&gt;10*HL40,'Referencia Parámetros'!$D$21,IF(HY40&gt;5*HL40,'Referencia Parámetros'!$D$22, IF(HY40&gt;1,'Referencia Parámetros'!$D$23,"NO APLICA")))),"")</f>
        <v/>
      </c>
      <c r="IA40" s="240" t="str">
        <f t="shared" si="199"/>
        <v/>
      </c>
      <c r="IB40" s="291">
        <f t="shared" si="100"/>
        <v>0</v>
      </c>
      <c r="IC40" s="234">
        <f t="shared" si="200"/>
        <v>0</v>
      </c>
      <c r="ID40" s="234">
        <f t="shared" si="201"/>
        <v>0</v>
      </c>
      <c r="IE40" s="234">
        <f t="shared" si="202"/>
        <v>0</v>
      </c>
      <c r="IF40" s="242">
        <f t="shared" si="203"/>
        <v>0</v>
      </c>
      <c r="IH40" s="234">
        <f t="shared" si="230"/>
        <v>27</v>
      </c>
      <c r="II40" s="235" t="str">
        <f t="shared" si="204"/>
        <v/>
      </c>
      <c r="IJ40" s="236" t="str">
        <f>IFERROR(VLOOKUP(II40,'Referencia Parámetros'!$A$2:$B$18,2),"")</f>
        <v/>
      </c>
      <c r="IK40" s="140"/>
      <c r="IL40" s="140"/>
      <c r="IM40" s="136" t="str">
        <f t="shared" si="104"/>
        <v>Completar</v>
      </c>
      <c r="IN40" s="134"/>
      <c r="IO40" s="134"/>
      <c r="IP40" s="134"/>
      <c r="IQ40" s="136" t="str">
        <f t="shared" si="105"/>
        <v>Completar</v>
      </c>
      <c r="IR40" s="137" t="str">
        <f t="shared" si="106"/>
        <v>Completar</v>
      </c>
      <c r="IS40" s="137" t="str">
        <f t="shared" si="107"/>
        <v>Completar</v>
      </c>
      <c r="IT40" s="135"/>
      <c r="IU40" s="136" t="str">
        <f t="shared" si="108"/>
        <v>Completar</v>
      </c>
      <c r="IV40" s="237">
        <f t="shared" si="205"/>
        <v>0</v>
      </c>
      <c r="IW40" s="238">
        <f t="shared" si="206"/>
        <v>0</v>
      </c>
      <c r="IX40" s="239" t="str">
        <f>IFERROR(IF(IW40&gt;20*IJ40,'Referencia Parámetros'!$D$20,IF(IW40&gt;10*IJ40,'Referencia Parámetros'!$D$21,IF(IW40&gt;5*IJ40,'Referencia Parámetros'!$D$22, IF(IW40&gt;1,'Referencia Parámetros'!$D$23,"NO APLICA")))),"")</f>
        <v/>
      </c>
      <c r="IY40" s="240" t="str">
        <f t="shared" si="207"/>
        <v/>
      </c>
      <c r="IZ40" s="291">
        <f t="shared" si="110"/>
        <v>0</v>
      </c>
      <c r="JA40" s="234">
        <f t="shared" si="208"/>
        <v>0</v>
      </c>
      <c r="JB40" s="234">
        <f t="shared" si="209"/>
        <v>0</v>
      </c>
      <c r="JC40" s="234">
        <f t="shared" si="210"/>
        <v>0</v>
      </c>
      <c r="JD40" s="242">
        <f t="shared" si="211"/>
        <v>0</v>
      </c>
      <c r="JE40" s="198"/>
      <c r="JF40" s="234">
        <f t="shared" si="231"/>
        <v>27</v>
      </c>
      <c r="JG40" s="235" t="str">
        <f t="shared" si="212"/>
        <v/>
      </c>
      <c r="JH40" s="236" t="str">
        <f>IFERROR(VLOOKUP(JG40,'Referencia Parámetros'!$A$2:$B$18,2),"")</f>
        <v/>
      </c>
      <c r="JI40" s="140"/>
      <c r="JJ40" s="140"/>
      <c r="JK40" s="136" t="str">
        <f t="shared" si="114"/>
        <v>Completar</v>
      </c>
      <c r="JL40" s="134"/>
      <c r="JM40" s="134"/>
      <c r="JN40" s="134"/>
      <c r="JO40" s="136" t="str">
        <f t="shared" si="115"/>
        <v>Completar</v>
      </c>
      <c r="JP40" s="137" t="str">
        <f t="shared" si="116"/>
        <v>Completar</v>
      </c>
      <c r="JQ40" s="137" t="str">
        <f t="shared" si="117"/>
        <v>Completar</v>
      </c>
      <c r="JR40" s="135"/>
      <c r="JS40" s="136" t="str">
        <f t="shared" si="118"/>
        <v>Completar</v>
      </c>
      <c r="JT40" s="237">
        <f t="shared" si="213"/>
        <v>0</v>
      </c>
      <c r="JU40" s="238">
        <f t="shared" si="214"/>
        <v>0</v>
      </c>
      <c r="JV40" s="239" t="str">
        <f>IFERROR(IF(JU40&gt;20*JH40,'Referencia Parámetros'!$D$20,IF(JU40&gt;10*JH40,'Referencia Parámetros'!$D$21,IF(JU40&gt;5*JH40,'Referencia Parámetros'!$D$22, IF(JU40&gt;1,'Referencia Parámetros'!$D$23,"NO APLICA")))),"")</f>
        <v/>
      </c>
      <c r="JW40" s="240" t="str">
        <f t="shared" si="215"/>
        <v/>
      </c>
      <c r="JX40" s="291">
        <f t="shared" si="120"/>
        <v>0</v>
      </c>
      <c r="JY40" s="234">
        <f t="shared" si="216"/>
        <v>0</v>
      </c>
      <c r="JZ40" s="234">
        <f t="shared" si="217"/>
        <v>0</v>
      </c>
      <c r="KA40" s="234">
        <f t="shared" si="218"/>
        <v>0</v>
      </c>
      <c r="KB40" s="242">
        <f t="shared" si="219"/>
        <v>0</v>
      </c>
      <c r="LK40" s="244"/>
      <c r="LY40" s="198"/>
    </row>
    <row r="41" spans="1:337" ht="16.5" customHeight="1" x14ac:dyDescent="0.25">
      <c r="A41" s="234">
        <f t="shared" si="220"/>
        <v>28</v>
      </c>
      <c r="B41" s="235" t="str">
        <f t="shared" si="124"/>
        <v/>
      </c>
      <c r="C41" s="236" t="str">
        <f>+IFERROR(VLOOKUP(B41,'Referencia Parámetros'!$A$2:$B$18,2),"")</f>
        <v/>
      </c>
      <c r="D41" s="140"/>
      <c r="E41" s="134"/>
      <c r="F41" s="135"/>
      <c r="G41" s="134"/>
      <c r="H41" s="134"/>
      <c r="I41" s="134"/>
      <c r="J41" s="135"/>
      <c r="K41" s="141"/>
      <c r="L41" s="141"/>
      <c r="M41" s="135"/>
      <c r="N41" s="135"/>
      <c r="O41" s="237">
        <f t="shared" si="125"/>
        <v>0</v>
      </c>
      <c r="P41" s="238">
        <f t="shared" si="126"/>
        <v>0</v>
      </c>
      <c r="Q41" s="239" t="str">
        <f>IFERROR(IF(P41&gt;20*C41,'Referencia Parámetros'!$D$20,IF(P41&gt;10*C41,'Referencia Parámetros'!$D$21,IF(P41&gt;5*C41,'Referencia Parámetros'!$D$22,IF(P41&gt;1,'Referencia Parámetros'!$D$23,"NO APLICA")))),"")</f>
        <v/>
      </c>
      <c r="R41" s="240" t="str">
        <f t="shared" si="127"/>
        <v/>
      </c>
      <c r="S41" s="300">
        <f t="shared" si="13"/>
        <v>0</v>
      </c>
      <c r="T41" s="234">
        <f t="shared" si="128"/>
        <v>0</v>
      </c>
      <c r="U41" s="234">
        <f t="shared" si="129"/>
        <v>0</v>
      </c>
      <c r="V41" s="234">
        <f t="shared" si="130"/>
        <v>0</v>
      </c>
      <c r="W41" s="242">
        <f t="shared" si="131"/>
        <v>0</v>
      </c>
      <c r="X41" s="297"/>
      <c r="Z41" s="234">
        <f t="shared" si="221"/>
        <v>28</v>
      </c>
      <c r="AA41" s="235" t="str">
        <f t="shared" si="132"/>
        <v/>
      </c>
      <c r="AB41" s="236" t="str">
        <f>IFERROR(VLOOKUP(AA41,'Referencia Parámetros'!$A$2:$B$18,2),"")</f>
        <v/>
      </c>
      <c r="AC41" s="140"/>
      <c r="AD41" s="140"/>
      <c r="AE41" s="136" t="str">
        <f t="shared" si="15"/>
        <v>Completar</v>
      </c>
      <c r="AF41" s="134"/>
      <c r="AG41" s="134"/>
      <c r="AH41" s="134"/>
      <c r="AI41" s="136" t="str">
        <f t="shared" si="16"/>
        <v>Completar</v>
      </c>
      <c r="AJ41" s="137" t="str">
        <f t="shared" si="17"/>
        <v>Completar</v>
      </c>
      <c r="AK41" s="137" t="str">
        <f t="shared" si="18"/>
        <v>Completar</v>
      </c>
      <c r="AL41" s="135"/>
      <c r="AM41" s="136" t="str">
        <f t="shared" si="19"/>
        <v>Completar</v>
      </c>
      <c r="AN41" s="237">
        <f t="shared" si="133"/>
        <v>0</v>
      </c>
      <c r="AO41" s="238">
        <f t="shared" si="134"/>
        <v>0</v>
      </c>
      <c r="AP41" s="239" t="str">
        <f>IFERROR(IF(AO41&gt;20*AB41,'Referencia Parámetros'!$D$20,IF(AO41&gt;10*AB41,'Referencia Parámetros'!$D$21,IF(AO41&gt;5*AB41,'Referencia Parámetros'!$D$22, IF(AO41&gt;1,'Referencia Parámetros'!$D$23,"NO APLICA")))),"")</f>
        <v/>
      </c>
      <c r="AQ41" s="240" t="str">
        <f t="shared" si="135"/>
        <v/>
      </c>
      <c r="AR41" s="291">
        <f t="shared" si="232"/>
        <v>0</v>
      </c>
      <c r="AS41" s="234">
        <f t="shared" si="136"/>
        <v>0</v>
      </c>
      <c r="AT41" s="234">
        <f t="shared" si="137"/>
        <v>0</v>
      </c>
      <c r="AU41" s="234">
        <f t="shared" si="138"/>
        <v>0</v>
      </c>
      <c r="AV41" s="242">
        <f t="shared" si="139"/>
        <v>0</v>
      </c>
      <c r="AX41" s="234">
        <f t="shared" si="222"/>
        <v>28</v>
      </c>
      <c r="AY41" s="235" t="str">
        <f t="shared" si="140"/>
        <v/>
      </c>
      <c r="AZ41" s="236" t="str">
        <f>IFERROR(VLOOKUP(AY41,'Referencia Parámetros'!$A$2:$B$18,2),"")</f>
        <v/>
      </c>
      <c r="BA41" s="140"/>
      <c r="BB41" s="140"/>
      <c r="BC41" s="136" t="str">
        <f t="shared" si="24"/>
        <v>Completar</v>
      </c>
      <c r="BD41" s="134"/>
      <c r="BE41" s="134"/>
      <c r="BF41" s="134"/>
      <c r="BG41" s="136" t="str">
        <f t="shared" si="25"/>
        <v>Completar</v>
      </c>
      <c r="BH41" s="137" t="str">
        <f t="shared" si="26"/>
        <v>Completar</v>
      </c>
      <c r="BI41" s="137" t="str">
        <f t="shared" si="27"/>
        <v>Completar</v>
      </c>
      <c r="BJ41" s="135"/>
      <c r="BK41" s="136" t="str">
        <f t="shared" si="28"/>
        <v>Completar</v>
      </c>
      <c r="BL41" s="237">
        <f t="shared" si="141"/>
        <v>0</v>
      </c>
      <c r="BM41" s="238">
        <f t="shared" si="142"/>
        <v>0</v>
      </c>
      <c r="BN41" s="239" t="str">
        <f>IFERROR(IF(BM41&gt;20*AZ41,'Referencia Parámetros'!$D$20,IF(BM41&gt;10*AZ41,'Referencia Parámetros'!$D$21,IF(BM41&gt;5*AZ41,'Referencia Parámetros'!$D$22, IF(BM41&gt;1,'Referencia Parámetros'!$D$23,"NO APLICA")))),"")</f>
        <v/>
      </c>
      <c r="BO41" s="240" t="str">
        <f t="shared" si="143"/>
        <v/>
      </c>
      <c r="BP41" s="291">
        <f t="shared" si="30"/>
        <v>0</v>
      </c>
      <c r="BQ41" s="234">
        <f t="shared" si="144"/>
        <v>0</v>
      </c>
      <c r="BR41" s="234">
        <f t="shared" si="145"/>
        <v>0</v>
      </c>
      <c r="BS41" s="234">
        <f t="shared" si="146"/>
        <v>0</v>
      </c>
      <c r="BT41" s="242">
        <f t="shared" si="147"/>
        <v>0</v>
      </c>
      <c r="BV41" s="234">
        <f t="shared" si="223"/>
        <v>28</v>
      </c>
      <c r="BW41" s="235" t="str">
        <f t="shared" si="148"/>
        <v/>
      </c>
      <c r="BX41" s="236" t="str">
        <f>IFERROR(VLOOKUP(BW41,'Referencia Parámetros'!$A$2:$B$18,2),"")</f>
        <v/>
      </c>
      <c r="BY41" s="140"/>
      <c r="BZ41" s="140"/>
      <c r="CA41" s="136" t="str">
        <f t="shared" si="34"/>
        <v>Completar</v>
      </c>
      <c r="CB41" s="134"/>
      <c r="CC41" s="134"/>
      <c r="CD41" s="134"/>
      <c r="CE41" s="136" t="str">
        <f t="shared" si="35"/>
        <v>Completar</v>
      </c>
      <c r="CF41" s="137" t="str">
        <f t="shared" si="36"/>
        <v>Completar</v>
      </c>
      <c r="CG41" s="137" t="str">
        <f t="shared" si="37"/>
        <v>Completar</v>
      </c>
      <c r="CH41" s="135"/>
      <c r="CI41" s="136" t="str">
        <f t="shared" si="38"/>
        <v>Completar</v>
      </c>
      <c r="CJ41" s="237">
        <f t="shared" si="149"/>
        <v>0</v>
      </c>
      <c r="CK41" s="238">
        <f t="shared" si="150"/>
        <v>0</v>
      </c>
      <c r="CL41" s="239" t="str">
        <f>IFERROR(IF(CK41&gt;20*BX41,'Referencia Parámetros'!$D$20,IF(CK41&gt;10*BX41,'Referencia Parámetros'!$D$21,IF(CK41&gt;5*BX41,'Referencia Parámetros'!$D$22, IF(CK41&gt;1,'Referencia Parámetros'!$D$23,"NO APLICA")))),"")</f>
        <v/>
      </c>
      <c r="CM41" s="240" t="str">
        <f t="shared" si="151"/>
        <v/>
      </c>
      <c r="CN41" s="291">
        <f t="shared" si="40"/>
        <v>0</v>
      </c>
      <c r="CO41" s="234">
        <f t="shared" si="152"/>
        <v>0</v>
      </c>
      <c r="CP41" s="234">
        <f t="shared" si="153"/>
        <v>0</v>
      </c>
      <c r="CQ41" s="234">
        <f t="shared" si="154"/>
        <v>0</v>
      </c>
      <c r="CR41" s="242">
        <f t="shared" si="155"/>
        <v>0</v>
      </c>
      <c r="CT41" s="234">
        <f t="shared" si="224"/>
        <v>28</v>
      </c>
      <c r="CU41" s="235" t="str">
        <f t="shared" si="156"/>
        <v/>
      </c>
      <c r="CV41" s="236" t="str">
        <f>IFERROR(VLOOKUP(CU41,'Referencia Parámetros'!$A$2:$B$18,2),"")</f>
        <v/>
      </c>
      <c r="CW41" s="140"/>
      <c r="CX41" s="140"/>
      <c r="CY41" s="136" t="str">
        <f t="shared" si="44"/>
        <v>Completar</v>
      </c>
      <c r="CZ41" s="134"/>
      <c r="DA41" s="134"/>
      <c r="DB41" s="134"/>
      <c r="DC41" s="136" t="str">
        <f t="shared" si="45"/>
        <v>Completar</v>
      </c>
      <c r="DD41" s="137" t="str">
        <f t="shared" si="46"/>
        <v>Completar</v>
      </c>
      <c r="DE41" s="137" t="str">
        <f t="shared" si="47"/>
        <v>Completar</v>
      </c>
      <c r="DF41" s="135"/>
      <c r="DG41" s="136" t="str">
        <f t="shared" si="48"/>
        <v>Completar</v>
      </c>
      <c r="DH41" s="237">
        <f t="shared" si="157"/>
        <v>0</v>
      </c>
      <c r="DI41" s="238">
        <f t="shared" si="158"/>
        <v>0</v>
      </c>
      <c r="DJ41" s="239" t="str">
        <f>IFERROR(IF(DI41&gt;20*CV41,'Referencia Parámetros'!$D$20,IF(DI41&gt;10*CV41,'Referencia Parámetros'!$D$21,IF(DI41&gt;5*CV41,'Referencia Parámetros'!$D$22, IF(DI41&gt;1,'Referencia Parámetros'!$D$23,"NO APLICA")))),"")</f>
        <v/>
      </c>
      <c r="DK41" s="240" t="str">
        <f t="shared" si="159"/>
        <v/>
      </c>
      <c r="DL41" s="291">
        <f t="shared" si="50"/>
        <v>0</v>
      </c>
      <c r="DM41" s="234">
        <f t="shared" si="160"/>
        <v>0</v>
      </c>
      <c r="DN41" s="234">
        <f t="shared" si="161"/>
        <v>0</v>
      </c>
      <c r="DO41" s="234">
        <f t="shared" si="162"/>
        <v>0</v>
      </c>
      <c r="DP41" s="242">
        <f t="shared" si="163"/>
        <v>0</v>
      </c>
      <c r="DR41" s="234">
        <f t="shared" si="225"/>
        <v>28</v>
      </c>
      <c r="DS41" s="235" t="str">
        <f t="shared" si="164"/>
        <v/>
      </c>
      <c r="DT41" s="236" t="str">
        <f>IFERROR(VLOOKUP(DS41,'Referencia Parámetros'!$A$2:$B$18,2),"")</f>
        <v/>
      </c>
      <c r="DU41" s="140"/>
      <c r="DV41" s="140"/>
      <c r="DW41" s="136" t="str">
        <f t="shared" si="54"/>
        <v>Completar</v>
      </c>
      <c r="DX41" s="134"/>
      <c r="DY41" s="134"/>
      <c r="DZ41" s="134"/>
      <c r="EA41" s="136" t="str">
        <f t="shared" si="55"/>
        <v>Completar</v>
      </c>
      <c r="EB41" s="137" t="str">
        <f t="shared" si="56"/>
        <v>Completar</v>
      </c>
      <c r="EC41" s="137" t="str">
        <f t="shared" si="57"/>
        <v>Completar</v>
      </c>
      <c r="ED41" s="135"/>
      <c r="EE41" s="136" t="str">
        <f t="shared" si="58"/>
        <v>Completar</v>
      </c>
      <c r="EF41" s="237">
        <f t="shared" si="165"/>
        <v>0</v>
      </c>
      <c r="EG41" s="238">
        <f t="shared" si="166"/>
        <v>0</v>
      </c>
      <c r="EH41" s="239" t="str">
        <f>IFERROR(IF(EG41&gt;20*DT41,'Referencia Parámetros'!$D$20,IF(EG41&gt;10*DT41,'Referencia Parámetros'!$D$21,IF(EG41&gt;5*DT41,'Referencia Parámetros'!$D$22, IF(EG41&gt;1,'Referencia Parámetros'!$D$23,"NO APLICA")))),"")</f>
        <v/>
      </c>
      <c r="EI41" s="240" t="str">
        <f t="shared" si="167"/>
        <v/>
      </c>
      <c r="EJ41" s="291">
        <f t="shared" si="60"/>
        <v>0</v>
      </c>
      <c r="EK41" s="234">
        <f t="shared" si="168"/>
        <v>0</v>
      </c>
      <c r="EL41" s="234">
        <f t="shared" si="169"/>
        <v>0</v>
      </c>
      <c r="EM41" s="234">
        <f t="shared" si="170"/>
        <v>0</v>
      </c>
      <c r="EN41" s="242">
        <f t="shared" si="171"/>
        <v>0</v>
      </c>
      <c r="EP41" s="234">
        <f t="shared" si="226"/>
        <v>28</v>
      </c>
      <c r="EQ41" s="235" t="str">
        <f t="shared" si="172"/>
        <v/>
      </c>
      <c r="ER41" s="236" t="str">
        <f>IFERROR(VLOOKUP(EQ41,'Referencia Parámetros'!$A$2:$B$18,2),"")</f>
        <v/>
      </c>
      <c r="ES41" s="140"/>
      <c r="ET41" s="140"/>
      <c r="EU41" s="136" t="str">
        <f t="shared" si="64"/>
        <v>Completar</v>
      </c>
      <c r="EV41" s="134"/>
      <c r="EW41" s="134"/>
      <c r="EX41" s="134"/>
      <c r="EY41" s="136" t="str">
        <f t="shared" si="65"/>
        <v>Completar</v>
      </c>
      <c r="EZ41" s="137" t="str">
        <f t="shared" si="66"/>
        <v>Completar</v>
      </c>
      <c r="FA41" s="137" t="str">
        <f t="shared" si="67"/>
        <v>Completar</v>
      </c>
      <c r="FB41" s="135"/>
      <c r="FC41" s="136" t="str">
        <f t="shared" si="68"/>
        <v>Completar</v>
      </c>
      <c r="FD41" s="237">
        <f t="shared" si="173"/>
        <v>0</v>
      </c>
      <c r="FE41" s="238">
        <f t="shared" si="174"/>
        <v>0</v>
      </c>
      <c r="FF41" s="239" t="str">
        <f>IFERROR(IF(FE41&gt;20*ER41,'Referencia Parámetros'!$D$20,IF(FE41&gt;10*ER41,'Referencia Parámetros'!$D$21,IF(FE41&gt;5*ER41,'Referencia Parámetros'!$D$22, IF(FE41&gt;1,'Referencia Parámetros'!$D$23,"NO APLICA")))),"")</f>
        <v/>
      </c>
      <c r="FG41" s="240" t="str">
        <f t="shared" si="175"/>
        <v/>
      </c>
      <c r="FH41" s="291">
        <f t="shared" si="70"/>
        <v>0</v>
      </c>
      <c r="FI41" s="234">
        <f t="shared" si="176"/>
        <v>0</v>
      </c>
      <c r="FJ41" s="234">
        <f t="shared" si="177"/>
        <v>0</v>
      </c>
      <c r="FK41" s="234">
        <f t="shared" si="178"/>
        <v>0</v>
      </c>
      <c r="FL41" s="242">
        <f t="shared" si="179"/>
        <v>0</v>
      </c>
      <c r="FN41" s="234">
        <f t="shared" si="227"/>
        <v>28</v>
      </c>
      <c r="FO41" s="235" t="str">
        <f t="shared" si="180"/>
        <v/>
      </c>
      <c r="FP41" s="236" t="str">
        <f>IFERROR(VLOOKUP(FO41,'Referencia Parámetros'!$A$2:$B$18,2),"")</f>
        <v/>
      </c>
      <c r="FQ41" s="140"/>
      <c r="FR41" s="140"/>
      <c r="FS41" s="136" t="str">
        <f t="shared" si="74"/>
        <v>Completar</v>
      </c>
      <c r="FT41" s="134"/>
      <c r="FU41" s="134"/>
      <c r="FV41" s="134"/>
      <c r="FW41" s="136" t="str">
        <f t="shared" si="75"/>
        <v>Completar</v>
      </c>
      <c r="FX41" s="137" t="str">
        <f t="shared" si="76"/>
        <v>Completar</v>
      </c>
      <c r="FY41" s="137" t="str">
        <f t="shared" si="77"/>
        <v>Completar</v>
      </c>
      <c r="FZ41" s="135"/>
      <c r="GA41" s="136" t="str">
        <f t="shared" si="78"/>
        <v>Completar</v>
      </c>
      <c r="GB41" s="237">
        <f t="shared" si="181"/>
        <v>0</v>
      </c>
      <c r="GC41" s="238">
        <f t="shared" si="182"/>
        <v>0</v>
      </c>
      <c r="GD41" s="239" t="str">
        <f>IFERROR(IF(GC41&gt;20*FP41,'Referencia Parámetros'!$D$20,IF(GC41&gt;10*FP41,'Referencia Parámetros'!$D$21,IF(GC41&gt;5*FP41,'Referencia Parámetros'!$D$22, IF(GC41&gt;1,'Referencia Parámetros'!$D$23,"NO APLICA")))),"")</f>
        <v/>
      </c>
      <c r="GE41" s="240" t="str">
        <f t="shared" si="183"/>
        <v/>
      </c>
      <c r="GF41" s="291">
        <f t="shared" si="80"/>
        <v>0</v>
      </c>
      <c r="GG41" s="234">
        <f t="shared" si="184"/>
        <v>0</v>
      </c>
      <c r="GH41" s="234">
        <f t="shared" si="185"/>
        <v>0</v>
      </c>
      <c r="GI41" s="234">
        <f t="shared" si="186"/>
        <v>0</v>
      </c>
      <c r="GJ41" s="242">
        <f t="shared" si="187"/>
        <v>0</v>
      </c>
      <c r="GL41" s="234">
        <f t="shared" si="228"/>
        <v>28</v>
      </c>
      <c r="GM41" s="235" t="str">
        <f t="shared" si="188"/>
        <v/>
      </c>
      <c r="GN41" s="236" t="str">
        <f>IFERROR(VLOOKUP(GM41,'Referencia Parámetros'!$A$2:$B$18,2),"")</f>
        <v/>
      </c>
      <c r="GO41" s="140"/>
      <c r="GP41" s="140"/>
      <c r="GQ41" s="136" t="str">
        <f t="shared" si="84"/>
        <v>Completar</v>
      </c>
      <c r="GR41" s="134"/>
      <c r="GS41" s="134"/>
      <c r="GT41" s="134"/>
      <c r="GU41" s="136" t="str">
        <f t="shared" si="85"/>
        <v>Completar</v>
      </c>
      <c r="GV41" s="137" t="str">
        <f t="shared" si="86"/>
        <v>Completar</v>
      </c>
      <c r="GW41" s="137" t="str">
        <f t="shared" si="87"/>
        <v>Completar</v>
      </c>
      <c r="GX41" s="135"/>
      <c r="GY41" s="136" t="str">
        <f t="shared" si="88"/>
        <v>Completar</v>
      </c>
      <c r="GZ41" s="237">
        <f t="shared" si="189"/>
        <v>0</v>
      </c>
      <c r="HA41" s="238">
        <f t="shared" si="190"/>
        <v>0</v>
      </c>
      <c r="HB41" s="239" t="str">
        <f>IFERROR(IF(HA41&gt;20*GN41,'Referencia Parámetros'!$D$20,IF(HA41&gt;10*GN41,'Referencia Parámetros'!$D$21,IF(HA41&gt;5*GN41,'Referencia Parámetros'!$D$22, IF(HA41&gt;1,'Referencia Parámetros'!$D$23,"NO APLICA")))),"")</f>
        <v/>
      </c>
      <c r="HC41" s="240" t="str">
        <f t="shared" si="191"/>
        <v/>
      </c>
      <c r="HD41" s="291">
        <f t="shared" si="90"/>
        <v>0</v>
      </c>
      <c r="HE41" s="234">
        <f t="shared" si="192"/>
        <v>0</v>
      </c>
      <c r="HF41" s="234">
        <f t="shared" si="193"/>
        <v>0</v>
      </c>
      <c r="HG41" s="234">
        <f t="shared" si="194"/>
        <v>0</v>
      </c>
      <c r="HH41" s="242">
        <f t="shared" si="195"/>
        <v>0</v>
      </c>
      <c r="HJ41" s="234">
        <f t="shared" si="229"/>
        <v>28</v>
      </c>
      <c r="HK41" s="235" t="str">
        <f t="shared" si="196"/>
        <v/>
      </c>
      <c r="HL41" s="236" t="str">
        <f>IFERROR(VLOOKUP(HK41,'Referencia Parámetros'!$A$2:$B$18,2),"")</f>
        <v/>
      </c>
      <c r="HM41" s="140"/>
      <c r="HN41" s="140"/>
      <c r="HO41" s="136" t="str">
        <f t="shared" si="94"/>
        <v>Completar</v>
      </c>
      <c r="HP41" s="134"/>
      <c r="HQ41" s="134"/>
      <c r="HR41" s="134"/>
      <c r="HS41" s="136" t="str">
        <f t="shared" si="95"/>
        <v>Completar</v>
      </c>
      <c r="HT41" s="137" t="str">
        <f t="shared" si="96"/>
        <v>Completar</v>
      </c>
      <c r="HU41" s="137" t="str">
        <f t="shared" si="97"/>
        <v>Completar</v>
      </c>
      <c r="HV41" s="135"/>
      <c r="HW41" s="136" t="str">
        <f t="shared" si="98"/>
        <v>Completar</v>
      </c>
      <c r="HX41" s="237">
        <f t="shared" si="197"/>
        <v>0</v>
      </c>
      <c r="HY41" s="238">
        <f t="shared" si="198"/>
        <v>0</v>
      </c>
      <c r="HZ41" s="239" t="str">
        <f>IFERROR(IF(HY41&gt;20*HL41,'Referencia Parámetros'!$D$20,IF(HY41&gt;10*HL41,'Referencia Parámetros'!$D$21,IF(HY41&gt;5*HL41,'Referencia Parámetros'!$D$22, IF(HY41&gt;1,'Referencia Parámetros'!$D$23,"NO APLICA")))),"")</f>
        <v/>
      </c>
      <c r="IA41" s="240" t="str">
        <f t="shared" si="199"/>
        <v/>
      </c>
      <c r="IB41" s="291">
        <f t="shared" si="100"/>
        <v>0</v>
      </c>
      <c r="IC41" s="234">
        <f t="shared" si="200"/>
        <v>0</v>
      </c>
      <c r="ID41" s="234">
        <f t="shared" si="201"/>
        <v>0</v>
      </c>
      <c r="IE41" s="234">
        <f t="shared" si="202"/>
        <v>0</v>
      </c>
      <c r="IF41" s="242">
        <f t="shared" si="203"/>
        <v>0</v>
      </c>
      <c r="IH41" s="234">
        <f t="shared" si="230"/>
        <v>28</v>
      </c>
      <c r="II41" s="235" t="str">
        <f t="shared" si="204"/>
        <v/>
      </c>
      <c r="IJ41" s="236" t="str">
        <f>IFERROR(VLOOKUP(II41,'Referencia Parámetros'!$A$2:$B$18,2),"")</f>
        <v/>
      </c>
      <c r="IK41" s="140"/>
      <c r="IL41" s="140"/>
      <c r="IM41" s="136" t="str">
        <f t="shared" si="104"/>
        <v>Completar</v>
      </c>
      <c r="IN41" s="134"/>
      <c r="IO41" s="134"/>
      <c r="IP41" s="134"/>
      <c r="IQ41" s="136" t="str">
        <f t="shared" si="105"/>
        <v>Completar</v>
      </c>
      <c r="IR41" s="137" t="str">
        <f t="shared" si="106"/>
        <v>Completar</v>
      </c>
      <c r="IS41" s="137" t="str">
        <f t="shared" si="107"/>
        <v>Completar</v>
      </c>
      <c r="IT41" s="135"/>
      <c r="IU41" s="136" t="str">
        <f t="shared" si="108"/>
        <v>Completar</v>
      </c>
      <c r="IV41" s="237">
        <f t="shared" si="205"/>
        <v>0</v>
      </c>
      <c r="IW41" s="238">
        <f t="shared" si="206"/>
        <v>0</v>
      </c>
      <c r="IX41" s="239" t="str">
        <f>IFERROR(IF(IW41&gt;20*IJ41,'Referencia Parámetros'!$D$20,IF(IW41&gt;10*IJ41,'Referencia Parámetros'!$D$21,IF(IW41&gt;5*IJ41,'Referencia Parámetros'!$D$22, IF(IW41&gt;1,'Referencia Parámetros'!$D$23,"NO APLICA")))),"")</f>
        <v/>
      </c>
      <c r="IY41" s="240" t="str">
        <f t="shared" si="207"/>
        <v/>
      </c>
      <c r="IZ41" s="291">
        <f t="shared" si="110"/>
        <v>0</v>
      </c>
      <c r="JA41" s="234">
        <f t="shared" si="208"/>
        <v>0</v>
      </c>
      <c r="JB41" s="234">
        <f t="shared" si="209"/>
        <v>0</v>
      </c>
      <c r="JC41" s="234">
        <f t="shared" si="210"/>
        <v>0</v>
      </c>
      <c r="JD41" s="242">
        <f t="shared" si="211"/>
        <v>0</v>
      </c>
      <c r="JE41" s="198"/>
      <c r="JF41" s="234">
        <f t="shared" si="231"/>
        <v>28</v>
      </c>
      <c r="JG41" s="235" t="str">
        <f t="shared" si="212"/>
        <v/>
      </c>
      <c r="JH41" s="236" t="str">
        <f>IFERROR(VLOOKUP(JG41,'Referencia Parámetros'!$A$2:$B$18,2),"")</f>
        <v/>
      </c>
      <c r="JI41" s="140"/>
      <c r="JJ41" s="140"/>
      <c r="JK41" s="136" t="str">
        <f t="shared" si="114"/>
        <v>Completar</v>
      </c>
      <c r="JL41" s="134"/>
      <c r="JM41" s="134"/>
      <c r="JN41" s="134"/>
      <c r="JO41" s="136" t="str">
        <f t="shared" si="115"/>
        <v>Completar</v>
      </c>
      <c r="JP41" s="137" t="str">
        <f t="shared" si="116"/>
        <v>Completar</v>
      </c>
      <c r="JQ41" s="137" t="str">
        <f t="shared" si="117"/>
        <v>Completar</v>
      </c>
      <c r="JR41" s="135"/>
      <c r="JS41" s="136" t="str">
        <f t="shared" si="118"/>
        <v>Completar</v>
      </c>
      <c r="JT41" s="237">
        <f t="shared" si="213"/>
        <v>0</v>
      </c>
      <c r="JU41" s="238">
        <f t="shared" si="214"/>
        <v>0</v>
      </c>
      <c r="JV41" s="239" t="str">
        <f>IFERROR(IF(JU41&gt;20*JH41,'Referencia Parámetros'!$D$20,IF(JU41&gt;10*JH41,'Referencia Parámetros'!$D$21,IF(JU41&gt;5*JH41,'Referencia Parámetros'!$D$22, IF(JU41&gt;1,'Referencia Parámetros'!$D$23,"NO APLICA")))),"")</f>
        <v/>
      </c>
      <c r="JW41" s="240" t="str">
        <f t="shared" si="215"/>
        <v/>
      </c>
      <c r="JX41" s="291">
        <f t="shared" si="120"/>
        <v>0</v>
      </c>
      <c r="JY41" s="234">
        <f t="shared" si="216"/>
        <v>0</v>
      </c>
      <c r="JZ41" s="234">
        <f t="shared" si="217"/>
        <v>0</v>
      </c>
      <c r="KA41" s="234">
        <f t="shared" si="218"/>
        <v>0</v>
      </c>
      <c r="KB41" s="242">
        <f t="shared" si="219"/>
        <v>0</v>
      </c>
      <c r="LK41" s="244"/>
      <c r="LY41" s="198"/>
    </row>
    <row r="42" spans="1:337" ht="16.5" customHeight="1" x14ac:dyDescent="0.25">
      <c r="A42" s="234">
        <f t="shared" si="220"/>
        <v>29</v>
      </c>
      <c r="B42" s="235" t="str">
        <f t="shared" si="124"/>
        <v/>
      </c>
      <c r="C42" s="236" t="str">
        <f>+IFERROR(VLOOKUP(B42,'Referencia Parámetros'!$A$2:$B$18,2),"")</f>
        <v/>
      </c>
      <c r="D42" s="140"/>
      <c r="E42" s="134"/>
      <c r="F42" s="135"/>
      <c r="G42" s="134"/>
      <c r="H42" s="134"/>
      <c r="I42" s="134"/>
      <c r="J42" s="135"/>
      <c r="K42" s="141"/>
      <c r="L42" s="141"/>
      <c r="M42" s="135"/>
      <c r="N42" s="135"/>
      <c r="O42" s="237">
        <f t="shared" si="125"/>
        <v>0</v>
      </c>
      <c r="P42" s="238">
        <f t="shared" si="126"/>
        <v>0</v>
      </c>
      <c r="Q42" s="239" t="str">
        <f>IFERROR(IF(P42&gt;20*C42,'Referencia Parámetros'!$D$20,IF(P42&gt;10*C42,'Referencia Parámetros'!$D$21,IF(P42&gt;5*C42,'Referencia Parámetros'!$D$22,IF(P42&gt;1,'Referencia Parámetros'!$D$23,"NO APLICA")))),"")</f>
        <v/>
      </c>
      <c r="R42" s="240" t="str">
        <f t="shared" si="127"/>
        <v/>
      </c>
      <c r="S42" s="300">
        <f t="shared" si="13"/>
        <v>0</v>
      </c>
      <c r="T42" s="234">
        <f t="shared" si="128"/>
        <v>0</v>
      </c>
      <c r="U42" s="234">
        <f t="shared" si="129"/>
        <v>0</v>
      </c>
      <c r="V42" s="234">
        <f t="shared" si="130"/>
        <v>0</v>
      </c>
      <c r="W42" s="242">
        <f t="shared" si="131"/>
        <v>0</v>
      </c>
      <c r="X42" s="297"/>
      <c r="Z42" s="234">
        <f t="shared" si="221"/>
        <v>29</v>
      </c>
      <c r="AA42" s="235" t="str">
        <f t="shared" si="132"/>
        <v/>
      </c>
      <c r="AB42" s="236" t="str">
        <f>IFERROR(VLOOKUP(AA42,'Referencia Parámetros'!$A$2:$B$18,2),"")</f>
        <v/>
      </c>
      <c r="AC42" s="140"/>
      <c r="AD42" s="140"/>
      <c r="AE42" s="136" t="str">
        <f t="shared" si="15"/>
        <v>Completar</v>
      </c>
      <c r="AF42" s="134"/>
      <c r="AG42" s="134"/>
      <c r="AH42" s="134"/>
      <c r="AI42" s="136" t="str">
        <f t="shared" si="16"/>
        <v>Completar</v>
      </c>
      <c r="AJ42" s="137" t="str">
        <f t="shared" si="17"/>
        <v>Completar</v>
      </c>
      <c r="AK42" s="137" t="str">
        <f t="shared" si="18"/>
        <v>Completar</v>
      </c>
      <c r="AL42" s="135"/>
      <c r="AM42" s="136" t="str">
        <f t="shared" si="19"/>
        <v>Completar</v>
      </c>
      <c r="AN42" s="237">
        <f t="shared" si="133"/>
        <v>0</v>
      </c>
      <c r="AO42" s="238">
        <f t="shared" si="134"/>
        <v>0</v>
      </c>
      <c r="AP42" s="239" t="str">
        <f>IFERROR(IF(AO42&gt;20*AB42,'Referencia Parámetros'!$D$20,IF(AO42&gt;10*AB42,'Referencia Parámetros'!$D$21,IF(AO42&gt;5*AB42,'Referencia Parámetros'!$D$22, IF(AO42&gt;1,'Referencia Parámetros'!$D$23,"NO APLICA")))),"")</f>
        <v/>
      </c>
      <c r="AQ42" s="240" t="str">
        <f t="shared" si="135"/>
        <v/>
      </c>
      <c r="AR42" s="291">
        <f t="shared" si="232"/>
        <v>0</v>
      </c>
      <c r="AS42" s="234">
        <f t="shared" si="136"/>
        <v>0</v>
      </c>
      <c r="AT42" s="234">
        <f t="shared" si="137"/>
        <v>0</v>
      </c>
      <c r="AU42" s="234">
        <f t="shared" si="138"/>
        <v>0</v>
      </c>
      <c r="AV42" s="242">
        <f t="shared" si="139"/>
        <v>0</v>
      </c>
      <c r="AX42" s="234">
        <f t="shared" si="222"/>
        <v>29</v>
      </c>
      <c r="AY42" s="235" t="str">
        <f t="shared" si="140"/>
        <v/>
      </c>
      <c r="AZ42" s="236" t="str">
        <f>IFERROR(VLOOKUP(AY42,'Referencia Parámetros'!$A$2:$B$18,2),"")</f>
        <v/>
      </c>
      <c r="BA42" s="140"/>
      <c r="BB42" s="140"/>
      <c r="BC42" s="136" t="str">
        <f t="shared" si="24"/>
        <v>Completar</v>
      </c>
      <c r="BD42" s="134"/>
      <c r="BE42" s="134"/>
      <c r="BF42" s="134"/>
      <c r="BG42" s="136" t="str">
        <f t="shared" si="25"/>
        <v>Completar</v>
      </c>
      <c r="BH42" s="137" t="str">
        <f t="shared" si="26"/>
        <v>Completar</v>
      </c>
      <c r="BI42" s="137" t="str">
        <f t="shared" si="27"/>
        <v>Completar</v>
      </c>
      <c r="BJ42" s="135"/>
      <c r="BK42" s="136" t="str">
        <f t="shared" si="28"/>
        <v>Completar</v>
      </c>
      <c r="BL42" s="237">
        <f t="shared" si="141"/>
        <v>0</v>
      </c>
      <c r="BM42" s="238">
        <f t="shared" si="142"/>
        <v>0</v>
      </c>
      <c r="BN42" s="239" t="str">
        <f>IFERROR(IF(BM42&gt;20*AZ42,'Referencia Parámetros'!$D$20,IF(BM42&gt;10*AZ42,'Referencia Parámetros'!$D$21,IF(BM42&gt;5*AZ42,'Referencia Parámetros'!$D$22, IF(BM42&gt;1,'Referencia Parámetros'!$D$23,"NO APLICA")))),"")</f>
        <v/>
      </c>
      <c r="BO42" s="240" t="str">
        <f t="shared" si="143"/>
        <v/>
      </c>
      <c r="BP42" s="291">
        <f t="shared" si="30"/>
        <v>0</v>
      </c>
      <c r="BQ42" s="234">
        <f t="shared" si="144"/>
        <v>0</v>
      </c>
      <c r="BR42" s="234">
        <f t="shared" si="145"/>
        <v>0</v>
      </c>
      <c r="BS42" s="234">
        <f t="shared" si="146"/>
        <v>0</v>
      </c>
      <c r="BT42" s="242">
        <f t="shared" si="147"/>
        <v>0</v>
      </c>
      <c r="BV42" s="234">
        <f t="shared" si="223"/>
        <v>29</v>
      </c>
      <c r="BW42" s="235" t="str">
        <f t="shared" si="148"/>
        <v/>
      </c>
      <c r="BX42" s="236" t="str">
        <f>IFERROR(VLOOKUP(BW42,'Referencia Parámetros'!$A$2:$B$18,2),"")</f>
        <v/>
      </c>
      <c r="BY42" s="140"/>
      <c r="BZ42" s="140"/>
      <c r="CA42" s="136" t="str">
        <f t="shared" si="34"/>
        <v>Completar</v>
      </c>
      <c r="CB42" s="134"/>
      <c r="CC42" s="134"/>
      <c r="CD42" s="134"/>
      <c r="CE42" s="136" t="str">
        <f t="shared" si="35"/>
        <v>Completar</v>
      </c>
      <c r="CF42" s="137" t="str">
        <f t="shared" si="36"/>
        <v>Completar</v>
      </c>
      <c r="CG42" s="137" t="str">
        <f t="shared" si="37"/>
        <v>Completar</v>
      </c>
      <c r="CH42" s="135"/>
      <c r="CI42" s="136" t="str">
        <f t="shared" si="38"/>
        <v>Completar</v>
      </c>
      <c r="CJ42" s="237">
        <f t="shared" si="149"/>
        <v>0</v>
      </c>
      <c r="CK42" s="238">
        <f t="shared" si="150"/>
        <v>0</v>
      </c>
      <c r="CL42" s="239" t="str">
        <f>IFERROR(IF(CK42&gt;20*BX42,'Referencia Parámetros'!$D$20,IF(CK42&gt;10*BX42,'Referencia Parámetros'!$D$21,IF(CK42&gt;5*BX42,'Referencia Parámetros'!$D$22, IF(CK42&gt;1,'Referencia Parámetros'!$D$23,"NO APLICA")))),"")</f>
        <v/>
      </c>
      <c r="CM42" s="240" t="str">
        <f t="shared" si="151"/>
        <v/>
      </c>
      <c r="CN42" s="291">
        <f t="shared" si="40"/>
        <v>0</v>
      </c>
      <c r="CO42" s="234">
        <f t="shared" si="152"/>
        <v>0</v>
      </c>
      <c r="CP42" s="234">
        <f t="shared" si="153"/>
        <v>0</v>
      </c>
      <c r="CQ42" s="234">
        <f t="shared" si="154"/>
        <v>0</v>
      </c>
      <c r="CR42" s="242">
        <f t="shared" si="155"/>
        <v>0</v>
      </c>
      <c r="CT42" s="234">
        <f t="shared" si="224"/>
        <v>29</v>
      </c>
      <c r="CU42" s="235" t="str">
        <f t="shared" si="156"/>
        <v/>
      </c>
      <c r="CV42" s="236" t="str">
        <f>IFERROR(VLOOKUP(CU42,'Referencia Parámetros'!$A$2:$B$18,2),"")</f>
        <v/>
      </c>
      <c r="CW42" s="140"/>
      <c r="CX42" s="140"/>
      <c r="CY42" s="136" t="str">
        <f t="shared" si="44"/>
        <v>Completar</v>
      </c>
      <c r="CZ42" s="134"/>
      <c r="DA42" s="134"/>
      <c r="DB42" s="134"/>
      <c r="DC42" s="136" t="str">
        <f t="shared" si="45"/>
        <v>Completar</v>
      </c>
      <c r="DD42" s="137" t="str">
        <f t="shared" si="46"/>
        <v>Completar</v>
      </c>
      <c r="DE42" s="137" t="str">
        <f t="shared" si="47"/>
        <v>Completar</v>
      </c>
      <c r="DF42" s="135"/>
      <c r="DG42" s="136" t="str">
        <f t="shared" si="48"/>
        <v>Completar</v>
      </c>
      <c r="DH42" s="237">
        <f t="shared" si="157"/>
        <v>0</v>
      </c>
      <c r="DI42" s="238">
        <f t="shared" si="158"/>
        <v>0</v>
      </c>
      <c r="DJ42" s="239" t="str">
        <f>IFERROR(IF(DI42&gt;20*CV42,'Referencia Parámetros'!$D$20,IF(DI42&gt;10*CV42,'Referencia Parámetros'!$D$21,IF(DI42&gt;5*CV42,'Referencia Parámetros'!$D$22, IF(DI42&gt;1,'Referencia Parámetros'!$D$23,"NO APLICA")))),"")</f>
        <v/>
      </c>
      <c r="DK42" s="240" t="str">
        <f t="shared" si="159"/>
        <v/>
      </c>
      <c r="DL42" s="291">
        <f t="shared" si="50"/>
        <v>0</v>
      </c>
      <c r="DM42" s="234">
        <f t="shared" si="160"/>
        <v>0</v>
      </c>
      <c r="DN42" s="234">
        <f t="shared" si="161"/>
        <v>0</v>
      </c>
      <c r="DO42" s="234">
        <f t="shared" si="162"/>
        <v>0</v>
      </c>
      <c r="DP42" s="242">
        <f t="shared" si="163"/>
        <v>0</v>
      </c>
      <c r="DR42" s="234">
        <f t="shared" si="225"/>
        <v>29</v>
      </c>
      <c r="DS42" s="235" t="str">
        <f t="shared" si="164"/>
        <v/>
      </c>
      <c r="DT42" s="236" t="str">
        <f>IFERROR(VLOOKUP(DS42,'Referencia Parámetros'!$A$2:$B$18,2),"")</f>
        <v/>
      </c>
      <c r="DU42" s="140"/>
      <c r="DV42" s="140"/>
      <c r="DW42" s="136" t="str">
        <f t="shared" si="54"/>
        <v>Completar</v>
      </c>
      <c r="DX42" s="134"/>
      <c r="DY42" s="134"/>
      <c r="DZ42" s="134"/>
      <c r="EA42" s="136" t="str">
        <f t="shared" si="55"/>
        <v>Completar</v>
      </c>
      <c r="EB42" s="137" t="str">
        <f t="shared" si="56"/>
        <v>Completar</v>
      </c>
      <c r="EC42" s="137" t="str">
        <f t="shared" si="57"/>
        <v>Completar</v>
      </c>
      <c r="ED42" s="135"/>
      <c r="EE42" s="136" t="str">
        <f t="shared" si="58"/>
        <v>Completar</v>
      </c>
      <c r="EF42" s="237">
        <f t="shared" si="165"/>
        <v>0</v>
      </c>
      <c r="EG42" s="238">
        <f t="shared" si="166"/>
        <v>0</v>
      </c>
      <c r="EH42" s="239" t="str">
        <f>IFERROR(IF(EG42&gt;20*DT42,'Referencia Parámetros'!$D$20,IF(EG42&gt;10*DT42,'Referencia Parámetros'!$D$21,IF(EG42&gt;5*DT42,'Referencia Parámetros'!$D$22, IF(EG42&gt;1,'Referencia Parámetros'!$D$23,"NO APLICA")))),"")</f>
        <v/>
      </c>
      <c r="EI42" s="240" t="str">
        <f t="shared" si="167"/>
        <v/>
      </c>
      <c r="EJ42" s="291">
        <f t="shared" si="60"/>
        <v>0</v>
      </c>
      <c r="EK42" s="234">
        <f t="shared" si="168"/>
        <v>0</v>
      </c>
      <c r="EL42" s="234">
        <f t="shared" si="169"/>
        <v>0</v>
      </c>
      <c r="EM42" s="234">
        <f t="shared" si="170"/>
        <v>0</v>
      </c>
      <c r="EN42" s="242">
        <f t="shared" si="171"/>
        <v>0</v>
      </c>
      <c r="EP42" s="234">
        <f t="shared" si="226"/>
        <v>29</v>
      </c>
      <c r="EQ42" s="235" t="str">
        <f t="shared" si="172"/>
        <v/>
      </c>
      <c r="ER42" s="236" t="str">
        <f>IFERROR(VLOOKUP(EQ42,'Referencia Parámetros'!$A$2:$B$18,2),"")</f>
        <v/>
      </c>
      <c r="ES42" s="140"/>
      <c r="ET42" s="140"/>
      <c r="EU42" s="136" t="str">
        <f t="shared" si="64"/>
        <v>Completar</v>
      </c>
      <c r="EV42" s="134"/>
      <c r="EW42" s="134"/>
      <c r="EX42" s="134"/>
      <c r="EY42" s="136" t="str">
        <f t="shared" si="65"/>
        <v>Completar</v>
      </c>
      <c r="EZ42" s="137" t="str">
        <f t="shared" si="66"/>
        <v>Completar</v>
      </c>
      <c r="FA42" s="137" t="str">
        <f t="shared" si="67"/>
        <v>Completar</v>
      </c>
      <c r="FB42" s="135"/>
      <c r="FC42" s="136" t="str">
        <f t="shared" si="68"/>
        <v>Completar</v>
      </c>
      <c r="FD42" s="237">
        <f t="shared" si="173"/>
        <v>0</v>
      </c>
      <c r="FE42" s="238">
        <f t="shared" si="174"/>
        <v>0</v>
      </c>
      <c r="FF42" s="239" t="str">
        <f>IFERROR(IF(FE42&gt;20*ER42,'Referencia Parámetros'!$D$20,IF(FE42&gt;10*ER42,'Referencia Parámetros'!$D$21,IF(FE42&gt;5*ER42,'Referencia Parámetros'!$D$22, IF(FE42&gt;1,'Referencia Parámetros'!$D$23,"NO APLICA")))),"")</f>
        <v/>
      </c>
      <c r="FG42" s="240" t="str">
        <f t="shared" si="175"/>
        <v/>
      </c>
      <c r="FH42" s="291">
        <f t="shared" si="70"/>
        <v>0</v>
      </c>
      <c r="FI42" s="234">
        <f t="shared" si="176"/>
        <v>0</v>
      </c>
      <c r="FJ42" s="234">
        <f t="shared" si="177"/>
        <v>0</v>
      </c>
      <c r="FK42" s="234">
        <f t="shared" si="178"/>
        <v>0</v>
      </c>
      <c r="FL42" s="242">
        <f t="shared" si="179"/>
        <v>0</v>
      </c>
      <c r="FN42" s="234">
        <f t="shared" si="227"/>
        <v>29</v>
      </c>
      <c r="FO42" s="235" t="str">
        <f t="shared" si="180"/>
        <v/>
      </c>
      <c r="FP42" s="236" t="str">
        <f>IFERROR(VLOOKUP(FO42,'Referencia Parámetros'!$A$2:$B$18,2),"")</f>
        <v/>
      </c>
      <c r="FQ42" s="140"/>
      <c r="FR42" s="140"/>
      <c r="FS42" s="136" t="str">
        <f t="shared" si="74"/>
        <v>Completar</v>
      </c>
      <c r="FT42" s="134"/>
      <c r="FU42" s="134"/>
      <c r="FV42" s="134"/>
      <c r="FW42" s="136" t="str">
        <f t="shared" si="75"/>
        <v>Completar</v>
      </c>
      <c r="FX42" s="137" t="str">
        <f t="shared" si="76"/>
        <v>Completar</v>
      </c>
      <c r="FY42" s="137" t="str">
        <f t="shared" si="77"/>
        <v>Completar</v>
      </c>
      <c r="FZ42" s="135"/>
      <c r="GA42" s="136" t="str">
        <f t="shared" si="78"/>
        <v>Completar</v>
      </c>
      <c r="GB42" s="237">
        <f t="shared" si="181"/>
        <v>0</v>
      </c>
      <c r="GC42" s="238">
        <f t="shared" si="182"/>
        <v>0</v>
      </c>
      <c r="GD42" s="239" t="str">
        <f>IFERROR(IF(GC42&gt;20*FP42,'Referencia Parámetros'!$D$20,IF(GC42&gt;10*FP42,'Referencia Parámetros'!$D$21,IF(GC42&gt;5*FP42,'Referencia Parámetros'!$D$22, IF(GC42&gt;1,'Referencia Parámetros'!$D$23,"NO APLICA")))),"")</f>
        <v/>
      </c>
      <c r="GE42" s="240" t="str">
        <f t="shared" si="183"/>
        <v/>
      </c>
      <c r="GF42" s="291">
        <f t="shared" si="80"/>
        <v>0</v>
      </c>
      <c r="GG42" s="234">
        <f t="shared" si="184"/>
        <v>0</v>
      </c>
      <c r="GH42" s="234">
        <f t="shared" si="185"/>
        <v>0</v>
      </c>
      <c r="GI42" s="234">
        <f t="shared" si="186"/>
        <v>0</v>
      </c>
      <c r="GJ42" s="242">
        <f t="shared" si="187"/>
        <v>0</v>
      </c>
      <c r="GL42" s="234">
        <f t="shared" si="228"/>
        <v>29</v>
      </c>
      <c r="GM42" s="235" t="str">
        <f t="shared" si="188"/>
        <v/>
      </c>
      <c r="GN42" s="236" t="str">
        <f>IFERROR(VLOOKUP(GM42,'Referencia Parámetros'!$A$2:$B$18,2),"")</f>
        <v/>
      </c>
      <c r="GO42" s="140"/>
      <c r="GP42" s="140"/>
      <c r="GQ42" s="136" t="str">
        <f t="shared" si="84"/>
        <v>Completar</v>
      </c>
      <c r="GR42" s="134"/>
      <c r="GS42" s="134"/>
      <c r="GT42" s="134"/>
      <c r="GU42" s="136" t="str">
        <f t="shared" si="85"/>
        <v>Completar</v>
      </c>
      <c r="GV42" s="137" t="str">
        <f t="shared" si="86"/>
        <v>Completar</v>
      </c>
      <c r="GW42" s="137" t="str">
        <f t="shared" si="87"/>
        <v>Completar</v>
      </c>
      <c r="GX42" s="135"/>
      <c r="GY42" s="136" t="str">
        <f t="shared" si="88"/>
        <v>Completar</v>
      </c>
      <c r="GZ42" s="237">
        <f t="shared" si="189"/>
        <v>0</v>
      </c>
      <c r="HA42" s="238">
        <f t="shared" si="190"/>
        <v>0</v>
      </c>
      <c r="HB42" s="239" t="str">
        <f>IFERROR(IF(HA42&gt;20*GN42,'Referencia Parámetros'!$D$20,IF(HA42&gt;10*GN42,'Referencia Parámetros'!$D$21,IF(HA42&gt;5*GN42,'Referencia Parámetros'!$D$22, IF(HA42&gt;1,'Referencia Parámetros'!$D$23,"NO APLICA")))),"")</f>
        <v/>
      </c>
      <c r="HC42" s="240" t="str">
        <f t="shared" si="191"/>
        <v/>
      </c>
      <c r="HD42" s="291">
        <f t="shared" si="90"/>
        <v>0</v>
      </c>
      <c r="HE42" s="234">
        <f t="shared" si="192"/>
        <v>0</v>
      </c>
      <c r="HF42" s="234">
        <f t="shared" si="193"/>
        <v>0</v>
      </c>
      <c r="HG42" s="234">
        <f t="shared" si="194"/>
        <v>0</v>
      </c>
      <c r="HH42" s="242">
        <f t="shared" si="195"/>
        <v>0</v>
      </c>
      <c r="HJ42" s="234">
        <f t="shared" si="229"/>
        <v>29</v>
      </c>
      <c r="HK42" s="235" t="str">
        <f t="shared" si="196"/>
        <v/>
      </c>
      <c r="HL42" s="236" t="str">
        <f>IFERROR(VLOOKUP(HK42,'Referencia Parámetros'!$A$2:$B$18,2),"")</f>
        <v/>
      </c>
      <c r="HM42" s="140"/>
      <c r="HN42" s="140"/>
      <c r="HO42" s="136" t="str">
        <f t="shared" si="94"/>
        <v>Completar</v>
      </c>
      <c r="HP42" s="134"/>
      <c r="HQ42" s="134"/>
      <c r="HR42" s="134"/>
      <c r="HS42" s="136" t="str">
        <f t="shared" si="95"/>
        <v>Completar</v>
      </c>
      <c r="HT42" s="137" t="str">
        <f t="shared" si="96"/>
        <v>Completar</v>
      </c>
      <c r="HU42" s="137" t="str">
        <f t="shared" si="97"/>
        <v>Completar</v>
      </c>
      <c r="HV42" s="135"/>
      <c r="HW42" s="136" t="str">
        <f t="shared" si="98"/>
        <v>Completar</v>
      </c>
      <c r="HX42" s="237">
        <f t="shared" si="197"/>
        <v>0</v>
      </c>
      <c r="HY42" s="238">
        <f t="shared" si="198"/>
        <v>0</v>
      </c>
      <c r="HZ42" s="239" t="str">
        <f>IFERROR(IF(HY42&gt;20*HL42,'Referencia Parámetros'!$D$20,IF(HY42&gt;10*HL42,'Referencia Parámetros'!$D$21,IF(HY42&gt;5*HL42,'Referencia Parámetros'!$D$22, IF(HY42&gt;1,'Referencia Parámetros'!$D$23,"NO APLICA")))),"")</f>
        <v/>
      </c>
      <c r="IA42" s="240" t="str">
        <f t="shared" si="199"/>
        <v/>
      </c>
      <c r="IB42" s="291">
        <f t="shared" si="100"/>
        <v>0</v>
      </c>
      <c r="IC42" s="234">
        <f t="shared" si="200"/>
        <v>0</v>
      </c>
      <c r="ID42" s="234">
        <f t="shared" si="201"/>
        <v>0</v>
      </c>
      <c r="IE42" s="234">
        <f t="shared" si="202"/>
        <v>0</v>
      </c>
      <c r="IF42" s="242">
        <f t="shared" si="203"/>
        <v>0</v>
      </c>
      <c r="IH42" s="234">
        <f t="shared" si="230"/>
        <v>29</v>
      </c>
      <c r="II42" s="235" t="str">
        <f t="shared" si="204"/>
        <v/>
      </c>
      <c r="IJ42" s="236" t="str">
        <f>IFERROR(VLOOKUP(II42,'Referencia Parámetros'!$A$2:$B$18,2),"")</f>
        <v/>
      </c>
      <c r="IK42" s="140"/>
      <c r="IL42" s="140"/>
      <c r="IM42" s="136" t="str">
        <f t="shared" si="104"/>
        <v>Completar</v>
      </c>
      <c r="IN42" s="134"/>
      <c r="IO42" s="134"/>
      <c r="IP42" s="134"/>
      <c r="IQ42" s="136" t="str">
        <f t="shared" si="105"/>
        <v>Completar</v>
      </c>
      <c r="IR42" s="137" t="str">
        <f t="shared" si="106"/>
        <v>Completar</v>
      </c>
      <c r="IS42" s="137" t="str">
        <f t="shared" si="107"/>
        <v>Completar</v>
      </c>
      <c r="IT42" s="135"/>
      <c r="IU42" s="136" t="str">
        <f t="shared" si="108"/>
        <v>Completar</v>
      </c>
      <c r="IV42" s="237">
        <f t="shared" si="205"/>
        <v>0</v>
      </c>
      <c r="IW42" s="238">
        <f t="shared" si="206"/>
        <v>0</v>
      </c>
      <c r="IX42" s="239" t="str">
        <f>IFERROR(IF(IW42&gt;20*IJ42,'Referencia Parámetros'!$D$20,IF(IW42&gt;10*IJ42,'Referencia Parámetros'!$D$21,IF(IW42&gt;5*IJ42,'Referencia Parámetros'!$D$22, IF(IW42&gt;1,'Referencia Parámetros'!$D$23,"NO APLICA")))),"")</f>
        <v/>
      </c>
      <c r="IY42" s="240" t="str">
        <f t="shared" si="207"/>
        <v/>
      </c>
      <c r="IZ42" s="291">
        <f t="shared" si="110"/>
        <v>0</v>
      </c>
      <c r="JA42" s="234">
        <f t="shared" si="208"/>
        <v>0</v>
      </c>
      <c r="JB42" s="234">
        <f t="shared" si="209"/>
        <v>0</v>
      </c>
      <c r="JC42" s="234">
        <f t="shared" si="210"/>
        <v>0</v>
      </c>
      <c r="JD42" s="242">
        <f t="shared" si="211"/>
        <v>0</v>
      </c>
      <c r="JE42" s="198"/>
      <c r="JF42" s="234">
        <f t="shared" si="231"/>
        <v>29</v>
      </c>
      <c r="JG42" s="235" t="str">
        <f t="shared" si="212"/>
        <v/>
      </c>
      <c r="JH42" s="236" t="str">
        <f>IFERROR(VLOOKUP(JG42,'Referencia Parámetros'!$A$2:$B$18,2),"")</f>
        <v/>
      </c>
      <c r="JI42" s="140"/>
      <c r="JJ42" s="140"/>
      <c r="JK42" s="136" t="str">
        <f t="shared" si="114"/>
        <v>Completar</v>
      </c>
      <c r="JL42" s="134"/>
      <c r="JM42" s="134"/>
      <c r="JN42" s="134"/>
      <c r="JO42" s="136" t="str">
        <f t="shared" si="115"/>
        <v>Completar</v>
      </c>
      <c r="JP42" s="137" t="str">
        <f t="shared" si="116"/>
        <v>Completar</v>
      </c>
      <c r="JQ42" s="137" t="str">
        <f t="shared" si="117"/>
        <v>Completar</v>
      </c>
      <c r="JR42" s="135"/>
      <c r="JS42" s="136" t="str">
        <f t="shared" si="118"/>
        <v>Completar</v>
      </c>
      <c r="JT42" s="237">
        <f t="shared" si="213"/>
        <v>0</v>
      </c>
      <c r="JU42" s="238">
        <f t="shared" si="214"/>
        <v>0</v>
      </c>
      <c r="JV42" s="239" t="str">
        <f>IFERROR(IF(JU42&gt;20*JH42,'Referencia Parámetros'!$D$20,IF(JU42&gt;10*JH42,'Referencia Parámetros'!$D$21,IF(JU42&gt;5*JH42,'Referencia Parámetros'!$D$22, IF(JU42&gt;1,'Referencia Parámetros'!$D$23,"NO APLICA")))),"")</f>
        <v/>
      </c>
      <c r="JW42" s="240" t="str">
        <f t="shared" si="215"/>
        <v/>
      </c>
      <c r="JX42" s="291">
        <f t="shared" si="120"/>
        <v>0</v>
      </c>
      <c r="JY42" s="234">
        <f t="shared" si="216"/>
        <v>0</v>
      </c>
      <c r="JZ42" s="234">
        <f t="shared" si="217"/>
        <v>0</v>
      </c>
      <c r="KA42" s="234">
        <f t="shared" si="218"/>
        <v>0</v>
      </c>
      <c r="KB42" s="242">
        <f t="shared" si="219"/>
        <v>0</v>
      </c>
      <c r="LK42" s="244"/>
      <c r="LY42" s="198"/>
    </row>
    <row r="43" spans="1:337" ht="16.5" customHeight="1" x14ac:dyDescent="0.25">
      <c r="A43" s="234">
        <f t="shared" si="220"/>
        <v>30</v>
      </c>
      <c r="B43" s="235" t="str">
        <f t="shared" si="124"/>
        <v/>
      </c>
      <c r="C43" s="236" t="str">
        <f>+IFERROR(VLOOKUP(B43,'Referencia Parámetros'!$A$2:$B$18,2),"")</f>
        <v/>
      </c>
      <c r="D43" s="140"/>
      <c r="E43" s="134"/>
      <c r="F43" s="135"/>
      <c r="G43" s="134"/>
      <c r="H43" s="134"/>
      <c r="I43" s="134"/>
      <c r="J43" s="135"/>
      <c r="K43" s="141"/>
      <c r="L43" s="141"/>
      <c r="M43" s="135"/>
      <c r="N43" s="135"/>
      <c r="O43" s="237">
        <f t="shared" si="125"/>
        <v>0</v>
      </c>
      <c r="P43" s="238">
        <f t="shared" si="126"/>
        <v>0</v>
      </c>
      <c r="Q43" s="239" t="str">
        <f>IFERROR(IF(P43&gt;20*C43,'Referencia Parámetros'!$D$20,IF(P43&gt;10*C43,'Referencia Parámetros'!$D$21,IF(P43&gt;5*C43,'Referencia Parámetros'!$D$22,IF(P43&gt;1,'Referencia Parámetros'!$D$23,"NO APLICA")))),"")</f>
        <v/>
      </c>
      <c r="R43" s="240" t="str">
        <f t="shared" si="127"/>
        <v/>
      </c>
      <c r="S43" s="300">
        <f t="shared" si="13"/>
        <v>0</v>
      </c>
      <c r="T43" s="234">
        <f t="shared" si="128"/>
        <v>0</v>
      </c>
      <c r="U43" s="234">
        <f t="shared" si="129"/>
        <v>0</v>
      </c>
      <c r="V43" s="234">
        <f t="shared" si="130"/>
        <v>0</v>
      </c>
      <c r="W43" s="242">
        <f t="shared" si="131"/>
        <v>0</v>
      </c>
      <c r="X43" s="297"/>
      <c r="Z43" s="234">
        <f t="shared" si="221"/>
        <v>30</v>
      </c>
      <c r="AA43" s="235" t="str">
        <f t="shared" si="132"/>
        <v/>
      </c>
      <c r="AB43" s="236" t="str">
        <f>IFERROR(VLOOKUP(AA43,'Referencia Parámetros'!$A$2:$B$18,2),"")</f>
        <v/>
      </c>
      <c r="AC43" s="140"/>
      <c r="AD43" s="140"/>
      <c r="AE43" s="136" t="str">
        <f t="shared" si="15"/>
        <v>Completar</v>
      </c>
      <c r="AF43" s="134"/>
      <c r="AG43" s="134"/>
      <c r="AH43" s="134"/>
      <c r="AI43" s="136" t="str">
        <f t="shared" si="16"/>
        <v>Completar</v>
      </c>
      <c r="AJ43" s="137" t="str">
        <f t="shared" si="17"/>
        <v>Completar</v>
      </c>
      <c r="AK43" s="137" t="str">
        <f t="shared" si="18"/>
        <v>Completar</v>
      </c>
      <c r="AL43" s="135"/>
      <c r="AM43" s="136" t="str">
        <f t="shared" si="19"/>
        <v>Completar</v>
      </c>
      <c r="AN43" s="237">
        <f t="shared" si="133"/>
        <v>0</v>
      </c>
      <c r="AO43" s="238">
        <f t="shared" si="134"/>
        <v>0</v>
      </c>
      <c r="AP43" s="239" t="str">
        <f>IFERROR(IF(AO43&gt;20*AB43,'Referencia Parámetros'!$D$20,IF(AO43&gt;10*AB43,'Referencia Parámetros'!$D$21,IF(AO43&gt;5*AB43,'Referencia Parámetros'!$D$22, IF(AO43&gt;1,'Referencia Parámetros'!$D$23,"NO APLICA")))),"")</f>
        <v/>
      </c>
      <c r="AQ43" s="240" t="str">
        <f t="shared" si="135"/>
        <v/>
      </c>
      <c r="AR43" s="291">
        <f t="shared" si="232"/>
        <v>0</v>
      </c>
      <c r="AS43" s="234">
        <f t="shared" si="136"/>
        <v>0</v>
      </c>
      <c r="AT43" s="234">
        <f t="shared" si="137"/>
        <v>0</v>
      </c>
      <c r="AU43" s="234">
        <f t="shared" si="138"/>
        <v>0</v>
      </c>
      <c r="AV43" s="242">
        <f t="shared" si="139"/>
        <v>0</v>
      </c>
      <c r="AX43" s="234">
        <f t="shared" si="222"/>
        <v>30</v>
      </c>
      <c r="AY43" s="235" t="str">
        <f t="shared" si="140"/>
        <v/>
      </c>
      <c r="AZ43" s="236" t="str">
        <f>IFERROR(VLOOKUP(AY43,'Referencia Parámetros'!$A$2:$B$18,2),"")</f>
        <v/>
      </c>
      <c r="BA43" s="140"/>
      <c r="BB43" s="140"/>
      <c r="BC43" s="136" t="str">
        <f t="shared" si="24"/>
        <v>Completar</v>
      </c>
      <c r="BD43" s="134"/>
      <c r="BE43" s="134"/>
      <c r="BF43" s="134"/>
      <c r="BG43" s="136" t="str">
        <f t="shared" si="25"/>
        <v>Completar</v>
      </c>
      <c r="BH43" s="137" t="str">
        <f t="shared" si="26"/>
        <v>Completar</v>
      </c>
      <c r="BI43" s="137" t="str">
        <f t="shared" si="27"/>
        <v>Completar</v>
      </c>
      <c r="BJ43" s="135"/>
      <c r="BK43" s="136" t="str">
        <f t="shared" si="28"/>
        <v>Completar</v>
      </c>
      <c r="BL43" s="237">
        <f t="shared" si="141"/>
        <v>0</v>
      </c>
      <c r="BM43" s="238">
        <f t="shared" si="142"/>
        <v>0</v>
      </c>
      <c r="BN43" s="239" t="str">
        <f>IFERROR(IF(BM43&gt;20*AZ43,'Referencia Parámetros'!$D$20,IF(BM43&gt;10*AZ43,'Referencia Parámetros'!$D$21,IF(BM43&gt;5*AZ43,'Referencia Parámetros'!$D$22, IF(BM43&gt;1,'Referencia Parámetros'!$D$23,"NO APLICA")))),"")</f>
        <v/>
      </c>
      <c r="BO43" s="240" t="str">
        <f t="shared" si="143"/>
        <v/>
      </c>
      <c r="BP43" s="291">
        <f t="shared" si="30"/>
        <v>0</v>
      </c>
      <c r="BQ43" s="234">
        <f t="shared" si="144"/>
        <v>0</v>
      </c>
      <c r="BR43" s="234">
        <f t="shared" si="145"/>
        <v>0</v>
      </c>
      <c r="BS43" s="234">
        <f t="shared" si="146"/>
        <v>0</v>
      </c>
      <c r="BT43" s="242">
        <f t="shared" si="147"/>
        <v>0</v>
      </c>
      <c r="BV43" s="234">
        <f t="shared" si="223"/>
        <v>30</v>
      </c>
      <c r="BW43" s="235" t="str">
        <f t="shared" si="148"/>
        <v/>
      </c>
      <c r="BX43" s="236" t="str">
        <f>IFERROR(VLOOKUP(BW43,'Referencia Parámetros'!$A$2:$B$18,2),"")</f>
        <v/>
      </c>
      <c r="BY43" s="140"/>
      <c r="BZ43" s="140"/>
      <c r="CA43" s="136" t="str">
        <f t="shared" si="34"/>
        <v>Completar</v>
      </c>
      <c r="CB43" s="134"/>
      <c r="CC43" s="134"/>
      <c r="CD43" s="134"/>
      <c r="CE43" s="136" t="str">
        <f t="shared" si="35"/>
        <v>Completar</v>
      </c>
      <c r="CF43" s="137" t="str">
        <f t="shared" si="36"/>
        <v>Completar</v>
      </c>
      <c r="CG43" s="137" t="str">
        <f t="shared" si="37"/>
        <v>Completar</v>
      </c>
      <c r="CH43" s="135"/>
      <c r="CI43" s="136" t="str">
        <f t="shared" si="38"/>
        <v>Completar</v>
      </c>
      <c r="CJ43" s="237">
        <f t="shared" si="149"/>
        <v>0</v>
      </c>
      <c r="CK43" s="238">
        <f t="shared" si="150"/>
        <v>0</v>
      </c>
      <c r="CL43" s="239" t="str">
        <f>IFERROR(IF(CK43&gt;20*BX43,'Referencia Parámetros'!$D$20,IF(CK43&gt;10*BX43,'Referencia Parámetros'!$D$21,IF(CK43&gt;5*BX43,'Referencia Parámetros'!$D$22, IF(CK43&gt;1,'Referencia Parámetros'!$D$23,"NO APLICA")))),"")</f>
        <v/>
      </c>
      <c r="CM43" s="240" t="str">
        <f t="shared" si="151"/>
        <v/>
      </c>
      <c r="CN43" s="291">
        <f t="shared" si="40"/>
        <v>0</v>
      </c>
      <c r="CO43" s="234">
        <f t="shared" si="152"/>
        <v>0</v>
      </c>
      <c r="CP43" s="234">
        <f t="shared" si="153"/>
        <v>0</v>
      </c>
      <c r="CQ43" s="234">
        <f t="shared" si="154"/>
        <v>0</v>
      </c>
      <c r="CR43" s="242">
        <f t="shared" si="155"/>
        <v>0</v>
      </c>
      <c r="CT43" s="234">
        <f t="shared" si="224"/>
        <v>30</v>
      </c>
      <c r="CU43" s="235" t="str">
        <f t="shared" si="156"/>
        <v/>
      </c>
      <c r="CV43" s="236" t="str">
        <f>IFERROR(VLOOKUP(CU43,'Referencia Parámetros'!$A$2:$B$18,2),"")</f>
        <v/>
      </c>
      <c r="CW43" s="140"/>
      <c r="CX43" s="140"/>
      <c r="CY43" s="136" t="str">
        <f t="shared" si="44"/>
        <v>Completar</v>
      </c>
      <c r="CZ43" s="134"/>
      <c r="DA43" s="134"/>
      <c r="DB43" s="134"/>
      <c r="DC43" s="136" t="str">
        <f t="shared" si="45"/>
        <v>Completar</v>
      </c>
      <c r="DD43" s="137" t="str">
        <f t="shared" si="46"/>
        <v>Completar</v>
      </c>
      <c r="DE43" s="137" t="str">
        <f t="shared" si="47"/>
        <v>Completar</v>
      </c>
      <c r="DF43" s="135"/>
      <c r="DG43" s="136" t="str">
        <f t="shared" si="48"/>
        <v>Completar</v>
      </c>
      <c r="DH43" s="237">
        <f t="shared" si="157"/>
        <v>0</v>
      </c>
      <c r="DI43" s="238">
        <f t="shared" si="158"/>
        <v>0</v>
      </c>
      <c r="DJ43" s="239" t="str">
        <f>IFERROR(IF(DI43&gt;20*CV43,'Referencia Parámetros'!$D$20,IF(DI43&gt;10*CV43,'Referencia Parámetros'!$D$21,IF(DI43&gt;5*CV43,'Referencia Parámetros'!$D$22, IF(DI43&gt;1,'Referencia Parámetros'!$D$23,"NO APLICA")))),"")</f>
        <v/>
      </c>
      <c r="DK43" s="240" t="str">
        <f t="shared" si="159"/>
        <v/>
      </c>
      <c r="DL43" s="291">
        <f t="shared" si="50"/>
        <v>0</v>
      </c>
      <c r="DM43" s="234">
        <f t="shared" si="160"/>
        <v>0</v>
      </c>
      <c r="DN43" s="234">
        <f t="shared" si="161"/>
        <v>0</v>
      </c>
      <c r="DO43" s="234">
        <f t="shared" si="162"/>
        <v>0</v>
      </c>
      <c r="DP43" s="242">
        <f t="shared" si="163"/>
        <v>0</v>
      </c>
      <c r="DR43" s="234">
        <f t="shared" si="225"/>
        <v>30</v>
      </c>
      <c r="DS43" s="235" t="str">
        <f t="shared" si="164"/>
        <v/>
      </c>
      <c r="DT43" s="236" t="str">
        <f>IFERROR(VLOOKUP(DS43,'Referencia Parámetros'!$A$2:$B$18,2),"")</f>
        <v/>
      </c>
      <c r="DU43" s="140"/>
      <c r="DV43" s="140"/>
      <c r="DW43" s="136" t="str">
        <f t="shared" si="54"/>
        <v>Completar</v>
      </c>
      <c r="DX43" s="134"/>
      <c r="DY43" s="134"/>
      <c r="DZ43" s="134"/>
      <c r="EA43" s="136" t="str">
        <f t="shared" si="55"/>
        <v>Completar</v>
      </c>
      <c r="EB43" s="137" t="str">
        <f t="shared" si="56"/>
        <v>Completar</v>
      </c>
      <c r="EC43" s="137" t="str">
        <f t="shared" si="57"/>
        <v>Completar</v>
      </c>
      <c r="ED43" s="135"/>
      <c r="EE43" s="136" t="str">
        <f t="shared" si="58"/>
        <v>Completar</v>
      </c>
      <c r="EF43" s="237">
        <f t="shared" si="165"/>
        <v>0</v>
      </c>
      <c r="EG43" s="238">
        <f t="shared" si="166"/>
        <v>0</v>
      </c>
      <c r="EH43" s="239" t="str">
        <f>IFERROR(IF(EG43&gt;20*DT43,'Referencia Parámetros'!$D$20,IF(EG43&gt;10*DT43,'Referencia Parámetros'!$D$21,IF(EG43&gt;5*DT43,'Referencia Parámetros'!$D$22, IF(EG43&gt;1,'Referencia Parámetros'!$D$23,"NO APLICA")))),"")</f>
        <v/>
      </c>
      <c r="EI43" s="240" t="str">
        <f t="shared" si="167"/>
        <v/>
      </c>
      <c r="EJ43" s="291">
        <f t="shared" si="60"/>
        <v>0</v>
      </c>
      <c r="EK43" s="234">
        <f t="shared" si="168"/>
        <v>0</v>
      </c>
      <c r="EL43" s="234">
        <f t="shared" si="169"/>
        <v>0</v>
      </c>
      <c r="EM43" s="234">
        <f t="shared" si="170"/>
        <v>0</v>
      </c>
      <c r="EN43" s="242">
        <f t="shared" si="171"/>
        <v>0</v>
      </c>
      <c r="EP43" s="234">
        <f t="shared" si="226"/>
        <v>30</v>
      </c>
      <c r="EQ43" s="235" t="str">
        <f t="shared" si="172"/>
        <v/>
      </c>
      <c r="ER43" s="236" t="str">
        <f>IFERROR(VLOOKUP(EQ43,'Referencia Parámetros'!$A$2:$B$18,2),"")</f>
        <v/>
      </c>
      <c r="ES43" s="140"/>
      <c r="ET43" s="140"/>
      <c r="EU43" s="136" t="str">
        <f t="shared" si="64"/>
        <v>Completar</v>
      </c>
      <c r="EV43" s="134"/>
      <c r="EW43" s="134"/>
      <c r="EX43" s="134"/>
      <c r="EY43" s="136" t="str">
        <f t="shared" si="65"/>
        <v>Completar</v>
      </c>
      <c r="EZ43" s="137" t="str">
        <f t="shared" si="66"/>
        <v>Completar</v>
      </c>
      <c r="FA43" s="137" t="str">
        <f t="shared" si="67"/>
        <v>Completar</v>
      </c>
      <c r="FB43" s="135"/>
      <c r="FC43" s="136" t="str">
        <f t="shared" si="68"/>
        <v>Completar</v>
      </c>
      <c r="FD43" s="237">
        <f t="shared" si="173"/>
        <v>0</v>
      </c>
      <c r="FE43" s="238">
        <f t="shared" si="174"/>
        <v>0</v>
      </c>
      <c r="FF43" s="239" t="str">
        <f>IFERROR(IF(FE43&gt;20*ER43,'Referencia Parámetros'!$D$20,IF(FE43&gt;10*ER43,'Referencia Parámetros'!$D$21,IF(FE43&gt;5*ER43,'Referencia Parámetros'!$D$22, IF(FE43&gt;1,'Referencia Parámetros'!$D$23,"NO APLICA")))),"")</f>
        <v/>
      </c>
      <c r="FG43" s="240" t="str">
        <f t="shared" si="175"/>
        <v/>
      </c>
      <c r="FH43" s="291">
        <f t="shared" si="70"/>
        <v>0</v>
      </c>
      <c r="FI43" s="234">
        <f t="shared" si="176"/>
        <v>0</v>
      </c>
      <c r="FJ43" s="234">
        <f t="shared" si="177"/>
        <v>0</v>
      </c>
      <c r="FK43" s="234">
        <f t="shared" si="178"/>
        <v>0</v>
      </c>
      <c r="FL43" s="242">
        <f t="shared" si="179"/>
        <v>0</v>
      </c>
      <c r="FN43" s="234">
        <f t="shared" si="227"/>
        <v>30</v>
      </c>
      <c r="FO43" s="235" t="str">
        <f t="shared" si="180"/>
        <v/>
      </c>
      <c r="FP43" s="236" t="str">
        <f>IFERROR(VLOOKUP(FO43,'Referencia Parámetros'!$A$2:$B$18,2),"")</f>
        <v/>
      </c>
      <c r="FQ43" s="140"/>
      <c r="FR43" s="140"/>
      <c r="FS43" s="136" t="str">
        <f t="shared" si="74"/>
        <v>Completar</v>
      </c>
      <c r="FT43" s="134"/>
      <c r="FU43" s="134"/>
      <c r="FV43" s="134"/>
      <c r="FW43" s="136" t="str">
        <f t="shared" si="75"/>
        <v>Completar</v>
      </c>
      <c r="FX43" s="137" t="str">
        <f t="shared" si="76"/>
        <v>Completar</v>
      </c>
      <c r="FY43" s="137" t="str">
        <f t="shared" si="77"/>
        <v>Completar</v>
      </c>
      <c r="FZ43" s="135"/>
      <c r="GA43" s="136" t="str">
        <f t="shared" si="78"/>
        <v>Completar</v>
      </c>
      <c r="GB43" s="237">
        <f t="shared" si="181"/>
        <v>0</v>
      </c>
      <c r="GC43" s="238">
        <f t="shared" si="182"/>
        <v>0</v>
      </c>
      <c r="GD43" s="239" t="str">
        <f>IFERROR(IF(GC43&gt;20*FP43,'Referencia Parámetros'!$D$20,IF(GC43&gt;10*FP43,'Referencia Parámetros'!$D$21,IF(GC43&gt;5*FP43,'Referencia Parámetros'!$D$22, IF(GC43&gt;1,'Referencia Parámetros'!$D$23,"NO APLICA")))),"")</f>
        <v/>
      </c>
      <c r="GE43" s="240" t="str">
        <f t="shared" si="183"/>
        <v/>
      </c>
      <c r="GF43" s="291">
        <f t="shared" si="80"/>
        <v>0</v>
      </c>
      <c r="GG43" s="234">
        <f t="shared" si="184"/>
        <v>0</v>
      </c>
      <c r="GH43" s="234">
        <f t="shared" si="185"/>
        <v>0</v>
      </c>
      <c r="GI43" s="234">
        <f t="shared" si="186"/>
        <v>0</v>
      </c>
      <c r="GJ43" s="242">
        <f t="shared" si="187"/>
        <v>0</v>
      </c>
      <c r="GL43" s="234">
        <f t="shared" si="228"/>
        <v>30</v>
      </c>
      <c r="GM43" s="235" t="str">
        <f t="shared" si="188"/>
        <v/>
      </c>
      <c r="GN43" s="236" t="str">
        <f>IFERROR(VLOOKUP(GM43,'Referencia Parámetros'!$A$2:$B$18,2),"")</f>
        <v/>
      </c>
      <c r="GO43" s="140"/>
      <c r="GP43" s="140"/>
      <c r="GQ43" s="136" t="str">
        <f t="shared" si="84"/>
        <v>Completar</v>
      </c>
      <c r="GR43" s="134"/>
      <c r="GS43" s="134"/>
      <c r="GT43" s="134"/>
      <c r="GU43" s="136" t="str">
        <f t="shared" si="85"/>
        <v>Completar</v>
      </c>
      <c r="GV43" s="137" t="str">
        <f t="shared" si="86"/>
        <v>Completar</v>
      </c>
      <c r="GW43" s="137" t="str">
        <f t="shared" si="87"/>
        <v>Completar</v>
      </c>
      <c r="GX43" s="135"/>
      <c r="GY43" s="136" t="str">
        <f t="shared" si="88"/>
        <v>Completar</v>
      </c>
      <c r="GZ43" s="237">
        <f t="shared" si="189"/>
        <v>0</v>
      </c>
      <c r="HA43" s="238">
        <f t="shared" si="190"/>
        <v>0</v>
      </c>
      <c r="HB43" s="239" t="str">
        <f>IFERROR(IF(HA43&gt;20*GN43,'Referencia Parámetros'!$D$20,IF(HA43&gt;10*GN43,'Referencia Parámetros'!$D$21,IF(HA43&gt;5*GN43,'Referencia Parámetros'!$D$22, IF(HA43&gt;1,'Referencia Parámetros'!$D$23,"NO APLICA")))),"")</f>
        <v/>
      </c>
      <c r="HC43" s="240" t="str">
        <f t="shared" si="191"/>
        <v/>
      </c>
      <c r="HD43" s="291">
        <f t="shared" si="90"/>
        <v>0</v>
      </c>
      <c r="HE43" s="234">
        <f t="shared" si="192"/>
        <v>0</v>
      </c>
      <c r="HF43" s="234">
        <f t="shared" si="193"/>
        <v>0</v>
      </c>
      <c r="HG43" s="234">
        <f t="shared" si="194"/>
        <v>0</v>
      </c>
      <c r="HH43" s="242">
        <f t="shared" si="195"/>
        <v>0</v>
      </c>
      <c r="HJ43" s="234">
        <f t="shared" si="229"/>
        <v>30</v>
      </c>
      <c r="HK43" s="235" t="str">
        <f t="shared" si="196"/>
        <v/>
      </c>
      <c r="HL43" s="236" t="str">
        <f>IFERROR(VLOOKUP(HK43,'Referencia Parámetros'!$A$2:$B$18,2),"")</f>
        <v/>
      </c>
      <c r="HM43" s="140"/>
      <c r="HN43" s="140"/>
      <c r="HO43" s="136" t="str">
        <f t="shared" si="94"/>
        <v>Completar</v>
      </c>
      <c r="HP43" s="134"/>
      <c r="HQ43" s="134"/>
      <c r="HR43" s="134"/>
      <c r="HS43" s="136" t="str">
        <f t="shared" si="95"/>
        <v>Completar</v>
      </c>
      <c r="HT43" s="137" t="str">
        <f t="shared" si="96"/>
        <v>Completar</v>
      </c>
      <c r="HU43" s="137" t="str">
        <f t="shared" si="97"/>
        <v>Completar</v>
      </c>
      <c r="HV43" s="135"/>
      <c r="HW43" s="136" t="str">
        <f t="shared" si="98"/>
        <v>Completar</v>
      </c>
      <c r="HX43" s="237">
        <f t="shared" si="197"/>
        <v>0</v>
      </c>
      <c r="HY43" s="238">
        <f t="shared" si="198"/>
        <v>0</v>
      </c>
      <c r="HZ43" s="239" t="str">
        <f>IFERROR(IF(HY43&gt;20*HL43,'Referencia Parámetros'!$D$20,IF(HY43&gt;10*HL43,'Referencia Parámetros'!$D$21,IF(HY43&gt;5*HL43,'Referencia Parámetros'!$D$22, IF(HY43&gt;1,'Referencia Parámetros'!$D$23,"NO APLICA")))),"")</f>
        <v/>
      </c>
      <c r="IA43" s="240" t="str">
        <f t="shared" si="199"/>
        <v/>
      </c>
      <c r="IB43" s="291">
        <f t="shared" si="100"/>
        <v>0</v>
      </c>
      <c r="IC43" s="234">
        <f t="shared" si="200"/>
        <v>0</v>
      </c>
      <c r="ID43" s="234">
        <f t="shared" si="201"/>
        <v>0</v>
      </c>
      <c r="IE43" s="234">
        <f t="shared" si="202"/>
        <v>0</v>
      </c>
      <c r="IF43" s="242">
        <f t="shared" si="203"/>
        <v>0</v>
      </c>
      <c r="IH43" s="234">
        <f t="shared" si="230"/>
        <v>30</v>
      </c>
      <c r="II43" s="235" t="str">
        <f t="shared" si="204"/>
        <v/>
      </c>
      <c r="IJ43" s="236" t="str">
        <f>IFERROR(VLOOKUP(II43,'Referencia Parámetros'!$A$2:$B$18,2),"")</f>
        <v/>
      </c>
      <c r="IK43" s="140"/>
      <c r="IL43" s="140"/>
      <c r="IM43" s="136" t="str">
        <f t="shared" si="104"/>
        <v>Completar</v>
      </c>
      <c r="IN43" s="134"/>
      <c r="IO43" s="134"/>
      <c r="IP43" s="134"/>
      <c r="IQ43" s="136" t="str">
        <f t="shared" si="105"/>
        <v>Completar</v>
      </c>
      <c r="IR43" s="137" t="str">
        <f t="shared" si="106"/>
        <v>Completar</v>
      </c>
      <c r="IS43" s="137" t="str">
        <f t="shared" si="107"/>
        <v>Completar</v>
      </c>
      <c r="IT43" s="135"/>
      <c r="IU43" s="136" t="str">
        <f t="shared" si="108"/>
        <v>Completar</v>
      </c>
      <c r="IV43" s="237">
        <f t="shared" si="205"/>
        <v>0</v>
      </c>
      <c r="IW43" s="238">
        <f t="shared" si="206"/>
        <v>0</v>
      </c>
      <c r="IX43" s="239" t="str">
        <f>IFERROR(IF(IW43&gt;20*IJ43,'Referencia Parámetros'!$D$20,IF(IW43&gt;10*IJ43,'Referencia Parámetros'!$D$21,IF(IW43&gt;5*IJ43,'Referencia Parámetros'!$D$22, IF(IW43&gt;1,'Referencia Parámetros'!$D$23,"NO APLICA")))),"")</f>
        <v/>
      </c>
      <c r="IY43" s="240" t="str">
        <f t="shared" si="207"/>
        <v/>
      </c>
      <c r="IZ43" s="291">
        <f t="shared" si="110"/>
        <v>0</v>
      </c>
      <c r="JA43" s="234">
        <f t="shared" si="208"/>
        <v>0</v>
      </c>
      <c r="JB43" s="234">
        <f t="shared" si="209"/>
        <v>0</v>
      </c>
      <c r="JC43" s="234">
        <f t="shared" si="210"/>
        <v>0</v>
      </c>
      <c r="JD43" s="242">
        <f t="shared" si="211"/>
        <v>0</v>
      </c>
      <c r="JE43" s="198"/>
      <c r="JF43" s="234">
        <f t="shared" si="231"/>
        <v>30</v>
      </c>
      <c r="JG43" s="235" t="str">
        <f t="shared" si="212"/>
        <v/>
      </c>
      <c r="JH43" s="236" t="str">
        <f>IFERROR(VLOOKUP(JG43,'Referencia Parámetros'!$A$2:$B$18,2),"")</f>
        <v/>
      </c>
      <c r="JI43" s="140"/>
      <c r="JJ43" s="140"/>
      <c r="JK43" s="136" t="str">
        <f t="shared" si="114"/>
        <v>Completar</v>
      </c>
      <c r="JL43" s="134"/>
      <c r="JM43" s="134"/>
      <c r="JN43" s="134"/>
      <c r="JO43" s="136" t="str">
        <f t="shared" si="115"/>
        <v>Completar</v>
      </c>
      <c r="JP43" s="137" t="str">
        <f t="shared" si="116"/>
        <v>Completar</v>
      </c>
      <c r="JQ43" s="137" t="str">
        <f t="shared" si="117"/>
        <v>Completar</v>
      </c>
      <c r="JR43" s="135"/>
      <c r="JS43" s="136" t="str">
        <f t="shared" si="118"/>
        <v>Completar</v>
      </c>
      <c r="JT43" s="237">
        <f t="shared" si="213"/>
        <v>0</v>
      </c>
      <c r="JU43" s="238">
        <f t="shared" si="214"/>
        <v>0</v>
      </c>
      <c r="JV43" s="239" t="str">
        <f>IFERROR(IF(JU43&gt;20*JH43,'Referencia Parámetros'!$D$20,IF(JU43&gt;10*JH43,'Referencia Parámetros'!$D$21,IF(JU43&gt;5*JH43,'Referencia Parámetros'!$D$22, IF(JU43&gt;1,'Referencia Parámetros'!$D$23,"NO APLICA")))),"")</f>
        <v/>
      </c>
      <c r="JW43" s="240" t="str">
        <f t="shared" si="215"/>
        <v/>
      </c>
      <c r="JX43" s="291">
        <f t="shared" si="120"/>
        <v>0</v>
      </c>
      <c r="JY43" s="234">
        <f t="shared" si="216"/>
        <v>0</v>
      </c>
      <c r="JZ43" s="234">
        <f t="shared" si="217"/>
        <v>0</v>
      </c>
      <c r="KA43" s="234">
        <f t="shared" si="218"/>
        <v>0</v>
      </c>
      <c r="KB43" s="242">
        <f t="shared" si="219"/>
        <v>0</v>
      </c>
      <c r="LK43" s="244"/>
      <c r="LY43" s="198"/>
    </row>
    <row r="44" spans="1:337" ht="16.5" customHeight="1" x14ac:dyDescent="0.25">
      <c r="A44" s="234">
        <f t="shared" si="220"/>
        <v>31</v>
      </c>
      <c r="B44" s="235" t="str">
        <f t="shared" si="124"/>
        <v/>
      </c>
      <c r="C44" s="236" t="str">
        <f>+IFERROR(VLOOKUP(B44,'Referencia Parámetros'!$A$2:$B$18,2),"")</f>
        <v/>
      </c>
      <c r="D44" s="140"/>
      <c r="E44" s="134"/>
      <c r="F44" s="135"/>
      <c r="G44" s="134"/>
      <c r="H44" s="134"/>
      <c r="I44" s="134"/>
      <c r="J44" s="135"/>
      <c r="K44" s="141"/>
      <c r="L44" s="141"/>
      <c r="M44" s="135"/>
      <c r="N44" s="135"/>
      <c r="O44" s="237">
        <f t="shared" si="125"/>
        <v>0</v>
      </c>
      <c r="P44" s="238">
        <f t="shared" si="126"/>
        <v>0</v>
      </c>
      <c r="Q44" s="239" t="str">
        <f>IFERROR(IF(P44&gt;20*C44,'Referencia Parámetros'!$D$20,IF(P44&gt;10*C44,'Referencia Parámetros'!$D$21,IF(P44&gt;5*C44,'Referencia Parámetros'!$D$22,IF(P44&gt;1,'Referencia Parámetros'!$D$23,"NO APLICA")))),"")</f>
        <v/>
      </c>
      <c r="R44" s="240" t="str">
        <f t="shared" si="127"/>
        <v/>
      </c>
      <c r="S44" s="300">
        <f t="shared" si="13"/>
        <v>0</v>
      </c>
      <c r="T44" s="234">
        <f t="shared" si="128"/>
        <v>0</v>
      </c>
      <c r="U44" s="234">
        <f t="shared" si="129"/>
        <v>0</v>
      </c>
      <c r="V44" s="234">
        <f t="shared" si="130"/>
        <v>0</v>
      </c>
      <c r="W44" s="242">
        <f t="shared" si="131"/>
        <v>0</v>
      </c>
      <c r="X44" s="297"/>
      <c r="Z44" s="234">
        <f t="shared" si="221"/>
        <v>31</v>
      </c>
      <c r="AA44" s="235" t="str">
        <f t="shared" si="132"/>
        <v/>
      </c>
      <c r="AB44" s="236" t="str">
        <f>IFERROR(VLOOKUP(AA44,'Referencia Parámetros'!$A$2:$B$18,2),"")</f>
        <v/>
      </c>
      <c r="AC44" s="140"/>
      <c r="AD44" s="140"/>
      <c r="AE44" s="136" t="str">
        <f t="shared" si="15"/>
        <v>Completar</v>
      </c>
      <c r="AF44" s="134"/>
      <c r="AG44" s="134"/>
      <c r="AH44" s="134"/>
      <c r="AI44" s="136" t="str">
        <f t="shared" si="16"/>
        <v>Completar</v>
      </c>
      <c r="AJ44" s="137" t="str">
        <f t="shared" si="17"/>
        <v>Completar</v>
      </c>
      <c r="AK44" s="137" t="str">
        <f t="shared" si="18"/>
        <v>Completar</v>
      </c>
      <c r="AL44" s="135"/>
      <c r="AM44" s="136" t="str">
        <f t="shared" si="19"/>
        <v>Completar</v>
      </c>
      <c r="AN44" s="237">
        <f t="shared" si="133"/>
        <v>0</v>
      </c>
      <c r="AO44" s="238">
        <f t="shared" si="134"/>
        <v>0</v>
      </c>
      <c r="AP44" s="239" t="str">
        <f>IFERROR(IF(AO44&gt;20*AB44,'Referencia Parámetros'!$D$20,IF(AO44&gt;10*AB44,'Referencia Parámetros'!$D$21,IF(AO44&gt;5*AB44,'Referencia Parámetros'!$D$22, IF(AO44&gt;1,'Referencia Parámetros'!$D$23,"NO APLICA")))),"")</f>
        <v/>
      </c>
      <c r="AQ44" s="240" t="str">
        <f t="shared" si="135"/>
        <v/>
      </c>
      <c r="AR44" s="291">
        <f t="shared" si="232"/>
        <v>0</v>
      </c>
      <c r="AS44" s="234">
        <f t="shared" si="136"/>
        <v>0</v>
      </c>
      <c r="AT44" s="234">
        <f t="shared" si="137"/>
        <v>0</v>
      </c>
      <c r="AU44" s="234">
        <f t="shared" si="138"/>
        <v>0</v>
      </c>
      <c r="AV44" s="242">
        <f t="shared" si="139"/>
        <v>0</v>
      </c>
      <c r="AX44" s="234">
        <f t="shared" si="222"/>
        <v>31</v>
      </c>
      <c r="AY44" s="235" t="str">
        <f t="shared" si="140"/>
        <v/>
      </c>
      <c r="AZ44" s="236" t="str">
        <f>IFERROR(VLOOKUP(AY44,'Referencia Parámetros'!$A$2:$B$18,2),"")</f>
        <v/>
      </c>
      <c r="BA44" s="140"/>
      <c r="BB44" s="140"/>
      <c r="BC44" s="136" t="str">
        <f t="shared" si="24"/>
        <v>Completar</v>
      </c>
      <c r="BD44" s="134"/>
      <c r="BE44" s="134"/>
      <c r="BF44" s="134"/>
      <c r="BG44" s="136" t="str">
        <f t="shared" si="25"/>
        <v>Completar</v>
      </c>
      <c r="BH44" s="137" t="str">
        <f t="shared" si="26"/>
        <v>Completar</v>
      </c>
      <c r="BI44" s="137" t="str">
        <f t="shared" si="27"/>
        <v>Completar</v>
      </c>
      <c r="BJ44" s="135"/>
      <c r="BK44" s="136" t="str">
        <f t="shared" si="28"/>
        <v>Completar</v>
      </c>
      <c r="BL44" s="237">
        <f t="shared" si="141"/>
        <v>0</v>
      </c>
      <c r="BM44" s="238">
        <f t="shared" si="142"/>
        <v>0</v>
      </c>
      <c r="BN44" s="239" t="str">
        <f>IFERROR(IF(BM44&gt;20*AZ44,'Referencia Parámetros'!$D$20,IF(BM44&gt;10*AZ44,'Referencia Parámetros'!$D$21,IF(BM44&gt;5*AZ44,'Referencia Parámetros'!$D$22, IF(BM44&gt;1,'Referencia Parámetros'!$D$23,"NO APLICA")))),"")</f>
        <v/>
      </c>
      <c r="BO44" s="240" t="str">
        <f t="shared" si="143"/>
        <v/>
      </c>
      <c r="BP44" s="291">
        <f t="shared" si="30"/>
        <v>0</v>
      </c>
      <c r="BQ44" s="234">
        <f t="shared" si="144"/>
        <v>0</v>
      </c>
      <c r="BR44" s="234">
        <f t="shared" si="145"/>
        <v>0</v>
      </c>
      <c r="BS44" s="234">
        <f t="shared" si="146"/>
        <v>0</v>
      </c>
      <c r="BT44" s="242">
        <f t="shared" si="147"/>
        <v>0</v>
      </c>
      <c r="BV44" s="234">
        <f t="shared" si="223"/>
        <v>31</v>
      </c>
      <c r="BW44" s="235" t="str">
        <f t="shared" si="148"/>
        <v/>
      </c>
      <c r="BX44" s="236" t="str">
        <f>IFERROR(VLOOKUP(BW44,'Referencia Parámetros'!$A$2:$B$18,2),"")</f>
        <v/>
      </c>
      <c r="BY44" s="140"/>
      <c r="BZ44" s="140"/>
      <c r="CA44" s="136" t="str">
        <f t="shared" si="34"/>
        <v>Completar</v>
      </c>
      <c r="CB44" s="134"/>
      <c r="CC44" s="134"/>
      <c r="CD44" s="134"/>
      <c r="CE44" s="136" t="str">
        <f t="shared" si="35"/>
        <v>Completar</v>
      </c>
      <c r="CF44" s="137" t="str">
        <f t="shared" si="36"/>
        <v>Completar</v>
      </c>
      <c r="CG44" s="137" t="str">
        <f t="shared" si="37"/>
        <v>Completar</v>
      </c>
      <c r="CH44" s="135"/>
      <c r="CI44" s="136" t="str">
        <f t="shared" si="38"/>
        <v>Completar</v>
      </c>
      <c r="CJ44" s="237">
        <f t="shared" si="149"/>
        <v>0</v>
      </c>
      <c r="CK44" s="238">
        <f t="shared" si="150"/>
        <v>0</v>
      </c>
      <c r="CL44" s="239" t="str">
        <f>IFERROR(IF(CK44&gt;20*BX44,'Referencia Parámetros'!$D$20,IF(CK44&gt;10*BX44,'Referencia Parámetros'!$D$21,IF(CK44&gt;5*BX44,'Referencia Parámetros'!$D$22, IF(CK44&gt;1,'Referencia Parámetros'!$D$23,"NO APLICA")))),"")</f>
        <v/>
      </c>
      <c r="CM44" s="240" t="str">
        <f t="shared" si="151"/>
        <v/>
      </c>
      <c r="CN44" s="291">
        <f t="shared" si="40"/>
        <v>0</v>
      </c>
      <c r="CO44" s="234">
        <f t="shared" si="152"/>
        <v>0</v>
      </c>
      <c r="CP44" s="234">
        <f t="shared" si="153"/>
        <v>0</v>
      </c>
      <c r="CQ44" s="234">
        <f t="shared" si="154"/>
        <v>0</v>
      </c>
      <c r="CR44" s="242">
        <f t="shared" si="155"/>
        <v>0</v>
      </c>
      <c r="CT44" s="234">
        <f t="shared" si="224"/>
        <v>31</v>
      </c>
      <c r="CU44" s="235" t="str">
        <f t="shared" si="156"/>
        <v/>
      </c>
      <c r="CV44" s="236" t="str">
        <f>IFERROR(VLOOKUP(CU44,'Referencia Parámetros'!$A$2:$B$18,2),"")</f>
        <v/>
      </c>
      <c r="CW44" s="140"/>
      <c r="CX44" s="140"/>
      <c r="CY44" s="136" t="str">
        <f t="shared" si="44"/>
        <v>Completar</v>
      </c>
      <c r="CZ44" s="134"/>
      <c r="DA44" s="134"/>
      <c r="DB44" s="134"/>
      <c r="DC44" s="136" t="str">
        <f t="shared" si="45"/>
        <v>Completar</v>
      </c>
      <c r="DD44" s="137" t="str">
        <f t="shared" si="46"/>
        <v>Completar</v>
      </c>
      <c r="DE44" s="137" t="str">
        <f t="shared" si="47"/>
        <v>Completar</v>
      </c>
      <c r="DF44" s="135"/>
      <c r="DG44" s="136" t="str">
        <f t="shared" si="48"/>
        <v>Completar</v>
      </c>
      <c r="DH44" s="237">
        <f t="shared" si="157"/>
        <v>0</v>
      </c>
      <c r="DI44" s="238">
        <f t="shared" si="158"/>
        <v>0</v>
      </c>
      <c r="DJ44" s="239" t="str">
        <f>IFERROR(IF(DI44&gt;20*CV44,'Referencia Parámetros'!$D$20,IF(DI44&gt;10*CV44,'Referencia Parámetros'!$D$21,IF(DI44&gt;5*CV44,'Referencia Parámetros'!$D$22, IF(DI44&gt;1,'Referencia Parámetros'!$D$23,"NO APLICA")))),"")</f>
        <v/>
      </c>
      <c r="DK44" s="240" t="str">
        <f t="shared" si="159"/>
        <v/>
      </c>
      <c r="DL44" s="291">
        <f t="shared" si="50"/>
        <v>0</v>
      </c>
      <c r="DM44" s="234">
        <f t="shared" si="160"/>
        <v>0</v>
      </c>
      <c r="DN44" s="234">
        <f t="shared" si="161"/>
        <v>0</v>
      </c>
      <c r="DO44" s="234">
        <f t="shared" si="162"/>
        <v>0</v>
      </c>
      <c r="DP44" s="242">
        <f t="shared" si="163"/>
        <v>0</v>
      </c>
      <c r="DR44" s="234">
        <f t="shared" si="225"/>
        <v>31</v>
      </c>
      <c r="DS44" s="235" t="str">
        <f t="shared" si="164"/>
        <v/>
      </c>
      <c r="DT44" s="236" t="str">
        <f>IFERROR(VLOOKUP(DS44,'Referencia Parámetros'!$A$2:$B$18,2),"")</f>
        <v/>
      </c>
      <c r="DU44" s="140"/>
      <c r="DV44" s="140"/>
      <c r="DW44" s="136" t="str">
        <f t="shared" si="54"/>
        <v>Completar</v>
      </c>
      <c r="DX44" s="134"/>
      <c r="DY44" s="134"/>
      <c r="DZ44" s="134"/>
      <c r="EA44" s="136" t="str">
        <f t="shared" si="55"/>
        <v>Completar</v>
      </c>
      <c r="EB44" s="137" t="str">
        <f t="shared" si="56"/>
        <v>Completar</v>
      </c>
      <c r="EC44" s="137" t="str">
        <f t="shared" si="57"/>
        <v>Completar</v>
      </c>
      <c r="ED44" s="135"/>
      <c r="EE44" s="136" t="str">
        <f t="shared" si="58"/>
        <v>Completar</v>
      </c>
      <c r="EF44" s="237">
        <f t="shared" si="165"/>
        <v>0</v>
      </c>
      <c r="EG44" s="238">
        <f t="shared" si="166"/>
        <v>0</v>
      </c>
      <c r="EH44" s="239" t="str">
        <f>IFERROR(IF(EG44&gt;20*DT44,'Referencia Parámetros'!$D$20,IF(EG44&gt;10*DT44,'Referencia Parámetros'!$D$21,IF(EG44&gt;5*DT44,'Referencia Parámetros'!$D$22, IF(EG44&gt;1,'Referencia Parámetros'!$D$23,"NO APLICA")))),"")</f>
        <v/>
      </c>
      <c r="EI44" s="240" t="str">
        <f t="shared" si="167"/>
        <v/>
      </c>
      <c r="EJ44" s="291">
        <f t="shared" si="60"/>
        <v>0</v>
      </c>
      <c r="EK44" s="234">
        <f t="shared" si="168"/>
        <v>0</v>
      </c>
      <c r="EL44" s="234">
        <f t="shared" si="169"/>
        <v>0</v>
      </c>
      <c r="EM44" s="234">
        <f t="shared" si="170"/>
        <v>0</v>
      </c>
      <c r="EN44" s="242">
        <f t="shared" si="171"/>
        <v>0</v>
      </c>
      <c r="EP44" s="234">
        <f t="shared" si="226"/>
        <v>31</v>
      </c>
      <c r="EQ44" s="235" t="str">
        <f t="shared" si="172"/>
        <v/>
      </c>
      <c r="ER44" s="236" t="str">
        <f>IFERROR(VLOOKUP(EQ44,'Referencia Parámetros'!$A$2:$B$18,2),"")</f>
        <v/>
      </c>
      <c r="ES44" s="140"/>
      <c r="ET44" s="140"/>
      <c r="EU44" s="136" t="str">
        <f t="shared" si="64"/>
        <v>Completar</v>
      </c>
      <c r="EV44" s="134"/>
      <c r="EW44" s="134"/>
      <c r="EX44" s="134"/>
      <c r="EY44" s="136" t="str">
        <f t="shared" si="65"/>
        <v>Completar</v>
      </c>
      <c r="EZ44" s="137" t="str">
        <f t="shared" si="66"/>
        <v>Completar</v>
      </c>
      <c r="FA44" s="137" t="str">
        <f t="shared" si="67"/>
        <v>Completar</v>
      </c>
      <c r="FB44" s="135"/>
      <c r="FC44" s="136" t="str">
        <f t="shared" si="68"/>
        <v>Completar</v>
      </c>
      <c r="FD44" s="237">
        <f t="shared" si="173"/>
        <v>0</v>
      </c>
      <c r="FE44" s="238">
        <f t="shared" si="174"/>
        <v>0</v>
      </c>
      <c r="FF44" s="239" t="str">
        <f>IFERROR(IF(FE44&gt;20*ER44,'Referencia Parámetros'!$D$20,IF(FE44&gt;10*ER44,'Referencia Parámetros'!$D$21,IF(FE44&gt;5*ER44,'Referencia Parámetros'!$D$22, IF(FE44&gt;1,'Referencia Parámetros'!$D$23,"NO APLICA")))),"")</f>
        <v/>
      </c>
      <c r="FG44" s="240" t="str">
        <f t="shared" si="175"/>
        <v/>
      </c>
      <c r="FH44" s="291">
        <f t="shared" si="70"/>
        <v>0</v>
      </c>
      <c r="FI44" s="234">
        <f t="shared" si="176"/>
        <v>0</v>
      </c>
      <c r="FJ44" s="234">
        <f t="shared" si="177"/>
        <v>0</v>
      </c>
      <c r="FK44" s="234">
        <f t="shared" si="178"/>
        <v>0</v>
      </c>
      <c r="FL44" s="242">
        <f t="shared" si="179"/>
        <v>0</v>
      </c>
      <c r="FN44" s="234">
        <f t="shared" si="227"/>
        <v>31</v>
      </c>
      <c r="FO44" s="235" t="str">
        <f t="shared" si="180"/>
        <v/>
      </c>
      <c r="FP44" s="236" t="str">
        <f>IFERROR(VLOOKUP(FO44,'Referencia Parámetros'!$A$2:$B$18,2),"")</f>
        <v/>
      </c>
      <c r="FQ44" s="140"/>
      <c r="FR44" s="140"/>
      <c r="FS44" s="136" t="str">
        <f t="shared" si="74"/>
        <v>Completar</v>
      </c>
      <c r="FT44" s="134"/>
      <c r="FU44" s="134"/>
      <c r="FV44" s="134"/>
      <c r="FW44" s="136" t="str">
        <f t="shared" si="75"/>
        <v>Completar</v>
      </c>
      <c r="FX44" s="137" t="str">
        <f t="shared" si="76"/>
        <v>Completar</v>
      </c>
      <c r="FY44" s="137" t="str">
        <f t="shared" si="77"/>
        <v>Completar</v>
      </c>
      <c r="FZ44" s="135"/>
      <c r="GA44" s="136" t="str">
        <f t="shared" si="78"/>
        <v>Completar</v>
      </c>
      <c r="GB44" s="237">
        <f t="shared" si="181"/>
        <v>0</v>
      </c>
      <c r="GC44" s="238">
        <f t="shared" si="182"/>
        <v>0</v>
      </c>
      <c r="GD44" s="239" t="str">
        <f>IFERROR(IF(GC44&gt;20*FP44,'Referencia Parámetros'!$D$20,IF(GC44&gt;10*FP44,'Referencia Parámetros'!$D$21,IF(GC44&gt;5*FP44,'Referencia Parámetros'!$D$22, IF(GC44&gt;1,'Referencia Parámetros'!$D$23,"NO APLICA")))),"")</f>
        <v/>
      </c>
      <c r="GE44" s="240" t="str">
        <f t="shared" si="183"/>
        <v/>
      </c>
      <c r="GF44" s="291">
        <f t="shared" si="80"/>
        <v>0</v>
      </c>
      <c r="GG44" s="234">
        <f t="shared" si="184"/>
        <v>0</v>
      </c>
      <c r="GH44" s="234">
        <f t="shared" si="185"/>
        <v>0</v>
      </c>
      <c r="GI44" s="234">
        <f t="shared" si="186"/>
        <v>0</v>
      </c>
      <c r="GJ44" s="242">
        <f t="shared" si="187"/>
        <v>0</v>
      </c>
      <c r="GL44" s="234">
        <f t="shared" si="228"/>
        <v>31</v>
      </c>
      <c r="GM44" s="235" t="str">
        <f t="shared" si="188"/>
        <v/>
      </c>
      <c r="GN44" s="236" t="str">
        <f>IFERROR(VLOOKUP(GM44,'Referencia Parámetros'!$A$2:$B$18,2),"")</f>
        <v/>
      </c>
      <c r="GO44" s="140"/>
      <c r="GP44" s="140"/>
      <c r="GQ44" s="136" t="str">
        <f t="shared" si="84"/>
        <v>Completar</v>
      </c>
      <c r="GR44" s="134"/>
      <c r="GS44" s="134"/>
      <c r="GT44" s="134"/>
      <c r="GU44" s="136" t="str">
        <f t="shared" si="85"/>
        <v>Completar</v>
      </c>
      <c r="GV44" s="137" t="str">
        <f t="shared" si="86"/>
        <v>Completar</v>
      </c>
      <c r="GW44" s="137" t="str">
        <f t="shared" si="87"/>
        <v>Completar</v>
      </c>
      <c r="GX44" s="135"/>
      <c r="GY44" s="136" t="str">
        <f t="shared" si="88"/>
        <v>Completar</v>
      </c>
      <c r="GZ44" s="237">
        <f t="shared" si="189"/>
        <v>0</v>
      </c>
      <c r="HA44" s="238">
        <f t="shared" si="190"/>
        <v>0</v>
      </c>
      <c r="HB44" s="239" t="str">
        <f>IFERROR(IF(HA44&gt;20*GN44,'Referencia Parámetros'!$D$20,IF(HA44&gt;10*GN44,'Referencia Parámetros'!$D$21,IF(HA44&gt;5*GN44,'Referencia Parámetros'!$D$22, IF(HA44&gt;1,'Referencia Parámetros'!$D$23,"NO APLICA")))),"")</f>
        <v/>
      </c>
      <c r="HC44" s="240" t="str">
        <f t="shared" si="191"/>
        <v/>
      </c>
      <c r="HD44" s="291">
        <f t="shared" si="90"/>
        <v>0</v>
      </c>
      <c r="HE44" s="234">
        <f t="shared" si="192"/>
        <v>0</v>
      </c>
      <c r="HF44" s="234">
        <f t="shared" si="193"/>
        <v>0</v>
      </c>
      <c r="HG44" s="234">
        <f t="shared" si="194"/>
        <v>0</v>
      </c>
      <c r="HH44" s="242">
        <f t="shared" si="195"/>
        <v>0</v>
      </c>
      <c r="HJ44" s="234">
        <f t="shared" si="229"/>
        <v>31</v>
      </c>
      <c r="HK44" s="235" t="str">
        <f t="shared" si="196"/>
        <v/>
      </c>
      <c r="HL44" s="236" t="str">
        <f>IFERROR(VLOOKUP(HK44,'Referencia Parámetros'!$A$2:$B$18,2),"")</f>
        <v/>
      </c>
      <c r="HM44" s="140"/>
      <c r="HN44" s="140"/>
      <c r="HO44" s="136" t="str">
        <f t="shared" si="94"/>
        <v>Completar</v>
      </c>
      <c r="HP44" s="134"/>
      <c r="HQ44" s="134"/>
      <c r="HR44" s="134"/>
      <c r="HS44" s="136" t="str">
        <f t="shared" si="95"/>
        <v>Completar</v>
      </c>
      <c r="HT44" s="137" t="str">
        <f t="shared" si="96"/>
        <v>Completar</v>
      </c>
      <c r="HU44" s="137" t="str">
        <f t="shared" si="97"/>
        <v>Completar</v>
      </c>
      <c r="HV44" s="135"/>
      <c r="HW44" s="136" t="str">
        <f t="shared" si="98"/>
        <v>Completar</v>
      </c>
      <c r="HX44" s="237">
        <f t="shared" si="197"/>
        <v>0</v>
      </c>
      <c r="HY44" s="238">
        <f t="shared" si="198"/>
        <v>0</v>
      </c>
      <c r="HZ44" s="239" t="str">
        <f>IFERROR(IF(HY44&gt;20*HL44,'Referencia Parámetros'!$D$20,IF(HY44&gt;10*HL44,'Referencia Parámetros'!$D$21,IF(HY44&gt;5*HL44,'Referencia Parámetros'!$D$22, IF(HY44&gt;1,'Referencia Parámetros'!$D$23,"NO APLICA")))),"")</f>
        <v/>
      </c>
      <c r="IA44" s="240" t="str">
        <f t="shared" si="199"/>
        <v/>
      </c>
      <c r="IB44" s="291">
        <f t="shared" si="100"/>
        <v>0</v>
      </c>
      <c r="IC44" s="234">
        <f t="shared" si="200"/>
        <v>0</v>
      </c>
      <c r="ID44" s="234">
        <f t="shared" si="201"/>
        <v>0</v>
      </c>
      <c r="IE44" s="234">
        <f t="shared" si="202"/>
        <v>0</v>
      </c>
      <c r="IF44" s="242">
        <f t="shared" si="203"/>
        <v>0</v>
      </c>
      <c r="IH44" s="234">
        <f t="shared" si="230"/>
        <v>31</v>
      </c>
      <c r="II44" s="235" t="str">
        <f t="shared" si="204"/>
        <v/>
      </c>
      <c r="IJ44" s="236" t="str">
        <f>IFERROR(VLOOKUP(II44,'Referencia Parámetros'!$A$2:$B$18,2),"")</f>
        <v/>
      </c>
      <c r="IK44" s="140"/>
      <c r="IL44" s="140"/>
      <c r="IM44" s="136" t="str">
        <f t="shared" si="104"/>
        <v>Completar</v>
      </c>
      <c r="IN44" s="134"/>
      <c r="IO44" s="134"/>
      <c r="IP44" s="134"/>
      <c r="IQ44" s="136" t="str">
        <f t="shared" si="105"/>
        <v>Completar</v>
      </c>
      <c r="IR44" s="137" t="str">
        <f t="shared" si="106"/>
        <v>Completar</v>
      </c>
      <c r="IS44" s="137" t="str">
        <f t="shared" si="107"/>
        <v>Completar</v>
      </c>
      <c r="IT44" s="135"/>
      <c r="IU44" s="136" t="str">
        <f t="shared" si="108"/>
        <v>Completar</v>
      </c>
      <c r="IV44" s="237">
        <f t="shared" si="205"/>
        <v>0</v>
      </c>
      <c r="IW44" s="238">
        <f t="shared" si="206"/>
        <v>0</v>
      </c>
      <c r="IX44" s="239" t="str">
        <f>IFERROR(IF(IW44&gt;20*IJ44,'Referencia Parámetros'!$D$20,IF(IW44&gt;10*IJ44,'Referencia Parámetros'!$D$21,IF(IW44&gt;5*IJ44,'Referencia Parámetros'!$D$22, IF(IW44&gt;1,'Referencia Parámetros'!$D$23,"NO APLICA")))),"")</f>
        <v/>
      </c>
      <c r="IY44" s="240" t="str">
        <f t="shared" si="207"/>
        <v/>
      </c>
      <c r="IZ44" s="291">
        <f t="shared" si="110"/>
        <v>0</v>
      </c>
      <c r="JA44" s="234">
        <f t="shared" si="208"/>
        <v>0</v>
      </c>
      <c r="JB44" s="234">
        <f t="shared" si="209"/>
        <v>0</v>
      </c>
      <c r="JC44" s="234">
        <f t="shared" si="210"/>
        <v>0</v>
      </c>
      <c r="JD44" s="242">
        <f t="shared" si="211"/>
        <v>0</v>
      </c>
      <c r="JE44" s="198"/>
      <c r="JF44" s="234">
        <f t="shared" si="231"/>
        <v>31</v>
      </c>
      <c r="JG44" s="235" t="str">
        <f t="shared" si="212"/>
        <v/>
      </c>
      <c r="JH44" s="236" t="str">
        <f>IFERROR(VLOOKUP(JG44,'Referencia Parámetros'!$A$2:$B$18,2),"")</f>
        <v/>
      </c>
      <c r="JI44" s="140"/>
      <c r="JJ44" s="140"/>
      <c r="JK44" s="136" t="str">
        <f t="shared" si="114"/>
        <v>Completar</v>
      </c>
      <c r="JL44" s="134"/>
      <c r="JM44" s="134"/>
      <c r="JN44" s="134"/>
      <c r="JO44" s="136" t="str">
        <f t="shared" si="115"/>
        <v>Completar</v>
      </c>
      <c r="JP44" s="137" t="str">
        <f t="shared" si="116"/>
        <v>Completar</v>
      </c>
      <c r="JQ44" s="137" t="str">
        <f t="shared" si="117"/>
        <v>Completar</v>
      </c>
      <c r="JR44" s="135"/>
      <c r="JS44" s="136" t="str">
        <f t="shared" si="118"/>
        <v>Completar</v>
      </c>
      <c r="JT44" s="237">
        <f t="shared" si="213"/>
        <v>0</v>
      </c>
      <c r="JU44" s="238">
        <f t="shared" si="214"/>
        <v>0</v>
      </c>
      <c r="JV44" s="239" t="str">
        <f>IFERROR(IF(JU44&gt;20*JH44,'Referencia Parámetros'!$D$20,IF(JU44&gt;10*JH44,'Referencia Parámetros'!$D$21,IF(JU44&gt;5*JH44,'Referencia Parámetros'!$D$22, IF(JU44&gt;1,'Referencia Parámetros'!$D$23,"NO APLICA")))),"")</f>
        <v/>
      </c>
      <c r="JW44" s="240" t="str">
        <f t="shared" si="215"/>
        <v/>
      </c>
      <c r="JX44" s="291">
        <f t="shared" si="120"/>
        <v>0</v>
      </c>
      <c r="JY44" s="234">
        <f t="shared" si="216"/>
        <v>0</v>
      </c>
      <c r="JZ44" s="234">
        <f t="shared" si="217"/>
        <v>0</v>
      </c>
      <c r="KA44" s="234">
        <f t="shared" si="218"/>
        <v>0</v>
      </c>
      <c r="KB44" s="242">
        <f t="shared" si="219"/>
        <v>0</v>
      </c>
      <c r="LK44" s="244"/>
      <c r="LY44" s="198"/>
    </row>
    <row r="45" spans="1:337" ht="16.5" customHeight="1" x14ac:dyDescent="0.25">
      <c r="A45" s="234">
        <f t="shared" si="220"/>
        <v>32</v>
      </c>
      <c r="B45" s="235" t="str">
        <f t="shared" si="124"/>
        <v/>
      </c>
      <c r="C45" s="236" t="str">
        <f>+IFERROR(VLOOKUP(B45,'Referencia Parámetros'!$A$2:$B$18,2),"")</f>
        <v/>
      </c>
      <c r="D45" s="140"/>
      <c r="E45" s="134"/>
      <c r="F45" s="135"/>
      <c r="G45" s="134"/>
      <c r="H45" s="134"/>
      <c r="I45" s="134"/>
      <c r="J45" s="135"/>
      <c r="K45" s="141"/>
      <c r="L45" s="141"/>
      <c r="M45" s="135"/>
      <c r="N45" s="135"/>
      <c r="O45" s="237">
        <f t="shared" si="125"/>
        <v>0</v>
      </c>
      <c r="P45" s="238">
        <f t="shared" si="126"/>
        <v>0</v>
      </c>
      <c r="Q45" s="239" t="str">
        <f>IFERROR(IF(P45&gt;20*C45,'Referencia Parámetros'!$D$20,IF(P45&gt;10*C45,'Referencia Parámetros'!$D$21,IF(P45&gt;5*C45,'Referencia Parámetros'!$D$22,IF(P45&gt;1,'Referencia Parámetros'!$D$23,"NO APLICA")))),"")</f>
        <v/>
      </c>
      <c r="R45" s="240" t="str">
        <f t="shared" si="127"/>
        <v/>
      </c>
      <c r="S45" s="300">
        <f t="shared" si="13"/>
        <v>0</v>
      </c>
      <c r="T45" s="234">
        <f t="shared" si="128"/>
        <v>0</v>
      </c>
      <c r="U45" s="234">
        <f t="shared" si="129"/>
        <v>0</v>
      </c>
      <c r="V45" s="234">
        <f t="shared" si="130"/>
        <v>0</v>
      </c>
      <c r="W45" s="242">
        <f t="shared" si="131"/>
        <v>0</v>
      </c>
      <c r="X45" s="297"/>
      <c r="Z45" s="234">
        <f t="shared" si="221"/>
        <v>32</v>
      </c>
      <c r="AA45" s="235" t="str">
        <f t="shared" si="132"/>
        <v/>
      </c>
      <c r="AB45" s="236" t="str">
        <f>IFERROR(VLOOKUP(AA45,'Referencia Parámetros'!$A$2:$B$18,2),"")</f>
        <v/>
      </c>
      <c r="AC45" s="140"/>
      <c r="AD45" s="140"/>
      <c r="AE45" s="136" t="str">
        <f t="shared" si="15"/>
        <v>Completar</v>
      </c>
      <c r="AF45" s="134"/>
      <c r="AG45" s="134"/>
      <c r="AH45" s="134"/>
      <c r="AI45" s="136" t="str">
        <f t="shared" si="16"/>
        <v>Completar</v>
      </c>
      <c r="AJ45" s="137" t="str">
        <f t="shared" si="17"/>
        <v>Completar</v>
      </c>
      <c r="AK45" s="137" t="str">
        <f t="shared" si="18"/>
        <v>Completar</v>
      </c>
      <c r="AL45" s="135"/>
      <c r="AM45" s="136" t="str">
        <f t="shared" si="19"/>
        <v>Completar</v>
      </c>
      <c r="AN45" s="237">
        <f t="shared" si="133"/>
        <v>0</v>
      </c>
      <c r="AO45" s="238">
        <f t="shared" si="134"/>
        <v>0</v>
      </c>
      <c r="AP45" s="239" t="str">
        <f>IFERROR(IF(AO45&gt;20*AB45,'Referencia Parámetros'!$D$20,IF(AO45&gt;10*AB45,'Referencia Parámetros'!$D$21,IF(AO45&gt;5*AB45,'Referencia Parámetros'!$D$22, IF(AO45&gt;1,'Referencia Parámetros'!$D$23,"NO APLICA")))),"")</f>
        <v/>
      </c>
      <c r="AQ45" s="240" t="str">
        <f t="shared" si="135"/>
        <v/>
      </c>
      <c r="AR45" s="291">
        <f t="shared" si="232"/>
        <v>0</v>
      </c>
      <c r="AS45" s="234">
        <f t="shared" si="136"/>
        <v>0</v>
      </c>
      <c r="AT45" s="234">
        <f t="shared" si="137"/>
        <v>0</v>
      </c>
      <c r="AU45" s="234">
        <f t="shared" si="138"/>
        <v>0</v>
      </c>
      <c r="AV45" s="242">
        <f t="shared" si="139"/>
        <v>0</v>
      </c>
      <c r="AX45" s="234">
        <f t="shared" si="222"/>
        <v>32</v>
      </c>
      <c r="AY45" s="235" t="str">
        <f t="shared" si="140"/>
        <v/>
      </c>
      <c r="AZ45" s="236" t="str">
        <f>IFERROR(VLOOKUP(AY45,'Referencia Parámetros'!$A$2:$B$18,2),"")</f>
        <v/>
      </c>
      <c r="BA45" s="140"/>
      <c r="BB45" s="140"/>
      <c r="BC45" s="136" t="str">
        <f t="shared" si="24"/>
        <v>Completar</v>
      </c>
      <c r="BD45" s="134"/>
      <c r="BE45" s="134"/>
      <c r="BF45" s="134"/>
      <c r="BG45" s="136" t="str">
        <f t="shared" si="25"/>
        <v>Completar</v>
      </c>
      <c r="BH45" s="137" t="str">
        <f t="shared" si="26"/>
        <v>Completar</v>
      </c>
      <c r="BI45" s="137" t="str">
        <f t="shared" si="27"/>
        <v>Completar</v>
      </c>
      <c r="BJ45" s="135"/>
      <c r="BK45" s="136" t="str">
        <f t="shared" si="28"/>
        <v>Completar</v>
      </c>
      <c r="BL45" s="237">
        <f t="shared" si="141"/>
        <v>0</v>
      </c>
      <c r="BM45" s="238">
        <f t="shared" si="142"/>
        <v>0</v>
      </c>
      <c r="BN45" s="239" t="str">
        <f>IFERROR(IF(BM45&gt;20*AZ45,'Referencia Parámetros'!$D$20,IF(BM45&gt;10*AZ45,'Referencia Parámetros'!$D$21,IF(BM45&gt;5*AZ45,'Referencia Parámetros'!$D$22, IF(BM45&gt;1,'Referencia Parámetros'!$D$23,"NO APLICA")))),"")</f>
        <v/>
      </c>
      <c r="BO45" s="240" t="str">
        <f t="shared" si="143"/>
        <v/>
      </c>
      <c r="BP45" s="291">
        <f t="shared" si="30"/>
        <v>0</v>
      </c>
      <c r="BQ45" s="234">
        <f t="shared" si="144"/>
        <v>0</v>
      </c>
      <c r="BR45" s="234">
        <f t="shared" si="145"/>
        <v>0</v>
      </c>
      <c r="BS45" s="234">
        <f t="shared" si="146"/>
        <v>0</v>
      </c>
      <c r="BT45" s="242">
        <f t="shared" si="147"/>
        <v>0</v>
      </c>
      <c r="BV45" s="234">
        <f t="shared" si="223"/>
        <v>32</v>
      </c>
      <c r="BW45" s="235" t="str">
        <f t="shared" si="148"/>
        <v/>
      </c>
      <c r="BX45" s="236" t="str">
        <f>IFERROR(VLOOKUP(BW45,'Referencia Parámetros'!$A$2:$B$18,2),"")</f>
        <v/>
      </c>
      <c r="BY45" s="140"/>
      <c r="BZ45" s="140"/>
      <c r="CA45" s="136" t="str">
        <f t="shared" si="34"/>
        <v>Completar</v>
      </c>
      <c r="CB45" s="134"/>
      <c r="CC45" s="134"/>
      <c r="CD45" s="134"/>
      <c r="CE45" s="136" t="str">
        <f t="shared" si="35"/>
        <v>Completar</v>
      </c>
      <c r="CF45" s="137" t="str">
        <f t="shared" si="36"/>
        <v>Completar</v>
      </c>
      <c r="CG45" s="137" t="str">
        <f t="shared" si="37"/>
        <v>Completar</v>
      </c>
      <c r="CH45" s="135"/>
      <c r="CI45" s="136" t="str">
        <f t="shared" si="38"/>
        <v>Completar</v>
      </c>
      <c r="CJ45" s="237">
        <f t="shared" si="149"/>
        <v>0</v>
      </c>
      <c r="CK45" s="238">
        <f t="shared" si="150"/>
        <v>0</v>
      </c>
      <c r="CL45" s="239" t="str">
        <f>IFERROR(IF(CK45&gt;20*BX45,'Referencia Parámetros'!$D$20,IF(CK45&gt;10*BX45,'Referencia Parámetros'!$D$21,IF(CK45&gt;5*BX45,'Referencia Parámetros'!$D$22, IF(CK45&gt;1,'Referencia Parámetros'!$D$23,"NO APLICA")))),"")</f>
        <v/>
      </c>
      <c r="CM45" s="240" t="str">
        <f t="shared" si="151"/>
        <v/>
      </c>
      <c r="CN45" s="291">
        <f t="shared" si="40"/>
        <v>0</v>
      </c>
      <c r="CO45" s="234">
        <f t="shared" si="152"/>
        <v>0</v>
      </c>
      <c r="CP45" s="234">
        <f t="shared" si="153"/>
        <v>0</v>
      </c>
      <c r="CQ45" s="234">
        <f t="shared" si="154"/>
        <v>0</v>
      </c>
      <c r="CR45" s="242">
        <f t="shared" si="155"/>
        <v>0</v>
      </c>
      <c r="CT45" s="234">
        <f t="shared" si="224"/>
        <v>32</v>
      </c>
      <c r="CU45" s="235" t="str">
        <f t="shared" si="156"/>
        <v/>
      </c>
      <c r="CV45" s="236" t="str">
        <f>IFERROR(VLOOKUP(CU45,'Referencia Parámetros'!$A$2:$B$18,2),"")</f>
        <v/>
      </c>
      <c r="CW45" s="140"/>
      <c r="CX45" s="140"/>
      <c r="CY45" s="136" t="str">
        <f t="shared" si="44"/>
        <v>Completar</v>
      </c>
      <c r="CZ45" s="134"/>
      <c r="DA45" s="134"/>
      <c r="DB45" s="134"/>
      <c r="DC45" s="136" t="str">
        <f t="shared" si="45"/>
        <v>Completar</v>
      </c>
      <c r="DD45" s="137" t="str">
        <f t="shared" si="46"/>
        <v>Completar</v>
      </c>
      <c r="DE45" s="137" t="str">
        <f t="shared" si="47"/>
        <v>Completar</v>
      </c>
      <c r="DF45" s="135"/>
      <c r="DG45" s="136" t="str">
        <f t="shared" si="48"/>
        <v>Completar</v>
      </c>
      <c r="DH45" s="237">
        <f t="shared" si="157"/>
        <v>0</v>
      </c>
      <c r="DI45" s="238">
        <f t="shared" si="158"/>
        <v>0</v>
      </c>
      <c r="DJ45" s="239" t="str">
        <f>IFERROR(IF(DI45&gt;20*CV45,'Referencia Parámetros'!$D$20,IF(DI45&gt;10*CV45,'Referencia Parámetros'!$D$21,IF(DI45&gt;5*CV45,'Referencia Parámetros'!$D$22, IF(DI45&gt;1,'Referencia Parámetros'!$D$23,"NO APLICA")))),"")</f>
        <v/>
      </c>
      <c r="DK45" s="240" t="str">
        <f t="shared" si="159"/>
        <v/>
      </c>
      <c r="DL45" s="291">
        <f t="shared" si="50"/>
        <v>0</v>
      </c>
      <c r="DM45" s="234">
        <f t="shared" si="160"/>
        <v>0</v>
      </c>
      <c r="DN45" s="234">
        <f t="shared" si="161"/>
        <v>0</v>
      </c>
      <c r="DO45" s="234">
        <f t="shared" si="162"/>
        <v>0</v>
      </c>
      <c r="DP45" s="242">
        <f t="shared" si="163"/>
        <v>0</v>
      </c>
      <c r="DR45" s="234">
        <f t="shared" si="225"/>
        <v>32</v>
      </c>
      <c r="DS45" s="235" t="str">
        <f t="shared" si="164"/>
        <v/>
      </c>
      <c r="DT45" s="236" t="str">
        <f>IFERROR(VLOOKUP(DS45,'Referencia Parámetros'!$A$2:$B$18,2),"")</f>
        <v/>
      </c>
      <c r="DU45" s="140"/>
      <c r="DV45" s="140"/>
      <c r="DW45" s="136" t="str">
        <f t="shared" si="54"/>
        <v>Completar</v>
      </c>
      <c r="DX45" s="134"/>
      <c r="DY45" s="134"/>
      <c r="DZ45" s="134"/>
      <c r="EA45" s="136" t="str">
        <f t="shared" si="55"/>
        <v>Completar</v>
      </c>
      <c r="EB45" s="137" t="str">
        <f t="shared" si="56"/>
        <v>Completar</v>
      </c>
      <c r="EC45" s="137" t="str">
        <f t="shared" si="57"/>
        <v>Completar</v>
      </c>
      <c r="ED45" s="135"/>
      <c r="EE45" s="136" t="str">
        <f t="shared" si="58"/>
        <v>Completar</v>
      </c>
      <c r="EF45" s="237">
        <f t="shared" si="165"/>
        <v>0</v>
      </c>
      <c r="EG45" s="238">
        <f t="shared" si="166"/>
        <v>0</v>
      </c>
      <c r="EH45" s="239" t="str">
        <f>IFERROR(IF(EG45&gt;20*DT45,'Referencia Parámetros'!$D$20,IF(EG45&gt;10*DT45,'Referencia Parámetros'!$D$21,IF(EG45&gt;5*DT45,'Referencia Parámetros'!$D$22, IF(EG45&gt;1,'Referencia Parámetros'!$D$23,"NO APLICA")))),"")</f>
        <v/>
      </c>
      <c r="EI45" s="240" t="str">
        <f t="shared" si="167"/>
        <v/>
      </c>
      <c r="EJ45" s="291">
        <f t="shared" si="60"/>
        <v>0</v>
      </c>
      <c r="EK45" s="234">
        <f t="shared" si="168"/>
        <v>0</v>
      </c>
      <c r="EL45" s="234">
        <f t="shared" si="169"/>
        <v>0</v>
      </c>
      <c r="EM45" s="234">
        <f t="shared" si="170"/>
        <v>0</v>
      </c>
      <c r="EN45" s="242">
        <f t="shared" si="171"/>
        <v>0</v>
      </c>
      <c r="EP45" s="234">
        <f t="shared" si="226"/>
        <v>32</v>
      </c>
      <c r="EQ45" s="235" t="str">
        <f t="shared" si="172"/>
        <v/>
      </c>
      <c r="ER45" s="236" t="str">
        <f>IFERROR(VLOOKUP(EQ45,'Referencia Parámetros'!$A$2:$B$18,2),"")</f>
        <v/>
      </c>
      <c r="ES45" s="140"/>
      <c r="ET45" s="140"/>
      <c r="EU45" s="136" t="str">
        <f t="shared" si="64"/>
        <v>Completar</v>
      </c>
      <c r="EV45" s="134"/>
      <c r="EW45" s="134"/>
      <c r="EX45" s="134"/>
      <c r="EY45" s="136" t="str">
        <f t="shared" si="65"/>
        <v>Completar</v>
      </c>
      <c r="EZ45" s="137" t="str">
        <f t="shared" si="66"/>
        <v>Completar</v>
      </c>
      <c r="FA45" s="137" t="str">
        <f t="shared" si="67"/>
        <v>Completar</v>
      </c>
      <c r="FB45" s="135"/>
      <c r="FC45" s="136" t="str">
        <f t="shared" si="68"/>
        <v>Completar</v>
      </c>
      <c r="FD45" s="237">
        <f t="shared" si="173"/>
        <v>0</v>
      </c>
      <c r="FE45" s="238">
        <f t="shared" si="174"/>
        <v>0</v>
      </c>
      <c r="FF45" s="239" t="str">
        <f>IFERROR(IF(FE45&gt;20*ER45,'Referencia Parámetros'!$D$20,IF(FE45&gt;10*ER45,'Referencia Parámetros'!$D$21,IF(FE45&gt;5*ER45,'Referencia Parámetros'!$D$22, IF(FE45&gt;1,'Referencia Parámetros'!$D$23,"NO APLICA")))),"")</f>
        <v/>
      </c>
      <c r="FG45" s="240" t="str">
        <f t="shared" si="175"/>
        <v/>
      </c>
      <c r="FH45" s="291">
        <f t="shared" si="70"/>
        <v>0</v>
      </c>
      <c r="FI45" s="234">
        <f t="shared" si="176"/>
        <v>0</v>
      </c>
      <c r="FJ45" s="234">
        <f t="shared" si="177"/>
        <v>0</v>
      </c>
      <c r="FK45" s="234">
        <f t="shared" si="178"/>
        <v>0</v>
      </c>
      <c r="FL45" s="242">
        <f t="shared" si="179"/>
        <v>0</v>
      </c>
      <c r="FN45" s="234">
        <f t="shared" si="227"/>
        <v>32</v>
      </c>
      <c r="FO45" s="235" t="str">
        <f t="shared" si="180"/>
        <v/>
      </c>
      <c r="FP45" s="236" t="str">
        <f>IFERROR(VLOOKUP(FO45,'Referencia Parámetros'!$A$2:$B$18,2),"")</f>
        <v/>
      </c>
      <c r="FQ45" s="140"/>
      <c r="FR45" s="140"/>
      <c r="FS45" s="136" t="str">
        <f t="shared" si="74"/>
        <v>Completar</v>
      </c>
      <c r="FT45" s="134"/>
      <c r="FU45" s="134"/>
      <c r="FV45" s="134"/>
      <c r="FW45" s="136" t="str">
        <f t="shared" si="75"/>
        <v>Completar</v>
      </c>
      <c r="FX45" s="137" t="str">
        <f t="shared" si="76"/>
        <v>Completar</v>
      </c>
      <c r="FY45" s="137" t="str">
        <f t="shared" si="77"/>
        <v>Completar</v>
      </c>
      <c r="FZ45" s="135"/>
      <c r="GA45" s="136" t="str">
        <f t="shared" si="78"/>
        <v>Completar</v>
      </c>
      <c r="GB45" s="237">
        <f t="shared" si="181"/>
        <v>0</v>
      </c>
      <c r="GC45" s="238">
        <f t="shared" si="182"/>
        <v>0</v>
      </c>
      <c r="GD45" s="239" t="str">
        <f>IFERROR(IF(GC45&gt;20*FP45,'Referencia Parámetros'!$D$20,IF(GC45&gt;10*FP45,'Referencia Parámetros'!$D$21,IF(GC45&gt;5*FP45,'Referencia Parámetros'!$D$22, IF(GC45&gt;1,'Referencia Parámetros'!$D$23,"NO APLICA")))),"")</f>
        <v/>
      </c>
      <c r="GE45" s="240" t="str">
        <f t="shared" si="183"/>
        <v/>
      </c>
      <c r="GF45" s="291">
        <f t="shared" si="80"/>
        <v>0</v>
      </c>
      <c r="GG45" s="234">
        <f t="shared" si="184"/>
        <v>0</v>
      </c>
      <c r="GH45" s="234">
        <f t="shared" si="185"/>
        <v>0</v>
      </c>
      <c r="GI45" s="234">
        <f t="shared" si="186"/>
        <v>0</v>
      </c>
      <c r="GJ45" s="242">
        <f t="shared" si="187"/>
        <v>0</v>
      </c>
      <c r="GL45" s="234">
        <f t="shared" si="228"/>
        <v>32</v>
      </c>
      <c r="GM45" s="235" t="str">
        <f t="shared" si="188"/>
        <v/>
      </c>
      <c r="GN45" s="236" t="str">
        <f>IFERROR(VLOOKUP(GM45,'Referencia Parámetros'!$A$2:$B$18,2),"")</f>
        <v/>
      </c>
      <c r="GO45" s="140"/>
      <c r="GP45" s="140"/>
      <c r="GQ45" s="136" t="str">
        <f t="shared" si="84"/>
        <v>Completar</v>
      </c>
      <c r="GR45" s="134"/>
      <c r="GS45" s="134"/>
      <c r="GT45" s="134"/>
      <c r="GU45" s="136" t="str">
        <f t="shared" si="85"/>
        <v>Completar</v>
      </c>
      <c r="GV45" s="137" t="str">
        <f t="shared" si="86"/>
        <v>Completar</v>
      </c>
      <c r="GW45" s="137" t="str">
        <f t="shared" si="87"/>
        <v>Completar</v>
      </c>
      <c r="GX45" s="135"/>
      <c r="GY45" s="136" t="str">
        <f t="shared" si="88"/>
        <v>Completar</v>
      </c>
      <c r="GZ45" s="237">
        <f t="shared" si="189"/>
        <v>0</v>
      </c>
      <c r="HA45" s="238">
        <f t="shared" si="190"/>
        <v>0</v>
      </c>
      <c r="HB45" s="239" t="str">
        <f>IFERROR(IF(HA45&gt;20*GN45,'Referencia Parámetros'!$D$20,IF(HA45&gt;10*GN45,'Referencia Parámetros'!$D$21,IF(HA45&gt;5*GN45,'Referencia Parámetros'!$D$22, IF(HA45&gt;1,'Referencia Parámetros'!$D$23,"NO APLICA")))),"")</f>
        <v/>
      </c>
      <c r="HC45" s="240" t="str">
        <f t="shared" si="191"/>
        <v/>
      </c>
      <c r="HD45" s="291">
        <f t="shared" si="90"/>
        <v>0</v>
      </c>
      <c r="HE45" s="234">
        <f t="shared" si="192"/>
        <v>0</v>
      </c>
      <c r="HF45" s="234">
        <f t="shared" si="193"/>
        <v>0</v>
      </c>
      <c r="HG45" s="234">
        <f t="shared" si="194"/>
        <v>0</v>
      </c>
      <c r="HH45" s="242">
        <f t="shared" si="195"/>
        <v>0</v>
      </c>
      <c r="HJ45" s="234">
        <f t="shared" si="229"/>
        <v>32</v>
      </c>
      <c r="HK45" s="235" t="str">
        <f t="shared" si="196"/>
        <v/>
      </c>
      <c r="HL45" s="236" t="str">
        <f>IFERROR(VLOOKUP(HK45,'Referencia Parámetros'!$A$2:$B$18,2),"")</f>
        <v/>
      </c>
      <c r="HM45" s="140"/>
      <c r="HN45" s="140"/>
      <c r="HO45" s="136" t="str">
        <f t="shared" si="94"/>
        <v>Completar</v>
      </c>
      <c r="HP45" s="134"/>
      <c r="HQ45" s="134"/>
      <c r="HR45" s="134"/>
      <c r="HS45" s="136" t="str">
        <f t="shared" si="95"/>
        <v>Completar</v>
      </c>
      <c r="HT45" s="137" t="str">
        <f t="shared" si="96"/>
        <v>Completar</v>
      </c>
      <c r="HU45" s="137" t="str">
        <f t="shared" si="97"/>
        <v>Completar</v>
      </c>
      <c r="HV45" s="135"/>
      <c r="HW45" s="136" t="str">
        <f t="shared" si="98"/>
        <v>Completar</v>
      </c>
      <c r="HX45" s="237">
        <f t="shared" si="197"/>
        <v>0</v>
      </c>
      <c r="HY45" s="238">
        <f t="shared" si="198"/>
        <v>0</v>
      </c>
      <c r="HZ45" s="239" t="str">
        <f>IFERROR(IF(HY45&gt;20*HL45,'Referencia Parámetros'!$D$20,IF(HY45&gt;10*HL45,'Referencia Parámetros'!$D$21,IF(HY45&gt;5*HL45,'Referencia Parámetros'!$D$22, IF(HY45&gt;1,'Referencia Parámetros'!$D$23,"NO APLICA")))),"")</f>
        <v/>
      </c>
      <c r="IA45" s="240" t="str">
        <f t="shared" si="199"/>
        <v/>
      </c>
      <c r="IB45" s="291">
        <f t="shared" si="100"/>
        <v>0</v>
      </c>
      <c r="IC45" s="234">
        <f t="shared" si="200"/>
        <v>0</v>
      </c>
      <c r="ID45" s="234">
        <f t="shared" si="201"/>
        <v>0</v>
      </c>
      <c r="IE45" s="234">
        <f t="shared" si="202"/>
        <v>0</v>
      </c>
      <c r="IF45" s="242">
        <f t="shared" si="203"/>
        <v>0</v>
      </c>
      <c r="IH45" s="234">
        <f t="shared" si="230"/>
        <v>32</v>
      </c>
      <c r="II45" s="235" t="str">
        <f t="shared" si="204"/>
        <v/>
      </c>
      <c r="IJ45" s="236" t="str">
        <f>IFERROR(VLOOKUP(II45,'Referencia Parámetros'!$A$2:$B$18,2),"")</f>
        <v/>
      </c>
      <c r="IK45" s="140"/>
      <c r="IL45" s="140"/>
      <c r="IM45" s="136" t="str">
        <f t="shared" si="104"/>
        <v>Completar</v>
      </c>
      <c r="IN45" s="134"/>
      <c r="IO45" s="134"/>
      <c r="IP45" s="134"/>
      <c r="IQ45" s="136" t="str">
        <f t="shared" si="105"/>
        <v>Completar</v>
      </c>
      <c r="IR45" s="137" t="str">
        <f t="shared" si="106"/>
        <v>Completar</v>
      </c>
      <c r="IS45" s="137" t="str">
        <f t="shared" si="107"/>
        <v>Completar</v>
      </c>
      <c r="IT45" s="135"/>
      <c r="IU45" s="136" t="str">
        <f t="shared" si="108"/>
        <v>Completar</v>
      </c>
      <c r="IV45" s="237">
        <f t="shared" si="205"/>
        <v>0</v>
      </c>
      <c r="IW45" s="238">
        <f t="shared" si="206"/>
        <v>0</v>
      </c>
      <c r="IX45" s="239" t="str">
        <f>IFERROR(IF(IW45&gt;20*IJ45,'Referencia Parámetros'!$D$20,IF(IW45&gt;10*IJ45,'Referencia Parámetros'!$D$21,IF(IW45&gt;5*IJ45,'Referencia Parámetros'!$D$22, IF(IW45&gt;1,'Referencia Parámetros'!$D$23,"NO APLICA")))),"")</f>
        <v/>
      </c>
      <c r="IY45" s="240" t="str">
        <f t="shared" si="207"/>
        <v/>
      </c>
      <c r="IZ45" s="291">
        <f t="shared" si="110"/>
        <v>0</v>
      </c>
      <c r="JA45" s="234">
        <f t="shared" si="208"/>
        <v>0</v>
      </c>
      <c r="JB45" s="234">
        <f t="shared" si="209"/>
        <v>0</v>
      </c>
      <c r="JC45" s="234">
        <f t="shared" si="210"/>
        <v>0</v>
      </c>
      <c r="JD45" s="242">
        <f t="shared" si="211"/>
        <v>0</v>
      </c>
      <c r="JE45" s="198"/>
      <c r="JF45" s="234">
        <f t="shared" si="231"/>
        <v>32</v>
      </c>
      <c r="JG45" s="235" t="str">
        <f t="shared" si="212"/>
        <v/>
      </c>
      <c r="JH45" s="236" t="str">
        <f>IFERROR(VLOOKUP(JG45,'Referencia Parámetros'!$A$2:$B$18,2),"")</f>
        <v/>
      </c>
      <c r="JI45" s="140"/>
      <c r="JJ45" s="140"/>
      <c r="JK45" s="136" t="str">
        <f t="shared" si="114"/>
        <v>Completar</v>
      </c>
      <c r="JL45" s="134"/>
      <c r="JM45" s="134"/>
      <c r="JN45" s="134"/>
      <c r="JO45" s="136" t="str">
        <f t="shared" si="115"/>
        <v>Completar</v>
      </c>
      <c r="JP45" s="137" t="str">
        <f t="shared" si="116"/>
        <v>Completar</v>
      </c>
      <c r="JQ45" s="137" t="str">
        <f t="shared" si="117"/>
        <v>Completar</v>
      </c>
      <c r="JR45" s="135"/>
      <c r="JS45" s="136" t="str">
        <f t="shared" si="118"/>
        <v>Completar</v>
      </c>
      <c r="JT45" s="237">
        <f t="shared" si="213"/>
        <v>0</v>
      </c>
      <c r="JU45" s="238">
        <f t="shared" si="214"/>
        <v>0</v>
      </c>
      <c r="JV45" s="239" t="str">
        <f>IFERROR(IF(JU45&gt;20*JH45,'Referencia Parámetros'!$D$20,IF(JU45&gt;10*JH45,'Referencia Parámetros'!$D$21,IF(JU45&gt;5*JH45,'Referencia Parámetros'!$D$22, IF(JU45&gt;1,'Referencia Parámetros'!$D$23,"NO APLICA")))),"")</f>
        <v/>
      </c>
      <c r="JW45" s="240" t="str">
        <f t="shared" si="215"/>
        <v/>
      </c>
      <c r="JX45" s="291">
        <f t="shared" si="120"/>
        <v>0</v>
      </c>
      <c r="JY45" s="234">
        <f t="shared" si="216"/>
        <v>0</v>
      </c>
      <c r="JZ45" s="234">
        <f t="shared" si="217"/>
        <v>0</v>
      </c>
      <c r="KA45" s="234">
        <f t="shared" si="218"/>
        <v>0</v>
      </c>
      <c r="KB45" s="242">
        <f t="shared" si="219"/>
        <v>0</v>
      </c>
      <c r="LK45" s="244"/>
      <c r="LY45" s="198"/>
    </row>
    <row r="46" spans="1:337" ht="16.5" customHeight="1" x14ac:dyDescent="0.25">
      <c r="A46" s="234">
        <f t="shared" si="220"/>
        <v>33</v>
      </c>
      <c r="B46" s="235" t="str">
        <f t="shared" si="124"/>
        <v/>
      </c>
      <c r="C46" s="236" t="str">
        <f>+IFERROR(VLOOKUP(B46,'Referencia Parámetros'!$A$2:$B$18,2),"")</f>
        <v/>
      </c>
      <c r="D46" s="140"/>
      <c r="E46" s="134"/>
      <c r="F46" s="135"/>
      <c r="G46" s="134"/>
      <c r="H46" s="134"/>
      <c r="I46" s="134"/>
      <c r="J46" s="135"/>
      <c r="K46" s="141"/>
      <c r="L46" s="141"/>
      <c r="M46" s="135"/>
      <c r="N46" s="135"/>
      <c r="O46" s="237">
        <f t="shared" si="125"/>
        <v>0</v>
      </c>
      <c r="P46" s="238">
        <f t="shared" si="126"/>
        <v>0</v>
      </c>
      <c r="Q46" s="239" t="str">
        <f>IFERROR(IF(P46&gt;20*C46,'Referencia Parámetros'!$D$20,IF(P46&gt;10*C46,'Referencia Parámetros'!$D$21,IF(P46&gt;5*C46,'Referencia Parámetros'!$D$22,IF(P46&gt;1,'Referencia Parámetros'!$D$23,"NO APLICA")))),"")</f>
        <v/>
      </c>
      <c r="R46" s="240" t="str">
        <f t="shared" si="127"/>
        <v/>
      </c>
      <c r="S46" s="300">
        <f t="shared" si="13"/>
        <v>0</v>
      </c>
      <c r="T46" s="234">
        <f t="shared" si="128"/>
        <v>0</v>
      </c>
      <c r="U46" s="234">
        <f t="shared" si="129"/>
        <v>0</v>
      </c>
      <c r="V46" s="234">
        <f t="shared" si="130"/>
        <v>0</v>
      </c>
      <c r="W46" s="242">
        <f t="shared" si="131"/>
        <v>0</v>
      </c>
      <c r="X46" s="297"/>
      <c r="Z46" s="234">
        <f t="shared" si="221"/>
        <v>33</v>
      </c>
      <c r="AA46" s="235" t="str">
        <f t="shared" si="132"/>
        <v/>
      </c>
      <c r="AB46" s="236" t="str">
        <f>IFERROR(VLOOKUP(AA46,'Referencia Parámetros'!$A$2:$B$18,2),"")</f>
        <v/>
      </c>
      <c r="AC46" s="140"/>
      <c r="AD46" s="140"/>
      <c r="AE46" s="136" t="str">
        <f t="shared" ref="AE46:AE77" si="233">IFERROR(+VLOOKUP(AC46,D$14:F$113,3,FALSE),"Completar")</f>
        <v>Completar</v>
      </c>
      <c r="AF46" s="134"/>
      <c r="AG46" s="134"/>
      <c r="AH46" s="134"/>
      <c r="AI46" s="136" t="str">
        <f t="shared" ref="AI46:AI77" si="234">+IFERROR(VLOOKUP(AC46,D$14:J$113,7,0),"Completar")</f>
        <v>Completar</v>
      </c>
      <c r="AJ46" s="137" t="str">
        <f t="shared" ref="AJ46:AJ77" si="235">IFERROR(VLOOKUP(AC46,D$14:M$113,8,FALSE),"Completar")</f>
        <v>Completar</v>
      </c>
      <c r="AK46" s="137" t="str">
        <f t="shared" ref="AK46:AK77" si="236">IFERROR(VLOOKUP(AC46,D$14:M$113,9,FALSE),"Completar")</f>
        <v>Completar</v>
      </c>
      <c r="AL46" s="135"/>
      <c r="AM46" s="136" t="str">
        <f t="shared" ref="AM46:AM77" si="237">IFERROR(VLOOKUP(AC46,D$14:N$113,11,FALSE),"Completar")</f>
        <v>Completar</v>
      </c>
      <c r="AN46" s="237">
        <f t="shared" si="133"/>
        <v>0</v>
      </c>
      <c r="AO46" s="238">
        <f t="shared" si="134"/>
        <v>0</v>
      </c>
      <c r="AP46" s="239" t="str">
        <f>IFERROR(IF(AO46&gt;20*AB46,'Referencia Parámetros'!$D$20,IF(AO46&gt;10*AB46,'Referencia Parámetros'!$D$21,IF(AO46&gt;5*AB46,'Referencia Parámetros'!$D$22, IF(AO46&gt;1,'Referencia Parámetros'!$D$23,"NO APLICA")))),"")</f>
        <v/>
      </c>
      <c r="AQ46" s="240" t="str">
        <f t="shared" si="135"/>
        <v/>
      </c>
      <c r="AR46" s="291">
        <f t="shared" si="232"/>
        <v>0</v>
      </c>
      <c r="AS46" s="234">
        <f t="shared" si="136"/>
        <v>0</v>
      </c>
      <c r="AT46" s="234">
        <f t="shared" si="137"/>
        <v>0</v>
      </c>
      <c r="AU46" s="234">
        <f t="shared" si="138"/>
        <v>0</v>
      </c>
      <c r="AV46" s="242">
        <f t="shared" si="139"/>
        <v>0</v>
      </c>
      <c r="AX46" s="234">
        <f t="shared" si="222"/>
        <v>33</v>
      </c>
      <c r="AY46" s="235" t="str">
        <f t="shared" si="140"/>
        <v/>
      </c>
      <c r="AZ46" s="236" t="str">
        <f>IFERROR(VLOOKUP(AY46,'Referencia Parámetros'!$A$2:$B$18,2),"")</f>
        <v/>
      </c>
      <c r="BA46" s="140"/>
      <c r="BB46" s="140"/>
      <c r="BC46" s="136" t="str">
        <f t="shared" ref="BC46:BC77" si="238">IFERROR(+VLOOKUP(BA46,AC$14:AE$113,3,FALSE),"Completar")</f>
        <v>Completar</v>
      </c>
      <c r="BD46" s="134"/>
      <c r="BE46" s="134"/>
      <c r="BF46" s="134"/>
      <c r="BG46" s="136" t="str">
        <f t="shared" ref="BG46:BG77" si="239">+IFERROR(VLOOKUP(BA46,AC$14:AI$113,7,0),"Completar")</f>
        <v>Completar</v>
      </c>
      <c r="BH46" s="137" t="str">
        <f t="shared" ref="BH46:BH77" si="240">IFERROR(VLOOKUP(BA46,AC$14:AL$113,8,FALSE),"Completar")</f>
        <v>Completar</v>
      </c>
      <c r="BI46" s="137" t="str">
        <f t="shared" ref="BI46:BI77" si="241">IFERROR(VLOOKUP(BA46,AC$14:AL$113,9,FALSE),"Completar")</f>
        <v>Completar</v>
      </c>
      <c r="BJ46" s="135"/>
      <c r="BK46" s="136" t="str">
        <f t="shared" ref="BK46:BK77" si="242">IFERROR(VLOOKUP(BA46,AC$14:AM$113,11,FALSE),"Completar")</f>
        <v>Completar</v>
      </c>
      <c r="BL46" s="237">
        <f t="shared" si="141"/>
        <v>0</v>
      </c>
      <c r="BM46" s="238">
        <f t="shared" si="142"/>
        <v>0</v>
      </c>
      <c r="BN46" s="239" t="str">
        <f>IFERROR(IF(BM46&gt;20*AZ46,'Referencia Parámetros'!$D$20,IF(BM46&gt;10*AZ46,'Referencia Parámetros'!$D$21,IF(BM46&gt;5*AZ46,'Referencia Parámetros'!$D$22, IF(BM46&gt;1,'Referencia Parámetros'!$D$23,"NO APLICA")))),"")</f>
        <v/>
      </c>
      <c r="BO46" s="240" t="str">
        <f t="shared" si="143"/>
        <v/>
      </c>
      <c r="BP46" s="291">
        <f t="shared" si="30"/>
        <v>0</v>
      </c>
      <c r="BQ46" s="234">
        <f t="shared" si="144"/>
        <v>0</v>
      </c>
      <c r="BR46" s="234">
        <f t="shared" si="145"/>
        <v>0</v>
      </c>
      <c r="BS46" s="234">
        <f t="shared" si="146"/>
        <v>0</v>
      </c>
      <c r="BT46" s="242">
        <f t="shared" si="147"/>
        <v>0</v>
      </c>
      <c r="BV46" s="234">
        <f t="shared" si="223"/>
        <v>33</v>
      </c>
      <c r="BW46" s="235" t="str">
        <f t="shared" si="148"/>
        <v/>
      </c>
      <c r="BX46" s="236" t="str">
        <f>IFERROR(VLOOKUP(BW46,'Referencia Parámetros'!$A$2:$B$18,2),"")</f>
        <v/>
      </c>
      <c r="BY46" s="140"/>
      <c r="BZ46" s="140"/>
      <c r="CA46" s="136" t="str">
        <f t="shared" ref="CA46:CA77" si="243">IFERROR(+VLOOKUP(BY46,BA$14:BC$113,3,FALSE),"Completar")</f>
        <v>Completar</v>
      </c>
      <c r="CB46" s="134"/>
      <c r="CC46" s="134"/>
      <c r="CD46" s="134"/>
      <c r="CE46" s="136" t="str">
        <f t="shared" ref="CE46:CE77" si="244">+IFERROR(VLOOKUP(BY46,BA$14:BG$113,7,0),"Completar")</f>
        <v>Completar</v>
      </c>
      <c r="CF46" s="137" t="str">
        <f t="shared" ref="CF46:CF77" si="245">IFERROR(VLOOKUP(BY46,BA$14:BJ$113,8,FALSE),"Completar")</f>
        <v>Completar</v>
      </c>
      <c r="CG46" s="137" t="str">
        <f t="shared" ref="CG46:CG77" si="246">IFERROR(VLOOKUP(BY46,BA$14:BJ$113,9,FALSE),"Completar")</f>
        <v>Completar</v>
      </c>
      <c r="CH46" s="135"/>
      <c r="CI46" s="136" t="str">
        <f t="shared" ref="CI46:CI77" si="247">IFERROR(VLOOKUP(BY46,BA$14:BK$113,11,FALSE),"Completar")</f>
        <v>Completar</v>
      </c>
      <c r="CJ46" s="237">
        <f t="shared" si="149"/>
        <v>0</v>
      </c>
      <c r="CK46" s="238">
        <f t="shared" si="150"/>
        <v>0</v>
      </c>
      <c r="CL46" s="239" t="str">
        <f>IFERROR(IF(CK46&gt;20*BX46,'Referencia Parámetros'!$D$20,IF(CK46&gt;10*BX46,'Referencia Parámetros'!$D$21,IF(CK46&gt;5*BX46,'Referencia Parámetros'!$D$22, IF(CK46&gt;1,'Referencia Parámetros'!$D$23,"NO APLICA")))),"")</f>
        <v/>
      </c>
      <c r="CM46" s="240" t="str">
        <f t="shared" si="151"/>
        <v/>
      </c>
      <c r="CN46" s="291">
        <f t="shared" si="40"/>
        <v>0</v>
      </c>
      <c r="CO46" s="234">
        <f t="shared" si="152"/>
        <v>0</v>
      </c>
      <c r="CP46" s="234">
        <f t="shared" si="153"/>
        <v>0</v>
      </c>
      <c r="CQ46" s="234">
        <f t="shared" si="154"/>
        <v>0</v>
      </c>
      <c r="CR46" s="242">
        <f t="shared" si="155"/>
        <v>0</v>
      </c>
      <c r="CT46" s="234">
        <f t="shared" si="224"/>
        <v>33</v>
      </c>
      <c r="CU46" s="235" t="str">
        <f t="shared" si="156"/>
        <v/>
      </c>
      <c r="CV46" s="236" t="str">
        <f>IFERROR(VLOOKUP(CU46,'Referencia Parámetros'!$A$2:$B$18,2),"")</f>
        <v/>
      </c>
      <c r="CW46" s="140"/>
      <c r="CX46" s="140"/>
      <c r="CY46" s="136" t="str">
        <f t="shared" ref="CY46:CY77" si="248">IFERROR(+VLOOKUP(CW46,BY$14:CA$113,3,FALSE),"Completar")</f>
        <v>Completar</v>
      </c>
      <c r="CZ46" s="134"/>
      <c r="DA46" s="134"/>
      <c r="DB46" s="134"/>
      <c r="DC46" s="136" t="str">
        <f t="shared" ref="DC46:DC77" si="249">+IFERROR(VLOOKUP(CW46,BY$14:CE$113,7,0),"Completar")</f>
        <v>Completar</v>
      </c>
      <c r="DD46" s="137" t="str">
        <f t="shared" ref="DD46:DD77" si="250">IFERROR(VLOOKUP(CW46,BY$14:CH$113,8,FALSE),"Completar")</f>
        <v>Completar</v>
      </c>
      <c r="DE46" s="137" t="str">
        <f t="shared" ref="DE46:DE77" si="251">IFERROR(VLOOKUP(CW46,BY$14:CH$113,9,FALSE),"Completar")</f>
        <v>Completar</v>
      </c>
      <c r="DF46" s="135"/>
      <c r="DG46" s="136" t="str">
        <f t="shared" ref="DG46:DG77" si="252">IFERROR(VLOOKUP(CW46,BY$14:CI$113,11,FALSE),"Completar")</f>
        <v>Completar</v>
      </c>
      <c r="DH46" s="237">
        <f t="shared" si="157"/>
        <v>0</v>
      </c>
      <c r="DI46" s="238">
        <f t="shared" si="158"/>
        <v>0</v>
      </c>
      <c r="DJ46" s="239" t="str">
        <f>IFERROR(IF(DI46&gt;20*CV46,'Referencia Parámetros'!$D$20,IF(DI46&gt;10*CV46,'Referencia Parámetros'!$D$21,IF(DI46&gt;5*CV46,'Referencia Parámetros'!$D$22, IF(DI46&gt;1,'Referencia Parámetros'!$D$23,"NO APLICA")))),"")</f>
        <v/>
      </c>
      <c r="DK46" s="240" t="str">
        <f t="shared" si="159"/>
        <v/>
      </c>
      <c r="DL46" s="291">
        <f t="shared" si="50"/>
        <v>0</v>
      </c>
      <c r="DM46" s="234">
        <f t="shared" si="160"/>
        <v>0</v>
      </c>
      <c r="DN46" s="234">
        <f t="shared" si="161"/>
        <v>0</v>
      </c>
      <c r="DO46" s="234">
        <f t="shared" si="162"/>
        <v>0</v>
      </c>
      <c r="DP46" s="242">
        <f t="shared" si="163"/>
        <v>0</v>
      </c>
      <c r="DR46" s="234">
        <f t="shared" si="225"/>
        <v>33</v>
      </c>
      <c r="DS46" s="235" t="str">
        <f t="shared" si="164"/>
        <v/>
      </c>
      <c r="DT46" s="236" t="str">
        <f>IFERROR(VLOOKUP(DS46,'Referencia Parámetros'!$A$2:$B$18,2),"")</f>
        <v/>
      </c>
      <c r="DU46" s="140"/>
      <c r="DV46" s="140"/>
      <c r="DW46" s="136" t="str">
        <f t="shared" ref="DW46:DW77" si="253">IFERROR(+VLOOKUP(DU46,CW$14:CY$113,3,FALSE),"Completar")</f>
        <v>Completar</v>
      </c>
      <c r="DX46" s="134"/>
      <c r="DY46" s="134"/>
      <c r="DZ46" s="134"/>
      <c r="EA46" s="136" t="str">
        <f t="shared" ref="EA46:EA77" si="254">+IFERROR(VLOOKUP(DU46,CW$14:DC$113,7,0),"Completar")</f>
        <v>Completar</v>
      </c>
      <c r="EB46" s="137" t="str">
        <f t="shared" ref="EB46:EB77" si="255">IFERROR(VLOOKUP(DU46,CW$14:DF$113,8,FALSE),"Completar")</f>
        <v>Completar</v>
      </c>
      <c r="EC46" s="137" t="str">
        <f t="shared" ref="EC46:EC77" si="256">IFERROR(VLOOKUP(DU46,CW$14:DF$113,9,FALSE),"Completar")</f>
        <v>Completar</v>
      </c>
      <c r="ED46" s="135"/>
      <c r="EE46" s="136" t="str">
        <f t="shared" ref="EE46:EE77" si="257">IFERROR(VLOOKUP(DU46,CW$14:DG$113,11,FALSE),"Completar")</f>
        <v>Completar</v>
      </c>
      <c r="EF46" s="237">
        <f t="shared" si="165"/>
        <v>0</v>
      </c>
      <c r="EG46" s="238">
        <f t="shared" si="166"/>
        <v>0</v>
      </c>
      <c r="EH46" s="239" t="str">
        <f>IFERROR(IF(EG46&gt;20*DT46,'Referencia Parámetros'!$D$20,IF(EG46&gt;10*DT46,'Referencia Parámetros'!$D$21,IF(EG46&gt;5*DT46,'Referencia Parámetros'!$D$22, IF(EG46&gt;1,'Referencia Parámetros'!$D$23,"NO APLICA")))),"")</f>
        <v/>
      </c>
      <c r="EI46" s="240" t="str">
        <f t="shared" si="167"/>
        <v/>
      </c>
      <c r="EJ46" s="291">
        <f t="shared" si="60"/>
        <v>0</v>
      </c>
      <c r="EK46" s="234">
        <f t="shared" si="168"/>
        <v>0</v>
      </c>
      <c r="EL46" s="234">
        <f t="shared" si="169"/>
        <v>0</v>
      </c>
      <c r="EM46" s="234">
        <f t="shared" si="170"/>
        <v>0</v>
      </c>
      <c r="EN46" s="242">
        <f t="shared" si="171"/>
        <v>0</v>
      </c>
      <c r="EP46" s="234">
        <f t="shared" si="226"/>
        <v>33</v>
      </c>
      <c r="EQ46" s="235" t="str">
        <f t="shared" si="172"/>
        <v/>
      </c>
      <c r="ER46" s="236" t="str">
        <f>IFERROR(VLOOKUP(EQ46,'Referencia Parámetros'!$A$2:$B$18,2),"")</f>
        <v/>
      </c>
      <c r="ES46" s="140"/>
      <c r="ET46" s="140"/>
      <c r="EU46" s="136" t="str">
        <f t="shared" ref="EU46:EU77" si="258">IFERROR(+VLOOKUP(ES46,DU$14:DW$113,3,FALSE),"Completar")</f>
        <v>Completar</v>
      </c>
      <c r="EV46" s="134"/>
      <c r="EW46" s="134"/>
      <c r="EX46" s="134"/>
      <c r="EY46" s="136" t="str">
        <f t="shared" ref="EY46:EY77" si="259">+IFERROR(VLOOKUP(ES46,DU$14:EA$113,7,0),"Completar")</f>
        <v>Completar</v>
      </c>
      <c r="EZ46" s="137" t="str">
        <f t="shared" ref="EZ46:EZ77" si="260">IFERROR(VLOOKUP(ES46,DU$14:ED$113,8,FALSE),"Completar")</f>
        <v>Completar</v>
      </c>
      <c r="FA46" s="137" t="str">
        <f t="shared" ref="FA46:FA77" si="261">IFERROR(VLOOKUP(ES46,DU$14:ED$113,9,FALSE),"Completar")</f>
        <v>Completar</v>
      </c>
      <c r="FB46" s="135"/>
      <c r="FC46" s="136" t="str">
        <f t="shared" ref="FC46:FC77" si="262">IFERROR(VLOOKUP(ES46,DU$14:EE$113,11,FALSE),"Completar")</f>
        <v>Completar</v>
      </c>
      <c r="FD46" s="237">
        <f t="shared" si="173"/>
        <v>0</v>
      </c>
      <c r="FE46" s="238">
        <f t="shared" si="174"/>
        <v>0</v>
      </c>
      <c r="FF46" s="239" t="str">
        <f>IFERROR(IF(FE46&gt;20*ER46,'Referencia Parámetros'!$D$20,IF(FE46&gt;10*ER46,'Referencia Parámetros'!$D$21,IF(FE46&gt;5*ER46,'Referencia Parámetros'!$D$22, IF(FE46&gt;1,'Referencia Parámetros'!$D$23,"NO APLICA")))),"")</f>
        <v/>
      </c>
      <c r="FG46" s="240" t="str">
        <f t="shared" si="175"/>
        <v/>
      </c>
      <c r="FH46" s="291">
        <f t="shared" si="70"/>
        <v>0</v>
      </c>
      <c r="FI46" s="234">
        <f t="shared" si="176"/>
        <v>0</v>
      </c>
      <c r="FJ46" s="234">
        <f t="shared" si="177"/>
        <v>0</v>
      </c>
      <c r="FK46" s="234">
        <f t="shared" si="178"/>
        <v>0</v>
      </c>
      <c r="FL46" s="242">
        <f t="shared" si="179"/>
        <v>0</v>
      </c>
      <c r="FN46" s="234">
        <f t="shared" si="227"/>
        <v>33</v>
      </c>
      <c r="FO46" s="235" t="str">
        <f t="shared" si="180"/>
        <v/>
      </c>
      <c r="FP46" s="236" t="str">
        <f>IFERROR(VLOOKUP(FO46,'Referencia Parámetros'!$A$2:$B$18,2),"")</f>
        <v/>
      </c>
      <c r="FQ46" s="140"/>
      <c r="FR46" s="140"/>
      <c r="FS46" s="136" t="str">
        <f t="shared" ref="FS46:FS77" si="263">IFERROR(+VLOOKUP(FQ46,ES$14:EU$113,3,FALSE),"Completar")</f>
        <v>Completar</v>
      </c>
      <c r="FT46" s="134"/>
      <c r="FU46" s="134"/>
      <c r="FV46" s="134"/>
      <c r="FW46" s="136" t="str">
        <f t="shared" ref="FW46:FW77" si="264">+IFERROR(VLOOKUP(FQ46,ES$14:EY$113,7,0),"Completar")</f>
        <v>Completar</v>
      </c>
      <c r="FX46" s="137" t="str">
        <f t="shared" ref="FX46:FX77" si="265">IFERROR(VLOOKUP(FQ46,ES$14:FB$113,8,FALSE),"Completar")</f>
        <v>Completar</v>
      </c>
      <c r="FY46" s="137" t="str">
        <f t="shared" ref="FY46:FY77" si="266">IFERROR(VLOOKUP(FQ46,ES$14:FB$113,9,FALSE),"Completar")</f>
        <v>Completar</v>
      </c>
      <c r="FZ46" s="135"/>
      <c r="GA46" s="136" t="str">
        <f t="shared" ref="GA46:GA77" si="267">IFERROR(VLOOKUP(FQ46,ES$14:FC$113,11,FALSE),"Completar")</f>
        <v>Completar</v>
      </c>
      <c r="GB46" s="237">
        <f t="shared" si="181"/>
        <v>0</v>
      </c>
      <c r="GC46" s="238">
        <f t="shared" si="182"/>
        <v>0</v>
      </c>
      <c r="GD46" s="239" t="str">
        <f>IFERROR(IF(GC46&gt;20*FP46,'Referencia Parámetros'!$D$20,IF(GC46&gt;10*FP46,'Referencia Parámetros'!$D$21,IF(GC46&gt;5*FP46,'Referencia Parámetros'!$D$22, IF(GC46&gt;1,'Referencia Parámetros'!$D$23,"NO APLICA")))),"")</f>
        <v/>
      </c>
      <c r="GE46" s="240" t="str">
        <f t="shared" si="183"/>
        <v/>
      </c>
      <c r="GF46" s="291">
        <f t="shared" si="80"/>
        <v>0</v>
      </c>
      <c r="GG46" s="234">
        <f t="shared" si="184"/>
        <v>0</v>
      </c>
      <c r="GH46" s="234">
        <f t="shared" si="185"/>
        <v>0</v>
      </c>
      <c r="GI46" s="234">
        <f t="shared" si="186"/>
        <v>0</v>
      </c>
      <c r="GJ46" s="242">
        <f t="shared" si="187"/>
        <v>0</v>
      </c>
      <c r="GL46" s="234">
        <f t="shared" si="228"/>
        <v>33</v>
      </c>
      <c r="GM46" s="235" t="str">
        <f t="shared" si="188"/>
        <v/>
      </c>
      <c r="GN46" s="236" t="str">
        <f>IFERROR(VLOOKUP(GM46,'Referencia Parámetros'!$A$2:$B$18,2),"")</f>
        <v/>
      </c>
      <c r="GO46" s="140"/>
      <c r="GP46" s="140"/>
      <c r="GQ46" s="136" t="str">
        <f t="shared" ref="GQ46:GQ77" si="268">IFERROR(+VLOOKUP(GO46,FQ$14:FS$113,3,FALSE),"Completar")</f>
        <v>Completar</v>
      </c>
      <c r="GR46" s="134"/>
      <c r="GS46" s="134"/>
      <c r="GT46" s="134"/>
      <c r="GU46" s="136" t="str">
        <f t="shared" ref="GU46:GU77" si="269">+IFERROR(VLOOKUP(GO46,FQ$14:FW$113,7,0),"Completar")</f>
        <v>Completar</v>
      </c>
      <c r="GV46" s="137" t="str">
        <f t="shared" ref="GV46:GV77" si="270">IFERROR(VLOOKUP(GO46,FQ$14:FZ$113,8,FALSE),"Completar")</f>
        <v>Completar</v>
      </c>
      <c r="GW46" s="137" t="str">
        <f t="shared" ref="GW46:GW77" si="271">IFERROR(VLOOKUP(GO46,FQ$14:FZ$113,9,FALSE),"Completar")</f>
        <v>Completar</v>
      </c>
      <c r="GX46" s="135"/>
      <c r="GY46" s="136" t="str">
        <f t="shared" ref="GY46:GY77" si="272">IFERROR(VLOOKUP(GO46,FQ$14:GA$113,11,FALSE),"Completar")</f>
        <v>Completar</v>
      </c>
      <c r="GZ46" s="237">
        <f t="shared" si="189"/>
        <v>0</v>
      </c>
      <c r="HA46" s="238">
        <f t="shared" si="190"/>
        <v>0</v>
      </c>
      <c r="HB46" s="239" t="str">
        <f>IFERROR(IF(HA46&gt;20*GN46,'Referencia Parámetros'!$D$20,IF(HA46&gt;10*GN46,'Referencia Parámetros'!$D$21,IF(HA46&gt;5*GN46,'Referencia Parámetros'!$D$22, IF(HA46&gt;1,'Referencia Parámetros'!$D$23,"NO APLICA")))),"")</f>
        <v/>
      </c>
      <c r="HC46" s="240" t="str">
        <f t="shared" si="191"/>
        <v/>
      </c>
      <c r="HD46" s="291">
        <f t="shared" si="90"/>
        <v>0</v>
      </c>
      <c r="HE46" s="234">
        <f t="shared" si="192"/>
        <v>0</v>
      </c>
      <c r="HF46" s="234">
        <f t="shared" si="193"/>
        <v>0</v>
      </c>
      <c r="HG46" s="234">
        <f t="shared" si="194"/>
        <v>0</v>
      </c>
      <c r="HH46" s="242">
        <f t="shared" si="195"/>
        <v>0</v>
      </c>
      <c r="HJ46" s="234">
        <f t="shared" si="229"/>
        <v>33</v>
      </c>
      <c r="HK46" s="235" t="str">
        <f t="shared" si="196"/>
        <v/>
      </c>
      <c r="HL46" s="236" t="str">
        <f>IFERROR(VLOOKUP(HK46,'Referencia Parámetros'!$A$2:$B$18,2),"")</f>
        <v/>
      </c>
      <c r="HM46" s="140"/>
      <c r="HN46" s="140"/>
      <c r="HO46" s="136" t="str">
        <f t="shared" ref="HO46:HO77" si="273">IFERROR(+VLOOKUP(HM46,GO$14:GQ$113,3,FALSE),"Completar")</f>
        <v>Completar</v>
      </c>
      <c r="HP46" s="134"/>
      <c r="HQ46" s="134"/>
      <c r="HR46" s="134"/>
      <c r="HS46" s="136" t="str">
        <f t="shared" ref="HS46:HS77" si="274">+IFERROR(VLOOKUP(HM46,GO$14:GU$113,7,0),"Completar")</f>
        <v>Completar</v>
      </c>
      <c r="HT46" s="137" t="str">
        <f t="shared" ref="HT46:HT77" si="275">IFERROR(VLOOKUP(HM46,GO$14:GX$113,8,FALSE),"Completar")</f>
        <v>Completar</v>
      </c>
      <c r="HU46" s="137" t="str">
        <f t="shared" ref="HU46:HU77" si="276">IFERROR(VLOOKUP(HM46,GO$14:GX$113,9,FALSE),"Completar")</f>
        <v>Completar</v>
      </c>
      <c r="HV46" s="135"/>
      <c r="HW46" s="136" t="str">
        <f t="shared" ref="HW46:HW77" si="277">IFERROR(VLOOKUP(HM46,GO$14:GY$113,11,FALSE),"Completar")</f>
        <v>Completar</v>
      </c>
      <c r="HX46" s="237">
        <f t="shared" si="197"/>
        <v>0</v>
      </c>
      <c r="HY46" s="238">
        <f t="shared" si="198"/>
        <v>0</v>
      </c>
      <c r="HZ46" s="239" t="str">
        <f>IFERROR(IF(HY46&gt;20*HL46,'Referencia Parámetros'!$D$20,IF(HY46&gt;10*HL46,'Referencia Parámetros'!$D$21,IF(HY46&gt;5*HL46,'Referencia Parámetros'!$D$22, IF(HY46&gt;1,'Referencia Parámetros'!$D$23,"NO APLICA")))),"")</f>
        <v/>
      </c>
      <c r="IA46" s="240" t="str">
        <f t="shared" si="199"/>
        <v/>
      </c>
      <c r="IB46" s="291">
        <f t="shared" si="100"/>
        <v>0</v>
      </c>
      <c r="IC46" s="234">
        <f t="shared" si="200"/>
        <v>0</v>
      </c>
      <c r="ID46" s="234">
        <f t="shared" si="201"/>
        <v>0</v>
      </c>
      <c r="IE46" s="234">
        <f t="shared" si="202"/>
        <v>0</v>
      </c>
      <c r="IF46" s="242">
        <f t="shared" si="203"/>
        <v>0</v>
      </c>
      <c r="IH46" s="234">
        <f t="shared" si="230"/>
        <v>33</v>
      </c>
      <c r="II46" s="235" t="str">
        <f t="shared" si="204"/>
        <v/>
      </c>
      <c r="IJ46" s="236" t="str">
        <f>IFERROR(VLOOKUP(II46,'Referencia Parámetros'!$A$2:$B$18,2),"")</f>
        <v/>
      </c>
      <c r="IK46" s="140"/>
      <c r="IL46" s="140"/>
      <c r="IM46" s="136" t="str">
        <f t="shared" ref="IM46:IM77" si="278">IFERROR(+VLOOKUP(IK46,HM$14:HO$113,3,FALSE),"Completar")</f>
        <v>Completar</v>
      </c>
      <c r="IN46" s="134"/>
      <c r="IO46" s="134"/>
      <c r="IP46" s="134"/>
      <c r="IQ46" s="136" t="str">
        <f t="shared" ref="IQ46:IQ77" si="279">+IFERROR(VLOOKUP(IK46,HM$14:HS$113,7,0),"Completar")</f>
        <v>Completar</v>
      </c>
      <c r="IR46" s="137" t="str">
        <f t="shared" ref="IR46:IR77" si="280">IFERROR(VLOOKUP(IK46,HM$14:HV$113,8,FALSE),"Completar")</f>
        <v>Completar</v>
      </c>
      <c r="IS46" s="137" t="str">
        <f t="shared" ref="IS46:IS77" si="281">IFERROR(VLOOKUP(IK46,HM$14:HV$113,9,FALSE),"Completar")</f>
        <v>Completar</v>
      </c>
      <c r="IT46" s="135"/>
      <c r="IU46" s="136" t="str">
        <f t="shared" ref="IU46:IU77" si="282">IFERROR(VLOOKUP(IK46,HM$14:HW$113,11,FALSE),"Completar")</f>
        <v>Completar</v>
      </c>
      <c r="IV46" s="237">
        <f t="shared" si="205"/>
        <v>0</v>
      </c>
      <c r="IW46" s="238">
        <f t="shared" si="206"/>
        <v>0</v>
      </c>
      <c r="IX46" s="239" t="str">
        <f>IFERROR(IF(IW46&gt;20*IJ46,'Referencia Parámetros'!$D$20,IF(IW46&gt;10*IJ46,'Referencia Parámetros'!$D$21,IF(IW46&gt;5*IJ46,'Referencia Parámetros'!$D$22, IF(IW46&gt;1,'Referencia Parámetros'!$D$23,"NO APLICA")))),"")</f>
        <v/>
      </c>
      <c r="IY46" s="240" t="str">
        <f t="shared" si="207"/>
        <v/>
      </c>
      <c r="IZ46" s="291">
        <f t="shared" si="110"/>
        <v>0</v>
      </c>
      <c r="JA46" s="234">
        <f t="shared" si="208"/>
        <v>0</v>
      </c>
      <c r="JB46" s="234">
        <f t="shared" si="209"/>
        <v>0</v>
      </c>
      <c r="JC46" s="234">
        <f t="shared" si="210"/>
        <v>0</v>
      </c>
      <c r="JD46" s="242">
        <f t="shared" si="211"/>
        <v>0</v>
      </c>
      <c r="JE46" s="198"/>
      <c r="JF46" s="234">
        <f t="shared" si="231"/>
        <v>33</v>
      </c>
      <c r="JG46" s="235" t="str">
        <f t="shared" si="212"/>
        <v/>
      </c>
      <c r="JH46" s="236" t="str">
        <f>IFERROR(VLOOKUP(JG46,'Referencia Parámetros'!$A$2:$B$18,2),"")</f>
        <v/>
      </c>
      <c r="JI46" s="140"/>
      <c r="JJ46" s="140"/>
      <c r="JK46" s="136" t="str">
        <f t="shared" ref="JK46:JK77" si="283">IFERROR(+VLOOKUP(JI46,IK$14:IM$113,3,FALSE),"Completar")</f>
        <v>Completar</v>
      </c>
      <c r="JL46" s="134"/>
      <c r="JM46" s="134"/>
      <c r="JN46" s="134"/>
      <c r="JO46" s="136" t="str">
        <f t="shared" ref="JO46:JO77" si="284">+IFERROR(VLOOKUP(JI46,IK$14:IQ$113,7,0),"Completar")</f>
        <v>Completar</v>
      </c>
      <c r="JP46" s="137" t="str">
        <f t="shared" ref="JP46:JP77" si="285">IFERROR(VLOOKUP(JI46,IK$14:IT$113,8,FALSE),"Completar")</f>
        <v>Completar</v>
      </c>
      <c r="JQ46" s="137" t="str">
        <f t="shared" ref="JQ46:JQ77" si="286">IFERROR(VLOOKUP(JI46,IK$14:IT$113,9,FALSE),"Completar")</f>
        <v>Completar</v>
      </c>
      <c r="JR46" s="135"/>
      <c r="JS46" s="136" t="str">
        <f t="shared" ref="JS46:JS77" si="287">IFERROR(VLOOKUP(JI46,IK$14:IU$113,11,FALSE),"Completar")</f>
        <v>Completar</v>
      </c>
      <c r="JT46" s="237">
        <f t="shared" si="213"/>
        <v>0</v>
      </c>
      <c r="JU46" s="238">
        <f t="shared" si="214"/>
        <v>0</v>
      </c>
      <c r="JV46" s="239" t="str">
        <f>IFERROR(IF(JU46&gt;20*JH46,'Referencia Parámetros'!$D$20,IF(JU46&gt;10*JH46,'Referencia Parámetros'!$D$21,IF(JU46&gt;5*JH46,'Referencia Parámetros'!$D$22, IF(JU46&gt;1,'Referencia Parámetros'!$D$23,"NO APLICA")))),"")</f>
        <v/>
      </c>
      <c r="JW46" s="240" t="str">
        <f t="shared" si="215"/>
        <v/>
      </c>
      <c r="JX46" s="291">
        <f t="shared" si="120"/>
        <v>0</v>
      </c>
      <c r="JY46" s="234">
        <f t="shared" si="216"/>
        <v>0</v>
      </c>
      <c r="JZ46" s="234">
        <f t="shared" si="217"/>
        <v>0</v>
      </c>
      <c r="KA46" s="234">
        <f t="shared" si="218"/>
        <v>0</v>
      </c>
      <c r="KB46" s="242">
        <f t="shared" si="219"/>
        <v>0</v>
      </c>
      <c r="LK46" s="244"/>
      <c r="LY46" s="198"/>
    </row>
    <row r="47" spans="1:337" ht="16.5" customHeight="1" x14ac:dyDescent="0.25">
      <c r="A47" s="234">
        <f t="shared" si="220"/>
        <v>34</v>
      </c>
      <c r="B47" s="235" t="str">
        <f t="shared" si="124"/>
        <v/>
      </c>
      <c r="C47" s="236" t="str">
        <f>+IFERROR(VLOOKUP(B47,'Referencia Parámetros'!$A$2:$B$18,2),"")</f>
        <v/>
      </c>
      <c r="D47" s="140"/>
      <c r="E47" s="134"/>
      <c r="F47" s="135"/>
      <c r="G47" s="134"/>
      <c r="H47" s="134"/>
      <c r="I47" s="134"/>
      <c r="J47" s="135"/>
      <c r="K47" s="141"/>
      <c r="L47" s="141"/>
      <c r="M47" s="135"/>
      <c r="N47" s="135"/>
      <c r="O47" s="237">
        <f t="shared" si="125"/>
        <v>0</v>
      </c>
      <c r="P47" s="238">
        <f t="shared" si="126"/>
        <v>0</v>
      </c>
      <c r="Q47" s="239" t="str">
        <f>IFERROR(IF(P47&gt;20*C47,'Referencia Parámetros'!$D$20,IF(P47&gt;10*C47,'Referencia Parámetros'!$D$21,IF(P47&gt;5*C47,'Referencia Parámetros'!$D$22,IF(P47&gt;1,'Referencia Parámetros'!$D$23,"NO APLICA")))),"")</f>
        <v/>
      </c>
      <c r="R47" s="240" t="str">
        <f t="shared" si="127"/>
        <v/>
      </c>
      <c r="S47" s="300">
        <f t="shared" si="13"/>
        <v>0</v>
      </c>
      <c r="T47" s="234">
        <f t="shared" si="128"/>
        <v>0</v>
      </c>
      <c r="U47" s="234">
        <f t="shared" si="129"/>
        <v>0</v>
      </c>
      <c r="V47" s="234">
        <f t="shared" si="130"/>
        <v>0</v>
      </c>
      <c r="W47" s="242">
        <f t="shared" si="131"/>
        <v>0</v>
      </c>
      <c r="X47" s="297"/>
      <c r="Z47" s="234">
        <f t="shared" si="221"/>
        <v>34</v>
      </c>
      <c r="AA47" s="235" t="str">
        <f t="shared" si="132"/>
        <v/>
      </c>
      <c r="AB47" s="236" t="str">
        <f>IFERROR(VLOOKUP(AA47,'Referencia Parámetros'!$A$2:$B$18,2),"")</f>
        <v/>
      </c>
      <c r="AC47" s="140"/>
      <c r="AD47" s="140"/>
      <c r="AE47" s="136" t="str">
        <f t="shared" si="233"/>
        <v>Completar</v>
      </c>
      <c r="AF47" s="134"/>
      <c r="AG47" s="134"/>
      <c r="AH47" s="134"/>
      <c r="AI47" s="136" t="str">
        <f t="shared" si="234"/>
        <v>Completar</v>
      </c>
      <c r="AJ47" s="137" t="str">
        <f t="shared" si="235"/>
        <v>Completar</v>
      </c>
      <c r="AK47" s="137" t="str">
        <f t="shared" si="236"/>
        <v>Completar</v>
      </c>
      <c r="AL47" s="135"/>
      <c r="AM47" s="136" t="str">
        <f t="shared" si="237"/>
        <v>Completar</v>
      </c>
      <c r="AN47" s="237">
        <f t="shared" si="133"/>
        <v>0</v>
      </c>
      <c r="AO47" s="238">
        <f t="shared" si="134"/>
        <v>0</v>
      </c>
      <c r="AP47" s="239" t="str">
        <f>IFERROR(IF(AO47&gt;20*AB47,'Referencia Parámetros'!$D$20,IF(AO47&gt;10*AB47,'Referencia Parámetros'!$D$21,IF(AO47&gt;5*AB47,'Referencia Parámetros'!$D$22, IF(AO47&gt;1,'Referencia Parámetros'!$D$23,"NO APLICA")))),"")</f>
        <v/>
      </c>
      <c r="AQ47" s="240" t="str">
        <f t="shared" si="135"/>
        <v/>
      </c>
      <c r="AR47" s="291">
        <f t="shared" si="232"/>
        <v>0</v>
      </c>
      <c r="AS47" s="234">
        <f t="shared" si="136"/>
        <v>0</v>
      </c>
      <c r="AT47" s="234">
        <f t="shared" si="137"/>
        <v>0</v>
      </c>
      <c r="AU47" s="234">
        <f t="shared" si="138"/>
        <v>0</v>
      </c>
      <c r="AV47" s="242">
        <f t="shared" si="139"/>
        <v>0</v>
      </c>
      <c r="AX47" s="234">
        <f t="shared" si="222"/>
        <v>34</v>
      </c>
      <c r="AY47" s="235" t="str">
        <f t="shared" si="140"/>
        <v/>
      </c>
      <c r="AZ47" s="236" t="str">
        <f>IFERROR(VLOOKUP(AY47,'Referencia Parámetros'!$A$2:$B$18,2),"")</f>
        <v/>
      </c>
      <c r="BA47" s="140"/>
      <c r="BB47" s="140"/>
      <c r="BC47" s="136" t="str">
        <f t="shared" si="238"/>
        <v>Completar</v>
      </c>
      <c r="BD47" s="134"/>
      <c r="BE47" s="134"/>
      <c r="BF47" s="134"/>
      <c r="BG47" s="136" t="str">
        <f t="shared" si="239"/>
        <v>Completar</v>
      </c>
      <c r="BH47" s="137" t="str">
        <f t="shared" si="240"/>
        <v>Completar</v>
      </c>
      <c r="BI47" s="137" t="str">
        <f t="shared" si="241"/>
        <v>Completar</v>
      </c>
      <c r="BJ47" s="135"/>
      <c r="BK47" s="136" t="str">
        <f t="shared" si="242"/>
        <v>Completar</v>
      </c>
      <c r="BL47" s="237">
        <f t="shared" si="141"/>
        <v>0</v>
      </c>
      <c r="BM47" s="238">
        <f t="shared" si="142"/>
        <v>0</v>
      </c>
      <c r="BN47" s="239" t="str">
        <f>IFERROR(IF(BM47&gt;20*AZ47,'Referencia Parámetros'!$D$20,IF(BM47&gt;10*AZ47,'Referencia Parámetros'!$D$21,IF(BM47&gt;5*AZ47,'Referencia Parámetros'!$D$22, IF(BM47&gt;1,'Referencia Parámetros'!$D$23,"NO APLICA")))),"")</f>
        <v/>
      </c>
      <c r="BO47" s="240" t="str">
        <f t="shared" si="143"/>
        <v/>
      </c>
      <c r="BP47" s="291">
        <f t="shared" si="30"/>
        <v>0</v>
      </c>
      <c r="BQ47" s="234">
        <f t="shared" si="144"/>
        <v>0</v>
      </c>
      <c r="BR47" s="234">
        <f t="shared" si="145"/>
        <v>0</v>
      </c>
      <c r="BS47" s="234">
        <f t="shared" si="146"/>
        <v>0</v>
      </c>
      <c r="BT47" s="242">
        <f t="shared" si="147"/>
        <v>0</v>
      </c>
      <c r="BV47" s="234">
        <f t="shared" si="223"/>
        <v>34</v>
      </c>
      <c r="BW47" s="235" t="str">
        <f t="shared" si="148"/>
        <v/>
      </c>
      <c r="BX47" s="236" t="str">
        <f>IFERROR(VLOOKUP(BW47,'Referencia Parámetros'!$A$2:$B$18,2),"")</f>
        <v/>
      </c>
      <c r="BY47" s="140"/>
      <c r="BZ47" s="140"/>
      <c r="CA47" s="136" t="str">
        <f t="shared" si="243"/>
        <v>Completar</v>
      </c>
      <c r="CB47" s="134"/>
      <c r="CC47" s="134"/>
      <c r="CD47" s="134"/>
      <c r="CE47" s="136" t="str">
        <f t="shared" si="244"/>
        <v>Completar</v>
      </c>
      <c r="CF47" s="137" t="str">
        <f t="shared" si="245"/>
        <v>Completar</v>
      </c>
      <c r="CG47" s="137" t="str">
        <f t="shared" si="246"/>
        <v>Completar</v>
      </c>
      <c r="CH47" s="135"/>
      <c r="CI47" s="136" t="str">
        <f t="shared" si="247"/>
        <v>Completar</v>
      </c>
      <c r="CJ47" s="237">
        <f t="shared" si="149"/>
        <v>0</v>
      </c>
      <c r="CK47" s="238">
        <f t="shared" si="150"/>
        <v>0</v>
      </c>
      <c r="CL47" s="239" t="str">
        <f>IFERROR(IF(CK47&gt;20*BX47,'Referencia Parámetros'!$D$20,IF(CK47&gt;10*BX47,'Referencia Parámetros'!$D$21,IF(CK47&gt;5*BX47,'Referencia Parámetros'!$D$22, IF(CK47&gt;1,'Referencia Parámetros'!$D$23,"NO APLICA")))),"")</f>
        <v/>
      </c>
      <c r="CM47" s="240" t="str">
        <f t="shared" si="151"/>
        <v/>
      </c>
      <c r="CN47" s="291">
        <f t="shared" si="40"/>
        <v>0</v>
      </c>
      <c r="CO47" s="234">
        <f t="shared" si="152"/>
        <v>0</v>
      </c>
      <c r="CP47" s="234">
        <f t="shared" si="153"/>
        <v>0</v>
      </c>
      <c r="CQ47" s="234">
        <f t="shared" si="154"/>
        <v>0</v>
      </c>
      <c r="CR47" s="242">
        <f t="shared" si="155"/>
        <v>0</v>
      </c>
      <c r="CT47" s="234">
        <f t="shared" si="224"/>
        <v>34</v>
      </c>
      <c r="CU47" s="235" t="str">
        <f t="shared" si="156"/>
        <v/>
      </c>
      <c r="CV47" s="236" t="str">
        <f>IFERROR(VLOOKUP(CU47,'Referencia Parámetros'!$A$2:$B$18,2),"")</f>
        <v/>
      </c>
      <c r="CW47" s="140"/>
      <c r="CX47" s="140"/>
      <c r="CY47" s="136" t="str">
        <f t="shared" si="248"/>
        <v>Completar</v>
      </c>
      <c r="CZ47" s="134"/>
      <c r="DA47" s="134"/>
      <c r="DB47" s="134"/>
      <c r="DC47" s="136" t="str">
        <f t="shared" si="249"/>
        <v>Completar</v>
      </c>
      <c r="DD47" s="137" t="str">
        <f t="shared" si="250"/>
        <v>Completar</v>
      </c>
      <c r="DE47" s="137" t="str">
        <f t="shared" si="251"/>
        <v>Completar</v>
      </c>
      <c r="DF47" s="135"/>
      <c r="DG47" s="136" t="str">
        <f t="shared" si="252"/>
        <v>Completar</v>
      </c>
      <c r="DH47" s="237">
        <f t="shared" si="157"/>
        <v>0</v>
      </c>
      <c r="DI47" s="238">
        <f t="shared" si="158"/>
        <v>0</v>
      </c>
      <c r="DJ47" s="239" t="str">
        <f>IFERROR(IF(DI47&gt;20*CV47,'Referencia Parámetros'!$D$20,IF(DI47&gt;10*CV47,'Referencia Parámetros'!$D$21,IF(DI47&gt;5*CV47,'Referencia Parámetros'!$D$22, IF(DI47&gt;1,'Referencia Parámetros'!$D$23,"NO APLICA")))),"")</f>
        <v/>
      </c>
      <c r="DK47" s="240" t="str">
        <f t="shared" si="159"/>
        <v/>
      </c>
      <c r="DL47" s="291">
        <f t="shared" si="50"/>
        <v>0</v>
      </c>
      <c r="DM47" s="234">
        <f t="shared" si="160"/>
        <v>0</v>
      </c>
      <c r="DN47" s="234">
        <f t="shared" si="161"/>
        <v>0</v>
      </c>
      <c r="DO47" s="234">
        <f t="shared" si="162"/>
        <v>0</v>
      </c>
      <c r="DP47" s="242">
        <f t="shared" si="163"/>
        <v>0</v>
      </c>
      <c r="DR47" s="234">
        <f t="shared" si="225"/>
        <v>34</v>
      </c>
      <c r="DS47" s="235" t="str">
        <f t="shared" si="164"/>
        <v/>
      </c>
      <c r="DT47" s="236" t="str">
        <f>IFERROR(VLOOKUP(DS47,'Referencia Parámetros'!$A$2:$B$18,2),"")</f>
        <v/>
      </c>
      <c r="DU47" s="140"/>
      <c r="DV47" s="140"/>
      <c r="DW47" s="136" t="str">
        <f t="shared" si="253"/>
        <v>Completar</v>
      </c>
      <c r="DX47" s="134"/>
      <c r="DY47" s="134"/>
      <c r="DZ47" s="134"/>
      <c r="EA47" s="136" t="str">
        <f t="shared" si="254"/>
        <v>Completar</v>
      </c>
      <c r="EB47" s="137" t="str">
        <f t="shared" si="255"/>
        <v>Completar</v>
      </c>
      <c r="EC47" s="137" t="str">
        <f t="shared" si="256"/>
        <v>Completar</v>
      </c>
      <c r="ED47" s="135"/>
      <c r="EE47" s="136" t="str">
        <f t="shared" si="257"/>
        <v>Completar</v>
      </c>
      <c r="EF47" s="237">
        <f t="shared" si="165"/>
        <v>0</v>
      </c>
      <c r="EG47" s="238">
        <f t="shared" si="166"/>
        <v>0</v>
      </c>
      <c r="EH47" s="239" t="str">
        <f>IFERROR(IF(EG47&gt;20*DT47,'Referencia Parámetros'!$D$20,IF(EG47&gt;10*DT47,'Referencia Parámetros'!$D$21,IF(EG47&gt;5*DT47,'Referencia Parámetros'!$D$22, IF(EG47&gt;1,'Referencia Parámetros'!$D$23,"NO APLICA")))),"")</f>
        <v/>
      </c>
      <c r="EI47" s="240" t="str">
        <f t="shared" si="167"/>
        <v/>
      </c>
      <c r="EJ47" s="291">
        <f t="shared" si="60"/>
        <v>0</v>
      </c>
      <c r="EK47" s="234">
        <f t="shared" si="168"/>
        <v>0</v>
      </c>
      <c r="EL47" s="234">
        <f t="shared" si="169"/>
        <v>0</v>
      </c>
      <c r="EM47" s="234">
        <f t="shared" si="170"/>
        <v>0</v>
      </c>
      <c r="EN47" s="242">
        <f t="shared" si="171"/>
        <v>0</v>
      </c>
      <c r="EP47" s="234">
        <f t="shared" si="226"/>
        <v>34</v>
      </c>
      <c r="EQ47" s="235" t="str">
        <f t="shared" si="172"/>
        <v/>
      </c>
      <c r="ER47" s="236" t="str">
        <f>IFERROR(VLOOKUP(EQ47,'Referencia Parámetros'!$A$2:$B$18,2),"")</f>
        <v/>
      </c>
      <c r="ES47" s="140"/>
      <c r="ET47" s="140"/>
      <c r="EU47" s="136" t="str">
        <f t="shared" si="258"/>
        <v>Completar</v>
      </c>
      <c r="EV47" s="134"/>
      <c r="EW47" s="134"/>
      <c r="EX47" s="134"/>
      <c r="EY47" s="136" t="str">
        <f t="shared" si="259"/>
        <v>Completar</v>
      </c>
      <c r="EZ47" s="137" t="str">
        <f t="shared" si="260"/>
        <v>Completar</v>
      </c>
      <c r="FA47" s="137" t="str">
        <f t="shared" si="261"/>
        <v>Completar</v>
      </c>
      <c r="FB47" s="135"/>
      <c r="FC47" s="136" t="str">
        <f t="shared" si="262"/>
        <v>Completar</v>
      </c>
      <c r="FD47" s="237">
        <f t="shared" si="173"/>
        <v>0</v>
      </c>
      <c r="FE47" s="238">
        <f t="shared" si="174"/>
        <v>0</v>
      </c>
      <c r="FF47" s="239" t="str">
        <f>IFERROR(IF(FE47&gt;20*ER47,'Referencia Parámetros'!$D$20,IF(FE47&gt;10*ER47,'Referencia Parámetros'!$D$21,IF(FE47&gt;5*ER47,'Referencia Parámetros'!$D$22, IF(FE47&gt;1,'Referencia Parámetros'!$D$23,"NO APLICA")))),"")</f>
        <v/>
      </c>
      <c r="FG47" s="240" t="str">
        <f t="shared" si="175"/>
        <v/>
      </c>
      <c r="FH47" s="291">
        <f t="shared" si="70"/>
        <v>0</v>
      </c>
      <c r="FI47" s="234">
        <f t="shared" si="176"/>
        <v>0</v>
      </c>
      <c r="FJ47" s="234">
        <f t="shared" si="177"/>
        <v>0</v>
      </c>
      <c r="FK47" s="234">
        <f t="shared" si="178"/>
        <v>0</v>
      </c>
      <c r="FL47" s="242">
        <f t="shared" si="179"/>
        <v>0</v>
      </c>
      <c r="FN47" s="234">
        <f t="shared" si="227"/>
        <v>34</v>
      </c>
      <c r="FO47" s="235" t="str">
        <f t="shared" si="180"/>
        <v/>
      </c>
      <c r="FP47" s="236" t="str">
        <f>IFERROR(VLOOKUP(FO47,'Referencia Parámetros'!$A$2:$B$18,2),"")</f>
        <v/>
      </c>
      <c r="FQ47" s="140"/>
      <c r="FR47" s="140"/>
      <c r="FS47" s="136" t="str">
        <f t="shared" si="263"/>
        <v>Completar</v>
      </c>
      <c r="FT47" s="134"/>
      <c r="FU47" s="134"/>
      <c r="FV47" s="134"/>
      <c r="FW47" s="136" t="str">
        <f t="shared" si="264"/>
        <v>Completar</v>
      </c>
      <c r="FX47" s="137" t="str">
        <f t="shared" si="265"/>
        <v>Completar</v>
      </c>
      <c r="FY47" s="137" t="str">
        <f t="shared" si="266"/>
        <v>Completar</v>
      </c>
      <c r="FZ47" s="135"/>
      <c r="GA47" s="136" t="str">
        <f t="shared" si="267"/>
        <v>Completar</v>
      </c>
      <c r="GB47" s="237">
        <f t="shared" si="181"/>
        <v>0</v>
      </c>
      <c r="GC47" s="238">
        <f t="shared" si="182"/>
        <v>0</v>
      </c>
      <c r="GD47" s="239" t="str">
        <f>IFERROR(IF(GC47&gt;20*FP47,'Referencia Parámetros'!$D$20,IF(GC47&gt;10*FP47,'Referencia Parámetros'!$D$21,IF(GC47&gt;5*FP47,'Referencia Parámetros'!$D$22, IF(GC47&gt;1,'Referencia Parámetros'!$D$23,"NO APLICA")))),"")</f>
        <v/>
      </c>
      <c r="GE47" s="240" t="str">
        <f t="shared" si="183"/>
        <v/>
      </c>
      <c r="GF47" s="291">
        <f t="shared" si="80"/>
        <v>0</v>
      </c>
      <c r="GG47" s="234">
        <f t="shared" si="184"/>
        <v>0</v>
      </c>
      <c r="GH47" s="234">
        <f t="shared" si="185"/>
        <v>0</v>
      </c>
      <c r="GI47" s="234">
        <f t="shared" si="186"/>
        <v>0</v>
      </c>
      <c r="GJ47" s="242">
        <f t="shared" si="187"/>
        <v>0</v>
      </c>
      <c r="GL47" s="234">
        <f t="shared" si="228"/>
        <v>34</v>
      </c>
      <c r="GM47" s="235" t="str">
        <f t="shared" si="188"/>
        <v/>
      </c>
      <c r="GN47" s="236" t="str">
        <f>IFERROR(VLOOKUP(GM47,'Referencia Parámetros'!$A$2:$B$18,2),"")</f>
        <v/>
      </c>
      <c r="GO47" s="140"/>
      <c r="GP47" s="140"/>
      <c r="GQ47" s="136" t="str">
        <f t="shared" si="268"/>
        <v>Completar</v>
      </c>
      <c r="GR47" s="134"/>
      <c r="GS47" s="134"/>
      <c r="GT47" s="134"/>
      <c r="GU47" s="136" t="str">
        <f t="shared" si="269"/>
        <v>Completar</v>
      </c>
      <c r="GV47" s="137" t="str">
        <f t="shared" si="270"/>
        <v>Completar</v>
      </c>
      <c r="GW47" s="137" t="str">
        <f t="shared" si="271"/>
        <v>Completar</v>
      </c>
      <c r="GX47" s="135"/>
      <c r="GY47" s="136" t="str">
        <f t="shared" si="272"/>
        <v>Completar</v>
      </c>
      <c r="GZ47" s="237">
        <f t="shared" si="189"/>
        <v>0</v>
      </c>
      <c r="HA47" s="238">
        <f t="shared" si="190"/>
        <v>0</v>
      </c>
      <c r="HB47" s="239" t="str">
        <f>IFERROR(IF(HA47&gt;20*GN47,'Referencia Parámetros'!$D$20,IF(HA47&gt;10*GN47,'Referencia Parámetros'!$D$21,IF(HA47&gt;5*GN47,'Referencia Parámetros'!$D$22, IF(HA47&gt;1,'Referencia Parámetros'!$D$23,"NO APLICA")))),"")</f>
        <v/>
      </c>
      <c r="HC47" s="240" t="str">
        <f t="shared" si="191"/>
        <v/>
      </c>
      <c r="HD47" s="291">
        <f t="shared" si="90"/>
        <v>0</v>
      </c>
      <c r="HE47" s="234">
        <f t="shared" si="192"/>
        <v>0</v>
      </c>
      <c r="HF47" s="234">
        <f t="shared" si="193"/>
        <v>0</v>
      </c>
      <c r="HG47" s="234">
        <f t="shared" si="194"/>
        <v>0</v>
      </c>
      <c r="HH47" s="242">
        <f t="shared" si="195"/>
        <v>0</v>
      </c>
      <c r="HJ47" s="234">
        <f t="shared" si="229"/>
        <v>34</v>
      </c>
      <c r="HK47" s="235" t="str">
        <f t="shared" si="196"/>
        <v/>
      </c>
      <c r="HL47" s="236" t="str">
        <f>IFERROR(VLOOKUP(HK47,'Referencia Parámetros'!$A$2:$B$18,2),"")</f>
        <v/>
      </c>
      <c r="HM47" s="140"/>
      <c r="HN47" s="140"/>
      <c r="HO47" s="136" t="str">
        <f t="shared" si="273"/>
        <v>Completar</v>
      </c>
      <c r="HP47" s="134"/>
      <c r="HQ47" s="134"/>
      <c r="HR47" s="134"/>
      <c r="HS47" s="136" t="str">
        <f t="shared" si="274"/>
        <v>Completar</v>
      </c>
      <c r="HT47" s="137" t="str">
        <f t="shared" si="275"/>
        <v>Completar</v>
      </c>
      <c r="HU47" s="137" t="str">
        <f t="shared" si="276"/>
        <v>Completar</v>
      </c>
      <c r="HV47" s="135"/>
      <c r="HW47" s="136" t="str">
        <f t="shared" si="277"/>
        <v>Completar</v>
      </c>
      <c r="HX47" s="237">
        <f t="shared" si="197"/>
        <v>0</v>
      </c>
      <c r="HY47" s="238">
        <f t="shared" si="198"/>
        <v>0</v>
      </c>
      <c r="HZ47" s="239" t="str">
        <f>IFERROR(IF(HY47&gt;20*HL47,'Referencia Parámetros'!$D$20,IF(HY47&gt;10*HL47,'Referencia Parámetros'!$D$21,IF(HY47&gt;5*HL47,'Referencia Parámetros'!$D$22, IF(HY47&gt;1,'Referencia Parámetros'!$D$23,"NO APLICA")))),"")</f>
        <v/>
      </c>
      <c r="IA47" s="240" t="str">
        <f t="shared" si="199"/>
        <v/>
      </c>
      <c r="IB47" s="291">
        <f t="shared" si="100"/>
        <v>0</v>
      </c>
      <c r="IC47" s="234">
        <f t="shared" si="200"/>
        <v>0</v>
      </c>
      <c r="ID47" s="234">
        <f t="shared" si="201"/>
        <v>0</v>
      </c>
      <c r="IE47" s="234">
        <f t="shared" si="202"/>
        <v>0</v>
      </c>
      <c r="IF47" s="242">
        <f t="shared" si="203"/>
        <v>0</v>
      </c>
      <c r="IH47" s="234">
        <f t="shared" si="230"/>
        <v>34</v>
      </c>
      <c r="II47" s="235" t="str">
        <f t="shared" si="204"/>
        <v/>
      </c>
      <c r="IJ47" s="236" t="str">
        <f>IFERROR(VLOOKUP(II47,'Referencia Parámetros'!$A$2:$B$18,2),"")</f>
        <v/>
      </c>
      <c r="IK47" s="140"/>
      <c r="IL47" s="140"/>
      <c r="IM47" s="136" t="str">
        <f t="shared" si="278"/>
        <v>Completar</v>
      </c>
      <c r="IN47" s="134"/>
      <c r="IO47" s="134"/>
      <c r="IP47" s="134"/>
      <c r="IQ47" s="136" t="str">
        <f t="shared" si="279"/>
        <v>Completar</v>
      </c>
      <c r="IR47" s="137" t="str">
        <f t="shared" si="280"/>
        <v>Completar</v>
      </c>
      <c r="IS47" s="137" t="str">
        <f t="shared" si="281"/>
        <v>Completar</v>
      </c>
      <c r="IT47" s="135"/>
      <c r="IU47" s="136" t="str">
        <f t="shared" si="282"/>
        <v>Completar</v>
      </c>
      <c r="IV47" s="237">
        <f t="shared" si="205"/>
        <v>0</v>
      </c>
      <c r="IW47" s="238">
        <f t="shared" si="206"/>
        <v>0</v>
      </c>
      <c r="IX47" s="239" t="str">
        <f>IFERROR(IF(IW47&gt;20*IJ47,'Referencia Parámetros'!$D$20,IF(IW47&gt;10*IJ47,'Referencia Parámetros'!$D$21,IF(IW47&gt;5*IJ47,'Referencia Parámetros'!$D$22, IF(IW47&gt;1,'Referencia Parámetros'!$D$23,"NO APLICA")))),"")</f>
        <v/>
      </c>
      <c r="IY47" s="240" t="str">
        <f t="shared" si="207"/>
        <v/>
      </c>
      <c r="IZ47" s="291">
        <f t="shared" si="110"/>
        <v>0</v>
      </c>
      <c r="JA47" s="234">
        <f t="shared" si="208"/>
        <v>0</v>
      </c>
      <c r="JB47" s="234">
        <f t="shared" si="209"/>
        <v>0</v>
      </c>
      <c r="JC47" s="234">
        <f t="shared" si="210"/>
        <v>0</v>
      </c>
      <c r="JD47" s="242">
        <f t="shared" si="211"/>
        <v>0</v>
      </c>
      <c r="JE47" s="198"/>
      <c r="JF47" s="234">
        <f t="shared" si="231"/>
        <v>34</v>
      </c>
      <c r="JG47" s="235" t="str">
        <f t="shared" si="212"/>
        <v/>
      </c>
      <c r="JH47" s="236" t="str">
        <f>IFERROR(VLOOKUP(JG47,'Referencia Parámetros'!$A$2:$B$18,2),"")</f>
        <v/>
      </c>
      <c r="JI47" s="140"/>
      <c r="JJ47" s="140"/>
      <c r="JK47" s="136" t="str">
        <f t="shared" si="283"/>
        <v>Completar</v>
      </c>
      <c r="JL47" s="134"/>
      <c r="JM47" s="134"/>
      <c r="JN47" s="134"/>
      <c r="JO47" s="136" t="str">
        <f t="shared" si="284"/>
        <v>Completar</v>
      </c>
      <c r="JP47" s="137" t="str">
        <f t="shared" si="285"/>
        <v>Completar</v>
      </c>
      <c r="JQ47" s="137" t="str">
        <f t="shared" si="286"/>
        <v>Completar</v>
      </c>
      <c r="JR47" s="135"/>
      <c r="JS47" s="136" t="str">
        <f t="shared" si="287"/>
        <v>Completar</v>
      </c>
      <c r="JT47" s="237">
        <f t="shared" si="213"/>
        <v>0</v>
      </c>
      <c r="JU47" s="238">
        <f t="shared" si="214"/>
        <v>0</v>
      </c>
      <c r="JV47" s="239" t="str">
        <f>IFERROR(IF(JU47&gt;20*JH47,'Referencia Parámetros'!$D$20,IF(JU47&gt;10*JH47,'Referencia Parámetros'!$D$21,IF(JU47&gt;5*JH47,'Referencia Parámetros'!$D$22, IF(JU47&gt;1,'Referencia Parámetros'!$D$23,"NO APLICA")))),"")</f>
        <v/>
      </c>
      <c r="JW47" s="240" t="str">
        <f t="shared" si="215"/>
        <v/>
      </c>
      <c r="JX47" s="291">
        <f t="shared" si="120"/>
        <v>0</v>
      </c>
      <c r="JY47" s="234">
        <f t="shared" si="216"/>
        <v>0</v>
      </c>
      <c r="JZ47" s="234">
        <f t="shared" si="217"/>
        <v>0</v>
      </c>
      <c r="KA47" s="234">
        <f t="shared" si="218"/>
        <v>0</v>
      </c>
      <c r="KB47" s="242">
        <f t="shared" si="219"/>
        <v>0</v>
      </c>
      <c r="LK47" s="244"/>
      <c r="LY47" s="198"/>
    </row>
    <row r="48" spans="1:337" ht="16.5" customHeight="1" x14ac:dyDescent="0.25">
      <c r="A48" s="234">
        <f t="shared" si="220"/>
        <v>35</v>
      </c>
      <c r="B48" s="235" t="str">
        <f t="shared" si="124"/>
        <v/>
      </c>
      <c r="C48" s="236" t="str">
        <f>+IFERROR(VLOOKUP(B48,'Referencia Parámetros'!$A$2:$B$18,2),"")</f>
        <v/>
      </c>
      <c r="D48" s="140"/>
      <c r="E48" s="134"/>
      <c r="F48" s="135"/>
      <c r="G48" s="134"/>
      <c r="H48" s="134"/>
      <c r="I48" s="134"/>
      <c r="J48" s="135"/>
      <c r="K48" s="141"/>
      <c r="L48" s="141"/>
      <c r="M48" s="135"/>
      <c r="N48" s="135"/>
      <c r="O48" s="237">
        <f t="shared" si="125"/>
        <v>0</v>
      </c>
      <c r="P48" s="238">
        <f t="shared" si="126"/>
        <v>0</v>
      </c>
      <c r="Q48" s="239" t="str">
        <f>IFERROR(IF(P48&gt;20*C48,'Referencia Parámetros'!$D$20,IF(P48&gt;10*C48,'Referencia Parámetros'!$D$21,IF(P48&gt;5*C48,'Referencia Parámetros'!$D$22,IF(P48&gt;1,'Referencia Parámetros'!$D$23,"NO APLICA")))),"")</f>
        <v/>
      </c>
      <c r="R48" s="240" t="str">
        <f t="shared" si="127"/>
        <v/>
      </c>
      <c r="S48" s="300">
        <f t="shared" si="13"/>
        <v>0</v>
      </c>
      <c r="T48" s="234">
        <f t="shared" si="128"/>
        <v>0</v>
      </c>
      <c r="U48" s="234">
        <f t="shared" si="129"/>
        <v>0</v>
      </c>
      <c r="V48" s="234">
        <f t="shared" si="130"/>
        <v>0</v>
      </c>
      <c r="W48" s="242">
        <f t="shared" si="131"/>
        <v>0</v>
      </c>
      <c r="X48" s="297"/>
      <c r="Z48" s="234">
        <f t="shared" si="221"/>
        <v>35</v>
      </c>
      <c r="AA48" s="235" t="str">
        <f t="shared" si="132"/>
        <v/>
      </c>
      <c r="AB48" s="236" t="str">
        <f>IFERROR(VLOOKUP(AA48,'Referencia Parámetros'!$A$2:$B$18,2),"")</f>
        <v/>
      </c>
      <c r="AC48" s="140"/>
      <c r="AD48" s="140"/>
      <c r="AE48" s="136" t="str">
        <f t="shared" si="233"/>
        <v>Completar</v>
      </c>
      <c r="AF48" s="134"/>
      <c r="AG48" s="134"/>
      <c r="AH48" s="134"/>
      <c r="AI48" s="136" t="str">
        <f t="shared" si="234"/>
        <v>Completar</v>
      </c>
      <c r="AJ48" s="137" t="str">
        <f t="shared" si="235"/>
        <v>Completar</v>
      </c>
      <c r="AK48" s="137" t="str">
        <f t="shared" si="236"/>
        <v>Completar</v>
      </c>
      <c r="AL48" s="135"/>
      <c r="AM48" s="136" t="str">
        <f t="shared" si="237"/>
        <v>Completar</v>
      </c>
      <c r="AN48" s="237">
        <f t="shared" si="133"/>
        <v>0</v>
      </c>
      <c r="AO48" s="238">
        <f t="shared" si="134"/>
        <v>0</v>
      </c>
      <c r="AP48" s="239" t="str">
        <f>IFERROR(IF(AO48&gt;20*AB48,'Referencia Parámetros'!$D$20,IF(AO48&gt;10*AB48,'Referencia Parámetros'!$D$21,IF(AO48&gt;5*AB48,'Referencia Parámetros'!$D$22, IF(AO48&gt;1,'Referencia Parámetros'!$D$23,"NO APLICA")))),"")</f>
        <v/>
      </c>
      <c r="AQ48" s="240" t="str">
        <f t="shared" si="135"/>
        <v/>
      </c>
      <c r="AR48" s="291">
        <f t="shared" si="232"/>
        <v>0</v>
      </c>
      <c r="AS48" s="234">
        <f t="shared" si="136"/>
        <v>0</v>
      </c>
      <c r="AT48" s="234">
        <f t="shared" si="137"/>
        <v>0</v>
      </c>
      <c r="AU48" s="234">
        <f t="shared" si="138"/>
        <v>0</v>
      </c>
      <c r="AV48" s="242">
        <f t="shared" si="139"/>
        <v>0</v>
      </c>
      <c r="AX48" s="234">
        <f t="shared" si="222"/>
        <v>35</v>
      </c>
      <c r="AY48" s="235" t="str">
        <f t="shared" si="140"/>
        <v/>
      </c>
      <c r="AZ48" s="236" t="str">
        <f>IFERROR(VLOOKUP(AY48,'Referencia Parámetros'!$A$2:$B$18,2),"")</f>
        <v/>
      </c>
      <c r="BA48" s="140"/>
      <c r="BB48" s="140"/>
      <c r="BC48" s="136" t="str">
        <f t="shared" si="238"/>
        <v>Completar</v>
      </c>
      <c r="BD48" s="134"/>
      <c r="BE48" s="134"/>
      <c r="BF48" s="134"/>
      <c r="BG48" s="136" t="str">
        <f t="shared" si="239"/>
        <v>Completar</v>
      </c>
      <c r="BH48" s="137" t="str">
        <f t="shared" si="240"/>
        <v>Completar</v>
      </c>
      <c r="BI48" s="137" t="str">
        <f t="shared" si="241"/>
        <v>Completar</v>
      </c>
      <c r="BJ48" s="135"/>
      <c r="BK48" s="136" t="str">
        <f t="shared" si="242"/>
        <v>Completar</v>
      </c>
      <c r="BL48" s="237">
        <f t="shared" si="141"/>
        <v>0</v>
      </c>
      <c r="BM48" s="238">
        <f t="shared" si="142"/>
        <v>0</v>
      </c>
      <c r="BN48" s="239" t="str">
        <f>IFERROR(IF(BM48&gt;20*AZ48,'Referencia Parámetros'!$D$20,IF(BM48&gt;10*AZ48,'Referencia Parámetros'!$D$21,IF(BM48&gt;5*AZ48,'Referencia Parámetros'!$D$22, IF(BM48&gt;1,'Referencia Parámetros'!$D$23,"NO APLICA")))),"")</f>
        <v/>
      </c>
      <c r="BO48" s="240" t="str">
        <f t="shared" si="143"/>
        <v/>
      </c>
      <c r="BP48" s="291">
        <f t="shared" si="30"/>
        <v>0</v>
      </c>
      <c r="BQ48" s="234">
        <f t="shared" si="144"/>
        <v>0</v>
      </c>
      <c r="BR48" s="234">
        <f t="shared" si="145"/>
        <v>0</v>
      </c>
      <c r="BS48" s="234">
        <f t="shared" si="146"/>
        <v>0</v>
      </c>
      <c r="BT48" s="242">
        <f t="shared" si="147"/>
        <v>0</v>
      </c>
      <c r="BV48" s="234">
        <f t="shared" si="223"/>
        <v>35</v>
      </c>
      <c r="BW48" s="235" t="str">
        <f t="shared" si="148"/>
        <v/>
      </c>
      <c r="BX48" s="236" t="str">
        <f>IFERROR(VLOOKUP(BW48,'Referencia Parámetros'!$A$2:$B$18,2),"")</f>
        <v/>
      </c>
      <c r="BY48" s="140"/>
      <c r="BZ48" s="140"/>
      <c r="CA48" s="136" t="str">
        <f t="shared" si="243"/>
        <v>Completar</v>
      </c>
      <c r="CB48" s="134"/>
      <c r="CC48" s="134"/>
      <c r="CD48" s="134"/>
      <c r="CE48" s="136" t="str">
        <f t="shared" si="244"/>
        <v>Completar</v>
      </c>
      <c r="CF48" s="137" t="str">
        <f t="shared" si="245"/>
        <v>Completar</v>
      </c>
      <c r="CG48" s="137" t="str">
        <f t="shared" si="246"/>
        <v>Completar</v>
      </c>
      <c r="CH48" s="135"/>
      <c r="CI48" s="136" t="str">
        <f t="shared" si="247"/>
        <v>Completar</v>
      </c>
      <c r="CJ48" s="237">
        <f t="shared" si="149"/>
        <v>0</v>
      </c>
      <c r="CK48" s="238">
        <f t="shared" si="150"/>
        <v>0</v>
      </c>
      <c r="CL48" s="239" t="str">
        <f>IFERROR(IF(CK48&gt;20*BX48,'Referencia Parámetros'!$D$20,IF(CK48&gt;10*BX48,'Referencia Parámetros'!$D$21,IF(CK48&gt;5*BX48,'Referencia Parámetros'!$D$22, IF(CK48&gt;1,'Referencia Parámetros'!$D$23,"NO APLICA")))),"")</f>
        <v/>
      </c>
      <c r="CM48" s="240" t="str">
        <f t="shared" si="151"/>
        <v/>
      </c>
      <c r="CN48" s="291">
        <f t="shared" si="40"/>
        <v>0</v>
      </c>
      <c r="CO48" s="234">
        <f t="shared" si="152"/>
        <v>0</v>
      </c>
      <c r="CP48" s="234">
        <f t="shared" si="153"/>
        <v>0</v>
      </c>
      <c r="CQ48" s="234">
        <f t="shared" si="154"/>
        <v>0</v>
      </c>
      <c r="CR48" s="242">
        <f t="shared" si="155"/>
        <v>0</v>
      </c>
      <c r="CT48" s="234">
        <f t="shared" si="224"/>
        <v>35</v>
      </c>
      <c r="CU48" s="235" t="str">
        <f t="shared" si="156"/>
        <v/>
      </c>
      <c r="CV48" s="236" t="str">
        <f>IFERROR(VLOOKUP(CU48,'Referencia Parámetros'!$A$2:$B$18,2),"")</f>
        <v/>
      </c>
      <c r="CW48" s="140"/>
      <c r="CX48" s="140"/>
      <c r="CY48" s="136" t="str">
        <f t="shared" si="248"/>
        <v>Completar</v>
      </c>
      <c r="CZ48" s="134"/>
      <c r="DA48" s="134"/>
      <c r="DB48" s="134"/>
      <c r="DC48" s="136" t="str">
        <f t="shared" si="249"/>
        <v>Completar</v>
      </c>
      <c r="DD48" s="137" t="str">
        <f t="shared" si="250"/>
        <v>Completar</v>
      </c>
      <c r="DE48" s="137" t="str">
        <f t="shared" si="251"/>
        <v>Completar</v>
      </c>
      <c r="DF48" s="135"/>
      <c r="DG48" s="136" t="str">
        <f t="shared" si="252"/>
        <v>Completar</v>
      </c>
      <c r="DH48" s="237">
        <f t="shared" si="157"/>
        <v>0</v>
      </c>
      <c r="DI48" s="238">
        <f t="shared" si="158"/>
        <v>0</v>
      </c>
      <c r="DJ48" s="239" t="str">
        <f>IFERROR(IF(DI48&gt;20*CV48,'Referencia Parámetros'!$D$20,IF(DI48&gt;10*CV48,'Referencia Parámetros'!$D$21,IF(DI48&gt;5*CV48,'Referencia Parámetros'!$D$22, IF(DI48&gt;1,'Referencia Parámetros'!$D$23,"NO APLICA")))),"")</f>
        <v/>
      </c>
      <c r="DK48" s="240" t="str">
        <f t="shared" si="159"/>
        <v/>
      </c>
      <c r="DL48" s="291">
        <f t="shared" si="50"/>
        <v>0</v>
      </c>
      <c r="DM48" s="234">
        <f t="shared" si="160"/>
        <v>0</v>
      </c>
      <c r="DN48" s="234">
        <f t="shared" si="161"/>
        <v>0</v>
      </c>
      <c r="DO48" s="234">
        <f t="shared" si="162"/>
        <v>0</v>
      </c>
      <c r="DP48" s="242">
        <f t="shared" si="163"/>
        <v>0</v>
      </c>
      <c r="DR48" s="234">
        <f t="shared" si="225"/>
        <v>35</v>
      </c>
      <c r="DS48" s="235" t="str">
        <f t="shared" si="164"/>
        <v/>
      </c>
      <c r="DT48" s="236" t="str">
        <f>IFERROR(VLOOKUP(DS48,'Referencia Parámetros'!$A$2:$B$18,2),"")</f>
        <v/>
      </c>
      <c r="DU48" s="140"/>
      <c r="DV48" s="140"/>
      <c r="DW48" s="136" t="str">
        <f t="shared" si="253"/>
        <v>Completar</v>
      </c>
      <c r="DX48" s="134"/>
      <c r="DY48" s="134"/>
      <c r="DZ48" s="134"/>
      <c r="EA48" s="136" t="str">
        <f t="shared" si="254"/>
        <v>Completar</v>
      </c>
      <c r="EB48" s="137" t="str">
        <f t="shared" si="255"/>
        <v>Completar</v>
      </c>
      <c r="EC48" s="137" t="str">
        <f t="shared" si="256"/>
        <v>Completar</v>
      </c>
      <c r="ED48" s="135"/>
      <c r="EE48" s="136" t="str">
        <f t="shared" si="257"/>
        <v>Completar</v>
      </c>
      <c r="EF48" s="237">
        <f t="shared" si="165"/>
        <v>0</v>
      </c>
      <c r="EG48" s="238">
        <f t="shared" si="166"/>
        <v>0</v>
      </c>
      <c r="EH48" s="239" t="str">
        <f>IFERROR(IF(EG48&gt;20*DT48,'Referencia Parámetros'!$D$20,IF(EG48&gt;10*DT48,'Referencia Parámetros'!$D$21,IF(EG48&gt;5*DT48,'Referencia Parámetros'!$D$22, IF(EG48&gt;1,'Referencia Parámetros'!$D$23,"NO APLICA")))),"")</f>
        <v/>
      </c>
      <c r="EI48" s="240" t="str">
        <f t="shared" si="167"/>
        <v/>
      </c>
      <c r="EJ48" s="291">
        <f t="shared" si="60"/>
        <v>0</v>
      </c>
      <c r="EK48" s="234">
        <f t="shared" si="168"/>
        <v>0</v>
      </c>
      <c r="EL48" s="234">
        <f t="shared" si="169"/>
        <v>0</v>
      </c>
      <c r="EM48" s="234">
        <f t="shared" si="170"/>
        <v>0</v>
      </c>
      <c r="EN48" s="242">
        <f t="shared" si="171"/>
        <v>0</v>
      </c>
      <c r="EP48" s="234">
        <f t="shared" si="226"/>
        <v>35</v>
      </c>
      <c r="EQ48" s="235" t="str">
        <f t="shared" si="172"/>
        <v/>
      </c>
      <c r="ER48" s="236" t="str">
        <f>IFERROR(VLOOKUP(EQ48,'Referencia Parámetros'!$A$2:$B$18,2),"")</f>
        <v/>
      </c>
      <c r="ES48" s="140"/>
      <c r="ET48" s="140"/>
      <c r="EU48" s="136" t="str">
        <f t="shared" si="258"/>
        <v>Completar</v>
      </c>
      <c r="EV48" s="134"/>
      <c r="EW48" s="134"/>
      <c r="EX48" s="134"/>
      <c r="EY48" s="136" t="str">
        <f t="shared" si="259"/>
        <v>Completar</v>
      </c>
      <c r="EZ48" s="137" t="str">
        <f t="shared" si="260"/>
        <v>Completar</v>
      </c>
      <c r="FA48" s="137" t="str">
        <f t="shared" si="261"/>
        <v>Completar</v>
      </c>
      <c r="FB48" s="135"/>
      <c r="FC48" s="136" t="str">
        <f t="shared" si="262"/>
        <v>Completar</v>
      </c>
      <c r="FD48" s="237">
        <f t="shared" si="173"/>
        <v>0</v>
      </c>
      <c r="FE48" s="238">
        <f t="shared" si="174"/>
        <v>0</v>
      </c>
      <c r="FF48" s="239" t="str">
        <f>IFERROR(IF(FE48&gt;20*ER48,'Referencia Parámetros'!$D$20,IF(FE48&gt;10*ER48,'Referencia Parámetros'!$D$21,IF(FE48&gt;5*ER48,'Referencia Parámetros'!$D$22, IF(FE48&gt;1,'Referencia Parámetros'!$D$23,"NO APLICA")))),"")</f>
        <v/>
      </c>
      <c r="FG48" s="240" t="str">
        <f t="shared" si="175"/>
        <v/>
      </c>
      <c r="FH48" s="291">
        <f t="shared" si="70"/>
        <v>0</v>
      </c>
      <c r="FI48" s="234">
        <f t="shared" si="176"/>
        <v>0</v>
      </c>
      <c r="FJ48" s="234">
        <f t="shared" si="177"/>
        <v>0</v>
      </c>
      <c r="FK48" s="234">
        <f t="shared" si="178"/>
        <v>0</v>
      </c>
      <c r="FL48" s="242">
        <f t="shared" si="179"/>
        <v>0</v>
      </c>
      <c r="FN48" s="234">
        <f t="shared" si="227"/>
        <v>35</v>
      </c>
      <c r="FO48" s="235" t="str">
        <f t="shared" si="180"/>
        <v/>
      </c>
      <c r="FP48" s="236" t="str">
        <f>IFERROR(VLOOKUP(FO48,'Referencia Parámetros'!$A$2:$B$18,2),"")</f>
        <v/>
      </c>
      <c r="FQ48" s="140"/>
      <c r="FR48" s="140"/>
      <c r="FS48" s="136" t="str">
        <f t="shared" si="263"/>
        <v>Completar</v>
      </c>
      <c r="FT48" s="134"/>
      <c r="FU48" s="134"/>
      <c r="FV48" s="134"/>
      <c r="FW48" s="136" t="str">
        <f t="shared" si="264"/>
        <v>Completar</v>
      </c>
      <c r="FX48" s="137" t="str">
        <f t="shared" si="265"/>
        <v>Completar</v>
      </c>
      <c r="FY48" s="137" t="str">
        <f t="shared" si="266"/>
        <v>Completar</v>
      </c>
      <c r="FZ48" s="135"/>
      <c r="GA48" s="136" t="str">
        <f t="shared" si="267"/>
        <v>Completar</v>
      </c>
      <c r="GB48" s="237">
        <f t="shared" si="181"/>
        <v>0</v>
      </c>
      <c r="GC48" s="238">
        <f t="shared" si="182"/>
        <v>0</v>
      </c>
      <c r="GD48" s="239" t="str">
        <f>IFERROR(IF(GC48&gt;20*FP48,'Referencia Parámetros'!$D$20,IF(GC48&gt;10*FP48,'Referencia Parámetros'!$D$21,IF(GC48&gt;5*FP48,'Referencia Parámetros'!$D$22, IF(GC48&gt;1,'Referencia Parámetros'!$D$23,"NO APLICA")))),"")</f>
        <v/>
      </c>
      <c r="GE48" s="240" t="str">
        <f t="shared" si="183"/>
        <v/>
      </c>
      <c r="GF48" s="291">
        <f t="shared" si="80"/>
        <v>0</v>
      </c>
      <c r="GG48" s="234">
        <f t="shared" si="184"/>
        <v>0</v>
      </c>
      <c r="GH48" s="234">
        <f t="shared" si="185"/>
        <v>0</v>
      </c>
      <c r="GI48" s="234">
        <f t="shared" si="186"/>
        <v>0</v>
      </c>
      <c r="GJ48" s="242">
        <f t="shared" si="187"/>
        <v>0</v>
      </c>
      <c r="GL48" s="234">
        <f t="shared" si="228"/>
        <v>35</v>
      </c>
      <c r="GM48" s="235" t="str">
        <f t="shared" si="188"/>
        <v/>
      </c>
      <c r="GN48" s="236" t="str">
        <f>IFERROR(VLOOKUP(GM48,'Referencia Parámetros'!$A$2:$B$18,2),"")</f>
        <v/>
      </c>
      <c r="GO48" s="140"/>
      <c r="GP48" s="140"/>
      <c r="GQ48" s="136" t="str">
        <f t="shared" si="268"/>
        <v>Completar</v>
      </c>
      <c r="GR48" s="134"/>
      <c r="GS48" s="134"/>
      <c r="GT48" s="134"/>
      <c r="GU48" s="136" t="str">
        <f t="shared" si="269"/>
        <v>Completar</v>
      </c>
      <c r="GV48" s="137" t="str">
        <f t="shared" si="270"/>
        <v>Completar</v>
      </c>
      <c r="GW48" s="137" t="str">
        <f t="shared" si="271"/>
        <v>Completar</v>
      </c>
      <c r="GX48" s="135"/>
      <c r="GY48" s="136" t="str">
        <f t="shared" si="272"/>
        <v>Completar</v>
      </c>
      <c r="GZ48" s="237">
        <f t="shared" si="189"/>
        <v>0</v>
      </c>
      <c r="HA48" s="238">
        <f t="shared" si="190"/>
        <v>0</v>
      </c>
      <c r="HB48" s="239" t="str">
        <f>IFERROR(IF(HA48&gt;20*GN48,'Referencia Parámetros'!$D$20,IF(HA48&gt;10*GN48,'Referencia Parámetros'!$D$21,IF(HA48&gt;5*GN48,'Referencia Parámetros'!$D$22, IF(HA48&gt;1,'Referencia Parámetros'!$D$23,"NO APLICA")))),"")</f>
        <v/>
      </c>
      <c r="HC48" s="240" t="str">
        <f t="shared" si="191"/>
        <v/>
      </c>
      <c r="HD48" s="291">
        <f t="shared" si="90"/>
        <v>0</v>
      </c>
      <c r="HE48" s="234">
        <f t="shared" si="192"/>
        <v>0</v>
      </c>
      <c r="HF48" s="234">
        <f t="shared" si="193"/>
        <v>0</v>
      </c>
      <c r="HG48" s="234">
        <f t="shared" si="194"/>
        <v>0</v>
      </c>
      <c r="HH48" s="242">
        <f t="shared" si="195"/>
        <v>0</v>
      </c>
      <c r="HJ48" s="234">
        <f t="shared" si="229"/>
        <v>35</v>
      </c>
      <c r="HK48" s="235" t="str">
        <f t="shared" si="196"/>
        <v/>
      </c>
      <c r="HL48" s="236" t="str">
        <f>IFERROR(VLOOKUP(HK48,'Referencia Parámetros'!$A$2:$B$18,2),"")</f>
        <v/>
      </c>
      <c r="HM48" s="140"/>
      <c r="HN48" s="140"/>
      <c r="HO48" s="136" t="str">
        <f t="shared" si="273"/>
        <v>Completar</v>
      </c>
      <c r="HP48" s="134"/>
      <c r="HQ48" s="134"/>
      <c r="HR48" s="134"/>
      <c r="HS48" s="136" t="str">
        <f t="shared" si="274"/>
        <v>Completar</v>
      </c>
      <c r="HT48" s="137" t="str">
        <f t="shared" si="275"/>
        <v>Completar</v>
      </c>
      <c r="HU48" s="137" t="str">
        <f t="shared" si="276"/>
        <v>Completar</v>
      </c>
      <c r="HV48" s="135"/>
      <c r="HW48" s="136" t="str">
        <f t="shared" si="277"/>
        <v>Completar</v>
      </c>
      <c r="HX48" s="237">
        <f t="shared" si="197"/>
        <v>0</v>
      </c>
      <c r="HY48" s="238">
        <f t="shared" si="198"/>
        <v>0</v>
      </c>
      <c r="HZ48" s="239" t="str">
        <f>IFERROR(IF(HY48&gt;20*HL48,'Referencia Parámetros'!$D$20,IF(HY48&gt;10*HL48,'Referencia Parámetros'!$D$21,IF(HY48&gt;5*HL48,'Referencia Parámetros'!$D$22, IF(HY48&gt;1,'Referencia Parámetros'!$D$23,"NO APLICA")))),"")</f>
        <v/>
      </c>
      <c r="IA48" s="240" t="str">
        <f t="shared" si="199"/>
        <v/>
      </c>
      <c r="IB48" s="291">
        <f t="shared" si="100"/>
        <v>0</v>
      </c>
      <c r="IC48" s="234">
        <f t="shared" si="200"/>
        <v>0</v>
      </c>
      <c r="ID48" s="234">
        <f t="shared" si="201"/>
        <v>0</v>
      </c>
      <c r="IE48" s="234">
        <f t="shared" si="202"/>
        <v>0</v>
      </c>
      <c r="IF48" s="242">
        <f t="shared" si="203"/>
        <v>0</v>
      </c>
      <c r="IH48" s="234">
        <f t="shared" si="230"/>
        <v>35</v>
      </c>
      <c r="II48" s="235" t="str">
        <f t="shared" si="204"/>
        <v/>
      </c>
      <c r="IJ48" s="236" t="str">
        <f>IFERROR(VLOOKUP(II48,'Referencia Parámetros'!$A$2:$B$18,2),"")</f>
        <v/>
      </c>
      <c r="IK48" s="140"/>
      <c r="IL48" s="140"/>
      <c r="IM48" s="136" t="str">
        <f t="shared" si="278"/>
        <v>Completar</v>
      </c>
      <c r="IN48" s="134"/>
      <c r="IO48" s="134"/>
      <c r="IP48" s="134"/>
      <c r="IQ48" s="136" t="str">
        <f t="shared" si="279"/>
        <v>Completar</v>
      </c>
      <c r="IR48" s="137" t="str">
        <f t="shared" si="280"/>
        <v>Completar</v>
      </c>
      <c r="IS48" s="137" t="str">
        <f t="shared" si="281"/>
        <v>Completar</v>
      </c>
      <c r="IT48" s="135"/>
      <c r="IU48" s="136" t="str">
        <f t="shared" si="282"/>
        <v>Completar</v>
      </c>
      <c r="IV48" s="237">
        <f t="shared" si="205"/>
        <v>0</v>
      </c>
      <c r="IW48" s="238">
        <f t="shared" si="206"/>
        <v>0</v>
      </c>
      <c r="IX48" s="239" t="str">
        <f>IFERROR(IF(IW48&gt;20*IJ48,'Referencia Parámetros'!$D$20,IF(IW48&gt;10*IJ48,'Referencia Parámetros'!$D$21,IF(IW48&gt;5*IJ48,'Referencia Parámetros'!$D$22, IF(IW48&gt;1,'Referencia Parámetros'!$D$23,"NO APLICA")))),"")</f>
        <v/>
      </c>
      <c r="IY48" s="240" t="str">
        <f t="shared" si="207"/>
        <v/>
      </c>
      <c r="IZ48" s="291">
        <f t="shared" si="110"/>
        <v>0</v>
      </c>
      <c r="JA48" s="234">
        <f t="shared" si="208"/>
        <v>0</v>
      </c>
      <c r="JB48" s="234">
        <f t="shared" si="209"/>
        <v>0</v>
      </c>
      <c r="JC48" s="234">
        <f t="shared" si="210"/>
        <v>0</v>
      </c>
      <c r="JD48" s="242">
        <f t="shared" si="211"/>
        <v>0</v>
      </c>
      <c r="JE48" s="198"/>
      <c r="JF48" s="234">
        <f t="shared" si="231"/>
        <v>35</v>
      </c>
      <c r="JG48" s="235" t="str">
        <f t="shared" si="212"/>
        <v/>
      </c>
      <c r="JH48" s="236" t="str">
        <f>IFERROR(VLOOKUP(JG48,'Referencia Parámetros'!$A$2:$B$18,2),"")</f>
        <v/>
      </c>
      <c r="JI48" s="140"/>
      <c r="JJ48" s="140"/>
      <c r="JK48" s="136" t="str">
        <f t="shared" si="283"/>
        <v>Completar</v>
      </c>
      <c r="JL48" s="134"/>
      <c r="JM48" s="134"/>
      <c r="JN48" s="134"/>
      <c r="JO48" s="136" t="str">
        <f t="shared" si="284"/>
        <v>Completar</v>
      </c>
      <c r="JP48" s="137" t="str">
        <f t="shared" si="285"/>
        <v>Completar</v>
      </c>
      <c r="JQ48" s="137" t="str">
        <f t="shared" si="286"/>
        <v>Completar</v>
      </c>
      <c r="JR48" s="135"/>
      <c r="JS48" s="136" t="str">
        <f t="shared" si="287"/>
        <v>Completar</v>
      </c>
      <c r="JT48" s="237">
        <f t="shared" si="213"/>
        <v>0</v>
      </c>
      <c r="JU48" s="238">
        <f t="shared" si="214"/>
        <v>0</v>
      </c>
      <c r="JV48" s="239" t="str">
        <f>IFERROR(IF(JU48&gt;20*JH48,'Referencia Parámetros'!$D$20,IF(JU48&gt;10*JH48,'Referencia Parámetros'!$D$21,IF(JU48&gt;5*JH48,'Referencia Parámetros'!$D$22, IF(JU48&gt;1,'Referencia Parámetros'!$D$23,"NO APLICA")))),"")</f>
        <v/>
      </c>
      <c r="JW48" s="240" t="str">
        <f t="shared" si="215"/>
        <v/>
      </c>
      <c r="JX48" s="291">
        <f t="shared" si="120"/>
        <v>0</v>
      </c>
      <c r="JY48" s="234">
        <f t="shared" si="216"/>
        <v>0</v>
      </c>
      <c r="JZ48" s="234">
        <f t="shared" si="217"/>
        <v>0</v>
      </c>
      <c r="KA48" s="234">
        <f t="shared" si="218"/>
        <v>0</v>
      </c>
      <c r="KB48" s="242">
        <f t="shared" si="219"/>
        <v>0</v>
      </c>
      <c r="LK48" s="244"/>
      <c r="LY48" s="198"/>
    </row>
    <row r="49" spans="1:337" ht="16.5" customHeight="1" x14ac:dyDescent="0.25">
      <c r="A49" s="234">
        <f t="shared" si="220"/>
        <v>36</v>
      </c>
      <c r="B49" s="235" t="str">
        <f t="shared" si="124"/>
        <v/>
      </c>
      <c r="C49" s="236" t="str">
        <f>+IFERROR(VLOOKUP(B49,'Referencia Parámetros'!$A$2:$B$18,2),"")</f>
        <v/>
      </c>
      <c r="D49" s="140"/>
      <c r="E49" s="134"/>
      <c r="F49" s="135"/>
      <c r="G49" s="134"/>
      <c r="H49" s="134"/>
      <c r="I49" s="134"/>
      <c r="J49" s="135"/>
      <c r="K49" s="141"/>
      <c r="L49" s="141"/>
      <c r="M49" s="135"/>
      <c r="N49" s="135"/>
      <c r="O49" s="237">
        <f t="shared" si="125"/>
        <v>0</v>
      </c>
      <c r="P49" s="238">
        <f t="shared" si="126"/>
        <v>0</v>
      </c>
      <c r="Q49" s="239" t="str">
        <f>IFERROR(IF(P49&gt;20*C49,'Referencia Parámetros'!$D$20,IF(P49&gt;10*C49,'Referencia Parámetros'!$D$21,IF(P49&gt;5*C49,'Referencia Parámetros'!$D$22,IF(P49&gt;1,'Referencia Parámetros'!$D$23,"NO APLICA")))),"")</f>
        <v/>
      </c>
      <c r="R49" s="240" t="str">
        <f t="shared" si="127"/>
        <v/>
      </c>
      <c r="S49" s="300">
        <f t="shared" si="13"/>
        <v>0</v>
      </c>
      <c r="T49" s="234">
        <f t="shared" si="128"/>
        <v>0</v>
      </c>
      <c r="U49" s="234">
        <f t="shared" si="129"/>
        <v>0</v>
      </c>
      <c r="V49" s="234">
        <f t="shared" si="130"/>
        <v>0</v>
      </c>
      <c r="W49" s="242">
        <f t="shared" si="131"/>
        <v>0</v>
      </c>
      <c r="X49" s="297"/>
      <c r="Z49" s="234">
        <f t="shared" si="221"/>
        <v>36</v>
      </c>
      <c r="AA49" s="235" t="str">
        <f t="shared" si="132"/>
        <v/>
      </c>
      <c r="AB49" s="236" t="str">
        <f>IFERROR(VLOOKUP(AA49,'Referencia Parámetros'!$A$2:$B$18,2),"")</f>
        <v/>
      </c>
      <c r="AC49" s="140"/>
      <c r="AD49" s="140"/>
      <c r="AE49" s="136" t="str">
        <f t="shared" si="233"/>
        <v>Completar</v>
      </c>
      <c r="AF49" s="134"/>
      <c r="AG49" s="134"/>
      <c r="AH49" s="134"/>
      <c r="AI49" s="136" t="str">
        <f t="shared" si="234"/>
        <v>Completar</v>
      </c>
      <c r="AJ49" s="137" t="str">
        <f t="shared" si="235"/>
        <v>Completar</v>
      </c>
      <c r="AK49" s="137" t="str">
        <f t="shared" si="236"/>
        <v>Completar</v>
      </c>
      <c r="AL49" s="135"/>
      <c r="AM49" s="136" t="str">
        <f t="shared" si="237"/>
        <v>Completar</v>
      </c>
      <c r="AN49" s="237">
        <f t="shared" si="133"/>
        <v>0</v>
      </c>
      <c r="AO49" s="238">
        <f t="shared" si="134"/>
        <v>0</v>
      </c>
      <c r="AP49" s="239" t="str">
        <f>IFERROR(IF(AO49&gt;20*AB49,'Referencia Parámetros'!$D$20,IF(AO49&gt;10*AB49,'Referencia Parámetros'!$D$21,IF(AO49&gt;5*AB49,'Referencia Parámetros'!$D$22, IF(AO49&gt;1,'Referencia Parámetros'!$D$23,"NO APLICA")))),"")</f>
        <v/>
      </c>
      <c r="AQ49" s="240" t="str">
        <f t="shared" si="135"/>
        <v/>
      </c>
      <c r="AR49" s="291">
        <f t="shared" si="232"/>
        <v>0</v>
      </c>
      <c r="AS49" s="234">
        <f t="shared" si="136"/>
        <v>0</v>
      </c>
      <c r="AT49" s="234">
        <f t="shared" si="137"/>
        <v>0</v>
      </c>
      <c r="AU49" s="234">
        <f t="shared" si="138"/>
        <v>0</v>
      </c>
      <c r="AV49" s="242">
        <f t="shared" si="139"/>
        <v>0</v>
      </c>
      <c r="AX49" s="234">
        <f t="shared" si="222"/>
        <v>36</v>
      </c>
      <c r="AY49" s="235" t="str">
        <f t="shared" si="140"/>
        <v/>
      </c>
      <c r="AZ49" s="236" t="str">
        <f>IFERROR(VLOOKUP(AY49,'Referencia Parámetros'!$A$2:$B$18,2),"")</f>
        <v/>
      </c>
      <c r="BA49" s="140"/>
      <c r="BB49" s="140"/>
      <c r="BC49" s="136" t="str">
        <f t="shared" si="238"/>
        <v>Completar</v>
      </c>
      <c r="BD49" s="134"/>
      <c r="BE49" s="134"/>
      <c r="BF49" s="134"/>
      <c r="BG49" s="136" t="str">
        <f t="shared" si="239"/>
        <v>Completar</v>
      </c>
      <c r="BH49" s="137" t="str">
        <f t="shared" si="240"/>
        <v>Completar</v>
      </c>
      <c r="BI49" s="137" t="str">
        <f t="shared" si="241"/>
        <v>Completar</v>
      </c>
      <c r="BJ49" s="135"/>
      <c r="BK49" s="136" t="str">
        <f t="shared" si="242"/>
        <v>Completar</v>
      </c>
      <c r="BL49" s="237">
        <f t="shared" si="141"/>
        <v>0</v>
      </c>
      <c r="BM49" s="238">
        <f t="shared" si="142"/>
        <v>0</v>
      </c>
      <c r="BN49" s="239" t="str">
        <f>IFERROR(IF(BM49&gt;20*AZ49,'Referencia Parámetros'!$D$20,IF(BM49&gt;10*AZ49,'Referencia Parámetros'!$D$21,IF(BM49&gt;5*AZ49,'Referencia Parámetros'!$D$22, IF(BM49&gt;1,'Referencia Parámetros'!$D$23,"NO APLICA")))),"")</f>
        <v/>
      </c>
      <c r="BO49" s="240" t="str">
        <f t="shared" si="143"/>
        <v/>
      </c>
      <c r="BP49" s="291">
        <f t="shared" si="30"/>
        <v>0</v>
      </c>
      <c r="BQ49" s="234">
        <f t="shared" si="144"/>
        <v>0</v>
      </c>
      <c r="BR49" s="234">
        <f t="shared" si="145"/>
        <v>0</v>
      </c>
      <c r="BS49" s="234">
        <f t="shared" si="146"/>
        <v>0</v>
      </c>
      <c r="BT49" s="242">
        <f t="shared" si="147"/>
        <v>0</v>
      </c>
      <c r="BV49" s="234">
        <f t="shared" si="223"/>
        <v>36</v>
      </c>
      <c r="BW49" s="235" t="str">
        <f t="shared" si="148"/>
        <v/>
      </c>
      <c r="BX49" s="236" t="str">
        <f>IFERROR(VLOOKUP(BW49,'Referencia Parámetros'!$A$2:$B$18,2),"")</f>
        <v/>
      </c>
      <c r="BY49" s="140"/>
      <c r="BZ49" s="140"/>
      <c r="CA49" s="136" t="str">
        <f t="shared" si="243"/>
        <v>Completar</v>
      </c>
      <c r="CB49" s="134"/>
      <c r="CC49" s="134"/>
      <c r="CD49" s="134"/>
      <c r="CE49" s="136" t="str">
        <f t="shared" si="244"/>
        <v>Completar</v>
      </c>
      <c r="CF49" s="137" t="str">
        <f t="shared" si="245"/>
        <v>Completar</v>
      </c>
      <c r="CG49" s="137" t="str">
        <f t="shared" si="246"/>
        <v>Completar</v>
      </c>
      <c r="CH49" s="135"/>
      <c r="CI49" s="136" t="str">
        <f t="shared" si="247"/>
        <v>Completar</v>
      </c>
      <c r="CJ49" s="237">
        <f t="shared" si="149"/>
        <v>0</v>
      </c>
      <c r="CK49" s="238">
        <f t="shared" si="150"/>
        <v>0</v>
      </c>
      <c r="CL49" s="239" t="str">
        <f>IFERROR(IF(CK49&gt;20*BX49,'Referencia Parámetros'!$D$20,IF(CK49&gt;10*BX49,'Referencia Parámetros'!$D$21,IF(CK49&gt;5*BX49,'Referencia Parámetros'!$D$22, IF(CK49&gt;1,'Referencia Parámetros'!$D$23,"NO APLICA")))),"")</f>
        <v/>
      </c>
      <c r="CM49" s="240" t="str">
        <f t="shared" si="151"/>
        <v/>
      </c>
      <c r="CN49" s="291">
        <f t="shared" si="40"/>
        <v>0</v>
      </c>
      <c r="CO49" s="234">
        <f t="shared" si="152"/>
        <v>0</v>
      </c>
      <c r="CP49" s="234">
        <f t="shared" si="153"/>
        <v>0</v>
      </c>
      <c r="CQ49" s="234">
        <f t="shared" si="154"/>
        <v>0</v>
      </c>
      <c r="CR49" s="242">
        <f t="shared" si="155"/>
        <v>0</v>
      </c>
      <c r="CT49" s="234">
        <f t="shared" si="224"/>
        <v>36</v>
      </c>
      <c r="CU49" s="235" t="str">
        <f t="shared" si="156"/>
        <v/>
      </c>
      <c r="CV49" s="236" t="str">
        <f>IFERROR(VLOOKUP(CU49,'Referencia Parámetros'!$A$2:$B$18,2),"")</f>
        <v/>
      </c>
      <c r="CW49" s="140"/>
      <c r="CX49" s="140"/>
      <c r="CY49" s="136" t="str">
        <f t="shared" si="248"/>
        <v>Completar</v>
      </c>
      <c r="CZ49" s="134"/>
      <c r="DA49" s="134"/>
      <c r="DB49" s="134"/>
      <c r="DC49" s="136" t="str">
        <f t="shared" si="249"/>
        <v>Completar</v>
      </c>
      <c r="DD49" s="137" t="str">
        <f t="shared" si="250"/>
        <v>Completar</v>
      </c>
      <c r="DE49" s="137" t="str">
        <f t="shared" si="251"/>
        <v>Completar</v>
      </c>
      <c r="DF49" s="135"/>
      <c r="DG49" s="136" t="str">
        <f t="shared" si="252"/>
        <v>Completar</v>
      </c>
      <c r="DH49" s="237">
        <f t="shared" si="157"/>
        <v>0</v>
      </c>
      <c r="DI49" s="238">
        <f t="shared" si="158"/>
        <v>0</v>
      </c>
      <c r="DJ49" s="239" t="str">
        <f>IFERROR(IF(DI49&gt;20*CV49,'Referencia Parámetros'!$D$20,IF(DI49&gt;10*CV49,'Referencia Parámetros'!$D$21,IF(DI49&gt;5*CV49,'Referencia Parámetros'!$D$22, IF(DI49&gt;1,'Referencia Parámetros'!$D$23,"NO APLICA")))),"")</f>
        <v/>
      </c>
      <c r="DK49" s="240" t="str">
        <f t="shared" si="159"/>
        <v/>
      </c>
      <c r="DL49" s="291">
        <f t="shared" si="50"/>
        <v>0</v>
      </c>
      <c r="DM49" s="234">
        <f t="shared" si="160"/>
        <v>0</v>
      </c>
      <c r="DN49" s="234">
        <f t="shared" si="161"/>
        <v>0</v>
      </c>
      <c r="DO49" s="234">
        <f t="shared" si="162"/>
        <v>0</v>
      </c>
      <c r="DP49" s="242">
        <f t="shared" si="163"/>
        <v>0</v>
      </c>
      <c r="DR49" s="234">
        <f t="shared" si="225"/>
        <v>36</v>
      </c>
      <c r="DS49" s="235" t="str">
        <f t="shared" si="164"/>
        <v/>
      </c>
      <c r="DT49" s="236" t="str">
        <f>IFERROR(VLOOKUP(DS49,'Referencia Parámetros'!$A$2:$B$18,2),"")</f>
        <v/>
      </c>
      <c r="DU49" s="140"/>
      <c r="DV49" s="140"/>
      <c r="DW49" s="136" t="str">
        <f t="shared" si="253"/>
        <v>Completar</v>
      </c>
      <c r="DX49" s="134"/>
      <c r="DY49" s="134"/>
      <c r="DZ49" s="134"/>
      <c r="EA49" s="136" t="str">
        <f t="shared" si="254"/>
        <v>Completar</v>
      </c>
      <c r="EB49" s="137" t="str">
        <f t="shared" si="255"/>
        <v>Completar</v>
      </c>
      <c r="EC49" s="137" t="str">
        <f t="shared" si="256"/>
        <v>Completar</v>
      </c>
      <c r="ED49" s="135"/>
      <c r="EE49" s="136" t="str">
        <f t="shared" si="257"/>
        <v>Completar</v>
      </c>
      <c r="EF49" s="237">
        <f t="shared" si="165"/>
        <v>0</v>
      </c>
      <c r="EG49" s="238">
        <f t="shared" si="166"/>
        <v>0</v>
      </c>
      <c r="EH49" s="239" t="str">
        <f>IFERROR(IF(EG49&gt;20*DT49,'Referencia Parámetros'!$D$20,IF(EG49&gt;10*DT49,'Referencia Parámetros'!$D$21,IF(EG49&gt;5*DT49,'Referencia Parámetros'!$D$22, IF(EG49&gt;1,'Referencia Parámetros'!$D$23,"NO APLICA")))),"")</f>
        <v/>
      </c>
      <c r="EI49" s="240" t="str">
        <f t="shared" si="167"/>
        <v/>
      </c>
      <c r="EJ49" s="291">
        <f t="shared" si="60"/>
        <v>0</v>
      </c>
      <c r="EK49" s="234">
        <f t="shared" si="168"/>
        <v>0</v>
      </c>
      <c r="EL49" s="234">
        <f t="shared" si="169"/>
        <v>0</v>
      </c>
      <c r="EM49" s="234">
        <f t="shared" si="170"/>
        <v>0</v>
      </c>
      <c r="EN49" s="242">
        <f t="shared" si="171"/>
        <v>0</v>
      </c>
      <c r="EP49" s="234">
        <f t="shared" si="226"/>
        <v>36</v>
      </c>
      <c r="EQ49" s="235" t="str">
        <f t="shared" si="172"/>
        <v/>
      </c>
      <c r="ER49" s="236" t="str">
        <f>IFERROR(VLOOKUP(EQ49,'Referencia Parámetros'!$A$2:$B$18,2),"")</f>
        <v/>
      </c>
      <c r="ES49" s="140"/>
      <c r="ET49" s="140"/>
      <c r="EU49" s="136" t="str">
        <f t="shared" si="258"/>
        <v>Completar</v>
      </c>
      <c r="EV49" s="134"/>
      <c r="EW49" s="134"/>
      <c r="EX49" s="134"/>
      <c r="EY49" s="136" t="str">
        <f t="shared" si="259"/>
        <v>Completar</v>
      </c>
      <c r="EZ49" s="137" t="str">
        <f t="shared" si="260"/>
        <v>Completar</v>
      </c>
      <c r="FA49" s="137" t="str">
        <f t="shared" si="261"/>
        <v>Completar</v>
      </c>
      <c r="FB49" s="135"/>
      <c r="FC49" s="136" t="str">
        <f t="shared" si="262"/>
        <v>Completar</v>
      </c>
      <c r="FD49" s="237">
        <f t="shared" si="173"/>
        <v>0</v>
      </c>
      <c r="FE49" s="238">
        <f t="shared" si="174"/>
        <v>0</v>
      </c>
      <c r="FF49" s="239" t="str">
        <f>IFERROR(IF(FE49&gt;20*ER49,'Referencia Parámetros'!$D$20,IF(FE49&gt;10*ER49,'Referencia Parámetros'!$D$21,IF(FE49&gt;5*ER49,'Referencia Parámetros'!$D$22, IF(FE49&gt;1,'Referencia Parámetros'!$D$23,"NO APLICA")))),"")</f>
        <v/>
      </c>
      <c r="FG49" s="240" t="str">
        <f t="shared" si="175"/>
        <v/>
      </c>
      <c r="FH49" s="291">
        <f t="shared" si="70"/>
        <v>0</v>
      </c>
      <c r="FI49" s="234">
        <f t="shared" si="176"/>
        <v>0</v>
      </c>
      <c r="FJ49" s="234">
        <f t="shared" si="177"/>
        <v>0</v>
      </c>
      <c r="FK49" s="234">
        <f t="shared" si="178"/>
        <v>0</v>
      </c>
      <c r="FL49" s="242">
        <f t="shared" si="179"/>
        <v>0</v>
      </c>
      <c r="FN49" s="234">
        <f t="shared" si="227"/>
        <v>36</v>
      </c>
      <c r="FO49" s="235" t="str">
        <f t="shared" si="180"/>
        <v/>
      </c>
      <c r="FP49" s="236" t="str">
        <f>IFERROR(VLOOKUP(FO49,'Referencia Parámetros'!$A$2:$B$18,2),"")</f>
        <v/>
      </c>
      <c r="FQ49" s="140"/>
      <c r="FR49" s="140"/>
      <c r="FS49" s="136" t="str">
        <f t="shared" si="263"/>
        <v>Completar</v>
      </c>
      <c r="FT49" s="134"/>
      <c r="FU49" s="134"/>
      <c r="FV49" s="134"/>
      <c r="FW49" s="136" t="str">
        <f t="shared" si="264"/>
        <v>Completar</v>
      </c>
      <c r="FX49" s="137" t="str">
        <f t="shared" si="265"/>
        <v>Completar</v>
      </c>
      <c r="FY49" s="137" t="str">
        <f t="shared" si="266"/>
        <v>Completar</v>
      </c>
      <c r="FZ49" s="135"/>
      <c r="GA49" s="136" t="str">
        <f t="shared" si="267"/>
        <v>Completar</v>
      </c>
      <c r="GB49" s="237">
        <f t="shared" si="181"/>
        <v>0</v>
      </c>
      <c r="GC49" s="238">
        <f t="shared" si="182"/>
        <v>0</v>
      </c>
      <c r="GD49" s="239" t="str">
        <f>IFERROR(IF(GC49&gt;20*FP49,'Referencia Parámetros'!$D$20,IF(GC49&gt;10*FP49,'Referencia Parámetros'!$D$21,IF(GC49&gt;5*FP49,'Referencia Parámetros'!$D$22, IF(GC49&gt;1,'Referencia Parámetros'!$D$23,"NO APLICA")))),"")</f>
        <v/>
      </c>
      <c r="GE49" s="240" t="str">
        <f t="shared" si="183"/>
        <v/>
      </c>
      <c r="GF49" s="291">
        <f t="shared" si="80"/>
        <v>0</v>
      </c>
      <c r="GG49" s="234">
        <f t="shared" si="184"/>
        <v>0</v>
      </c>
      <c r="GH49" s="234">
        <f t="shared" si="185"/>
        <v>0</v>
      </c>
      <c r="GI49" s="234">
        <f t="shared" si="186"/>
        <v>0</v>
      </c>
      <c r="GJ49" s="242">
        <f t="shared" si="187"/>
        <v>0</v>
      </c>
      <c r="GL49" s="234">
        <f t="shared" si="228"/>
        <v>36</v>
      </c>
      <c r="GM49" s="235" t="str">
        <f t="shared" si="188"/>
        <v/>
      </c>
      <c r="GN49" s="236" t="str">
        <f>IFERROR(VLOOKUP(GM49,'Referencia Parámetros'!$A$2:$B$18,2),"")</f>
        <v/>
      </c>
      <c r="GO49" s="140"/>
      <c r="GP49" s="140"/>
      <c r="GQ49" s="136" t="str">
        <f t="shared" si="268"/>
        <v>Completar</v>
      </c>
      <c r="GR49" s="134"/>
      <c r="GS49" s="134"/>
      <c r="GT49" s="134"/>
      <c r="GU49" s="136" t="str">
        <f t="shared" si="269"/>
        <v>Completar</v>
      </c>
      <c r="GV49" s="137" t="str">
        <f t="shared" si="270"/>
        <v>Completar</v>
      </c>
      <c r="GW49" s="137" t="str">
        <f t="shared" si="271"/>
        <v>Completar</v>
      </c>
      <c r="GX49" s="135"/>
      <c r="GY49" s="136" t="str">
        <f t="shared" si="272"/>
        <v>Completar</v>
      </c>
      <c r="GZ49" s="237">
        <f t="shared" si="189"/>
        <v>0</v>
      </c>
      <c r="HA49" s="238">
        <f t="shared" si="190"/>
        <v>0</v>
      </c>
      <c r="HB49" s="239" t="str">
        <f>IFERROR(IF(HA49&gt;20*GN49,'Referencia Parámetros'!$D$20,IF(HA49&gt;10*GN49,'Referencia Parámetros'!$D$21,IF(HA49&gt;5*GN49,'Referencia Parámetros'!$D$22, IF(HA49&gt;1,'Referencia Parámetros'!$D$23,"NO APLICA")))),"")</f>
        <v/>
      </c>
      <c r="HC49" s="240" t="str">
        <f t="shared" si="191"/>
        <v/>
      </c>
      <c r="HD49" s="291">
        <f t="shared" si="90"/>
        <v>0</v>
      </c>
      <c r="HE49" s="234">
        <f t="shared" si="192"/>
        <v>0</v>
      </c>
      <c r="HF49" s="234">
        <f t="shared" si="193"/>
        <v>0</v>
      </c>
      <c r="HG49" s="234">
        <f t="shared" si="194"/>
        <v>0</v>
      </c>
      <c r="HH49" s="242">
        <f t="shared" si="195"/>
        <v>0</v>
      </c>
      <c r="HJ49" s="234">
        <f t="shared" si="229"/>
        <v>36</v>
      </c>
      <c r="HK49" s="235" t="str">
        <f t="shared" si="196"/>
        <v/>
      </c>
      <c r="HL49" s="236" t="str">
        <f>IFERROR(VLOOKUP(HK49,'Referencia Parámetros'!$A$2:$B$18,2),"")</f>
        <v/>
      </c>
      <c r="HM49" s="140"/>
      <c r="HN49" s="140"/>
      <c r="HO49" s="136" t="str">
        <f t="shared" si="273"/>
        <v>Completar</v>
      </c>
      <c r="HP49" s="134"/>
      <c r="HQ49" s="134"/>
      <c r="HR49" s="134"/>
      <c r="HS49" s="136" t="str">
        <f t="shared" si="274"/>
        <v>Completar</v>
      </c>
      <c r="HT49" s="137" t="str">
        <f t="shared" si="275"/>
        <v>Completar</v>
      </c>
      <c r="HU49" s="137" t="str">
        <f t="shared" si="276"/>
        <v>Completar</v>
      </c>
      <c r="HV49" s="135"/>
      <c r="HW49" s="136" t="str">
        <f t="shared" si="277"/>
        <v>Completar</v>
      </c>
      <c r="HX49" s="237">
        <f t="shared" si="197"/>
        <v>0</v>
      </c>
      <c r="HY49" s="238">
        <f t="shared" si="198"/>
        <v>0</v>
      </c>
      <c r="HZ49" s="239" t="str">
        <f>IFERROR(IF(HY49&gt;20*HL49,'Referencia Parámetros'!$D$20,IF(HY49&gt;10*HL49,'Referencia Parámetros'!$D$21,IF(HY49&gt;5*HL49,'Referencia Parámetros'!$D$22, IF(HY49&gt;1,'Referencia Parámetros'!$D$23,"NO APLICA")))),"")</f>
        <v/>
      </c>
      <c r="IA49" s="240" t="str">
        <f t="shared" si="199"/>
        <v/>
      </c>
      <c r="IB49" s="291">
        <f t="shared" si="100"/>
        <v>0</v>
      </c>
      <c r="IC49" s="234">
        <f t="shared" si="200"/>
        <v>0</v>
      </c>
      <c r="ID49" s="234">
        <f t="shared" si="201"/>
        <v>0</v>
      </c>
      <c r="IE49" s="234">
        <f t="shared" si="202"/>
        <v>0</v>
      </c>
      <c r="IF49" s="242">
        <f t="shared" si="203"/>
        <v>0</v>
      </c>
      <c r="IH49" s="234">
        <f t="shared" si="230"/>
        <v>36</v>
      </c>
      <c r="II49" s="235" t="str">
        <f t="shared" si="204"/>
        <v/>
      </c>
      <c r="IJ49" s="236" t="str">
        <f>IFERROR(VLOOKUP(II49,'Referencia Parámetros'!$A$2:$B$18,2),"")</f>
        <v/>
      </c>
      <c r="IK49" s="140"/>
      <c r="IL49" s="140"/>
      <c r="IM49" s="136" t="str">
        <f t="shared" si="278"/>
        <v>Completar</v>
      </c>
      <c r="IN49" s="134"/>
      <c r="IO49" s="134"/>
      <c r="IP49" s="134"/>
      <c r="IQ49" s="136" t="str">
        <f t="shared" si="279"/>
        <v>Completar</v>
      </c>
      <c r="IR49" s="137" t="str">
        <f t="shared" si="280"/>
        <v>Completar</v>
      </c>
      <c r="IS49" s="137" t="str">
        <f t="shared" si="281"/>
        <v>Completar</v>
      </c>
      <c r="IT49" s="135"/>
      <c r="IU49" s="136" t="str">
        <f t="shared" si="282"/>
        <v>Completar</v>
      </c>
      <c r="IV49" s="237">
        <f t="shared" si="205"/>
        <v>0</v>
      </c>
      <c r="IW49" s="238">
        <f t="shared" si="206"/>
        <v>0</v>
      </c>
      <c r="IX49" s="239" t="str">
        <f>IFERROR(IF(IW49&gt;20*IJ49,'Referencia Parámetros'!$D$20,IF(IW49&gt;10*IJ49,'Referencia Parámetros'!$D$21,IF(IW49&gt;5*IJ49,'Referencia Parámetros'!$D$22, IF(IW49&gt;1,'Referencia Parámetros'!$D$23,"NO APLICA")))),"")</f>
        <v/>
      </c>
      <c r="IY49" s="240" t="str">
        <f t="shared" si="207"/>
        <v/>
      </c>
      <c r="IZ49" s="291">
        <f t="shared" si="110"/>
        <v>0</v>
      </c>
      <c r="JA49" s="234">
        <f t="shared" si="208"/>
        <v>0</v>
      </c>
      <c r="JB49" s="234">
        <f t="shared" si="209"/>
        <v>0</v>
      </c>
      <c r="JC49" s="234">
        <f t="shared" si="210"/>
        <v>0</v>
      </c>
      <c r="JD49" s="242">
        <f t="shared" si="211"/>
        <v>0</v>
      </c>
      <c r="JE49" s="198"/>
      <c r="JF49" s="234">
        <f t="shared" si="231"/>
        <v>36</v>
      </c>
      <c r="JG49" s="235" t="str">
        <f t="shared" si="212"/>
        <v/>
      </c>
      <c r="JH49" s="236" t="str">
        <f>IFERROR(VLOOKUP(JG49,'Referencia Parámetros'!$A$2:$B$18,2),"")</f>
        <v/>
      </c>
      <c r="JI49" s="140"/>
      <c r="JJ49" s="140"/>
      <c r="JK49" s="136" t="str">
        <f t="shared" si="283"/>
        <v>Completar</v>
      </c>
      <c r="JL49" s="134"/>
      <c r="JM49" s="134"/>
      <c r="JN49" s="134"/>
      <c r="JO49" s="136" t="str">
        <f t="shared" si="284"/>
        <v>Completar</v>
      </c>
      <c r="JP49" s="137" t="str">
        <f t="shared" si="285"/>
        <v>Completar</v>
      </c>
      <c r="JQ49" s="137" t="str">
        <f t="shared" si="286"/>
        <v>Completar</v>
      </c>
      <c r="JR49" s="135"/>
      <c r="JS49" s="136" t="str">
        <f t="shared" si="287"/>
        <v>Completar</v>
      </c>
      <c r="JT49" s="237">
        <f t="shared" si="213"/>
        <v>0</v>
      </c>
      <c r="JU49" s="238">
        <f t="shared" si="214"/>
        <v>0</v>
      </c>
      <c r="JV49" s="239" t="str">
        <f>IFERROR(IF(JU49&gt;20*JH49,'Referencia Parámetros'!$D$20,IF(JU49&gt;10*JH49,'Referencia Parámetros'!$D$21,IF(JU49&gt;5*JH49,'Referencia Parámetros'!$D$22, IF(JU49&gt;1,'Referencia Parámetros'!$D$23,"NO APLICA")))),"")</f>
        <v/>
      </c>
      <c r="JW49" s="240" t="str">
        <f t="shared" si="215"/>
        <v/>
      </c>
      <c r="JX49" s="291">
        <f t="shared" si="120"/>
        <v>0</v>
      </c>
      <c r="JY49" s="234">
        <f t="shared" si="216"/>
        <v>0</v>
      </c>
      <c r="JZ49" s="234">
        <f t="shared" si="217"/>
        <v>0</v>
      </c>
      <c r="KA49" s="234">
        <f t="shared" si="218"/>
        <v>0</v>
      </c>
      <c r="KB49" s="242">
        <f t="shared" si="219"/>
        <v>0</v>
      </c>
      <c r="LK49" s="244"/>
      <c r="LY49" s="198"/>
    </row>
    <row r="50" spans="1:337" ht="16.5" customHeight="1" x14ac:dyDescent="0.25">
      <c r="A50" s="234">
        <f t="shared" si="220"/>
        <v>37</v>
      </c>
      <c r="B50" s="235" t="str">
        <f t="shared" si="124"/>
        <v/>
      </c>
      <c r="C50" s="236" t="str">
        <f>+IFERROR(VLOOKUP(B50,'Referencia Parámetros'!$A$2:$B$18,2),"")</f>
        <v/>
      </c>
      <c r="D50" s="140"/>
      <c r="E50" s="134"/>
      <c r="F50" s="135"/>
      <c r="G50" s="134"/>
      <c r="H50" s="134"/>
      <c r="I50" s="134"/>
      <c r="J50" s="135"/>
      <c r="K50" s="141"/>
      <c r="L50" s="141"/>
      <c r="M50" s="135"/>
      <c r="N50" s="135"/>
      <c r="O50" s="237">
        <f t="shared" si="125"/>
        <v>0</v>
      </c>
      <c r="P50" s="238">
        <f t="shared" si="126"/>
        <v>0</v>
      </c>
      <c r="Q50" s="239" t="str">
        <f>IFERROR(IF(P50&gt;20*C50,'Referencia Parámetros'!$D$20,IF(P50&gt;10*C50,'Referencia Parámetros'!$D$21,IF(P50&gt;5*C50,'Referencia Parámetros'!$D$22,IF(P50&gt;1,'Referencia Parámetros'!$D$23,"NO APLICA")))),"")</f>
        <v/>
      </c>
      <c r="R50" s="240" t="str">
        <f t="shared" si="127"/>
        <v/>
      </c>
      <c r="S50" s="300">
        <f t="shared" si="13"/>
        <v>0</v>
      </c>
      <c r="T50" s="234">
        <f t="shared" si="128"/>
        <v>0</v>
      </c>
      <c r="U50" s="234">
        <f t="shared" si="129"/>
        <v>0</v>
      </c>
      <c r="V50" s="234">
        <f t="shared" si="130"/>
        <v>0</v>
      </c>
      <c r="W50" s="242">
        <f t="shared" si="131"/>
        <v>0</v>
      </c>
      <c r="X50" s="297"/>
      <c r="Z50" s="234">
        <f t="shared" si="221"/>
        <v>37</v>
      </c>
      <c r="AA50" s="235" t="str">
        <f t="shared" si="132"/>
        <v/>
      </c>
      <c r="AB50" s="236" t="str">
        <f>IFERROR(VLOOKUP(AA50,'Referencia Parámetros'!$A$2:$B$18,2),"")</f>
        <v/>
      </c>
      <c r="AC50" s="140"/>
      <c r="AD50" s="140"/>
      <c r="AE50" s="136" t="str">
        <f t="shared" si="233"/>
        <v>Completar</v>
      </c>
      <c r="AF50" s="134"/>
      <c r="AG50" s="134"/>
      <c r="AH50" s="134"/>
      <c r="AI50" s="136" t="str">
        <f t="shared" si="234"/>
        <v>Completar</v>
      </c>
      <c r="AJ50" s="137" t="str">
        <f t="shared" si="235"/>
        <v>Completar</v>
      </c>
      <c r="AK50" s="137" t="str">
        <f t="shared" si="236"/>
        <v>Completar</v>
      </c>
      <c r="AL50" s="135"/>
      <c r="AM50" s="136" t="str">
        <f t="shared" si="237"/>
        <v>Completar</v>
      </c>
      <c r="AN50" s="237">
        <f t="shared" si="133"/>
        <v>0</v>
      </c>
      <c r="AO50" s="238">
        <f t="shared" si="134"/>
        <v>0</v>
      </c>
      <c r="AP50" s="239" t="str">
        <f>IFERROR(IF(AO50&gt;20*AB50,'Referencia Parámetros'!$D$20,IF(AO50&gt;10*AB50,'Referencia Parámetros'!$D$21,IF(AO50&gt;5*AB50,'Referencia Parámetros'!$D$22, IF(AO50&gt;1,'Referencia Parámetros'!$D$23,"NO APLICA")))),"")</f>
        <v/>
      </c>
      <c r="AQ50" s="240" t="str">
        <f t="shared" si="135"/>
        <v/>
      </c>
      <c r="AR50" s="291">
        <f t="shared" si="232"/>
        <v>0</v>
      </c>
      <c r="AS50" s="234">
        <f t="shared" si="136"/>
        <v>0</v>
      </c>
      <c r="AT50" s="234">
        <f t="shared" si="137"/>
        <v>0</v>
      </c>
      <c r="AU50" s="234">
        <f t="shared" si="138"/>
        <v>0</v>
      </c>
      <c r="AV50" s="242">
        <f t="shared" si="139"/>
        <v>0</v>
      </c>
      <c r="AX50" s="234">
        <f t="shared" si="222"/>
        <v>37</v>
      </c>
      <c r="AY50" s="235" t="str">
        <f t="shared" si="140"/>
        <v/>
      </c>
      <c r="AZ50" s="236" t="str">
        <f>IFERROR(VLOOKUP(AY50,'Referencia Parámetros'!$A$2:$B$18,2),"")</f>
        <v/>
      </c>
      <c r="BA50" s="140"/>
      <c r="BB50" s="140"/>
      <c r="BC50" s="136" t="str">
        <f t="shared" si="238"/>
        <v>Completar</v>
      </c>
      <c r="BD50" s="134"/>
      <c r="BE50" s="134"/>
      <c r="BF50" s="134"/>
      <c r="BG50" s="136" t="str">
        <f t="shared" si="239"/>
        <v>Completar</v>
      </c>
      <c r="BH50" s="137" t="str">
        <f t="shared" si="240"/>
        <v>Completar</v>
      </c>
      <c r="BI50" s="137" t="str">
        <f t="shared" si="241"/>
        <v>Completar</v>
      </c>
      <c r="BJ50" s="135"/>
      <c r="BK50" s="136" t="str">
        <f t="shared" si="242"/>
        <v>Completar</v>
      </c>
      <c r="BL50" s="237">
        <f t="shared" si="141"/>
        <v>0</v>
      </c>
      <c r="BM50" s="238">
        <f t="shared" si="142"/>
        <v>0</v>
      </c>
      <c r="BN50" s="239" t="str">
        <f>IFERROR(IF(BM50&gt;20*AZ50,'Referencia Parámetros'!$D$20,IF(BM50&gt;10*AZ50,'Referencia Parámetros'!$D$21,IF(BM50&gt;5*AZ50,'Referencia Parámetros'!$D$22, IF(BM50&gt;1,'Referencia Parámetros'!$D$23,"NO APLICA")))),"")</f>
        <v/>
      </c>
      <c r="BO50" s="240" t="str">
        <f t="shared" si="143"/>
        <v/>
      </c>
      <c r="BP50" s="291">
        <f t="shared" si="30"/>
        <v>0</v>
      </c>
      <c r="BQ50" s="234">
        <f t="shared" si="144"/>
        <v>0</v>
      </c>
      <c r="BR50" s="234">
        <f t="shared" si="145"/>
        <v>0</v>
      </c>
      <c r="BS50" s="234">
        <f t="shared" si="146"/>
        <v>0</v>
      </c>
      <c r="BT50" s="242">
        <f t="shared" si="147"/>
        <v>0</v>
      </c>
      <c r="BV50" s="234">
        <f t="shared" si="223"/>
        <v>37</v>
      </c>
      <c r="BW50" s="235" t="str">
        <f t="shared" si="148"/>
        <v/>
      </c>
      <c r="BX50" s="236" t="str">
        <f>IFERROR(VLOOKUP(BW50,'Referencia Parámetros'!$A$2:$B$18,2),"")</f>
        <v/>
      </c>
      <c r="BY50" s="140"/>
      <c r="BZ50" s="140"/>
      <c r="CA50" s="136" t="str">
        <f t="shared" si="243"/>
        <v>Completar</v>
      </c>
      <c r="CB50" s="134"/>
      <c r="CC50" s="134"/>
      <c r="CD50" s="134"/>
      <c r="CE50" s="136" t="str">
        <f t="shared" si="244"/>
        <v>Completar</v>
      </c>
      <c r="CF50" s="137" t="str">
        <f t="shared" si="245"/>
        <v>Completar</v>
      </c>
      <c r="CG50" s="137" t="str">
        <f t="shared" si="246"/>
        <v>Completar</v>
      </c>
      <c r="CH50" s="135"/>
      <c r="CI50" s="136" t="str">
        <f t="shared" si="247"/>
        <v>Completar</v>
      </c>
      <c r="CJ50" s="237">
        <f t="shared" si="149"/>
        <v>0</v>
      </c>
      <c r="CK50" s="238">
        <f t="shared" si="150"/>
        <v>0</v>
      </c>
      <c r="CL50" s="239" t="str">
        <f>IFERROR(IF(CK50&gt;20*BX50,'Referencia Parámetros'!$D$20,IF(CK50&gt;10*BX50,'Referencia Parámetros'!$D$21,IF(CK50&gt;5*BX50,'Referencia Parámetros'!$D$22, IF(CK50&gt;1,'Referencia Parámetros'!$D$23,"NO APLICA")))),"")</f>
        <v/>
      </c>
      <c r="CM50" s="240" t="str">
        <f t="shared" si="151"/>
        <v/>
      </c>
      <c r="CN50" s="291">
        <f t="shared" si="40"/>
        <v>0</v>
      </c>
      <c r="CO50" s="234">
        <f t="shared" si="152"/>
        <v>0</v>
      </c>
      <c r="CP50" s="234">
        <f t="shared" si="153"/>
        <v>0</v>
      </c>
      <c r="CQ50" s="234">
        <f t="shared" si="154"/>
        <v>0</v>
      </c>
      <c r="CR50" s="242">
        <f t="shared" si="155"/>
        <v>0</v>
      </c>
      <c r="CT50" s="234">
        <f t="shared" si="224"/>
        <v>37</v>
      </c>
      <c r="CU50" s="235" t="str">
        <f t="shared" si="156"/>
        <v/>
      </c>
      <c r="CV50" s="236" t="str">
        <f>IFERROR(VLOOKUP(CU50,'Referencia Parámetros'!$A$2:$B$18,2),"")</f>
        <v/>
      </c>
      <c r="CW50" s="140"/>
      <c r="CX50" s="140"/>
      <c r="CY50" s="136" t="str">
        <f t="shared" si="248"/>
        <v>Completar</v>
      </c>
      <c r="CZ50" s="134"/>
      <c r="DA50" s="134"/>
      <c r="DB50" s="134"/>
      <c r="DC50" s="136" t="str">
        <f t="shared" si="249"/>
        <v>Completar</v>
      </c>
      <c r="DD50" s="137" t="str">
        <f t="shared" si="250"/>
        <v>Completar</v>
      </c>
      <c r="DE50" s="137" t="str">
        <f t="shared" si="251"/>
        <v>Completar</v>
      </c>
      <c r="DF50" s="135"/>
      <c r="DG50" s="136" t="str">
        <f t="shared" si="252"/>
        <v>Completar</v>
      </c>
      <c r="DH50" s="237">
        <f t="shared" si="157"/>
        <v>0</v>
      </c>
      <c r="DI50" s="238">
        <f t="shared" si="158"/>
        <v>0</v>
      </c>
      <c r="DJ50" s="239" t="str">
        <f>IFERROR(IF(DI50&gt;20*CV50,'Referencia Parámetros'!$D$20,IF(DI50&gt;10*CV50,'Referencia Parámetros'!$D$21,IF(DI50&gt;5*CV50,'Referencia Parámetros'!$D$22, IF(DI50&gt;1,'Referencia Parámetros'!$D$23,"NO APLICA")))),"")</f>
        <v/>
      </c>
      <c r="DK50" s="240" t="str">
        <f t="shared" si="159"/>
        <v/>
      </c>
      <c r="DL50" s="291">
        <f t="shared" si="50"/>
        <v>0</v>
      </c>
      <c r="DM50" s="234">
        <f t="shared" si="160"/>
        <v>0</v>
      </c>
      <c r="DN50" s="234">
        <f t="shared" si="161"/>
        <v>0</v>
      </c>
      <c r="DO50" s="234">
        <f t="shared" si="162"/>
        <v>0</v>
      </c>
      <c r="DP50" s="242">
        <f t="shared" si="163"/>
        <v>0</v>
      </c>
      <c r="DR50" s="234">
        <f t="shared" si="225"/>
        <v>37</v>
      </c>
      <c r="DS50" s="235" t="str">
        <f t="shared" si="164"/>
        <v/>
      </c>
      <c r="DT50" s="236" t="str">
        <f>IFERROR(VLOOKUP(DS50,'Referencia Parámetros'!$A$2:$B$18,2),"")</f>
        <v/>
      </c>
      <c r="DU50" s="140"/>
      <c r="DV50" s="140"/>
      <c r="DW50" s="136" t="str">
        <f t="shared" si="253"/>
        <v>Completar</v>
      </c>
      <c r="DX50" s="134"/>
      <c r="DY50" s="134"/>
      <c r="DZ50" s="134"/>
      <c r="EA50" s="136" t="str">
        <f t="shared" si="254"/>
        <v>Completar</v>
      </c>
      <c r="EB50" s="137" t="str">
        <f t="shared" si="255"/>
        <v>Completar</v>
      </c>
      <c r="EC50" s="137" t="str">
        <f t="shared" si="256"/>
        <v>Completar</v>
      </c>
      <c r="ED50" s="135"/>
      <c r="EE50" s="136" t="str">
        <f t="shared" si="257"/>
        <v>Completar</v>
      </c>
      <c r="EF50" s="237">
        <f t="shared" si="165"/>
        <v>0</v>
      </c>
      <c r="EG50" s="238">
        <f t="shared" si="166"/>
        <v>0</v>
      </c>
      <c r="EH50" s="239" t="str">
        <f>IFERROR(IF(EG50&gt;20*DT50,'Referencia Parámetros'!$D$20,IF(EG50&gt;10*DT50,'Referencia Parámetros'!$D$21,IF(EG50&gt;5*DT50,'Referencia Parámetros'!$D$22, IF(EG50&gt;1,'Referencia Parámetros'!$D$23,"NO APLICA")))),"")</f>
        <v/>
      </c>
      <c r="EI50" s="240" t="str">
        <f t="shared" si="167"/>
        <v/>
      </c>
      <c r="EJ50" s="291">
        <f t="shared" si="60"/>
        <v>0</v>
      </c>
      <c r="EK50" s="234">
        <f t="shared" si="168"/>
        <v>0</v>
      </c>
      <c r="EL50" s="234">
        <f t="shared" si="169"/>
        <v>0</v>
      </c>
      <c r="EM50" s="234">
        <f t="shared" si="170"/>
        <v>0</v>
      </c>
      <c r="EN50" s="242">
        <f t="shared" si="171"/>
        <v>0</v>
      </c>
      <c r="EP50" s="234">
        <f t="shared" si="226"/>
        <v>37</v>
      </c>
      <c r="EQ50" s="235" t="str">
        <f t="shared" si="172"/>
        <v/>
      </c>
      <c r="ER50" s="236" t="str">
        <f>IFERROR(VLOOKUP(EQ50,'Referencia Parámetros'!$A$2:$B$18,2),"")</f>
        <v/>
      </c>
      <c r="ES50" s="140"/>
      <c r="ET50" s="140"/>
      <c r="EU50" s="136" t="str">
        <f t="shared" si="258"/>
        <v>Completar</v>
      </c>
      <c r="EV50" s="134"/>
      <c r="EW50" s="134"/>
      <c r="EX50" s="134"/>
      <c r="EY50" s="136" t="str">
        <f t="shared" si="259"/>
        <v>Completar</v>
      </c>
      <c r="EZ50" s="137" t="str">
        <f t="shared" si="260"/>
        <v>Completar</v>
      </c>
      <c r="FA50" s="137" t="str">
        <f t="shared" si="261"/>
        <v>Completar</v>
      </c>
      <c r="FB50" s="135"/>
      <c r="FC50" s="136" t="str">
        <f t="shared" si="262"/>
        <v>Completar</v>
      </c>
      <c r="FD50" s="237">
        <f t="shared" si="173"/>
        <v>0</v>
      </c>
      <c r="FE50" s="238">
        <f t="shared" si="174"/>
        <v>0</v>
      </c>
      <c r="FF50" s="239" t="str">
        <f>IFERROR(IF(FE50&gt;20*ER50,'Referencia Parámetros'!$D$20,IF(FE50&gt;10*ER50,'Referencia Parámetros'!$D$21,IF(FE50&gt;5*ER50,'Referencia Parámetros'!$D$22, IF(FE50&gt;1,'Referencia Parámetros'!$D$23,"NO APLICA")))),"")</f>
        <v/>
      </c>
      <c r="FG50" s="240" t="str">
        <f t="shared" si="175"/>
        <v/>
      </c>
      <c r="FH50" s="291">
        <f t="shared" si="70"/>
        <v>0</v>
      </c>
      <c r="FI50" s="234">
        <f t="shared" si="176"/>
        <v>0</v>
      </c>
      <c r="FJ50" s="234">
        <f t="shared" si="177"/>
        <v>0</v>
      </c>
      <c r="FK50" s="234">
        <f t="shared" si="178"/>
        <v>0</v>
      </c>
      <c r="FL50" s="242">
        <f t="shared" si="179"/>
        <v>0</v>
      </c>
      <c r="FN50" s="234">
        <f t="shared" si="227"/>
        <v>37</v>
      </c>
      <c r="FO50" s="235" t="str">
        <f t="shared" si="180"/>
        <v/>
      </c>
      <c r="FP50" s="236" t="str">
        <f>IFERROR(VLOOKUP(FO50,'Referencia Parámetros'!$A$2:$B$18,2),"")</f>
        <v/>
      </c>
      <c r="FQ50" s="140"/>
      <c r="FR50" s="140"/>
      <c r="FS50" s="136" t="str">
        <f t="shared" si="263"/>
        <v>Completar</v>
      </c>
      <c r="FT50" s="134"/>
      <c r="FU50" s="134"/>
      <c r="FV50" s="134"/>
      <c r="FW50" s="136" t="str">
        <f t="shared" si="264"/>
        <v>Completar</v>
      </c>
      <c r="FX50" s="137" t="str">
        <f t="shared" si="265"/>
        <v>Completar</v>
      </c>
      <c r="FY50" s="137" t="str">
        <f t="shared" si="266"/>
        <v>Completar</v>
      </c>
      <c r="FZ50" s="135"/>
      <c r="GA50" s="136" t="str">
        <f t="shared" si="267"/>
        <v>Completar</v>
      </c>
      <c r="GB50" s="237">
        <f t="shared" si="181"/>
        <v>0</v>
      </c>
      <c r="GC50" s="238">
        <f t="shared" si="182"/>
        <v>0</v>
      </c>
      <c r="GD50" s="239" t="str">
        <f>IFERROR(IF(GC50&gt;20*FP50,'Referencia Parámetros'!$D$20,IF(GC50&gt;10*FP50,'Referencia Parámetros'!$D$21,IF(GC50&gt;5*FP50,'Referencia Parámetros'!$D$22, IF(GC50&gt;1,'Referencia Parámetros'!$D$23,"NO APLICA")))),"")</f>
        <v/>
      </c>
      <c r="GE50" s="240" t="str">
        <f t="shared" si="183"/>
        <v/>
      </c>
      <c r="GF50" s="291">
        <f t="shared" si="80"/>
        <v>0</v>
      </c>
      <c r="GG50" s="234">
        <f t="shared" si="184"/>
        <v>0</v>
      </c>
      <c r="GH50" s="234">
        <f t="shared" si="185"/>
        <v>0</v>
      </c>
      <c r="GI50" s="234">
        <f t="shared" si="186"/>
        <v>0</v>
      </c>
      <c r="GJ50" s="242">
        <f t="shared" si="187"/>
        <v>0</v>
      </c>
      <c r="GL50" s="234">
        <f t="shared" si="228"/>
        <v>37</v>
      </c>
      <c r="GM50" s="235" t="str">
        <f t="shared" si="188"/>
        <v/>
      </c>
      <c r="GN50" s="236" t="str">
        <f>IFERROR(VLOOKUP(GM50,'Referencia Parámetros'!$A$2:$B$18,2),"")</f>
        <v/>
      </c>
      <c r="GO50" s="140"/>
      <c r="GP50" s="140"/>
      <c r="GQ50" s="136" t="str">
        <f t="shared" si="268"/>
        <v>Completar</v>
      </c>
      <c r="GR50" s="134"/>
      <c r="GS50" s="134"/>
      <c r="GT50" s="134"/>
      <c r="GU50" s="136" t="str">
        <f t="shared" si="269"/>
        <v>Completar</v>
      </c>
      <c r="GV50" s="137" t="str">
        <f t="shared" si="270"/>
        <v>Completar</v>
      </c>
      <c r="GW50" s="137" t="str">
        <f t="shared" si="271"/>
        <v>Completar</v>
      </c>
      <c r="GX50" s="135"/>
      <c r="GY50" s="136" t="str">
        <f t="shared" si="272"/>
        <v>Completar</v>
      </c>
      <c r="GZ50" s="237">
        <f t="shared" si="189"/>
        <v>0</v>
      </c>
      <c r="HA50" s="238">
        <f t="shared" si="190"/>
        <v>0</v>
      </c>
      <c r="HB50" s="239" t="str">
        <f>IFERROR(IF(HA50&gt;20*GN50,'Referencia Parámetros'!$D$20,IF(HA50&gt;10*GN50,'Referencia Parámetros'!$D$21,IF(HA50&gt;5*GN50,'Referencia Parámetros'!$D$22, IF(HA50&gt;1,'Referencia Parámetros'!$D$23,"NO APLICA")))),"")</f>
        <v/>
      </c>
      <c r="HC50" s="240" t="str">
        <f t="shared" si="191"/>
        <v/>
      </c>
      <c r="HD50" s="291">
        <f t="shared" si="90"/>
        <v>0</v>
      </c>
      <c r="HE50" s="234">
        <f t="shared" si="192"/>
        <v>0</v>
      </c>
      <c r="HF50" s="234">
        <f t="shared" si="193"/>
        <v>0</v>
      </c>
      <c r="HG50" s="234">
        <f t="shared" si="194"/>
        <v>0</v>
      </c>
      <c r="HH50" s="242">
        <f t="shared" si="195"/>
        <v>0</v>
      </c>
      <c r="HJ50" s="234">
        <f t="shared" si="229"/>
        <v>37</v>
      </c>
      <c r="HK50" s="235" t="str">
        <f t="shared" si="196"/>
        <v/>
      </c>
      <c r="HL50" s="236" t="str">
        <f>IFERROR(VLOOKUP(HK50,'Referencia Parámetros'!$A$2:$B$18,2),"")</f>
        <v/>
      </c>
      <c r="HM50" s="140"/>
      <c r="HN50" s="140"/>
      <c r="HO50" s="136" t="str">
        <f t="shared" si="273"/>
        <v>Completar</v>
      </c>
      <c r="HP50" s="134"/>
      <c r="HQ50" s="134"/>
      <c r="HR50" s="134"/>
      <c r="HS50" s="136" t="str">
        <f t="shared" si="274"/>
        <v>Completar</v>
      </c>
      <c r="HT50" s="137" t="str">
        <f t="shared" si="275"/>
        <v>Completar</v>
      </c>
      <c r="HU50" s="137" t="str">
        <f t="shared" si="276"/>
        <v>Completar</v>
      </c>
      <c r="HV50" s="135"/>
      <c r="HW50" s="136" t="str">
        <f t="shared" si="277"/>
        <v>Completar</v>
      </c>
      <c r="HX50" s="237">
        <f t="shared" si="197"/>
        <v>0</v>
      </c>
      <c r="HY50" s="238">
        <f t="shared" si="198"/>
        <v>0</v>
      </c>
      <c r="HZ50" s="239" t="str">
        <f>IFERROR(IF(HY50&gt;20*HL50,'Referencia Parámetros'!$D$20,IF(HY50&gt;10*HL50,'Referencia Parámetros'!$D$21,IF(HY50&gt;5*HL50,'Referencia Parámetros'!$D$22, IF(HY50&gt;1,'Referencia Parámetros'!$D$23,"NO APLICA")))),"")</f>
        <v/>
      </c>
      <c r="IA50" s="240" t="str">
        <f t="shared" si="199"/>
        <v/>
      </c>
      <c r="IB50" s="291">
        <f t="shared" si="100"/>
        <v>0</v>
      </c>
      <c r="IC50" s="234">
        <f t="shared" si="200"/>
        <v>0</v>
      </c>
      <c r="ID50" s="234">
        <f t="shared" si="201"/>
        <v>0</v>
      </c>
      <c r="IE50" s="234">
        <f t="shared" si="202"/>
        <v>0</v>
      </c>
      <c r="IF50" s="242">
        <f t="shared" si="203"/>
        <v>0</v>
      </c>
      <c r="IH50" s="234">
        <f t="shared" si="230"/>
        <v>37</v>
      </c>
      <c r="II50" s="235" t="str">
        <f t="shared" si="204"/>
        <v/>
      </c>
      <c r="IJ50" s="236" t="str">
        <f>IFERROR(VLOOKUP(II50,'Referencia Parámetros'!$A$2:$B$18,2),"")</f>
        <v/>
      </c>
      <c r="IK50" s="140"/>
      <c r="IL50" s="140"/>
      <c r="IM50" s="136" t="str">
        <f t="shared" si="278"/>
        <v>Completar</v>
      </c>
      <c r="IN50" s="134"/>
      <c r="IO50" s="134"/>
      <c r="IP50" s="134"/>
      <c r="IQ50" s="136" t="str">
        <f t="shared" si="279"/>
        <v>Completar</v>
      </c>
      <c r="IR50" s="137" t="str">
        <f t="shared" si="280"/>
        <v>Completar</v>
      </c>
      <c r="IS50" s="137" t="str">
        <f t="shared" si="281"/>
        <v>Completar</v>
      </c>
      <c r="IT50" s="135"/>
      <c r="IU50" s="136" t="str">
        <f t="shared" si="282"/>
        <v>Completar</v>
      </c>
      <c r="IV50" s="237">
        <f t="shared" si="205"/>
        <v>0</v>
      </c>
      <c r="IW50" s="238">
        <f t="shared" si="206"/>
        <v>0</v>
      </c>
      <c r="IX50" s="239" t="str">
        <f>IFERROR(IF(IW50&gt;20*IJ50,'Referencia Parámetros'!$D$20,IF(IW50&gt;10*IJ50,'Referencia Parámetros'!$D$21,IF(IW50&gt;5*IJ50,'Referencia Parámetros'!$D$22, IF(IW50&gt;1,'Referencia Parámetros'!$D$23,"NO APLICA")))),"")</f>
        <v/>
      </c>
      <c r="IY50" s="240" t="str">
        <f t="shared" si="207"/>
        <v/>
      </c>
      <c r="IZ50" s="291">
        <f t="shared" si="110"/>
        <v>0</v>
      </c>
      <c r="JA50" s="234">
        <f t="shared" si="208"/>
        <v>0</v>
      </c>
      <c r="JB50" s="234">
        <f t="shared" si="209"/>
        <v>0</v>
      </c>
      <c r="JC50" s="234">
        <f t="shared" si="210"/>
        <v>0</v>
      </c>
      <c r="JD50" s="242">
        <f t="shared" si="211"/>
        <v>0</v>
      </c>
      <c r="JE50" s="198"/>
      <c r="JF50" s="234">
        <f t="shared" si="231"/>
        <v>37</v>
      </c>
      <c r="JG50" s="235" t="str">
        <f t="shared" si="212"/>
        <v/>
      </c>
      <c r="JH50" s="236" t="str">
        <f>IFERROR(VLOOKUP(JG50,'Referencia Parámetros'!$A$2:$B$18,2),"")</f>
        <v/>
      </c>
      <c r="JI50" s="140"/>
      <c r="JJ50" s="140"/>
      <c r="JK50" s="136" t="str">
        <f t="shared" si="283"/>
        <v>Completar</v>
      </c>
      <c r="JL50" s="134"/>
      <c r="JM50" s="134"/>
      <c r="JN50" s="134"/>
      <c r="JO50" s="136" t="str">
        <f t="shared" si="284"/>
        <v>Completar</v>
      </c>
      <c r="JP50" s="137" t="str">
        <f t="shared" si="285"/>
        <v>Completar</v>
      </c>
      <c r="JQ50" s="137" t="str">
        <f t="shared" si="286"/>
        <v>Completar</v>
      </c>
      <c r="JR50" s="135"/>
      <c r="JS50" s="136" t="str">
        <f t="shared" si="287"/>
        <v>Completar</v>
      </c>
      <c r="JT50" s="237">
        <f t="shared" si="213"/>
        <v>0</v>
      </c>
      <c r="JU50" s="238">
        <f t="shared" si="214"/>
        <v>0</v>
      </c>
      <c r="JV50" s="239" t="str">
        <f>IFERROR(IF(JU50&gt;20*JH50,'Referencia Parámetros'!$D$20,IF(JU50&gt;10*JH50,'Referencia Parámetros'!$D$21,IF(JU50&gt;5*JH50,'Referencia Parámetros'!$D$22, IF(JU50&gt;1,'Referencia Parámetros'!$D$23,"NO APLICA")))),"")</f>
        <v/>
      </c>
      <c r="JW50" s="240" t="str">
        <f t="shared" si="215"/>
        <v/>
      </c>
      <c r="JX50" s="291">
        <f t="shared" si="120"/>
        <v>0</v>
      </c>
      <c r="JY50" s="234">
        <f t="shared" si="216"/>
        <v>0</v>
      </c>
      <c r="JZ50" s="234">
        <f t="shared" si="217"/>
        <v>0</v>
      </c>
      <c r="KA50" s="234">
        <f t="shared" si="218"/>
        <v>0</v>
      </c>
      <c r="KB50" s="242">
        <f t="shared" si="219"/>
        <v>0</v>
      </c>
      <c r="LK50" s="244"/>
      <c r="LY50" s="198"/>
    </row>
    <row r="51" spans="1:337" ht="16.5" customHeight="1" x14ac:dyDescent="0.25">
      <c r="A51" s="234">
        <f t="shared" si="220"/>
        <v>38</v>
      </c>
      <c r="B51" s="235" t="str">
        <f t="shared" si="124"/>
        <v/>
      </c>
      <c r="C51" s="236" t="str">
        <f>+IFERROR(VLOOKUP(B51,'Referencia Parámetros'!$A$2:$B$18,2),"")</f>
        <v/>
      </c>
      <c r="D51" s="140"/>
      <c r="E51" s="134"/>
      <c r="F51" s="135"/>
      <c r="G51" s="134"/>
      <c r="H51" s="134"/>
      <c r="I51" s="134"/>
      <c r="J51" s="135"/>
      <c r="K51" s="141"/>
      <c r="L51" s="141"/>
      <c r="M51" s="135"/>
      <c r="N51" s="135"/>
      <c r="O51" s="237">
        <f t="shared" si="125"/>
        <v>0</v>
      </c>
      <c r="P51" s="238">
        <f t="shared" si="126"/>
        <v>0</v>
      </c>
      <c r="Q51" s="239" t="str">
        <f>IFERROR(IF(P51&gt;20*C51,'Referencia Parámetros'!$D$20,IF(P51&gt;10*C51,'Referencia Parámetros'!$D$21,IF(P51&gt;5*C51,'Referencia Parámetros'!$D$22,IF(P51&gt;1,'Referencia Parámetros'!$D$23,"NO APLICA")))),"")</f>
        <v/>
      </c>
      <c r="R51" s="240" t="str">
        <f t="shared" si="127"/>
        <v/>
      </c>
      <c r="S51" s="300">
        <f t="shared" si="13"/>
        <v>0</v>
      </c>
      <c r="T51" s="234">
        <f t="shared" si="128"/>
        <v>0</v>
      </c>
      <c r="U51" s="234">
        <f t="shared" si="129"/>
        <v>0</v>
      </c>
      <c r="V51" s="234">
        <f t="shared" si="130"/>
        <v>0</v>
      </c>
      <c r="W51" s="242">
        <f t="shared" si="131"/>
        <v>0</v>
      </c>
      <c r="X51" s="297"/>
      <c r="Z51" s="234">
        <f t="shared" si="221"/>
        <v>38</v>
      </c>
      <c r="AA51" s="235" t="str">
        <f t="shared" si="132"/>
        <v/>
      </c>
      <c r="AB51" s="236" t="str">
        <f>IFERROR(VLOOKUP(AA51,'Referencia Parámetros'!$A$2:$B$18,2),"")</f>
        <v/>
      </c>
      <c r="AC51" s="140"/>
      <c r="AD51" s="140"/>
      <c r="AE51" s="136" t="str">
        <f t="shared" si="233"/>
        <v>Completar</v>
      </c>
      <c r="AF51" s="134"/>
      <c r="AG51" s="134"/>
      <c r="AH51" s="134"/>
      <c r="AI51" s="136" t="str">
        <f t="shared" si="234"/>
        <v>Completar</v>
      </c>
      <c r="AJ51" s="137" t="str">
        <f t="shared" si="235"/>
        <v>Completar</v>
      </c>
      <c r="AK51" s="137" t="str">
        <f t="shared" si="236"/>
        <v>Completar</v>
      </c>
      <c r="AL51" s="135"/>
      <c r="AM51" s="136" t="str">
        <f t="shared" si="237"/>
        <v>Completar</v>
      </c>
      <c r="AN51" s="237">
        <f t="shared" si="133"/>
        <v>0</v>
      </c>
      <c r="AO51" s="238">
        <f t="shared" si="134"/>
        <v>0</v>
      </c>
      <c r="AP51" s="239" t="str">
        <f>IFERROR(IF(AO51&gt;20*AB51,'Referencia Parámetros'!$D$20,IF(AO51&gt;10*AB51,'Referencia Parámetros'!$D$21,IF(AO51&gt;5*AB51,'Referencia Parámetros'!$D$22, IF(AO51&gt;1,'Referencia Parámetros'!$D$23,"NO APLICA")))),"")</f>
        <v/>
      </c>
      <c r="AQ51" s="240" t="str">
        <f t="shared" si="135"/>
        <v/>
      </c>
      <c r="AR51" s="291">
        <f t="shared" si="232"/>
        <v>0</v>
      </c>
      <c r="AS51" s="234">
        <f t="shared" si="136"/>
        <v>0</v>
      </c>
      <c r="AT51" s="234">
        <f t="shared" si="137"/>
        <v>0</v>
      </c>
      <c r="AU51" s="234">
        <f t="shared" si="138"/>
        <v>0</v>
      </c>
      <c r="AV51" s="242">
        <f t="shared" si="139"/>
        <v>0</v>
      </c>
      <c r="AX51" s="234">
        <f t="shared" si="222"/>
        <v>38</v>
      </c>
      <c r="AY51" s="235" t="str">
        <f t="shared" si="140"/>
        <v/>
      </c>
      <c r="AZ51" s="236" t="str">
        <f>IFERROR(VLOOKUP(AY51,'Referencia Parámetros'!$A$2:$B$18,2),"")</f>
        <v/>
      </c>
      <c r="BA51" s="140"/>
      <c r="BB51" s="140"/>
      <c r="BC51" s="136" t="str">
        <f t="shared" si="238"/>
        <v>Completar</v>
      </c>
      <c r="BD51" s="134"/>
      <c r="BE51" s="134"/>
      <c r="BF51" s="134"/>
      <c r="BG51" s="136" t="str">
        <f t="shared" si="239"/>
        <v>Completar</v>
      </c>
      <c r="BH51" s="137" t="str">
        <f t="shared" si="240"/>
        <v>Completar</v>
      </c>
      <c r="BI51" s="137" t="str">
        <f t="shared" si="241"/>
        <v>Completar</v>
      </c>
      <c r="BJ51" s="135"/>
      <c r="BK51" s="136" t="str">
        <f t="shared" si="242"/>
        <v>Completar</v>
      </c>
      <c r="BL51" s="237">
        <f t="shared" si="141"/>
        <v>0</v>
      </c>
      <c r="BM51" s="238">
        <f t="shared" si="142"/>
        <v>0</v>
      </c>
      <c r="BN51" s="239" t="str">
        <f>IFERROR(IF(BM51&gt;20*AZ51,'Referencia Parámetros'!$D$20,IF(BM51&gt;10*AZ51,'Referencia Parámetros'!$D$21,IF(BM51&gt;5*AZ51,'Referencia Parámetros'!$D$22, IF(BM51&gt;1,'Referencia Parámetros'!$D$23,"NO APLICA")))),"")</f>
        <v/>
      </c>
      <c r="BO51" s="240" t="str">
        <f t="shared" si="143"/>
        <v/>
      </c>
      <c r="BP51" s="291">
        <f t="shared" si="30"/>
        <v>0</v>
      </c>
      <c r="BQ51" s="234">
        <f t="shared" si="144"/>
        <v>0</v>
      </c>
      <c r="BR51" s="234">
        <f t="shared" si="145"/>
        <v>0</v>
      </c>
      <c r="BS51" s="234">
        <f t="shared" si="146"/>
        <v>0</v>
      </c>
      <c r="BT51" s="242">
        <f t="shared" si="147"/>
        <v>0</v>
      </c>
      <c r="BV51" s="234">
        <f t="shared" si="223"/>
        <v>38</v>
      </c>
      <c r="BW51" s="235" t="str">
        <f t="shared" si="148"/>
        <v/>
      </c>
      <c r="BX51" s="236" t="str">
        <f>IFERROR(VLOOKUP(BW51,'Referencia Parámetros'!$A$2:$B$18,2),"")</f>
        <v/>
      </c>
      <c r="BY51" s="140"/>
      <c r="BZ51" s="140"/>
      <c r="CA51" s="136" t="str">
        <f t="shared" si="243"/>
        <v>Completar</v>
      </c>
      <c r="CB51" s="134"/>
      <c r="CC51" s="134"/>
      <c r="CD51" s="134"/>
      <c r="CE51" s="136" t="str">
        <f t="shared" si="244"/>
        <v>Completar</v>
      </c>
      <c r="CF51" s="137" t="str">
        <f t="shared" si="245"/>
        <v>Completar</v>
      </c>
      <c r="CG51" s="137" t="str">
        <f t="shared" si="246"/>
        <v>Completar</v>
      </c>
      <c r="CH51" s="135"/>
      <c r="CI51" s="136" t="str">
        <f t="shared" si="247"/>
        <v>Completar</v>
      </c>
      <c r="CJ51" s="237">
        <f t="shared" si="149"/>
        <v>0</v>
      </c>
      <c r="CK51" s="238">
        <f t="shared" si="150"/>
        <v>0</v>
      </c>
      <c r="CL51" s="239" t="str">
        <f>IFERROR(IF(CK51&gt;20*BX51,'Referencia Parámetros'!$D$20,IF(CK51&gt;10*BX51,'Referencia Parámetros'!$D$21,IF(CK51&gt;5*BX51,'Referencia Parámetros'!$D$22, IF(CK51&gt;1,'Referencia Parámetros'!$D$23,"NO APLICA")))),"")</f>
        <v/>
      </c>
      <c r="CM51" s="240" t="str">
        <f t="shared" si="151"/>
        <v/>
      </c>
      <c r="CN51" s="291">
        <f t="shared" si="40"/>
        <v>0</v>
      </c>
      <c r="CO51" s="234">
        <f t="shared" si="152"/>
        <v>0</v>
      </c>
      <c r="CP51" s="234">
        <f t="shared" si="153"/>
        <v>0</v>
      </c>
      <c r="CQ51" s="234">
        <f t="shared" si="154"/>
        <v>0</v>
      </c>
      <c r="CR51" s="242">
        <f t="shared" si="155"/>
        <v>0</v>
      </c>
      <c r="CT51" s="234">
        <f t="shared" si="224"/>
        <v>38</v>
      </c>
      <c r="CU51" s="235" t="str">
        <f t="shared" si="156"/>
        <v/>
      </c>
      <c r="CV51" s="236" t="str">
        <f>IFERROR(VLOOKUP(CU51,'Referencia Parámetros'!$A$2:$B$18,2),"")</f>
        <v/>
      </c>
      <c r="CW51" s="140"/>
      <c r="CX51" s="140"/>
      <c r="CY51" s="136" t="str">
        <f t="shared" si="248"/>
        <v>Completar</v>
      </c>
      <c r="CZ51" s="134"/>
      <c r="DA51" s="134"/>
      <c r="DB51" s="134"/>
      <c r="DC51" s="136" t="str">
        <f t="shared" si="249"/>
        <v>Completar</v>
      </c>
      <c r="DD51" s="137" t="str">
        <f t="shared" si="250"/>
        <v>Completar</v>
      </c>
      <c r="DE51" s="137" t="str">
        <f t="shared" si="251"/>
        <v>Completar</v>
      </c>
      <c r="DF51" s="135"/>
      <c r="DG51" s="136" t="str">
        <f t="shared" si="252"/>
        <v>Completar</v>
      </c>
      <c r="DH51" s="237">
        <f t="shared" si="157"/>
        <v>0</v>
      </c>
      <c r="DI51" s="238">
        <f t="shared" si="158"/>
        <v>0</v>
      </c>
      <c r="DJ51" s="239" t="str">
        <f>IFERROR(IF(DI51&gt;20*CV51,'Referencia Parámetros'!$D$20,IF(DI51&gt;10*CV51,'Referencia Parámetros'!$D$21,IF(DI51&gt;5*CV51,'Referencia Parámetros'!$D$22, IF(DI51&gt;1,'Referencia Parámetros'!$D$23,"NO APLICA")))),"")</f>
        <v/>
      </c>
      <c r="DK51" s="240" t="str">
        <f t="shared" si="159"/>
        <v/>
      </c>
      <c r="DL51" s="291">
        <f t="shared" si="50"/>
        <v>0</v>
      </c>
      <c r="DM51" s="234">
        <f t="shared" si="160"/>
        <v>0</v>
      </c>
      <c r="DN51" s="234">
        <f t="shared" si="161"/>
        <v>0</v>
      </c>
      <c r="DO51" s="234">
        <f t="shared" si="162"/>
        <v>0</v>
      </c>
      <c r="DP51" s="242">
        <f t="shared" si="163"/>
        <v>0</v>
      </c>
      <c r="DR51" s="234">
        <f t="shared" si="225"/>
        <v>38</v>
      </c>
      <c r="DS51" s="235" t="str">
        <f t="shared" si="164"/>
        <v/>
      </c>
      <c r="DT51" s="236" t="str">
        <f>IFERROR(VLOOKUP(DS51,'Referencia Parámetros'!$A$2:$B$18,2),"")</f>
        <v/>
      </c>
      <c r="DU51" s="140"/>
      <c r="DV51" s="140"/>
      <c r="DW51" s="136" t="str">
        <f t="shared" si="253"/>
        <v>Completar</v>
      </c>
      <c r="DX51" s="134"/>
      <c r="DY51" s="134"/>
      <c r="DZ51" s="134"/>
      <c r="EA51" s="136" t="str">
        <f t="shared" si="254"/>
        <v>Completar</v>
      </c>
      <c r="EB51" s="137" t="str">
        <f t="shared" si="255"/>
        <v>Completar</v>
      </c>
      <c r="EC51" s="137" t="str">
        <f t="shared" si="256"/>
        <v>Completar</v>
      </c>
      <c r="ED51" s="135"/>
      <c r="EE51" s="136" t="str">
        <f t="shared" si="257"/>
        <v>Completar</v>
      </c>
      <c r="EF51" s="237">
        <f t="shared" si="165"/>
        <v>0</v>
      </c>
      <c r="EG51" s="238">
        <f t="shared" si="166"/>
        <v>0</v>
      </c>
      <c r="EH51" s="239" t="str">
        <f>IFERROR(IF(EG51&gt;20*DT51,'Referencia Parámetros'!$D$20,IF(EG51&gt;10*DT51,'Referencia Parámetros'!$D$21,IF(EG51&gt;5*DT51,'Referencia Parámetros'!$D$22, IF(EG51&gt;1,'Referencia Parámetros'!$D$23,"NO APLICA")))),"")</f>
        <v/>
      </c>
      <c r="EI51" s="240" t="str">
        <f t="shared" si="167"/>
        <v/>
      </c>
      <c r="EJ51" s="291">
        <f t="shared" si="60"/>
        <v>0</v>
      </c>
      <c r="EK51" s="234">
        <f t="shared" si="168"/>
        <v>0</v>
      </c>
      <c r="EL51" s="234">
        <f t="shared" si="169"/>
        <v>0</v>
      </c>
      <c r="EM51" s="234">
        <f t="shared" si="170"/>
        <v>0</v>
      </c>
      <c r="EN51" s="242">
        <f t="shared" si="171"/>
        <v>0</v>
      </c>
      <c r="EP51" s="234">
        <f t="shared" si="226"/>
        <v>38</v>
      </c>
      <c r="EQ51" s="235" t="str">
        <f t="shared" si="172"/>
        <v/>
      </c>
      <c r="ER51" s="236" t="str">
        <f>IFERROR(VLOOKUP(EQ51,'Referencia Parámetros'!$A$2:$B$18,2),"")</f>
        <v/>
      </c>
      <c r="ES51" s="140"/>
      <c r="ET51" s="140"/>
      <c r="EU51" s="136" t="str">
        <f t="shared" si="258"/>
        <v>Completar</v>
      </c>
      <c r="EV51" s="134"/>
      <c r="EW51" s="134"/>
      <c r="EX51" s="134"/>
      <c r="EY51" s="136" t="str">
        <f t="shared" si="259"/>
        <v>Completar</v>
      </c>
      <c r="EZ51" s="137" t="str">
        <f t="shared" si="260"/>
        <v>Completar</v>
      </c>
      <c r="FA51" s="137" t="str">
        <f t="shared" si="261"/>
        <v>Completar</v>
      </c>
      <c r="FB51" s="135"/>
      <c r="FC51" s="136" t="str">
        <f t="shared" si="262"/>
        <v>Completar</v>
      </c>
      <c r="FD51" s="237">
        <f t="shared" si="173"/>
        <v>0</v>
      </c>
      <c r="FE51" s="238">
        <f t="shared" si="174"/>
        <v>0</v>
      </c>
      <c r="FF51" s="239" t="str">
        <f>IFERROR(IF(FE51&gt;20*ER51,'Referencia Parámetros'!$D$20,IF(FE51&gt;10*ER51,'Referencia Parámetros'!$D$21,IF(FE51&gt;5*ER51,'Referencia Parámetros'!$D$22, IF(FE51&gt;1,'Referencia Parámetros'!$D$23,"NO APLICA")))),"")</f>
        <v/>
      </c>
      <c r="FG51" s="240" t="str">
        <f t="shared" si="175"/>
        <v/>
      </c>
      <c r="FH51" s="291">
        <f t="shared" si="70"/>
        <v>0</v>
      </c>
      <c r="FI51" s="234">
        <f t="shared" si="176"/>
        <v>0</v>
      </c>
      <c r="FJ51" s="234">
        <f t="shared" si="177"/>
        <v>0</v>
      </c>
      <c r="FK51" s="234">
        <f t="shared" si="178"/>
        <v>0</v>
      </c>
      <c r="FL51" s="242">
        <f t="shared" si="179"/>
        <v>0</v>
      </c>
      <c r="FN51" s="234">
        <f t="shared" si="227"/>
        <v>38</v>
      </c>
      <c r="FO51" s="235" t="str">
        <f t="shared" si="180"/>
        <v/>
      </c>
      <c r="FP51" s="236" t="str">
        <f>IFERROR(VLOOKUP(FO51,'Referencia Parámetros'!$A$2:$B$18,2),"")</f>
        <v/>
      </c>
      <c r="FQ51" s="140"/>
      <c r="FR51" s="140"/>
      <c r="FS51" s="136" t="str">
        <f t="shared" si="263"/>
        <v>Completar</v>
      </c>
      <c r="FT51" s="134"/>
      <c r="FU51" s="134"/>
      <c r="FV51" s="134"/>
      <c r="FW51" s="136" t="str">
        <f t="shared" si="264"/>
        <v>Completar</v>
      </c>
      <c r="FX51" s="137" t="str">
        <f t="shared" si="265"/>
        <v>Completar</v>
      </c>
      <c r="FY51" s="137" t="str">
        <f t="shared" si="266"/>
        <v>Completar</v>
      </c>
      <c r="FZ51" s="135"/>
      <c r="GA51" s="136" t="str">
        <f t="shared" si="267"/>
        <v>Completar</v>
      </c>
      <c r="GB51" s="237">
        <f t="shared" si="181"/>
        <v>0</v>
      </c>
      <c r="GC51" s="238">
        <f t="shared" si="182"/>
        <v>0</v>
      </c>
      <c r="GD51" s="239" t="str">
        <f>IFERROR(IF(GC51&gt;20*FP51,'Referencia Parámetros'!$D$20,IF(GC51&gt;10*FP51,'Referencia Parámetros'!$D$21,IF(GC51&gt;5*FP51,'Referencia Parámetros'!$D$22, IF(GC51&gt;1,'Referencia Parámetros'!$D$23,"NO APLICA")))),"")</f>
        <v/>
      </c>
      <c r="GE51" s="240" t="str">
        <f t="shared" si="183"/>
        <v/>
      </c>
      <c r="GF51" s="291">
        <f t="shared" si="80"/>
        <v>0</v>
      </c>
      <c r="GG51" s="234">
        <f t="shared" si="184"/>
        <v>0</v>
      </c>
      <c r="GH51" s="234">
        <f t="shared" si="185"/>
        <v>0</v>
      </c>
      <c r="GI51" s="234">
        <f t="shared" si="186"/>
        <v>0</v>
      </c>
      <c r="GJ51" s="242">
        <f t="shared" si="187"/>
        <v>0</v>
      </c>
      <c r="GL51" s="234">
        <f t="shared" si="228"/>
        <v>38</v>
      </c>
      <c r="GM51" s="235" t="str">
        <f t="shared" si="188"/>
        <v/>
      </c>
      <c r="GN51" s="236" t="str">
        <f>IFERROR(VLOOKUP(GM51,'Referencia Parámetros'!$A$2:$B$18,2),"")</f>
        <v/>
      </c>
      <c r="GO51" s="140"/>
      <c r="GP51" s="140"/>
      <c r="GQ51" s="136" t="str">
        <f t="shared" si="268"/>
        <v>Completar</v>
      </c>
      <c r="GR51" s="134"/>
      <c r="GS51" s="134"/>
      <c r="GT51" s="134"/>
      <c r="GU51" s="136" t="str">
        <f t="shared" si="269"/>
        <v>Completar</v>
      </c>
      <c r="GV51" s="137" t="str">
        <f t="shared" si="270"/>
        <v>Completar</v>
      </c>
      <c r="GW51" s="137" t="str">
        <f t="shared" si="271"/>
        <v>Completar</v>
      </c>
      <c r="GX51" s="135"/>
      <c r="GY51" s="136" t="str">
        <f t="shared" si="272"/>
        <v>Completar</v>
      </c>
      <c r="GZ51" s="237">
        <f t="shared" si="189"/>
        <v>0</v>
      </c>
      <c r="HA51" s="238">
        <f t="shared" si="190"/>
        <v>0</v>
      </c>
      <c r="HB51" s="239" t="str">
        <f>IFERROR(IF(HA51&gt;20*GN51,'Referencia Parámetros'!$D$20,IF(HA51&gt;10*GN51,'Referencia Parámetros'!$D$21,IF(HA51&gt;5*GN51,'Referencia Parámetros'!$D$22, IF(HA51&gt;1,'Referencia Parámetros'!$D$23,"NO APLICA")))),"")</f>
        <v/>
      </c>
      <c r="HC51" s="240" t="str">
        <f t="shared" si="191"/>
        <v/>
      </c>
      <c r="HD51" s="291">
        <f t="shared" si="90"/>
        <v>0</v>
      </c>
      <c r="HE51" s="234">
        <f t="shared" si="192"/>
        <v>0</v>
      </c>
      <c r="HF51" s="234">
        <f t="shared" si="193"/>
        <v>0</v>
      </c>
      <c r="HG51" s="234">
        <f t="shared" si="194"/>
        <v>0</v>
      </c>
      <c r="HH51" s="242">
        <f t="shared" si="195"/>
        <v>0</v>
      </c>
      <c r="HJ51" s="234">
        <f t="shared" si="229"/>
        <v>38</v>
      </c>
      <c r="HK51" s="235" t="str">
        <f t="shared" si="196"/>
        <v/>
      </c>
      <c r="HL51" s="236" t="str">
        <f>IFERROR(VLOOKUP(HK51,'Referencia Parámetros'!$A$2:$B$18,2),"")</f>
        <v/>
      </c>
      <c r="HM51" s="140"/>
      <c r="HN51" s="140"/>
      <c r="HO51" s="136" t="str">
        <f t="shared" si="273"/>
        <v>Completar</v>
      </c>
      <c r="HP51" s="134"/>
      <c r="HQ51" s="134"/>
      <c r="HR51" s="134"/>
      <c r="HS51" s="136" t="str">
        <f t="shared" si="274"/>
        <v>Completar</v>
      </c>
      <c r="HT51" s="137" t="str">
        <f t="shared" si="275"/>
        <v>Completar</v>
      </c>
      <c r="HU51" s="137" t="str">
        <f t="shared" si="276"/>
        <v>Completar</v>
      </c>
      <c r="HV51" s="135"/>
      <c r="HW51" s="136" t="str">
        <f t="shared" si="277"/>
        <v>Completar</v>
      </c>
      <c r="HX51" s="237">
        <f t="shared" si="197"/>
        <v>0</v>
      </c>
      <c r="HY51" s="238">
        <f t="shared" si="198"/>
        <v>0</v>
      </c>
      <c r="HZ51" s="239" t="str">
        <f>IFERROR(IF(HY51&gt;20*HL51,'Referencia Parámetros'!$D$20,IF(HY51&gt;10*HL51,'Referencia Parámetros'!$D$21,IF(HY51&gt;5*HL51,'Referencia Parámetros'!$D$22, IF(HY51&gt;1,'Referencia Parámetros'!$D$23,"NO APLICA")))),"")</f>
        <v/>
      </c>
      <c r="IA51" s="240" t="str">
        <f t="shared" si="199"/>
        <v/>
      </c>
      <c r="IB51" s="291">
        <f t="shared" si="100"/>
        <v>0</v>
      </c>
      <c r="IC51" s="234">
        <f t="shared" si="200"/>
        <v>0</v>
      </c>
      <c r="ID51" s="234">
        <f t="shared" si="201"/>
        <v>0</v>
      </c>
      <c r="IE51" s="234">
        <f t="shared" si="202"/>
        <v>0</v>
      </c>
      <c r="IF51" s="242">
        <f t="shared" si="203"/>
        <v>0</v>
      </c>
      <c r="IH51" s="234">
        <f t="shared" si="230"/>
        <v>38</v>
      </c>
      <c r="II51" s="235" t="str">
        <f t="shared" si="204"/>
        <v/>
      </c>
      <c r="IJ51" s="236" t="str">
        <f>IFERROR(VLOOKUP(II51,'Referencia Parámetros'!$A$2:$B$18,2),"")</f>
        <v/>
      </c>
      <c r="IK51" s="140"/>
      <c r="IL51" s="140"/>
      <c r="IM51" s="136" t="str">
        <f t="shared" si="278"/>
        <v>Completar</v>
      </c>
      <c r="IN51" s="134"/>
      <c r="IO51" s="134"/>
      <c r="IP51" s="134"/>
      <c r="IQ51" s="136" t="str">
        <f t="shared" si="279"/>
        <v>Completar</v>
      </c>
      <c r="IR51" s="137" t="str">
        <f t="shared" si="280"/>
        <v>Completar</v>
      </c>
      <c r="IS51" s="137" t="str">
        <f t="shared" si="281"/>
        <v>Completar</v>
      </c>
      <c r="IT51" s="135"/>
      <c r="IU51" s="136" t="str">
        <f t="shared" si="282"/>
        <v>Completar</v>
      </c>
      <c r="IV51" s="237">
        <f t="shared" si="205"/>
        <v>0</v>
      </c>
      <c r="IW51" s="238">
        <f t="shared" si="206"/>
        <v>0</v>
      </c>
      <c r="IX51" s="239" t="str">
        <f>IFERROR(IF(IW51&gt;20*IJ51,'Referencia Parámetros'!$D$20,IF(IW51&gt;10*IJ51,'Referencia Parámetros'!$D$21,IF(IW51&gt;5*IJ51,'Referencia Parámetros'!$D$22, IF(IW51&gt;1,'Referencia Parámetros'!$D$23,"NO APLICA")))),"")</f>
        <v/>
      </c>
      <c r="IY51" s="240" t="str">
        <f t="shared" si="207"/>
        <v/>
      </c>
      <c r="IZ51" s="291">
        <f t="shared" si="110"/>
        <v>0</v>
      </c>
      <c r="JA51" s="234">
        <f t="shared" si="208"/>
        <v>0</v>
      </c>
      <c r="JB51" s="234">
        <f t="shared" si="209"/>
        <v>0</v>
      </c>
      <c r="JC51" s="234">
        <f t="shared" si="210"/>
        <v>0</v>
      </c>
      <c r="JD51" s="242">
        <f t="shared" si="211"/>
        <v>0</v>
      </c>
      <c r="JE51" s="198"/>
      <c r="JF51" s="234">
        <f t="shared" si="231"/>
        <v>38</v>
      </c>
      <c r="JG51" s="235" t="str">
        <f t="shared" si="212"/>
        <v/>
      </c>
      <c r="JH51" s="236" t="str">
        <f>IFERROR(VLOOKUP(JG51,'Referencia Parámetros'!$A$2:$B$18,2),"")</f>
        <v/>
      </c>
      <c r="JI51" s="140"/>
      <c r="JJ51" s="140"/>
      <c r="JK51" s="136" t="str">
        <f t="shared" si="283"/>
        <v>Completar</v>
      </c>
      <c r="JL51" s="134"/>
      <c r="JM51" s="134"/>
      <c r="JN51" s="134"/>
      <c r="JO51" s="136" t="str">
        <f t="shared" si="284"/>
        <v>Completar</v>
      </c>
      <c r="JP51" s="137" t="str">
        <f t="shared" si="285"/>
        <v>Completar</v>
      </c>
      <c r="JQ51" s="137" t="str">
        <f t="shared" si="286"/>
        <v>Completar</v>
      </c>
      <c r="JR51" s="135"/>
      <c r="JS51" s="136" t="str">
        <f t="shared" si="287"/>
        <v>Completar</v>
      </c>
      <c r="JT51" s="237">
        <f t="shared" si="213"/>
        <v>0</v>
      </c>
      <c r="JU51" s="238">
        <f t="shared" si="214"/>
        <v>0</v>
      </c>
      <c r="JV51" s="239" t="str">
        <f>IFERROR(IF(JU51&gt;20*JH51,'Referencia Parámetros'!$D$20,IF(JU51&gt;10*JH51,'Referencia Parámetros'!$D$21,IF(JU51&gt;5*JH51,'Referencia Parámetros'!$D$22, IF(JU51&gt;1,'Referencia Parámetros'!$D$23,"NO APLICA")))),"")</f>
        <v/>
      </c>
      <c r="JW51" s="240" t="str">
        <f t="shared" si="215"/>
        <v/>
      </c>
      <c r="JX51" s="291">
        <f t="shared" si="120"/>
        <v>0</v>
      </c>
      <c r="JY51" s="234">
        <f t="shared" si="216"/>
        <v>0</v>
      </c>
      <c r="JZ51" s="234">
        <f t="shared" si="217"/>
        <v>0</v>
      </c>
      <c r="KA51" s="234">
        <f t="shared" si="218"/>
        <v>0</v>
      </c>
      <c r="KB51" s="242">
        <f t="shared" si="219"/>
        <v>0</v>
      </c>
      <c r="LK51" s="244"/>
      <c r="LY51" s="198"/>
    </row>
    <row r="52" spans="1:337" ht="16.5" customHeight="1" x14ac:dyDescent="0.25">
      <c r="A52" s="234">
        <f t="shared" si="220"/>
        <v>39</v>
      </c>
      <c r="B52" s="235" t="str">
        <f t="shared" si="124"/>
        <v/>
      </c>
      <c r="C52" s="236" t="str">
        <f>+IFERROR(VLOOKUP(B52,'Referencia Parámetros'!$A$2:$B$18,2),"")</f>
        <v/>
      </c>
      <c r="D52" s="140"/>
      <c r="E52" s="134"/>
      <c r="F52" s="135"/>
      <c r="G52" s="134"/>
      <c r="H52" s="134"/>
      <c r="I52" s="134"/>
      <c r="J52" s="135"/>
      <c r="K52" s="141"/>
      <c r="L52" s="141"/>
      <c r="M52" s="135"/>
      <c r="N52" s="135"/>
      <c r="O52" s="237">
        <f t="shared" si="125"/>
        <v>0</v>
      </c>
      <c r="P52" s="238">
        <f t="shared" si="126"/>
        <v>0</v>
      </c>
      <c r="Q52" s="239" t="str">
        <f>IFERROR(IF(P52&gt;20*C52,'Referencia Parámetros'!$D$20,IF(P52&gt;10*C52,'Referencia Parámetros'!$D$21,IF(P52&gt;5*C52,'Referencia Parámetros'!$D$22,IF(P52&gt;1,'Referencia Parámetros'!$D$23,"NO APLICA")))),"")</f>
        <v/>
      </c>
      <c r="R52" s="240" t="str">
        <f t="shared" si="127"/>
        <v/>
      </c>
      <c r="S52" s="300">
        <f t="shared" si="13"/>
        <v>0</v>
      </c>
      <c r="T52" s="234">
        <f t="shared" si="128"/>
        <v>0</v>
      </c>
      <c r="U52" s="234">
        <f t="shared" si="129"/>
        <v>0</v>
      </c>
      <c r="V52" s="234">
        <f t="shared" si="130"/>
        <v>0</v>
      </c>
      <c r="W52" s="242">
        <f t="shared" si="131"/>
        <v>0</v>
      </c>
      <c r="X52" s="297"/>
      <c r="Z52" s="234">
        <f t="shared" si="221"/>
        <v>39</v>
      </c>
      <c r="AA52" s="235" t="str">
        <f t="shared" si="132"/>
        <v/>
      </c>
      <c r="AB52" s="236" t="str">
        <f>IFERROR(VLOOKUP(AA52,'Referencia Parámetros'!$A$2:$B$18,2),"")</f>
        <v/>
      </c>
      <c r="AC52" s="140"/>
      <c r="AD52" s="140"/>
      <c r="AE52" s="136" t="str">
        <f t="shared" si="233"/>
        <v>Completar</v>
      </c>
      <c r="AF52" s="134"/>
      <c r="AG52" s="134"/>
      <c r="AH52" s="134"/>
      <c r="AI52" s="136" t="str">
        <f t="shared" si="234"/>
        <v>Completar</v>
      </c>
      <c r="AJ52" s="137" t="str">
        <f t="shared" si="235"/>
        <v>Completar</v>
      </c>
      <c r="AK52" s="137" t="str">
        <f t="shared" si="236"/>
        <v>Completar</v>
      </c>
      <c r="AL52" s="135"/>
      <c r="AM52" s="136" t="str">
        <f t="shared" si="237"/>
        <v>Completar</v>
      </c>
      <c r="AN52" s="237">
        <f t="shared" si="133"/>
        <v>0</v>
      </c>
      <c r="AO52" s="238">
        <f t="shared" si="134"/>
        <v>0</v>
      </c>
      <c r="AP52" s="239" t="str">
        <f>IFERROR(IF(AO52&gt;20*AB52,'Referencia Parámetros'!$D$20,IF(AO52&gt;10*AB52,'Referencia Parámetros'!$D$21,IF(AO52&gt;5*AB52,'Referencia Parámetros'!$D$22, IF(AO52&gt;1,'Referencia Parámetros'!$D$23,"NO APLICA")))),"")</f>
        <v/>
      </c>
      <c r="AQ52" s="240" t="str">
        <f t="shared" si="135"/>
        <v/>
      </c>
      <c r="AR52" s="291">
        <f t="shared" si="232"/>
        <v>0</v>
      </c>
      <c r="AS52" s="234">
        <f t="shared" si="136"/>
        <v>0</v>
      </c>
      <c r="AT52" s="234">
        <f t="shared" si="137"/>
        <v>0</v>
      </c>
      <c r="AU52" s="234">
        <f t="shared" si="138"/>
        <v>0</v>
      </c>
      <c r="AV52" s="242">
        <f t="shared" si="139"/>
        <v>0</v>
      </c>
      <c r="AX52" s="234">
        <f t="shared" si="222"/>
        <v>39</v>
      </c>
      <c r="AY52" s="235" t="str">
        <f t="shared" si="140"/>
        <v/>
      </c>
      <c r="AZ52" s="236" t="str">
        <f>IFERROR(VLOOKUP(AY52,'Referencia Parámetros'!$A$2:$B$18,2),"")</f>
        <v/>
      </c>
      <c r="BA52" s="140"/>
      <c r="BB52" s="140"/>
      <c r="BC52" s="136" t="str">
        <f t="shared" si="238"/>
        <v>Completar</v>
      </c>
      <c r="BD52" s="134"/>
      <c r="BE52" s="134"/>
      <c r="BF52" s="134"/>
      <c r="BG52" s="136" t="str">
        <f t="shared" si="239"/>
        <v>Completar</v>
      </c>
      <c r="BH52" s="137" t="str">
        <f t="shared" si="240"/>
        <v>Completar</v>
      </c>
      <c r="BI52" s="137" t="str">
        <f t="shared" si="241"/>
        <v>Completar</v>
      </c>
      <c r="BJ52" s="135"/>
      <c r="BK52" s="136" t="str">
        <f t="shared" si="242"/>
        <v>Completar</v>
      </c>
      <c r="BL52" s="237">
        <f t="shared" si="141"/>
        <v>0</v>
      </c>
      <c r="BM52" s="238">
        <f t="shared" si="142"/>
        <v>0</v>
      </c>
      <c r="BN52" s="239" t="str">
        <f>IFERROR(IF(BM52&gt;20*AZ52,'Referencia Parámetros'!$D$20,IF(BM52&gt;10*AZ52,'Referencia Parámetros'!$D$21,IF(BM52&gt;5*AZ52,'Referencia Parámetros'!$D$22, IF(BM52&gt;1,'Referencia Parámetros'!$D$23,"NO APLICA")))),"")</f>
        <v/>
      </c>
      <c r="BO52" s="240" t="str">
        <f t="shared" si="143"/>
        <v/>
      </c>
      <c r="BP52" s="291">
        <f t="shared" si="30"/>
        <v>0</v>
      </c>
      <c r="BQ52" s="234">
        <f t="shared" si="144"/>
        <v>0</v>
      </c>
      <c r="BR52" s="234">
        <f t="shared" si="145"/>
        <v>0</v>
      </c>
      <c r="BS52" s="234">
        <f t="shared" si="146"/>
        <v>0</v>
      </c>
      <c r="BT52" s="242">
        <f t="shared" si="147"/>
        <v>0</v>
      </c>
      <c r="BV52" s="234">
        <f t="shared" si="223"/>
        <v>39</v>
      </c>
      <c r="BW52" s="235" t="str">
        <f t="shared" si="148"/>
        <v/>
      </c>
      <c r="BX52" s="236" t="str">
        <f>IFERROR(VLOOKUP(BW52,'Referencia Parámetros'!$A$2:$B$18,2),"")</f>
        <v/>
      </c>
      <c r="BY52" s="140"/>
      <c r="BZ52" s="140"/>
      <c r="CA52" s="136" t="str">
        <f t="shared" si="243"/>
        <v>Completar</v>
      </c>
      <c r="CB52" s="134"/>
      <c r="CC52" s="134"/>
      <c r="CD52" s="134"/>
      <c r="CE52" s="136" t="str">
        <f t="shared" si="244"/>
        <v>Completar</v>
      </c>
      <c r="CF52" s="137" t="str">
        <f t="shared" si="245"/>
        <v>Completar</v>
      </c>
      <c r="CG52" s="137" t="str">
        <f t="shared" si="246"/>
        <v>Completar</v>
      </c>
      <c r="CH52" s="135"/>
      <c r="CI52" s="136" t="str">
        <f t="shared" si="247"/>
        <v>Completar</v>
      </c>
      <c r="CJ52" s="237">
        <f t="shared" si="149"/>
        <v>0</v>
      </c>
      <c r="CK52" s="238">
        <f t="shared" si="150"/>
        <v>0</v>
      </c>
      <c r="CL52" s="239" t="str">
        <f>IFERROR(IF(CK52&gt;20*BX52,'Referencia Parámetros'!$D$20,IF(CK52&gt;10*BX52,'Referencia Parámetros'!$D$21,IF(CK52&gt;5*BX52,'Referencia Parámetros'!$D$22, IF(CK52&gt;1,'Referencia Parámetros'!$D$23,"NO APLICA")))),"")</f>
        <v/>
      </c>
      <c r="CM52" s="240" t="str">
        <f t="shared" si="151"/>
        <v/>
      </c>
      <c r="CN52" s="291">
        <f t="shared" si="40"/>
        <v>0</v>
      </c>
      <c r="CO52" s="234">
        <f t="shared" si="152"/>
        <v>0</v>
      </c>
      <c r="CP52" s="234">
        <f t="shared" si="153"/>
        <v>0</v>
      </c>
      <c r="CQ52" s="234">
        <f t="shared" si="154"/>
        <v>0</v>
      </c>
      <c r="CR52" s="242">
        <f t="shared" si="155"/>
        <v>0</v>
      </c>
      <c r="CT52" s="234">
        <f t="shared" si="224"/>
        <v>39</v>
      </c>
      <c r="CU52" s="235" t="str">
        <f t="shared" si="156"/>
        <v/>
      </c>
      <c r="CV52" s="236" t="str">
        <f>IFERROR(VLOOKUP(CU52,'Referencia Parámetros'!$A$2:$B$18,2),"")</f>
        <v/>
      </c>
      <c r="CW52" s="140"/>
      <c r="CX52" s="140"/>
      <c r="CY52" s="136" t="str">
        <f t="shared" si="248"/>
        <v>Completar</v>
      </c>
      <c r="CZ52" s="134"/>
      <c r="DA52" s="134"/>
      <c r="DB52" s="134"/>
      <c r="DC52" s="136" t="str">
        <f t="shared" si="249"/>
        <v>Completar</v>
      </c>
      <c r="DD52" s="137" t="str">
        <f t="shared" si="250"/>
        <v>Completar</v>
      </c>
      <c r="DE52" s="137" t="str">
        <f t="shared" si="251"/>
        <v>Completar</v>
      </c>
      <c r="DF52" s="135"/>
      <c r="DG52" s="136" t="str">
        <f t="shared" si="252"/>
        <v>Completar</v>
      </c>
      <c r="DH52" s="237">
        <f t="shared" si="157"/>
        <v>0</v>
      </c>
      <c r="DI52" s="238">
        <f t="shared" si="158"/>
        <v>0</v>
      </c>
      <c r="DJ52" s="239" t="str">
        <f>IFERROR(IF(DI52&gt;20*CV52,'Referencia Parámetros'!$D$20,IF(DI52&gt;10*CV52,'Referencia Parámetros'!$D$21,IF(DI52&gt;5*CV52,'Referencia Parámetros'!$D$22, IF(DI52&gt;1,'Referencia Parámetros'!$D$23,"NO APLICA")))),"")</f>
        <v/>
      </c>
      <c r="DK52" s="240" t="str">
        <f t="shared" si="159"/>
        <v/>
      </c>
      <c r="DL52" s="291">
        <f t="shared" si="50"/>
        <v>0</v>
      </c>
      <c r="DM52" s="234">
        <f t="shared" si="160"/>
        <v>0</v>
      </c>
      <c r="DN52" s="234">
        <f t="shared" si="161"/>
        <v>0</v>
      </c>
      <c r="DO52" s="234">
        <f t="shared" si="162"/>
        <v>0</v>
      </c>
      <c r="DP52" s="242">
        <f t="shared" si="163"/>
        <v>0</v>
      </c>
      <c r="DR52" s="234">
        <f t="shared" si="225"/>
        <v>39</v>
      </c>
      <c r="DS52" s="235" t="str">
        <f t="shared" si="164"/>
        <v/>
      </c>
      <c r="DT52" s="236" t="str">
        <f>IFERROR(VLOOKUP(DS52,'Referencia Parámetros'!$A$2:$B$18,2),"")</f>
        <v/>
      </c>
      <c r="DU52" s="140"/>
      <c r="DV52" s="140"/>
      <c r="DW52" s="136" t="str">
        <f t="shared" si="253"/>
        <v>Completar</v>
      </c>
      <c r="DX52" s="134"/>
      <c r="DY52" s="134"/>
      <c r="DZ52" s="134"/>
      <c r="EA52" s="136" t="str">
        <f t="shared" si="254"/>
        <v>Completar</v>
      </c>
      <c r="EB52" s="137" t="str">
        <f t="shared" si="255"/>
        <v>Completar</v>
      </c>
      <c r="EC52" s="137" t="str">
        <f t="shared" si="256"/>
        <v>Completar</v>
      </c>
      <c r="ED52" s="135"/>
      <c r="EE52" s="136" t="str">
        <f t="shared" si="257"/>
        <v>Completar</v>
      </c>
      <c r="EF52" s="237">
        <f t="shared" si="165"/>
        <v>0</v>
      </c>
      <c r="EG52" s="238">
        <f t="shared" si="166"/>
        <v>0</v>
      </c>
      <c r="EH52" s="239" t="str">
        <f>IFERROR(IF(EG52&gt;20*DT52,'Referencia Parámetros'!$D$20,IF(EG52&gt;10*DT52,'Referencia Parámetros'!$D$21,IF(EG52&gt;5*DT52,'Referencia Parámetros'!$D$22, IF(EG52&gt;1,'Referencia Parámetros'!$D$23,"NO APLICA")))),"")</f>
        <v/>
      </c>
      <c r="EI52" s="240" t="str">
        <f t="shared" si="167"/>
        <v/>
      </c>
      <c r="EJ52" s="291">
        <f t="shared" si="60"/>
        <v>0</v>
      </c>
      <c r="EK52" s="234">
        <f t="shared" si="168"/>
        <v>0</v>
      </c>
      <c r="EL52" s="234">
        <f t="shared" si="169"/>
        <v>0</v>
      </c>
      <c r="EM52" s="234">
        <f t="shared" si="170"/>
        <v>0</v>
      </c>
      <c r="EN52" s="242">
        <f t="shared" si="171"/>
        <v>0</v>
      </c>
      <c r="EP52" s="234">
        <f t="shared" si="226"/>
        <v>39</v>
      </c>
      <c r="EQ52" s="235" t="str">
        <f t="shared" si="172"/>
        <v/>
      </c>
      <c r="ER52" s="236" t="str">
        <f>IFERROR(VLOOKUP(EQ52,'Referencia Parámetros'!$A$2:$B$18,2),"")</f>
        <v/>
      </c>
      <c r="ES52" s="140"/>
      <c r="ET52" s="140"/>
      <c r="EU52" s="136" t="str">
        <f t="shared" si="258"/>
        <v>Completar</v>
      </c>
      <c r="EV52" s="134"/>
      <c r="EW52" s="134"/>
      <c r="EX52" s="134"/>
      <c r="EY52" s="136" t="str">
        <f t="shared" si="259"/>
        <v>Completar</v>
      </c>
      <c r="EZ52" s="137" t="str">
        <f t="shared" si="260"/>
        <v>Completar</v>
      </c>
      <c r="FA52" s="137" t="str">
        <f t="shared" si="261"/>
        <v>Completar</v>
      </c>
      <c r="FB52" s="135"/>
      <c r="FC52" s="136" t="str">
        <f t="shared" si="262"/>
        <v>Completar</v>
      </c>
      <c r="FD52" s="237">
        <f t="shared" si="173"/>
        <v>0</v>
      </c>
      <c r="FE52" s="238">
        <f t="shared" si="174"/>
        <v>0</v>
      </c>
      <c r="FF52" s="239" t="str">
        <f>IFERROR(IF(FE52&gt;20*ER52,'Referencia Parámetros'!$D$20,IF(FE52&gt;10*ER52,'Referencia Parámetros'!$D$21,IF(FE52&gt;5*ER52,'Referencia Parámetros'!$D$22, IF(FE52&gt;1,'Referencia Parámetros'!$D$23,"NO APLICA")))),"")</f>
        <v/>
      </c>
      <c r="FG52" s="240" t="str">
        <f t="shared" si="175"/>
        <v/>
      </c>
      <c r="FH52" s="291">
        <f t="shared" si="70"/>
        <v>0</v>
      </c>
      <c r="FI52" s="234">
        <f t="shared" si="176"/>
        <v>0</v>
      </c>
      <c r="FJ52" s="234">
        <f t="shared" si="177"/>
        <v>0</v>
      </c>
      <c r="FK52" s="234">
        <f t="shared" si="178"/>
        <v>0</v>
      </c>
      <c r="FL52" s="242">
        <f t="shared" si="179"/>
        <v>0</v>
      </c>
      <c r="FN52" s="234">
        <f t="shared" si="227"/>
        <v>39</v>
      </c>
      <c r="FO52" s="235" t="str">
        <f t="shared" si="180"/>
        <v/>
      </c>
      <c r="FP52" s="236" t="str">
        <f>IFERROR(VLOOKUP(FO52,'Referencia Parámetros'!$A$2:$B$18,2),"")</f>
        <v/>
      </c>
      <c r="FQ52" s="140"/>
      <c r="FR52" s="140"/>
      <c r="FS52" s="136" t="str">
        <f t="shared" si="263"/>
        <v>Completar</v>
      </c>
      <c r="FT52" s="134"/>
      <c r="FU52" s="134"/>
      <c r="FV52" s="134"/>
      <c r="FW52" s="136" t="str">
        <f t="shared" si="264"/>
        <v>Completar</v>
      </c>
      <c r="FX52" s="137" t="str">
        <f t="shared" si="265"/>
        <v>Completar</v>
      </c>
      <c r="FY52" s="137" t="str">
        <f t="shared" si="266"/>
        <v>Completar</v>
      </c>
      <c r="FZ52" s="135"/>
      <c r="GA52" s="136" t="str">
        <f t="shared" si="267"/>
        <v>Completar</v>
      </c>
      <c r="GB52" s="237">
        <f t="shared" si="181"/>
        <v>0</v>
      </c>
      <c r="GC52" s="238">
        <f t="shared" si="182"/>
        <v>0</v>
      </c>
      <c r="GD52" s="239" t="str">
        <f>IFERROR(IF(GC52&gt;20*FP52,'Referencia Parámetros'!$D$20,IF(GC52&gt;10*FP52,'Referencia Parámetros'!$D$21,IF(GC52&gt;5*FP52,'Referencia Parámetros'!$D$22, IF(GC52&gt;1,'Referencia Parámetros'!$D$23,"NO APLICA")))),"")</f>
        <v/>
      </c>
      <c r="GE52" s="240" t="str">
        <f t="shared" si="183"/>
        <v/>
      </c>
      <c r="GF52" s="291">
        <f t="shared" si="80"/>
        <v>0</v>
      </c>
      <c r="GG52" s="234">
        <f t="shared" si="184"/>
        <v>0</v>
      </c>
      <c r="GH52" s="234">
        <f t="shared" si="185"/>
        <v>0</v>
      </c>
      <c r="GI52" s="234">
        <f t="shared" si="186"/>
        <v>0</v>
      </c>
      <c r="GJ52" s="242">
        <f t="shared" si="187"/>
        <v>0</v>
      </c>
      <c r="GL52" s="234">
        <f t="shared" si="228"/>
        <v>39</v>
      </c>
      <c r="GM52" s="235" t="str">
        <f t="shared" si="188"/>
        <v/>
      </c>
      <c r="GN52" s="236" t="str">
        <f>IFERROR(VLOOKUP(GM52,'Referencia Parámetros'!$A$2:$B$18,2),"")</f>
        <v/>
      </c>
      <c r="GO52" s="140"/>
      <c r="GP52" s="140"/>
      <c r="GQ52" s="136" t="str">
        <f t="shared" si="268"/>
        <v>Completar</v>
      </c>
      <c r="GR52" s="134"/>
      <c r="GS52" s="134"/>
      <c r="GT52" s="134"/>
      <c r="GU52" s="136" t="str">
        <f t="shared" si="269"/>
        <v>Completar</v>
      </c>
      <c r="GV52" s="137" t="str">
        <f t="shared" si="270"/>
        <v>Completar</v>
      </c>
      <c r="GW52" s="137" t="str">
        <f t="shared" si="271"/>
        <v>Completar</v>
      </c>
      <c r="GX52" s="135"/>
      <c r="GY52" s="136" t="str">
        <f t="shared" si="272"/>
        <v>Completar</v>
      </c>
      <c r="GZ52" s="237">
        <f t="shared" si="189"/>
        <v>0</v>
      </c>
      <c r="HA52" s="238">
        <f t="shared" si="190"/>
        <v>0</v>
      </c>
      <c r="HB52" s="239" t="str">
        <f>IFERROR(IF(HA52&gt;20*GN52,'Referencia Parámetros'!$D$20,IF(HA52&gt;10*GN52,'Referencia Parámetros'!$D$21,IF(HA52&gt;5*GN52,'Referencia Parámetros'!$D$22, IF(HA52&gt;1,'Referencia Parámetros'!$D$23,"NO APLICA")))),"")</f>
        <v/>
      </c>
      <c r="HC52" s="240" t="str">
        <f t="shared" si="191"/>
        <v/>
      </c>
      <c r="HD52" s="291">
        <f t="shared" si="90"/>
        <v>0</v>
      </c>
      <c r="HE52" s="234">
        <f t="shared" si="192"/>
        <v>0</v>
      </c>
      <c r="HF52" s="234">
        <f t="shared" si="193"/>
        <v>0</v>
      </c>
      <c r="HG52" s="234">
        <f t="shared" si="194"/>
        <v>0</v>
      </c>
      <c r="HH52" s="242">
        <f t="shared" si="195"/>
        <v>0</v>
      </c>
      <c r="HJ52" s="234">
        <f t="shared" si="229"/>
        <v>39</v>
      </c>
      <c r="HK52" s="235" t="str">
        <f t="shared" si="196"/>
        <v/>
      </c>
      <c r="HL52" s="236" t="str">
        <f>IFERROR(VLOOKUP(HK52,'Referencia Parámetros'!$A$2:$B$18,2),"")</f>
        <v/>
      </c>
      <c r="HM52" s="140"/>
      <c r="HN52" s="140"/>
      <c r="HO52" s="136" t="str">
        <f t="shared" si="273"/>
        <v>Completar</v>
      </c>
      <c r="HP52" s="134"/>
      <c r="HQ52" s="134"/>
      <c r="HR52" s="134"/>
      <c r="HS52" s="136" t="str">
        <f t="shared" si="274"/>
        <v>Completar</v>
      </c>
      <c r="HT52" s="137" t="str">
        <f t="shared" si="275"/>
        <v>Completar</v>
      </c>
      <c r="HU52" s="137" t="str">
        <f t="shared" si="276"/>
        <v>Completar</v>
      </c>
      <c r="HV52" s="135"/>
      <c r="HW52" s="136" t="str">
        <f t="shared" si="277"/>
        <v>Completar</v>
      </c>
      <c r="HX52" s="237">
        <f t="shared" si="197"/>
        <v>0</v>
      </c>
      <c r="HY52" s="238">
        <f t="shared" si="198"/>
        <v>0</v>
      </c>
      <c r="HZ52" s="239" t="str">
        <f>IFERROR(IF(HY52&gt;20*HL52,'Referencia Parámetros'!$D$20,IF(HY52&gt;10*HL52,'Referencia Parámetros'!$D$21,IF(HY52&gt;5*HL52,'Referencia Parámetros'!$D$22, IF(HY52&gt;1,'Referencia Parámetros'!$D$23,"NO APLICA")))),"")</f>
        <v/>
      </c>
      <c r="IA52" s="240" t="str">
        <f t="shared" si="199"/>
        <v/>
      </c>
      <c r="IB52" s="291">
        <f t="shared" si="100"/>
        <v>0</v>
      </c>
      <c r="IC52" s="234">
        <f t="shared" si="200"/>
        <v>0</v>
      </c>
      <c r="ID52" s="234">
        <f t="shared" si="201"/>
        <v>0</v>
      </c>
      <c r="IE52" s="234">
        <f t="shared" si="202"/>
        <v>0</v>
      </c>
      <c r="IF52" s="242">
        <f t="shared" si="203"/>
        <v>0</v>
      </c>
      <c r="IH52" s="234">
        <f t="shared" si="230"/>
        <v>39</v>
      </c>
      <c r="II52" s="235" t="str">
        <f t="shared" si="204"/>
        <v/>
      </c>
      <c r="IJ52" s="236" t="str">
        <f>IFERROR(VLOOKUP(II52,'Referencia Parámetros'!$A$2:$B$18,2),"")</f>
        <v/>
      </c>
      <c r="IK52" s="140"/>
      <c r="IL52" s="140"/>
      <c r="IM52" s="136" t="str">
        <f t="shared" si="278"/>
        <v>Completar</v>
      </c>
      <c r="IN52" s="134"/>
      <c r="IO52" s="134"/>
      <c r="IP52" s="134"/>
      <c r="IQ52" s="136" t="str">
        <f t="shared" si="279"/>
        <v>Completar</v>
      </c>
      <c r="IR52" s="137" t="str">
        <f t="shared" si="280"/>
        <v>Completar</v>
      </c>
      <c r="IS52" s="137" t="str">
        <f t="shared" si="281"/>
        <v>Completar</v>
      </c>
      <c r="IT52" s="135"/>
      <c r="IU52" s="136" t="str">
        <f t="shared" si="282"/>
        <v>Completar</v>
      </c>
      <c r="IV52" s="237">
        <f t="shared" si="205"/>
        <v>0</v>
      </c>
      <c r="IW52" s="238">
        <f t="shared" si="206"/>
        <v>0</v>
      </c>
      <c r="IX52" s="239" t="str">
        <f>IFERROR(IF(IW52&gt;20*IJ52,'Referencia Parámetros'!$D$20,IF(IW52&gt;10*IJ52,'Referencia Parámetros'!$D$21,IF(IW52&gt;5*IJ52,'Referencia Parámetros'!$D$22, IF(IW52&gt;1,'Referencia Parámetros'!$D$23,"NO APLICA")))),"")</f>
        <v/>
      </c>
      <c r="IY52" s="240" t="str">
        <f t="shared" si="207"/>
        <v/>
      </c>
      <c r="IZ52" s="291">
        <f t="shared" si="110"/>
        <v>0</v>
      </c>
      <c r="JA52" s="234">
        <f t="shared" si="208"/>
        <v>0</v>
      </c>
      <c r="JB52" s="234">
        <f t="shared" si="209"/>
        <v>0</v>
      </c>
      <c r="JC52" s="234">
        <f t="shared" si="210"/>
        <v>0</v>
      </c>
      <c r="JD52" s="242">
        <f t="shared" si="211"/>
        <v>0</v>
      </c>
      <c r="JE52" s="198"/>
      <c r="JF52" s="234">
        <f t="shared" si="231"/>
        <v>39</v>
      </c>
      <c r="JG52" s="235" t="str">
        <f t="shared" si="212"/>
        <v/>
      </c>
      <c r="JH52" s="236" t="str">
        <f>IFERROR(VLOOKUP(JG52,'Referencia Parámetros'!$A$2:$B$18,2),"")</f>
        <v/>
      </c>
      <c r="JI52" s="140"/>
      <c r="JJ52" s="140"/>
      <c r="JK52" s="136" t="str">
        <f t="shared" si="283"/>
        <v>Completar</v>
      </c>
      <c r="JL52" s="134"/>
      <c r="JM52" s="134"/>
      <c r="JN52" s="134"/>
      <c r="JO52" s="136" t="str">
        <f t="shared" si="284"/>
        <v>Completar</v>
      </c>
      <c r="JP52" s="137" t="str">
        <f t="shared" si="285"/>
        <v>Completar</v>
      </c>
      <c r="JQ52" s="137" t="str">
        <f t="shared" si="286"/>
        <v>Completar</v>
      </c>
      <c r="JR52" s="135"/>
      <c r="JS52" s="136" t="str">
        <f t="shared" si="287"/>
        <v>Completar</v>
      </c>
      <c r="JT52" s="237">
        <f t="shared" si="213"/>
        <v>0</v>
      </c>
      <c r="JU52" s="238">
        <f t="shared" si="214"/>
        <v>0</v>
      </c>
      <c r="JV52" s="239" t="str">
        <f>IFERROR(IF(JU52&gt;20*JH52,'Referencia Parámetros'!$D$20,IF(JU52&gt;10*JH52,'Referencia Parámetros'!$D$21,IF(JU52&gt;5*JH52,'Referencia Parámetros'!$D$22, IF(JU52&gt;1,'Referencia Parámetros'!$D$23,"NO APLICA")))),"")</f>
        <v/>
      </c>
      <c r="JW52" s="240" t="str">
        <f t="shared" si="215"/>
        <v/>
      </c>
      <c r="JX52" s="291">
        <f t="shared" si="120"/>
        <v>0</v>
      </c>
      <c r="JY52" s="234">
        <f t="shared" si="216"/>
        <v>0</v>
      </c>
      <c r="JZ52" s="234">
        <f t="shared" si="217"/>
        <v>0</v>
      </c>
      <c r="KA52" s="234">
        <f t="shared" si="218"/>
        <v>0</v>
      </c>
      <c r="KB52" s="242">
        <f t="shared" si="219"/>
        <v>0</v>
      </c>
      <c r="LK52" s="244"/>
      <c r="LY52" s="198"/>
    </row>
    <row r="53" spans="1:337" ht="16.5" customHeight="1" x14ac:dyDescent="0.25">
      <c r="A53" s="234">
        <f t="shared" si="220"/>
        <v>40</v>
      </c>
      <c r="B53" s="235" t="str">
        <f t="shared" si="124"/>
        <v/>
      </c>
      <c r="C53" s="236" t="str">
        <f>+IFERROR(VLOOKUP(B53,'Referencia Parámetros'!$A$2:$B$18,2),"")</f>
        <v/>
      </c>
      <c r="D53" s="140"/>
      <c r="E53" s="134"/>
      <c r="F53" s="135"/>
      <c r="G53" s="134"/>
      <c r="H53" s="134"/>
      <c r="I53" s="134"/>
      <c r="J53" s="135"/>
      <c r="K53" s="141"/>
      <c r="L53" s="141"/>
      <c r="M53" s="135"/>
      <c r="N53" s="135"/>
      <c r="O53" s="237">
        <f t="shared" si="125"/>
        <v>0</v>
      </c>
      <c r="P53" s="238">
        <f t="shared" si="126"/>
        <v>0</v>
      </c>
      <c r="Q53" s="239" t="str">
        <f>IFERROR(IF(P53&gt;20*C53,'Referencia Parámetros'!$D$20,IF(P53&gt;10*C53,'Referencia Parámetros'!$D$21,IF(P53&gt;5*C53,'Referencia Parámetros'!$D$22,IF(P53&gt;1,'Referencia Parámetros'!$D$23,"NO APLICA")))),"")</f>
        <v/>
      </c>
      <c r="R53" s="240" t="str">
        <f t="shared" si="127"/>
        <v/>
      </c>
      <c r="S53" s="300">
        <f t="shared" si="13"/>
        <v>0</v>
      </c>
      <c r="T53" s="234">
        <f t="shared" si="128"/>
        <v>0</v>
      </c>
      <c r="U53" s="234">
        <f t="shared" si="129"/>
        <v>0</v>
      </c>
      <c r="V53" s="234">
        <f t="shared" si="130"/>
        <v>0</v>
      </c>
      <c r="W53" s="242">
        <f t="shared" si="131"/>
        <v>0</v>
      </c>
      <c r="X53" s="297"/>
      <c r="Z53" s="234">
        <f t="shared" si="221"/>
        <v>40</v>
      </c>
      <c r="AA53" s="235" t="str">
        <f t="shared" si="132"/>
        <v/>
      </c>
      <c r="AB53" s="236" t="str">
        <f>IFERROR(VLOOKUP(AA53,'Referencia Parámetros'!$A$2:$B$18,2),"")</f>
        <v/>
      </c>
      <c r="AC53" s="140"/>
      <c r="AD53" s="140"/>
      <c r="AE53" s="136" t="str">
        <f t="shared" si="233"/>
        <v>Completar</v>
      </c>
      <c r="AF53" s="134"/>
      <c r="AG53" s="134"/>
      <c r="AH53" s="134"/>
      <c r="AI53" s="136" t="str">
        <f t="shared" si="234"/>
        <v>Completar</v>
      </c>
      <c r="AJ53" s="137" t="str">
        <f t="shared" si="235"/>
        <v>Completar</v>
      </c>
      <c r="AK53" s="137" t="str">
        <f t="shared" si="236"/>
        <v>Completar</v>
      </c>
      <c r="AL53" s="135"/>
      <c r="AM53" s="136" t="str">
        <f t="shared" si="237"/>
        <v>Completar</v>
      </c>
      <c r="AN53" s="237">
        <f t="shared" si="133"/>
        <v>0</v>
      </c>
      <c r="AO53" s="238">
        <f t="shared" si="134"/>
        <v>0</v>
      </c>
      <c r="AP53" s="239" t="str">
        <f>IFERROR(IF(AO53&gt;20*AB53,'Referencia Parámetros'!$D$20,IF(AO53&gt;10*AB53,'Referencia Parámetros'!$D$21,IF(AO53&gt;5*AB53,'Referencia Parámetros'!$D$22, IF(AO53&gt;1,'Referencia Parámetros'!$D$23,"NO APLICA")))),"")</f>
        <v/>
      </c>
      <c r="AQ53" s="240" t="str">
        <f t="shared" si="135"/>
        <v/>
      </c>
      <c r="AR53" s="291">
        <f t="shared" si="232"/>
        <v>0</v>
      </c>
      <c r="AS53" s="234">
        <f t="shared" si="136"/>
        <v>0</v>
      </c>
      <c r="AT53" s="234">
        <f t="shared" si="137"/>
        <v>0</v>
      </c>
      <c r="AU53" s="234">
        <f t="shared" si="138"/>
        <v>0</v>
      </c>
      <c r="AV53" s="242">
        <f t="shared" si="139"/>
        <v>0</v>
      </c>
      <c r="AX53" s="234">
        <f t="shared" si="222"/>
        <v>40</v>
      </c>
      <c r="AY53" s="235" t="str">
        <f t="shared" si="140"/>
        <v/>
      </c>
      <c r="AZ53" s="236" t="str">
        <f>IFERROR(VLOOKUP(AY53,'Referencia Parámetros'!$A$2:$B$18,2),"")</f>
        <v/>
      </c>
      <c r="BA53" s="140"/>
      <c r="BB53" s="140"/>
      <c r="BC53" s="136" t="str">
        <f t="shared" si="238"/>
        <v>Completar</v>
      </c>
      <c r="BD53" s="134"/>
      <c r="BE53" s="134"/>
      <c r="BF53" s="134"/>
      <c r="BG53" s="136" t="str">
        <f t="shared" si="239"/>
        <v>Completar</v>
      </c>
      <c r="BH53" s="137" t="str">
        <f t="shared" si="240"/>
        <v>Completar</v>
      </c>
      <c r="BI53" s="137" t="str">
        <f t="shared" si="241"/>
        <v>Completar</v>
      </c>
      <c r="BJ53" s="135"/>
      <c r="BK53" s="136" t="str">
        <f t="shared" si="242"/>
        <v>Completar</v>
      </c>
      <c r="BL53" s="237">
        <f t="shared" si="141"/>
        <v>0</v>
      </c>
      <c r="BM53" s="238">
        <f t="shared" si="142"/>
        <v>0</v>
      </c>
      <c r="BN53" s="239" t="str">
        <f>IFERROR(IF(BM53&gt;20*AZ53,'Referencia Parámetros'!$D$20,IF(BM53&gt;10*AZ53,'Referencia Parámetros'!$D$21,IF(BM53&gt;5*AZ53,'Referencia Parámetros'!$D$22, IF(BM53&gt;1,'Referencia Parámetros'!$D$23,"NO APLICA")))),"")</f>
        <v/>
      </c>
      <c r="BO53" s="240" t="str">
        <f t="shared" si="143"/>
        <v/>
      </c>
      <c r="BP53" s="291">
        <f t="shared" si="30"/>
        <v>0</v>
      </c>
      <c r="BQ53" s="234">
        <f t="shared" si="144"/>
        <v>0</v>
      </c>
      <c r="BR53" s="234">
        <f t="shared" si="145"/>
        <v>0</v>
      </c>
      <c r="BS53" s="234">
        <f t="shared" si="146"/>
        <v>0</v>
      </c>
      <c r="BT53" s="242">
        <f t="shared" si="147"/>
        <v>0</v>
      </c>
      <c r="BV53" s="234">
        <f t="shared" si="223"/>
        <v>40</v>
      </c>
      <c r="BW53" s="235" t="str">
        <f t="shared" si="148"/>
        <v/>
      </c>
      <c r="BX53" s="236" t="str">
        <f>IFERROR(VLOOKUP(BW53,'Referencia Parámetros'!$A$2:$B$18,2),"")</f>
        <v/>
      </c>
      <c r="BY53" s="140"/>
      <c r="BZ53" s="140"/>
      <c r="CA53" s="136" t="str">
        <f t="shared" si="243"/>
        <v>Completar</v>
      </c>
      <c r="CB53" s="134"/>
      <c r="CC53" s="134"/>
      <c r="CD53" s="134"/>
      <c r="CE53" s="136" t="str">
        <f t="shared" si="244"/>
        <v>Completar</v>
      </c>
      <c r="CF53" s="137" t="str">
        <f t="shared" si="245"/>
        <v>Completar</v>
      </c>
      <c r="CG53" s="137" t="str">
        <f t="shared" si="246"/>
        <v>Completar</v>
      </c>
      <c r="CH53" s="135"/>
      <c r="CI53" s="136" t="str">
        <f t="shared" si="247"/>
        <v>Completar</v>
      </c>
      <c r="CJ53" s="237">
        <f t="shared" si="149"/>
        <v>0</v>
      </c>
      <c r="CK53" s="238">
        <f t="shared" si="150"/>
        <v>0</v>
      </c>
      <c r="CL53" s="239" t="str">
        <f>IFERROR(IF(CK53&gt;20*BX53,'Referencia Parámetros'!$D$20,IF(CK53&gt;10*BX53,'Referencia Parámetros'!$D$21,IF(CK53&gt;5*BX53,'Referencia Parámetros'!$D$22, IF(CK53&gt;1,'Referencia Parámetros'!$D$23,"NO APLICA")))),"")</f>
        <v/>
      </c>
      <c r="CM53" s="240" t="str">
        <f t="shared" si="151"/>
        <v/>
      </c>
      <c r="CN53" s="291">
        <f t="shared" si="40"/>
        <v>0</v>
      </c>
      <c r="CO53" s="234">
        <f t="shared" si="152"/>
        <v>0</v>
      </c>
      <c r="CP53" s="234">
        <f t="shared" si="153"/>
        <v>0</v>
      </c>
      <c r="CQ53" s="234">
        <f t="shared" si="154"/>
        <v>0</v>
      </c>
      <c r="CR53" s="242">
        <f t="shared" si="155"/>
        <v>0</v>
      </c>
      <c r="CT53" s="234">
        <f t="shared" si="224"/>
        <v>40</v>
      </c>
      <c r="CU53" s="235" t="str">
        <f t="shared" si="156"/>
        <v/>
      </c>
      <c r="CV53" s="236" t="str">
        <f>IFERROR(VLOOKUP(CU53,'Referencia Parámetros'!$A$2:$B$18,2),"")</f>
        <v/>
      </c>
      <c r="CW53" s="140"/>
      <c r="CX53" s="140"/>
      <c r="CY53" s="136" t="str">
        <f t="shared" si="248"/>
        <v>Completar</v>
      </c>
      <c r="CZ53" s="134"/>
      <c r="DA53" s="134"/>
      <c r="DB53" s="134"/>
      <c r="DC53" s="136" t="str">
        <f t="shared" si="249"/>
        <v>Completar</v>
      </c>
      <c r="DD53" s="137" t="str">
        <f t="shared" si="250"/>
        <v>Completar</v>
      </c>
      <c r="DE53" s="137" t="str">
        <f t="shared" si="251"/>
        <v>Completar</v>
      </c>
      <c r="DF53" s="135"/>
      <c r="DG53" s="136" t="str">
        <f t="shared" si="252"/>
        <v>Completar</v>
      </c>
      <c r="DH53" s="237">
        <f t="shared" si="157"/>
        <v>0</v>
      </c>
      <c r="DI53" s="238">
        <f t="shared" si="158"/>
        <v>0</v>
      </c>
      <c r="DJ53" s="239" t="str">
        <f>IFERROR(IF(DI53&gt;20*CV53,'Referencia Parámetros'!$D$20,IF(DI53&gt;10*CV53,'Referencia Parámetros'!$D$21,IF(DI53&gt;5*CV53,'Referencia Parámetros'!$D$22, IF(DI53&gt;1,'Referencia Parámetros'!$D$23,"NO APLICA")))),"")</f>
        <v/>
      </c>
      <c r="DK53" s="240" t="str">
        <f t="shared" si="159"/>
        <v/>
      </c>
      <c r="DL53" s="291">
        <f t="shared" si="50"/>
        <v>0</v>
      </c>
      <c r="DM53" s="234">
        <f t="shared" si="160"/>
        <v>0</v>
      </c>
      <c r="DN53" s="234">
        <f t="shared" si="161"/>
        <v>0</v>
      </c>
      <c r="DO53" s="234">
        <f t="shared" si="162"/>
        <v>0</v>
      </c>
      <c r="DP53" s="242">
        <f t="shared" si="163"/>
        <v>0</v>
      </c>
      <c r="DR53" s="234">
        <f t="shared" si="225"/>
        <v>40</v>
      </c>
      <c r="DS53" s="235" t="str">
        <f t="shared" si="164"/>
        <v/>
      </c>
      <c r="DT53" s="236" t="str">
        <f>IFERROR(VLOOKUP(DS53,'Referencia Parámetros'!$A$2:$B$18,2),"")</f>
        <v/>
      </c>
      <c r="DU53" s="140"/>
      <c r="DV53" s="140"/>
      <c r="DW53" s="136" t="str">
        <f t="shared" si="253"/>
        <v>Completar</v>
      </c>
      <c r="DX53" s="134"/>
      <c r="DY53" s="134"/>
      <c r="DZ53" s="134"/>
      <c r="EA53" s="136" t="str">
        <f t="shared" si="254"/>
        <v>Completar</v>
      </c>
      <c r="EB53" s="137" t="str">
        <f t="shared" si="255"/>
        <v>Completar</v>
      </c>
      <c r="EC53" s="137" t="str">
        <f t="shared" si="256"/>
        <v>Completar</v>
      </c>
      <c r="ED53" s="135"/>
      <c r="EE53" s="136" t="str">
        <f t="shared" si="257"/>
        <v>Completar</v>
      </c>
      <c r="EF53" s="237">
        <f t="shared" si="165"/>
        <v>0</v>
      </c>
      <c r="EG53" s="238">
        <f t="shared" si="166"/>
        <v>0</v>
      </c>
      <c r="EH53" s="239" t="str">
        <f>IFERROR(IF(EG53&gt;20*DT53,'Referencia Parámetros'!$D$20,IF(EG53&gt;10*DT53,'Referencia Parámetros'!$D$21,IF(EG53&gt;5*DT53,'Referencia Parámetros'!$D$22, IF(EG53&gt;1,'Referencia Parámetros'!$D$23,"NO APLICA")))),"")</f>
        <v/>
      </c>
      <c r="EI53" s="240" t="str">
        <f t="shared" si="167"/>
        <v/>
      </c>
      <c r="EJ53" s="291">
        <f t="shared" si="60"/>
        <v>0</v>
      </c>
      <c r="EK53" s="234">
        <f t="shared" si="168"/>
        <v>0</v>
      </c>
      <c r="EL53" s="234">
        <f t="shared" si="169"/>
        <v>0</v>
      </c>
      <c r="EM53" s="234">
        <f t="shared" si="170"/>
        <v>0</v>
      </c>
      <c r="EN53" s="242">
        <f t="shared" si="171"/>
        <v>0</v>
      </c>
      <c r="EP53" s="234">
        <f t="shared" si="226"/>
        <v>40</v>
      </c>
      <c r="EQ53" s="235" t="str">
        <f t="shared" si="172"/>
        <v/>
      </c>
      <c r="ER53" s="236" t="str">
        <f>IFERROR(VLOOKUP(EQ53,'Referencia Parámetros'!$A$2:$B$18,2),"")</f>
        <v/>
      </c>
      <c r="ES53" s="140"/>
      <c r="ET53" s="140"/>
      <c r="EU53" s="136" t="str">
        <f t="shared" si="258"/>
        <v>Completar</v>
      </c>
      <c r="EV53" s="134"/>
      <c r="EW53" s="134"/>
      <c r="EX53" s="134"/>
      <c r="EY53" s="136" t="str">
        <f t="shared" si="259"/>
        <v>Completar</v>
      </c>
      <c r="EZ53" s="137" t="str">
        <f t="shared" si="260"/>
        <v>Completar</v>
      </c>
      <c r="FA53" s="137" t="str">
        <f t="shared" si="261"/>
        <v>Completar</v>
      </c>
      <c r="FB53" s="135"/>
      <c r="FC53" s="136" t="str">
        <f t="shared" si="262"/>
        <v>Completar</v>
      </c>
      <c r="FD53" s="237">
        <f t="shared" si="173"/>
        <v>0</v>
      </c>
      <c r="FE53" s="238">
        <f t="shared" si="174"/>
        <v>0</v>
      </c>
      <c r="FF53" s="239" t="str">
        <f>IFERROR(IF(FE53&gt;20*ER53,'Referencia Parámetros'!$D$20,IF(FE53&gt;10*ER53,'Referencia Parámetros'!$D$21,IF(FE53&gt;5*ER53,'Referencia Parámetros'!$D$22, IF(FE53&gt;1,'Referencia Parámetros'!$D$23,"NO APLICA")))),"")</f>
        <v/>
      </c>
      <c r="FG53" s="240" t="str">
        <f t="shared" si="175"/>
        <v/>
      </c>
      <c r="FH53" s="291">
        <f t="shared" si="70"/>
        <v>0</v>
      </c>
      <c r="FI53" s="234">
        <f t="shared" si="176"/>
        <v>0</v>
      </c>
      <c r="FJ53" s="234">
        <f t="shared" si="177"/>
        <v>0</v>
      </c>
      <c r="FK53" s="234">
        <f t="shared" si="178"/>
        <v>0</v>
      </c>
      <c r="FL53" s="242">
        <f t="shared" si="179"/>
        <v>0</v>
      </c>
      <c r="FN53" s="234">
        <f t="shared" si="227"/>
        <v>40</v>
      </c>
      <c r="FO53" s="235" t="str">
        <f t="shared" si="180"/>
        <v/>
      </c>
      <c r="FP53" s="236" t="str">
        <f>IFERROR(VLOOKUP(FO53,'Referencia Parámetros'!$A$2:$B$18,2),"")</f>
        <v/>
      </c>
      <c r="FQ53" s="140"/>
      <c r="FR53" s="140"/>
      <c r="FS53" s="136" t="str">
        <f t="shared" si="263"/>
        <v>Completar</v>
      </c>
      <c r="FT53" s="134"/>
      <c r="FU53" s="134"/>
      <c r="FV53" s="134"/>
      <c r="FW53" s="136" t="str">
        <f t="shared" si="264"/>
        <v>Completar</v>
      </c>
      <c r="FX53" s="137" t="str">
        <f t="shared" si="265"/>
        <v>Completar</v>
      </c>
      <c r="FY53" s="137" t="str">
        <f t="shared" si="266"/>
        <v>Completar</v>
      </c>
      <c r="FZ53" s="135"/>
      <c r="GA53" s="136" t="str">
        <f t="shared" si="267"/>
        <v>Completar</v>
      </c>
      <c r="GB53" s="237">
        <f t="shared" si="181"/>
        <v>0</v>
      </c>
      <c r="GC53" s="238">
        <f t="shared" si="182"/>
        <v>0</v>
      </c>
      <c r="GD53" s="239" t="str">
        <f>IFERROR(IF(GC53&gt;20*FP53,'Referencia Parámetros'!$D$20,IF(GC53&gt;10*FP53,'Referencia Parámetros'!$D$21,IF(GC53&gt;5*FP53,'Referencia Parámetros'!$D$22, IF(GC53&gt;1,'Referencia Parámetros'!$D$23,"NO APLICA")))),"")</f>
        <v/>
      </c>
      <c r="GE53" s="240" t="str">
        <f t="shared" si="183"/>
        <v/>
      </c>
      <c r="GF53" s="291">
        <f t="shared" si="80"/>
        <v>0</v>
      </c>
      <c r="GG53" s="234">
        <f t="shared" si="184"/>
        <v>0</v>
      </c>
      <c r="GH53" s="234">
        <f t="shared" si="185"/>
        <v>0</v>
      </c>
      <c r="GI53" s="234">
        <f t="shared" si="186"/>
        <v>0</v>
      </c>
      <c r="GJ53" s="242">
        <f t="shared" si="187"/>
        <v>0</v>
      </c>
      <c r="GL53" s="234">
        <f t="shared" si="228"/>
        <v>40</v>
      </c>
      <c r="GM53" s="235" t="str">
        <f t="shared" si="188"/>
        <v/>
      </c>
      <c r="GN53" s="236" t="str">
        <f>IFERROR(VLOOKUP(GM53,'Referencia Parámetros'!$A$2:$B$18,2),"")</f>
        <v/>
      </c>
      <c r="GO53" s="140"/>
      <c r="GP53" s="140"/>
      <c r="GQ53" s="136" t="str">
        <f t="shared" si="268"/>
        <v>Completar</v>
      </c>
      <c r="GR53" s="134"/>
      <c r="GS53" s="134"/>
      <c r="GT53" s="134"/>
      <c r="GU53" s="136" t="str">
        <f t="shared" si="269"/>
        <v>Completar</v>
      </c>
      <c r="GV53" s="137" t="str">
        <f t="shared" si="270"/>
        <v>Completar</v>
      </c>
      <c r="GW53" s="137" t="str">
        <f t="shared" si="271"/>
        <v>Completar</v>
      </c>
      <c r="GX53" s="135"/>
      <c r="GY53" s="136" t="str">
        <f t="shared" si="272"/>
        <v>Completar</v>
      </c>
      <c r="GZ53" s="237">
        <f t="shared" si="189"/>
        <v>0</v>
      </c>
      <c r="HA53" s="238">
        <f t="shared" si="190"/>
        <v>0</v>
      </c>
      <c r="HB53" s="239" t="str">
        <f>IFERROR(IF(HA53&gt;20*GN53,'Referencia Parámetros'!$D$20,IF(HA53&gt;10*GN53,'Referencia Parámetros'!$D$21,IF(HA53&gt;5*GN53,'Referencia Parámetros'!$D$22, IF(HA53&gt;1,'Referencia Parámetros'!$D$23,"NO APLICA")))),"")</f>
        <v/>
      </c>
      <c r="HC53" s="240" t="str">
        <f t="shared" si="191"/>
        <v/>
      </c>
      <c r="HD53" s="291">
        <f t="shared" si="90"/>
        <v>0</v>
      </c>
      <c r="HE53" s="234">
        <f t="shared" si="192"/>
        <v>0</v>
      </c>
      <c r="HF53" s="234">
        <f t="shared" si="193"/>
        <v>0</v>
      </c>
      <c r="HG53" s="234">
        <f t="shared" si="194"/>
        <v>0</v>
      </c>
      <c r="HH53" s="242">
        <f t="shared" si="195"/>
        <v>0</v>
      </c>
      <c r="HJ53" s="234">
        <f t="shared" si="229"/>
        <v>40</v>
      </c>
      <c r="HK53" s="235" t="str">
        <f t="shared" si="196"/>
        <v/>
      </c>
      <c r="HL53" s="236" t="str">
        <f>IFERROR(VLOOKUP(HK53,'Referencia Parámetros'!$A$2:$B$18,2),"")</f>
        <v/>
      </c>
      <c r="HM53" s="140"/>
      <c r="HN53" s="140"/>
      <c r="HO53" s="136" t="str">
        <f t="shared" si="273"/>
        <v>Completar</v>
      </c>
      <c r="HP53" s="134"/>
      <c r="HQ53" s="134"/>
      <c r="HR53" s="134"/>
      <c r="HS53" s="136" t="str">
        <f t="shared" si="274"/>
        <v>Completar</v>
      </c>
      <c r="HT53" s="137" t="str">
        <f t="shared" si="275"/>
        <v>Completar</v>
      </c>
      <c r="HU53" s="137" t="str">
        <f t="shared" si="276"/>
        <v>Completar</v>
      </c>
      <c r="HV53" s="135"/>
      <c r="HW53" s="136" t="str">
        <f t="shared" si="277"/>
        <v>Completar</v>
      </c>
      <c r="HX53" s="237">
        <f t="shared" si="197"/>
        <v>0</v>
      </c>
      <c r="HY53" s="238">
        <f t="shared" si="198"/>
        <v>0</v>
      </c>
      <c r="HZ53" s="239" t="str">
        <f>IFERROR(IF(HY53&gt;20*HL53,'Referencia Parámetros'!$D$20,IF(HY53&gt;10*HL53,'Referencia Parámetros'!$D$21,IF(HY53&gt;5*HL53,'Referencia Parámetros'!$D$22, IF(HY53&gt;1,'Referencia Parámetros'!$D$23,"NO APLICA")))),"")</f>
        <v/>
      </c>
      <c r="IA53" s="240" t="str">
        <f t="shared" si="199"/>
        <v/>
      </c>
      <c r="IB53" s="291">
        <f t="shared" si="100"/>
        <v>0</v>
      </c>
      <c r="IC53" s="234">
        <f t="shared" si="200"/>
        <v>0</v>
      </c>
      <c r="ID53" s="234">
        <f t="shared" si="201"/>
        <v>0</v>
      </c>
      <c r="IE53" s="234">
        <f t="shared" si="202"/>
        <v>0</v>
      </c>
      <c r="IF53" s="242">
        <f t="shared" si="203"/>
        <v>0</v>
      </c>
      <c r="IH53" s="234">
        <f t="shared" si="230"/>
        <v>40</v>
      </c>
      <c r="II53" s="235" t="str">
        <f t="shared" si="204"/>
        <v/>
      </c>
      <c r="IJ53" s="236" t="str">
        <f>IFERROR(VLOOKUP(II53,'Referencia Parámetros'!$A$2:$B$18,2),"")</f>
        <v/>
      </c>
      <c r="IK53" s="140"/>
      <c r="IL53" s="140"/>
      <c r="IM53" s="136" t="str">
        <f t="shared" si="278"/>
        <v>Completar</v>
      </c>
      <c r="IN53" s="134"/>
      <c r="IO53" s="134"/>
      <c r="IP53" s="134"/>
      <c r="IQ53" s="136" t="str">
        <f t="shared" si="279"/>
        <v>Completar</v>
      </c>
      <c r="IR53" s="137" t="str">
        <f t="shared" si="280"/>
        <v>Completar</v>
      </c>
      <c r="IS53" s="137" t="str">
        <f t="shared" si="281"/>
        <v>Completar</v>
      </c>
      <c r="IT53" s="135"/>
      <c r="IU53" s="136" t="str">
        <f t="shared" si="282"/>
        <v>Completar</v>
      </c>
      <c r="IV53" s="237">
        <f t="shared" si="205"/>
        <v>0</v>
      </c>
      <c r="IW53" s="238">
        <f t="shared" si="206"/>
        <v>0</v>
      </c>
      <c r="IX53" s="239" t="str">
        <f>IFERROR(IF(IW53&gt;20*IJ53,'Referencia Parámetros'!$D$20,IF(IW53&gt;10*IJ53,'Referencia Parámetros'!$D$21,IF(IW53&gt;5*IJ53,'Referencia Parámetros'!$D$22, IF(IW53&gt;1,'Referencia Parámetros'!$D$23,"NO APLICA")))),"")</f>
        <v/>
      </c>
      <c r="IY53" s="240" t="str">
        <f t="shared" si="207"/>
        <v/>
      </c>
      <c r="IZ53" s="291">
        <f t="shared" si="110"/>
        <v>0</v>
      </c>
      <c r="JA53" s="234">
        <f t="shared" si="208"/>
        <v>0</v>
      </c>
      <c r="JB53" s="234">
        <f t="shared" si="209"/>
        <v>0</v>
      </c>
      <c r="JC53" s="234">
        <f t="shared" si="210"/>
        <v>0</v>
      </c>
      <c r="JD53" s="242">
        <f t="shared" si="211"/>
        <v>0</v>
      </c>
      <c r="JE53" s="198"/>
      <c r="JF53" s="234">
        <f t="shared" si="231"/>
        <v>40</v>
      </c>
      <c r="JG53" s="235" t="str">
        <f t="shared" si="212"/>
        <v/>
      </c>
      <c r="JH53" s="236" t="str">
        <f>IFERROR(VLOOKUP(JG53,'Referencia Parámetros'!$A$2:$B$18,2),"")</f>
        <v/>
      </c>
      <c r="JI53" s="140"/>
      <c r="JJ53" s="140"/>
      <c r="JK53" s="136" t="str">
        <f t="shared" si="283"/>
        <v>Completar</v>
      </c>
      <c r="JL53" s="134"/>
      <c r="JM53" s="134"/>
      <c r="JN53" s="134"/>
      <c r="JO53" s="136" t="str">
        <f t="shared" si="284"/>
        <v>Completar</v>
      </c>
      <c r="JP53" s="137" t="str">
        <f t="shared" si="285"/>
        <v>Completar</v>
      </c>
      <c r="JQ53" s="137" t="str">
        <f t="shared" si="286"/>
        <v>Completar</v>
      </c>
      <c r="JR53" s="135"/>
      <c r="JS53" s="136" t="str">
        <f t="shared" si="287"/>
        <v>Completar</v>
      </c>
      <c r="JT53" s="237">
        <f t="shared" si="213"/>
        <v>0</v>
      </c>
      <c r="JU53" s="238">
        <f t="shared" si="214"/>
        <v>0</v>
      </c>
      <c r="JV53" s="239" t="str">
        <f>IFERROR(IF(JU53&gt;20*JH53,'Referencia Parámetros'!$D$20,IF(JU53&gt;10*JH53,'Referencia Parámetros'!$D$21,IF(JU53&gt;5*JH53,'Referencia Parámetros'!$D$22, IF(JU53&gt;1,'Referencia Parámetros'!$D$23,"NO APLICA")))),"")</f>
        <v/>
      </c>
      <c r="JW53" s="240" t="str">
        <f t="shared" si="215"/>
        <v/>
      </c>
      <c r="JX53" s="291">
        <f t="shared" si="120"/>
        <v>0</v>
      </c>
      <c r="JY53" s="234">
        <f t="shared" si="216"/>
        <v>0</v>
      </c>
      <c r="JZ53" s="234">
        <f t="shared" si="217"/>
        <v>0</v>
      </c>
      <c r="KA53" s="234">
        <f t="shared" si="218"/>
        <v>0</v>
      </c>
      <c r="KB53" s="242">
        <f t="shared" si="219"/>
        <v>0</v>
      </c>
      <c r="LK53" s="244"/>
      <c r="LY53" s="198"/>
    </row>
    <row r="54" spans="1:337" ht="16.5" customHeight="1" x14ac:dyDescent="0.25">
      <c r="A54" s="234">
        <f t="shared" si="220"/>
        <v>41</v>
      </c>
      <c r="B54" s="235" t="str">
        <f t="shared" si="124"/>
        <v/>
      </c>
      <c r="C54" s="236" t="str">
        <f>+IFERROR(VLOOKUP(B54,'Referencia Parámetros'!$A$2:$B$18,2),"")</f>
        <v/>
      </c>
      <c r="D54" s="140"/>
      <c r="E54" s="134"/>
      <c r="F54" s="135"/>
      <c r="G54" s="134"/>
      <c r="H54" s="134"/>
      <c r="I54" s="134"/>
      <c r="J54" s="135"/>
      <c r="K54" s="141"/>
      <c r="L54" s="141"/>
      <c r="M54" s="135"/>
      <c r="N54" s="135"/>
      <c r="O54" s="237">
        <f t="shared" si="125"/>
        <v>0</v>
      </c>
      <c r="P54" s="238">
        <f t="shared" si="126"/>
        <v>0</v>
      </c>
      <c r="Q54" s="239" t="str">
        <f>IFERROR(IF(P54&gt;20*C54,'Referencia Parámetros'!$D$20,IF(P54&gt;10*C54,'Referencia Parámetros'!$D$21,IF(P54&gt;5*C54,'Referencia Parámetros'!$D$22,IF(P54&gt;1,'Referencia Parámetros'!$D$23,"NO APLICA")))),"")</f>
        <v/>
      </c>
      <c r="R54" s="240" t="str">
        <f t="shared" si="127"/>
        <v/>
      </c>
      <c r="S54" s="300">
        <f t="shared" si="13"/>
        <v>0</v>
      </c>
      <c r="T54" s="234">
        <f t="shared" si="128"/>
        <v>0</v>
      </c>
      <c r="U54" s="234">
        <f t="shared" si="129"/>
        <v>0</v>
      </c>
      <c r="V54" s="234">
        <f t="shared" si="130"/>
        <v>0</v>
      </c>
      <c r="W54" s="242">
        <f t="shared" si="131"/>
        <v>0</v>
      </c>
      <c r="X54" s="297"/>
      <c r="Z54" s="234">
        <f t="shared" si="221"/>
        <v>41</v>
      </c>
      <c r="AA54" s="235" t="str">
        <f t="shared" si="132"/>
        <v/>
      </c>
      <c r="AB54" s="236" t="str">
        <f>IFERROR(VLOOKUP(AA54,'Referencia Parámetros'!$A$2:$B$18,2),"")</f>
        <v/>
      </c>
      <c r="AC54" s="140"/>
      <c r="AD54" s="140"/>
      <c r="AE54" s="136" t="str">
        <f t="shared" si="233"/>
        <v>Completar</v>
      </c>
      <c r="AF54" s="134"/>
      <c r="AG54" s="134"/>
      <c r="AH54" s="134"/>
      <c r="AI54" s="136" t="str">
        <f t="shared" si="234"/>
        <v>Completar</v>
      </c>
      <c r="AJ54" s="137" t="str">
        <f t="shared" si="235"/>
        <v>Completar</v>
      </c>
      <c r="AK54" s="137" t="str">
        <f t="shared" si="236"/>
        <v>Completar</v>
      </c>
      <c r="AL54" s="135"/>
      <c r="AM54" s="136" t="str">
        <f t="shared" si="237"/>
        <v>Completar</v>
      </c>
      <c r="AN54" s="237">
        <f t="shared" si="133"/>
        <v>0</v>
      </c>
      <c r="AO54" s="238">
        <f t="shared" si="134"/>
        <v>0</v>
      </c>
      <c r="AP54" s="239" t="str">
        <f>IFERROR(IF(AO54&gt;20*AB54,'Referencia Parámetros'!$D$20,IF(AO54&gt;10*AB54,'Referencia Parámetros'!$D$21,IF(AO54&gt;5*AB54,'Referencia Parámetros'!$D$22, IF(AO54&gt;1,'Referencia Parámetros'!$D$23,"NO APLICA")))),"")</f>
        <v/>
      </c>
      <c r="AQ54" s="240" t="str">
        <f t="shared" si="135"/>
        <v/>
      </c>
      <c r="AR54" s="291">
        <f t="shared" si="232"/>
        <v>0</v>
      </c>
      <c r="AS54" s="234">
        <f t="shared" si="136"/>
        <v>0</v>
      </c>
      <c r="AT54" s="234">
        <f t="shared" si="137"/>
        <v>0</v>
      </c>
      <c r="AU54" s="234">
        <f t="shared" si="138"/>
        <v>0</v>
      </c>
      <c r="AV54" s="242">
        <f t="shared" si="139"/>
        <v>0</v>
      </c>
      <c r="AX54" s="234">
        <f t="shared" si="222"/>
        <v>41</v>
      </c>
      <c r="AY54" s="235" t="str">
        <f t="shared" si="140"/>
        <v/>
      </c>
      <c r="AZ54" s="236" t="str">
        <f>IFERROR(VLOOKUP(AY54,'Referencia Parámetros'!$A$2:$B$18,2),"")</f>
        <v/>
      </c>
      <c r="BA54" s="140"/>
      <c r="BB54" s="140"/>
      <c r="BC54" s="136" t="str">
        <f t="shared" si="238"/>
        <v>Completar</v>
      </c>
      <c r="BD54" s="134"/>
      <c r="BE54" s="134"/>
      <c r="BF54" s="134"/>
      <c r="BG54" s="136" t="str">
        <f t="shared" si="239"/>
        <v>Completar</v>
      </c>
      <c r="BH54" s="137" t="str">
        <f t="shared" si="240"/>
        <v>Completar</v>
      </c>
      <c r="BI54" s="137" t="str">
        <f t="shared" si="241"/>
        <v>Completar</v>
      </c>
      <c r="BJ54" s="135"/>
      <c r="BK54" s="136" t="str">
        <f t="shared" si="242"/>
        <v>Completar</v>
      </c>
      <c r="BL54" s="237">
        <f t="shared" si="141"/>
        <v>0</v>
      </c>
      <c r="BM54" s="238">
        <f t="shared" si="142"/>
        <v>0</v>
      </c>
      <c r="BN54" s="239" t="str">
        <f>IFERROR(IF(BM54&gt;20*AZ54,'Referencia Parámetros'!$D$20,IF(BM54&gt;10*AZ54,'Referencia Parámetros'!$D$21,IF(BM54&gt;5*AZ54,'Referencia Parámetros'!$D$22, IF(BM54&gt;1,'Referencia Parámetros'!$D$23,"NO APLICA")))),"")</f>
        <v/>
      </c>
      <c r="BO54" s="240" t="str">
        <f t="shared" si="143"/>
        <v/>
      </c>
      <c r="BP54" s="291">
        <f t="shared" si="30"/>
        <v>0</v>
      </c>
      <c r="BQ54" s="234">
        <f t="shared" si="144"/>
        <v>0</v>
      </c>
      <c r="BR54" s="234">
        <f t="shared" si="145"/>
        <v>0</v>
      </c>
      <c r="BS54" s="234">
        <f t="shared" si="146"/>
        <v>0</v>
      </c>
      <c r="BT54" s="242">
        <f t="shared" si="147"/>
        <v>0</v>
      </c>
      <c r="BV54" s="234">
        <f t="shared" si="223"/>
        <v>41</v>
      </c>
      <c r="BW54" s="235" t="str">
        <f t="shared" si="148"/>
        <v/>
      </c>
      <c r="BX54" s="236" t="str">
        <f>IFERROR(VLOOKUP(BW54,'Referencia Parámetros'!$A$2:$B$18,2),"")</f>
        <v/>
      </c>
      <c r="BY54" s="140"/>
      <c r="BZ54" s="140"/>
      <c r="CA54" s="136" t="str">
        <f t="shared" si="243"/>
        <v>Completar</v>
      </c>
      <c r="CB54" s="134"/>
      <c r="CC54" s="134"/>
      <c r="CD54" s="134"/>
      <c r="CE54" s="136" t="str">
        <f t="shared" si="244"/>
        <v>Completar</v>
      </c>
      <c r="CF54" s="137" t="str">
        <f t="shared" si="245"/>
        <v>Completar</v>
      </c>
      <c r="CG54" s="137" t="str">
        <f t="shared" si="246"/>
        <v>Completar</v>
      </c>
      <c r="CH54" s="135"/>
      <c r="CI54" s="136" t="str">
        <f t="shared" si="247"/>
        <v>Completar</v>
      </c>
      <c r="CJ54" s="237">
        <f t="shared" si="149"/>
        <v>0</v>
      </c>
      <c r="CK54" s="238">
        <f t="shared" si="150"/>
        <v>0</v>
      </c>
      <c r="CL54" s="239" t="str">
        <f>IFERROR(IF(CK54&gt;20*BX54,'Referencia Parámetros'!$D$20,IF(CK54&gt;10*BX54,'Referencia Parámetros'!$D$21,IF(CK54&gt;5*BX54,'Referencia Parámetros'!$D$22, IF(CK54&gt;1,'Referencia Parámetros'!$D$23,"NO APLICA")))),"")</f>
        <v/>
      </c>
      <c r="CM54" s="240" t="str">
        <f t="shared" si="151"/>
        <v/>
      </c>
      <c r="CN54" s="291">
        <f t="shared" si="40"/>
        <v>0</v>
      </c>
      <c r="CO54" s="234">
        <f t="shared" si="152"/>
        <v>0</v>
      </c>
      <c r="CP54" s="234">
        <f t="shared" si="153"/>
        <v>0</v>
      </c>
      <c r="CQ54" s="234">
        <f t="shared" si="154"/>
        <v>0</v>
      </c>
      <c r="CR54" s="242">
        <f t="shared" si="155"/>
        <v>0</v>
      </c>
      <c r="CT54" s="234">
        <f t="shared" si="224"/>
        <v>41</v>
      </c>
      <c r="CU54" s="235" t="str">
        <f t="shared" si="156"/>
        <v/>
      </c>
      <c r="CV54" s="236" t="str">
        <f>IFERROR(VLOOKUP(CU54,'Referencia Parámetros'!$A$2:$B$18,2),"")</f>
        <v/>
      </c>
      <c r="CW54" s="140"/>
      <c r="CX54" s="140"/>
      <c r="CY54" s="136" t="str">
        <f t="shared" si="248"/>
        <v>Completar</v>
      </c>
      <c r="CZ54" s="134"/>
      <c r="DA54" s="134"/>
      <c r="DB54" s="134"/>
      <c r="DC54" s="136" t="str">
        <f t="shared" si="249"/>
        <v>Completar</v>
      </c>
      <c r="DD54" s="137" t="str">
        <f t="shared" si="250"/>
        <v>Completar</v>
      </c>
      <c r="DE54" s="137" t="str">
        <f t="shared" si="251"/>
        <v>Completar</v>
      </c>
      <c r="DF54" s="135"/>
      <c r="DG54" s="136" t="str">
        <f t="shared" si="252"/>
        <v>Completar</v>
      </c>
      <c r="DH54" s="237">
        <f t="shared" si="157"/>
        <v>0</v>
      </c>
      <c r="DI54" s="238">
        <f t="shared" si="158"/>
        <v>0</v>
      </c>
      <c r="DJ54" s="239" t="str">
        <f>IFERROR(IF(DI54&gt;20*CV54,'Referencia Parámetros'!$D$20,IF(DI54&gt;10*CV54,'Referencia Parámetros'!$D$21,IF(DI54&gt;5*CV54,'Referencia Parámetros'!$D$22, IF(DI54&gt;1,'Referencia Parámetros'!$D$23,"NO APLICA")))),"")</f>
        <v/>
      </c>
      <c r="DK54" s="240" t="str">
        <f t="shared" si="159"/>
        <v/>
      </c>
      <c r="DL54" s="291">
        <f t="shared" si="50"/>
        <v>0</v>
      </c>
      <c r="DM54" s="234">
        <f t="shared" si="160"/>
        <v>0</v>
      </c>
      <c r="DN54" s="234">
        <f t="shared" si="161"/>
        <v>0</v>
      </c>
      <c r="DO54" s="234">
        <f t="shared" si="162"/>
        <v>0</v>
      </c>
      <c r="DP54" s="242">
        <f t="shared" si="163"/>
        <v>0</v>
      </c>
      <c r="DR54" s="234">
        <f t="shared" si="225"/>
        <v>41</v>
      </c>
      <c r="DS54" s="235" t="str">
        <f t="shared" si="164"/>
        <v/>
      </c>
      <c r="DT54" s="236" t="str">
        <f>IFERROR(VLOOKUP(DS54,'Referencia Parámetros'!$A$2:$B$18,2),"")</f>
        <v/>
      </c>
      <c r="DU54" s="140"/>
      <c r="DV54" s="140"/>
      <c r="DW54" s="136" t="str">
        <f t="shared" si="253"/>
        <v>Completar</v>
      </c>
      <c r="DX54" s="134"/>
      <c r="DY54" s="134"/>
      <c r="DZ54" s="134"/>
      <c r="EA54" s="136" t="str">
        <f t="shared" si="254"/>
        <v>Completar</v>
      </c>
      <c r="EB54" s="137" t="str">
        <f t="shared" si="255"/>
        <v>Completar</v>
      </c>
      <c r="EC54" s="137" t="str">
        <f t="shared" si="256"/>
        <v>Completar</v>
      </c>
      <c r="ED54" s="135"/>
      <c r="EE54" s="136" t="str">
        <f t="shared" si="257"/>
        <v>Completar</v>
      </c>
      <c r="EF54" s="237">
        <f t="shared" si="165"/>
        <v>0</v>
      </c>
      <c r="EG54" s="238">
        <f t="shared" si="166"/>
        <v>0</v>
      </c>
      <c r="EH54" s="239" t="str">
        <f>IFERROR(IF(EG54&gt;20*DT54,'Referencia Parámetros'!$D$20,IF(EG54&gt;10*DT54,'Referencia Parámetros'!$D$21,IF(EG54&gt;5*DT54,'Referencia Parámetros'!$D$22, IF(EG54&gt;1,'Referencia Parámetros'!$D$23,"NO APLICA")))),"")</f>
        <v/>
      </c>
      <c r="EI54" s="240" t="str">
        <f t="shared" si="167"/>
        <v/>
      </c>
      <c r="EJ54" s="291">
        <f t="shared" si="60"/>
        <v>0</v>
      </c>
      <c r="EK54" s="234">
        <f t="shared" si="168"/>
        <v>0</v>
      </c>
      <c r="EL54" s="234">
        <f t="shared" si="169"/>
        <v>0</v>
      </c>
      <c r="EM54" s="234">
        <f t="shared" si="170"/>
        <v>0</v>
      </c>
      <c r="EN54" s="242">
        <f t="shared" si="171"/>
        <v>0</v>
      </c>
      <c r="EP54" s="234">
        <f t="shared" si="226"/>
        <v>41</v>
      </c>
      <c r="EQ54" s="235" t="str">
        <f t="shared" si="172"/>
        <v/>
      </c>
      <c r="ER54" s="236" t="str">
        <f>IFERROR(VLOOKUP(EQ54,'Referencia Parámetros'!$A$2:$B$18,2),"")</f>
        <v/>
      </c>
      <c r="ES54" s="140"/>
      <c r="ET54" s="140"/>
      <c r="EU54" s="136" t="str">
        <f t="shared" si="258"/>
        <v>Completar</v>
      </c>
      <c r="EV54" s="134"/>
      <c r="EW54" s="134"/>
      <c r="EX54" s="134"/>
      <c r="EY54" s="136" t="str">
        <f t="shared" si="259"/>
        <v>Completar</v>
      </c>
      <c r="EZ54" s="137" t="str">
        <f t="shared" si="260"/>
        <v>Completar</v>
      </c>
      <c r="FA54" s="137" t="str">
        <f t="shared" si="261"/>
        <v>Completar</v>
      </c>
      <c r="FB54" s="135"/>
      <c r="FC54" s="136" t="str">
        <f t="shared" si="262"/>
        <v>Completar</v>
      </c>
      <c r="FD54" s="237">
        <f t="shared" si="173"/>
        <v>0</v>
      </c>
      <c r="FE54" s="238">
        <f t="shared" si="174"/>
        <v>0</v>
      </c>
      <c r="FF54" s="239" t="str">
        <f>IFERROR(IF(FE54&gt;20*ER54,'Referencia Parámetros'!$D$20,IF(FE54&gt;10*ER54,'Referencia Parámetros'!$D$21,IF(FE54&gt;5*ER54,'Referencia Parámetros'!$D$22, IF(FE54&gt;1,'Referencia Parámetros'!$D$23,"NO APLICA")))),"")</f>
        <v/>
      </c>
      <c r="FG54" s="240" t="str">
        <f t="shared" si="175"/>
        <v/>
      </c>
      <c r="FH54" s="291">
        <f t="shared" si="70"/>
        <v>0</v>
      </c>
      <c r="FI54" s="234">
        <f t="shared" si="176"/>
        <v>0</v>
      </c>
      <c r="FJ54" s="234">
        <f t="shared" si="177"/>
        <v>0</v>
      </c>
      <c r="FK54" s="234">
        <f t="shared" si="178"/>
        <v>0</v>
      </c>
      <c r="FL54" s="242">
        <f t="shared" si="179"/>
        <v>0</v>
      </c>
      <c r="FN54" s="234">
        <f t="shared" si="227"/>
        <v>41</v>
      </c>
      <c r="FO54" s="235" t="str">
        <f t="shared" si="180"/>
        <v/>
      </c>
      <c r="FP54" s="236" t="str">
        <f>IFERROR(VLOOKUP(FO54,'Referencia Parámetros'!$A$2:$B$18,2),"")</f>
        <v/>
      </c>
      <c r="FQ54" s="140"/>
      <c r="FR54" s="140"/>
      <c r="FS54" s="136" t="str">
        <f t="shared" si="263"/>
        <v>Completar</v>
      </c>
      <c r="FT54" s="134"/>
      <c r="FU54" s="134"/>
      <c r="FV54" s="134"/>
      <c r="FW54" s="136" t="str">
        <f t="shared" si="264"/>
        <v>Completar</v>
      </c>
      <c r="FX54" s="137" t="str">
        <f t="shared" si="265"/>
        <v>Completar</v>
      </c>
      <c r="FY54" s="137" t="str">
        <f t="shared" si="266"/>
        <v>Completar</v>
      </c>
      <c r="FZ54" s="135"/>
      <c r="GA54" s="136" t="str">
        <f t="shared" si="267"/>
        <v>Completar</v>
      </c>
      <c r="GB54" s="237">
        <f t="shared" si="181"/>
        <v>0</v>
      </c>
      <c r="GC54" s="238">
        <f t="shared" si="182"/>
        <v>0</v>
      </c>
      <c r="GD54" s="239" t="str">
        <f>IFERROR(IF(GC54&gt;20*FP54,'Referencia Parámetros'!$D$20,IF(GC54&gt;10*FP54,'Referencia Parámetros'!$D$21,IF(GC54&gt;5*FP54,'Referencia Parámetros'!$D$22, IF(GC54&gt;1,'Referencia Parámetros'!$D$23,"NO APLICA")))),"")</f>
        <v/>
      </c>
      <c r="GE54" s="240" t="str">
        <f t="shared" si="183"/>
        <v/>
      </c>
      <c r="GF54" s="291">
        <f t="shared" si="80"/>
        <v>0</v>
      </c>
      <c r="GG54" s="234">
        <f t="shared" si="184"/>
        <v>0</v>
      </c>
      <c r="GH54" s="234">
        <f t="shared" si="185"/>
        <v>0</v>
      </c>
      <c r="GI54" s="234">
        <f t="shared" si="186"/>
        <v>0</v>
      </c>
      <c r="GJ54" s="242">
        <f t="shared" si="187"/>
        <v>0</v>
      </c>
      <c r="GL54" s="234">
        <f t="shared" si="228"/>
        <v>41</v>
      </c>
      <c r="GM54" s="235" t="str">
        <f t="shared" si="188"/>
        <v/>
      </c>
      <c r="GN54" s="236" t="str">
        <f>IFERROR(VLOOKUP(GM54,'Referencia Parámetros'!$A$2:$B$18,2),"")</f>
        <v/>
      </c>
      <c r="GO54" s="140"/>
      <c r="GP54" s="140"/>
      <c r="GQ54" s="136" t="str">
        <f t="shared" si="268"/>
        <v>Completar</v>
      </c>
      <c r="GR54" s="134"/>
      <c r="GS54" s="134"/>
      <c r="GT54" s="134"/>
      <c r="GU54" s="136" t="str">
        <f t="shared" si="269"/>
        <v>Completar</v>
      </c>
      <c r="GV54" s="137" t="str">
        <f t="shared" si="270"/>
        <v>Completar</v>
      </c>
      <c r="GW54" s="137" t="str">
        <f t="shared" si="271"/>
        <v>Completar</v>
      </c>
      <c r="GX54" s="135"/>
      <c r="GY54" s="136" t="str">
        <f t="shared" si="272"/>
        <v>Completar</v>
      </c>
      <c r="GZ54" s="237">
        <f t="shared" si="189"/>
        <v>0</v>
      </c>
      <c r="HA54" s="238">
        <f t="shared" si="190"/>
        <v>0</v>
      </c>
      <c r="HB54" s="239" t="str">
        <f>IFERROR(IF(HA54&gt;20*GN54,'Referencia Parámetros'!$D$20,IF(HA54&gt;10*GN54,'Referencia Parámetros'!$D$21,IF(HA54&gt;5*GN54,'Referencia Parámetros'!$D$22, IF(HA54&gt;1,'Referencia Parámetros'!$D$23,"NO APLICA")))),"")</f>
        <v/>
      </c>
      <c r="HC54" s="240" t="str">
        <f t="shared" si="191"/>
        <v/>
      </c>
      <c r="HD54" s="291">
        <f t="shared" si="90"/>
        <v>0</v>
      </c>
      <c r="HE54" s="234">
        <f t="shared" si="192"/>
        <v>0</v>
      </c>
      <c r="HF54" s="234">
        <f t="shared" si="193"/>
        <v>0</v>
      </c>
      <c r="HG54" s="234">
        <f t="shared" si="194"/>
        <v>0</v>
      </c>
      <c r="HH54" s="242">
        <f t="shared" si="195"/>
        <v>0</v>
      </c>
      <c r="HJ54" s="234">
        <f t="shared" si="229"/>
        <v>41</v>
      </c>
      <c r="HK54" s="235" t="str">
        <f t="shared" si="196"/>
        <v/>
      </c>
      <c r="HL54" s="236" t="str">
        <f>IFERROR(VLOOKUP(HK54,'Referencia Parámetros'!$A$2:$B$18,2),"")</f>
        <v/>
      </c>
      <c r="HM54" s="140"/>
      <c r="HN54" s="140"/>
      <c r="HO54" s="136" t="str">
        <f t="shared" si="273"/>
        <v>Completar</v>
      </c>
      <c r="HP54" s="134"/>
      <c r="HQ54" s="134"/>
      <c r="HR54" s="134"/>
      <c r="HS54" s="136" t="str">
        <f t="shared" si="274"/>
        <v>Completar</v>
      </c>
      <c r="HT54" s="137" t="str">
        <f t="shared" si="275"/>
        <v>Completar</v>
      </c>
      <c r="HU54" s="137" t="str">
        <f t="shared" si="276"/>
        <v>Completar</v>
      </c>
      <c r="HV54" s="135"/>
      <c r="HW54" s="136" t="str">
        <f t="shared" si="277"/>
        <v>Completar</v>
      </c>
      <c r="HX54" s="237">
        <f t="shared" si="197"/>
        <v>0</v>
      </c>
      <c r="HY54" s="238">
        <f t="shared" si="198"/>
        <v>0</v>
      </c>
      <c r="HZ54" s="239" t="str">
        <f>IFERROR(IF(HY54&gt;20*HL54,'Referencia Parámetros'!$D$20,IF(HY54&gt;10*HL54,'Referencia Parámetros'!$D$21,IF(HY54&gt;5*HL54,'Referencia Parámetros'!$D$22, IF(HY54&gt;1,'Referencia Parámetros'!$D$23,"NO APLICA")))),"")</f>
        <v/>
      </c>
      <c r="IA54" s="240" t="str">
        <f t="shared" si="199"/>
        <v/>
      </c>
      <c r="IB54" s="291">
        <f t="shared" si="100"/>
        <v>0</v>
      </c>
      <c r="IC54" s="234">
        <f t="shared" si="200"/>
        <v>0</v>
      </c>
      <c r="ID54" s="234">
        <f t="shared" si="201"/>
        <v>0</v>
      </c>
      <c r="IE54" s="234">
        <f t="shared" si="202"/>
        <v>0</v>
      </c>
      <c r="IF54" s="242">
        <f t="shared" si="203"/>
        <v>0</v>
      </c>
      <c r="IH54" s="234">
        <f t="shared" si="230"/>
        <v>41</v>
      </c>
      <c r="II54" s="235" t="str">
        <f t="shared" si="204"/>
        <v/>
      </c>
      <c r="IJ54" s="236" t="str">
        <f>IFERROR(VLOOKUP(II54,'Referencia Parámetros'!$A$2:$B$18,2),"")</f>
        <v/>
      </c>
      <c r="IK54" s="140"/>
      <c r="IL54" s="140"/>
      <c r="IM54" s="136" t="str">
        <f t="shared" si="278"/>
        <v>Completar</v>
      </c>
      <c r="IN54" s="134"/>
      <c r="IO54" s="134"/>
      <c r="IP54" s="134"/>
      <c r="IQ54" s="136" t="str">
        <f t="shared" si="279"/>
        <v>Completar</v>
      </c>
      <c r="IR54" s="137" t="str">
        <f t="shared" si="280"/>
        <v>Completar</v>
      </c>
      <c r="IS54" s="137" t="str">
        <f t="shared" si="281"/>
        <v>Completar</v>
      </c>
      <c r="IT54" s="135"/>
      <c r="IU54" s="136" t="str">
        <f t="shared" si="282"/>
        <v>Completar</v>
      </c>
      <c r="IV54" s="237">
        <f t="shared" si="205"/>
        <v>0</v>
      </c>
      <c r="IW54" s="238">
        <f t="shared" si="206"/>
        <v>0</v>
      </c>
      <c r="IX54" s="239" t="str">
        <f>IFERROR(IF(IW54&gt;20*IJ54,'Referencia Parámetros'!$D$20,IF(IW54&gt;10*IJ54,'Referencia Parámetros'!$D$21,IF(IW54&gt;5*IJ54,'Referencia Parámetros'!$D$22, IF(IW54&gt;1,'Referencia Parámetros'!$D$23,"NO APLICA")))),"")</f>
        <v/>
      </c>
      <c r="IY54" s="240" t="str">
        <f t="shared" si="207"/>
        <v/>
      </c>
      <c r="IZ54" s="291">
        <f t="shared" si="110"/>
        <v>0</v>
      </c>
      <c r="JA54" s="234">
        <f t="shared" si="208"/>
        <v>0</v>
      </c>
      <c r="JB54" s="234">
        <f t="shared" si="209"/>
        <v>0</v>
      </c>
      <c r="JC54" s="234">
        <f t="shared" si="210"/>
        <v>0</v>
      </c>
      <c r="JD54" s="242">
        <f t="shared" si="211"/>
        <v>0</v>
      </c>
      <c r="JE54" s="198"/>
      <c r="JF54" s="234">
        <f t="shared" si="231"/>
        <v>41</v>
      </c>
      <c r="JG54" s="235" t="str">
        <f t="shared" si="212"/>
        <v/>
      </c>
      <c r="JH54" s="236" t="str">
        <f>IFERROR(VLOOKUP(JG54,'Referencia Parámetros'!$A$2:$B$18,2),"")</f>
        <v/>
      </c>
      <c r="JI54" s="140"/>
      <c r="JJ54" s="140"/>
      <c r="JK54" s="136" t="str">
        <f t="shared" si="283"/>
        <v>Completar</v>
      </c>
      <c r="JL54" s="134"/>
      <c r="JM54" s="134"/>
      <c r="JN54" s="134"/>
      <c r="JO54" s="136" t="str">
        <f t="shared" si="284"/>
        <v>Completar</v>
      </c>
      <c r="JP54" s="137" t="str">
        <f t="shared" si="285"/>
        <v>Completar</v>
      </c>
      <c r="JQ54" s="137" t="str">
        <f t="shared" si="286"/>
        <v>Completar</v>
      </c>
      <c r="JR54" s="135"/>
      <c r="JS54" s="136" t="str">
        <f t="shared" si="287"/>
        <v>Completar</v>
      </c>
      <c r="JT54" s="237">
        <f t="shared" si="213"/>
        <v>0</v>
      </c>
      <c r="JU54" s="238">
        <f t="shared" si="214"/>
        <v>0</v>
      </c>
      <c r="JV54" s="239" t="str">
        <f>IFERROR(IF(JU54&gt;20*JH54,'Referencia Parámetros'!$D$20,IF(JU54&gt;10*JH54,'Referencia Parámetros'!$D$21,IF(JU54&gt;5*JH54,'Referencia Parámetros'!$D$22, IF(JU54&gt;1,'Referencia Parámetros'!$D$23,"NO APLICA")))),"")</f>
        <v/>
      </c>
      <c r="JW54" s="240" t="str">
        <f t="shared" si="215"/>
        <v/>
      </c>
      <c r="JX54" s="291">
        <f t="shared" si="120"/>
        <v>0</v>
      </c>
      <c r="JY54" s="234">
        <f t="shared" si="216"/>
        <v>0</v>
      </c>
      <c r="JZ54" s="234">
        <f t="shared" si="217"/>
        <v>0</v>
      </c>
      <c r="KA54" s="234">
        <f t="shared" si="218"/>
        <v>0</v>
      </c>
      <c r="KB54" s="242">
        <f t="shared" si="219"/>
        <v>0</v>
      </c>
      <c r="LK54" s="244"/>
      <c r="LY54" s="198"/>
    </row>
    <row r="55" spans="1:337" ht="16.5" customHeight="1" x14ac:dyDescent="0.25">
      <c r="A55" s="234">
        <f t="shared" si="220"/>
        <v>42</v>
      </c>
      <c r="B55" s="235" t="str">
        <f t="shared" si="124"/>
        <v/>
      </c>
      <c r="C55" s="236" t="str">
        <f>+IFERROR(VLOOKUP(B55,'Referencia Parámetros'!$A$2:$B$18,2),"")</f>
        <v/>
      </c>
      <c r="D55" s="140"/>
      <c r="E55" s="134"/>
      <c r="F55" s="135"/>
      <c r="G55" s="134"/>
      <c r="H55" s="134"/>
      <c r="I55" s="134"/>
      <c r="J55" s="135"/>
      <c r="K55" s="141"/>
      <c r="L55" s="141"/>
      <c r="M55" s="135"/>
      <c r="N55" s="135"/>
      <c r="O55" s="237">
        <f t="shared" si="125"/>
        <v>0</v>
      </c>
      <c r="P55" s="238">
        <f t="shared" si="126"/>
        <v>0</v>
      </c>
      <c r="Q55" s="239" t="str">
        <f>IFERROR(IF(P55&gt;20*C55,'Referencia Parámetros'!$D$20,IF(P55&gt;10*C55,'Referencia Parámetros'!$D$21,IF(P55&gt;5*C55,'Referencia Parámetros'!$D$22,IF(P55&gt;1,'Referencia Parámetros'!$D$23,"NO APLICA")))),"")</f>
        <v/>
      </c>
      <c r="R55" s="240" t="str">
        <f t="shared" si="127"/>
        <v/>
      </c>
      <c r="S55" s="300">
        <f t="shared" si="13"/>
        <v>0</v>
      </c>
      <c r="T55" s="234">
        <f t="shared" si="128"/>
        <v>0</v>
      </c>
      <c r="U55" s="234">
        <f t="shared" si="129"/>
        <v>0</v>
      </c>
      <c r="V55" s="234">
        <f t="shared" si="130"/>
        <v>0</v>
      </c>
      <c r="W55" s="242">
        <f t="shared" si="131"/>
        <v>0</v>
      </c>
      <c r="X55" s="297"/>
      <c r="Z55" s="234">
        <f t="shared" si="221"/>
        <v>42</v>
      </c>
      <c r="AA55" s="235" t="str">
        <f t="shared" si="132"/>
        <v/>
      </c>
      <c r="AB55" s="236" t="str">
        <f>IFERROR(VLOOKUP(AA55,'Referencia Parámetros'!$A$2:$B$18,2),"")</f>
        <v/>
      </c>
      <c r="AC55" s="140"/>
      <c r="AD55" s="140"/>
      <c r="AE55" s="136" t="str">
        <f t="shared" si="233"/>
        <v>Completar</v>
      </c>
      <c r="AF55" s="134"/>
      <c r="AG55" s="134"/>
      <c r="AH55" s="134"/>
      <c r="AI55" s="136" t="str">
        <f t="shared" si="234"/>
        <v>Completar</v>
      </c>
      <c r="AJ55" s="137" t="str">
        <f t="shared" si="235"/>
        <v>Completar</v>
      </c>
      <c r="AK55" s="137" t="str">
        <f t="shared" si="236"/>
        <v>Completar</v>
      </c>
      <c r="AL55" s="135"/>
      <c r="AM55" s="136" t="str">
        <f t="shared" si="237"/>
        <v>Completar</v>
      </c>
      <c r="AN55" s="237">
        <f t="shared" si="133"/>
        <v>0</v>
      </c>
      <c r="AO55" s="238">
        <f t="shared" si="134"/>
        <v>0</v>
      </c>
      <c r="AP55" s="239" t="str">
        <f>IFERROR(IF(AO55&gt;20*AB55,'Referencia Parámetros'!$D$20,IF(AO55&gt;10*AB55,'Referencia Parámetros'!$D$21,IF(AO55&gt;5*AB55,'Referencia Parámetros'!$D$22, IF(AO55&gt;1,'Referencia Parámetros'!$D$23,"NO APLICA")))),"")</f>
        <v/>
      </c>
      <c r="AQ55" s="240" t="str">
        <f t="shared" si="135"/>
        <v/>
      </c>
      <c r="AR55" s="291">
        <f t="shared" si="232"/>
        <v>0</v>
      </c>
      <c r="AS55" s="234">
        <f t="shared" si="136"/>
        <v>0</v>
      </c>
      <c r="AT55" s="234">
        <f t="shared" si="137"/>
        <v>0</v>
      </c>
      <c r="AU55" s="234">
        <f t="shared" si="138"/>
        <v>0</v>
      </c>
      <c r="AV55" s="242">
        <f t="shared" si="139"/>
        <v>0</v>
      </c>
      <c r="AX55" s="234">
        <f t="shared" si="222"/>
        <v>42</v>
      </c>
      <c r="AY55" s="235" t="str">
        <f t="shared" si="140"/>
        <v/>
      </c>
      <c r="AZ55" s="236" t="str">
        <f>IFERROR(VLOOKUP(AY55,'Referencia Parámetros'!$A$2:$B$18,2),"")</f>
        <v/>
      </c>
      <c r="BA55" s="140"/>
      <c r="BB55" s="140"/>
      <c r="BC55" s="136" t="str">
        <f t="shared" si="238"/>
        <v>Completar</v>
      </c>
      <c r="BD55" s="134"/>
      <c r="BE55" s="134"/>
      <c r="BF55" s="134"/>
      <c r="BG55" s="136" t="str">
        <f t="shared" si="239"/>
        <v>Completar</v>
      </c>
      <c r="BH55" s="137" t="str">
        <f t="shared" si="240"/>
        <v>Completar</v>
      </c>
      <c r="BI55" s="137" t="str">
        <f t="shared" si="241"/>
        <v>Completar</v>
      </c>
      <c r="BJ55" s="135"/>
      <c r="BK55" s="136" t="str">
        <f t="shared" si="242"/>
        <v>Completar</v>
      </c>
      <c r="BL55" s="237">
        <f t="shared" si="141"/>
        <v>0</v>
      </c>
      <c r="BM55" s="238">
        <f t="shared" si="142"/>
        <v>0</v>
      </c>
      <c r="BN55" s="239" t="str">
        <f>IFERROR(IF(BM55&gt;20*AZ55,'Referencia Parámetros'!$D$20,IF(BM55&gt;10*AZ55,'Referencia Parámetros'!$D$21,IF(BM55&gt;5*AZ55,'Referencia Parámetros'!$D$22, IF(BM55&gt;1,'Referencia Parámetros'!$D$23,"NO APLICA")))),"")</f>
        <v/>
      </c>
      <c r="BO55" s="240" t="str">
        <f t="shared" si="143"/>
        <v/>
      </c>
      <c r="BP55" s="291">
        <f t="shared" si="30"/>
        <v>0</v>
      </c>
      <c r="BQ55" s="234">
        <f t="shared" si="144"/>
        <v>0</v>
      </c>
      <c r="BR55" s="234">
        <f t="shared" si="145"/>
        <v>0</v>
      </c>
      <c r="BS55" s="234">
        <f t="shared" si="146"/>
        <v>0</v>
      </c>
      <c r="BT55" s="242">
        <f t="shared" si="147"/>
        <v>0</v>
      </c>
      <c r="BV55" s="234">
        <f t="shared" si="223"/>
        <v>42</v>
      </c>
      <c r="BW55" s="235" t="str">
        <f t="shared" si="148"/>
        <v/>
      </c>
      <c r="BX55" s="236" t="str">
        <f>IFERROR(VLOOKUP(BW55,'Referencia Parámetros'!$A$2:$B$18,2),"")</f>
        <v/>
      </c>
      <c r="BY55" s="140"/>
      <c r="BZ55" s="140"/>
      <c r="CA55" s="136" t="str">
        <f t="shared" si="243"/>
        <v>Completar</v>
      </c>
      <c r="CB55" s="134"/>
      <c r="CC55" s="134"/>
      <c r="CD55" s="134"/>
      <c r="CE55" s="136" t="str">
        <f t="shared" si="244"/>
        <v>Completar</v>
      </c>
      <c r="CF55" s="137" t="str">
        <f t="shared" si="245"/>
        <v>Completar</v>
      </c>
      <c r="CG55" s="137" t="str">
        <f t="shared" si="246"/>
        <v>Completar</v>
      </c>
      <c r="CH55" s="135"/>
      <c r="CI55" s="136" t="str">
        <f t="shared" si="247"/>
        <v>Completar</v>
      </c>
      <c r="CJ55" s="237">
        <f t="shared" si="149"/>
        <v>0</v>
      </c>
      <c r="CK55" s="238">
        <f t="shared" si="150"/>
        <v>0</v>
      </c>
      <c r="CL55" s="239" t="str">
        <f>IFERROR(IF(CK55&gt;20*BX55,'Referencia Parámetros'!$D$20,IF(CK55&gt;10*BX55,'Referencia Parámetros'!$D$21,IF(CK55&gt;5*BX55,'Referencia Parámetros'!$D$22, IF(CK55&gt;1,'Referencia Parámetros'!$D$23,"NO APLICA")))),"")</f>
        <v/>
      </c>
      <c r="CM55" s="240" t="str">
        <f t="shared" si="151"/>
        <v/>
      </c>
      <c r="CN55" s="291">
        <f t="shared" si="40"/>
        <v>0</v>
      </c>
      <c r="CO55" s="234">
        <f t="shared" si="152"/>
        <v>0</v>
      </c>
      <c r="CP55" s="234">
        <f t="shared" si="153"/>
        <v>0</v>
      </c>
      <c r="CQ55" s="234">
        <f t="shared" si="154"/>
        <v>0</v>
      </c>
      <c r="CR55" s="242">
        <f t="shared" si="155"/>
        <v>0</v>
      </c>
      <c r="CT55" s="234">
        <f t="shared" si="224"/>
        <v>42</v>
      </c>
      <c r="CU55" s="235" t="str">
        <f t="shared" si="156"/>
        <v/>
      </c>
      <c r="CV55" s="236" t="str">
        <f>IFERROR(VLOOKUP(CU55,'Referencia Parámetros'!$A$2:$B$18,2),"")</f>
        <v/>
      </c>
      <c r="CW55" s="140"/>
      <c r="CX55" s="140"/>
      <c r="CY55" s="136" t="str">
        <f t="shared" si="248"/>
        <v>Completar</v>
      </c>
      <c r="CZ55" s="134"/>
      <c r="DA55" s="134"/>
      <c r="DB55" s="134"/>
      <c r="DC55" s="136" t="str">
        <f t="shared" si="249"/>
        <v>Completar</v>
      </c>
      <c r="DD55" s="137" t="str">
        <f t="shared" si="250"/>
        <v>Completar</v>
      </c>
      <c r="DE55" s="137" t="str">
        <f t="shared" si="251"/>
        <v>Completar</v>
      </c>
      <c r="DF55" s="135"/>
      <c r="DG55" s="136" t="str">
        <f t="shared" si="252"/>
        <v>Completar</v>
      </c>
      <c r="DH55" s="237">
        <f t="shared" si="157"/>
        <v>0</v>
      </c>
      <c r="DI55" s="238">
        <f t="shared" si="158"/>
        <v>0</v>
      </c>
      <c r="DJ55" s="239" t="str">
        <f>IFERROR(IF(DI55&gt;20*CV55,'Referencia Parámetros'!$D$20,IF(DI55&gt;10*CV55,'Referencia Parámetros'!$D$21,IF(DI55&gt;5*CV55,'Referencia Parámetros'!$D$22, IF(DI55&gt;1,'Referencia Parámetros'!$D$23,"NO APLICA")))),"")</f>
        <v/>
      </c>
      <c r="DK55" s="240" t="str">
        <f t="shared" si="159"/>
        <v/>
      </c>
      <c r="DL55" s="291">
        <f t="shared" si="50"/>
        <v>0</v>
      </c>
      <c r="DM55" s="234">
        <f t="shared" si="160"/>
        <v>0</v>
      </c>
      <c r="DN55" s="234">
        <f t="shared" si="161"/>
        <v>0</v>
      </c>
      <c r="DO55" s="234">
        <f t="shared" si="162"/>
        <v>0</v>
      </c>
      <c r="DP55" s="242">
        <f t="shared" si="163"/>
        <v>0</v>
      </c>
      <c r="DR55" s="234">
        <f t="shared" si="225"/>
        <v>42</v>
      </c>
      <c r="DS55" s="235" t="str">
        <f t="shared" si="164"/>
        <v/>
      </c>
      <c r="DT55" s="236" t="str">
        <f>IFERROR(VLOOKUP(DS55,'Referencia Parámetros'!$A$2:$B$18,2),"")</f>
        <v/>
      </c>
      <c r="DU55" s="140"/>
      <c r="DV55" s="140"/>
      <c r="DW55" s="136" t="str">
        <f t="shared" si="253"/>
        <v>Completar</v>
      </c>
      <c r="DX55" s="134"/>
      <c r="DY55" s="134"/>
      <c r="DZ55" s="134"/>
      <c r="EA55" s="136" t="str">
        <f t="shared" si="254"/>
        <v>Completar</v>
      </c>
      <c r="EB55" s="137" t="str">
        <f t="shared" si="255"/>
        <v>Completar</v>
      </c>
      <c r="EC55" s="137" t="str">
        <f t="shared" si="256"/>
        <v>Completar</v>
      </c>
      <c r="ED55" s="135"/>
      <c r="EE55" s="136" t="str">
        <f t="shared" si="257"/>
        <v>Completar</v>
      </c>
      <c r="EF55" s="237">
        <f t="shared" si="165"/>
        <v>0</v>
      </c>
      <c r="EG55" s="238">
        <f t="shared" si="166"/>
        <v>0</v>
      </c>
      <c r="EH55" s="239" t="str">
        <f>IFERROR(IF(EG55&gt;20*DT55,'Referencia Parámetros'!$D$20,IF(EG55&gt;10*DT55,'Referencia Parámetros'!$D$21,IF(EG55&gt;5*DT55,'Referencia Parámetros'!$D$22, IF(EG55&gt;1,'Referencia Parámetros'!$D$23,"NO APLICA")))),"")</f>
        <v/>
      </c>
      <c r="EI55" s="240" t="str">
        <f t="shared" si="167"/>
        <v/>
      </c>
      <c r="EJ55" s="291">
        <f t="shared" si="60"/>
        <v>0</v>
      </c>
      <c r="EK55" s="234">
        <f t="shared" si="168"/>
        <v>0</v>
      </c>
      <c r="EL55" s="234">
        <f t="shared" si="169"/>
        <v>0</v>
      </c>
      <c r="EM55" s="234">
        <f t="shared" si="170"/>
        <v>0</v>
      </c>
      <c r="EN55" s="242">
        <f t="shared" si="171"/>
        <v>0</v>
      </c>
      <c r="EP55" s="234">
        <f t="shared" si="226"/>
        <v>42</v>
      </c>
      <c r="EQ55" s="235" t="str">
        <f t="shared" si="172"/>
        <v/>
      </c>
      <c r="ER55" s="236" t="str">
        <f>IFERROR(VLOOKUP(EQ55,'Referencia Parámetros'!$A$2:$B$18,2),"")</f>
        <v/>
      </c>
      <c r="ES55" s="140"/>
      <c r="ET55" s="140"/>
      <c r="EU55" s="136" t="str">
        <f t="shared" si="258"/>
        <v>Completar</v>
      </c>
      <c r="EV55" s="134"/>
      <c r="EW55" s="134"/>
      <c r="EX55" s="134"/>
      <c r="EY55" s="136" t="str">
        <f t="shared" si="259"/>
        <v>Completar</v>
      </c>
      <c r="EZ55" s="137" t="str">
        <f t="shared" si="260"/>
        <v>Completar</v>
      </c>
      <c r="FA55" s="137" t="str">
        <f t="shared" si="261"/>
        <v>Completar</v>
      </c>
      <c r="FB55" s="135"/>
      <c r="FC55" s="136" t="str">
        <f t="shared" si="262"/>
        <v>Completar</v>
      </c>
      <c r="FD55" s="237">
        <f t="shared" si="173"/>
        <v>0</v>
      </c>
      <c r="FE55" s="238">
        <f t="shared" si="174"/>
        <v>0</v>
      </c>
      <c r="FF55" s="239" t="str">
        <f>IFERROR(IF(FE55&gt;20*ER55,'Referencia Parámetros'!$D$20,IF(FE55&gt;10*ER55,'Referencia Parámetros'!$D$21,IF(FE55&gt;5*ER55,'Referencia Parámetros'!$D$22, IF(FE55&gt;1,'Referencia Parámetros'!$D$23,"NO APLICA")))),"")</f>
        <v/>
      </c>
      <c r="FG55" s="240" t="str">
        <f t="shared" si="175"/>
        <v/>
      </c>
      <c r="FH55" s="291">
        <f t="shared" si="70"/>
        <v>0</v>
      </c>
      <c r="FI55" s="234">
        <f t="shared" si="176"/>
        <v>0</v>
      </c>
      <c r="FJ55" s="234">
        <f t="shared" si="177"/>
        <v>0</v>
      </c>
      <c r="FK55" s="234">
        <f t="shared" si="178"/>
        <v>0</v>
      </c>
      <c r="FL55" s="242">
        <f t="shared" si="179"/>
        <v>0</v>
      </c>
      <c r="FN55" s="234">
        <f t="shared" si="227"/>
        <v>42</v>
      </c>
      <c r="FO55" s="235" t="str">
        <f t="shared" si="180"/>
        <v/>
      </c>
      <c r="FP55" s="236" t="str">
        <f>IFERROR(VLOOKUP(FO55,'Referencia Parámetros'!$A$2:$B$18,2),"")</f>
        <v/>
      </c>
      <c r="FQ55" s="140"/>
      <c r="FR55" s="140"/>
      <c r="FS55" s="136" t="str">
        <f t="shared" si="263"/>
        <v>Completar</v>
      </c>
      <c r="FT55" s="134"/>
      <c r="FU55" s="134"/>
      <c r="FV55" s="134"/>
      <c r="FW55" s="136" t="str">
        <f t="shared" si="264"/>
        <v>Completar</v>
      </c>
      <c r="FX55" s="137" t="str">
        <f t="shared" si="265"/>
        <v>Completar</v>
      </c>
      <c r="FY55" s="137" t="str">
        <f t="shared" si="266"/>
        <v>Completar</v>
      </c>
      <c r="FZ55" s="135"/>
      <c r="GA55" s="136" t="str">
        <f t="shared" si="267"/>
        <v>Completar</v>
      </c>
      <c r="GB55" s="237">
        <f t="shared" si="181"/>
        <v>0</v>
      </c>
      <c r="GC55" s="238">
        <f t="shared" si="182"/>
        <v>0</v>
      </c>
      <c r="GD55" s="239" t="str">
        <f>IFERROR(IF(GC55&gt;20*FP55,'Referencia Parámetros'!$D$20,IF(GC55&gt;10*FP55,'Referencia Parámetros'!$D$21,IF(GC55&gt;5*FP55,'Referencia Parámetros'!$D$22, IF(GC55&gt;1,'Referencia Parámetros'!$D$23,"NO APLICA")))),"")</f>
        <v/>
      </c>
      <c r="GE55" s="240" t="str">
        <f t="shared" si="183"/>
        <v/>
      </c>
      <c r="GF55" s="291">
        <f t="shared" si="80"/>
        <v>0</v>
      </c>
      <c r="GG55" s="234">
        <f t="shared" si="184"/>
        <v>0</v>
      </c>
      <c r="GH55" s="234">
        <f t="shared" si="185"/>
        <v>0</v>
      </c>
      <c r="GI55" s="234">
        <f t="shared" si="186"/>
        <v>0</v>
      </c>
      <c r="GJ55" s="242">
        <f t="shared" si="187"/>
        <v>0</v>
      </c>
      <c r="GL55" s="234">
        <f t="shared" si="228"/>
        <v>42</v>
      </c>
      <c r="GM55" s="235" t="str">
        <f t="shared" si="188"/>
        <v/>
      </c>
      <c r="GN55" s="236" t="str">
        <f>IFERROR(VLOOKUP(GM55,'Referencia Parámetros'!$A$2:$B$18,2),"")</f>
        <v/>
      </c>
      <c r="GO55" s="140"/>
      <c r="GP55" s="140"/>
      <c r="GQ55" s="136" t="str">
        <f t="shared" si="268"/>
        <v>Completar</v>
      </c>
      <c r="GR55" s="134"/>
      <c r="GS55" s="134"/>
      <c r="GT55" s="134"/>
      <c r="GU55" s="136" t="str">
        <f t="shared" si="269"/>
        <v>Completar</v>
      </c>
      <c r="GV55" s="137" t="str">
        <f t="shared" si="270"/>
        <v>Completar</v>
      </c>
      <c r="GW55" s="137" t="str">
        <f t="shared" si="271"/>
        <v>Completar</v>
      </c>
      <c r="GX55" s="135"/>
      <c r="GY55" s="136" t="str">
        <f t="shared" si="272"/>
        <v>Completar</v>
      </c>
      <c r="GZ55" s="237">
        <f t="shared" si="189"/>
        <v>0</v>
      </c>
      <c r="HA55" s="238">
        <f t="shared" si="190"/>
        <v>0</v>
      </c>
      <c r="HB55" s="239" t="str">
        <f>IFERROR(IF(HA55&gt;20*GN55,'Referencia Parámetros'!$D$20,IF(HA55&gt;10*GN55,'Referencia Parámetros'!$D$21,IF(HA55&gt;5*GN55,'Referencia Parámetros'!$D$22, IF(HA55&gt;1,'Referencia Parámetros'!$D$23,"NO APLICA")))),"")</f>
        <v/>
      </c>
      <c r="HC55" s="240" t="str">
        <f t="shared" si="191"/>
        <v/>
      </c>
      <c r="HD55" s="291">
        <f t="shared" si="90"/>
        <v>0</v>
      </c>
      <c r="HE55" s="234">
        <f t="shared" si="192"/>
        <v>0</v>
      </c>
      <c r="HF55" s="234">
        <f t="shared" si="193"/>
        <v>0</v>
      </c>
      <c r="HG55" s="234">
        <f t="shared" si="194"/>
        <v>0</v>
      </c>
      <c r="HH55" s="242">
        <f t="shared" si="195"/>
        <v>0</v>
      </c>
      <c r="HJ55" s="234">
        <f t="shared" si="229"/>
        <v>42</v>
      </c>
      <c r="HK55" s="235" t="str">
        <f t="shared" si="196"/>
        <v/>
      </c>
      <c r="HL55" s="236" t="str">
        <f>IFERROR(VLOOKUP(HK55,'Referencia Parámetros'!$A$2:$B$18,2),"")</f>
        <v/>
      </c>
      <c r="HM55" s="140"/>
      <c r="HN55" s="140"/>
      <c r="HO55" s="136" t="str">
        <f t="shared" si="273"/>
        <v>Completar</v>
      </c>
      <c r="HP55" s="134"/>
      <c r="HQ55" s="134"/>
      <c r="HR55" s="134"/>
      <c r="HS55" s="136" t="str">
        <f t="shared" si="274"/>
        <v>Completar</v>
      </c>
      <c r="HT55" s="137" t="str">
        <f t="shared" si="275"/>
        <v>Completar</v>
      </c>
      <c r="HU55" s="137" t="str">
        <f t="shared" si="276"/>
        <v>Completar</v>
      </c>
      <c r="HV55" s="135"/>
      <c r="HW55" s="136" t="str">
        <f t="shared" si="277"/>
        <v>Completar</v>
      </c>
      <c r="HX55" s="237">
        <f t="shared" si="197"/>
        <v>0</v>
      </c>
      <c r="HY55" s="238">
        <f t="shared" si="198"/>
        <v>0</v>
      </c>
      <c r="HZ55" s="239" t="str">
        <f>IFERROR(IF(HY55&gt;20*HL55,'Referencia Parámetros'!$D$20,IF(HY55&gt;10*HL55,'Referencia Parámetros'!$D$21,IF(HY55&gt;5*HL55,'Referencia Parámetros'!$D$22, IF(HY55&gt;1,'Referencia Parámetros'!$D$23,"NO APLICA")))),"")</f>
        <v/>
      </c>
      <c r="IA55" s="240" t="str">
        <f t="shared" si="199"/>
        <v/>
      </c>
      <c r="IB55" s="291">
        <f t="shared" si="100"/>
        <v>0</v>
      </c>
      <c r="IC55" s="234">
        <f t="shared" si="200"/>
        <v>0</v>
      </c>
      <c r="ID55" s="234">
        <f t="shared" si="201"/>
        <v>0</v>
      </c>
      <c r="IE55" s="234">
        <f t="shared" si="202"/>
        <v>0</v>
      </c>
      <c r="IF55" s="242">
        <f t="shared" si="203"/>
        <v>0</v>
      </c>
      <c r="IH55" s="234">
        <f t="shared" si="230"/>
        <v>42</v>
      </c>
      <c r="II55" s="235" t="str">
        <f t="shared" si="204"/>
        <v/>
      </c>
      <c r="IJ55" s="236" t="str">
        <f>IFERROR(VLOOKUP(II55,'Referencia Parámetros'!$A$2:$B$18,2),"")</f>
        <v/>
      </c>
      <c r="IK55" s="140"/>
      <c r="IL55" s="140"/>
      <c r="IM55" s="136" t="str">
        <f t="shared" si="278"/>
        <v>Completar</v>
      </c>
      <c r="IN55" s="134"/>
      <c r="IO55" s="134"/>
      <c r="IP55" s="134"/>
      <c r="IQ55" s="136" t="str">
        <f t="shared" si="279"/>
        <v>Completar</v>
      </c>
      <c r="IR55" s="137" t="str">
        <f t="shared" si="280"/>
        <v>Completar</v>
      </c>
      <c r="IS55" s="137" t="str">
        <f t="shared" si="281"/>
        <v>Completar</v>
      </c>
      <c r="IT55" s="135"/>
      <c r="IU55" s="136" t="str">
        <f t="shared" si="282"/>
        <v>Completar</v>
      </c>
      <c r="IV55" s="237">
        <f t="shared" si="205"/>
        <v>0</v>
      </c>
      <c r="IW55" s="238">
        <f t="shared" si="206"/>
        <v>0</v>
      </c>
      <c r="IX55" s="239" t="str">
        <f>IFERROR(IF(IW55&gt;20*IJ55,'Referencia Parámetros'!$D$20,IF(IW55&gt;10*IJ55,'Referencia Parámetros'!$D$21,IF(IW55&gt;5*IJ55,'Referencia Parámetros'!$D$22, IF(IW55&gt;1,'Referencia Parámetros'!$D$23,"NO APLICA")))),"")</f>
        <v/>
      </c>
      <c r="IY55" s="240" t="str">
        <f t="shared" si="207"/>
        <v/>
      </c>
      <c r="IZ55" s="291">
        <f t="shared" si="110"/>
        <v>0</v>
      </c>
      <c r="JA55" s="234">
        <f t="shared" si="208"/>
        <v>0</v>
      </c>
      <c r="JB55" s="234">
        <f t="shared" si="209"/>
        <v>0</v>
      </c>
      <c r="JC55" s="234">
        <f t="shared" si="210"/>
        <v>0</v>
      </c>
      <c r="JD55" s="242">
        <f t="shared" si="211"/>
        <v>0</v>
      </c>
      <c r="JE55" s="198"/>
      <c r="JF55" s="234">
        <f t="shared" si="231"/>
        <v>42</v>
      </c>
      <c r="JG55" s="235" t="str">
        <f t="shared" si="212"/>
        <v/>
      </c>
      <c r="JH55" s="236" t="str">
        <f>IFERROR(VLOOKUP(JG55,'Referencia Parámetros'!$A$2:$B$18,2),"")</f>
        <v/>
      </c>
      <c r="JI55" s="140"/>
      <c r="JJ55" s="140"/>
      <c r="JK55" s="136" t="str">
        <f t="shared" si="283"/>
        <v>Completar</v>
      </c>
      <c r="JL55" s="134"/>
      <c r="JM55" s="134"/>
      <c r="JN55" s="134"/>
      <c r="JO55" s="136" t="str">
        <f t="shared" si="284"/>
        <v>Completar</v>
      </c>
      <c r="JP55" s="137" t="str">
        <f t="shared" si="285"/>
        <v>Completar</v>
      </c>
      <c r="JQ55" s="137" t="str">
        <f t="shared" si="286"/>
        <v>Completar</v>
      </c>
      <c r="JR55" s="135"/>
      <c r="JS55" s="136" t="str">
        <f t="shared" si="287"/>
        <v>Completar</v>
      </c>
      <c r="JT55" s="237">
        <f t="shared" si="213"/>
        <v>0</v>
      </c>
      <c r="JU55" s="238">
        <f t="shared" si="214"/>
        <v>0</v>
      </c>
      <c r="JV55" s="239" t="str">
        <f>IFERROR(IF(JU55&gt;20*JH55,'Referencia Parámetros'!$D$20,IF(JU55&gt;10*JH55,'Referencia Parámetros'!$D$21,IF(JU55&gt;5*JH55,'Referencia Parámetros'!$D$22, IF(JU55&gt;1,'Referencia Parámetros'!$D$23,"NO APLICA")))),"")</f>
        <v/>
      </c>
      <c r="JW55" s="240" t="str">
        <f t="shared" si="215"/>
        <v/>
      </c>
      <c r="JX55" s="291">
        <f t="shared" si="120"/>
        <v>0</v>
      </c>
      <c r="JY55" s="234">
        <f t="shared" si="216"/>
        <v>0</v>
      </c>
      <c r="JZ55" s="234">
        <f t="shared" si="217"/>
        <v>0</v>
      </c>
      <c r="KA55" s="234">
        <f t="shared" si="218"/>
        <v>0</v>
      </c>
      <c r="KB55" s="242">
        <f t="shared" si="219"/>
        <v>0</v>
      </c>
      <c r="LK55" s="244"/>
      <c r="LY55" s="198"/>
    </row>
    <row r="56" spans="1:337" ht="16.5" customHeight="1" x14ac:dyDescent="0.25">
      <c r="A56" s="234">
        <f t="shared" si="220"/>
        <v>43</v>
      </c>
      <c r="B56" s="235" t="str">
        <f t="shared" si="124"/>
        <v/>
      </c>
      <c r="C56" s="236" t="str">
        <f>+IFERROR(VLOOKUP(B56,'Referencia Parámetros'!$A$2:$B$18,2),"")</f>
        <v/>
      </c>
      <c r="D56" s="140"/>
      <c r="E56" s="134"/>
      <c r="F56" s="135"/>
      <c r="G56" s="134"/>
      <c r="H56" s="134"/>
      <c r="I56" s="134"/>
      <c r="J56" s="135"/>
      <c r="K56" s="141"/>
      <c r="L56" s="141"/>
      <c r="M56" s="135"/>
      <c r="N56" s="135"/>
      <c r="O56" s="237">
        <f t="shared" si="125"/>
        <v>0</v>
      </c>
      <c r="P56" s="238">
        <f t="shared" si="126"/>
        <v>0</v>
      </c>
      <c r="Q56" s="239" t="str">
        <f>IFERROR(IF(P56&gt;20*C56,'Referencia Parámetros'!$D$20,IF(P56&gt;10*C56,'Referencia Parámetros'!$D$21,IF(P56&gt;5*C56,'Referencia Parámetros'!$D$22,IF(P56&gt;1,'Referencia Parámetros'!$D$23,"NO APLICA")))),"")</f>
        <v/>
      </c>
      <c r="R56" s="240" t="str">
        <f t="shared" si="127"/>
        <v/>
      </c>
      <c r="S56" s="300">
        <f t="shared" si="13"/>
        <v>0</v>
      </c>
      <c r="T56" s="234">
        <f t="shared" si="128"/>
        <v>0</v>
      </c>
      <c r="U56" s="234">
        <f t="shared" si="129"/>
        <v>0</v>
      </c>
      <c r="V56" s="234">
        <f t="shared" si="130"/>
        <v>0</v>
      </c>
      <c r="W56" s="242">
        <f t="shared" si="131"/>
        <v>0</v>
      </c>
      <c r="X56" s="297"/>
      <c r="Z56" s="234">
        <f t="shared" si="221"/>
        <v>43</v>
      </c>
      <c r="AA56" s="235" t="str">
        <f t="shared" si="132"/>
        <v/>
      </c>
      <c r="AB56" s="236" t="str">
        <f>IFERROR(VLOOKUP(AA56,'Referencia Parámetros'!$A$2:$B$18,2),"")</f>
        <v/>
      </c>
      <c r="AC56" s="140"/>
      <c r="AD56" s="140"/>
      <c r="AE56" s="136" t="str">
        <f t="shared" si="233"/>
        <v>Completar</v>
      </c>
      <c r="AF56" s="134"/>
      <c r="AG56" s="134"/>
      <c r="AH56" s="134"/>
      <c r="AI56" s="136" t="str">
        <f t="shared" si="234"/>
        <v>Completar</v>
      </c>
      <c r="AJ56" s="137" t="str">
        <f t="shared" si="235"/>
        <v>Completar</v>
      </c>
      <c r="AK56" s="137" t="str">
        <f t="shared" si="236"/>
        <v>Completar</v>
      </c>
      <c r="AL56" s="135"/>
      <c r="AM56" s="136" t="str">
        <f t="shared" si="237"/>
        <v>Completar</v>
      </c>
      <c r="AN56" s="237">
        <f t="shared" si="133"/>
        <v>0</v>
      </c>
      <c r="AO56" s="238">
        <f t="shared" si="134"/>
        <v>0</v>
      </c>
      <c r="AP56" s="239" t="str">
        <f>IFERROR(IF(AO56&gt;20*AB56,'Referencia Parámetros'!$D$20,IF(AO56&gt;10*AB56,'Referencia Parámetros'!$D$21,IF(AO56&gt;5*AB56,'Referencia Parámetros'!$D$22, IF(AO56&gt;1,'Referencia Parámetros'!$D$23,"NO APLICA")))),"")</f>
        <v/>
      </c>
      <c r="AQ56" s="240" t="str">
        <f t="shared" si="135"/>
        <v/>
      </c>
      <c r="AR56" s="291">
        <f t="shared" si="232"/>
        <v>0</v>
      </c>
      <c r="AS56" s="234">
        <f t="shared" si="136"/>
        <v>0</v>
      </c>
      <c r="AT56" s="234">
        <f t="shared" si="137"/>
        <v>0</v>
      </c>
      <c r="AU56" s="234">
        <f t="shared" si="138"/>
        <v>0</v>
      </c>
      <c r="AV56" s="242">
        <f t="shared" si="139"/>
        <v>0</v>
      </c>
      <c r="AX56" s="234">
        <f t="shared" si="222"/>
        <v>43</v>
      </c>
      <c r="AY56" s="235" t="str">
        <f t="shared" si="140"/>
        <v/>
      </c>
      <c r="AZ56" s="236" t="str">
        <f>IFERROR(VLOOKUP(AY56,'Referencia Parámetros'!$A$2:$B$18,2),"")</f>
        <v/>
      </c>
      <c r="BA56" s="140"/>
      <c r="BB56" s="140"/>
      <c r="BC56" s="136" t="str">
        <f t="shared" si="238"/>
        <v>Completar</v>
      </c>
      <c r="BD56" s="134"/>
      <c r="BE56" s="134"/>
      <c r="BF56" s="134"/>
      <c r="BG56" s="136" t="str">
        <f t="shared" si="239"/>
        <v>Completar</v>
      </c>
      <c r="BH56" s="137" t="str">
        <f t="shared" si="240"/>
        <v>Completar</v>
      </c>
      <c r="BI56" s="137" t="str">
        <f t="shared" si="241"/>
        <v>Completar</v>
      </c>
      <c r="BJ56" s="135"/>
      <c r="BK56" s="136" t="str">
        <f t="shared" si="242"/>
        <v>Completar</v>
      </c>
      <c r="BL56" s="237">
        <f t="shared" si="141"/>
        <v>0</v>
      </c>
      <c r="BM56" s="238">
        <f t="shared" si="142"/>
        <v>0</v>
      </c>
      <c r="BN56" s="239" t="str">
        <f>IFERROR(IF(BM56&gt;20*AZ56,'Referencia Parámetros'!$D$20,IF(BM56&gt;10*AZ56,'Referencia Parámetros'!$D$21,IF(BM56&gt;5*AZ56,'Referencia Parámetros'!$D$22, IF(BM56&gt;1,'Referencia Parámetros'!$D$23,"NO APLICA")))),"")</f>
        <v/>
      </c>
      <c r="BO56" s="240" t="str">
        <f t="shared" si="143"/>
        <v/>
      </c>
      <c r="BP56" s="291">
        <f t="shared" si="30"/>
        <v>0</v>
      </c>
      <c r="BQ56" s="234">
        <f t="shared" si="144"/>
        <v>0</v>
      </c>
      <c r="BR56" s="234">
        <f t="shared" si="145"/>
        <v>0</v>
      </c>
      <c r="BS56" s="234">
        <f t="shared" si="146"/>
        <v>0</v>
      </c>
      <c r="BT56" s="242">
        <f t="shared" si="147"/>
        <v>0</v>
      </c>
      <c r="BV56" s="234">
        <f t="shared" si="223"/>
        <v>43</v>
      </c>
      <c r="BW56" s="235" t="str">
        <f t="shared" si="148"/>
        <v/>
      </c>
      <c r="BX56" s="236" t="str">
        <f>IFERROR(VLOOKUP(BW56,'Referencia Parámetros'!$A$2:$B$18,2),"")</f>
        <v/>
      </c>
      <c r="BY56" s="140"/>
      <c r="BZ56" s="140"/>
      <c r="CA56" s="136" t="str">
        <f t="shared" si="243"/>
        <v>Completar</v>
      </c>
      <c r="CB56" s="134"/>
      <c r="CC56" s="134"/>
      <c r="CD56" s="134"/>
      <c r="CE56" s="136" t="str">
        <f t="shared" si="244"/>
        <v>Completar</v>
      </c>
      <c r="CF56" s="137" t="str">
        <f t="shared" si="245"/>
        <v>Completar</v>
      </c>
      <c r="CG56" s="137" t="str">
        <f t="shared" si="246"/>
        <v>Completar</v>
      </c>
      <c r="CH56" s="135"/>
      <c r="CI56" s="136" t="str">
        <f t="shared" si="247"/>
        <v>Completar</v>
      </c>
      <c r="CJ56" s="237">
        <f t="shared" si="149"/>
        <v>0</v>
      </c>
      <c r="CK56" s="238">
        <f t="shared" si="150"/>
        <v>0</v>
      </c>
      <c r="CL56" s="239" t="str">
        <f>IFERROR(IF(CK56&gt;20*BX56,'Referencia Parámetros'!$D$20,IF(CK56&gt;10*BX56,'Referencia Parámetros'!$D$21,IF(CK56&gt;5*BX56,'Referencia Parámetros'!$D$22, IF(CK56&gt;1,'Referencia Parámetros'!$D$23,"NO APLICA")))),"")</f>
        <v/>
      </c>
      <c r="CM56" s="240" t="str">
        <f t="shared" si="151"/>
        <v/>
      </c>
      <c r="CN56" s="291">
        <f t="shared" si="40"/>
        <v>0</v>
      </c>
      <c r="CO56" s="234">
        <f t="shared" si="152"/>
        <v>0</v>
      </c>
      <c r="CP56" s="234">
        <f t="shared" si="153"/>
        <v>0</v>
      </c>
      <c r="CQ56" s="234">
        <f t="shared" si="154"/>
        <v>0</v>
      </c>
      <c r="CR56" s="242">
        <f t="shared" si="155"/>
        <v>0</v>
      </c>
      <c r="CT56" s="234">
        <f t="shared" si="224"/>
        <v>43</v>
      </c>
      <c r="CU56" s="235" t="str">
        <f t="shared" si="156"/>
        <v/>
      </c>
      <c r="CV56" s="236" t="str">
        <f>IFERROR(VLOOKUP(CU56,'Referencia Parámetros'!$A$2:$B$18,2),"")</f>
        <v/>
      </c>
      <c r="CW56" s="140"/>
      <c r="CX56" s="140"/>
      <c r="CY56" s="136" t="str">
        <f t="shared" si="248"/>
        <v>Completar</v>
      </c>
      <c r="CZ56" s="134"/>
      <c r="DA56" s="134"/>
      <c r="DB56" s="134"/>
      <c r="DC56" s="136" t="str">
        <f t="shared" si="249"/>
        <v>Completar</v>
      </c>
      <c r="DD56" s="137" t="str">
        <f t="shared" si="250"/>
        <v>Completar</v>
      </c>
      <c r="DE56" s="137" t="str">
        <f t="shared" si="251"/>
        <v>Completar</v>
      </c>
      <c r="DF56" s="135"/>
      <c r="DG56" s="136" t="str">
        <f t="shared" si="252"/>
        <v>Completar</v>
      </c>
      <c r="DH56" s="237">
        <f t="shared" si="157"/>
        <v>0</v>
      </c>
      <c r="DI56" s="238">
        <f t="shared" si="158"/>
        <v>0</v>
      </c>
      <c r="DJ56" s="239" t="str">
        <f>IFERROR(IF(DI56&gt;20*CV56,'Referencia Parámetros'!$D$20,IF(DI56&gt;10*CV56,'Referencia Parámetros'!$D$21,IF(DI56&gt;5*CV56,'Referencia Parámetros'!$D$22, IF(DI56&gt;1,'Referencia Parámetros'!$D$23,"NO APLICA")))),"")</f>
        <v/>
      </c>
      <c r="DK56" s="240" t="str">
        <f t="shared" si="159"/>
        <v/>
      </c>
      <c r="DL56" s="291">
        <f t="shared" si="50"/>
        <v>0</v>
      </c>
      <c r="DM56" s="234">
        <f t="shared" si="160"/>
        <v>0</v>
      </c>
      <c r="DN56" s="234">
        <f t="shared" si="161"/>
        <v>0</v>
      </c>
      <c r="DO56" s="234">
        <f t="shared" si="162"/>
        <v>0</v>
      </c>
      <c r="DP56" s="242">
        <f t="shared" si="163"/>
        <v>0</v>
      </c>
      <c r="DR56" s="234">
        <f t="shared" si="225"/>
        <v>43</v>
      </c>
      <c r="DS56" s="235" t="str">
        <f t="shared" si="164"/>
        <v/>
      </c>
      <c r="DT56" s="236" t="str">
        <f>IFERROR(VLOOKUP(DS56,'Referencia Parámetros'!$A$2:$B$18,2),"")</f>
        <v/>
      </c>
      <c r="DU56" s="140"/>
      <c r="DV56" s="140"/>
      <c r="DW56" s="136" t="str">
        <f t="shared" si="253"/>
        <v>Completar</v>
      </c>
      <c r="DX56" s="134"/>
      <c r="DY56" s="134"/>
      <c r="DZ56" s="134"/>
      <c r="EA56" s="136" t="str">
        <f t="shared" si="254"/>
        <v>Completar</v>
      </c>
      <c r="EB56" s="137" t="str">
        <f t="shared" si="255"/>
        <v>Completar</v>
      </c>
      <c r="EC56" s="137" t="str">
        <f t="shared" si="256"/>
        <v>Completar</v>
      </c>
      <c r="ED56" s="135"/>
      <c r="EE56" s="136" t="str">
        <f t="shared" si="257"/>
        <v>Completar</v>
      </c>
      <c r="EF56" s="237">
        <f t="shared" si="165"/>
        <v>0</v>
      </c>
      <c r="EG56" s="238">
        <f t="shared" si="166"/>
        <v>0</v>
      </c>
      <c r="EH56" s="239" t="str">
        <f>IFERROR(IF(EG56&gt;20*DT56,'Referencia Parámetros'!$D$20,IF(EG56&gt;10*DT56,'Referencia Parámetros'!$D$21,IF(EG56&gt;5*DT56,'Referencia Parámetros'!$D$22, IF(EG56&gt;1,'Referencia Parámetros'!$D$23,"NO APLICA")))),"")</f>
        <v/>
      </c>
      <c r="EI56" s="240" t="str">
        <f t="shared" si="167"/>
        <v/>
      </c>
      <c r="EJ56" s="291">
        <f t="shared" si="60"/>
        <v>0</v>
      </c>
      <c r="EK56" s="234">
        <f t="shared" si="168"/>
        <v>0</v>
      </c>
      <c r="EL56" s="234">
        <f t="shared" si="169"/>
        <v>0</v>
      </c>
      <c r="EM56" s="234">
        <f t="shared" si="170"/>
        <v>0</v>
      </c>
      <c r="EN56" s="242">
        <f t="shared" si="171"/>
        <v>0</v>
      </c>
      <c r="EP56" s="234">
        <f t="shared" si="226"/>
        <v>43</v>
      </c>
      <c r="EQ56" s="235" t="str">
        <f t="shared" si="172"/>
        <v/>
      </c>
      <c r="ER56" s="236" t="str">
        <f>IFERROR(VLOOKUP(EQ56,'Referencia Parámetros'!$A$2:$B$18,2),"")</f>
        <v/>
      </c>
      <c r="ES56" s="140"/>
      <c r="ET56" s="140"/>
      <c r="EU56" s="136" t="str">
        <f t="shared" si="258"/>
        <v>Completar</v>
      </c>
      <c r="EV56" s="134"/>
      <c r="EW56" s="134"/>
      <c r="EX56" s="134"/>
      <c r="EY56" s="136" t="str">
        <f t="shared" si="259"/>
        <v>Completar</v>
      </c>
      <c r="EZ56" s="137" t="str">
        <f t="shared" si="260"/>
        <v>Completar</v>
      </c>
      <c r="FA56" s="137" t="str">
        <f t="shared" si="261"/>
        <v>Completar</v>
      </c>
      <c r="FB56" s="135"/>
      <c r="FC56" s="136" t="str">
        <f t="shared" si="262"/>
        <v>Completar</v>
      </c>
      <c r="FD56" s="237">
        <f t="shared" si="173"/>
        <v>0</v>
      </c>
      <c r="FE56" s="238">
        <f t="shared" si="174"/>
        <v>0</v>
      </c>
      <c r="FF56" s="239" t="str">
        <f>IFERROR(IF(FE56&gt;20*ER56,'Referencia Parámetros'!$D$20,IF(FE56&gt;10*ER56,'Referencia Parámetros'!$D$21,IF(FE56&gt;5*ER56,'Referencia Parámetros'!$D$22, IF(FE56&gt;1,'Referencia Parámetros'!$D$23,"NO APLICA")))),"")</f>
        <v/>
      </c>
      <c r="FG56" s="240" t="str">
        <f t="shared" si="175"/>
        <v/>
      </c>
      <c r="FH56" s="291">
        <f t="shared" si="70"/>
        <v>0</v>
      </c>
      <c r="FI56" s="234">
        <f t="shared" si="176"/>
        <v>0</v>
      </c>
      <c r="FJ56" s="234">
        <f t="shared" si="177"/>
        <v>0</v>
      </c>
      <c r="FK56" s="234">
        <f t="shared" si="178"/>
        <v>0</v>
      </c>
      <c r="FL56" s="242">
        <f t="shared" si="179"/>
        <v>0</v>
      </c>
      <c r="FN56" s="234">
        <f t="shared" si="227"/>
        <v>43</v>
      </c>
      <c r="FO56" s="235" t="str">
        <f t="shared" si="180"/>
        <v/>
      </c>
      <c r="FP56" s="236" t="str">
        <f>IFERROR(VLOOKUP(FO56,'Referencia Parámetros'!$A$2:$B$18,2),"")</f>
        <v/>
      </c>
      <c r="FQ56" s="140"/>
      <c r="FR56" s="140"/>
      <c r="FS56" s="136" t="str">
        <f t="shared" si="263"/>
        <v>Completar</v>
      </c>
      <c r="FT56" s="134"/>
      <c r="FU56" s="134"/>
      <c r="FV56" s="134"/>
      <c r="FW56" s="136" t="str">
        <f t="shared" si="264"/>
        <v>Completar</v>
      </c>
      <c r="FX56" s="137" t="str">
        <f t="shared" si="265"/>
        <v>Completar</v>
      </c>
      <c r="FY56" s="137" t="str">
        <f t="shared" si="266"/>
        <v>Completar</v>
      </c>
      <c r="FZ56" s="135"/>
      <c r="GA56" s="136" t="str">
        <f t="shared" si="267"/>
        <v>Completar</v>
      </c>
      <c r="GB56" s="237">
        <f t="shared" si="181"/>
        <v>0</v>
      </c>
      <c r="GC56" s="238">
        <f t="shared" si="182"/>
        <v>0</v>
      </c>
      <c r="GD56" s="239" t="str">
        <f>IFERROR(IF(GC56&gt;20*FP56,'Referencia Parámetros'!$D$20,IF(GC56&gt;10*FP56,'Referencia Parámetros'!$D$21,IF(GC56&gt;5*FP56,'Referencia Parámetros'!$D$22, IF(GC56&gt;1,'Referencia Parámetros'!$D$23,"NO APLICA")))),"")</f>
        <v/>
      </c>
      <c r="GE56" s="240" t="str">
        <f t="shared" si="183"/>
        <v/>
      </c>
      <c r="GF56" s="291">
        <f t="shared" si="80"/>
        <v>0</v>
      </c>
      <c r="GG56" s="234">
        <f t="shared" si="184"/>
        <v>0</v>
      </c>
      <c r="GH56" s="234">
        <f t="shared" si="185"/>
        <v>0</v>
      </c>
      <c r="GI56" s="234">
        <f t="shared" si="186"/>
        <v>0</v>
      </c>
      <c r="GJ56" s="242">
        <f t="shared" si="187"/>
        <v>0</v>
      </c>
      <c r="GL56" s="234">
        <f t="shared" si="228"/>
        <v>43</v>
      </c>
      <c r="GM56" s="235" t="str">
        <f t="shared" si="188"/>
        <v/>
      </c>
      <c r="GN56" s="236" t="str">
        <f>IFERROR(VLOOKUP(GM56,'Referencia Parámetros'!$A$2:$B$18,2),"")</f>
        <v/>
      </c>
      <c r="GO56" s="140"/>
      <c r="GP56" s="140"/>
      <c r="GQ56" s="136" t="str">
        <f t="shared" si="268"/>
        <v>Completar</v>
      </c>
      <c r="GR56" s="134"/>
      <c r="GS56" s="134"/>
      <c r="GT56" s="134"/>
      <c r="GU56" s="136" t="str">
        <f t="shared" si="269"/>
        <v>Completar</v>
      </c>
      <c r="GV56" s="137" t="str">
        <f t="shared" si="270"/>
        <v>Completar</v>
      </c>
      <c r="GW56" s="137" t="str">
        <f t="shared" si="271"/>
        <v>Completar</v>
      </c>
      <c r="GX56" s="135"/>
      <c r="GY56" s="136" t="str">
        <f t="shared" si="272"/>
        <v>Completar</v>
      </c>
      <c r="GZ56" s="237">
        <f t="shared" si="189"/>
        <v>0</v>
      </c>
      <c r="HA56" s="238">
        <f t="shared" si="190"/>
        <v>0</v>
      </c>
      <c r="HB56" s="239" t="str">
        <f>IFERROR(IF(HA56&gt;20*GN56,'Referencia Parámetros'!$D$20,IF(HA56&gt;10*GN56,'Referencia Parámetros'!$D$21,IF(HA56&gt;5*GN56,'Referencia Parámetros'!$D$22, IF(HA56&gt;1,'Referencia Parámetros'!$D$23,"NO APLICA")))),"")</f>
        <v/>
      </c>
      <c r="HC56" s="240" t="str">
        <f t="shared" si="191"/>
        <v/>
      </c>
      <c r="HD56" s="291">
        <f t="shared" si="90"/>
        <v>0</v>
      </c>
      <c r="HE56" s="234">
        <f t="shared" si="192"/>
        <v>0</v>
      </c>
      <c r="HF56" s="234">
        <f t="shared" si="193"/>
        <v>0</v>
      </c>
      <c r="HG56" s="234">
        <f t="shared" si="194"/>
        <v>0</v>
      </c>
      <c r="HH56" s="242">
        <f t="shared" si="195"/>
        <v>0</v>
      </c>
      <c r="HJ56" s="234">
        <f t="shared" si="229"/>
        <v>43</v>
      </c>
      <c r="HK56" s="235" t="str">
        <f t="shared" si="196"/>
        <v/>
      </c>
      <c r="HL56" s="236" t="str">
        <f>IFERROR(VLOOKUP(HK56,'Referencia Parámetros'!$A$2:$B$18,2),"")</f>
        <v/>
      </c>
      <c r="HM56" s="140"/>
      <c r="HN56" s="140"/>
      <c r="HO56" s="136" t="str">
        <f t="shared" si="273"/>
        <v>Completar</v>
      </c>
      <c r="HP56" s="134"/>
      <c r="HQ56" s="134"/>
      <c r="HR56" s="134"/>
      <c r="HS56" s="136" t="str">
        <f t="shared" si="274"/>
        <v>Completar</v>
      </c>
      <c r="HT56" s="137" t="str">
        <f t="shared" si="275"/>
        <v>Completar</v>
      </c>
      <c r="HU56" s="137" t="str">
        <f t="shared" si="276"/>
        <v>Completar</v>
      </c>
      <c r="HV56" s="135"/>
      <c r="HW56" s="136" t="str">
        <f t="shared" si="277"/>
        <v>Completar</v>
      </c>
      <c r="HX56" s="237">
        <f t="shared" si="197"/>
        <v>0</v>
      </c>
      <c r="HY56" s="238">
        <f t="shared" si="198"/>
        <v>0</v>
      </c>
      <c r="HZ56" s="239" t="str">
        <f>IFERROR(IF(HY56&gt;20*HL56,'Referencia Parámetros'!$D$20,IF(HY56&gt;10*HL56,'Referencia Parámetros'!$D$21,IF(HY56&gt;5*HL56,'Referencia Parámetros'!$D$22, IF(HY56&gt;1,'Referencia Parámetros'!$D$23,"NO APLICA")))),"")</f>
        <v/>
      </c>
      <c r="IA56" s="240" t="str">
        <f t="shared" si="199"/>
        <v/>
      </c>
      <c r="IB56" s="291">
        <f t="shared" si="100"/>
        <v>0</v>
      </c>
      <c r="IC56" s="234">
        <f t="shared" si="200"/>
        <v>0</v>
      </c>
      <c r="ID56" s="234">
        <f t="shared" si="201"/>
        <v>0</v>
      </c>
      <c r="IE56" s="234">
        <f t="shared" si="202"/>
        <v>0</v>
      </c>
      <c r="IF56" s="242">
        <f t="shared" si="203"/>
        <v>0</v>
      </c>
      <c r="IH56" s="234">
        <f t="shared" si="230"/>
        <v>43</v>
      </c>
      <c r="II56" s="235" t="str">
        <f t="shared" si="204"/>
        <v/>
      </c>
      <c r="IJ56" s="236" t="str">
        <f>IFERROR(VLOOKUP(II56,'Referencia Parámetros'!$A$2:$B$18,2),"")</f>
        <v/>
      </c>
      <c r="IK56" s="140"/>
      <c r="IL56" s="140"/>
      <c r="IM56" s="136" t="str">
        <f t="shared" si="278"/>
        <v>Completar</v>
      </c>
      <c r="IN56" s="134"/>
      <c r="IO56" s="134"/>
      <c r="IP56" s="134"/>
      <c r="IQ56" s="136" t="str">
        <f t="shared" si="279"/>
        <v>Completar</v>
      </c>
      <c r="IR56" s="137" t="str">
        <f t="shared" si="280"/>
        <v>Completar</v>
      </c>
      <c r="IS56" s="137" t="str">
        <f t="shared" si="281"/>
        <v>Completar</v>
      </c>
      <c r="IT56" s="135"/>
      <c r="IU56" s="136" t="str">
        <f t="shared" si="282"/>
        <v>Completar</v>
      </c>
      <c r="IV56" s="237">
        <f t="shared" si="205"/>
        <v>0</v>
      </c>
      <c r="IW56" s="238">
        <f t="shared" si="206"/>
        <v>0</v>
      </c>
      <c r="IX56" s="239" t="str">
        <f>IFERROR(IF(IW56&gt;20*IJ56,'Referencia Parámetros'!$D$20,IF(IW56&gt;10*IJ56,'Referencia Parámetros'!$D$21,IF(IW56&gt;5*IJ56,'Referencia Parámetros'!$D$22, IF(IW56&gt;1,'Referencia Parámetros'!$D$23,"NO APLICA")))),"")</f>
        <v/>
      </c>
      <c r="IY56" s="240" t="str">
        <f t="shared" si="207"/>
        <v/>
      </c>
      <c r="IZ56" s="291">
        <f t="shared" si="110"/>
        <v>0</v>
      </c>
      <c r="JA56" s="234">
        <f t="shared" si="208"/>
        <v>0</v>
      </c>
      <c r="JB56" s="234">
        <f t="shared" si="209"/>
        <v>0</v>
      </c>
      <c r="JC56" s="234">
        <f t="shared" si="210"/>
        <v>0</v>
      </c>
      <c r="JD56" s="242">
        <f t="shared" si="211"/>
        <v>0</v>
      </c>
      <c r="JE56" s="198"/>
      <c r="JF56" s="234">
        <f t="shared" si="231"/>
        <v>43</v>
      </c>
      <c r="JG56" s="235" t="str">
        <f t="shared" si="212"/>
        <v/>
      </c>
      <c r="JH56" s="236" t="str">
        <f>IFERROR(VLOOKUP(JG56,'Referencia Parámetros'!$A$2:$B$18,2),"")</f>
        <v/>
      </c>
      <c r="JI56" s="140"/>
      <c r="JJ56" s="140"/>
      <c r="JK56" s="136" t="str">
        <f t="shared" si="283"/>
        <v>Completar</v>
      </c>
      <c r="JL56" s="134"/>
      <c r="JM56" s="134"/>
      <c r="JN56" s="134"/>
      <c r="JO56" s="136" t="str">
        <f t="shared" si="284"/>
        <v>Completar</v>
      </c>
      <c r="JP56" s="137" t="str">
        <f t="shared" si="285"/>
        <v>Completar</v>
      </c>
      <c r="JQ56" s="137" t="str">
        <f t="shared" si="286"/>
        <v>Completar</v>
      </c>
      <c r="JR56" s="135"/>
      <c r="JS56" s="136" t="str">
        <f t="shared" si="287"/>
        <v>Completar</v>
      </c>
      <c r="JT56" s="237">
        <f t="shared" si="213"/>
        <v>0</v>
      </c>
      <c r="JU56" s="238">
        <f t="shared" si="214"/>
        <v>0</v>
      </c>
      <c r="JV56" s="239" t="str">
        <f>IFERROR(IF(JU56&gt;20*JH56,'Referencia Parámetros'!$D$20,IF(JU56&gt;10*JH56,'Referencia Parámetros'!$D$21,IF(JU56&gt;5*JH56,'Referencia Parámetros'!$D$22, IF(JU56&gt;1,'Referencia Parámetros'!$D$23,"NO APLICA")))),"")</f>
        <v/>
      </c>
      <c r="JW56" s="240" t="str">
        <f t="shared" si="215"/>
        <v/>
      </c>
      <c r="JX56" s="291">
        <f t="shared" si="120"/>
        <v>0</v>
      </c>
      <c r="JY56" s="234">
        <f t="shared" si="216"/>
        <v>0</v>
      </c>
      <c r="JZ56" s="234">
        <f t="shared" si="217"/>
        <v>0</v>
      </c>
      <c r="KA56" s="234">
        <f t="shared" si="218"/>
        <v>0</v>
      </c>
      <c r="KB56" s="242">
        <f t="shared" si="219"/>
        <v>0</v>
      </c>
      <c r="LK56" s="244"/>
      <c r="LY56" s="198"/>
    </row>
    <row r="57" spans="1:337" ht="16.5" customHeight="1" x14ac:dyDescent="0.25">
      <c r="A57" s="234">
        <f t="shared" si="220"/>
        <v>44</v>
      </c>
      <c r="B57" s="235" t="str">
        <f t="shared" si="124"/>
        <v/>
      </c>
      <c r="C57" s="236" t="str">
        <f>+IFERROR(VLOOKUP(B57,'Referencia Parámetros'!$A$2:$B$18,2),"")</f>
        <v/>
      </c>
      <c r="D57" s="140"/>
      <c r="E57" s="134"/>
      <c r="F57" s="135"/>
      <c r="G57" s="134"/>
      <c r="H57" s="134"/>
      <c r="I57" s="134"/>
      <c r="J57" s="135"/>
      <c r="K57" s="141"/>
      <c r="L57" s="141"/>
      <c r="M57" s="135"/>
      <c r="N57" s="135"/>
      <c r="O57" s="237">
        <f t="shared" si="125"/>
        <v>0</v>
      </c>
      <c r="P57" s="238">
        <f t="shared" si="126"/>
        <v>0</v>
      </c>
      <c r="Q57" s="239" t="str">
        <f>IFERROR(IF(P57&gt;20*C57,'Referencia Parámetros'!$D$20,IF(P57&gt;10*C57,'Referencia Parámetros'!$D$21,IF(P57&gt;5*C57,'Referencia Parámetros'!$D$22,IF(P57&gt;1,'Referencia Parámetros'!$D$23,"NO APLICA")))),"")</f>
        <v/>
      </c>
      <c r="R57" s="240" t="str">
        <f t="shared" si="127"/>
        <v/>
      </c>
      <c r="S57" s="300">
        <f t="shared" si="13"/>
        <v>0</v>
      </c>
      <c r="T57" s="234">
        <f t="shared" si="128"/>
        <v>0</v>
      </c>
      <c r="U57" s="234">
        <f t="shared" si="129"/>
        <v>0</v>
      </c>
      <c r="V57" s="234">
        <f t="shared" si="130"/>
        <v>0</v>
      </c>
      <c r="W57" s="242">
        <f t="shared" si="131"/>
        <v>0</v>
      </c>
      <c r="X57" s="297"/>
      <c r="Z57" s="234">
        <f t="shared" si="221"/>
        <v>44</v>
      </c>
      <c r="AA57" s="235" t="str">
        <f t="shared" si="132"/>
        <v/>
      </c>
      <c r="AB57" s="236" t="str">
        <f>IFERROR(VLOOKUP(AA57,'Referencia Parámetros'!$A$2:$B$18,2),"")</f>
        <v/>
      </c>
      <c r="AC57" s="140"/>
      <c r="AD57" s="140"/>
      <c r="AE57" s="136" t="str">
        <f t="shared" si="233"/>
        <v>Completar</v>
      </c>
      <c r="AF57" s="134"/>
      <c r="AG57" s="134"/>
      <c r="AH57" s="134"/>
      <c r="AI57" s="136" t="str">
        <f t="shared" si="234"/>
        <v>Completar</v>
      </c>
      <c r="AJ57" s="137" t="str">
        <f t="shared" si="235"/>
        <v>Completar</v>
      </c>
      <c r="AK57" s="137" t="str">
        <f t="shared" si="236"/>
        <v>Completar</v>
      </c>
      <c r="AL57" s="135"/>
      <c r="AM57" s="136" t="str">
        <f t="shared" si="237"/>
        <v>Completar</v>
      </c>
      <c r="AN57" s="237">
        <f t="shared" si="133"/>
        <v>0</v>
      </c>
      <c r="AO57" s="238">
        <f t="shared" si="134"/>
        <v>0</v>
      </c>
      <c r="AP57" s="239" t="str">
        <f>IFERROR(IF(AO57&gt;20*AB57,'Referencia Parámetros'!$D$20,IF(AO57&gt;10*AB57,'Referencia Parámetros'!$D$21,IF(AO57&gt;5*AB57,'Referencia Parámetros'!$D$22, IF(AO57&gt;1,'Referencia Parámetros'!$D$23,"NO APLICA")))),"")</f>
        <v/>
      </c>
      <c r="AQ57" s="240" t="str">
        <f t="shared" si="135"/>
        <v/>
      </c>
      <c r="AR57" s="291">
        <f t="shared" si="232"/>
        <v>0</v>
      </c>
      <c r="AS57" s="234">
        <f t="shared" si="136"/>
        <v>0</v>
      </c>
      <c r="AT57" s="234">
        <f t="shared" si="137"/>
        <v>0</v>
      </c>
      <c r="AU57" s="234">
        <f t="shared" si="138"/>
        <v>0</v>
      </c>
      <c r="AV57" s="242">
        <f t="shared" si="139"/>
        <v>0</v>
      </c>
      <c r="AX57" s="234">
        <f t="shared" si="222"/>
        <v>44</v>
      </c>
      <c r="AY57" s="235" t="str">
        <f t="shared" si="140"/>
        <v/>
      </c>
      <c r="AZ57" s="236" t="str">
        <f>IFERROR(VLOOKUP(AY57,'Referencia Parámetros'!$A$2:$B$18,2),"")</f>
        <v/>
      </c>
      <c r="BA57" s="140"/>
      <c r="BB57" s="140"/>
      <c r="BC57" s="136" t="str">
        <f t="shared" si="238"/>
        <v>Completar</v>
      </c>
      <c r="BD57" s="134"/>
      <c r="BE57" s="134"/>
      <c r="BF57" s="134"/>
      <c r="BG57" s="136" t="str">
        <f t="shared" si="239"/>
        <v>Completar</v>
      </c>
      <c r="BH57" s="137" t="str">
        <f t="shared" si="240"/>
        <v>Completar</v>
      </c>
      <c r="BI57" s="137" t="str">
        <f t="shared" si="241"/>
        <v>Completar</v>
      </c>
      <c r="BJ57" s="135"/>
      <c r="BK57" s="136" t="str">
        <f t="shared" si="242"/>
        <v>Completar</v>
      </c>
      <c r="BL57" s="237">
        <f t="shared" si="141"/>
        <v>0</v>
      </c>
      <c r="BM57" s="238">
        <f t="shared" si="142"/>
        <v>0</v>
      </c>
      <c r="BN57" s="239" t="str">
        <f>IFERROR(IF(BM57&gt;20*AZ57,'Referencia Parámetros'!$D$20,IF(BM57&gt;10*AZ57,'Referencia Parámetros'!$D$21,IF(BM57&gt;5*AZ57,'Referencia Parámetros'!$D$22, IF(BM57&gt;1,'Referencia Parámetros'!$D$23,"NO APLICA")))),"")</f>
        <v/>
      </c>
      <c r="BO57" s="240" t="str">
        <f t="shared" si="143"/>
        <v/>
      </c>
      <c r="BP57" s="291">
        <f t="shared" si="30"/>
        <v>0</v>
      </c>
      <c r="BQ57" s="234">
        <f t="shared" si="144"/>
        <v>0</v>
      </c>
      <c r="BR57" s="234">
        <f t="shared" si="145"/>
        <v>0</v>
      </c>
      <c r="BS57" s="234">
        <f t="shared" si="146"/>
        <v>0</v>
      </c>
      <c r="BT57" s="242">
        <f t="shared" si="147"/>
        <v>0</v>
      </c>
      <c r="BV57" s="234">
        <f t="shared" si="223"/>
        <v>44</v>
      </c>
      <c r="BW57" s="235" t="str">
        <f t="shared" si="148"/>
        <v/>
      </c>
      <c r="BX57" s="236" t="str">
        <f>IFERROR(VLOOKUP(BW57,'Referencia Parámetros'!$A$2:$B$18,2),"")</f>
        <v/>
      </c>
      <c r="BY57" s="140"/>
      <c r="BZ57" s="140"/>
      <c r="CA57" s="136" t="str">
        <f t="shared" si="243"/>
        <v>Completar</v>
      </c>
      <c r="CB57" s="134"/>
      <c r="CC57" s="134"/>
      <c r="CD57" s="134"/>
      <c r="CE57" s="136" t="str">
        <f t="shared" si="244"/>
        <v>Completar</v>
      </c>
      <c r="CF57" s="137" t="str">
        <f t="shared" si="245"/>
        <v>Completar</v>
      </c>
      <c r="CG57" s="137" t="str">
        <f t="shared" si="246"/>
        <v>Completar</v>
      </c>
      <c r="CH57" s="135"/>
      <c r="CI57" s="136" t="str">
        <f t="shared" si="247"/>
        <v>Completar</v>
      </c>
      <c r="CJ57" s="237">
        <f t="shared" si="149"/>
        <v>0</v>
      </c>
      <c r="CK57" s="238">
        <f t="shared" si="150"/>
        <v>0</v>
      </c>
      <c r="CL57" s="239" t="str">
        <f>IFERROR(IF(CK57&gt;20*BX57,'Referencia Parámetros'!$D$20,IF(CK57&gt;10*BX57,'Referencia Parámetros'!$D$21,IF(CK57&gt;5*BX57,'Referencia Parámetros'!$D$22, IF(CK57&gt;1,'Referencia Parámetros'!$D$23,"NO APLICA")))),"")</f>
        <v/>
      </c>
      <c r="CM57" s="240" t="str">
        <f t="shared" si="151"/>
        <v/>
      </c>
      <c r="CN57" s="291">
        <f t="shared" si="40"/>
        <v>0</v>
      </c>
      <c r="CO57" s="234">
        <f t="shared" si="152"/>
        <v>0</v>
      </c>
      <c r="CP57" s="234">
        <f t="shared" si="153"/>
        <v>0</v>
      </c>
      <c r="CQ57" s="234">
        <f t="shared" si="154"/>
        <v>0</v>
      </c>
      <c r="CR57" s="242">
        <f t="shared" si="155"/>
        <v>0</v>
      </c>
      <c r="CT57" s="234">
        <f t="shared" si="224"/>
        <v>44</v>
      </c>
      <c r="CU57" s="235" t="str">
        <f t="shared" si="156"/>
        <v/>
      </c>
      <c r="CV57" s="236" t="str">
        <f>IFERROR(VLOOKUP(CU57,'Referencia Parámetros'!$A$2:$B$18,2),"")</f>
        <v/>
      </c>
      <c r="CW57" s="140"/>
      <c r="CX57" s="140"/>
      <c r="CY57" s="136" t="str">
        <f t="shared" si="248"/>
        <v>Completar</v>
      </c>
      <c r="CZ57" s="134"/>
      <c r="DA57" s="134"/>
      <c r="DB57" s="134"/>
      <c r="DC57" s="136" t="str">
        <f t="shared" si="249"/>
        <v>Completar</v>
      </c>
      <c r="DD57" s="137" t="str">
        <f t="shared" si="250"/>
        <v>Completar</v>
      </c>
      <c r="DE57" s="137" t="str">
        <f t="shared" si="251"/>
        <v>Completar</v>
      </c>
      <c r="DF57" s="135"/>
      <c r="DG57" s="136" t="str">
        <f t="shared" si="252"/>
        <v>Completar</v>
      </c>
      <c r="DH57" s="237">
        <f t="shared" si="157"/>
        <v>0</v>
      </c>
      <c r="DI57" s="238">
        <f t="shared" si="158"/>
        <v>0</v>
      </c>
      <c r="DJ57" s="239" t="str">
        <f>IFERROR(IF(DI57&gt;20*CV57,'Referencia Parámetros'!$D$20,IF(DI57&gt;10*CV57,'Referencia Parámetros'!$D$21,IF(DI57&gt;5*CV57,'Referencia Parámetros'!$D$22, IF(DI57&gt;1,'Referencia Parámetros'!$D$23,"NO APLICA")))),"")</f>
        <v/>
      </c>
      <c r="DK57" s="240" t="str">
        <f t="shared" si="159"/>
        <v/>
      </c>
      <c r="DL57" s="291">
        <f t="shared" si="50"/>
        <v>0</v>
      </c>
      <c r="DM57" s="234">
        <f t="shared" si="160"/>
        <v>0</v>
      </c>
      <c r="DN57" s="234">
        <f t="shared" si="161"/>
        <v>0</v>
      </c>
      <c r="DO57" s="234">
        <f t="shared" si="162"/>
        <v>0</v>
      </c>
      <c r="DP57" s="242">
        <f t="shared" si="163"/>
        <v>0</v>
      </c>
      <c r="DR57" s="234">
        <f t="shared" si="225"/>
        <v>44</v>
      </c>
      <c r="DS57" s="235" t="str">
        <f t="shared" si="164"/>
        <v/>
      </c>
      <c r="DT57" s="236" t="str">
        <f>IFERROR(VLOOKUP(DS57,'Referencia Parámetros'!$A$2:$B$18,2),"")</f>
        <v/>
      </c>
      <c r="DU57" s="140"/>
      <c r="DV57" s="140"/>
      <c r="DW57" s="136" t="str">
        <f t="shared" si="253"/>
        <v>Completar</v>
      </c>
      <c r="DX57" s="134"/>
      <c r="DY57" s="134"/>
      <c r="DZ57" s="134"/>
      <c r="EA57" s="136" t="str">
        <f t="shared" si="254"/>
        <v>Completar</v>
      </c>
      <c r="EB57" s="137" t="str">
        <f t="shared" si="255"/>
        <v>Completar</v>
      </c>
      <c r="EC57" s="137" t="str">
        <f t="shared" si="256"/>
        <v>Completar</v>
      </c>
      <c r="ED57" s="135"/>
      <c r="EE57" s="136" t="str">
        <f t="shared" si="257"/>
        <v>Completar</v>
      </c>
      <c r="EF57" s="237">
        <f t="shared" si="165"/>
        <v>0</v>
      </c>
      <c r="EG57" s="238">
        <f t="shared" si="166"/>
        <v>0</v>
      </c>
      <c r="EH57" s="239" t="str">
        <f>IFERROR(IF(EG57&gt;20*DT57,'Referencia Parámetros'!$D$20,IF(EG57&gt;10*DT57,'Referencia Parámetros'!$D$21,IF(EG57&gt;5*DT57,'Referencia Parámetros'!$D$22, IF(EG57&gt;1,'Referencia Parámetros'!$D$23,"NO APLICA")))),"")</f>
        <v/>
      </c>
      <c r="EI57" s="240" t="str">
        <f t="shared" si="167"/>
        <v/>
      </c>
      <c r="EJ57" s="291">
        <f t="shared" si="60"/>
        <v>0</v>
      </c>
      <c r="EK57" s="234">
        <f t="shared" si="168"/>
        <v>0</v>
      </c>
      <c r="EL57" s="234">
        <f t="shared" si="169"/>
        <v>0</v>
      </c>
      <c r="EM57" s="234">
        <f t="shared" si="170"/>
        <v>0</v>
      </c>
      <c r="EN57" s="242">
        <f t="shared" si="171"/>
        <v>0</v>
      </c>
      <c r="EP57" s="234">
        <f t="shared" si="226"/>
        <v>44</v>
      </c>
      <c r="EQ57" s="235" t="str">
        <f t="shared" si="172"/>
        <v/>
      </c>
      <c r="ER57" s="236" t="str">
        <f>IFERROR(VLOOKUP(EQ57,'Referencia Parámetros'!$A$2:$B$18,2),"")</f>
        <v/>
      </c>
      <c r="ES57" s="140"/>
      <c r="ET57" s="140"/>
      <c r="EU57" s="136" t="str">
        <f t="shared" si="258"/>
        <v>Completar</v>
      </c>
      <c r="EV57" s="134"/>
      <c r="EW57" s="134"/>
      <c r="EX57" s="134"/>
      <c r="EY57" s="136" t="str">
        <f t="shared" si="259"/>
        <v>Completar</v>
      </c>
      <c r="EZ57" s="137" t="str">
        <f t="shared" si="260"/>
        <v>Completar</v>
      </c>
      <c r="FA57" s="137" t="str">
        <f t="shared" si="261"/>
        <v>Completar</v>
      </c>
      <c r="FB57" s="135"/>
      <c r="FC57" s="136" t="str">
        <f t="shared" si="262"/>
        <v>Completar</v>
      </c>
      <c r="FD57" s="237">
        <f t="shared" si="173"/>
        <v>0</v>
      </c>
      <c r="FE57" s="238">
        <f t="shared" si="174"/>
        <v>0</v>
      </c>
      <c r="FF57" s="239" t="str">
        <f>IFERROR(IF(FE57&gt;20*ER57,'Referencia Parámetros'!$D$20,IF(FE57&gt;10*ER57,'Referencia Parámetros'!$D$21,IF(FE57&gt;5*ER57,'Referencia Parámetros'!$D$22, IF(FE57&gt;1,'Referencia Parámetros'!$D$23,"NO APLICA")))),"")</f>
        <v/>
      </c>
      <c r="FG57" s="240" t="str">
        <f t="shared" si="175"/>
        <v/>
      </c>
      <c r="FH57" s="291">
        <f t="shared" si="70"/>
        <v>0</v>
      </c>
      <c r="FI57" s="234">
        <f t="shared" si="176"/>
        <v>0</v>
      </c>
      <c r="FJ57" s="234">
        <f t="shared" si="177"/>
        <v>0</v>
      </c>
      <c r="FK57" s="234">
        <f t="shared" si="178"/>
        <v>0</v>
      </c>
      <c r="FL57" s="242">
        <f t="shared" si="179"/>
        <v>0</v>
      </c>
      <c r="FN57" s="234">
        <f t="shared" si="227"/>
        <v>44</v>
      </c>
      <c r="FO57" s="235" t="str">
        <f t="shared" si="180"/>
        <v/>
      </c>
      <c r="FP57" s="236" t="str">
        <f>IFERROR(VLOOKUP(FO57,'Referencia Parámetros'!$A$2:$B$18,2),"")</f>
        <v/>
      </c>
      <c r="FQ57" s="140"/>
      <c r="FR57" s="140"/>
      <c r="FS57" s="136" t="str">
        <f t="shared" si="263"/>
        <v>Completar</v>
      </c>
      <c r="FT57" s="134"/>
      <c r="FU57" s="134"/>
      <c r="FV57" s="134"/>
      <c r="FW57" s="136" t="str">
        <f t="shared" si="264"/>
        <v>Completar</v>
      </c>
      <c r="FX57" s="137" t="str">
        <f t="shared" si="265"/>
        <v>Completar</v>
      </c>
      <c r="FY57" s="137" t="str">
        <f t="shared" si="266"/>
        <v>Completar</v>
      </c>
      <c r="FZ57" s="135"/>
      <c r="GA57" s="136" t="str">
        <f t="shared" si="267"/>
        <v>Completar</v>
      </c>
      <c r="GB57" s="237">
        <f t="shared" si="181"/>
        <v>0</v>
      </c>
      <c r="GC57" s="238">
        <f t="shared" si="182"/>
        <v>0</v>
      </c>
      <c r="GD57" s="239" t="str">
        <f>IFERROR(IF(GC57&gt;20*FP57,'Referencia Parámetros'!$D$20,IF(GC57&gt;10*FP57,'Referencia Parámetros'!$D$21,IF(GC57&gt;5*FP57,'Referencia Parámetros'!$D$22, IF(GC57&gt;1,'Referencia Parámetros'!$D$23,"NO APLICA")))),"")</f>
        <v/>
      </c>
      <c r="GE57" s="240" t="str">
        <f t="shared" si="183"/>
        <v/>
      </c>
      <c r="GF57" s="291">
        <f t="shared" si="80"/>
        <v>0</v>
      </c>
      <c r="GG57" s="234">
        <f t="shared" si="184"/>
        <v>0</v>
      </c>
      <c r="GH57" s="234">
        <f t="shared" si="185"/>
        <v>0</v>
      </c>
      <c r="GI57" s="234">
        <f t="shared" si="186"/>
        <v>0</v>
      </c>
      <c r="GJ57" s="242">
        <f t="shared" si="187"/>
        <v>0</v>
      </c>
      <c r="GL57" s="234">
        <f t="shared" si="228"/>
        <v>44</v>
      </c>
      <c r="GM57" s="235" t="str">
        <f t="shared" si="188"/>
        <v/>
      </c>
      <c r="GN57" s="236" t="str">
        <f>IFERROR(VLOOKUP(GM57,'Referencia Parámetros'!$A$2:$B$18,2),"")</f>
        <v/>
      </c>
      <c r="GO57" s="140"/>
      <c r="GP57" s="140"/>
      <c r="GQ57" s="136" t="str">
        <f t="shared" si="268"/>
        <v>Completar</v>
      </c>
      <c r="GR57" s="134"/>
      <c r="GS57" s="134"/>
      <c r="GT57" s="134"/>
      <c r="GU57" s="136" t="str">
        <f t="shared" si="269"/>
        <v>Completar</v>
      </c>
      <c r="GV57" s="137" t="str">
        <f t="shared" si="270"/>
        <v>Completar</v>
      </c>
      <c r="GW57" s="137" t="str">
        <f t="shared" si="271"/>
        <v>Completar</v>
      </c>
      <c r="GX57" s="135"/>
      <c r="GY57" s="136" t="str">
        <f t="shared" si="272"/>
        <v>Completar</v>
      </c>
      <c r="GZ57" s="237">
        <f t="shared" si="189"/>
        <v>0</v>
      </c>
      <c r="HA57" s="238">
        <f t="shared" si="190"/>
        <v>0</v>
      </c>
      <c r="HB57" s="239" t="str">
        <f>IFERROR(IF(HA57&gt;20*GN57,'Referencia Parámetros'!$D$20,IF(HA57&gt;10*GN57,'Referencia Parámetros'!$D$21,IF(HA57&gt;5*GN57,'Referencia Parámetros'!$D$22, IF(HA57&gt;1,'Referencia Parámetros'!$D$23,"NO APLICA")))),"")</f>
        <v/>
      </c>
      <c r="HC57" s="240" t="str">
        <f t="shared" si="191"/>
        <v/>
      </c>
      <c r="HD57" s="291">
        <f t="shared" si="90"/>
        <v>0</v>
      </c>
      <c r="HE57" s="234">
        <f t="shared" si="192"/>
        <v>0</v>
      </c>
      <c r="HF57" s="234">
        <f t="shared" si="193"/>
        <v>0</v>
      </c>
      <c r="HG57" s="234">
        <f t="shared" si="194"/>
        <v>0</v>
      </c>
      <c r="HH57" s="242">
        <f t="shared" si="195"/>
        <v>0</v>
      </c>
      <c r="HJ57" s="234">
        <f t="shared" si="229"/>
        <v>44</v>
      </c>
      <c r="HK57" s="235" t="str">
        <f t="shared" si="196"/>
        <v/>
      </c>
      <c r="HL57" s="236" t="str">
        <f>IFERROR(VLOOKUP(HK57,'Referencia Parámetros'!$A$2:$B$18,2),"")</f>
        <v/>
      </c>
      <c r="HM57" s="140"/>
      <c r="HN57" s="140"/>
      <c r="HO57" s="136" t="str">
        <f t="shared" si="273"/>
        <v>Completar</v>
      </c>
      <c r="HP57" s="134"/>
      <c r="HQ57" s="134"/>
      <c r="HR57" s="134"/>
      <c r="HS57" s="136" t="str">
        <f t="shared" si="274"/>
        <v>Completar</v>
      </c>
      <c r="HT57" s="137" t="str">
        <f t="shared" si="275"/>
        <v>Completar</v>
      </c>
      <c r="HU57" s="137" t="str">
        <f t="shared" si="276"/>
        <v>Completar</v>
      </c>
      <c r="HV57" s="135"/>
      <c r="HW57" s="136" t="str">
        <f t="shared" si="277"/>
        <v>Completar</v>
      </c>
      <c r="HX57" s="237">
        <f t="shared" si="197"/>
        <v>0</v>
      </c>
      <c r="HY57" s="238">
        <f t="shared" si="198"/>
        <v>0</v>
      </c>
      <c r="HZ57" s="239" t="str">
        <f>IFERROR(IF(HY57&gt;20*HL57,'Referencia Parámetros'!$D$20,IF(HY57&gt;10*HL57,'Referencia Parámetros'!$D$21,IF(HY57&gt;5*HL57,'Referencia Parámetros'!$D$22, IF(HY57&gt;1,'Referencia Parámetros'!$D$23,"NO APLICA")))),"")</f>
        <v/>
      </c>
      <c r="IA57" s="240" t="str">
        <f t="shared" si="199"/>
        <v/>
      </c>
      <c r="IB57" s="291">
        <f t="shared" si="100"/>
        <v>0</v>
      </c>
      <c r="IC57" s="234">
        <f t="shared" si="200"/>
        <v>0</v>
      </c>
      <c r="ID57" s="234">
        <f t="shared" si="201"/>
        <v>0</v>
      </c>
      <c r="IE57" s="234">
        <f t="shared" si="202"/>
        <v>0</v>
      </c>
      <c r="IF57" s="242">
        <f t="shared" si="203"/>
        <v>0</v>
      </c>
      <c r="IH57" s="234">
        <f t="shared" si="230"/>
        <v>44</v>
      </c>
      <c r="II57" s="235" t="str">
        <f t="shared" si="204"/>
        <v/>
      </c>
      <c r="IJ57" s="236" t="str">
        <f>IFERROR(VLOOKUP(II57,'Referencia Parámetros'!$A$2:$B$18,2),"")</f>
        <v/>
      </c>
      <c r="IK57" s="140"/>
      <c r="IL57" s="140"/>
      <c r="IM57" s="136" t="str">
        <f t="shared" si="278"/>
        <v>Completar</v>
      </c>
      <c r="IN57" s="134"/>
      <c r="IO57" s="134"/>
      <c r="IP57" s="134"/>
      <c r="IQ57" s="136" t="str">
        <f t="shared" si="279"/>
        <v>Completar</v>
      </c>
      <c r="IR57" s="137" t="str">
        <f t="shared" si="280"/>
        <v>Completar</v>
      </c>
      <c r="IS57" s="137" t="str">
        <f t="shared" si="281"/>
        <v>Completar</v>
      </c>
      <c r="IT57" s="135"/>
      <c r="IU57" s="136" t="str">
        <f t="shared" si="282"/>
        <v>Completar</v>
      </c>
      <c r="IV57" s="237">
        <f t="shared" si="205"/>
        <v>0</v>
      </c>
      <c r="IW57" s="238">
        <f t="shared" si="206"/>
        <v>0</v>
      </c>
      <c r="IX57" s="239" t="str">
        <f>IFERROR(IF(IW57&gt;20*IJ57,'Referencia Parámetros'!$D$20,IF(IW57&gt;10*IJ57,'Referencia Parámetros'!$D$21,IF(IW57&gt;5*IJ57,'Referencia Parámetros'!$D$22, IF(IW57&gt;1,'Referencia Parámetros'!$D$23,"NO APLICA")))),"")</f>
        <v/>
      </c>
      <c r="IY57" s="240" t="str">
        <f t="shared" si="207"/>
        <v/>
      </c>
      <c r="IZ57" s="291">
        <f t="shared" si="110"/>
        <v>0</v>
      </c>
      <c r="JA57" s="234">
        <f t="shared" si="208"/>
        <v>0</v>
      </c>
      <c r="JB57" s="234">
        <f t="shared" si="209"/>
        <v>0</v>
      </c>
      <c r="JC57" s="234">
        <f t="shared" si="210"/>
        <v>0</v>
      </c>
      <c r="JD57" s="242">
        <f t="shared" si="211"/>
        <v>0</v>
      </c>
      <c r="JE57" s="198"/>
      <c r="JF57" s="234">
        <f t="shared" si="231"/>
        <v>44</v>
      </c>
      <c r="JG57" s="235" t="str">
        <f t="shared" si="212"/>
        <v/>
      </c>
      <c r="JH57" s="236" t="str">
        <f>IFERROR(VLOOKUP(JG57,'Referencia Parámetros'!$A$2:$B$18,2),"")</f>
        <v/>
      </c>
      <c r="JI57" s="140"/>
      <c r="JJ57" s="140"/>
      <c r="JK57" s="136" t="str">
        <f t="shared" si="283"/>
        <v>Completar</v>
      </c>
      <c r="JL57" s="134"/>
      <c r="JM57" s="134"/>
      <c r="JN57" s="134"/>
      <c r="JO57" s="136" t="str">
        <f t="shared" si="284"/>
        <v>Completar</v>
      </c>
      <c r="JP57" s="137" t="str">
        <f t="shared" si="285"/>
        <v>Completar</v>
      </c>
      <c r="JQ57" s="137" t="str">
        <f t="shared" si="286"/>
        <v>Completar</v>
      </c>
      <c r="JR57" s="135"/>
      <c r="JS57" s="136" t="str">
        <f t="shared" si="287"/>
        <v>Completar</v>
      </c>
      <c r="JT57" s="237">
        <f t="shared" si="213"/>
        <v>0</v>
      </c>
      <c r="JU57" s="238">
        <f t="shared" si="214"/>
        <v>0</v>
      </c>
      <c r="JV57" s="239" t="str">
        <f>IFERROR(IF(JU57&gt;20*JH57,'Referencia Parámetros'!$D$20,IF(JU57&gt;10*JH57,'Referencia Parámetros'!$D$21,IF(JU57&gt;5*JH57,'Referencia Parámetros'!$D$22, IF(JU57&gt;1,'Referencia Parámetros'!$D$23,"NO APLICA")))),"")</f>
        <v/>
      </c>
      <c r="JW57" s="240" t="str">
        <f t="shared" si="215"/>
        <v/>
      </c>
      <c r="JX57" s="291">
        <f t="shared" si="120"/>
        <v>0</v>
      </c>
      <c r="JY57" s="234">
        <f t="shared" si="216"/>
        <v>0</v>
      </c>
      <c r="JZ57" s="234">
        <f t="shared" si="217"/>
        <v>0</v>
      </c>
      <c r="KA57" s="234">
        <f t="shared" si="218"/>
        <v>0</v>
      </c>
      <c r="KB57" s="242">
        <f t="shared" si="219"/>
        <v>0</v>
      </c>
      <c r="LK57" s="244"/>
      <c r="LY57" s="198"/>
    </row>
    <row r="58" spans="1:337" ht="16.5" customHeight="1" x14ac:dyDescent="0.25">
      <c r="A58" s="234">
        <f t="shared" si="220"/>
        <v>45</v>
      </c>
      <c r="B58" s="235" t="str">
        <f t="shared" si="124"/>
        <v/>
      </c>
      <c r="C58" s="236" t="str">
        <f>+IFERROR(VLOOKUP(B58,'Referencia Parámetros'!$A$2:$B$18,2),"")</f>
        <v/>
      </c>
      <c r="D58" s="140"/>
      <c r="E58" s="134"/>
      <c r="F58" s="135"/>
      <c r="G58" s="134"/>
      <c r="H58" s="134"/>
      <c r="I58" s="134"/>
      <c r="J58" s="135"/>
      <c r="K58" s="141"/>
      <c r="L58" s="141"/>
      <c r="M58" s="135"/>
      <c r="N58" s="135"/>
      <c r="O58" s="237">
        <f t="shared" si="125"/>
        <v>0</v>
      </c>
      <c r="P58" s="238">
        <f t="shared" si="126"/>
        <v>0</v>
      </c>
      <c r="Q58" s="239" t="str">
        <f>IFERROR(IF(P58&gt;20*C58,'Referencia Parámetros'!$D$20,IF(P58&gt;10*C58,'Referencia Parámetros'!$D$21,IF(P58&gt;5*C58,'Referencia Parámetros'!$D$22,IF(P58&gt;1,'Referencia Parámetros'!$D$23,"NO APLICA")))),"")</f>
        <v/>
      </c>
      <c r="R58" s="240" t="str">
        <f t="shared" si="127"/>
        <v/>
      </c>
      <c r="S58" s="300">
        <f t="shared" si="13"/>
        <v>0</v>
      </c>
      <c r="T58" s="234">
        <f t="shared" si="128"/>
        <v>0</v>
      </c>
      <c r="U58" s="234">
        <f t="shared" si="129"/>
        <v>0</v>
      </c>
      <c r="V58" s="234">
        <f t="shared" si="130"/>
        <v>0</v>
      </c>
      <c r="W58" s="242">
        <f t="shared" si="131"/>
        <v>0</v>
      </c>
      <c r="X58" s="297"/>
      <c r="Z58" s="234">
        <f t="shared" si="221"/>
        <v>45</v>
      </c>
      <c r="AA58" s="235" t="str">
        <f t="shared" si="132"/>
        <v/>
      </c>
      <c r="AB58" s="236" t="str">
        <f>IFERROR(VLOOKUP(AA58,'Referencia Parámetros'!$A$2:$B$18,2),"")</f>
        <v/>
      </c>
      <c r="AC58" s="140"/>
      <c r="AD58" s="140"/>
      <c r="AE58" s="136" t="str">
        <f t="shared" si="233"/>
        <v>Completar</v>
      </c>
      <c r="AF58" s="134"/>
      <c r="AG58" s="134"/>
      <c r="AH58" s="134"/>
      <c r="AI58" s="136" t="str">
        <f t="shared" si="234"/>
        <v>Completar</v>
      </c>
      <c r="AJ58" s="137" t="str">
        <f t="shared" si="235"/>
        <v>Completar</v>
      </c>
      <c r="AK58" s="137" t="str">
        <f t="shared" si="236"/>
        <v>Completar</v>
      </c>
      <c r="AL58" s="135"/>
      <c r="AM58" s="136" t="str">
        <f t="shared" si="237"/>
        <v>Completar</v>
      </c>
      <c r="AN58" s="237">
        <f t="shared" si="133"/>
        <v>0</v>
      </c>
      <c r="AO58" s="238">
        <f t="shared" si="134"/>
        <v>0</v>
      </c>
      <c r="AP58" s="239" t="str">
        <f>IFERROR(IF(AO58&gt;20*AB58,'Referencia Parámetros'!$D$20,IF(AO58&gt;10*AB58,'Referencia Parámetros'!$D$21,IF(AO58&gt;5*AB58,'Referencia Parámetros'!$D$22, IF(AO58&gt;1,'Referencia Parámetros'!$D$23,"NO APLICA")))),"")</f>
        <v/>
      </c>
      <c r="AQ58" s="240" t="str">
        <f t="shared" si="135"/>
        <v/>
      </c>
      <c r="AR58" s="291">
        <f t="shared" si="232"/>
        <v>0</v>
      </c>
      <c r="AS58" s="234">
        <f t="shared" si="136"/>
        <v>0</v>
      </c>
      <c r="AT58" s="234">
        <f t="shared" si="137"/>
        <v>0</v>
      </c>
      <c r="AU58" s="234">
        <f t="shared" si="138"/>
        <v>0</v>
      </c>
      <c r="AV58" s="242">
        <f t="shared" si="139"/>
        <v>0</v>
      </c>
      <c r="AX58" s="234">
        <f t="shared" si="222"/>
        <v>45</v>
      </c>
      <c r="AY58" s="235" t="str">
        <f t="shared" si="140"/>
        <v/>
      </c>
      <c r="AZ58" s="236" t="str">
        <f>IFERROR(VLOOKUP(AY58,'Referencia Parámetros'!$A$2:$B$18,2),"")</f>
        <v/>
      </c>
      <c r="BA58" s="140"/>
      <c r="BB58" s="140"/>
      <c r="BC58" s="136" t="str">
        <f t="shared" si="238"/>
        <v>Completar</v>
      </c>
      <c r="BD58" s="134"/>
      <c r="BE58" s="134"/>
      <c r="BF58" s="134"/>
      <c r="BG58" s="136" t="str">
        <f t="shared" si="239"/>
        <v>Completar</v>
      </c>
      <c r="BH58" s="137" t="str">
        <f t="shared" si="240"/>
        <v>Completar</v>
      </c>
      <c r="BI58" s="137" t="str">
        <f t="shared" si="241"/>
        <v>Completar</v>
      </c>
      <c r="BJ58" s="135"/>
      <c r="BK58" s="136" t="str">
        <f t="shared" si="242"/>
        <v>Completar</v>
      </c>
      <c r="BL58" s="237">
        <f t="shared" si="141"/>
        <v>0</v>
      </c>
      <c r="BM58" s="238">
        <f t="shared" si="142"/>
        <v>0</v>
      </c>
      <c r="BN58" s="239" t="str">
        <f>IFERROR(IF(BM58&gt;20*AZ58,'Referencia Parámetros'!$D$20,IF(BM58&gt;10*AZ58,'Referencia Parámetros'!$D$21,IF(BM58&gt;5*AZ58,'Referencia Parámetros'!$D$22, IF(BM58&gt;1,'Referencia Parámetros'!$D$23,"NO APLICA")))),"")</f>
        <v/>
      </c>
      <c r="BO58" s="240" t="str">
        <f t="shared" si="143"/>
        <v/>
      </c>
      <c r="BP58" s="291">
        <f t="shared" si="30"/>
        <v>0</v>
      </c>
      <c r="BQ58" s="234">
        <f t="shared" si="144"/>
        <v>0</v>
      </c>
      <c r="BR58" s="234">
        <f t="shared" si="145"/>
        <v>0</v>
      </c>
      <c r="BS58" s="234">
        <f t="shared" si="146"/>
        <v>0</v>
      </c>
      <c r="BT58" s="242">
        <f t="shared" si="147"/>
        <v>0</v>
      </c>
      <c r="BV58" s="234">
        <f t="shared" si="223"/>
        <v>45</v>
      </c>
      <c r="BW58" s="235" t="str">
        <f t="shared" si="148"/>
        <v/>
      </c>
      <c r="BX58" s="236" t="str">
        <f>IFERROR(VLOOKUP(BW58,'Referencia Parámetros'!$A$2:$B$18,2),"")</f>
        <v/>
      </c>
      <c r="BY58" s="140"/>
      <c r="BZ58" s="140"/>
      <c r="CA58" s="136" t="str">
        <f t="shared" si="243"/>
        <v>Completar</v>
      </c>
      <c r="CB58" s="134"/>
      <c r="CC58" s="134"/>
      <c r="CD58" s="134"/>
      <c r="CE58" s="136" t="str">
        <f t="shared" si="244"/>
        <v>Completar</v>
      </c>
      <c r="CF58" s="137" t="str">
        <f t="shared" si="245"/>
        <v>Completar</v>
      </c>
      <c r="CG58" s="137" t="str">
        <f t="shared" si="246"/>
        <v>Completar</v>
      </c>
      <c r="CH58" s="135"/>
      <c r="CI58" s="136" t="str">
        <f t="shared" si="247"/>
        <v>Completar</v>
      </c>
      <c r="CJ58" s="237">
        <f t="shared" si="149"/>
        <v>0</v>
      </c>
      <c r="CK58" s="238">
        <f t="shared" si="150"/>
        <v>0</v>
      </c>
      <c r="CL58" s="239" t="str">
        <f>IFERROR(IF(CK58&gt;20*BX58,'Referencia Parámetros'!$D$20,IF(CK58&gt;10*BX58,'Referencia Parámetros'!$D$21,IF(CK58&gt;5*BX58,'Referencia Parámetros'!$D$22, IF(CK58&gt;1,'Referencia Parámetros'!$D$23,"NO APLICA")))),"")</f>
        <v/>
      </c>
      <c r="CM58" s="240" t="str">
        <f t="shared" si="151"/>
        <v/>
      </c>
      <c r="CN58" s="291">
        <f t="shared" si="40"/>
        <v>0</v>
      </c>
      <c r="CO58" s="234">
        <f t="shared" si="152"/>
        <v>0</v>
      </c>
      <c r="CP58" s="234">
        <f t="shared" si="153"/>
        <v>0</v>
      </c>
      <c r="CQ58" s="234">
        <f t="shared" si="154"/>
        <v>0</v>
      </c>
      <c r="CR58" s="242">
        <f t="shared" si="155"/>
        <v>0</v>
      </c>
      <c r="CT58" s="234">
        <f t="shared" si="224"/>
        <v>45</v>
      </c>
      <c r="CU58" s="235" t="str">
        <f t="shared" si="156"/>
        <v/>
      </c>
      <c r="CV58" s="236" t="str">
        <f>IFERROR(VLOOKUP(CU58,'Referencia Parámetros'!$A$2:$B$18,2),"")</f>
        <v/>
      </c>
      <c r="CW58" s="140"/>
      <c r="CX58" s="140"/>
      <c r="CY58" s="136" t="str">
        <f t="shared" si="248"/>
        <v>Completar</v>
      </c>
      <c r="CZ58" s="134"/>
      <c r="DA58" s="134"/>
      <c r="DB58" s="134"/>
      <c r="DC58" s="136" t="str">
        <f t="shared" si="249"/>
        <v>Completar</v>
      </c>
      <c r="DD58" s="137" t="str">
        <f t="shared" si="250"/>
        <v>Completar</v>
      </c>
      <c r="DE58" s="137" t="str">
        <f t="shared" si="251"/>
        <v>Completar</v>
      </c>
      <c r="DF58" s="135"/>
      <c r="DG58" s="136" t="str">
        <f t="shared" si="252"/>
        <v>Completar</v>
      </c>
      <c r="DH58" s="237">
        <f t="shared" si="157"/>
        <v>0</v>
      </c>
      <c r="DI58" s="238">
        <f t="shared" si="158"/>
        <v>0</v>
      </c>
      <c r="DJ58" s="239" t="str">
        <f>IFERROR(IF(DI58&gt;20*CV58,'Referencia Parámetros'!$D$20,IF(DI58&gt;10*CV58,'Referencia Parámetros'!$D$21,IF(DI58&gt;5*CV58,'Referencia Parámetros'!$D$22, IF(DI58&gt;1,'Referencia Parámetros'!$D$23,"NO APLICA")))),"")</f>
        <v/>
      </c>
      <c r="DK58" s="240" t="str">
        <f t="shared" si="159"/>
        <v/>
      </c>
      <c r="DL58" s="291">
        <f t="shared" si="50"/>
        <v>0</v>
      </c>
      <c r="DM58" s="234">
        <f t="shared" si="160"/>
        <v>0</v>
      </c>
      <c r="DN58" s="234">
        <f t="shared" si="161"/>
        <v>0</v>
      </c>
      <c r="DO58" s="234">
        <f t="shared" si="162"/>
        <v>0</v>
      </c>
      <c r="DP58" s="242">
        <f t="shared" si="163"/>
        <v>0</v>
      </c>
      <c r="DR58" s="234">
        <f t="shared" si="225"/>
        <v>45</v>
      </c>
      <c r="DS58" s="235" t="str">
        <f t="shared" si="164"/>
        <v/>
      </c>
      <c r="DT58" s="236" t="str">
        <f>IFERROR(VLOOKUP(DS58,'Referencia Parámetros'!$A$2:$B$18,2),"")</f>
        <v/>
      </c>
      <c r="DU58" s="140"/>
      <c r="DV58" s="140"/>
      <c r="DW58" s="136" t="str">
        <f t="shared" si="253"/>
        <v>Completar</v>
      </c>
      <c r="DX58" s="134"/>
      <c r="DY58" s="134"/>
      <c r="DZ58" s="134"/>
      <c r="EA58" s="136" t="str">
        <f t="shared" si="254"/>
        <v>Completar</v>
      </c>
      <c r="EB58" s="137" t="str">
        <f t="shared" si="255"/>
        <v>Completar</v>
      </c>
      <c r="EC58" s="137" t="str">
        <f t="shared" si="256"/>
        <v>Completar</v>
      </c>
      <c r="ED58" s="135"/>
      <c r="EE58" s="136" t="str">
        <f t="shared" si="257"/>
        <v>Completar</v>
      </c>
      <c r="EF58" s="237">
        <f t="shared" si="165"/>
        <v>0</v>
      </c>
      <c r="EG58" s="238">
        <f t="shared" si="166"/>
        <v>0</v>
      </c>
      <c r="EH58" s="239" t="str">
        <f>IFERROR(IF(EG58&gt;20*DT58,'Referencia Parámetros'!$D$20,IF(EG58&gt;10*DT58,'Referencia Parámetros'!$D$21,IF(EG58&gt;5*DT58,'Referencia Parámetros'!$D$22, IF(EG58&gt;1,'Referencia Parámetros'!$D$23,"NO APLICA")))),"")</f>
        <v/>
      </c>
      <c r="EI58" s="240" t="str">
        <f t="shared" si="167"/>
        <v/>
      </c>
      <c r="EJ58" s="291">
        <f t="shared" si="60"/>
        <v>0</v>
      </c>
      <c r="EK58" s="234">
        <f t="shared" si="168"/>
        <v>0</v>
      </c>
      <c r="EL58" s="234">
        <f t="shared" si="169"/>
        <v>0</v>
      </c>
      <c r="EM58" s="234">
        <f t="shared" si="170"/>
        <v>0</v>
      </c>
      <c r="EN58" s="242">
        <f t="shared" si="171"/>
        <v>0</v>
      </c>
      <c r="EP58" s="234">
        <f t="shared" si="226"/>
        <v>45</v>
      </c>
      <c r="EQ58" s="235" t="str">
        <f t="shared" si="172"/>
        <v/>
      </c>
      <c r="ER58" s="236" t="str">
        <f>IFERROR(VLOOKUP(EQ58,'Referencia Parámetros'!$A$2:$B$18,2),"")</f>
        <v/>
      </c>
      <c r="ES58" s="140"/>
      <c r="ET58" s="140"/>
      <c r="EU58" s="136" t="str">
        <f t="shared" si="258"/>
        <v>Completar</v>
      </c>
      <c r="EV58" s="134"/>
      <c r="EW58" s="134"/>
      <c r="EX58" s="134"/>
      <c r="EY58" s="136" t="str">
        <f t="shared" si="259"/>
        <v>Completar</v>
      </c>
      <c r="EZ58" s="137" t="str">
        <f t="shared" si="260"/>
        <v>Completar</v>
      </c>
      <c r="FA58" s="137" t="str">
        <f t="shared" si="261"/>
        <v>Completar</v>
      </c>
      <c r="FB58" s="135"/>
      <c r="FC58" s="136" t="str">
        <f t="shared" si="262"/>
        <v>Completar</v>
      </c>
      <c r="FD58" s="237">
        <f t="shared" si="173"/>
        <v>0</v>
      </c>
      <c r="FE58" s="238">
        <f t="shared" si="174"/>
        <v>0</v>
      </c>
      <c r="FF58" s="239" t="str">
        <f>IFERROR(IF(FE58&gt;20*ER58,'Referencia Parámetros'!$D$20,IF(FE58&gt;10*ER58,'Referencia Parámetros'!$D$21,IF(FE58&gt;5*ER58,'Referencia Parámetros'!$D$22, IF(FE58&gt;1,'Referencia Parámetros'!$D$23,"NO APLICA")))),"")</f>
        <v/>
      </c>
      <c r="FG58" s="240" t="str">
        <f t="shared" si="175"/>
        <v/>
      </c>
      <c r="FH58" s="291">
        <f t="shared" si="70"/>
        <v>0</v>
      </c>
      <c r="FI58" s="234">
        <f t="shared" si="176"/>
        <v>0</v>
      </c>
      <c r="FJ58" s="234">
        <f t="shared" si="177"/>
        <v>0</v>
      </c>
      <c r="FK58" s="234">
        <f t="shared" si="178"/>
        <v>0</v>
      </c>
      <c r="FL58" s="242">
        <f t="shared" si="179"/>
        <v>0</v>
      </c>
      <c r="FN58" s="234">
        <f t="shared" si="227"/>
        <v>45</v>
      </c>
      <c r="FO58" s="235" t="str">
        <f t="shared" si="180"/>
        <v/>
      </c>
      <c r="FP58" s="236" t="str">
        <f>IFERROR(VLOOKUP(FO58,'Referencia Parámetros'!$A$2:$B$18,2),"")</f>
        <v/>
      </c>
      <c r="FQ58" s="140"/>
      <c r="FR58" s="140"/>
      <c r="FS58" s="136" t="str">
        <f t="shared" si="263"/>
        <v>Completar</v>
      </c>
      <c r="FT58" s="134"/>
      <c r="FU58" s="134"/>
      <c r="FV58" s="134"/>
      <c r="FW58" s="136" t="str">
        <f t="shared" si="264"/>
        <v>Completar</v>
      </c>
      <c r="FX58" s="137" t="str">
        <f t="shared" si="265"/>
        <v>Completar</v>
      </c>
      <c r="FY58" s="137" t="str">
        <f t="shared" si="266"/>
        <v>Completar</v>
      </c>
      <c r="FZ58" s="135"/>
      <c r="GA58" s="136" t="str">
        <f t="shared" si="267"/>
        <v>Completar</v>
      </c>
      <c r="GB58" s="237">
        <f t="shared" si="181"/>
        <v>0</v>
      </c>
      <c r="GC58" s="238">
        <f t="shared" si="182"/>
        <v>0</v>
      </c>
      <c r="GD58" s="239" t="str">
        <f>IFERROR(IF(GC58&gt;20*FP58,'Referencia Parámetros'!$D$20,IF(GC58&gt;10*FP58,'Referencia Parámetros'!$D$21,IF(GC58&gt;5*FP58,'Referencia Parámetros'!$D$22, IF(GC58&gt;1,'Referencia Parámetros'!$D$23,"NO APLICA")))),"")</f>
        <v/>
      </c>
      <c r="GE58" s="240" t="str">
        <f t="shared" si="183"/>
        <v/>
      </c>
      <c r="GF58" s="291">
        <f t="shared" si="80"/>
        <v>0</v>
      </c>
      <c r="GG58" s="234">
        <f t="shared" si="184"/>
        <v>0</v>
      </c>
      <c r="GH58" s="234">
        <f t="shared" si="185"/>
        <v>0</v>
      </c>
      <c r="GI58" s="234">
        <f t="shared" si="186"/>
        <v>0</v>
      </c>
      <c r="GJ58" s="242">
        <f t="shared" si="187"/>
        <v>0</v>
      </c>
      <c r="GL58" s="234">
        <f t="shared" si="228"/>
        <v>45</v>
      </c>
      <c r="GM58" s="235" t="str">
        <f t="shared" si="188"/>
        <v/>
      </c>
      <c r="GN58" s="236" t="str">
        <f>IFERROR(VLOOKUP(GM58,'Referencia Parámetros'!$A$2:$B$18,2),"")</f>
        <v/>
      </c>
      <c r="GO58" s="140"/>
      <c r="GP58" s="140"/>
      <c r="GQ58" s="136" t="str">
        <f t="shared" si="268"/>
        <v>Completar</v>
      </c>
      <c r="GR58" s="134"/>
      <c r="GS58" s="134"/>
      <c r="GT58" s="134"/>
      <c r="GU58" s="136" t="str">
        <f t="shared" si="269"/>
        <v>Completar</v>
      </c>
      <c r="GV58" s="137" t="str">
        <f t="shared" si="270"/>
        <v>Completar</v>
      </c>
      <c r="GW58" s="137" t="str">
        <f t="shared" si="271"/>
        <v>Completar</v>
      </c>
      <c r="GX58" s="135"/>
      <c r="GY58" s="136" t="str">
        <f t="shared" si="272"/>
        <v>Completar</v>
      </c>
      <c r="GZ58" s="237">
        <f t="shared" si="189"/>
        <v>0</v>
      </c>
      <c r="HA58" s="238">
        <f t="shared" si="190"/>
        <v>0</v>
      </c>
      <c r="HB58" s="239" t="str">
        <f>IFERROR(IF(HA58&gt;20*GN58,'Referencia Parámetros'!$D$20,IF(HA58&gt;10*GN58,'Referencia Parámetros'!$D$21,IF(HA58&gt;5*GN58,'Referencia Parámetros'!$D$22, IF(HA58&gt;1,'Referencia Parámetros'!$D$23,"NO APLICA")))),"")</f>
        <v/>
      </c>
      <c r="HC58" s="240" t="str">
        <f t="shared" si="191"/>
        <v/>
      </c>
      <c r="HD58" s="291">
        <f t="shared" si="90"/>
        <v>0</v>
      </c>
      <c r="HE58" s="234">
        <f t="shared" si="192"/>
        <v>0</v>
      </c>
      <c r="HF58" s="234">
        <f t="shared" si="193"/>
        <v>0</v>
      </c>
      <c r="HG58" s="234">
        <f t="shared" si="194"/>
        <v>0</v>
      </c>
      <c r="HH58" s="242">
        <f t="shared" si="195"/>
        <v>0</v>
      </c>
      <c r="HJ58" s="234">
        <f t="shared" si="229"/>
        <v>45</v>
      </c>
      <c r="HK58" s="235" t="str">
        <f t="shared" si="196"/>
        <v/>
      </c>
      <c r="HL58" s="236" t="str">
        <f>IFERROR(VLOOKUP(HK58,'Referencia Parámetros'!$A$2:$B$18,2),"")</f>
        <v/>
      </c>
      <c r="HM58" s="140"/>
      <c r="HN58" s="140"/>
      <c r="HO58" s="136" t="str">
        <f t="shared" si="273"/>
        <v>Completar</v>
      </c>
      <c r="HP58" s="134"/>
      <c r="HQ58" s="134"/>
      <c r="HR58" s="134"/>
      <c r="HS58" s="136" t="str">
        <f t="shared" si="274"/>
        <v>Completar</v>
      </c>
      <c r="HT58" s="137" t="str">
        <f t="shared" si="275"/>
        <v>Completar</v>
      </c>
      <c r="HU58" s="137" t="str">
        <f t="shared" si="276"/>
        <v>Completar</v>
      </c>
      <c r="HV58" s="135"/>
      <c r="HW58" s="136" t="str">
        <f t="shared" si="277"/>
        <v>Completar</v>
      </c>
      <c r="HX58" s="237">
        <f t="shared" si="197"/>
        <v>0</v>
      </c>
      <c r="HY58" s="238">
        <f t="shared" si="198"/>
        <v>0</v>
      </c>
      <c r="HZ58" s="239" t="str">
        <f>IFERROR(IF(HY58&gt;20*HL58,'Referencia Parámetros'!$D$20,IF(HY58&gt;10*HL58,'Referencia Parámetros'!$D$21,IF(HY58&gt;5*HL58,'Referencia Parámetros'!$D$22, IF(HY58&gt;1,'Referencia Parámetros'!$D$23,"NO APLICA")))),"")</f>
        <v/>
      </c>
      <c r="IA58" s="240" t="str">
        <f t="shared" si="199"/>
        <v/>
      </c>
      <c r="IB58" s="291">
        <f t="shared" si="100"/>
        <v>0</v>
      </c>
      <c r="IC58" s="234">
        <f t="shared" si="200"/>
        <v>0</v>
      </c>
      <c r="ID58" s="234">
        <f t="shared" si="201"/>
        <v>0</v>
      </c>
      <c r="IE58" s="234">
        <f t="shared" si="202"/>
        <v>0</v>
      </c>
      <c r="IF58" s="242">
        <f t="shared" si="203"/>
        <v>0</v>
      </c>
      <c r="IH58" s="234">
        <f t="shared" si="230"/>
        <v>45</v>
      </c>
      <c r="II58" s="235" t="str">
        <f t="shared" si="204"/>
        <v/>
      </c>
      <c r="IJ58" s="236" t="str">
        <f>IFERROR(VLOOKUP(II58,'Referencia Parámetros'!$A$2:$B$18,2),"")</f>
        <v/>
      </c>
      <c r="IK58" s="140"/>
      <c r="IL58" s="140"/>
      <c r="IM58" s="136" t="str">
        <f t="shared" si="278"/>
        <v>Completar</v>
      </c>
      <c r="IN58" s="134"/>
      <c r="IO58" s="134"/>
      <c r="IP58" s="134"/>
      <c r="IQ58" s="136" t="str">
        <f t="shared" si="279"/>
        <v>Completar</v>
      </c>
      <c r="IR58" s="137" t="str">
        <f t="shared" si="280"/>
        <v>Completar</v>
      </c>
      <c r="IS58" s="137" t="str">
        <f t="shared" si="281"/>
        <v>Completar</v>
      </c>
      <c r="IT58" s="135"/>
      <c r="IU58" s="136" t="str">
        <f t="shared" si="282"/>
        <v>Completar</v>
      </c>
      <c r="IV58" s="237">
        <f t="shared" si="205"/>
        <v>0</v>
      </c>
      <c r="IW58" s="238">
        <f t="shared" si="206"/>
        <v>0</v>
      </c>
      <c r="IX58" s="239" t="str">
        <f>IFERROR(IF(IW58&gt;20*IJ58,'Referencia Parámetros'!$D$20,IF(IW58&gt;10*IJ58,'Referencia Parámetros'!$D$21,IF(IW58&gt;5*IJ58,'Referencia Parámetros'!$D$22, IF(IW58&gt;1,'Referencia Parámetros'!$D$23,"NO APLICA")))),"")</f>
        <v/>
      </c>
      <c r="IY58" s="240" t="str">
        <f t="shared" si="207"/>
        <v/>
      </c>
      <c r="IZ58" s="291">
        <f t="shared" si="110"/>
        <v>0</v>
      </c>
      <c r="JA58" s="234">
        <f t="shared" si="208"/>
        <v>0</v>
      </c>
      <c r="JB58" s="234">
        <f t="shared" si="209"/>
        <v>0</v>
      </c>
      <c r="JC58" s="234">
        <f t="shared" si="210"/>
        <v>0</v>
      </c>
      <c r="JD58" s="242">
        <f t="shared" si="211"/>
        <v>0</v>
      </c>
      <c r="JE58" s="198"/>
      <c r="JF58" s="234">
        <f t="shared" si="231"/>
        <v>45</v>
      </c>
      <c r="JG58" s="235" t="str">
        <f t="shared" si="212"/>
        <v/>
      </c>
      <c r="JH58" s="236" t="str">
        <f>IFERROR(VLOOKUP(JG58,'Referencia Parámetros'!$A$2:$B$18,2),"")</f>
        <v/>
      </c>
      <c r="JI58" s="140"/>
      <c r="JJ58" s="140"/>
      <c r="JK58" s="136" t="str">
        <f t="shared" si="283"/>
        <v>Completar</v>
      </c>
      <c r="JL58" s="134"/>
      <c r="JM58" s="134"/>
      <c r="JN58" s="134"/>
      <c r="JO58" s="136" t="str">
        <f t="shared" si="284"/>
        <v>Completar</v>
      </c>
      <c r="JP58" s="137" t="str">
        <f t="shared" si="285"/>
        <v>Completar</v>
      </c>
      <c r="JQ58" s="137" t="str">
        <f t="shared" si="286"/>
        <v>Completar</v>
      </c>
      <c r="JR58" s="135"/>
      <c r="JS58" s="136" t="str">
        <f t="shared" si="287"/>
        <v>Completar</v>
      </c>
      <c r="JT58" s="237">
        <f t="shared" si="213"/>
        <v>0</v>
      </c>
      <c r="JU58" s="238">
        <f t="shared" si="214"/>
        <v>0</v>
      </c>
      <c r="JV58" s="239" t="str">
        <f>IFERROR(IF(JU58&gt;20*JH58,'Referencia Parámetros'!$D$20,IF(JU58&gt;10*JH58,'Referencia Parámetros'!$D$21,IF(JU58&gt;5*JH58,'Referencia Parámetros'!$D$22, IF(JU58&gt;1,'Referencia Parámetros'!$D$23,"NO APLICA")))),"")</f>
        <v/>
      </c>
      <c r="JW58" s="240" t="str">
        <f t="shared" si="215"/>
        <v/>
      </c>
      <c r="JX58" s="291">
        <f t="shared" si="120"/>
        <v>0</v>
      </c>
      <c r="JY58" s="234">
        <f t="shared" si="216"/>
        <v>0</v>
      </c>
      <c r="JZ58" s="234">
        <f t="shared" si="217"/>
        <v>0</v>
      </c>
      <c r="KA58" s="234">
        <f t="shared" si="218"/>
        <v>0</v>
      </c>
      <c r="KB58" s="242">
        <f t="shared" si="219"/>
        <v>0</v>
      </c>
      <c r="LK58" s="244"/>
      <c r="LY58" s="198"/>
    </row>
    <row r="59" spans="1:337" ht="16.5" customHeight="1" x14ac:dyDescent="0.25">
      <c r="A59" s="234">
        <f t="shared" si="220"/>
        <v>46</v>
      </c>
      <c r="B59" s="235" t="str">
        <f t="shared" si="124"/>
        <v/>
      </c>
      <c r="C59" s="236" t="str">
        <f>+IFERROR(VLOOKUP(B59,'Referencia Parámetros'!$A$2:$B$18,2),"")</f>
        <v/>
      </c>
      <c r="D59" s="140"/>
      <c r="E59" s="134"/>
      <c r="F59" s="135"/>
      <c r="G59" s="134"/>
      <c r="H59" s="134"/>
      <c r="I59" s="134"/>
      <c r="J59" s="135"/>
      <c r="K59" s="141"/>
      <c r="L59" s="141"/>
      <c r="M59" s="135"/>
      <c r="N59" s="135"/>
      <c r="O59" s="237">
        <f t="shared" si="125"/>
        <v>0</v>
      </c>
      <c r="P59" s="238">
        <f t="shared" si="126"/>
        <v>0</v>
      </c>
      <c r="Q59" s="239" t="str">
        <f>IFERROR(IF(P59&gt;20*C59,'Referencia Parámetros'!$D$20,IF(P59&gt;10*C59,'Referencia Parámetros'!$D$21,IF(P59&gt;5*C59,'Referencia Parámetros'!$D$22,IF(P59&gt;1,'Referencia Parámetros'!$D$23,"NO APLICA")))),"")</f>
        <v/>
      </c>
      <c r="R59" s="240" t="str">
        <f t="shared" si="127"/>
        <v/>
      </c>
      <c r="S59" s="300">
        <f t="shared" si="13"/>
        <v>0</v>
      </c>
      <c r="T59" s="234">
        <f t="shared" si="128"/>
        <v>0</v>
      </c>
      <c r="U59" s="234">
        <f t="shared" si="129"/>
        <v>0</v>
      </c>
      <c r="V59" s="234">
        <f t="shared" si="130"/>
        <v>0</v>
      </c>
      <c r="W59" s="242">
        <f t="shared" si="131"/>
        <v>0</v>
      </c>
      <c r="X59" s="297"/>
      <c r="Z59" s="234">
        <f t="shared" si="221"/>
        <v>46</v>
      </c>
      <c r="AA59" s="235" t="str">
        <f t="shared" si="132"/>
        <v/>
      </c>
      <c r="AB59" s="236" t="str">
        <f>IFERROR(VLOOKUP(AA59,'Referencia Parámetros'!$A$2:$B$18,2),"")</f>
        <v/>
      </c>
      <c r="AC59" s="140"/>
      <c r="AD59" s="140"/>
      <c r="AE59" s="136" t="str">
        <f t="shared" si="233"/>
        <v>Completar</v>
      </c>
      <c r="AF59" s="134"/>
      <c r="AG59" s="134"/>
      <c r="AH59" s="134"/>
      <c r="AI59" s="136" t="str">
        <f t="shared" si="234"/>
        <v>Completar</v>
      </c>
      <c r="AJ59" s="137" t="str">
        <f t="shared" si="235"/>
        <v>Completar</v>
      </c>
      <c r="AK59" s="137" t="str">
        <f t="shared" si="236"/>
        <v>Completar</v>
      </c>
      <c r="AL59" s="135"/>
      <c r="AM59" s="136" t="str">
        <f t="shared" si="237"/>
        <v>Completar</v>
      </c>
      <c r="AN59" s="237">
        <f t="shared" si="133"/>
        <v>0</v>
      </c>
      <c r="AO59" s="238">
        <f t="shared" si="134"/>
        <v>0</v>
      </c>
      <c r="AP59" s="239" t="str">
        <f>IFERROR(IF(AO59&gt;20*AB59,'Referencia Parámetros'!$D$20,IF(AO59&gt;10*AB59,'Referencia Parámetros'!$D$21,IF(AO59&gt;5*AB59,'Referencia Parámetros'!$D$22, IF(AO59&gt;1,'Referencia Parámetros'!$D$23,"NO APLICA")))),"")</f>
        <v/>
      </c>
      <c r="AQ59" s="240" t="str">
        <f t="shared" si="135"/>
        <v/>
      </c>
      <c r="AR59" s="291">
        <f t="shared" si="232"/>
        <v>0</v>
      </c>
      <c r="AS59" s="234">
        <f t="shared" si="136"/>
        <v>0</v>
      </c>
      <c r="AT59" s="234">
        <f t="shared" si="137"/>
        <v>0</v>
      </c>
      <c r="AU59" s="234">
        <f t="shared" si="138"/>
        <v>0</v>
      </c>
      <c r="AV59" s="242">
        <f t="shared" si="139"/>
        <v>0</v>
      </c>
      <c r="AX59" s="234">
        <f t="shared" si="222"/>
        <v>46</v>
      </c>
      <c r="AY59" s="235" t="str">
        <f t="shared" si="140"/>
        <v/>
      </c>
      <c r="AZ59" s="236" t="str">
        <f>IFERROR(VLOOKUP(AY59,'Referencia Parámetros'!$A$2:$B$18,2),"")</f>
        <v/>
      </c>
      <c r="BA59" s="140"/>
      <c r="BB59" s="140"/>
      <c r="BC59" s="136" t="str">
        <f t="shared" si="238"/>
        <v>Completar</v>
      </c>
      <c r="BD59" s="134"/>
      <c r="BE59" s="134"/>
      <c r="BF59" s="134"/>
      <c r="BG59" s="136" t="str">
        <f t="shared" si="239"/>
        <v>Completar</v>
      </c>
      <c r="BH59" s="137" t="str">
        <f t="shared" si="240"/>
        <v>Completar</v>
      </c>
      <c r="BI59" s="137" t="str">
        <f t="shared" si="241"/>
        <v>Completar</v>
      </c>
      <c r="BJ59" s="135"/>
      <c r="BK59" s="136" t="str">
        <f t="shared" si="242"/>
        <v>Completar</v>
      </c>
      <c r="BL59" s="237">
        <f t="shared" si="141"/>
        <v>0</v>
      </c>
      <c r="BM59" s="238">
        <f t="shared" si="142"/>
        <v>0</v>
      </c>
      <c r="BN59" s="239" t="str">
        <f>IFERROR(IF(BM59&gt;20*AZ59,'Referencia Parámetros'!$D$20,IF(BM59&gt;10*AZ59,'Referencia Parámetros'!$D$21,IF(BM59&gt;5*AZ59,'Referencia Parámetros'!$D$22, IF(BM59&gt;1,'Referencia Parámetros'!$D$23,"NO APLICA")))),"")</f>
        <v/>
      </c>
      <c r="BO59" s="240" t="str">
        <f t="shared" si="143"/>
        <v/>
      </c>
      <c r="BP59" s="291">
        <f t="shared" si="30"/>
        <v>0</v>
      </c>
      <c r="BQ59" s="234">
        <f t="shared" si="144"/>
        <v>0</v>
      </c>
      <c r="BR59" s="234">
        <f t="shared" si="145"/>
        <v>0</v>
      </c>
      <c r="BS59" s="234">
        <f t="shared" si="146"/>
        <v>0</v>
      </c>
      <c r="BT59" s="242">
        <f t="shared" si="147"/>
        <v>0</v>
      </c>
      <c r="BV59" s="234">
        <f t="shared" si="223"/>
        <v>46</v>
      </c>
      <c r="BW59" s="235" t="str">
        <f t="shared" si="148"/>
        <v/>
      </c>
      <c r="BX59" s="236" t="str">
        <f>IFERROR(VLOOKUP(BW59,'Referencia Parámetros'!$A$2:$B$18,2),"")</f>
        <v/>
      </c>
      <c r="BY59" s="140"/>
      <c r="BZ59" s="140"/>
      <c r="CA59" s="136" t="str">
        <f t="shared" si="243"/>
        <v>Completar</v>
      </c>
      <c r="CB59" s="134"/>
      <c r="CC59" s="134"/>
      <c r="CD59" s="134"/>
      <c r="CE59" s="136" t="str">
        <f t="shared" si="244"/>
        <v>Completar</v>
      </c>
      <c r="CF59" s="137" t="str">
        <f t="shared" si="245"/>
        <v>Completar</v>
      </c>
      <c r="CG59" s="137" t="str">
        <f t="shared" si="246"/>
        <v>Completar</v>
      </c>
      <c r="CH59" s="135"/>
      <c r="CI59" s="136" t="str">
        <f t="shared" si="247"/>
        <v>Completar</v>
      </c>
      <c r="CJ59" s="237">
        <f t="shared" si="149"/>
        <v>0</v>
      </c>
      <c r="CK59" s="238">
        <f t="shared" si="150"/>
        <v>0</v>
      </c>
      <c r="CL59" s="239" t="str">
        <f>IFERROR(IF(CK59&gt;20*BX59,'Referencia Parámetros'!$D$20,IF(CK59&gt;10*BX59,'Referencia Parámetros'!$D$21,IF(CK59&gt;5*BX59,'Referencia Parámetros'!$D$22, IF(CK59&gt;1,'Referencia Parámetros'!$D$23,"NO APLICA")))),"")</f>
        <v/>
      </c>
      <c r="CM59" s="240" t="str">
        <f t="shared" si="151"/>
        <v/>
      </c>
      <c r="CN59" s="291">
        <f t="shared" si="40"/>
        <v>0</v>
      </c>
      <c r="CO59" s="234">
        <f t="shared" si="152"/>
        <v>0</v>
      </c>
      <c r="CP59" s="234">
        <f t="shared" si="153"/>
        <v>0</v>
      </c>
      <c r="CQ59" s="234">
        <f t="shared" si="154"/>
        <v>0</v>
      </c>
      <c r="CR59" s="242">
        <f t="shared" si="155"/>
        <v>0</v>
      </c>
      <c r="CT59" s="234">
        <f t="shared" si="224"/>
        <v>46</v>
      </c>
      <c r="CU59" s="235" t="str">
        <f t="shared" si="156"/>
        <v/>
      </c>
      <c r="CV59" s="236" t="str">
        <f>IFERROR(VLOOKUP(CU59,'Referencia Parámetros'!$A$2:$B$18,2),"")</f>
        <v/>
      </c>
      <c r="CW59" s="140"/>
      <c r="CX59" s="140"/>
      <c r="CY59" s="136" t="str">
        <f t="shared" si="248"/>
        <v>Completar</v>
      </c>
      <c r="CZ59" s="134"/>
      <c r="DA59" s="134"/>
      <c r="DB59" s="134"/>
      <c r="DC59" s="136" t="str">
        <f t="shared" si="249"/>
        <v>Completar</v>
      </c>
      <c r="DD59" s="137" t="str">
        <f t="shared" si="250"/>
        <v>Completar</v>
      </c>
      <c r="DE59" s="137" t="str">
        <f t="shared" si="251"/>
        <v>Completar</v>
      </c>
      <c r="DF59" s="135"/>
      <c r="DG59" s="136" t="str">
        <f t="shared" si="252"/>
        <v>Completar</v>
      </c>
      <c r="DH59" s="237">
        <f t="shared" si="157"/>
        <v>0</v>
      </c>
      <c r="DI59" s="238">
        <f t="shared" si="158"/>
        <v>0</v>
      </c>
      <c r="DJ59" s="239" t="str">
        <f>IFERROR(IF(DI59&gt;20*CV59,'Referencia Parámetros'!$D$20,IF(DI59&gt;10*CV59,'Referencia Parámetros'!$D$21,IF(DI59&gt;5*CV59,'Referencia Parámetros'!$D$22, IF(DI59&gt;1,'Referencia Parámetros'!$D$23,"NO APLICA")))),"")</f>
        <v/>
      </c>
      <c r="DK59" s="240" t="str">
        <f t="shared" si="159"/>
        <v/>
      </c>
      <c r="DL59" s="291">
        <f t="shared" si="50"/>
        <v>0</v>
      </c>
      <c r="DM59" s="234">
        <f t="shared" si="160"/>
        <v>0</v>
      </c>
      <c r="DN59" s="234">
        <f t="shared" si="161"/>
        <v>0</v>
      </c>
      <c r="DO59" s="234">
        <f t="shared" si="162"/>
        <v>0</v>
      </c>
      <c r="DP59" s="242">
        <f t="shared" si="163"/>
        <v>0</v>
      </c>
      <c r="DR59" s="234">
        <f t="shared" si="225"/>
        <v>46</v>
      </c>
      <c r="DS59" s="235" t="str">
        <f t="shared" si="164"/>
        <v/>
      </c>
      <c r="DT59" s="236" t="str">
        <f>IFERROR(VLOOKUP(DS59,'Referencia Parámetros'!$A$2:$B$18,2),"")</f>
        <v/>
      </c>
      <c r="DU59" s="140"/>
      <c r="DV59" s="140"/>
      <c r="DW59" s="136" t="str">
        <f t="shared" si="253"/>
        <v>Completar</v>
      </c>
      <c r="DX59" s="134"/>
      <c r="DY59" s="134"/>
      <c r="DZ59" s="134"/>
      <c r="EA59" s="136" t="str">
        <f t="shared" si="254"/>
        <v>Completar</v>
      </c>
      <c r="EB59" s="137" t="str">
        <f t="shared" si="255"/>
        <v>Completar</v>
      </c>
      <c r="EC59" s="137" t="str">
        <f t="shared" si="256"/>
        <v>Completar</v>
      </c>
      <c r="ED59" s="135"/>
      <c r="EE59" s="136" t="str">
        <f t="shared" si="257"/>
        <v>Completar</v>
      </c>
      <c r="EF59" s="237">
        <f t="shared" si="165"/>
        <v>0</v>
      </c>
      <c r="EG59" s="238">
        <f t="shared" si="166"/>
        <v>0</v>
      </c>
      <c r="EH59" s="239" t="str">
        <f>IFERROR(IF(EG59&gt;20*DT59,'Referencia Parámetros'!$D$20,IF(EG59&gt;10*DT59,'Referencia Parámetros'!$D$21,IF(EG59&gt;5*DT59,'Referencia Parámetros'!$D$22, IF(EG59&gt;1,'Referencia Parámetros'!$D$23,"NO APLICA")))),"")</f>
        <v/>
      </c>
      <c r="EI59" s="240" t="str">
        <f t="shared" si="167"/>
        <v/>
      </c>
      <c r="EJ59" s="291">
        <f t="shared" si="60"/>
        <v>0</v>
      </c>
      <c r="EK59" s="234">
        <f t="shared" si="168"/>
        <v>0</v>
      </c>
      <c r="EL59" s="234">
        <f t="shared" si="169"/>
        <v>0</v>
      </c>
      <c r="EM59" s="234">
        <f t="shared" si="170"/>
        <v>0</v>
      </c>
      <c r="EN59" s="242">
        <f t="shared" si="171"/>
        <v>0</v>
      </c>
      <c r="EP59" s="234">
        <f t="shared" si="226"/>
        <v>46</v>
      </c>
      <c r="EQ59" s="235" t="str">
        <f t="shared" si="172"/>
        <v/>
      </c>
      <c r="ER59" s="236" t="str">
        <f>IFERROR(VLOOKUP(EQ59,'Referencia Parámetros'!$A$2:$B$18,2),"")</f>
        <v/>
      </c>
      <c r="ES59" s="140"/>
      <c r="ET59" s="140"/>
      <c r="EU59" s="136" t="str">
        <f t="shared" si="258"/>
        <v>Completar</v>
      </c>
      <c r="EV59" s="134"/>
      <c r="EW59" s="134"/>
      <c r="EX59" s="134"/>
      <c r="EY59" s="136" t="str">
        <f t="shared" si="259"/>
        <v>Completar</v>
      </c>
      <c r="EZ59" s="137" t="str">
        <f t="shared" si="260"/>
        <v>Completar</v>
      </c>
      <c r="FA59" s="137" t="str">
        <f t="shared" si="261"/>
        <v>Completar</v>
      </c>
      <c r="FB59" s="135"/>
      <c r="FC59" s="136" t="str">
        <f t="shared" si="262"/>
        <v>Completar</v>
      </c>
      <c r="FD59" s="237">
        <f t="shared" si="173"/>
        <v>0</v>
      </c>
      <c r="FE59" s="238">
        <f t="shared" si="174"/>
        <v>0</v>
      </c>
      <c r="FF59" s="239" t="str">
        <f>IFERROR(IF(FE59&gt;20*ER59,'Referencia Parámetros'!$D$20,IF(FE59&gt;10*ER59,'Referencia Parámetros'!$D$21,IF(FE59&gt;5*ER59,'Referencia Parámetros'!$D$22, IF(FE59&gt;1,'Referencia Parámetros'!$D$23,"NO APLICA")))),"")</f>
        <v/>
      </c>
      <c r="FG59" s="240" t="str">
        <f t="shared" si="175"/>
        <v/>
      </c>
      <c r="FH59" s="291">
        <f t="shared" si="70"/>
        <v>0</v>
      </c>
      <c r="FI59" s="234">
        <f t="shared" si="176"/>
        <v>0</v>
      </c>
      <c r="FJ59" s="234">
        <f t="shared" si="177"/>
        <v>0</v>
      </c>
      <c r="FK59" s="234">
        <f t="shared" si="178"/>
        <v>0</v>
      </c>
      <c r="FL59" s="242">
        <f t="shared" si="179"/>
        <v>0</v>
      </c>
      <c r="FN59" s="234">
        <f t="shared" si="227"/>
        <v>46</v>
      </c>
      <c r="FO59" s="235" t="str">
        <f t="shared" si="180"/>
        <v/>
      </c>
      <c r="FP59" s="236" t="str">
        <f>IFERROR(VLOOKUP(FO59,'Referencia Parámetros'!$A$2:$B$18,2),"")</f>
        <v/>
      </c>
      <c r="FQ59" s="140"/>
      <c r="FR59" s="140"/>
      <c r="FS59" s="136" t="str">
        <f t="shared" si="263"/>
        <v>Completar</v>
      </c>
      <c r="FT59" s="134"/>
      <c r="FU59" s="134"/>
      <c r="FV59" s="134"/>
      <c r="FW59" s="136" t="str">
        <f t="shared" si="264"/>
        <v>Completar</v>
      </c>
      <c r="FX59" s="137" t="str">
        <f t="shared" si="265"/>
        <v>Completar</v>
      </c>
      <c r="FY59" s="137" t="str">
        <f t="shared" si="266"/>
        <v>Completar</v>
      </c>
      <c r="FZ59" s="135"/>
      <c r="GA59" s="136" t="str">
        <f t="shared" si="267"/>
        <v>Completar</v>
      </c>
      <c r="GB59" s="237">
        <f t="shared" si="181"/>
        <v>0</v>
      </c>
      <c r="GC59" s="238">
        <f t="shared" si="182"/>
        <v>0</v>
      </c>
      <c r="GD59" s="239" t="str">
        <f>IFERROR(IF(GC59&gt;20*FP59,'Referencia Parámetros'!$D$20,IF(GC59&gt;10*FP59,'Referencia Parámetros'!$D$21,IF(GC59&gt;5*FP59,'Referencia Parámetros'!$D$22, IF(GC59&gt;1,'Referencia Parámetros'!$D$23,"NO APLICA")))),"")</f>
        <v/>
      </c>
      <c r="GE59" s="240" t="str">
        <f t="shared" si="183"/>
        <v/>
      </c>
      <c r="GF59" s="291">
        <f t="shared" si="80"/>
        <v>0</v>
      </c>
      <c r="GG59" s="234">
        <f t="shared" si="184"/>
        <v>0</v>
      </c>
      <c r="GH59" s="234">
        <f t="shared" si="185"/>
        <v>0</v>
      </c>
      <c r="GI59" s="234">
        <f t="shared" si="186"/>
        <v>0</v>
      </c>
      <c r="GJ59" s="242">
        <f t="shared" si="187"/>
        <v>0</v>
      </c>
      <c r="GL59" s="234">
        <f t="shared" si="228"/>
        <v>46</v>
      </c>
      <c r="GM59" s="235" t="str">
        <f t="shared" si="188"/>
        <v/>
      </c>
      <c r="GN59" s="236" t="str">
        <f>IFERROR(VLOOKUP(GM59,'Referencia Parámetros'!$A$2:$B$18,2),"")</f>
        <v/>
      </c>
      <c r="GO59" s="140"/>
      <c r="GP59" s="140"/>
      <c r="GQ59" s="136" t="str">
        <f t="shared" si="268"/>
        <v>Completar</v>
      </c>
      <c r="GR59" s="134"/>
      <c r="GS59" s="134"/>
      <c r="GT59" s="134"/>
      <c r="GU59" s="136" t="str">
        <f t="shared" si="269"/>
        <v>Completar</v>
      </c>
      <c r="GV59" s="137" t="str">
        <f t="shared" si="270"/>
        <v>Completar</v>
      </c>
      <c r="GW59" s="137" t="str">
        <f t="shared" si="271"/>
        <v>Completar</v>
      </c>
      <c r="GX59" s="135"/>
      <c r="GY59" s="136" t="str">
        <f t="shared" si="272"/>
        <v>Completar</v>
      </c>
      <c r="GZ59" s="237">
        <f t="shared" si="189"/>
        <v>0</v>
      </c>
      <c r="HA59" s="238">
        <f t="shared" si="190"/>
        <v>0</v>
      </c>
      <c r="HB59" s="239" t="str">
        <f>IFERROR(IF(HA59&gt;20*GN59,'Referencia Parámetros'!$D$20,IF(HA59&gt;10*GN59,'Referencia Parámetros'!$D$21,IF(HA59&gt;5*GN59,'Referencia Parámetros'!$D$22, IF(HA59&gt;1,'Referencia Parámetros'!$D$23,"NO APLICA")))),"")</f>
        <v/>
      </c>
      <c r="HC59" s="240" t="str">
        <f t="shared" si="191"/>
        <v/>
      </c>
      <c r="HD59" s="291">
        <f t="shared" si="90"/>
        <v>0</v>
      </c>
      <c r="HE59" s="234">
        <f t="shared" si="192"/>
        <v>0</v>
      </c>
      <c r="HF59" s="234">
        <f t="shared" si="193"/>
        <v>0</v>
      </c>
      <c r="HG59" s="234">
        <f t="shared" si="194"/>
        <v>0</v>
      </c>
      <c r="HH59" s="242">
        <f t="shared" si="195"/>
        <v>0</v>
      </c>
      <c r="HJ59" s="234">
        <f t="shared" si="229"/>
        <v>46</v>
      </c>
      <c r="HK59" s="235" t="str">
        <f t="shared" si="196"/>
        <v/>
      </c>
      <c r="HL59" s="236" t="str">
        <f>IFERROR(VLOOKUP(HK59,'Referencia Parámetros'!$A$2:$B$18,2),"")</f>
        <v/>
      </c>
      <c r="HM59" s="140"/>
      <c r="HN59" s="140"/>
      <c r="HO59" s="136" t="str">
        <f t="shared" si="273"/>
        <v>Completar</v>
      </c>
      <c r="HP59" s="134"/>
      <c r="HQ59" s="134"/>
      <c r="HR59" s="134"/>
      <c r="HS59" s="136" t="str">
        <f t="shared" si="274"/>
        <v>Completar</v>
      </c>
      <c r="HT59" s="137" t="str">
        <f t="shared" si="275"/>
        <v>Completar</v>
      </c>
      <c r="HU59" s="137" t="str">
        <f t="shared" si="276"/>
        <v>Completar</v>
      </c>
      <c r="HV59" s="135"/>
      <c r="HW59" s="136" t="str">
        <f t="shared" si="277"/>
        <v>Completar</v>
      </c>
      <c r="HX59" s="237">
        <f t="shared" si="197"/>
        <v>0</v>
      </c>
      <c r="HY59" s="238">
        <f t="shared" si="198"/>
        <v>0</v>
      </c>
      <c r="HZ59" s="239" t="str">
        <f>IFERROR(IF(HY59&gt;20*HL59,'Referencia Parámetros'!$D$20,IF(HY59&gt;10*HL59,'Referencia Parámetros'!$D$21,IF(HY59&gt;5*HL59,'Referencia Parámetros'!$D$22, IF(HY59&gt;1,'Referencia Parámetros'!$D$23,"NO APLICA")))),"")</f>
        <v/>
      </c>
      <c r="IA59" s="240" t="str">
        <f t="shared" si="199"/>
        <v/>
      </c>
      <c r="IB59" s="291">
        <f t="shared" si="100"/>
        <v>0</v>
      </c>
      <c r="IC59" s="234">
        <f t="shared" si="200"/>
        <v>0</v>
      </c>
      <c r="ID59" s="234">
        <f t="shared" si="201"/>
        <v>0</v>
      </c>
      <c r="IE59" s="234">
        <f t="shared" si="202"/>
        <v>0</v>
      </c>
      <c r="IF59" s="242">
        <f t="shared" si="203"/>
        <v>0</v>
      </c>
      <c r="IH59" s="234">
        <f t="shared" si="230"/>
        <v>46</v>
      </c>
      <c r="II59" s="235" t="str">
        <f t="shared" si="204"/>
        <v/>
      </c>
      <c r="IJ59" s="236" t="str">
        <f>IFERROR(VLOOKUP(II59,'Referencia Parámetros'!$A$2:$B$18,2),"")</f>
        <v/>
      </c>
      <c r="IK59" s="140"/>
      <c r="IL59" s="140"/>
      <c r="IM59" s="136" t="str">
        <f t="shared" si="278"/>
        <v>Completar</v>
      </c>
      <c r="IN59" s="134"/>
      <c r="IO59" s="134"/>
      <c r="IP59" s="134"/>
      <c r="IQ59" s="136" t="str">
        <f t="shared" si="279"/>
        <v>Completar</v>
      </c>
      <c r="IR59" s="137" t="str">
        <f t="shared" si="280"/>
        <v>Completar</v>
      </c>
      <c r="IS59" s="137" t="str">
        <f t="shared" si="281"/>
        <v>Completar</v>
      </c>
      <c r="IT59" s="135"/>
      <c r="IU59" s="136" t="str">
        <f t="shared" si="282"/>
        <v>Completar</v>
      </c>
      <c r="IV59" s="237">
        <f t="shared" si="205"/>
        <v>0</v>
      </c>
      <c r="IW59" s="238">
        <f t="shared" si="206"/>
        <v>0</v>
      </c>
      <c r="IX59" s="239" t="str">
        <f>IFERROR(IF(IW59&gt;20*IJ59,'Referencia Parámetros'!$D$20,IF(IW59&gt;10*IJ59,'Referencia Parámetros'!$D$21,IF(IW59&gt;5*IJ59,'Referencia Parámetros'!$D$22, IF(IW59&gt;1,'Referencia Parámetros'!$D$23,"NO APLICA")))),"")</f>
        <v/>
      </c>
      <c r="IY59" s="240" t="str">
        <f t="shared" si="207"/>
        <v/>
      </c>
      <c r="IZ59" s="291">
        <f t="shared" si="110"/>
        <v>0</v>
      </c>
      <c r="JA59" s="234">
        <f t="shared" si="208"/>
        <v>0</v>
      </c>
      <c r="JB59" s="234">
        <f t="shared" si="209"/>
        <v>0</v>
      </c>
      <c r="JC59" s="234">
        <f t="shared" si="210"/>
        <v>0</v>
      </c>
      <c r="JD59" s="242">
        <f t="shared" si="211"/>
        <v>0</v>
      </c>
      <c r="JE59" s="198"/>
      <c r="JF59" s="234">
        <f t="shared" si="231"/>
        <v>46</v>
      </c>
      <c r="JG59" s="235" t="str">
        <f t="shared" si="212"/>
        <v/>
      </c>
      <c r="JH59" s="236" t="str">
        <f>IFERROR(VLOOKUP(JG59,'Referencia Parámetros'!$A$2:$B$18,2),"")</f>
        <v/>
      </c>
      <c r="JI59" s="140"/>
      <c r="JJ59" s="140"/>
      <c r="JK59" s="136" t="str">
        <f t="shared" si="283"/>
        <v>Completar</v>
      </c>
      <c r="JL59" s="134"/>
      <c r="JM59" s="134"/>
      <c r="JN59" s="134"/>
      <c r="JO59" s="136" t="str">
        <f t="shared" si="284"/>
        <v>Completar</v>
      </c>
      <c r="JP59" s="137" t="str">
        <f t="shared" si="285"/>
        <v>Completar</v>
      </c>
      <c r="JQ59" s="137" t="str">
        <f t="shared" si="286"/>
        <v>Completar</v>
      </c>
      <c r="JR59" s="135"/>
      <c r="JS59" s="136" t="str">
        <f t="shared" si="287"/>
        <v>Completar</v>
      </c>
      <c r="JT59" s="237">
        <f t="shared" si="213"/>
        <v>0</v>
      </c>
      <c r="JU59" s="238">
        <f t="shared" si="214"/>
        <v>0</v>
      </c>
      <c r="JV59" s="239" t="str">
        <f>IFERROR(IF(JU59&gt;20*JH59,'Referencia Parámetros'!$D$20,IF(JU59&gt;10*JH59,'Referencia Parámetros'!$D$21,IF(JU59&gt;5*JH59,'Referencia Parámetros'!$D$22, IF(JU59&gt;1,'Referencia Parámetros'!$D$23,"NO APLICA")))),"")</f>
        <v/>
      </c>
      <c r="JW59" s="240" t="str">
        <f t="shared" si="215"/>
        <v/>
      </c>
      <c r="JX59" s="291">
        <f t="shared" si="120"/>
        <v>0</v>
      </c>
      <c r="JY59" s="234">
        <f t="shared" si="216"/>
        <v>0</v>
      </c>
      <c r="JZ59" s="234">
        <f t="shared" si="217"/>
        <v>0</v>
      </c>
      <c r="KA59" s="234">
        <f t="shared" si="218"/>
        <v>0</v>
      </c>
      <c r="KB59" s="242">
        <f t="shared" si="219"/>
        <v>0</v>
      </c>
      <c r="LK59" s="244"/>
      <c r="LY59" s="198"/>
    </row>
    <row r="60" spans="1:337" ht="16.5" customHeight="1" x14ac:dyDescent="0.25">
      <c r="A60" s="234">
        <f t="shared" si="220"/>
        <v>47</v>
      </c>
      <c r="B60" s="235" t="str">
        <f t="shared" si="124"/>
        <v/>
      </c>
      <c r="C60" s="236" t="str">
        <f>+IFERROR(VLOOKUP(B60,'Referencia Parámetros'!$A$2:$B$18,2),"")</f>
        <v/>
      </c>
      <c r="D60" s="140"/>
      <c r="E60" s="134"/>
      <c r="F60" s="135"/>
      <c r="G60" s="134"/>
      <c r="H60" s="134"/>
      <c r="I60" s="134"/>
      <c r="J60" s="135"/>
      <c r="K60" s="141"/>
      <c r="L60" s="141"/>
      <c r="M60" s="135"/>
      <c r="N60" s="135"/>
      <c r="O60" s="237">
        <f t="shared" si="125"/>
        <v>0</v>
      </c>
      <c r="P60" s="238">
        <f t="shared" si="126"/>
        <v>0</v>
      </c>
      <c r="Q60" s="239" t="str">
        <f>IFERROR(IF(P60&gt;20*C60,'Referencia Parámetros'!$D$20,IF(P60&gt;10*C60,'Referencia Parámetros'!$D$21,IF(P60&gt;5*C60,'Referencia Parámetros'!$D$22,IF(P60&gt;1,'Referencia Parámetros'!$D$23,"NO APLICA")))),"")</f>
        <v/>
      </c>
      <c r="R60" s="240" t="str">
        <f t="shared" si="127"/>
        <v/>
      </c>
      <c r="S60" s="300">
        <f t="shared" si="13"/>
        <v>0</v>
      </c>
      <c r="T60" s="234">
        <f t="shared" si="128"/>
        <v>0</v>
      </c>
      <c r="U60" s="234">
        <f t="shared" si="129"/>
        <v>0</v>
      </c>
      <c r="V60" s="234">
        <f t="shared" si="130"/>
        <v>0</v>
      </c>
      <c r="W60" s="242">
        <f t="shared" si="131"/>
        <v>0</v>
      </c>
      <c r="X60" s="297"/>
      <c r="Z60" s="234">
        <f t="shared" si="221"/>
        <v>47</v>
      </c>
      <c r="AA60" s="235" t="str">
        <f t="shared" si="132"/>
        <v/>
      </c>
      <c r="AB60" s="236" t="str">
        <f>IFERROR(VLOOKUP(AA60,'Referencia Parámetros'!$A$2:$B$18,2),"")</f>
        <v/>
      </c>
      <c r="AC60" s="140"/>
      <c r="AD60" s="140"/>
      <c r="AE60" s="136" t="str">
        <f t="shared" si="233"/>
        <v>Completar</v>
      </c>
      <c r="AF60" s="134"/>
      <c r="AG60" s="134"/>
      <c r="AH60" s="134"/>
      <c r="AI60" s="136" t="str">
        <f t="shared" si="234"/>
        <v>Completar</v>
      </c>
      <c r="AJ60" s="137" t="str">
        <f t="shared" si="235"/>
        <v>Completar</v>
      </c>
      <c r="AK60" s="137" t="str">
        <f t="shared" si="236"/>
        <v>Completar</v>
      </c>
      <c r="AL60" s="135"/>
      <c r="AM60" s="136" t="str">
        <f t="shared" si="237"/>
        <v>Completar</v>
      </c>
      <c r="AN60" s="237">
        <f t="shared" si="133"/>
        <v>0</v>
      </c>
      <c r="AO60" s="238">
        <f t="shared" si="134"/>
        <v>0</v>
      </c>
      <c r="AP60" s="239" t="str">
        <f>IFERROR(IF(AO60&gt;20*AB60,'Referencia Parámetros'!$D$20,IF(AO60&gt;10*AB60,'Referencia Parámetros'!$D$21,IF(AO60&gt;5*AB60,'Referencia Parámetros'!$D$22, IF(AO60&gt;1,'Referencia Parámetros'!$D$23,"NO APLICA")))),"")</f>
        <v/>
      </c>
      <c r="AQ60" s="240" t="str">
        <f t="shared" si="135"/>
        <v/>
      </c>
      <c r="AR60" s="291">
        <f t="shared" si="232"/>
        <v>0</v>
      </c>
      <c r="AS60" s="234">
        <f t="shared" si="136"/>
        <v>0</v>
      </c>
      <c r="AT60" s="234">
        <f t="shared" si="137"/>
        <v>0</v>
      </c>
      <c r="AU60" s="234">
        <f t="shared" si="138"/>
        <v>0</v>
      </c>
      <c r="AV60" s="242">
        <f t="shared" si="139"/>
        <v>0</v>
      </c>
      <c r="AX60" s="234">
        <f t="shared" si="222"/>
        <v>47</v>
      </c>
      <c r="AY60" s="235" t="str">
        <f t="shared" si="140"/>
        <v/>
      </c>
      <c r="AZ60" s="236" t="str">
        <f>IFERROR(VLOOKUP(AY60,'Referencia Parámetros'!$A$2:$B$18,2),"")</f>
        <v/>
      </c>
      <c r="BA60" s="140"/>
      <c r="BB60" s="140"/>
      <c r="BC60" s="136" t="str">
        <f t="shared" si="238"/>
        <v>Completar</v>
      </c>
      <c r="BD60" s="134"/>
      <c r="BE60" s="134"/>
      <c r="BF60" s="134"/>
      <c r="BG60" s="136" t="str">
        <f t="shared" si="239"/>
        <v>Completar</v>
      </c>
      <c r="BH60" s="137" t="str">
        <f t="shared" si="240"/>
        <v>Completar</v>
      </c>
      <c r="BI60" s="137" t="str">
        <f t="shared" si="241"/>
        <v>Completar</v>
      </c>
      <c r="BJ60" s="135"/>
      <c r="BK60" s="136" t="str">
        <f t="shared" si="242"/>
        <v>Completar</v>
      </c>
      <c r="BL60" s="237">
        <f t="shared" si="141"/>
        <v>0</v>
      </c>
      <c r="BM60" s="238">
        <f t="shared" si="142"/>
        <v>0</v>
      </c>
      <c r="BN60" s="239" t="str">
        <f>IFERROR(IF(BM60&gt;20*AZ60,'Referencia Parámetros'!$D$20,IF(BM60&gt;10*AZ60,'Referencia Parámetros'!$D$21,IF(BM60&gt;5*AZ60,'Referencia Parámetros'!$D$22, IF(BM60&gt;1,'Referencia Parámetros'!$D$23,"NO APLICA")))),"")</f>
        <v/>
      </c>
      <c r="BO60" s="240" t="str">
        <f t="shared" si="143"/>
        <v/>
      </c>
      <c r="BP60" s="291">
        <f t="shared" si="30"/>
        <v>0</v>
      </c>
      <c r="BQ60" s="234">
        <f t="shared" si="144"/>
        <v>0</v>
      </c>
      <c r="BR60" s="234">
        <f t="shared" si="145"/>
        <v>0</v>
      </c>
      <c r="BS60" s="234">
        <f t="shared" si="146"/>
        <v>0</v>
      </c>
      <c r="BT60" s="242">
        <f t="shared" si="147"/>
        <v>0</v>
      </c>
      <c r="BV60" s="234">
        <f t="shared" si="223"/>
        <v>47</v>
      </c>
      <c r="BW60" s="235" t="str">
        <f t="shared" si="148"/>
        <v/>
      </c>
      <c r="BX60" s="236" t="str">
        <f>IFERROR(VLOOKUP(BW60,'Referencia Parámetros'!$A$2:$B$18,2),"")</f>
        <v/>
      </c>
      <c r="BY60" s="140"/>
      <c r="BZ60" s="140"/>
      <c r="CA60" s="136" t="str">
        <f t="shared" si="243"/>
        <v>Completar</v>
      </c>
      <c r="CB60" s="134"/>
      <c r="CC60" s="134"/>
      <c r="CD60" s="134"/>
      <c r="CE60" s="136" t="str">
        <f t="shared" si="244"/>
        <v>Completar</v>
      </c>
      <c r="CF60" s="137" t="str">
        <f t="shared" si="245"/>
        <v>Completar</v>
      </c>
      <c r="CG60" s="137" t="str">
        <f t="shared" si="246"/>
        <v>Completar</v>
      </c>
      <c r="CH60" s="135"/>
      <c r="CI60" s="136" t="str">
        <f t="shared" si="247"/>
        <v>Completar</v>
      </c>
      <c r="CJ60" s="237">
        <f t="shared" si="149"/>
        <v>0</v>
      </c>
      <c r="CK60" s="238">
        <f t="shared" si="150"/>
        <v>0</v>
      </c>
      <c r="CL60" s="239" t="str">
        <f>IFERROR(IF(CK60&gt;20*BX60,'Referencia Parámetros'!$D$20,IF(CK60&gt;10*BX60,'Referencia Parámetros'!$D$21,IF(CK60&gt;5*BX60,'Referencia Parámetros'!$D$22, IF(CK60&gt;1,'Referencia Parámetros'!$D$23,"NO APLICA")))),"")</f>
        <v/>
      </c>
      <c r="CM60" s="240" t="str">
        <f t="shared" si="151"/>
        <v/>
      </c>
      <c r="CN60" s="291">
        <f t="shared" si="40"/>
        <v>0</v>
      </c>
      <c r="CO60" s="234">
        <f t="shared" si="152"/>
        <v>0</v>
      </c>
      <c r="CP60" s="234">
        <f t="shared" si="153"/>
        <v>0</v>
      </c>
      <c r="CQ60" s="234">
        <f t="shared" si="154"/>
        <v>0</v>
      </c>
      <c r="CR60" s="242">
        <f t="shared" si="155"/>
        <v>0</v>
      </c>
      <c r="CT60" s="234">
        <f t="shared" si="224"/>
        <v>47</v>
      </c>
      <c r="CU60" s="235" t="str">
        <f t="shared" si="156"/>
        <v/>
      </c>
      <c r="CV60" s="236" t="str">
        <f>IFERROR(VLOOKUP(CU60,'Referencia Parámetros'!$A$2:$B$18,2),"")</f>
        <v/>
      </c>
      <c r="CW60" s="140"/>
      <c r="CX60" s="140"/>
      <c r="CY60" s="136" t="str">
        <f t="shared" si="248"/>
        <v>Completar</v>
      </c>
      <c r="CZ60" s="134"/>
      <c r="DA60" s="134"/>
      <c r="DB60" s="134"/>
      <c r="DC60" s="136" t="str">
        <f t="shared" si="249"/>
        <v>Completar</v>
      </c>
      <c r="DD60" s="137" t="str">
        <f t="shared" si="250"/>
        <v>Completar</v>
      </c>
      <c r="DE60" s="137" t="str">
        <f t="shared" si="251"/>
        <v>Completar</v>
      </c>
      <c r="DF60" s="135"/>
      <c r="DG60" s="136" t="str">
        <f t="shared" si="252"/>
        <v>Completar</v>
      </c>
      <c r="DH60" s="237">
        <f t="shared" si="157"/>
        <v>0</v>
      </c>
      <c r="DI60" s="238">
        <f t="shared" si="158"/>
        <v>0</v>
      </c>
      <c r="DJ60" s="239" t="str">
        <f>IFERROR(IF(DI60&gt;20*CV60,'Referencia Parámetros'!$D$20,IF(DI60&gt;10*CV60,'Referencia Parámetros'!$D$21,IF(DI60&gt;5*CV60,'Referencia Parámetros'!$D$22, IF(DI60&gt;1,'Referencia Parámetros'!$D$23,"NO APLICA")))),"")</f>
        <v/>
      </c>
      <c r="DK60" s="240" t="str">
        <f t="shared" si="159"/>
        <v/>
      </c>
      <c r="DL60" s="291">
        <f t="shared" si="50"/>
        <v>0</v>
      </c>
      <c r="DM60" s="234">
        <f t="shared" si="160"/>
        <v>0</v>
      </c>
      <c r="DN60" s="234">
        <f t="shared" si="161"/>
        <v>0</v>
      </c>
      <c r="DO60" s="234">
        <f t="shared" si="162"/>
        <v>0</v>
      </c>
      <c r="DP60" s="242">
        <f t="shared" si="163"/>
        <v>0</v>
      </c>
      <c r="DR60" s="234">
        <f t="shared" si="225"/>
        <v>47</v>
      </c>
      <c r="DS60" s="235" t="str">
        <f t="shared" si="164"/>
        <v/>
      </c>
      <c r="DT60" s="236" t="str">
        <f>IFERROR(VLOOKUP(DS60,'Referencia Parámetros'!$A$2:$B$18,2),"")</f>
        <v/>
      </c>
      <c r="DU60" s="140"/>
      <c r="DV60" s="140"/>
      <c r="DW60" s="136" t="str">
        <f t="shared" si="253"/>
        <v>Completar</v>
      </c>
      <c r="DX60" s="134"/>
      <c r="DY60" s="134"/>
      <c r="DZ60" s="134"/>
      <c r="EA60" s="136" t="str">
        <f t="shared" si="254"/>
        <v>Completar</v>
      </c>
      <c r="EB60" s="137" t="str">
        <f t="shared" si="255"/>
        <v>Completar</v>
      </c>
      <c r="EC60" s="137" t="str">
        <f t="shared" si="256"/>
        <v>Completar</v>
      </c>
      <c r="ED60" s="135"/>
      <c r="EE60" s="136" t="str">
        <f t="shared" si="257"/>
        <v>Completar</v>
      </c>
      <c r="EF60" s="237">
        <f t="shared" si="165"/>
        <v>0</v>
      </c>
      <c r="EG60" s="238">
        <f t="shared" si="166"/>
        <v>0</v>
      </c>
      <c r="EH60" s="239" t="str">
        <f>IFERROR(IF(EG60&gt;20*DT60,'Referencia Parámetros'!$D$20,IF(EG60&gt;10*DT60,'Referencia Parámetros'!$D$21,IF(EG60&gt;5*DT60,'Referencia Parámetros'!$D$22, IF(EG60&gt;1,'Referencia Parámetros'!$D$23,"NO APLICA")))),"")</f>
        <v/>
      </c>
      <c r="EI60" s="240" t="str">
        <f t="shared" si="167"/>
        <v/>
      </c>
      <c r="EJ60" s="291">
        <f t="shared" si="60"/>
        <v>0</v>
      </c>
      <c r="EK60" s="234">
        <f t="shared" si="168"/>
        <v>0</v>
      </c>
      <c r="EL60" s="234">
        <f t="shared" si="169"/>
        <v>0</v>
      </c>
      <c r="EM60" s="234">
        <f t="shared" si="170"/>
        <v>0</v>
      </c>
      <c r="EN60" s="242">
        <f t="shared" si="171"/>
        <v>0</v>
      </c>
      <c r="EP60" s="234">
        <f t="shared" si="226"/>
        <v>47</v>
      </c>
      <c r="EQ60" s="235" t="str">
        <f t="shared" si="172"/>
        <v/>
      </c>
      <c r="ER60" s="236" t="str">
        <f>IFERROR(VLOOKUP(EQ60,'Referencia Parámetros'!$A$2:$B$18,2),"")</f>
        <v/>
      </c>
      <c r="ES60" s="140"/>
      <c r="ET60" s="140"/>
      <c r="EU60" s="136" t="str">
        <f t="shared" si="258"/>
        <v>Completar</v>
      </c>
      <c r="EV60" s="134"/>
      <c r="EW60" s="134"/>
      <c r="EX60" s="134"/>
      <c r="EY60" s="136" t="str">
        <f t="shared" si="259"/>
        <v>Completar</v>
      </c>
      <c r="EZ60" s="137" t="str">
        <f t="shared" si="260"/>
        <v>Completar</v>
      </c>
      <c r="FA60" s="137" t="str">
        <f t="shared" si="261"/>
        <v>Completar</v>
      </c>
      <c r="FB60" s="135"/>
      <c r="FC60" s="136" t="str">
        <f t="shared" si="262"/>
        <v>Completar</v>
      </c>
      <c r="FD60" s="237">
        <f t="shared" si="173"/>
        <v>0</v>
      </c>
      <c r="FE60" s="238">
        <f t="shared" si="174"/>
        <v>0</v>
      </c>
      <c r="FF60" s="239" t="str">
        <f>IFERROR(IF(FE60&gt;20*ER60,'Referencia Parámetros'!$D$20,IF(FE60&gt;10*ER60,'Referencia Parámetros'!$D$21,IF(FE60&gt;5*ER60,'Referencia Parámetros'!$D$22, IF(FE60&gt;1,'Referencia Parámetros'!$D$23,"NO APLICA")))),"")</f>
        <v/>
      </c>
      <c r="FG60" s="240" t="str">
        <f t="shared" si="175"/>
        <v/>
      </c>
      <c r="FH60" s="291">
        <f t="shared" si="70"/>
        <v>0</v>
      </c>
      <c r="FI60" s="234">
        <f t="shared" si="176"/>
        <v>0</v>
      </c>
      <c r="FJ60" s="234">
        <f t="shared" si="177"/>
        <v>0</v>
      </c>
      <c r="FK60" s="234">
        <f t="shared" si="178"/>
        <v>0</v>
      </c>
      <c r="FL60" s="242">
        <f t="shared" si="179"/>
        <v>0</v>
      </c>
      <c r="FN60" s="234">
        <f t="shared" si="227"/>
        <v>47</v>
      </c>
      <c r="FO60" s="235" t="str">
        <f t="shared" si="180"/>
        <v/>
      </c>
      <c r="FP60" s="236" t="str">
        <f>IFERROR(VLOOKUP(FO60,'Referencia Parámetros'!$A$2:$B$18,2),"")</f>
        <v/>
      </c>
      <c r="FQ60" s="140"/>
      <c r="FR60" s="140"/>
      <c r="FS60" s="136" t="str">
        <f t="shared" si="263"/>
        <v>Completar</v>
      </c>
      <c r="FT60" s="134"/>
      <c r="FU60" s="134"/>
      <c r="FV60" s="134"/>
      <c r="FW60" s="136" t="str">
        <f t="shared" si="264"/>
        <v>Completar</v>
      </c>
      <c r="FX60" s="137" t="str">
        <f t="shared" si="265"/>
        <v>Completar</v>
      </c>
      <c r="FY60" s="137" t="str">
        <f t="shared" si="266"/>
        <v>Completar</v>
      </c>
      <c r="FZ60" s="135"/>
      <c r="GA60" s="136" t="str">
        <f t="shared" si="267"/>
        <v>Completar</v>
      </c>
      <c r="GB60" s="237">
        <f t="shared" si="181"/>
        <v>0</v>
      </c>
      <c r="GC60" s="238">
        <f t="shared" si="182"/>
        <v>0</v>
      </c>
      <c r="GD60" s="239" t="str">
        <f>IFERROR(IF(GC60&gt;20*FP60,'Referencia Parámetros'!$D$20,IF(GC60&gt;10*FP60,'Referencia Parámetros'!$D$21,IF(GC60&gt;5*FP60,'Referencia Parámetros'!$D$22, IF(GC60&gt;1,'Referencia Parámetros'!$D$23,"NO APLICA")))),"")</f>
        <v/>
      </c>
      <c r="GE60" s="240" t="str">
        <f t="shared" si="183"/>
        <v/>
      </c>
      <c r="GF60" s="291">
        <f t="shared" si="80"/>
        <v>0</v>
      </c>
      <c r="GG60" s="234">
        <f t="shared" si="184"/>
        <v>0</v>
      </c>
      <c r="GH60" s="234">
        <f t="shared" si="185"/>
        <v>0</v>
      </c>
      <c r="GI60" s="234">
        <f t="shared" si="186"/>
        <v>0</v>
      </c>
      <c r="GJ60" s="242">
        <f t="shared" si="187"/>
        <v>0</v>
      </c>
      <c r="GL60" s="234">
        <f t="shared" si="228"/>
        <v>47</v>
      </c>
      <c r="GM60" s="235" t="str">
        <f t="shared" si="188"/>
        <v/>
      </c>
      <c r="GN60" s="236" t="str">
        <f>IFERROR(VLOOKUP(GM60,'Referencia Parámetros'!$A$2:$B$18,2),"")</f>
        <v/>
      </c>
      <c r="GO60" s="140"/>
      <c r="GP60" s="140"/>
      <c r="GQ60" s="136" t="str">
        <f t="shared" si="268"/>
        <v>Completar</v>
      </c>
      <c r="GR60" s="134"/>
      <c r="GS60" s="134"/>
      <c r="GT60" s="134"/>
      <c r="GU60" s="136" t="str">
        <f t="shared" si="269"/>
        <v>Completar</v>
      </c>
      <c r="GV60" s="137" t="str">
        <f t="shared" si="270"/>
        <v>Completar</v>
      </c>
      <c r="GW60" s="137" t="str">
        <f t="shared" si="271"/>
        <v>Completar</v>
      </c>
      <c r="GX60" s="135"/>
      <c r="GY60" s="136" t="str">
        <f t="shared" si="272"/>
        <v>Completar</v>
      </c>
      <c r="GZ60" s="237">
        <f t="shared" si="189"/>
        <v>0</v>
      </c>
      <c r="HA60" s="238">
        <f t="shared" si="190"/>
        <v>0</v>
      </c>
      <c r="HB60" s="239" t="str">
        <f>IFERROR(IF(HA60&gt;20*GN60,'Referencia Parámetros'!$D$20,IF(HA60&gt;10*GN60,'Referencia Parámetros'!$D$21,IF(HA60&gt;5*GN60,'Referencia Parámetros'!$D$22, IF(HA60&gt;1,'Referencia Parámetros'!$D$23,"NO APLICA")))),"")</f>
        <v/>
      </c>
      <c r="HC60" s="240" t="str">
        <f t="shared" si="191"/>
        <v/>
      </c>
      <c r="HD60" s="291">
        <f t="shared" si="90"/>
        <v>0</v>
      </c>
      <c r="HE60" s="234">
        <f t="shared" si="192"/>
        <v>0</v>
      </c>
      <c r="HF60" s="234">
        <f t="shared" si="193"/>
        <v>0</v>
      </c>
      <c r="HG60" s="234">
        <f t="shared" si="194"/>
        <v>0</v>
      </c>
      <c r="HH60" s="242">
        <f t="shared" si="195"/>
        <v>0</v>
      </c>
      <c r="HJ60" s="234">
        <f t="shared" si="229"/>
        <v>47</v>
      </c>
      <c r="HK60" s="235" t="str">
        <f t="shared" si="196"/>
        <v/>
      </c>
      <c r="HL60" s="236" t="str">
        <f>IFERROR(VLOOKUP(HK60,'Referencia Parámetros'!$A$2:$B$18,2),"")</f>
        <v/>
      </c>
      <c r="HM60" s="140"/>
      <c r="HN60" s="140"/>
      <c r="HO60" s="136" t="str">
        <f t="shared" si="273"/>
        <v>Completar</v>
      </c>
      <c r="HP60" s="134"/>
      <c r="HQ60" s="134"/>
      <c r="HR60" s="134"/>
      <c r="HS60" s="136" t="str">
        <f t="shared" si="274"/>
        <v>Completar</v>
      </c>
      <c r="HT60" s="137" t="str">
        <f t="shared" si="275"/>
        <v>Completar</v>
      </c>
      <c r="HU60" s="137" t="str">
        <f t="shared" si="276"/>
        <v>Completar</v>
      </c>
      <c r="HV60" s="135"/>
      <c r="HW60" s="136" t="str">
        <f t="shared" si="277"/>
        <v>Completar</v>
      </c>
      <c r="HX60" s="237">
        <f t="shared" si="197"/>
        <v>0</v>
      </c>
      <c r="HY60" s="238">
        <f t="shared" si="198"/>
        <v>0</v>
      </c>
      <c r="HZ60" s="239" t="str">
        <f>IFERROR(IF(HY60&gt;20*HL60,'Referencia Parámetros'!$D$20,IF(HY60&gt;10*HL60,'Referencia Parámetros'!$D$21,IF(HY60&gt;5*HL60,'Referencia Parámetros'!$D$22, IF(HY60&gt;1,'Referencia Parámetros'!$D$23,"NO APLICA")))),"")</f>
        <v/>
      </c>
      <c r="IA60" s="240" t="str">
        <f t="shared" si="199"/>
        <v/>
      </c>
      <c r="IB60" s="291">
        <f t="shared" si="100"/>
        <v>0</v>
      </c>
      <c r="IC60" s="234">
        <f t="shared" si="200"/>
        <v>0</v>
      </c>
      <c r="ID60" s="234">
        <f t="shared" si="201"/>
        <v>0</v>
      </c>
      <c r="IE60" s="234">
        <f t="shared" si="202"/>
        <v>0</v>
      </c>
      <c r="IF60" s="242">
        <f t="shared" si="203"/>
        <v>0</v>
      </c>
      <c r="IH60" s="234">
        <f t="shared" si="230"/>
        <v>47</v>
      </c>
      <c r="II60" s="235" t="str">
        <f t="shared" si="204"/>
        <v/>
      </c>
      <c r="IJ60" s="236" t="str">
        <f>IFERROR(VLOOKUP(II60,'Referencia Parámetros'!$A$2:$B$18,2),"")</f>
        <v/>
      </c>
      <c r="IK60" s="140"/>
      <c r="IL60" s="140"/>
      <c r="IM60" s="136" t="str">
        <f t="shared" si="278"/>
        <v>Completar</v>
      </c>
      <c r="IN60" s="134"/>
      <c r="IO60" s="134"/>
      <c r="IP60" s="134"/>
      <c r="IQ60" s="136" t="str">
        <f t="shared" si="279"/>
        <v>Completar</v>
      </c>
      <c r="IR60" s="137" t="str">
        <f t="shared" si="280"/>
        <v>Completar</v>
      </c>
      <c r="IS60" s="137" t="str">
        <f t="shared" si="281"/>
        <v>Completar</v>
      </c>
      <c r="IT60" s="135"/>
      <c r="IU60" s="136" t="str">
        <f t="shared" si="282"/>
        <v>Completar</v>
      </c>
      <c r="IV60" s="237">
        <f t="shared" si="205"/>
        <v>0</v>
      </c>
      <c r="IW60" s="238">
        <f t="shared" si="206"/>
        <v>0</v>
      </c>
      <c r="IX60" s="239" t="str">
        <f>IFERROR(IF(IW60&gt;20*IJ60,'Referencia Parámetros'!$D$20,IF(IW60&gt;10*IJ60,'Referencia Parámetros'!$D$21,IF(IW60&gt;5*IJ60,'Referencia Parámetros'!$D$22, IF(IW60&gt;1,'Referencia Parámetros'!$D$23,"NO APLICA")))),"")</f>
        <v/>
      </c>
      <c r="IY60" s="240" t="str">
        <f t="shared" si="207"/>
        <v/>
      </c>
      <c r="IZ60" s="291">
        <f t="shared" si="110"/>
        <v>0</v>
      </c>
      <c r="JA60" s="234">
        <f t="shared" si="208"/>
        <v>0</v>
      </c>
      <c r="JB60" s="234">
        <f t="shared" si="209"/>
        <v>0</v>
      </c>
      <c r="JC60" s="234">
        <f t="shared" si="210"/>
        <v>0</v>
      </c>
      <c r="JD60" s="242">
        <f t="shared" si="211"/>
        <v>0</v>
      </c>
      <c r="JE60" s="198"/>
      <c r="JF60" s="234">
        <f t="shared" si="231"/>
        <v>47</v>
      </c>
      <c r="JG60" s="235" t="str">
        <f t="shared" si="212"/>
        <v/>
      </c>
      <c r="JH60" s="236" t="str">
        <f>IFERROR(VLOOKUP(JG60,'Referencia Parámetros'!$A$2:$B$18,2),"")</f>
        <v/>
      </c>
      <c r="JI60" s="140"/>
      <c r="JJ60" s="140"/>
      <c r="JK60" s="136" t="str">
        <f t="shared" si="283"/>
        <v>Completar</v>
      </c>
      <c r="JL60" s="134"/>
      <c r="JM60" s="134"/>
      <c r="JN60" s="134"/>
      <c r="JO60" s="136" t="str">
        <f t="shared" si="284"/>
        <v>Completar</v>
      </c>
      <c r="JP60" s="137" t="str">
        <f t="shared" si="285"/>
        <v>Completar</v>
      </c>
      <c r="JQ60" s="137" t="str">
        <f t="shared" si="286"/>
        <v>Completar</v>
      </c>
      <c r="JR60" s="135"/>
      <c r="JS60" s="136" t="str">
        <f t="shared" si="287"/>
        <v>Completar</v>
      </c>
      <c r="JT60" s="237">
        <f t="shared" si="213"/>
        <v>0</v>
      </c>
      <c r="JU60" s="238">
        <f t="shared" si="214"/>
        <v>0</v>
      </c>
      <c r="JV60" s="239" t="str">
        <f>IFERROR(IF(JU60&gt;20*JH60,'Referencia Parámetros'!$D$20,IF(JU60&gt;10*JH60,'Referencia Parámetros'!$D$21,IF(JU60&gt;5*JH60,'Referencia Parámetros'!$D$22, IF(JU60&gt;1,'Referencia Parámetros'!$D$23,"NO APLICA")))),"")</f>
        <v/>
      </c>
      <c r="JW60" s="240" t="str">
        <f t="shared" si="215"/>
        <v/>
      </c>
      <c r="JX60" s="291">
        <f t="shared" si="120"/>
        <v>0</v>
      </c>
      <c r="JY60" s="234">
        <f t="shared" si="216"/>
        <v>0</v>
      </c>
      <c r="JZ60" s="234">
        <f t="shared" si="217"/>
        <v>0</v>
      </c>
      <c r="KA60" s="234">
        <f t="shared" si="218"/>
        <v>0</v>
      </c>
      <c r="KB60" s="242">
        <f t="shared" si="219"/>
        <v>0</v>
      </c>
      <c r="LK60" s="244"/>
      <c r="LY60" s="198"/>
    </row>
    <row r="61" spans="1:337" ht="16.5" customHeight="1" x14ac:dyDescent="0.25">
      <c r="A61" s="234">
        <f t="shared" si="220"/>
        <v>48</v>
      </c>
      <c r="B61" s="235" t="str">
        <f t="shared" si="124"/>
        <v/>
      </c>
      <c r="C61" s="236" t="str">
        <f>+IFERROR(VLOOKUP(B61,'Referencia Parámetros'!$A$2:$B$18,2),"")</f>
        <v/>
      </c>
      <c r="D61" s="140"/>
      <c r="E61" s="134"/>
      <c r="F61" s="135"/>
      <c r="G61" s="134"/>
      <c r="H61" s="134"/>
      <c r="I61" s="134"/>
      <c r="J61" s="135"/>
      <c r="K61" s="141"/>
      <c r="L61" s="141"/>
      <c r="M61" s="135"/>
      <c r="N61" s="135"/>
      <c r="O61" s="237">
        <f t="shared" si="125"/>
        <v>0</v>
      </c>
      <c r="P61" s="238">
        <f t="shared" si="126"/>
        <v>0</v>
      </c>
      <c r="Q61" s="239" t="str">
        <f>IFERROR(IF(P61&gt;20*C61,'Referencia Parámetros'!$D$20,IF(P61&gt;10*C61,'Referencia Parámetros'!$D$21,IF(P61&gt;5*C61,'Referencia Parámetros'!$D$22,IF(P61&gt;1,'Referencia Parámetros'!$D$23,"NO APLICA")))),"")</f>
        <v/>
      </c>
      <c r="R61" s="240" t="str">
        <f t="shared" si="127"/>
        <v/>
      </c>
      <c r="S61" s="300">
        <f t="shared" si="13"/>
        <v>0</v>
      </c>
      <c r="T61" s="234">
        <f t="shared" si="128"/>
        <v>0</v>
      </c>
      <c r="U61" s="234">
        <f t="shared" si="129"/>
        <v>0</v>
      </c>
      <c r="V61" s="234">
        <f t="shared" si="130"/>
        <v>0</v>
      </c>
      <c r="W61" s="242">
        <f t="shared" si="131"/>
        <v>0</v>
      </c>
      <c r="X61" s="297"/>
      <c r="Z61" s="234">
        <f t="shared" si="221"/>
        <v>48</v>
      </c>
      <c r="AA61" s="235" t="str">
        <f t="shared" si="132"/>
        <v/>
      </c>
      <c r="AB61" s="236" t="str">
        <f>IFERROR(VLOOKUP(AA61,'Referencia Parámetros'!$A$2:$B$18,2),"")</f>
        <v/>
      </c>
      <c r="AC61" s="140"/>
      <c r="AD61" s="140"/>
      <c r="AE61" s="136" t="str">
        <f t="shared" si="233"/>
        <v>Completar</v>
      </c>
      <c r="AF61" s="134"/>
      <c r="AG61" s="134"/>
      <c r="AH61" s="134"/>
      <c r="AI61" s="136" t="str">
        <f t="shared" si="234"/>
        <v>Completar</v>
      </c>
      <c r="AJ61" s="137" t="str">
        <f t="shared" si="235"/>
        <v>Completar</v>
      </c>
      <c r="AK61" s="137" t="str">
        <f t="shared" si="236"/>
        <v>Completar</v>
      </c>
      <c r="AL61" s="135"/>
      <c r="AM61" s="136" t="str">
        <f t="shared" si="237"/>
        <v>Completar</v>
      </c>
      <c r="AN61" s="237">
        <f t="shared" si="133"/>
        <v>0</v>
      </c>
      <c r="AO61" s="238">
        <f t="shared" si="134"/>
        <v>0</v>
      </c>
      <c r="AP61" s="239" t="str">
        <f>IFERROR(IF(AO61&gt;20*AB61,'Referencia Parámetros'!$D$20,IF(AO61&gt;10*AB61,'Referencia Parámetros'!$D$21,IF(AO61&gt;5*AB61,'Referencia Parámetros'!$D$22, IF(AO61&gt;1,'Referencia Parámetros'!$D$23,"NO APLICA")))),"")</f>
        <v/>
      </c>
      <c r="AQ61" s="240" t="str">
        <f t="shared" si="135"/>
        <v/>
      </c>
      <c r="AR61" s="291">
        <f t="shared" si="232"/>
        <v>0</v>
      </c>
      <c r="AS61" s="234">
        <f t="shared" si="136"/>
        <v>0</v>
      </c>
      <c r="AT61" s="234">
        <f t="shared" si="137"/>
        <v>0</v>
      </c>
      <c r="AU61" s="234">
        <f t="shared" si="138"/>
        <v>0</v>
      </c>
      <c r="AV61" s="242">
        <f t="shared" si="139"/>
        <v>0</v>
      </c>
      <c r="AX61" s="234">
        <f t="shared" si="222"/>
        <v>48</v>
      </c>
      <c r="AY61" s="235" t="str">
        <f t="shared" si="140"/>
        <v/>
      </c>
      <c r="AZ61" s="236" t="str">
        <f>IFERROR(VLOOKUP(AY61,'Referencia Parámetros'!$A$2:$B$18,2),"")</f>
        <v/>
      </c>
      <c r="BA61" s="140"/>
      <c r="BB61" s="140"/>
      <c r="BC61" s="136" t="str">
        <f t="shared" si="238"/>
        <v>Completar</v>
      </c>
      <c r="BD61" s="134"/>
      <c r="BE61" s="134"/>
      <c r="BF61" s="134"/>
      <c r="BG61" s="136" t="str">
        <f t="shared" si="239"/>
        <v>Completar</v>
      </c>
      <c r="BH61" s="137" t="str">
        <f t="shared" si="240"/>
        <v>Completar</v>
      </c>
      <c r="BI61" s="137" t="str">
        <f t="shared" si="241"/>
        <v>Completar</v>
      </c>
      <c r="BJ61" s="135"/>
      <c r="BK61" s="136" t="str">
        <f t="shared" si="242"/>
        <v>Completar</v>
      </c>
      <c r="BL61" s="237">
        <f t="shared" si="141"/>
        <v>0</v>
      </c>
      <c r="BM61" s="238">
        <f t="shared" si="142"/>
        <v>0</v>
      </c>
      <c r="BN61" s="239" t="str">
        <f>IFERROR(IF(BM61&gt;20*AZ61,'Referencia Parámetros'!$D$20,IF(BM61&gt;10*AZ61,'Referencia Parámetros'!$D$21,IF(BM61&gt;5*AZ61,'Referencia Parámetros'!$D$22, IF(BM61&gt;1,'Referencia Parámetros'!$D$23,"NO APLICA")))),"")</f>
        <v/>
      </c>
      <c r="BO61" s="240" t="str">
        <f t="shared" si="143"/>
        <v/>
      </c>
      <c r="BP61" s="291">
        <f t="shared" si="30"/>
        <v>0</v>
      </c>
      <c r="BQ61" s="234">
        <f t="shared" si="144"/>
        <v>0</v>
      </c>
      <c r="BR61" s="234">
        <f t="shared" si="145"/>
        <v>0</v>
      </c>
      <c r="BS61" s="234">
        <f t="shared" si="146"/>
        <v>0</v>
      </c>
      <c r="BT61" s="242">
        <f t="shared" si="147"/>
        <v>0</v>
      </c>
      <c r="BV61" s="234">
        <f t="shared" si="223"/>
        <v>48</v>
      </c>
      <c r="BW61" s="235" t="str">
        <f t="shared" si="148"/>
        <v/>
      </c>
      <c r="BX61" s="236" t="str">
        <f>IFERROR(VLOOKUP(BW61,'Referencia Parámetros'!$A$2:$B$18,2),"")</f>
        <v/>
      </c>
      <c r="BY61" s="140"/>
      <c r="BZ61" s="140"/>
      <c r="CA61" s="136" t="str">
        <f t="shared" si="243"/>
        <v>Completar</v>
      </c>
      <c r="CB61" s="134"/>
      <c r="CC61" s="134"/>
      <c r="CD61" s="134"/>
      <c r="CE61" s="136" t="str">
        <f t="shared" si="244"/>
        <v>Completar</v>
      </c>
      <c r="CF61" s="137" t="str">
        <f t="shared" si="245"/>
        <v>Completar</v>
      </c>
      <c r="CG61" s="137" t="str">
        <f t="shared" si="246"/>
        <v>Completar</v>
      </c>
      <c r="CH61" s="135"/>
      <c r="CI61" s="136" t="str">
        <f t="shared" si="247"/>
        <v>Completar</v>
      </c>
      <c r="CJ61" s="237">
        <f t="shared" si="149"/>
        <v>0</v>
      </c>
      <c r="CK61" s="238">
        <f t="shared" si="150"/>
        <v>0</v>
      </c>
      <c r="CL61" s="239" t="str">
        <f>IFERROR(IF(CK61&gt;20*BX61,'Referencia Parámetros'!$D$20,IF(CK61&gt;10*BX61,'Referencia Parámetros'!$D$21,IF(CK61&gt;5*BX61,'Referencia Parámetros'!$D$22, IF(CK61&gt;1,'Referencia Parámetros'!$D$23,"NO APLICA")))),"")</f>
        <v/>
      </c>
      <c r="CM61" s="240" t="str">
        <f t="shared" si="151"/>
        <v/>
      </c>
      <c r="CN61" s="291">
        <f t="shared" si="40"/>
        <v>0</v>
      </c>
      <c r="CO61" s="234">
        <f t="shared" si="152"/>
        <v>0</v>
      </c>
      <c r="CP61" s="234">
        <f t="shared" si="153"/>
        <v>0</v>
      </c>
      <c r="CQ61" s="234">
        <f t="shared" si="154"/>
        <v>0</v>
      </c>
      <c r="CR61" s="242">
        <f t="shared" si="155"/>
        <v>0</v>
      </c>
      <c r="CT61" s="234">
        <f t="shared" si="224"/>
        <v>48</v>
      </c>
      <c r="CU61" s="235" t="str">
        <f t="shared" si="156"/>
        <v/>
      </c>
      <c r="CV61" s="236" t="str">
        <f>IFERROR(VLOOKUP(CU61,'Referencia Parámetros'!$A$2:$B$18,2),"")</f>
        <v/>
      </c>
      <c r="CW61" s="140"/>
      <c r="CX61" s="140"/>
      <c r="CY61" s="136" t="str">
        <f t="shared" si="248"/>
        <v>Completar</v>
      </c>
      <c r="CZ61" s="134"/>
      <c r="DA61" s="134"/>
      <c r="DB61" s="134"/>
      <c r="DC61" s="136" t="str">
        <f t="shared" si="249"/>
        <v>Completar</v>
      </c>
      <c r="DD61" s="137" t="str">
        <f t="shared" si="250"/>
        <v>Completar</v>
      </c>
      <c r="DE61" s="137" t="str">
        <f t="shared" si="251"/>
        <v>Completar</v>
      </c>
      <c r="DF61" s="135"/>
      <c r="DG61" s="136" t="str">
        <f t="shared" si="252"/>
        <v>Completar</v>
      </c>
      <c r="DH61" s="237">
        <f t="shared" si="157"/>
        <v>0</v>
      </c>
      <c r="DI61" s="238">
        <f t="shared" si="158"/>
        <v>0</v>
      </c>
      <c r="DJ61" s="239" t="str">
        <f>IFERROR(IF(DI61&gt;20*CV61,'Referencia Parámetros'!$D$20,IF(DI61&gt;10*CV61,'Referencia Parámetros'!$D$21,IF(DI61&gt;5*CV61,'Referencia Parámetros'!$D$22, IF(DI61&gt;1,'Referencia Parámetros'!$D$23,"NO APLICA")))),"")</f>
        <v/>
      </c>
      <c r="DK61" s="240" t="str">
        <f t="shared" si="159"/>
        <v/>
      </c>
      <c r="DL61" s="291">
        <f t="shared" si="50"/>
        <v>0</v>
      </c>
      <c r="DM61" s="234">
        <f t="shared" si="160"/>
        <v>0</v>
      </c>
      <c r="DN61" s="234">
        <f t="shared" si="161"/>
        <v>0</v>
      </c>
      <c r="DO61" s="234">
        <f t="shared" si="162"/>
        <v>0</v>
      </c>
      <c r="DP61" s="242">
        <f t="shared" si="163"/>
        <v>0</v>
      </c>
      <c r="DR61" s="234">
        <f t="shared" si="225"/>
        <v>48</v>
      </c>
      <c r="DS61" s="235" t="str">
        <f t="shared" si="164"/>
        <v/>
      </c>
      <c r="DT61" s="236" t="str">
        <f>IFERROR(VLOOKUP(DS61,'Referencia Parámetros'!$A$2:$B$18,2),"")</f>
        <v/>
      </c>
      <c r="DU61" s="140"/>
      <c r="DV61" s="140"/>
      <c r="DW61" s="136" t="str">
        <f t="shared" si="253"/>
        <v>Completar</v>
      </c>
      <c r="DX61" s="134"/>
      <c r="DY61" s="134"/>
      <c r="DZ61" s="134"/>
      <c r="EA61" s="136" t="str">
        <f t="shared" si="254"/>
        <v>Completar</v>
      </c>
      <c r="EB61" s="137" t="str">
        <f t="shared" si="255"/>
        <v>Completar</v>
      </c>
      <c r="EC61" s="137" t="str">
        <f t="shared" si="256"/>
        <v>Completar</v>
      </c>
      <c r="ED61" s="135"/>
      <c r="EE61" s="136" t="str">
        <f t="shared" si="257"/>
        <v>Completar</v>
      </c>
      <c r="EF61" s="237">
        <f t="shared" si="165"/>
        <v>0</v>
      </c>
      <c r="EG61" s="238">
        <f t="shared" si="166"/>
        <v>0</v>
      </c>
      <c r="EH61" s="239" t="str">
        <f>IFERROR(IF(EG61&gt;20*DT61,'Referencia Parámetros'!$D$20,IF(EG61&gt;10*DT61,'Referencia Parámetros'!$D$21,IF(EG61&gt;5*DT61,'Referencia Parámetros'!$D$22, IF(EG61&gt;1,'Referencia Parámetros'!$D$23,"NO APLICA")))),"")</f>
        <v/>
      </c>
      <c r="EI61" s="240" t="str">
        <f t="shared" si="167"/>
        <v/>
      </c>
      <c r="EJ61" s="291">
        <f t="shared" si="60"/>
        <v>0</v>
      </c>
      <c r="EK61" s="234">
        <f t="shared" si="168"/>
        <v>0</v>
      </c>
      <c r="EL61" s="234">
        <f t="shared" si="169"/>
        <v>0</v>
      </c>
      <c r="EM61" s="234">
        <f t="shared" si="170"/>
        <v>0</v>
      </c>
      <c r="EN61" s="242">
        <f t="shared" si="171"/>
        <v>0</v>
      </c>
      <c r="EP61" s="234">
        <f t="shared" si="226"/>
        <v>48</v>
      </c>
      <c r="EQ61" s="235" t="str">
        <f t="shared" si="172"/>
        <v/>
      </c>
      <c r="ER61" s="236" t="str">
        <f>IFERROR(VLOOKUP(EQ61,'Referencia Parámetros'!$A$2:$B$18,2),"")</f>
        <v/>
      </c>
      <c r="ES61" s="140"/>
      <c r="ET61" s="140"/>
      <c r="EU61" s="136" t="str">
        <f t="shared" si="258"/>
        <v>Completar</v>
      </c>
      <c r="EV61" s="134"/>
      <c r="EW61" s="134"/>
      <c r="EX61" s="134"/>
      <c r="EY61" s="136" t="str">
        <f t="shared" si="259"/>
        <v>Completar</v>
      </c>
      <c r="EZ61" s="137" t="str">
        <f t="shared" si="260"/>
        <v>Completar</v>
      </c>
      <c r="FA61" s="137" t="str">
        <f t="shared" si="261"/>
        <v>Completar</v>
      </c>
      <c r="FB61" s="135"/>
      <c r="FC61" s="136" t="str">
        <f t="shared" si="262"/>
        <v>Completar</v>
      </c>
      <c r="FD61" s="237">
        <f t="shared" si="173"/>
        <v>0</v>
      </c>
      <c r="FE61" s="238">
        <f t="shared" si="174"/>
        <v>0</v>
      </c>
      <c r="FF61" s="239" t="str">
        <f>IFERROR(IF(FE61&gt;20*ER61,'Referencia Parámetros'!$D$20,IF(FE61&gt;10*ER61,'Referencia Parámetros'!$D$21,IF(FE61&gt;5*ER61,'Referencia Parámetros'!$D$22, IF(FE61&gt;1,'Referencia Parámetros'!$D$23,"NO APLICA")))),"")</f>
        <v/>
      </c>
      <c r="FG61" s="240" t="str">
        <f t="shared" si="175"/>
        <v/>
      </c>
      <c r="FH61" s="291">
        <f t="shared" si="70"/>
        <v>0</v>
      </c>
      <c r="FI61" s="234">
        <f t="shared" si="176"/>
        <v>0</v>
      </c>
      <c r="FJ61" s="234">
        <f t="shared" si="177"/>
        <v>0</v>
      </c>
      <c r="FK61" s="234">
        <f t="shared" si="178"/>
        <v>0</v>
      </c>
      <c r="FL61" s="242">
        <f t="shared" si="179"/>
        <v>0</v>
      </c>
      <c r="FN61" s="234">
        <f t="shared" si="227"/>
        <v>48</v>
      </c>
      <c r="FO61" s="235" t="str">
        <f t="shared" si="180"/>
        <v/>
      </c>
      <c r="FP61" s="236" t="str">
        <f>IFERROR(VLOOKUP(FO61,'Referencia Parámetros'!$A$2:$B$18,2),"")</f>
        <v/>
      </c>
      <c r="FQ61" s="140"/>
      <c r="FR61" s="140"/>
      <c r="FS61" s="136" t="str">
        <f t="shared" si="263"/>
        <v>Completar</v>
      </c>
      <c r="FT61" s="134"/>
      <c r="FU61" s="134"/>
      <c r="FV61" s="134"/>
      <c r="FW61" s="136" t="str">
        <f t="shared" si="264"/>
        <v>Completar</v>
      </c>
      <c r="FX61" s="137" t="str">
        <f t="shared" si="265"/>
        <v>Completar</v>
      </c>
      <c r="FY61" s="137" t="str">
        <f t="shared" si="266"/>
        <v>Completar</v>
      </c>
      <c r="FZ61" s="135"/>
      <c r="GA61" s="136" t="str">
        <f t="shared" si="267"/>
        <v>Completar</v>
      </c>
      <c r="GB61" s="237">
        <f t="shared" si="181"/>
        <v>0</v>
      </c>
      <c r="GC61" s="238">
        <f t="shared" si="182"/>
        <v>0</v>
      </c>
      <c r="GD61" s="239" t="str">
        <f>IFERROR(IF(GC61&gt;20*FP61,'Referencia Parámetros'!$D$20,IF(GC61&gt;10*FP61,'Referencia Parámetros'!$D$21,IF(GC61&gt;5*FP61,'Referencia Parámetros'!$D$22, IF(GC61&gt;1,'Referencia Parámetros'!$D$23,"NO APLICA")))),"")</f>
        <v/>
      </c>
      <c r="GE61" s="240" t="str">
        <f t="shared" si="183"/>
        <v/>
      </c>
      <c r="GF61" s="291">
        <f t="shared" si="80"/>
        <v>0</v>
      </c>
      <c r="GG61" s="234">
        <f t="shared" si="184"/>
        <v>0</v>
      </c>
      <c r="GH61" s="234">
        <f t="shared" si="185"/>
        <v>0</v>
      </c>
      <c r="GI61" s="234">
        <f t="shared" si="186"/>
        <v>0</v>
      </c>
      <c r="GJ61" s="242">
        <f t="shared" si="187"/>
        <v>0</v>
      </c>
      <c r="GL61" s="234">
        <f t="shared" si="228"/>
        <v>48</v>
      </c>
      <c r="GM61" s="235" t="str">
        <f t="shared" si="188"/>
        <v/>
      </c>
      <c r="GN61" s="236" t="str">
        <f>IFERROR(VLOOKUP(GM61,'Referencia Parámetros'!$A$2:$B$18,2),"")</f>
        <v/>
      </c>
      <c r="GO61" s="140"/>
      <c r="GP61" s="140"/>
      <c r="GQ61" s="136" t="str">
        <f t="shared" si="268"/>
        <v>Completar</v>
      </c>
      <c r="GR61" s="134"/>
      <c r="GS61" s="134"/>
      <c r="GT61" s="134"/>
      <c r="GU61" s="136" t="str">
        <f t="shared" si="269"/>
        <v>Completar</v>
      </c>
      <c r="GV61" s="137" t="str">
        <f t="shared" si="270"/>
        <v>Completar</v>
      </c>
      <c r="GW61" s="137" t="str">
        <f t="shared" si="271"/>
        <v>Completar</v>
      </c>
      <c r="GX61" s="135"/>
      <c r="GY61" s="136" t="str">
        <f t="shared" si="272"/>
        <v>Completar</v>
      </c>
      <c r="GZ61" s="237">
        <f t="shared" si="189"/>
        <v>0</v>
      </c>
      <c r="HA61" s="238">
        <f t="shared" si="190"/>
        <v>0</v>
      </c>
      <c r="HB61" s="239" t="str">
        <f>IFERROR(IF(HA61&gt;20*GN61,'Referencia Parámetros'!$D$20,IF(HA61&gt;10*GN61,'Referencia Parámetros'!$D$21,IF(HA61&gt;5*GN61,'Referencia Parámetros'!$D$22, IF(HA61&gt;1,'Referencia Parámetros'!$D$23,"NO APLICA")))),"")</f>
        <v/>
      </c>
      <c r="HC61" s="240" t="str">
        <f t="shared" si="191"/>
        <v/>
      </c>
      <c r="HD61" s="291">
        <f t="shared" si="90"/>
        <v>0</v>
      </c>
      <c r="HE61" s="234">
        <f t="shared" si="192"/>
        <v>0</v>
      </c>
      <c r="HF61" s="234">
        <f t="shared" si="193"/>
        <v>0</v>
      </c>
      <c r="HG61" s="234">
        <f t="shared" si="194"/>
        <v>0</v>
      </c>
      <c r="HH61" s="242">
        <f t="shared" si="195"/>
        <v>0</v>
      </c>
      <c r="HJ61" s="234">
        <f t="shared" si="229"/>
        <v>48</v>
      </c>
      <c r="HK61" s="235" t="str">
        <f t="shared" si="196"/>
        <v/>
      </c>
      <c r="HL61" s="236" t="str">
        <f>IFERROR(VLOOKUP(HK61,'Referencia Parámetros'!$A$2:$B$18,2),"")</f>
        <v/>
      </c>
      <c r="HM61" s="140"/>
      <c r="HN61" s="140"/>
      <c r="HO61" s="136" t="str">
        <f t="shared" si="273"/>
        <v>Completar</v>
      </c>
      <c r="HP61" s="134"/>
      <c r="HQ61" s="134"/>
      <c r="HR61" s="134"/>
      <c r="HS61" s="136" t="str">
        <f t="shared" si="274"/>
        <v>Completar</v>
      </c>
      <c r="HT61" s="137" t="str">
        <f t="shared" si="275"/>
        <v>Completar</v>
      </c>
      <c r="HU61" s="137" t="str">
        <f t="shared" si="276"/>
        <v>Completar</v>
      </c>
      <c r="HV61" s="135"/>
      <c r="HW61" s="136" t="str">
        <f t="shared" si="277"/>
        <v>Completar</v>
      </c>
      <c r="HX61" s="237">
        <f t="shared" si="197"/>
        <v>0</v>
      </c>
      <c r="HY61" s="238">
        <f t="shared" si="198"/>
        <v>0</v>
      </c>
      <c r="HZ61" s="239" t="str">
        <f>IFERROR(IF(HY61&gt;20*HL61,'Referencia Parámetros'!$D$20,IF(HY61&gt;10*HL61,'Referencia Parámetros'!$D$21,IF(HY61&gt;5*HL61,'Referencia Parámetros'!$D$22, IF(HY61&gt;1,'Referencia Parámetros'!$D$23,"NO APLICA")))),"")</f>
        <v/>
      </c>
      <c r="IA61" s="240" t="str">
        <f t="shared" si="199"/>
        <v/>
      </c>
      <c r="IB61" s="291">
        <f t="shared" si="100"/>
        <v>0</v>
      </c>
      <c r="IC61" s="234">
        <f t="shared" si="200"/>
        <v>0</v>
      </c>
      <c r="ID61" s="234">
        <f t="shared" si="201"/>
        <v>0</v>
      </c>
      <c r="IE61" s="234">
        <f t="shared" si="202"/>
        <v>0</v>
      </c>
      <c r="IF61" s="242">
        <f t="shared" si="203"/>
        <v>0</v>
      </c>
      <c r="IH61" s="234">
        <f t="shared" si="230"/>
        <v>48</v>
      </c>
      <c r="II61" s="235" t="str">
        <f t="shared" si="204"/>
        <v/>
      </c>
      <c r="IJ61" s="236" t="str">
        <f>IFERROR(VLOOKUP(II61,'Referencia Parámetros'!$A$2:$B$18,2),"")</f>
        <v/>
      </c>
      <c r="IK61" s="140"/>
      <c r="IL61" s="140"/>
      <c r="IM61" s="136" t="str">
        <f t="shared" si="278"/>
        <v>Completar</v>
      </c>
      <c r="IN61" s="134"/>
      <c r="IO61" s="134"/>
      <c r="IP61" s="134"/>
      <c r="IQ61" s="136" t="str">
        <f t="shared" si="279"/>
        <v>Completar</v>
      </c>
      <c r="IR61" s="137" t="str">
        <f t="shared" si="280"/>
        <v>Completar</v>
      </c>
      <c r="IS61" s="137" t="str">
        <f t="shared" si="281"/>
        <v>Completar</v>
      </c>
      <c r="IT61" s="135"/>
      <c r="IU61" s="136" t="str">
        <f t="shared" si="282"/>
        <v>Completar</v>
      </c>
      <c r="IV61" s="237">
        <f t="shared" si="205"/>
        <v>0</v>
      </c>
      <c r="IW61" s="238">
        <f t="shared" si="206"/>
        <v>0</v>
      </c>
      <c r="IX61" s="239" t="str">
        <f>IFERROR(IF(IW61&gt;20*IJ61,'Referencia Parámetros'!$D$20,IF(IW61&gt;10*IJ61,'Referencia Parámetros'!$D$21,IF(IW61&gt;5*IJ61,'Referencia Parámetros'!$D$22, IF(IW61&gt;1,'Referencia Parámetros'!$D$23,"NO APLICA")))),"")</f>
        <v/>
      </c>
      <c r="IY61" s="240" t="str">
        <f t="shared" si="207"/>
        <v/>
      </c>
      <c r="IZ61" s="291">
        <f t="shared" si="110"/>
        <v>0</v>
      </c>
      <c r="JA61" s="234">
        <f t="shared" si="208"/>
        <v>0</v>
      </c>
      <c r="JB61" s="234">
        <f t="shared" si="209"/>
        <v>0</v>
      </c>
      <c r="JC61" s="234">
        <f t="shared" si="210"/>
        <v>0</v>
      </c>
      <c r="JD61" s="242">
        <f t="shared" si="211"/>
        <v>0</v>
      </c>
      <c r="JE61" s="198"/>
      <c r="JF61" s="234">
        <f t="shared" si="231"/>
        <v>48</v>
      </c>
      <c r="JG61" s="235" t="str">
        <f t="shared" si="212"/>
        <v/>
      </c>
      <c r="JH61" s="236" t="str">
        <f>IFERROR(VLOOKUP(JG61,'Referencia Parámetros'!$A$2:$B$18,2),"")</f>
        <v/>
      </c>
      <c r="JI61" s="140"/>
      <c r="JJ61" s="140"/>
      <c r="JK61" s="136" t="str">
        <f t="shared" si="283"/>
        <v>Completar</v>
      </c>
      <c r="JL61" s="134"/>
      <c r="JM61" s="134"/>
      <c r="JN61" s="134"/>
      <c r="JO61" s="136" t="str">
        <f t="shared" si="284"/>
        <v>Completar</v>
      </c>
      <c r="JP61" s="137" t="str">
        <f t="shared" si="285"/>
        <v>Completar</v>
      </c>
      <c r="JQ61" s="137" t="str">
        <f t="shared" si="286"/>
        <v>Completar</v>
      </c>
      <c r="JR61" s="135"/>
      <c r="JS61" s="136" t="str">
        <f t="shared" si="287"/>
        <v>Completar</v>
      </c>
      <c r="JT61" s="237">
        <f t="shared" si="213"/>
        <v>0</v>
      </c>
      <c r="JU61" s="238">
        <f t="shared" si="214"/>
        <v>0</v>
      </c>
      <c r="JV61" s="239" t="str">
        <f>IFERROR(IF(JU61&gt;20*JH61,'Referencia Parámetros'!$D$20,IF(JU61&gt;10*JH61,'Referencia Parámetros'!$D$21,IF(JU61&gt;5*JH61,'Referencia Parámetros'!$D$22, IF(JU61&gt;1,'Referencia Parámetros'!$D$23,"NO APLICA")))),"")</f>
        <v/>
      </c>
      <c r="JW61" s="240" t="str">
        <f t="shared" si="215"/>
        <v/>
      </c>
      <c r="JX61" s="291">
        <f t="shared" si="120"/>
        <v>0</v>
      </c>
      <c r="JY61" s="234">
        <f t="shared" si="216"/>
        <v>0</v>
      </c>
      <c r="JZ61" s="234">
        <f t="shared" si="217"/>
        <v>0</v>
      </c>
      <c r="KA61" s="234">
        <f t="shared" si="218"/>
        <v>0</v>
      </c>
      <c r="KB61" s="242">
        <f t="shared" si="219"/>
        <v>0</v>
      </c>
      <c r="LK61" s="244"/>
      <c r="LY61" s="198"/>
    </row>
    <row r="62" spans="1:337" ht="16.5" customHeight="1" x14ac:dyDescent="0.25">
      <c r="A62" s="234">
        <f t="shared" si="220"/>
        <v>49</v>
      </c>
      <c r="B62" s="235" t="str">
        <f t="shared" si="124"/>
        <v/>
      </c>
      <c r="C62" s="236" t="str">
        <f>+IFERROR(VLOOKUP(B62,'Referencia Parámetros'!$A$2:$B$18,2),"")</f>
        <v/>
      </c>
      <c r="D62" s="140"/>
      <c r="E62" s="134"/>
      <c r="F62" s="135"/>
      <c r="G62" s="134"/>
      <c r="H62" s="134"/>
      <c r="I62" s="134"/>
      <c r="J62" s="135"/>
      <c r="K62" s="141"/>
      <c r="L62" s="141"/>
      <c r="M62" s="135"/>
      <c r="N62" s="135"/>
      <c r="O62" s="237">
        <f t="shared" si="125"/>
        <v>0</v>
      </c>
      <c r="P62" s="238">
        <f t="shared" si="126"/>
        <v>0</v>
      </c>
      <c r="Q62" s="239" t="str">
        <f>IFERROR(IF(P62&gt;20*C62,'Referencia Parámetros'!$D$20,IF(P62&gt;10*C62,'Referencia Parámetros'!$D$21,IF(P62&gt;5*C62,'Referencia Parámetros'!$D$22,IF(P62&gt;1,'Referencia Parámetros'!$D$23,"NO APLICA")))),"")</f>
        <v/>
      </c>
      <c r="R62" s="240" t="str">
        <f t="shared" si="127"/>
        <v/>
      </c>
      <c r="S62" s="300">
        <f t="shared" si="13"/>
        <v>0</v>
      </c>
      <c r="T62" s="234">
        <f t="shared" si="128"/>
        <v>0</v>
      </c>
      <c r="U62" s="234">
        <f t="shared" si="129"/>
        <v>0</v>
      </c>
      <c r="V62" s="234">
        <f t="shared" si="130"/>
        <v>0</v>
      </c>
      <c r="W62" s="242">
        <f t="shared" si="131"/>
        <v>0</v>
      </c>
      <c r="X62" s="297"/>
      <c r="Z62" s="234">
        <f t="shared" si="221"/>
        <v>49</v>
      </c>
      <c r="AA62" s="235" t="str">
        <f t="shared" si="132"/>
        <v/>
      </c>
      <c r="AB62" s="236" t="str">
        <f>IFERROR(VLOOKUP(AA62,'Referencia Parámetros'!$A$2:$B$18,2),"")</f>
        <v/>
      </c>
      <c r="AC62" s="140"/>
      <c r="AD62" s="140"/>
      <c r="AE62" s="136" t="str">
        <f t="shared" si="233"/>
        <v>Completar</v>
      </c>
      <c r="AF62" s="134"/>
      <c r="AG62" s="134"/>
      <c r="AH62" s="134"/>
      <c r="AI62" s="136" t="str">
        <f t="shared" si="234"/>
        <v>Completar</v>
      </c>
      <c r="AJ62" s="137" t="str">
        <f t="shared" si="235"/>
        <v>Completar</v>
      </c>
      <c r="AK62" s="137" t="str">
        <f t="shared" si="236"/>
        <v>Completar</v>
      </c>
      <c r="AL62" s="135"/>
      <c r="AM62" s="136" t="str">
        <f t="shared" si="237"/>
        <v>Completar</v>
      </c>
      <c r="AN62" s="237">
        <f t="shared" si="133"/>
        <v>0</v>
      </c>
      <c r="AO62" s="238">
        <f t="shared" si="134"/>
        <v>0</v>
      </c>
      <c r="AP62" s="239" t="str">
        <f>IFERROR(IF(AO62&gt;20*AB62,'Referencia Parámetros'!$D$20,IF(AO62&gt;10*AB62,'Referencia Parámetros'!$D$21,IF(AO62&gt;5*AB62,'Referencia Parámetros'!$D$22, IF(AO62&gt;1,'Referencia Parámetros'!$D$23,"NO APLICA")))),"")</f>
        <v/>
      </c>
      <c r="AQ62" s="240" t="str">
        <f t="shared" si="135"/>
        <v/>
      </c>
      <c r="AR62" s="291">
        <f t="shared" si="232"/>
        <v>0</v>
      </c>
      <c r="AS62" s="234">
        <f t="shared" si="136"/>
        <v>0</v>
      </c>
      <c r="AT62" s="234">
        <f t="shared" si="137"/>
        <v>0</v>
      </c>
      <c r="AU62" s="234">
        <f t="shared" si="138"/>
        <v>0</v>
      </c>
      <c r="AV62" s="242">
        <f t="shared" si="139"/>
        <v>0</v>
      </c>
      <c r="AX62" s="234">
        <f t="shared" si="222"/>
        <v>49</v>
      </c>
      <c r="AY62" s="235" t="str">
        <f t="shared" si="140"/>
        <v/>
      </c>
      <c r="AZ62" s="236" t="str">
        <f>IFERROR(VLOOKUP(AY62,'Referencia Parámetros'!$A$2:$B$18,2),"")</f>
        <v/>
      </c>
      <c r="BA62" s="140"/>
      <c r="BB62" s="140"/>
      <c r="BC62" s="136" t="str">
        <f t="shared" si="238"/>
        <v>Completar</v>
      </c>
      <c r="BD62" s="134"/>
      <c r="BE62" s="134"/>
      <c r="BF62" s="134"/>
      <c r="BG62" s="136" t="str">
        <f t="shared" si="239"/>
        <v>Completar</v>
      </c>
      <c r="BH62" s="137" t="str">
        <f t="shared" si="240"/>
        <v>Completar</v>
      </c>
      <c r="BI62" s="137" t="str">
        <f t="shared" si="241"/>
        <v>Completar</v>
      </c>
      <c r="BJ62" s="135"/>
      <c r="BK62" s="136" t="str">
        <f t="shared" si="242"/>
        <v>Completar</v>
      </c>
      <c r="BL62" s="237">
        <f t="shared" si="141"/>
        <v>0</v>
      </c>
      <c r="BM62" s="238">
        <f t="shared" si="142"/>
        <v>0</v>
      </c>
      <c r="BN62" s="239" t="str">
        <f>IFERROR(IF(BM62&gt;20*AZ62,'Referencia Parámetros'!$D$20,IF(BM62&gt;10*AZ62,'Referencia Parámetros'!$D$21,IF(BM62&gt;5*AZ62,'Referencia Parámetros'!$D$22, IF(BM62&gt;1,'Referencia Parámetros'!$D$23,"NO APLICA")))),"")</f>
        <v/>
      </c>
      <c r="BO62" s="240" t="str">
        <f t="shared" si="143"/>
        <v/>
      </c>
      <c r="BP62" s="291">
        <f t="shared" si="30"/>
        <v>0</v>
      </c>
      <c r="BQ62" s="234">
        <f t="shared" si="144"/>
        <v>0</v>
      </c>
      <c r="BR62" s="234">
        <f t="shared" si="145"/>
        <v>0</v>
      </c>
      <c r="BS62" s="234">
        <f t="shared" si="146"/>
        <v>0</v>
      </c>
      <c r="BT62" s="242">
        <f t="shared" si="147"/>
        <v>0</v>
      </c>
      <c r="BV62" s="234">
        <f t="shared" si="223"/>
        <v>49</v>
      </c>
      <c r="BW62" s="235" t="str">
        <f t="shared" si="148"/>
        <v/>
      </c>
      <c r="BX62" s="236" t="str">
        <f>IFERROR(VLOOKUP(BW62,'Referencia Parámetros'!$A$2:$B$18,2),"")</f>
        <v/>
      </c>
      <c r="BY62" s="140"/>
      <c r="BZ62" s="140"/>
      <c r="CA62" s="136" t="str">
        <f t="shared" si="243"/>
        <v>Completar</v>
      </c>
      <c r="CB62" s="134"/>
      <c r="CC62" s="134"/>
      <c r="CD62" s="134"/>
      <c r="CE62" s="136" t="str">
        <f t="shared" si="244"/>
        <v>Completar</v>
      </c>
      <c r="CF62" s="137" t="str">
        <f t="shared" si="245"/>
        <v>Completar</v>
      </c>
      <c r="CG62" s="137" t="str">
        <f t="shared" si="246"/>
        <v>Completar</v>
      </c>
      <c r="CH62" s="135"/>
      <c r="CI62" s="136" t="str">
        <f t="shared" si="247"/>
        <v>Completar</v>
      </c>
      <c r="CJ62" s="237">
        <f t="shared" si="149"/>
        <v>0</v>
      </c>
      <c r="CK62" s="238">
        <f t="shared" si="150"/>
        <v>0</v>
      </c>
      <c r="CL62" s="239" t="str">
        <f>IFERROR(IF(CK62&gt;20*BX62,'Referencia Parámetros'!$D$20,IF(CK62&gt;10*BX62,'Referencia Parámetros'!$D$21,IF(CK62&gt;5*BX62,'Referencia Parámetros'!$D$22, IF(CK62&gt;1,'Referencia Parámetros'!$D$23,"NO APLICA")))),"")</f>
        <v/>
      </c>
      <c r="CM62" s="240" t="str">
        <f t="shared" si="151"/>
        <v/>
      </c>
      <c r="CN62" s="291">
        <f t="shared" si="40"/>
        <v>0</v>
      </c>
      <c r="CO62" s="234">
        <f t="shared" si="152"/>
        <v>0</v>
      </c>
      <c r="CP62" s="234">
        <f t="shared" si="153"/>
        <v>0</v>
      </c>
      <c r="CQ62" s="234">
        <f t="shared" si="154"/>
        <v>0</v>
      </c>
      <c r="CR62" s="242">
        <f t="shared" si="155"/>
        <v>0</v>
      </c>
      <c r="CT62" s="234">
        <f t="shared" si="224"/>
        <v>49</v>
      </c>
      <c r="CU62" s="235" t="str">
        <f t="shared" si="156"/>
        <v/>
      </c>
      <c r="CV62" s="236" t="str">
        <f>IFERROR(VLOOKUP(CU62,'Referencia Parámetros'!$A$2:$B$18,2),"")</f>
        <v/>
      </c>
      <c r="CW62" s="140"/>
      <c r="CX62" s="140"/>
      <c r="CY62" s="136" t="str">
        <f t="shared" si="248"/>
        <v>Completar</v>
      </c>
      <c r="CZ62" s="134"/>
      <c r="DA62" s="134"/>
      <c r="DB62" s="134"/>
      <c r="DC62" s="136" t="str">
        <f t="shared" si="249"/>
        <v>Completar</v>
      </c>
      <c r="DD62" s="137" t="str">
        <f t="shared" si="250"/>
        <v>Completar</v>
      </c>
      <c r="DE62" s="137" t="str">
        <f t="shared" si="251"/>
        <v>Completar</v>
      </c>
      <c r="DF62" s="135"/>
      <c r="DG62" s="136" t="str">
        <f t="shared" si="252"/>
        <v>Completar</v>
      </c>
      <c r="DH62" s="237">
        <f t="shared" si="157"/>
        <v>0</v>
      </c>
      <c r="DI62" s="238">
        <f t="shared" si="158"/>
        <v>0</v>
      </c>
      <c r="DJ62" s="239" t="str">
        <f>IFERROR(IF(DI62&gt;20*CV62,'Referencia Parámetros'!$D$20,IF(DI62&gt;10*CV62,'Referencia Parámetros'!$D$21,IF(DI62&gt;5*CV62,'Referencia Parámetros'!$D$22, IF(DI62&gt;1,'Referencia Parámetros'!$D$23,"NO APLICA")))),"")</f>
        <v/>
      </c>
      <c r="DK62" s="240" t="str">
        <f t="shared" si="159"/>
        <v/>
      </c>
      <c r="DL62" s="291">
        <f t="shared" si="50"/>
        <v>0</v>
      </c>
      <c r="DM62" s="234">
        <f t="shared" si="160"/>
        <v>0</v>
      </c>
      <c r="DN62" s="234">
        <f t="shared" si="161"/>
        <v>0</v>
      </c>
      <c r="DO62" s="234">
        <f t="shared" si="162"/>
        <v>0</v>
      </c>
      <c r="DP62" s="242">
        <f t="shared" si="163"/>
        <v>0</v>
      </c>
      <c r="DR62" s="234">
        <f t="shared" si="225"/>
        <v>49</v>
      </c>
      <c r="DS62" s="235" t="str">
        <f t="shared" si="164"/>
        <v/>
      </c>
      <c r="DT62" s="236" t="str">
        <f>IFERROR(VLOOKUP(DS62,'Referencia Parámetros'!$A$2:$B$18,2),"")</f>
        <v/>
      </c>
      <c r="DU62" s="140"/>
      <c r="DV62" s="140"/>
      <c r="DW62" s="136" t="str">
        <f t="shared" si="253"/>
        <v>Completar</v>
      </c>
      <c r="DX62" s="134"/>
      <c r="DY62" s="134"/>
      <c r="DZ62" s="134"/>
      <c r="EA62" s="136" t="str">
        <f t="shared" si="254"/>
        <v>Completar</v>
      </c>
      <c r="EB62" s="137" t="str">
        <f t="shared" si="255"/>
        <v>Completar</v>
      </c>
      <c r="EC62" s="137" t="str">
        <f t="shared" si="256"/>
        <v>Completar</v>
      </c>
      <c r="ED62" s="135"/>
      <c r="EE62" s="136" t="str">
        <f t="shared" si="257"/>
        <v>Completar</v>
      </c>
      <c r="EF62" s="237">
        <f t="shared" si="165"/>
        <v>0</v>
      </c>
      <c r="EG62" s="238">
        <f t="shared" si="166"/>
        <v>0</v>
      </c>
      <c r="EH62" s="239" t="str">
        <f>IFERROR(IF(EG62&gt;20*DT62,'Referencia Parámetros'!$D$20,IF(EG62&gt;10*DT62,'Referencia Parámetros'!$D$21,IF(EG62&gt;5*DT62,'Referencia Parámetros'!$D$22, IF(EG62&gt;1,'Referencia Parámetros'!$D$23,"NO APLICA")))),"")</f>
        <v/>
      </c>
      <c r="EI62" s="240" t="str">
        <f t="shared" si="167"/>
        <v/>
      </c>
      <c r="EJ62" s="291">
        <f t="shared" si="60"/>
        <v>0</v>
      </c>
      <c r="EK62" s="234">
        <f t="shared" si="168"/>
        <v>0</v>
      </c>
      <c r="EL62" s="234">
        <f t="shared" si="169"/>
        <v>0</v>
      </c>
      <c r="EM62" s="234">
        <f t="shared" si="170"/>
        <v>0</v>
      </c>
      <c r="EN62" s="242">
        <f t="shared" si="171"/>
        <v>0</v>
      </c>
      <c r="EP62" s="234">
        <f t="shared" si="226"/>
        <v>49</v>
      </c>
      <c r="EQ62" s="235" t="str">
        <f t="shared" si="172"/>
        <v/>
      </c>
      <c r="ER62" s="236" t="str">
        <f>IFERROR(VLOOKUP(EQ62,'Referencia Parámetros'!$A$2:$B$18,2),"")</f>
        <v/>
      </c>
      <c r="ES62" s="140"/>
      <c r="ET62" s="140"/>
      <c r="EU62" s="136" t="str">
        <f t="shared" si="258"/>
        <v>Completar</v>
      </c>
      <c r="EV62" s="134"/>
      <c r="EW62" s="134"/>
      <c r="EX62" s="134"/>
      <c r="EY62" s="136" t="str">
        <f t="shared" si="259"/>
        <v>Completar</v>
      </c>
      <c r="EZ62" s="137" t="str">
        <f t="shared" si="260"/>
        <v>Completar</v>
      </c>
      <c r="FA62" s="137" t="str">
        <f t="shared" si="261"/>
        <v>Completar</v>
      </c>
      <c r="FB62" s="135"/>
      <c r="FC62" s="136" t="str">
        <f t="shared" si="262"/>
        <v>Completar</v>
      </c>
      <c r="FD62" s="237">
        <f t="shared" si="173"/>
        <v>0</v>
      </c>
      <c r="FE62" s="238">
        <f t="shared" si="174"/>
        <v>0</v>
      </c>
      <c r="FF62" s="239" t="str">
        <f>IFERROR(IF(FE62&gt;20*ER62,'Referencia Parámetros'!$D$20,IF(FE62&gt;10*ER62,'Referencia Parámetros'!$D$21,IF(FE62&gt;5*ER62,'Referencia Parámetros'!$D$22, IF(FE62&gt;1,'Referencia Parámetros'!$D$23,"NO APLICA")))),"")</f>
        <v/>
      </c>
      <c r="FG62" s="240" t="str">
        <f t="shared" si="175"/>
        <v/>
      </c>
      <c r="FH62" s="291">
        <f t="shared" si="70"/>
        <v>0</v>
      </c>
      <c r="FI62" s="234">
        <f t="shared" si="176"/>
        <v>0</v>
      </c>
      <c r="FJ62" s="234">
        <f t="shared" si="177"/>
        <v>0</v>
      </c>
      <c r="FK62" s="234">
        <f t="shared" si="178"/>
        <v>0</v>
      </c>
      <c r="FL62" s="242">
        <f t="shared" si="179"/>
        <v>0</v>
      </c>
      <c r="FN62" s="234">
        <f t="shared" si="227"/>
        <v>49</v>
      </c>
      <c r="FO62" s="235" t="str">
        <f t="shared" si="180"/>
        <v/>
      </c>
      <c r="FP62" s="236" t="str">
        <f>IFERROR(VLOOKUP(FO62,'Referencia Parámetros'!$A$2:$B$18,2),"")</f>
        <v/>
      </c>
      <c r="FQ62" s="140"/>
      <c r="FR62" s="140"/>
      <c r="FS62" s="136" t="str">
        <f t="shared" si="263"/>
        <v>Completar</v>
      </c>
      <c r="FT62" s="134"/>
      <c r="FU62" s="134"/>
      <c r="FV62" s="134"/>
      <c r="FW62" s="136" t="str">
        <f t="shared" si="264"/>
        <v>Completar</v>
      </c>
      <c r="FX62" s="137" t="str">
        <f t="shared" si="265"/>
        <v>Completar</v>
      </c>
      <c r="FY62" s="137" t="str">
        <f t="shared" si="266"/>
        <v>Completar</v>
      </c>
      <c r="FZ62" s="135"/>
      <c r="GA62" s="136" t="str">
        <f t="shared" si="267"/>
        <v>Completar</v>
      </c>
      <c r="GB62" s="237">
        <f t="shared" si="181"/>
        <v>0</v>
      </c>
      <c r="GC62" s="238">
        <f t="shared" si="182"/>
        <v>0</v>
      </c>
      <c r="GD62" s="239" t="str">
        <f>IFERROR(IF(GC62&gt;20*FP62,'Referencia Parámetros'!$D$20,IF(GC62&gt;10*FP62,'Referencia Parámetros'!$D$21,IF(GC62&gt;5*FP62,'Referencia Parámetros'!$D$22, IF(GC62&gt;1,'Referencia Parámetros'!$D$23,"NO APLICA")))),"")</f>
        <v/>
      </c>
      <c r="GE62" s="240" t="str">
        <f t="shared" si="183"/>
        <v/>
      </c>
      <c r="GF62" s="291">
        <f t="shared" si="80"/>
        <v>0</v>
      </c>
      <c r="GG62" s="234">
        <f t="shared" si="184"/>
        <v>0</v>
      </c>
      <c r="GH62" s="234">
        <f t="shared" si="185"/>
        <v>0</v>
      </c>
      <c r="GI62" s="234">
        <f t="shared" si="186"/>
        <v>0</v>
      </c>
      <c r="GJ62" s="242">
        <f t="shared" si="187"/>
        <v>0</v>
      </c>
      <c r="GL62" s="234">
        <f t="shared" si="228"/>
        <v>49</v>
      </c>
      <c r="GM62" s="235" t="str">
        <f t="shared" si="188"/>
        <v/>
      </c>
      <c r="GN62" s="236" t="str">
        <f>IFERROR(VLOOKUP(GM62,'Referencia Parámetros'!$A$2:$B$18,2),"")</f>
        <v/>
      </c>
      <c r="GO62" s="140"/>
      <c r="GP62" s="140"/>
      <c r="GQ62" s="136" t="str">
        <f t="shared" si="268"/>
        <v>Completar</v>
      </c>
      <c r="GR62" s="134"/>
      <c r="GS62" s="134"/>
      <c r="GT62" s="134"/>
      <c r="GU62" s="136" t="str">
        <f t="shared" si="269"/>
        <v>Completar</v>
      </c>
      <c r="GV62" s="137" t="str">
        <f t="shared" si="270"/>
        <v>Completar</v>
      </c>
      <c r="GW62" s="137" t="str">
        <f t="shared" si="271"/>
        <v>Completar</v>
      </c>
      <c r="GX62" s="135"/>
      <c r="GY62" s="136" t="str">
        <f t="shared" si="272"/>
        <v>Completar</v>
      </c>
      <c r="GZ62" s="237">
        <f t="shared" si="189"/>
        <v>0</v>
      </c>
      <c r="HA62" s="238">
        <f t="shared" si="190"/>
        <v>0</v>
      </c>
      <c r="HB62" s="239" t="str">
        <f>IFERROR(IF(HA62&gt;20*GN62,'Referencia Parámetros'!$D$20,IF(HA62&gt;10*GN62,'Referencia Parámetros'!$D$21,IF(HA62&gt;5*GN62,'Referencia Parámetros'!$D$22, IF(HA62&gt;1,'Referencia Parámetros'!$D$23,"NO APLICA")))),"")</f>
        <v/>
      </c>
      <c r="HC62" s="240" t="str">
        <f t="shared" si="191"/>
        <v/>
      </c>
      <c r="HD62" s="291">
        <f t="shared" si="90"/>
        <v>0</v>
      </c>
      <c r="HE62" s="234">
        <f t="shared" si="192"/>
        <v>0</v>
      </c>
      <c r="HF62" s="234">
        <f t="shared" si="193"/>
        <v>0</v>
      </c>
      <c r="HG62" s="234">
        <f t="shared" si="194"/>
        <v>0</v>
      </c>
      <c r="HH62" s="242">
        <f t="shared" si="195"/>
        <v>0</v>
      </c>
      <c r="HJ62" s="234">
        <f t="shared" si="229"/>
        <v>49</v>
      </c>
      <c r="HK62" s="235" t="str">
        <f t="shared" si="196"/>
        <v/>
      </c>
      <c r="HL62" s="236" t="str">
        <f>IFERROR(VLOOKUP(HK62,'Referencia Parámetros'!$A$2:$B$18,2),"")</f>
        <v/>
      </c>
      <c r="HM62" s="140"/>
      <c r="HN62" s="140"/>
      <c r="HO62" s="136" t="str">
        <f t="shared" si="273"/>
        <v>Completar</v>
      </c>
      <c r="HP62" s="134"/>
      <c r="HQ62" s="134"/>
      <c r="HR62" s="134"/>
      <c r="HS62" s="136" t="str">
        <f t="shared" si="274"/>
        <v>Completar</v>
      </c>
      <c r="HT62" s="137" t="str">
        <f t="shared" si="275"/>
        <v>Completar</v>
      </c>
      <c r="HU62" s="137" t="str">
        <f t="shared" si="276"/>
        <v>Completar</v>
      </c>
      <c r="HV62" s="135"/>
      <c r="HW62" s="136" t="str">
        <f t="shared" si="277"/>
        <v>Completar</v>
      </c>
      <c r="HX62" s="237">
        <f t="shared" si="197"/>
        <v>0</v>
      </c>
      <c r="HY62" s="238">
        <f t="shared" si="198"/>
        <v>0</v>
      </c>
      <c r="HZ62" s="239" t="str">
        <f>IFERROR(IF(HY62&gt;20*HL62,'Referencia Parámetros'!$D$20,IF(HY62&gt;10*HL62,'Referencia Parámetros'!$D$21,IF(HY62&gt;5*HL62,'Referencia Parámetros'!$D$22, IF(HY62&gt;1,'Referencia Parámetros'!$D$23,"NO APLICA")))),"")</f>
        <v/>
      </c>
      <c r="IA62" s="240" t="str">
        <f t="shared" si="199"/>
        <v/>
      </c>
      <c r="IB62" s="291">
        <f t="shared" si="100"/>
        <v>0</v>
      </c>
      <c r="IC62" s="234">
        <f t="shared" si="200"/>
        <v>0</v>
      </c>
      <c r="ID62" s="234">
        <f t="shared" si="201"/>
        <v>0</v>
      </c>
      <c r="IE62" s="234">
        <f t="shared" si="202"/>
        <v>0</v>
      </c>
      <c r="IF62" s="242">
        <f t="shared" si="203"/>
        <v>0</v>
      </c>
      <c r="IH62" s="234">
        <f t="shared" si="230"/>
        <v>49</v>
      </c>
      <c r="II62" s="235" t="str">
        <f t="shared" si="204"/>
        <v/>
      </c>
      <c r="IJ62" s="236" t="str">
        <f>IFERROR(VLOOKUP(II62,'Referencia Parámetros'!$A$2:$B$18,2),"")</f>
        <v/>
      </c>
      <c r="IK62" s="140"/>
      <c r="IL62" s="140"/>
      <c r="IM62" s="136" t="str">
        <f t="shared" si="278"/>
        <v>Completar</v>
      </c>
      <c r="IN62" s="134"/>
      <c r="IO62" s="134"/>
      <c r="IP62" s="134"/>
      <c r="IQ62" s="136" t="str">
        <f t="shared" si="279"/>
        <v>Completar</v>
      </c>
      <c r="IR62" s="137" t="str">
        <f t="shared" si="280"/>
        <v>Completar</v>
      </c>
      <c r="IS62" s="137" t="str">
        <f t="shared" si="281"/>
        <v>Completar</v>
      </c>
      <c r="IT62" s="135"/>
      <c r="IU62" s="136" t="str">
        <f t="shared" si="282"/>
        <v>Completar</v>
      </c>
      <c r="IV62" s="237">
        <f t="shared" si="205"/>
        <v>0</v>
      </c>
      <c r="IW62" s="238">
        <f t="shared" si="206"/>
        <v>0</v>
      </c>
      <c r="IX62" s="239" t="str">
        <f>IFERROR(IF(IW62&gt;20*IJ62,'Referencia Parámetros'!$D$20,IF(IW62&gt;10*IJ62,'Referencia Parámetros'!$D$21,IF(IW62&gt;5*IJ62,'Referencia Parámetros'!$D$22, IF(IW62&gt;1,'Referencia Parámetros'!$D$23,"NO APLICA")))),"")</f>
        <v/>
      </c>
      <c r="IY62" s="240" t="str">
        <f t="shared" si="207"/>
        <v/>
      </c>
      <c r="IZ62" s="291">
        <f t="shared" si="110"/>
        <v>0</v>
      </c>
      <c r="JA62" s="234">
        <f t="shared" si="208"/>
        <v>0</v>
      </c>
      <c r="JB62" s="234">
        <f t="shared" si="209"/>
        <v>0</v>
      </c>
      <c r="JC62" s="234">
        <f t="shared" si="210"/>
        <v>0</v>
      </c>
      <c r="JD62" s="242">
        <f t="shared" si="211"/>
        <v>0</v>
      </c>
      <c r="JE62" s="198"/>
      <c r="JF62" s="234">
        <f t="shared" si="231"/>
        <v>49</v>
      </c>
      <c r="JG62" s="235" t="str">
        <f t="shared" si="212"/>
        <v/>
      </c>
      <c r="JH62" s="236" t="str">
        <f>IFERROR(VLOOKUP(JG62,'Referencia Parámetros'!$A$2:$B$18,2),"")</f>
        <v/>
      </c>
      <c r="JI62" s="140"/>
      <c r="JJ62" s="140"/>
      <c r="JK62" s="136" t="str">
        <f t="shared" si="283"/>
        <v>Completar</v>
      </c>
      <c r="JL62" s="134"/>
      <c r="JM62" s="134"/>
      <c r="JN62" s="134"/>
      <c r="JO62" s="136" t="str">
        <f t="shared" si="284"/>
        <v>Completar</v>
      </c>
      <c r="JP62" s="137" t="str">
        <f t="shared" si="285"/>
        <v>Completar</v>
      </c>
      <c r="JQ62" s="137" t="str">
        <f t="shared" si="286"/>
        <v>Completar</v>
      </c>
      <c r="JR62" s="135"/>
      <c r="JS62" s="136" t="str">
        <f t="shared" si="287"/>
        <v>Completar</v>
      </c>
      <c r="JT62" s="237">
        <f t="shared" si="213"/>
        <v>0</v>
      </c>
      <c r="JU62" s="238">
        <f t="shared" si="214"/>
        <v>0</v>
      </c>
      <c r="JV62" s="239" t="str">
        <f>IFERROR(IF(JU62&gt;20*JH62,'Referencia Parámetros'!$D$20,IF(JU62&gt;10*JH62,'Referencia Parámetros'!$D$21,IF(JU62&gt;5*JH62,'Referencia Parámetros'!$D$22, IF(JU62&gt;1,'Referencia Parámetros'!$D$23,"NO APLICA")))),"")</f>
        <v/>
      </c>
      <c r="JW62" s="240" t="str">
        <f t="shared" si="215"/>
        <v/>
      </c>
      <c r="JX62" s="291">
        <f t="shared" si="120"/>
        <v>0</v>
      </c>
      <c r="JY62" s="234">
        <f t="shared" si="216"/>
        <v>0</v>
      </c>
      <c r="JZ62" s="234">
        <f t="shared" si="217"/>
        <v>0</v>
      </c>
      <c r="KA62" s="234">
        <f t="shared" si="218"/>
        <v>0</v>
      </c>
      <c r="KB62" s="242">
        <f t="shared" si="219"/>
        <v>0</v>
      </c>
      <c r="LK62" s="244"/>
      <c r="LY62" s="198"/>
    </row>
    <row r="63" spans="1:337" ht="16.5" customHeight="1" x14ac:dyDescent="0.25">
      <c r="A63" s="234">
        <f t="shared" si="220"/>
        <v>50</v>
      </c>
      <c r="B63" s="235" t="str">
        <f t="shared" si="124"/>
        <v/>
      </c>
      <c r="C63" s="236" t="str">
        <f>+IFERROR(VLOOKUP(B63,'Referencia Parámetros'!$A$2:$B$18,2),"")</f>
        <v/>
      </c>
      <c r="D63" s="140"/>
      <c r="E63" s="134"/>
      <c r="F63" s="135"/>
      <c r="G63" s="134"/>
      <c r="H63" s="134"/>
      <c r="I63" s="134"/>
      <c r="J63" s="135"/>
      <c r="K63" s="141"/>
      <c r="L63" s="141"/>
      <c r="M63" s="135"/>
      <c r="N63" s="135"/>
      <c r="O63" s="237">
        <f t="shared" si="125"/>
        <v>0</v>
      </c>
      <c r="P63" s="238">
        <f t="shared" si="126"/>
        <v>0</v>
      </c>
      <c r="Q63" s="239" t="str">
        <f>IFERROR(IF(P63&gt;20*C63,'Referencia Parámetros'!$D$20,IF(P63&gt;10*C63,'Referencia Parámetros'!$D$21,IF(P63&gt;5*C63,'Referencia Parámetros'!$D$22,IF(P63&gt;1,'Referencia Parámetros'!$D$23,"NO APLICA")))),"")</f>
        <v/>
      </c>
      <c r="R63" s="240" t="str">
        <f t="shared" si="127"/>
        <v/>
      </c>
      <c r="S63" s="300">
        <f t="shared" si="13"/>
        <v>0</v>
      </c>
      <c r="T63" s="234">
        <f t="shared" si="128"/>
        <v>0</v>
      </c>
      <c r="U63" s="234">
        <f t="shared" si="129"/>
        <v>0</v>
      </c>
      <c r="V63" s="234">
        <f t="shared" si="130"/>
        <v>0</v>
      </c>
      <c r="W63" s="242">
        <f t="shared" si="131"/>
        <v>0</v>
      </c>
      <c r="X63" s="297"/>
      <c r="Z63" s="234">
        <f t="shared" si="221"/>
        <v>50</v>
      </c>
      <c r="AA63" s="235" t="str">
        <f t="shared" si="132"/>
        <v/>
      </c>
      <c r="AB63" s="236" t="str">
        <f>IFERROR(VLOOKUP(AA63,'Referencia Parámetros'!$A$2:$B$18,2),"")</f>
        <v/>
      </c>
      <c r="AC63" s="140"/>
      <c r="AD63" s="140"/>
      <c r="AE63" s="136" t="str">
        <f t="shared" si="233"/>
        <v>Completar</v>
      </c>
      <c r="AF63" s="134"/>
      <c r="AG63" s="134"/>
      <c r="AH63" s="134"/>
      <c r="AI63" s="136" t="str">
        <f t="shared" si="234"/>
        <v>Completar</v>
      </c>
      <c r="AJ63" s="137" t="str">
        <f t="shared" si="235"/>
        <v>Completar</v>
      </c>
      <c r="AK63" s="137" t="str">
        <f t="shared" si="236"/>
        <v>Completar</v>
      </c>
      <c r="AL63" s="135"/>
      <c r="AM63" s="136" t="str">
        <f t="shared" si="237"/>
        <v>Completar</v>
      </c>
      <c r="AN63" s="237">
        <f t="shared" si="133"/>
        <v>0</v>
      </c>
      <c r="AO63" s="238">
        <f t="shared" si="134"/>
        <v>0</v>
      </c>
      <c r="AP63" s="239" t="str">
        <f>IFERROR(IF(AO63&gt;20*AB63,'Referencia Parámetros'!$D$20,IF(AO63&gt;10*AB63,'Referencia Parámetros'!$D$21,IF(AO63&gt;5*AB63,'Referencia Parámetros'!$D$22, IF(AO63&gt;1,'Referencia Parámetros'!$D$23,"NO APLICA")))),"")</f>
        <v/>
      </c>
      <c r="AQ63" s="240" t="str">
        <f t="shared" si="135"/>
        <v/>
      </c>
      <c r="AR63" s="291">
        <f t="shared" si="232"/>
        <v>0</v>
      </c>
      <c r="AS63" s="234">
        <f t="shared" si="136"/>
        <v>0</v>
      </c>
      <c r="AT63" s="234">
        <f t="shared" si="137"/>
        <v>0</v>
      </c>
      <c r="AU63" s="234">
        <f t="shared" si="138"/>
        <v>0</v>
      </c>
      <c r="AV63" s="242">
        <f t="shared" si="139"/>
        <v>0</v>
      </c>
      <c r="AX63" s="234">
        <f t="shared" si="222"/>
        <v>50</v>
      </c>
      <c r="AY63" s="235" t="str">
        <f t="shared" si="140"/>
        <v/>
      </c>
      <c r="AZ63" s="236" t="str">
        <f>IFERROR(VLOOKUP(AY63,'Referencia Parámetros'!$A$2:$B$18,2),"")</f>
        <v/>
      </c>
      <c r="BA63" s="140"/>
      <c r="BB63" s="140"/>
      <c r="BC63" s="136" t="str">
        <f t="shared" si="238"/>
        <v>Completar</v>
      </c>
      <c r="BD63" s="134"/>
      <c r="BE63" s="134"/>
      <c r="BF63" s="134"/>
      <c r="BG63" s="136" t="str">
        <f t="shared" si="239"/>
        <v>Completar</v>
      </c>
      <c r="BH63" s="137" t="str">
        <f t="shared" si="240"/>
        <v>Completar</v>
      </c>
      <c r="BI63" s="137" t="str">
        <f t="shared" si="241"/>
        <v>Completar</v>
      </c>
      <c r="BJ63" s="135"/>
      <c r="BK63" s="136" t="str">
        <f t="shared" si="242"/>
        <v>Completar</v>
      </c>
      <c r="BL63" s="237">
        <f t="shared" si="141"/>
        <v>0</v>
      </c>
      <c r="BM63" s="238">
        <f t="shared" si="142"/>
        <v>0</v>
      </c>
      <c r="BN63" s="239" t="str">
        <f>IFERROR(IF(BM63&gt;20*AZ63,'Referencia Parámetros'!$D$20,IF(BM63&gt;10*AZ63,'Referencia Parámetros'!$D$21,IF(BM63&gt;5*AZ63,'Referencia Parámetros'!$D$22, IF(BM63&gt;1,'Referencia Parámetros'!$D$23,"NO APLICA")))),"")</f>
        <v/>
      </c>
      <c r="BO63" s="240" t="str">
        <f t="shared" si="143"/>
        <v/>
      </c>
      <c r="BP63" s="291">
        <f t="shared" si="30"/>
        <v>0</v>
      </c>
      <c r="BQ63" s="234">
        <f t="shared" si="144"/>
        <v>0</v>
      </c>
      <c r="BR63" s="234">
        <f t="shared" si="145"/>
        <v>0</v>
      </c>
      <c r="BS63" s="234">
        <f t="shared" si="146"/>
        <v>0</v>
      </c>
      <c r="BT63" s="242">
        <f t="shared" si="147"/>
        <v>0</v>
      </c>
      <c r="BV63" s="234">
        <f t="shared" si="223"/>
        <v>50</v>
      </c>
      <c r="BW63" s="235" t="str">
        <f t="shared" si="148"/>
        <v/>
      </c>
      <c r="BX63" s="236" t="str">
        <f>IFERROR(VLOOKUP(BW63,'Referencia Parámetros'!$A$2:$B$18,2),"")</f>
        <v/>
      </c>
      <c r="BY63" s="140"/>
      <c r="BZ63" s="140"/>
      <c r="CA63" s="136" t="str">
        <f t="shared" si="243"/>
        <v>Completar</v>
      </c>
      <c r="CB63" s="134"/>
      <c r="CC63" s="134"/>
      <c r="CD63" s="134"/>
      <c r="CE63" s="136" t="str">
        <f t="shared" si="244"/>
        <v>Completar</v>
      </c>
      <c r="CF63" s="137" t="str">
        <f t="shared" si="245"/>
        <v>Completar</v>
      </c>
      <c r="CG63" s="137" t="str">
        <f t="shared" si="246"/>
        <v>Completar</v>
      </c>
      <c r="CH63" s="135"/>
      <c r="CI63" s="136" t="str">
        <f t="shared" si="247"/>
        <v>Completar</v>
      </c>
      <c r="CJ63" s="237">
        <f t="shared" si="149"/>
        <v>0</v>
      </c>
      <c r="CK63" s="238">
        <f t="shared" si="150"/>
        <v>0</v>
      </c>
      <c r="CL63" s="239" t="str">
        <f>IFERROR(IF(CK63&gt;20*BX63,'Referencia Parámetros'!$D$20,IF(CK63&gt;10*BX63,'Referencia Parámetros'!$D$21,IF(CK63&gt;5*BX63,'Referencia Parámetros'!$D$22, IF(CK63&gt;1,'Referencia Parámetros'!$D$23,"NO APLICA")))),"")</f>
        <v/>
      </c>
      <c r="CM63" s="240" t="str">
        <f t="shared" si="151"/>
        <v/>
      </c>
      <c r="CN63" s="291">
        <f t="shared" si="40"/>
        <v>0</v>
      </c>
      <c r="CO63" s="234">
        <f t="shared" si="152"/>
        <v>0</v>
      </c>
      <c r="CP63" s="234">
        <f t="shared" si="153"/>
        <v>0</v>
      </c>
      <c r="CQ63" s="234">
        <f t="shared" si="154"/>
        <v>0</v>
      </c>
      <c r="CR63" s="242">
        <f t="shared" si="155"/>
        <v>0</v>
      </c>
      <c r="CT63" s="234">
        <f t="shared" si="224"/>
        <v>50</v>
      </c>
      <c r="CU63" s="235" t="str">
        <f t="shared" si="156"/>
        <v/>
      </c>
      <c r="CV63" s="236" t="str">
        <f>IFERROR(VLOOKUP(CU63,'Referencia Parámetros'!$A$2:$B$18,2),"")</f>
        <v/>
      </c>
      <c r="CW63" s="140"/>
      <c r="CX63" s="140"/>
      <c r="CY63" s="136" t="str">
        <f t="shared" si="248"/>
        <v>Completar</v>
      </c>
      <c r="CZ63" s="134"/>
      <c r="DA63" s="134"/>
      <c r="DB63" s="134"/>
      <c r="DC63" s="136" t="str">
        <f t="shared" si="249"/>
        <v>Completar</v>
      </c>
      <c r="DD63" s="137" t="str">
        <f t="shared" si="250"/>
        <v>Completar</v>
      </c>
      <c r="DE63" s="137" t="str">
        <f t="shared" si="251"/>
        <v>Completar</v>
      </c>
      <c r="DF63" s="135"/>
      <c r="DG63" s="136" t="str">
        <f t="shared" si="252"/>
        <v>Completar</v>
      </c>
      <c r="DH63" s="237">
        <f t="shared" si="157"/>
        <v>0</v>
      </c>
      <c r="DI63" s="238">
        <f t="shared" si="158"/>
        <v>0</v>
      </c>
      <c r="DJ63" s="239" t="str">
        <f>IFERROR(IF(DI63&gt;20*CV63,'Referencia Parámetros'!$D$20,IF(DI63&gt;10*CV63,'Referencia Parámetros'!$D$21,IF(DI63&gt;5*CV63,'Referencia Parámetros'!$D$22, IF(DI63&gt;1,'Referencia Parámetros'!$D$23,"NO APLICA")))),"")</f>
        <v/>
      </c>
      <c r="DK63" s="240" t="str">
        <f t="shared" si="159"/>
        <v/>
      </c>
      <c r="DL63" s="291">
        <f t="shared" si="50"/>
        <v>0</v>
      </c>
      <c r="DM63" s="234">
        <f t="shared" si="160"/>
        <v>0</v>
      </c>
      <c r="DN63" s="234">
        <f t="shared" si="161"/>
        <v>0</v>
      </c>
      <c r="DO63" s="234">
        <f t="shared" si="162"/>
        <v>0</v>
      </c>
      <c r="DP63" s="242">
        <f t="shared" si="163"/>
        <v>0</v>
      </c>
      <c r="DR63" s="234">
        <f t="shared" si="225"/>
        <v>50</v>
      </c>
      <c r="DS63" s="235" t="str">
        <f t="shared" si="164"/>
        <v/>
      </c>
      <c r="DT63" s="236" t="str">
        <f>IFERROR(VLOOKUP(DS63,'Referencia Parámetros'!$A$2:$B$18,2),"")</f>
        <v/>
      </c>
      <c r="DU63" s="140"/>
      <c r="DV63" s="140"/>
      <c r="DW63" s="136" t="str">
        <f t="shared" si="253"/>
        <v>Completar</v>
      </c>
      <c r="DX63" s="134"/>
      <c r="DY63" s="134"/>
      <c r="DZ63" s="134"/>
      <c r="EA63" s="136" t="str">
        <f t="shared" si="254"/>
        <v>Completar</v>
      </c>
      <c r="EB63" s="137" t="str">
        <f t="shared" si="255"/>
        <v>Completar</v>
      </c>
      <c r="EC63" s="137" t="str">
        <f t="shared" si="256"/>
        <v>Completar</v>
      </c>
      <c r="ED63" s="135"/>
      <c r="EE63" s="136" t="str">
        <f t="shared" si="257"/>
        <v>Completar</v>
      </c>
      <c r="EF63" s="237">
        <f t="shared" si="165"/>
        <v>0</v>
      </c>
      <c r="EG63" s="238">
        <f t="shared" si="166"/>
        <v>0</v>
      </c>
      <c r="EH63" s="239" t="str">
        <f>IFERROR(IF(EG63&gt;20*DT63,'Referencia Parámetros'!$D$20,IF(EG63&gt;10*DT63,'Referencia Parámetros'!$D$21,IF(EG63&gt;5*DT63,'Referencia Parámetros'!$D$22, IF(EG63&gt;1,'Referencia Parámetros'!$D$23,"NO APLICA")))),"")</f>
        <v/>
      </c>
      <c r="EI63" s="240" t="str">
        <f t="shared" si="167"/>
        <v/>
      </c>
      <c r="EJ63" s="291">
        <f t="shared" si="60"/>
        <v>0</v>
      </c>
      <c r="EK63" s="234">
        <f t="shared" si="168"/>
        <v>0</v>
      </c>
      <c r="EL63" s="234">
        <f t="shared" si="169"/>
        <v>0</v>
      </c>
      <c r="EM63" s="234">
        <f t="shared" si="170"/>
        <v>0</v>
      </c>
      <c r="EN63" s="242">
        <f t="shared" si="171"/>
        <v>0</v>
      </c>
      <c r="EP63" s="234">
        <f t="shared" si="226"/>
        <v>50</v>
      </c>
      <c r="EQ63" s="235" t="str">
        <f t="shared" si="172"/>
        <v/>
      </c>
      <c r="ER63" s="236" t="str">
        <f>IFERROR(VLOOKUP(EQ63,'Referencia Parámetros'!$A$2:$B$18,2),"")</f>
        <v/>
      </c>
      <c r="ES63" s="140"/>
      <c r="ET63" s="140"/>
      <c r="EU63" s="136" t="str">
        <f t="shared" si="258"/>
        <v>Completar</v>
      </c>
      <c r="EV63" s="134"/>
      <c r="EW63" s="134"/>
      <c r="EX63" s="134"/>
      <c r="EY63" s="136" t="str">
        <f t="shared" si="259"/>
        <v>Completar</v>
      </c>
      <c r="EZ63" s="137" t="str">
        <f t="shared" si="260"/>
        <v>Completar</v>
      </c>
      <c r="FA63" s="137" t="str">
        <f t="shared" si="261"/>
        <v>Completar</v>
      </c>
      <c r="FB63" s="135"/>
      <c r="FC63" s="136" t="str">
        <f t="shared" si="262"/>
        <v>Completar</v>
      </c>
      <c r="FD63" s="237">
        <f t="shared" si="173"/>
        <v>0</v>
      </c>
      <c r="FE63" s="238">
        <f t="shared" si="174"/>
        <v>0</v>
      </c>
      <c r="FF63" s="239" t="str">
        <f>IFERROR(IF(FE63&gt;20*ER63,'Referencia Parámetros'!$D$20,IF(FE63&gt;10*ER63,'Referencia Parámetros'!$D$21,IF(FE63&gt;5*ER63,'Referencia Parámetros'!$D$22, IF(FE63&gt;1,'Referencia Parámetros'!$D$23,"NO APLICA")))),"")</f>
        <v/>
      </c>
      <c r="FG63" s="240" t="str">
        <f t="shared" si="175"/>
        <v/>
      </c>
      <c r="FH63" s="291">
        <f t="shared" si="70"/>
        <v>0</v>
      </c>
      <c r="FI63" s="234">
        <f t="shared" si="176"/>
        <v>0</v>
      </c>
      <c r="FJ63" s="234">
        <f t="shared" si="177"/>
        <v>0</v>
      </c>
      <c r="FK63" s="234">
        <f t="shared" si="178"/>
        <v>0</v>
      </c>
      <c r="FL63" s="242">
        <f t="shared" si="179"/>
        <v>0</v>
      </c>
      <c r="FN63" s="234">
        <f t="shared" si="227"/>
        <v>50</v>
      </c>
      <c r="FO63" s="235" t="str">
        <f t="shared" si="180"/>
        <v/>
      </c>
      <c r="FP63" s="236" t="str">
        <f>IFERROR(VLOOKUP(FO63,'Referencia Parámetros'!$A$2:$B$18,2),"")</f>
        <v/>
      </c>
      <c r="FQ63" s="140"/>
      <c r="FR63" s="140"/>
      <c r="FS63" s="136" t="str">
        <f t="shared" si="263"/>
        <v>Completar</v>
      </c>
      <c r="FT63" s="134"/>
      <c r="FU63" s="134"/>
      <c r="FV63" s="134"/>
      <c r="FW63" s="136" t="str">
        <f t="shared" si="264"/>
        <v>Completar</v>
      </c>
      <c r="FX63" s="137" t="str">
        <f t="shared" si="265"/>
        <v>Completar</v>
      </c>
      <c r="FY63" s="137" t="str">
        <f t="shared" si="266"/>
        <v>Completar</v>
      </c>
      <c r="FZ63" s="135"/>
      <c r="GA63" s="136" t="str">
        <f t="shared" si="267"/>
        <v>Completar</v>
      </c>
      <c r="GB63" s="237">
        <f t="shared" si="181"/>
        <v>0</v>
      </c>
      <c r="GC63" s="238">
        <f t="shared" si="182"/>
        <v>0</v>
      </c>
      <c r="GD63" s="239" t="str">
        <f>IFERROR(IF(GC63&gt;20*FP63,'Referencia Parámetros'!$D$20,IF(GC63&gt;10*FP63,'Referencia Parámetros'!$D$21,IF(GC63&gt;5*FP63,'Referencia Parámetros'!$D$22, IF(GC63&gt;1,'Referencia Parámetros'!$D$23,"NO APLICA")))),"")</f>
        <v/>
      </c>
      <c r="GE63" s="240" t="str">
        <f t="shared" si="183"/>
        <v/>
      </c>
      <c r="GF63" s="291">
        <f t="shared" si="80"/>
        <v>0</v>
      </c>
      <c r="GG63" s="234">
        <f t="shared" si="184"/>
        <v>0</v>
      </c>
      <c r="GH63" s="234">
        <f t="shared" si="185"/>
        <v>0</v>
      </c>
      <c r="GI63" s="234">
        <f t="shared" si="186"/>
        <v>0</v>
      </c>
      <c r="GJ63" s="242">
        <f t="shared" si="187"/>
        <v>0</v>
      </c>
      <c r="GL63" s="234">
        <f t="shared" si="228"/>
        <v>50</v>
      </c>
      <c r="GM63" s="235" t="str">
        <f t="shared" si="188"/>
        <v/>
      </c>
      <c r="GN63" s="236" t="str">
        <f>IFERROR(VLOOKUP(GM63,'Referencia Parámetros'!$A$2:$B$18,2),"")</f>
        <v/>
      </c>
      <c r="GO63" s="140"/>
      <c r="GP63" s="140"/>
      <c r="GQ63" s="136" t="str">
        <f t="shared" si="268"/>
        <v>Completar</v>
      </c>
      <c r="GR63" s="134"/>
      <c r="GS63" s="134"/>
      <c r="GT63" s="134"/>
      <c r="GU63" s="136" t="str">
        <f t="shared" si="269"/>
        <v>Completar</v>
      </c>
      <c r="GV63" s="137" t="str">
        <f t="shared" si="270"/>
        <v>Completar</v>
      </c>
      <c r="GW63" s="137" t="str">
        <f t="shared" si="271"/>
        <v>Completar</v>
      </c>
      <c r="GX63" s="135"/>
      <c r="GY63" s="136" t="str">
        <f t="shared" si="272"/>
        <v>Completar</v>
      </c>
      <c r="GZ63" s="237">
        <f t="shared" si="189"/>
        <v>0</v>
      </c>
      <c r="HA63" s="238">
        <f t="shared" si="190"/>
        <v>0</v>
      </c>
      <c r="HB63" s="239" t="str">
        <f>IFERROR(IF(HA63&gt;20*GN63,'Referencia Parámetros'!$D$20,IF(HA63&gt;10*GN63,'Referencia Parámetros'!$D$21,IF(HA63&gt;5*GN63,'Referencia Parámetros'!$D$22, IF(HA63&gt;1,'Referencia Parámetros'!$D$23,"NO APLICA")))),"")</f>
        <v/>
      </c>
      <c r="HC63" s="240" t="str">
        <f t="shared" si="191"/>
        <v/>
      </c>
      <c r="HD63" s="291">
        <f t="shared" si="90"/>
        <v>0</v>
      </c>
      <c r="HE63" s="234">
        <f t="shared" si="192"/>
        <v>0</v>
      </c>
      <c r="HF63" s="234">
        <f t="shared" si="193"/>
        <v>0</v>
      </c>
      <c r="HG63" s="234">
        <f t="shared" si="194"/>
        <v>0</v>
      </c>
      <c r="HH63" s="242">
        <f t="shared" si="195"/>
        <v>0</v>
      </c>
      <c r="HJ63" s="234">
        <f t="shared" si="229"/>
        <v>50</v>
      </c>
      <c r="HK63" s="235" t="str">
        <f t="shared" si="196"/>
        <v/>
      </c>
      <c r="HL63" s="236" t="str">
        <f>IFERROR(VLOOKUP(HK63,'Referencia Parámetros'!$A$2:$B$18,2),"")</f>
        <v/>
      </c>
      <c r="HM63" s="140"/>
      <c r="HN63" s="140"/>
      <c r="HO63" s="136" t="str">
        <f t="shared" si="273"/>
        <v>Completar</v>
      </c>
      <c r="HP63" s="134"/>
      <c r="HQ63" s="134"/>
      <c r="HR63" s="134"/>
      <c r="HS63" s="136" t="str">
        <f t="shared" si="274"/>
        <v>Completar</v>
      </c>
      <c r="HT63" s="137" t="str">
        <f t="shared" si="275"/>
        <v>Completar</v>
      </c>
      <c r="HU63" s="137" t="str">
        <f t="shared" si="276"/>
        <v>Completar</v>
      </c>
      <c r="HV63" s="135"/>
      <c r="HW63" s="136" t="str">
        <f t="shared" si="277"/>
        <v>Completar</v>
      </c>
      <c r="HX63" s="237">
        <f t="shared" si="197"/>
        <v>0</v>
      </c>
      <c r="HY63" s="238">
        <f t="shared" si="198"/>
        <v>0</v>
      </c>
      <c r="HZ63" s="239" t="str">
        <f>IFERROR(IF(HY63&gt;20*HL63,'Referencia Parámetros'!$D$20,IF(HY63&gt;10*HL63,'Referencia Parámetros'!$D$21,IF(HY63&gt;5*HL63,'Referencia Parámetros'!$D$22, IF(HY63&gt;1,'Referencia Parámetros'!$D$23,"NO APLICA")))),"")</f>
        <v/>
      </c>
      <c r="IA63" s="240" t="str">
        <f t="shared" si="199"/>
        <v/>
      </c>
      <c r="IB63" s="291">
        <f t="shared" si="100"/>
        <v>0</v>
      </c>
      <c r="IC63" s="234">
        <f t="shared" si="200"/>
        <v>0</v>
      </c>
      <c r="ID63" s="234">
        <f t="shared" si="201"/>
        <v>0</v>
      </c>
      <c r="IE63" s="234">
        <f t="shared" si="202"/>
        <v>0</v>
      </c>
      <c r="IF63" s="242">
        <f t="shared" si="203"/>
        <v>0</v>
      </c>
      <c r="IH63" s="234">
        <f t="shared" si="230"/>
        <v>50</v>
      </c>
      <c r="II63" s="235" t="str">
        <f t="shared" si="204"/>
        <v/>
      </c>
      <c r="IJ63" s="236" t="str">
        <f>IFERROR(VLOOKUP(II63,'Referencia Parámetros'!$A$2:$B$18,2),"")</f>
        <v/>
      </c>
      <c r="IK63" s="140"/>
      <c r="IL63" s="140"/>
      <c r="IM63" s="136" t="str">
        <f t="shared" si="278"/>
        <v>Completar</v>
      </c>
      <c r="IN63" s="134"/>
      <c r="IO63" s="134"/>
      <c r="IP63" s="134"/>
      <c r="IQ63" s="136" t="str">
        <f t="shared" si="279"/>
        <v>Completar</v>
      </c>
      <c r="IR63" s="137" t="str">
        <f t="shared" si="280"/>
        <v>Completar</v>
      </c>
      <c r="IS63" s="137" t="str">
        <f t="shared" si="281"/>
        <v>Completar</v>
      </c>
      <c r="IT63" s="135"/>
      <c r="IU63" s="136" t="str">
        <f t="shared" si="282"/>
        <v>Completar</v>
      </c>
      <c r="IV63" s="237">
        <f t="shared" si="205"/>
        <v>0</v>
      </c>
      <c r="IW63" s="238">
        <f t="shared" si="206"/>
        <v>0</v>
      </c>
      <c r="IX63" s="239" t="str">
        <f>IFERROR(IF(IW63&gt;20*IJ63,'Referencia Parámetros'!$D$20,IF(IW63&gt;10*IJ63,'Referencia Parámetros'!$D$21,IF(IW63&gt;5*IJ63,'Referencia Parámetros'!$D$22, IF(IW63&gt;1,'Referencia Parámetros'!$D$23,"NO APLICA")))),"")</f>
        <v/>
      </c>
      <c r="IY63" s="240" t="str">
        <f t="shared" si="207"/>
        <v/>
      </c>
      <c r="IZ63" s="291">
        <f t="shared" si="110"/>
        <v>0</v>
      </c>
      <c r="JA63" s="234">
        <f t="shared" si="208"/>
        <v>0</v>
      </c>
      <c r="JB63" s="234">
        <f t="shared" si="209"/>
        <v>0</v>
      </c>
      <c r="JC63" s="234">
        <f t="shared" si="210"/>
        <v>0</v>
      </c>
      <c r="JD63" s="242">
        <f t="shared" si="211"/>
        <v>0</v>
      </c>
      <c r="JE63" s="198"/>
      <c r="JF63" s="234">
        <f t="shared" si="231"/>
        <v>50</v>
      </c>
      <c r="JG63" s="235" t="str">
        <f t="shared" si="212"/>
        <v/>
      </c>
      <c r="JH63" s="236" t="str">
        <f>IFERROR(VLOOKUP(JG63,'Referencia Parámetros'!$A$2:$B$18,2),"")</f>
        <v/>
      </c>
      <c r="JI63" s="140"/>
      <c r="JJ63" s="140"/>
      <c r="JK63" s="136" t="str">
        <f t="shared" si="283"/>
        <v>Completar</v>
      </c>
      <c r="JL63" s="134"/>
      <c r="JM63" s="134"/>
      <c r="JN63" s="134"/>
      <c r="JO63" s="136" t="str">
        <f t="shared" si="284"/>
        <v>Completar</v>
      </c>
      <c r="JP63" s="137" t="str">
        <f t="shared" si="285"/>
        <v>Completar</v>
      </c>
      <c r="JQ63" s="137" t="str">
        <f t="shared" si="286"/>
        <v>Completar</v>
      </c>
      <c r="JR63" s="135"/>
      <c r="JS63" s="136" t="str">
        <f t="shared" si="287"/>
        <v>Completar</v>
      </c>
      <c r="JT63" s="237">
        <f t="shared" si="213"/>
        <v>0</v>
      </c>
      <c r="JU63" s="238">
        <f t="shared" si="214"/>
        <v>0</v>
      </c>
      <c r="JV63" s="239" t="str">
        <f>IFERROR(IF(JU63&gt;20*JH63,'Referencia Parámetros'!$D$20,IF(JU63&gt;10*JH63,'Referencia Parámetros'!$D$21,IF(JU63&gt;5*JH63,'Referencia Parámetros'!$D$22, IF(JU63&gt;1,'Referencia Parámetros'!$D$23,"NO APLICA")))),"")</f>
        <v/>
      </c>
      <c r="JW63" s="240" t="str">
        <f t="shared" si="215"/>
        <v/>
      </c>
      <c r="JX63" s="291">
        <f t="shared" si="120"/>
        <v>0</v>
      </c>
      <c r="JY63" s="234">
        <f t="shared" si="216"/>
        <v>0</v>
      </c>
      <c r="JZ63" s="234">
        <f t="shared" si="217"/>
        <v>0</v>
      </c>
      <c r="KA63" s="234">
        <f t="shared" si="218"/>
        <v>0</v>
      </c>
      <c r="KB63" s="242">
        <f t="shared" si="219"/>
        <v>0</v>
      </c>
      <c r="LK63" s="244"/>
      <c r="LY63" s="198"/>
    </row>
    <row r="64" spans="1:337" ht="16.5" customHeight="1" x14ac:dyDescent="0.25">
      <c r="A64" s="234">
        <f t="shared" si="220"/>
        <v>51</v>
      </c>
      <c r="B64" s="235" t="str">
        <f t="shared" si="124"/>
        <v/>
      </c>
      <c r="C64" s="236" t="str">
        <f>+IFERROR(VLOOKUP(B64,'Referencia Parámetros'!$A$2:$B$18,2),"")</f>
        <v/>
      </c>
      <c r="D64" s="140"/>
      <c r="E64" s="134"/>
      <c r="F64" s="135"/>
      <c r="G64" s="134"/>
      <c r="H64" s="134"/>
      <c r="I64" s="134"/>
      <c r="J64" s="135"/>
      <c r="K64" s="141"/>
      <c r="L64" s="141"/>
      <c r="M64" s="135"/>
      <c r="N64" s="135"/>
      <c r="O64" s="237">
        <f t="shared" si="125"/>
        <v>0</v>
      </c>
      <c r="P64" s="238">
        <f t="shared" si="126"/>
        <v>0</v>
      </c>
      <c r="Q64" s="239" t="str">
        <f>IFERROR(IF(P64&gt;20*C64,'Referencia Parámetros'!$D$20,IF(P64&gt;10*C64,'Referencia Parámetros'!$D$21,IF(P64&gt;5*C64,'Referencia Parámetros'!$D$22,IF(P64&gt;1,'Referencia Parámetros'!$D$23,"NO APLICA")))),"")</f>
        <v/>
      </c>
      <c r="R64" s="240" t="str">
        <f t="shared" si="127"/>
        <v/>
      </c>
      <c r="S64" s="300">
        <f t="shared" si="13"/>
        <v>0</v>
      </c>
      <c r="T64" s="234">
        <f t="shared" si="128"/>
        <v>0</v>
      </c>
      <c r="U64" s="234">
        <f t="shared" si="129"/>
        <v>0</v>
      </c>
      <c r="V64" s="234">
        <f t="shared" si="130"/>
        <v>0</v>
      </c>
      <c r="W64" s="242">
        <f t="shared" si="131"/>
        <v>0</v>
      </c>
      <c r="X64" s="297"/>
      <c r="Z64" s="234">
        <f t="shared" si="221"/>
        <v>51</v>
      </c>
      <c r="AA64" s="235" t="str">
        <f t="shared" si="132"/>
        <v/>
      </c>
      <c r="AB64" s="236" t="str">
        <f>IFERROR(VLOOKUP(AA64,'Referencia Parámetros'!$A$2:$B$18,2),"")</f>
        <v/>
      </c>
      <c r="AC64" s="140"/>
      <c r="AD64" s="140"/>
      <c r="AE64" s="136" t="str">
        <f t="shared" si="233"/>
        <v>Completar</v>
      </c>
      <c r="AF64" s="134"/>
      <c r="AG64" s="134"/>
      <c r="AH64" s="134"/>
      <c r="AI64" s="136" t="str">
        <f t="shared" si="234"/>
        <v>Completar</v>
      </c>
      <c r="AJ64" s="137" t="str">
        <f t="shared" si="235"/>
        <v>Completar</v>
      </c>
      <c r="AK64" s="137" t="str">
        <f t="shared" si="236"/>
        <v>Completar</v>
      </c>
      <c r="AL64" s="135"/>
      <c r="AM64" s="136" t="str">
        <f t="shared" si="237"/>
        <v>Completar</v>
      </c>
      <c r="AN64" s="237">
        <f t="shared" si="133"/>
        <v>0</v>
      </c>
      <c r="AO64" s="238">
        <f t="shared" si="134"/>
        <v>0</v>
      </c>
      <c r="AP64" s="239" t="str">
        <f>IFERROR(IF(AO64&gt;20*AB64,'Referencia Parámetros'!$D$20,IF(AO64&gt;10*AB64,'Referencia Parámetros'!$D$21,IF(AO64&gt;5*AB64,'Referencia Parámetros'!$D$22, IF(AO64&gt;1,'Referencia Parámetros'!$D$23,"NO APLICA")))),"")</f>
        <v/>
      </c>
      <c r="AQ64" s="240" t="str">
        <f t="shared" si="135"/>
        <v/>
      </c>
      <c r="AR64" s="291">
        <f t="shared" si="232"/>
        <v>0</v>
      </c>
      <c r="AS64" s="234">
        <f t="shared" si="136"/>
        <v>0</v>
      </c>
      <c r="AT64" s="234">
        <f t="shared" si="137"/>
        <v>0</v>
      </c>
      <c r="AU64" s="234">
        <f t="shared" si="138"/>
        <v>0</v>
      </c>
      <c r="AV64" s="242">
        <f t="shared" si="139"/>
        <v>0</v>
      </c>
      <c r="AX64" s="234">
        <f t="shared" si="222"/>
        <v>51</v>
      </c>
      <c r="AY64" s="235" t="str">
        <f t="shared" si="140"/>
        <v/>
      </c>
      <c r="AZ64" s="236" t="str">
        <f>IFERROR(VLOOKUP(AY64,'Referencia Parámetros'!$A$2:$B$18,2),"")</f>
        <v/>
      </c>
      <c r="BA64" s="140"/>
      <c r="BB64" s="140"/>
      <c r="BC64" s="136" t="str">
        <f t="shared" si="238"/>
        <v>Completar</v>
      </c>
      <c r="BD64" s="134"/>
      <c r="BE64" s="134"/>
      <c r="BF64" s="134"/>
      <c r="BG64" s="136" t="str">
        <f t="shared" si="239"/>
        <v>Completar</v>
      </c>
      <c r="BH64" s="137" t="str">
        <f t="shared" si="240"/>
        <v>Completar</v>
      </c>
      <c r="BI64" s="137" t="str">
        <f t="shared" si="241"/>
        <v>Completar</v>
      </c>
      <c r="BJ64" s="135"/>
      <c r="BK64" s="136" t="str">
        <f t="shared" si="242"/>
        <v>Completar</v>
      </c>
      <c r="BL64" s="237">
        <f t="shared" si="141"/>
        <v>0</v>
      </c>
      <c r="BM64" s="238">
        <f t="shared" si="142"/>
        <v>0</v>
      </c>
      <c r="BN64" s="239" t="str">
        <f>IFERROR(IF(BM64&gt;20*AZ64,'Referencia Parámetros'!$D$20,IF(BM64&gt;10*AZ64,'Referencia Parámetros'!$D$21,IF(BM64&gt;5*AZ64,'Referencia Parámetros'!$D$22, IF(BM64&gt;1,'Referencia Parámetros'!$D$23,"NO APLICA")))),"")</f>
        <v/>
      </c>
      <c r="BO64" s="240" t="str">
        <f t="shared" si="143"/>
        <v/>
      </c>
      <c r="BP64" s="291">
        <f t="shared" si="30"/>
        <v>0</v>
      </c>
      <c r="BQ64" s="234">
        <f t="shared" si="144"/>
        <v>0</v>
      </c>
      <c r="BR64" s="234">
        <f t="shared" si="145"/>
        <v>0</v>
      </c>
      <c r="BS64" s="234">
        <f t="shared" si="146"/>
        <v>0</v>
      </c>
      <c r="BT64" s="242">
        <f t="shared" si="147"/>
        <v>0</v>
      </c>
      <c r="BV64" s="234">
        <f t="shared" si="223"/>
        <v>51</v>
      </c>
      <c r="BW64" s="235" t="str">
        <f t="shared" si="148"/>
        <v/>
      </c>
      <c r="BX64" s="236" t="str">
        <f>IFERROR(VLOOKUP(BW64,'Referencia Parámetros'!$A$2:$B$18,2),"")</f>
        <v/>
      </c>
      <c r="BY64" s="140"/>
      <c r="BZ64" s="140"/>
      <c r="CA64" s="136" t="str">
        <f t="shared" si="243"/>
        <v>Completar</v>
      </c>
      <c r="CB64" s="134"/>
      <c r="CC64" s="134"/>
      <c r="CD64" s="134"/>
      <c r="CE64" s="136" t="str">
        <f t="shared" si="244"/>
        <v>Completar</v>
      </c>
      <c r="CF64" s="137" t="str">
        <f t="shared" si="245"/>
        <v>Completar</v>
      </c>
      <c r="CG64" s="137" t="str">
        <f t="shared" si="246"/>
        <v>Completar</v>
      </c>
      <c r="CH64" s="135"/>
      <c r="CI64" s="136" t="str">
        <f t="shared" si="247"/>
        <v>Completar</v>
      </c>
      <c r="CJ64" s="237">
        <f t="shared" si="149"/>
        <v>0</v>
      </c>
      <c r="CK64" s="238">
        <f t="shared" si="150"/>
        <v>0</v>
      </c>
      <c r="CL64" s="239" t="str">
        <f>IFERROR(IF(CK64&gt;20*BX64,'Referencia Parámetros'!$D$20,IF(CK64&gt;10*BX64,'Referencia Parámetros'!$D$21,IF(CK64&gt;5*BX64,'Referencia Parámetros'!$D$22, IF(CK64&gt;1,'Referencia Parámetros'!$D$23,"NO APLICA")))),"")</f>
        <v/>
      </c>
      <c r="CM64" s="240" t="str">
        <f t="shared" si="151"/>
        <v/>
      </c>
      <c r="CN64" s="291">
        <f t="shared" si="40"/>
        <v>0</v>
      </c>
      <c r="CO64" s="234">
        <f t="shared" si="152"/>
        <v>0</v>
      </c>
      <c r="CP64" s="234">
        <f t="shared" si="153"/>
        <v>0</v>
      </c>
      <c r="CQ64" s="234">
        <f t="shared" si="154"/>
        <v>0</v>
      </c>
      <c r="CR64" s="242">
        <f t="shared" si="155"/>
        <v>0</v>
      </c>
      <c r="CT64" s="234">
        <f t="shared" si="224"/>
        <v>51</v>
      </c>
      <c r="CU64" s="235" t="str">
        <f t="shared" si="156"/>
        <v/>
      </c>
      <c r="CV64" s="236" t="str">
        <f>IFERROR(VLOOKUP(CU64,'Referencia Parámetros'!$A$2:$B$18,2),"")</f>
        <v/>
      </c>
      <c r="CW64" s="140"/>
      <c r="CX64" s="140"/>
      <c r="CY64" s="136" t="str">
        <f t="shared" si="248"/>
        <v>Completar</v>
      </c>
      <c r="CZ64" s="134"/>
      <c r="DA64" s="134"/>
      <c r="DB64" s="134"/>
      <c r="DC64" s="136" t="str">
        <f t="shared" si="249"/>
        <v>Completar</v>
      </c>
      <c r="DD64" s="137" t="str">
        <f t="shared" si="250"/>
        <v>Completar</v>
      </c>
      <c r="DE64" s="137" t="str">
        <f t="shared" si="251"/>
        <v>Completar</v>
      </c>
      <c r="DF64" s="135"/>
      <c r="DG64" s="136" t="str">
        <f t="shared" si="252"/>
        <v>Completar</v>
      </c>
      <c r="DH64" s="237">
        <f t="shared" si="157"/>
        <v>0</v>
      </c>
      <c r="DI64" s="238">
        <f t="shared" si="158"/>
        <v>0</v>
      </c>
      <c r="DJ64" s="239" t="str">
        <f>IFERROR(IF(DI64&gt;20*CV64,'Referencia Parámetros'!$D$20,IF(DI64&gt;10*CV64,'Referencia Parámetros'!$D$21,IF(DI64&gt;5*CV64,'Referencia Parámetros'!$D$22, IF(DI64&gt;1,'Referencia Parámetros'!$D$23,"NO APLICA")))),"")</f>
        <v/>
      </c>
      <c r="DK64" s="240" t="str">
        <f t="shared" si="159"/>
        <v/>
      </c>
      <c r="DL64" s="291">
        <f t="shared" si="50"/>
        <v>0</v>
      </c>
      <c r="DM64" s="234">
        <f t="shared" si="160"/>
        <v>0</v>
      </c>
      <c r="DN64" s="234">
        <f t="shared" si="161"/>
        <v>0</v>
      </c>
      <c r="DO64" s="234">
        <f t="shared" si="162"/>
        <v>0</v>
      </c>
      <c r="DP64" s="242">
        <f t="shared" si="163"/>
        <v>0</v>
      </c>
      <c r="DR64" s="234">
        <f t="shared" si="225"/>
        <v>51</v>
      </c>
      <c r="DS64" s="235" t="str">
        <f t="shared" si="164"/>
        <v/>
      </c>
      <c r="DT64" s="236" t="str">
        <f>IFERROR(VLOOKUP(DS64,'Referencia Parámetros'!$A$2:$B$18,2),"")</f>
        <v/>
      </c>
      <c r="DU64" s="140"/>
      <c r="DV64" s="140"/>
      <c r="DW64" s="136" t="str">
        <f t="shared" si="253"/>
        <v>Completar</v>
      </c>
      <c r="DX64" s="134"/>
      <c r="DY64" s="134"/>
      <c r="DZ64" s="134"/>
      <c r="EA64" s="136" t="str">
        <f t="shared" si="254"/>
        <v>Completar</v>
      </c>
      <c r="EB64" s="137" t="str">
        <f t="shared" si="255"/>
        <v>Completar</v>
      </c>
      <c r="EC64" s="137" t="str">
        <f t="shared" si="256"/>
        <v>Completar</v>
      </c>
      <c r="ED64" s="135"/>
      <c r="EE64" s="136" t="str">
        <f t="shared" si="257"/>
        <v>Completar</v>
      </c>
      <c r="EF64" s="237">
        <f t="shared" si="165"/>
        <v>0</v>
      </c>
      <c r="EG64" s="238">
        <f t="shared" si="166"/>
        <v>0</v>
      </c>
      <c r="EH64" s="239" t="str">
        <f>IFERROR(IF(EG64&gt;20*DT64,'Referencia Parámetros'!$D$20,IF(EG64&gt;10*DT64,'Referencia Parámetros'!$D$21,IF(EG64&gt;5*DT64,'Referencia Parámetros'!$D$22, IF(EG64&gt;1,'Referencia Parámetros'!$D$23,"NO APLICA")))),"")</f>
        <v/>
      </c>
      <c r="EI64" s="240" t="str">
        <f t="shared" si="167"/>
        <v/>
      </c>
      <c r="EJ64" s="291">
        <f t="shared" si="60"/>
        <v>0</v>
      </c>
      <c r="EK64" s="234">
        <f t="shared" si="168"/>
        <v>0</v>
      </c>
      <c r="EL64" s="234">
        <f t="shared" si="169"/>
        <v>0</v>
      </c>
      <c r="EM64" s="234">
        <f t="shared" si="170"/>
        <v>0</v>
      </c>
      <c r="EN64" s="242">
        <f t="shared" si="171"/>
        <v>0</v>
      </c>
      <c r="EP64" s="234">
        <f t="shared" si="226"/>
        <v>51</v>
      </c>
      <c r="EQ64" s="235" t="str">
        <f t="shared" si="172"/>
        <v/>
      </c>
      <c r="ER64" s="236" t="str">
        <f>IFERROR(VLOOKUP(EQ64,'Referencia Parámetros'!$A$2:$B$18,2),"")</f>
        <v/>
      </c>
      <c r="ES64" s="140"/>
      <c r="ET64" s="140"/>
      <c r="EU64" s="136" t="str">
        <f t="shared" si="258"/>
        <v>Completar</v>
      </c>
      <c r="EV64" s="134"/>
      <c r="EW64" s="134"/>
      <c r="EX64" s="134"/>
      <c r="EY64" s="136" t="str">
        <f t="shared" si="259"/>
        <v>Completar</v>
      </c>
      <c r="EZ64" s="137" t="str">
        <f t="shared" si="260"/>
        <v>Completar</v>
      </c>
      <c r="FA64" s="137" t="str">
        <f t="shared" si="261"/>
        <v>Completar</v>
      </c>
      <c r="FB64" s="135"/>
      <c r="FC64" s="136" t="str">
        <f t="shared" si="262"/>
        <v>Completar</v>
      </c>
      <c r="FD64" s="237">
        <f t="shared" si="173"/>
        <v>0</v>
      </c>
      <c r="FE64" s="238">
        <f t="shared" si="174"/>
        <v>0</v>
      </c>
      <c r="FF64" s="239" t="str">
        <f>IFERROR(IF(FE64&gt;20*ER64,'Referencia Parámetros'!$D$20,IF(FE64&gt;10*ER64,'Referencia Parámetros'!$D$21,IF(FE64&gt;5*ER64,'Referencia Parámetros'!$D$22, IF(FE64&gt;1,'Referencia Parámetros'!$D$23,"NO APLICA")))),"")</f>
        <v/>
      </c>
      <c r="FG64" s="240" t="str">
        <f t="shared" si="175"/>
        <v/>
      </c>
      <c r="FH64" s="291">
        <f t="shared" si="70"/>
        <v>0</v>
      </c>
      <c r="FI64" s="234">
        <f t="shared" si="176"/>
        <v>0</v>
      </c>
      <c r="FJ64" s="234">
        <f t="shared" si="177"/>
        <v>0</v>
      </c>
      <c r="FK64" s="234">
        <f t="shared" si="178"/>
        <v>0</v>
      </c>
      <c r="FL64" s="242">
        <f t="shared" si="179"/>
        <v>0</v>
      </c>
      <c r="FN64" s="234">
        <f t="shared" si="227"/>
        <v>51</v>
      </c>
      <c r="FO64" s="235" t="str">
        <f t="shared" si="180"/>
        <v/>
      </c>
      <c r="FP64" s="236" t="str">
        <f>IFERROR(VLOOKUP(FO64,'Referencia Parámetros'!$A$2:$B$18,2),"")</f>
        <v/>
      </c>
      <c r="FQ64" s="140"/>
      <c r="FR64" s="140"/>
      <c r="FS64" s="136" t="str">
        <f t="shared" si="263"/>
        <v>Completar</v>
      </c>
      <c r="FT64" s="134"/>
      <c r="FU64" s="134"/>
      <c r="FV64" s="134"/>
      <c r="FW64" s="136" t="str">
        <f t="shared" si="264"/>
        <v>Completar</v>
      </c>
      <c r="FX64" s="137" t="str">
        <f t="shared" si="265"/>
        <v>Completar</v>
      </c>
      <c r="FY64" s="137" t="str">
        <f t="shared" si="266"/>
        <v>Completar</v>
      </c>
      <c r="FZ64" s="135"/>
      <c r="GA64" s="136" t="str">
        <f t="shared" si="267"/>
        <v>Completar</v>
      </c>
      <c r="GB64" s="237">
        <f t="shared" si="181"/>
        <v>0</v>
      </c>
      <c r="GC64" s="238">
        <f t="shared" si="182"/>
        <v>0</v>
      </c>
      <c r="GD64" s="239" t="str">
        <f>IFERROR(IF(GC64&gt;20*FP64,'Referencia Parámetros'!$D$20,IF(GC64&gt;10*FP64,'Referencia Parámetros'!$D$21,IF(GC64&gt;5*FP64,'Referencia Parámetros'!$D$22, IF(GC64&gt;1,'Referencia Parámetros'!$D$23,"NO APLICA")))),"")</f>
        <v/>
      </c>
      <c r="GE64" s="240" t="str">
        <f t="shared" si="183"/>
        <v/>
      </c>
      <c r="GF64" s="291">
        <f t="shared" si="80"/>
        <v>0</v>
      </c>
      <c r="GG64" s="234">
        <f t="shared" si="184"/>
        <v>0</v>
      </c>
      <c r="GH64" s="234">
        <f t="shared" si="185"/>
        <v>0</v>
      </c>
      <c r="GI64" s="234">
        <f t="shared" si="186"/>
        <v>0</v>
      </c>
      <c r="GJ64" s="242">
        <f t="shared" si="187"/>
        <v>0</v>
      </c>
      <c r="GL64" s="234">
        <f t="shared" si="228"/>
        <v>51</v>
      </c>
      <c r="GM64" s="235" t="str">
        <f t="shared" si="188"/>
        <v/>
      </c>
      <c r="GN64" s="236" t="str">
        <f>IFERROR(VLOOKUP(GM64,'Referencia Parámetros'!$A$2:$B$18,2),"")</f>
        <v/>
      </c>
      <c r="GO64" s="140"/>
      <c r="GP64" s="140"/>
      <c r="GQ64" s="136" t="str">
        <f t="shared" si="268"/>
        <v>Completar</v>
      </c>
      <c r="GR64" s="134"/>
      <c r="GS64" s="134"/>
      <c r="GT64" s="134"/>
      <c r="GU64" s="136" t="str">
        <f t="shared" si="269"/>
        <v>Completar</v>
      </c>
      <c r="GV64" s="137" t="str">
        <f t="shared" si="270"/>
        <v>Completar</v>
      </c>
      <c r="GW64" s="137" t="str">
        <f t="shared" si="271"/>
        <v>Completar</v>
      </c>
      <c r="GX64" s="135"/>
      <c r="GY64" s="136" t="str">
        <f t="shared" si="272"/>
        <v>Completar</v>
      </c>
      <c r="GZ64" s="237">
        <f t="shared" si="189"/>
        <v>0</v>
      </c>
      <c r="HA64" s="238">
        <f t="shared" si="190"/>
        <v>0</v>
      </c>
      <c r="HB64" s="239" t="str">
        <f>IFERROR(IF(HA64&gt;20*GN64,'Referencia Parámetros'!$D$20,IF(HA64&gt;10*GN64,'Referencia Parámetros'!$D$21,IF(HA64&gt;5*GN64,'Referencia Parámetros'!$D$22, IF(HA64&gt;1,'Referencia Parámetros'!$D$23,"NO APLICA")))),"")</f>
        <v/>
      </c>
      <c r="HC64" s="240" t="str">
        <f t="shared" si="191"/>
        <v/>
      </c>
      <c r="HD64" s="291">
        <f t="shared" si="90"/>
        <v>0</v>
      </c>
      <c r="HE64" s="234">
        <f t="shared" si="192"/>
        <v>0</v>
      </c>
      <c r="HF64" s="234">
        <f t="shared" si="193"/>
        <v>0</v>
      </c>
      <c r="HG64" s="234">
        <f t="shared" si="194"/>
        <v>0</v>
      </c>
      <c r="HH64" s="242">
        <f t="shared" si="195"/>
        <v>0</v>
      </c>
      <c r="HJ64" s="234">
        <f t="shared" si="229"/>
        <v>51</v>
      </c>
      <c r="HK64" s="235" t="str">
        <f t="shared" si="196"/>
        <v/>
      </c>
      <c r="HL64" s="236" t="str">
        <f>IFERROR(VLOOKUP(HK64,'Referencia Parámetros'!$A$2:$B$18,2),"")</f>
        <v/>
      </c>
      <c r="HM64" s="140"/>
      <c r="HN64" s="140"/>
      <c r="HO64" s="136" t="str">
        <f t="shared" si="273"/>
        <v>Completar</v>
      </c>
      <c r="HP64" s="134"/>
      <c r="HQ64" s="134"/>
      <c r="HR64" s="134"/>
      <c r="HS64" s="136" t="str">
        <f t="shared" si="274"/>
        <v>Completar</v>
      </c>
      <c r="HT64" s="137" t="str">
        <f t="shared" si="275"/>
        <v>Completar</v>
      </c>
      <c r="HU64" s="137" t="str">
        <f t="shared" si="276"/>
        <v>Completar</v>
      </c>
      <c r="HV64" s="135"/>
      <c r="HW64" s="136" t="str">
        <f t="shared" si="277"/>
        <v>Completar</v>
      </c>
      <c r="HX64" s="237">
        <f t="shared" si="197"/>
        <v>0</v>
      </c>
      <c r="HY64" s="238">
        <f t="shared" si="198"/>
        <v>0</v>
      </c>
      <c r="HZ64" s="239" t="str">
        <f>IFERROR(IF(HY64&gt;20*HL64,'Referencia Parámetros'!$D$20,IF(HY64&gt;10*HL64,'Referencia Parámetros'!$D$21,IF(HY64&gt;5*HL64,'Referencia Parámetros'!$D$22, IF(HY64&gt;1,'Referencia Parámetros'!$D$23,"NO APLICA")))),"")</f>
        <v/>
      </c>
      <c r="IA64" s="240" t="str">
        <f t="shared" si="199"/>
        <v/>
      </c>
      <c r="IB64" s="291">
        <f t="shared" si="100"/>
        <v>0</v>
      </c>
      <c r="IC64" s="234">
        <f t="shared" si="200"/>
        <v>0</v>
      </c>
      <c r="ID64" s="234">
        <f t="shared" si="201"/>
        <v>0</v>
      </c>
      <c r="IE64" s="234">
        <f t="shared" si="202"/>
        <v>0</v>
      </c>
      <c r="IF64" s="242">
        <f t="shared" si="203"/>
        <v>0</v>
      </c>
      <c r="IH64" s="234">
        <f t="shared" si="230"/>
        <v>51</v>
      </c>
      <c r="II64" s="235" t="str">
        <f t="shared" si="204"/>
        <v/>
      </c>
      <c r="IJ64" s="236" t="str">
        <f>IFERROR(VLOOKUP(II64,'Referencia Parámetros'!$A$2:$B$18,2),"")</f>
        <v/>
      </c>
      <c r="IK64" s="140"/>
      <c r="IL64" s="140"/>
      <c r="IM64" s="136" t="str">
        <f t="shared" si="278"/>
        <v>Completar</v>
      </c>
      <c r="IN64" s="134"/>
      <c r="IO64" s="134"/>
      <c r="IP64" s="134"/>
      <c r="IQ64" s="136" t="str">
        <f t="shared" si="279"/>
        <v>Completar</v>
      </c>
      <c r="IR64" s="137" t="str">
        <f t="shared" si="280"/>
        <v>Completar</v>
      </c>
      <c r="IS64" s="137" t="str">
        <f t="shared" si="281"/>
        <v>Completar</v>
      </c>
      <c r="IT64" s="135"/>
      <c r="IU64" s="136" t="str">
        <f t="shared" si="282"/>
        <v>Completar</v>
      </c>
      <c r="IV64" s="237">
        <f t="shared" si="205"/>
        <v>0</v>
      </c>
      <c r="IW64" s="238">
        <f t="shared" si="206"/>
        <v>0</v>
      </c>
      <c r="IX64" s="239" t="str">
        <f>IFERROR(IF(IW64&gt;20*IJ64,'Referencia Parámetros'!$D$20,IF(IW64&gt;10*IJ64,'Referencia Parámetros'!$D$21,IF(IW64&gt;5*IJ64,'Referencia Parámetros'!$D$22, IF(IW64&gt;1,'Referencia Parámetros'!$D$23,"NO APLICA")))),"")</f>
        <v/>
      </c>
      <c r="IY64" s="240" t="str">
        <f t="shared" si="207"/>
        <v/>
      </c>
      <c r="IZ64" s="291">
        <f t="shared" si="110"/>
        <v>0</v>
      </c>
      <c r="JA64" s="234">
        <f t="shared" si="208"/>
        <v>0</v>
      </c>
      <c r="JB64" s="234">
        <f t="shared" si="209"/>
        <v>0</v>
      </c>
      <c r="JC64" s="234">
        <f t="shared" si="210"/>
        <v>0</v>
      </c>
      <c r="JD64" s="242">
        <f t="shared" si="211"/>
        <v>0</v>
      </c>
      <c r="JE64" s="198"/>
      <c r="JF64" s="234">
        <f t="shared" si="231"/>
        <v>51</v>
      </c>
      <c r="JG64" s="235" t="str">
        <f t="shared" si="212"/>
        <v/>
      </c>
      <c r="JH64" s="236" t="str">
        <f>IFERROR(VLOOKUP(JG64,'Referencia Parámetros'!$A$2:$B$18,2),"")</f>
        <v/>
      </c>
      <c r="JI64" s="140"/>
      <c r="JJ64" s="140"/>
      <c r="JK64" s="136" t="str">
        <f t="shared" si="283"/>
        <v>Completar</v>
      </c>
      <c r="JL64" s="134"/>
      <c r="JM64" s="134"/>
      <c r="JN64" s="134"/>
      <c r="JO64" s="136" t="str">
        <f t="shared" si="284"/>
        <v>Completar</v>
      </c>
      <c r="JP64" s="137" t="str">
        <f t="shared" si="285"/>
        <v>Completar</v>
      </c>
      <c r="JQ64" s="137" t="str">
        <f t="shared" si="286"/>
        <v>Completar</v>
      </c>
      <c r="JR64" s="135"/>
      <c r="JS64" s="136" t="str">
        <f t="shared" si="287"/>
        <v>Completar</v>
      </c>
      <c r="JT64" s="237">
        <f t="shared" si="213"/>
        <v>0</v>
      </c>
      <c r="JU64" s="238">
        <f t="shared" si="214"/>
        <v>0</v>
      </c>
      <c r="JV64" s="239" t="str">
        <f>IFERROR(IF(JU64&gt;20*JH64,'Referencia Parámetros'!$D$20,IF(JU64&gt;10*JH64,'Referencia Parámetros'!$D$21,IF(JU64&gt;5*JH64,'Referencia Parámetros'!$D$22, IF(JU64&gt;1,'Referencia Parámetros'!$D$23,"NO APLICA")))),"")</f>
        <v/>
      </c>
      <c r="JW64" s="240" t="str">
        <f t="shared" si="215"/>
        <v/>
      </c>
      <c r="JX64" s="291">
        <f t="shared" si="120"/>
        <v>0</v>
      </c>
      <c r="JY64" s="234">
        <f t="shared" si="216"/>
        <v>0</v>
      </c>
      <c r="JZ64" s="234">
        <f t="shared" si="217"/>
        <v>0</v>
      </c>
      <c r="KA64" s="234">
        <f t="shared" si="218"/>
        <v>0</v>
      </c>
      <c r="KB64" s="242">
        <f t="shared" si="219"/>
        <v>0</v>
      </c>
      <c r="LK64" s="244"/>
      <c r="LY64" s="198"/>
    </row>
    <row r="65" spans="1:337" ht="16.5" customHeight="1" x14ac:dyDescent="0.25">
      <c r="A65" s="234">
        <f t="shared" si="220"/>
        <v>52</v>
      </c>
      <c r="B65" s="235" t="str">
        <f t="shared" si="124"/>
        <v/>
      </c>
      <c r="C65" s="236" t="str">
        <f>+IFERROR(VLOOKUP(B65,'Referencia Parámetros'!$A$2:$B$18,2),"")</f>
        <v/>
      </c>
      <c r="D65" s="140"/>
      <c r="E65" s="134"/>
      <c r="F65" s="135"/>
      <c r="G65" s="134"/>
      <c r="H65" s="134"/>
      <c r="I65" s="134"/>
      <c r="J65" s="135"/>
      <c r="K65" s="141"/>
      <c r="L65" s="141"/>
      <c r="M65" s="135"/>
      <c r="N65" s="135"/>
      <c r="O65" s="237">
        <f t="shared" si="125"/>
        <v>0</v>
      </c>
      <c r="P65" s="238">
        <f t="shared" si="126"/>
        <v>0</v>
      </c>
      <c r="Q65" s="239" t="str">
        <f>IFERROR(IF(P65&gt;20*C65,'Referencia Parámetros'!$D$20,IF(P65&gt;10*C65,'Referencia Parámetros'!$D$21,IF(P65&gt;5*C65,'Referencia Parámetros'!$D$22,IF(P65&gt;1,'Referencia Parámetros'!$D$23,"NO APLICA")))),"")</f>
        <v/>
      </c>
      <c r="R65" s="240" t="str">
        <f t="shared" si="127"/>
        <v/>
      </c>
      <c r="S65" s="300">
        <f t="shared" si="13"/>
        <v>0</v>
      </c>
      <c r="T65" s="234">
        <f t="shared" si="128"/>
        <v>0</v>
      </c>
      <c r="U65" s="234">
        <f t="shared" si="129"/>
        <v>0</v>
      </c>
      <c r="V65" s="234">
        <f t="shared" si="130"/>
        <v>0</v>
      </c>
      <c r="W65" s="242">
        <f t="shared" si="131"/>
        <v>0</v>
      </c>
      <c r="X65" s="297"/>
      <c r="Z65" s="234">
        <f t="shared" si="221"/>
        <v>52</v>
      </c>
      <c r="AA65" s="235" t="str">
        <f t="shared" si="132"/>
        <v/>
      </c>
      <c r="AB65" s="236" t="str">
        <f>IFERROR(VLOOKUP(AA65,'Referencia Parámetros'!$A$2:$B$18,2),"")</f>
        <v/>
      </c>
      <c r="AC65" s="140"/>
      <c r="AD65" s="140"/>
      <c r="AE65" s="136" t="str">
        <f t="shared" si="233"/>
        <v>Completar</v>
      </c>
      <c r="AF65" s="134"/>
      <c r="AG65" s="134"/>
      <c r="AH65" s="134"/>
      <c r="AI65" s="136" t="str">
        <f t="shared" si="234"/>
        <v>Completar</v>
      </c>
      <c r="AJ65" s="137" t="str">
        <f t="shared" si="235"/>
        <v>Completar</v>
      </c>
      <c r="AK65" s="137" t="str">
        <f t="shared" si="236"/>
        <v>Completar</v>
      </c>
      <c r="AL65" s="135"/>
      <c r="AM65" s="136" t="str">
        <f t="shared" si="237"/>
        <v>Completar</v>
      </c>
      <c r="AN65" s="237">
        <f t="shared" si="133"/>
        <v>0</v>
      </c>
      <c r="AO65" s="238">
        <f t="shared" si="134"/>
        <v>0</v>
      </c>
      <c r="AP65" s="239" t="str">
        <f>IFERROR(IF(AO65&gt;20*AB65,'Referencia Parámetros'!$D$20,IF(AO65&gt;10*AB65,'Referencia Parámetros'!$D$21,IF(AO65&gt;5*AB65,'Referencia Parámetros'!$D$22, IF(AO65&gt;1,'Referencia Parámetros'!$D$23,"NO APLICA")))),"")</f>
        <v/>
      </c>
      <c r="AQ65" s="240" t="str">
        <f t="shared" si="135"/>
        <v/>
      </c>
      <c r="AR65" s="291">
        <f t="shared" si="232"/>
        <v>0</v>
      </c>
      <c r="AS65" s="234">
        <f t="shared" si="136"/>
        <v>0</v>
      </c>
      <c r="AT65" s="234">
        <f t="shared" si="137"/>
        <v>0</v>
      </c>
      <c r="AU65" s="234">
        <f t="shared" si="138"/>
        <v>0</v>
      </c>
      <c r="AV65" s="242">
        <f t="shared" si="139"/>
        <v>0</v>
      </c>
      <c r="AX65" s="234">
        <f t="shared" si="222"/>
        <v>52</v>
      </c>
      <c r="AY65" s="235" t="str">
        <f t="shared" si="140"/>
        <v/>
      </c>
      <c r="AZ65" s="236" t="str">
        <f>IFERROR(VLOOKUP(AY65,'Referencia Parámetros'!$A$2:$B$18,2),"")</f>
        <v/>
      </c>
      <c r="BA65" s="140"/>
      <c r="BB65" s="140"/>
      <c r="BC65" s="136" t="str">
        <f t="shared" si="238"/>
        <v>Completar</v>
      </c>
      <c r="BD65" s="134"/>
      <c r="BE65" s="134"/>
      <c r="BF65" s="134"/>
      <c r="BG65" s="136" t="str">
        <f t="shared" si="239"/>
        <v>Completar</v>
      </c>
      <c r="BH65" s="137" t="str">
        <f t="shared" si="240"/>
        <v>Completar</v>
      </c>
      <c r="BI65" s="137" t="str">
        <f t="shared" si="241"/>
        <v>Completar</v>
      </c>
      <c r="BJ65" s="135"/>
      <c r="BK65" s="136" t="str">
        <f t="shared" si="242"/>
        <v>Completar</v>
      </c>
      <c r="BL65" s="237">
        <f t="shared" si="141"/>
        <v>0</v>
      </c>
      <c r="BM65" s="238">
        <f t="shared" si="142"/>
        <v>0</v>
      </c>
      <c r="BN65" s="239" t="str">
        <f>IFERROR(IF(BM65&gt;20*AZ65,'Referencia Parámetros'!$D$20,IF(BM65&gt;10*AZ65,'Referencia Parámetros'!$D$21,IF(BM65&gt;5*AZ65,'Referencia Parámetros'!$D$22, IF(BM65&gt;1,'Referencia Parámetros'!$D$23,"NO APLICA")))),"")</f>
        <v/>
      </c>
      <c r="BO65" s="240" t="str">
        <f t="shared" si="143"/>
        <v/>
      </c>
      <c r="BP65" s="291">
        <f t="shared" si="30"/>
        <v>0</v>
      </c>
      <c r="BQ65" s="234">
        <f t="shared" si="144"/>
        <v>0</v>
      </c>
      <c r="BR65" s="234">
        <f t="shared" si="145"/>
        <v>0</v>
      </c>
      <c r="BS65" s="234">
        <f t="shared" si="146"/>
        <v>0</v>
      </c>
      <c r="BT65" s="242">
        <f t="shared" si="147"/>
        <v>0</v>
      </c>
      <c r="BV65" s="234">
        <f t="shared" si="223"/>
        <v>52</v>
      </c>
      <c r="BW65" s="235" t="str">
        <f t="shared" si="148"/>
        <v/>
      </c>
      <c r="BX65" s="236" t="str">
        <f>IFERROR(VLOOKUP(BW65,'Referencia Parámetros'!$A$2:$B$18,2),"")</f>
        <v/>
      </c>
      <c r="BY65" s="140"/>
      <c r="BZ65" s="140"/>
      <c r="CA65" s="136" t="str">
        <f t="shared" si="243"/>
        <v>Completar</v>
      </c>
      <c r="CB65" s="134"/>
      <c r="CC65" s="134"/>
      <c r="CD65" s="134"/>
      <c r="CE65" s="136" t="str">
        <f t="shared" si="244"/>
        <v>Completar</v>
      </c>
      <c r="CF65" s="137" t="str">
        <f t="shared" si="245"/>
        <v>Completar</v>
      </c>
      <c r="CG65" s="137" t="str">
        <f t="shared" si="246"/>
        <v>Completar</v>
      </c>
      <c r="CH65" s="135"/>
      <c r="CI65" s="136" t="str">
        <f t="shared" si="247"/>
        <v>Completar</v>
      </c>
      <c r="CJ65" s="237">
        <f t="shared" si="149"/>
        <v>0</v>
      </c>
      <c r="CK65" s="238">
        <f t="shared" si="150"/>
        <v>0</v>
      </c>
      <c r="CL65" s="239" t="str">
        <f>IFERROR(IF(CK65&gt;20*BX65,'Referencia Parámetros'!$D$20,IF(CK65&gt;10*BX65,'Referencia Parámetros'!$D$21,IF(CK65&gt;5*BX65,'Referencia Parámetros'!$D$22, IF(CK65&gt;1,'Referencia Parámetros'!$D$23,"NO APLICA")))),"")</f>
        <v/>
      </c>
      <c r="CM65" s="240" t="str">
        <f t="shared" si="151"/>
        <v/>
      </c>
      <c r="CN65" s="291">
        <f t="shared" si="40"/>
        <v>0</v>
      </c>
      <c r="CO65" s="234">
        <f t="shared" si="152"/>
        <v>0</v>
      </c>
      <c r="CP65" s="234">
        <f t="shared" si="153"/>
        <v>0</v>
      </c>
      <c r="CQ65" s="234">
        <f t="shared" si="154"/>
        <v>0</v>
      </c>
      <c r="CR65" s="242">
        <f t="shared" si="155"/>
        <v>0</v>
      </c>
      <c r="CT65" s="234">
        <f t="shared" si="224"/>
        <v>52</v>
      </c>
      <c r="CU65" s="235" t="str">
        <f t="shared" si="156"/>
        <v/>
      </c>
      <c r="CV65" s="236" t="str">
        <f>IFERROR(VLOOKUP(CU65,'Referencia Parámetros'!$A$2:$B$18,2),"")</f>
        <v/>
      </c>
      <c r="CW65" s="140"/>
      <c r="CX65" s="140"/>
      <c r="CY65" s="136" t="str">
        <f t="shared" si="248"/>
        <v>Completar</v>
      </c>
      <c r="CZ65" s="134"/>
      <c r="DA65" s="134"/>
      <c r="DB65" s="134"/>
      <c r="DC65" s="136" t="str">
        <f t="shared" si="249"/>
        <v>Completar</v>
      </c>
      <c r="DD65" s="137" t="str">
        <f t="shared" si="250"/>
        <v>Completar</v>
      </c>
      <c r="DE65" s="137" t="str">
        <f t="shared" si="251"/>
        <v>Completar</v>
      </c>
      <c r="DF65" s="135"/>
      <c r="DG65" s="136" t="str">
        <f t="shared" si="252"/>
        <v>Completar</v>
      </c>
      <c r="DH65" s="237">
        <f t="shared" si="157"/>
        <v>0</v>
      </c>
      <c r="DI65" s="238">
        <f t="shared" si="158"/>
        <v>0</v>
      </c>
      <c r="DJ65" s="239" t="str">
        <f>IFERROR(IF(DI65&gt;20*CV65,'Referencia Parámetros'!$D$20,IF(DI65&gt;10*CV65,'Referencia Parámetros'!$D$21,IF(DI65&gt;5*CV65,'Referencia Parámetros'!$D$22, IF(DI65&gt;1,'Referencia Parámetros'!$D$23,"NO APLICA")))),"")</f>
        <v/>
      </c>
      <c r="DK65" s="240" t="str">
        <f t="shared" si="159"/>
        <v/>
      </c>
      <c r="DL65" s="291">
        <f t="shared" si="50"/>
        <v>0</v>
      </c>
      <c r="DM65" s="234">
        <f t="shared" si="160"/>
        <v>0</v>
      </c>
      <c r="DN65" s="234">
        <f t="shared" si="161"/>
        <v>0</v>
      </c>
      <c r="DO65" s="234">
        <f t="shared" si="162"/>
        <v>0</v>
      </c>
      <c r="DP65" s="242">
        <f t="shared" si="163"/>
        <v>0</v>
      </c>
      <c r="DR65" s="234">
        <f t="shared" si="225"/>
        <v>52</v>
      </c>
      <c r="DS65" s="235" t="str">
        <f t="shared" si="164"/>
        <v/>
      </c>
      <c r="DT65" s="236" t="str">
        <f>IFERROR(VLOOKUP(DS65,'Referencia Parámetros'!$A$2:$B$18,2),"")</f>
        <v/>
      </c>
      <c r="DU65" s="140"/>
      <c r="DV65" s="140"/>
      <c r="DW65" s="136" t="str">
        <f t="shared" si="253"/>
        <v>Completar</v>
      </c>
      <c r="DX65" s="134"/>
      <c r="DY65" s="134"/>
      <c r="DZ65" s="134"/>
      <c r="EA65" s="136" t="str">
        <f t="shared" si="254"/>
        <v>Completar</v>
      </c>
      <c r="EB65" s="137" t="str">
        <f t="shared" si="255"/>
        <v>Completar</v>
      </c>
      <c r="EC65" s="137" t="str">
        <f t="shared" si="256"/>
        <v>Completar</v>
      </c>
      <c r="ED65" s="135"/>
      <c r="EE65" s="136" t="str">
        <f t="shared" si="257"/>
        <v>Completar</v>
      </c>
      <c r="EF65" s="237">
        <f t="shared" si="165"/>
        <v>0</v>
      </c>
      <c r="EG65" s="238">
        <f t="shared" si="166"/>
        <v>0</v>
      </c>
      <c r="EH65" s="239" t="str">
        <f>IFERROR(IF(EG65&gt;20*DT65,'Referencia Parámetros'!$D$20,IF(EG65&gt;10*DT65,'Referencia Parámetros'!$D$21,IF(EG65&gt;5*DT65,'Referencia Parámetros'!$D$22, IF(EG65&gt;1,'Referencia Parámetros'!$D$23,"NO APLICA")))),"")</f>
        <v/>
      </c>
      <c r="EI65" s="240" t="str">
        <f t="shared" si="167"/>
        <v/>
      </c>
      <c r="EJ65" s="291">
        <f t="shared" si="60"/>
        <v>0</v>
      </c>
      <c r="EK65" s="234">
        <f t="shared" si="168"/>
        <v>0</v>
      </c>
      <c r="EL65" s="234">
        <f t="shared" si="169"/>
        <v>0</v>
      </c>
      <c r="EM65" s="234">
        <f t="shared" si="170"/>
        <v>0</v>
      </c>
      <c r="EN65" s="242">
        <f t="shared" si="171"/>
        <v>0</v>
      </c>
      <c r="EP65" s="234">
        <f t="shared" si="226"/>
        <v>52</v>
      </c>
      <c r="EQ65" s="235" t="str">
        <f t="shared" si="172"/>
        <v/>
      </c>
      <c r="ER65" s="236" t="str">
        <f>IFERROR(VLOOKUP(EQ65,'Referencia Parámetros'!$A$2:$B$18,2),"")</f>
        <v/>
      </c>
      <c r="ES65" s="140"/>
      <c r="ET65" s="140"/>
      <c r="EU65" s="136" t="str">
        <f t="shared" si="258"/>
        <v>Completar</v>
      </c>
      <c r="EV65" s="134"/>
      <c r="EW65" s="134"/>
      <c r="EX65" s="134"/>
      <c r="EY65" s="136" t="str">
        <f t="shared" si="259"/>
        <v>Completar</v>
      </c>
      <c r="EZ65" s="137" t="str">
        <f t="shared" si="260"/>
        <v>Completar</v>
      </c>
      <c r="FA65" s="137" t="str">
        <f t="shared" si="261"/>
        <v>Completar</v>
      </c>
      <c r="FB65" s="135"/>
      <c r="FC65" s="136" t="str">
        <f t="shared" si="262"/>
        <v>Completar</v>
      </c>
      <c r="FD65" s="237">
        <f t="shared" si="173"/>
        <v>0</v>
      </c>
      <c r="FE65" s="238">
        <f t="shared" si="174"/>
        <v>0</v>
      </c>
      <c r="FF65" s="239" t="str">
        <f>IFERROR(IF(FE65&gt;20*ER65,'Referencia Parámetros'!$D$20,IF(FE65&gt;10*ER65,'Referencia Parámetros'!$D$21,IF(FE65&gt;5*ER65,'Referencia Parámetros'!$D$22, IF(FE65&gt;1,'Referencia Parámetros'!$D$23,"NO APLICA")))),"")</f>
        <v/>
      </c>
      <c r="FG65" s="240" t="str">
        <f t="shared" si="175"/>
        <v/>
      </c>
      <c r="FH65" s="291">
        <f t="shared" si="70"/>
        <v>0</v>
      </c>
      <c r="FI65" s="234">
        <f t="shared" si="176"/>
        <v>0</v>
      </c>
      <c r="FJ65" s="234">
        <f t="shared" si="177"/>
        <v>0</v>
      </c>
      <c r="FK65" s="234">
        <f t="shared" si="178"/>
        <v>0</v>
      </c>
      <c r="FL65" s="242">
        <f t="shared" si="179"/>
        <v>0</v>
      </c>
      <c r="FN65" s="234">
        <f t="shared" si="227"/>
        <v>52</v>
      </c>
      <c r="FO65" s="235" t="str">
        <f t="shared" si="180"/>
        <v/>
      </c>
      <c r="FP65" s="236" t="str">
        <f>IFERROR(VLOOKUP(FO65,'Referencia Parámetros'!$A$2:$B$18,2),"")</f>
        <v/>
      </c>
      <c r="FQ65" s="140"/>
      <c r="FR65" s="140"/>
      <c r="FS65" s="136" t="str">
        <f t="shared" si="263"/>
        <v>Completar</v>
      </c>
      <c r="FT65" s="134"/>
      <c r="FU65" s="134"/>
      <c r="FV65" s="134"/>
      <c r="FW65" s="136" t="str">
        <f t="shared" si="264"/>
        <v>Completar</v>
      </c>
      <c r="FX65" s="137" t="str">
        <f t="shared" si="265"/>
        <v>Completar</v>
      </c>
      <c r="FY65" s="137" t="str">
        <f t="shared" si="266"/>
        <v>Completar</v>
      </c>
      <c r="FZ65" s="135"/>
      <c r="GA65" s="136" t="str">
        <f t="shared" si="267"/>
        <v>Completar</v>
      </c>
      <c r="GB65" s="237">
        <f t="shared" si="181"/>
        <v>0</v>
      </c>
      <c r="GC65" s="238">
        <f t="shared" si="182"/>
        <v>0</v>
      </c>
      <c r="GD65" s="239" t="str">
        <f>IFERROR(IF(GC65&gt;20*FP65,'Referencia Parámetros'!$D$20,IF(GC65&gt;10*FP65,'Referencia Parámetros'!$D$21,IF(GC65&gt;5*FP65,'Referencia Parámetros'!$D$22, IF(GC65&gt;1,'Referencia Parámetros'!$D$23,"NO APLICA")))),"")</f>
        <v/>
      </c>
      <c r="GE65" s="240" t="str">
        <f t="shared" si="183"/>
        <v/>
      </c>
      <c r="GF65" s="291">
        <f t="shared" si="80"/>
        <v>0</v>
      </c>
      <c r="GG65" s="234">
        <f t="shared" si="184"/>
        <v>0</v>
      </c>
      <c r="GH65" s="234">
        <f t="shared" si="185"/>
        <v>0</v>
      </c>
      <c r="GI65" s="234">
        <f t="shared" si="186"/>
        <v>0</v>
      </c>
      <c r="GJ65" s="242">
        <f t="shared" si="187"/>
        <v>0</v>
      </c>
      <c r="GL65" s="234">
        <f t="shared" si="228"/>
        <v>52</v>
      </c>
      <c r="GM65" s="235" t="str">
        <f t="shared" si="188"/>
        <v/>
      </c>
      <c r="GN65" s="236" t="str">
        <f>IFERROR(VLOOKUP(GM65,'Referencia Parámetros'!$A$2:$B$18,2),"")</f>
        <v/>
      </c>
      <c r="GO65" s="140"/>
      <c r="GP65" s="140"/>
      <c r="GQ65" s="136" t="str">
        <f t="shared" si="268"/>
        <v>Completar</v>
      </c>
      <c r="GR65" s="134"/>
      <c r="GS65" s="134"/>
      <c r="GT65" s="134"/>
      <c r="GU65" s="136" t="str">
        <f t="shared" si="269"/>
        <v>Completar</v>
      </c>
      <c r="GV65" s="137" t="str">
        <f t="shared" si="270"/>
        <v>Completar</v>
      </c>
      <c r="GW65" s="137" t="str">
        <f t="shared" si="271"/>
        <v>Completar</v>
      </c>
      <c r="GX65" s="135"/>
      <c r="GY65" s="136" t="str">
        <f t="shared" si="272"/>
        <v>Completar</v>
      </c>
      <c r="GZ65" s="237">
        <f t="shared" si="189"/>
        <v>0</v>
      </c>
      <c r="HA65" s="238">
        <f t="shared" si="190"/>
        <v>0</v>
      </c>
      <c r="HB65" s="239" t="str">
        <f>IFERROR(IF(HA65&gt;20*GN65,'Referencia Parámetros'!$D$20,IF(HA65&gt;10*GN65,'Referencia Parámetros'!$D$21,IF(HA65&gt;5*GN65,'Referencia Parámetros'!$D$22, IF(HA65&gt;1,'Referencia Parámetros'!$D$23,"NO APLICA")))),"")</f>
        <v/>
      </c>
      <c r="HC65" s="240" t="str">
        <f t="shared" si="191"/>
        <v/>
      </c>
      <c r="HD65" s="291">
        <f t="shared" si="90"/>
        <v>0</v>
      </c>
      <c r="HE65" s="234">
        <f t="shared" si="192"/>
        <v>0</v>
      </c>
      <c r="HF65" s="234">
        <f t="shared" si="193"/>
        <v>0</v>
      </c>
      <c r="HG65" s="234">
        <f t="shared" si="194"/>
        <v>0</v>
      </c>
      <c r="HH65" s="242">
        <f t="shared" si="195"/>
        <v>0</v>
      </c>
      <c r="HJ65" s="234">
        <f t="shared" si="229"/>
        <v>52</v>
      </c>
      <c r="HK65" s="235" t="str">
        <f t="shared" si="196"/>
        <v/>
      </c>
      <c r="HL65" s="236" t="str">
        <f>IFERROR(VLOOKUP(HK65,'Referencia Parámetros'!$A$2:$B$18,2),"")</f>
        <v/>
      </c>
      <c r="HM65" s="140"/>
      <c r="HN65" s="140"/>
      <c r="HO65" s="136" t="str">
        <f t="shared" si="273"/>
        <v>Completar</v>
      </c>
      <c r="HP65" s="134"/>
      <c r="HQ65" s="134"/>
      <c r="HR65" s="134"/>
      <c r="HS65" s="136" t="str">
        <f t="shared" si="274"/>
        <v>Completar</v>
      </c>
      <c r="HT65" s="137" t="str">
        <f t="shared" si="275"/>
        <v>Completar</v>
      </c>
      <c r="HU65" s="137" t="str">
        <f t="shared" si="276"/>
        <v>Completar</v>
      </c>
      <c r="HV65" s="135"/>
      <c r="HW65" s="136" t="str">
        <f t="shared" si="277"/>
        <v>Completar</v>
      </c>
      <c r="HX65" s="237">
        <f t="shared" si="197"/>
        <v>0</v>
      </c>
      <c r="HY65" s="238">
        <f t="shared" si="198"/>
        <v>0</v>
      </c>
      <c r="HZ65" s="239" t="str">
        <f>IFERROR(IF(HY65&gt;20*HL65,'Referencia Parámetros'!$D$20,IF(HY65&gt;10*HL65,'Referencia Parámetros'!$D$21,IF(HY65&gt;5*HL65,'Referencia Parámetros'!$D$22, IF(HY65&gt;1,'Referencia Parámetros'!$D$23,"NO APLICA")))),"")</f>
        <v/>
      </c>
      <c r="IA65" s="240" t="str">
        <f t="shared" si="199"/>
        <v/>
      </c>
      <c r="IB65" s="291">
        <f t="shared" si="100"/>
        <v>0</v>
      </c>
      <c r="IC65" s="234">
        <f t="shared" si="200"/>
        <v>0</v>
      </c>
      <c r="ID65" s="234">
        <f t="shared" si="201"/>
        <v>0</v>
      </c>
      <c r="IE65" s="234">
        <f t="shared" si="202"/>
        <v>0</v>
      </c>
      <c r="IF65" s="242">
        <f t="shared" si="203"/>
        <v>0</v>
      </c>
      <c r="IH65" s="234">
        <f t="shared" si="230"/>
        <v>52</v>
      </c>
      <c r="II65" s="235" t="str">
        <f t="shared" si="204"/>
        <v/>
      </c>
      <c r="IJ65" s="236" t="str">
        <f>IFERROR(VLOOKUP(II65,'Referencia Parámetros'!$A$2:$B$18,2),"")</f>
        <v/>
      </c>
      <c r="IK65" s="140"/>
      <c r="IL65" s="140"/>
      <c r="IM65" s="136" t="str">
        <f t="shared" si="278"/>
        <v>Completar</v>
      </c>
      <c r="IN65" s="134"/>
      <c r="IO65" s="134"/>
      <c r="IP65" s="134"/>
      <c r="IQ65" s="136" t="str">
        <f t="shared" si="279"/>
        <v>Completar</v>
      </c>
      <c r="IR65" s="137" t="str">
        <f t="shared" si="280"/>
        <v>Completar</v>
      </c>
      <c r="IS65" s="137" t="str">
        <f t="shared" si="281"/>
        <v>Completar</v>
      </c>
      <c r="IT65" s="135"/>
      <c r="IU65" s="136" t="str">
        <f t="shared" si="282"/>
        <v>Completar</v>
      </c>
      <c r="IV65" s="237">
        <f t="shared" si="205"/>
        <v>0</v>
      </c>
      <c r="IW65" s="238">
        <f t="shared" si="206"/>
        <v>0</v>
      </c>
      <c r="IX65" s="239" t="str">
        <f>IFERROR(IF(IW65&gt;20*IJ65,'Referencia Parámetros'!$D$20,IF(IW65&gt;10*IJ65,'Referencia Parámetros'!$D$21,IF(IW65&gt;5*IJ65,'Referencia Parámetros'!$D$22, IF(IW65&gt;1,'Referencia Parámetros'!$D$23,"NO APLICA")))),"")</f>
        <v/>
      </c>
      <c r="IY65" s="240" t="str">
        <f t="shared" si="207"/>
        <v/>
      </c>
      <c r="IZ65" s="291">
        <f t="shared" si="110"/>
        <v>0</v>
      </c>
      <c r="JA65" s="234">
        <f t="shared" si="208"/>
        <v>0</v>
      </c>
      <c r="JB65" s="234">
        <f t="shared" si="209"/>
        <v>0</v>
      </c>
      <c r="JC65" s="234">
        <f t="shared" si="210"/>
        <v>0</v>
      </c>
      <c r="JD65" s="242">
        <f t="shared" si="211"/>
        <v>0</v>
      </c>
      <c r="JE65" s="198"/>
      <c r="JF65" s="234">
        <f t="shared" si="231"/>
        <v>52</v>
      </c>
      <c r="JG65" s="235" t="str">
        <f t="shared" si="212"/>
        <v/>
      </c>
      <c r="JH65" s="236" t="str">
        <f>IFERROR(VLOOKUP(JG65,'Referencia Parámetros'!$A$2:$B$18,2),"")</f>
        <v/>
      </c>
      <c r="JI65" s="140"/>
      <c r="JJ65" s="140"/>
      <c r="JK65" s="136" t="str">
        <f t="shared" si="283"/>
        <v>Completar</v>
      </c>
      <c r="JL65" s="134"/>
      <c r="JM65" s="134"/>
      <c r="JN65" s="134"/>
      <c r="JO65" s="136" t="str">
        <f t="shared" si="284"/>
        <v>Completar</v>
      </c>
      <c r="JP65" s="137" t="str">
        <f t="shared" si="285"/>
        <v>Completar</v>
      </c>
      <c r="JQ65" s="137" t="str">
        <f t="shared" si="286"/>
        <v>Completar</v>
      </c>
      <c r="JR65" s="135"/>
      <c r="JS65" s="136" t="str">
        <f t="shared" si="287"/>
        <v>Completar</v>
      </c>
      <c r="JT65" s="237">
        <f t="shared" si="213"/>
        <v>0</v>
      </c>
      <c r="JU65" s="238">
        <f t="shared" si="214"/>
        <v>0</v>
      </c>
      <c r="JV65" s="239" t="str">
        <f>IFERROR(IF(JU65&gt;20*JH65,'Referencia Parámetros'!$D$20,IF(JU65&gt;10*JH65,'Referencia Parámetros'!$D$21,IF(JU65&gt;5*JH65,'Referencia Parámetros'!$D$22, IF(JU65&gt;1,'Referencia Parámetros'!$D$23,"NO APLICA")))),"")</f>
        <v/>
      </c>
      <c r="JW65" s="240" t="str">
        <f t="shared" si="215"/>
        <v/>
      </c>
      <c r="JX65" s="291">
        <f t="shared" si="120"/>
        <v>0</v>
      </c>
      <c r="JY65" s="234">
        <f t="shared" si="216"/>
        <v>0</v>
      </c>
      <c r="JZ65" s="234">
        <f t="shared" si="217"/>
        <v>0</v>
      </c>
      <c r="KA65" s="234">
        <f t="shared" si="218"/>
        <v>0</v>
      </c>
      <c r="KB65" s="242">
        <f t="shared" si="219"/>
        <v>0</v>
      </c>
      <c r="LK65" s="244"/>
      <c r="LY65" s="198"/>
    </row>
    <row r="66" spans="1:337" ht="16.5" customHeight="1" x14ac:dyDescent="0.25">
      <c r="A66" s="234">
        <f t="shared" si="220"/>
        <v>53</v>
      </c>
      <c r="B66" s="235" t="str">
        <f t="shared" si="124"/>
        <v/>
      </c>
      <c r="C66" s="236" t="str">
        <f>+IFERROR(VLOOKUP(B66,'Referencia Parámetros'!$A$2:$B$18,2),"")</f>
        <v/>
      </c>
      <c r="D66" s="140"/>
      <c r="E66" s="134"/>
      <c r="F66" s="135"/>
      <c r="G66" s="134"/>
      <c r="H66" s="134"/>
      <c r="I66" s="134"/>
      <c r="J66" s="135"/>
      <c r="K66" s="141"/>
      <c r="L66" s="141"/>
      <c r="M66" s="135"/>
      <c r="N66" s="135"/>
      <c r="O66" s="237">
        <f t="shared" si="125"/>
        <v>0</v>
      </c>
      <c r="P66" s="238">
        <f t="shared" si="126"/>
        <v>0</v>
      </c>
      <c r="Q66" s="239" t="str">
        <f>IFERROR(IF(P66&gt;20*C66,'Referencia Parámetros'!$D$20,IF(P66&gt;10*C66,'Referencia Parámetros'!$D$21,IF(P66&gt;5*C66,'Referencia Parámetros'!$D$22,IF(P66&gt;1,'Referencia Parámetros'!$D$23,"NO APLICA")))),"")</f>
        <v/>
      </c>
      <c r="R66" s="240" t="str">
        <f t="shared" si="127"/>
        <v/>
      </c>
      <c r="S66" s="300">
        <f t="shared" si="13"/>
        <v>0</v>
      </c>
      <c r="T66" s="234">
        <f t="shared" si="128"/>
        <v>0</v>
      </c>
      <c r="U66" s="234">
        <f t="shared" si="129"/>
        <v>0</v>
      </c>
      <c r="V66" s="234">
        <f t="shared" si="130"/>
        <v>0</v>
      </c>
      <c r="W66" s="242">
        <f t="shared" si="131"/>
        <v>0</v>
      </c>
      <c r="X66" s="297"/>
      <c r="Z66" s="234">
        <f t="shared" si="221"/>
        <v>53</v>
      </c>
      <c r="AA66" s="235" t="str">
        <f t="shared" si="132"/>
        <v/>
      </c>
      <c r="AB66" s="236" t="str">
        <f>IFERROR(VLOOKUP(AA66,'Referencia Parámetros'!$A$2:$B$18,2),"")</f>
        <v/>
      </c>
      <c r="AC66" s="140"/>
      <c r="AD66" s="140"/>
      <c r="AE66" s="136" t="str">
        <f t="shared" si="233"/>
        <v>Completar</v>
      </c>
      <c r="AF66" s="134"/>
      <c r="AG66" s="134"/>
      <c r="AH66" s="134"/>
      <c r="AI66" s="136" t="str">
        <f t="shared" si="234"/>
        <v>Completar</v>
      </c>
      <c r="AJ66" s="137" t="str">
        <f t="shared" si="235"/>
        <v>Completar</v>
      </c>
      <c r="AK66" s="137" t="str">
        <f t="shared" si="236"/>
        <v>Completar</v>
      </c>
      <c r="AL66" s="135"/>
      <c r="AM66" s="136" t="str">
        <f t="shared" si="237"/>
        <v>Completar</v>
      </c>
      <c r="AN66" s="237">
        <f t="shared" si="133"/>
        <v>0</v>
      </c>
      <c r="AO66" s="238">
        <f t="shared" si="134"/>
        <v>0</v>
      </c>
      <c r="AP66" s="239" t="str">
        <f>IFERROR(IF(AO66&gt;20*AB66,'Referencia Parámetros'!$D$20,IF(AO66&gt;10*AB66,'Referencia Parámetros'!$D$21,IF(AO66&gt;5*AB66,'Referencia Parámetros'!$D$22, IF(AO66&gt;1,'Referencia Parámetros'!$D$23,"NO APLICA")))),"")</f>
        <v/>
      </c>
      <c r="AQ66" s="240" t="str">
        <f t="shared" si="135"/>
        <v/>
      </c>
      <c r="AR66" s="291">
        <f t="shared" si="232"/>
        <v>0</v>
      </c>
      <c r="AS66" s="234">
        <f t="shared" si="136"/>
        <v>0</v>
      </c>
      <c r="AT66" s="234">
        <f t="shared" si="137"/>
        <v>0</v>
      </c>
      <c r="AU66" s="234">
        <f t="shared" si="138"/>
        <v>0</v>
      </c>
      <c r="AV66" s="242">
        <f t="shared" si="139"/>
        <v>0</v>
      </c>
      <c r="AX66" s="234">
        <f t="shared" si="222"/>
        <v>53</v>
      </c>
      <c r="AY66" s="235" t="str">
        <f t="shared" si="140"/>
        <v/>
      </c>
      <c r="AZ66" s="236" t="str">
        <f>IFERROR(VLOOKUP(AY66,'Referencia Parámetros'!$A$2:$B$18,2),"")</f>
        <v/>
      </c>
      <c r="BA66" s="140"/>
      <c r="BB66" s="140"/>
      <c r="BC66" s="136" t="str">
        <f t="shared" si="238"/>
        <v>Completar</v>
      </c>
      <c r="BD66" s="134"/>
      <c r="BE66" s="134"/>
      <c r="BF66" s="134"/>
      <c r="BG66" s="136" t="str">
        <f t="shared" si="239"/>
        <v>Completar</v>
      </c>
      <c r="BH66" s="137" t="str">
        <f t="shared" si="240"/>
        <v>Completar</v>
      </c>
      <c r="BI66" s="137" t="str">
        <f t="shared" si="241"/>
        <v>Completar</v>
      </c>
      <c r="BJ66" s="135"/>
      <c r="BK66" s="136" t="str">
        <f t="shared" si="242"/>
        <v>Completar</v>
      </c>
      <c r="BL66" s="237">
        <f t="shared" si="141"/>
        <v>0</v>
      </c>
      <c r="BM66" s="238">
        <f t="shared" si="142"/>
        <v>0</v>
      </c>
      <c r="BN66" s="239" t="str">
        <f>IFERROR(IF(BM66&gt;20*AZ66,'Referencia Parámetros'!$D$20,IF(BM66&gt;10*AZ66,'Referencia Parámetros'!$D$21,IF(BM66&gt;5*AZ66,'Referencia Parámetros'!$D$22, IF(BM66&gt;1,'Referencia Parámetros'!$D$23,"NO APLICA")))),"")</f>
        <v/>
      </c>
      <c r="BO66" s="240" t="str">
        <f t="shared" si="143"/>
        <v/>
      </c>
      <c r="BP66" s="291">
        <f t="shared" si="30"/>
        <v>0</v>
      </c>
      <c r="BQ66" s="234">
        <f t="shared" si="144"/>
        <v>0</v>
      </c>
      <c r="BR66" s="234">
        <f t="shared" si="145"/>
        <v>0</v>
      </c>
      <c r="BS66" s="234">
        <f t="shared" si="146"/>
        <v>0</v>
      </c>
      <c r="BT66" s="242">
        <f t="shared" si="147"/>
        <v>0</v>
      </c>
      <c r="BV66" s="234">
        <f t="shared" si="223"/>
        <v>53</v>
      </c>
      <c r="BW66" s="235" t="str">
        <f t="shared" si="148"/>
        <v/>
      </c>
      <c r="BX66" s="236" t="str">
        <f>IFERROR(VLOOKUP(BW66,'Referencia Parámetros'!$A$2:$B$18,2),"")</f>
        <v/>
      </c>
      <c r="BY66" s="140"/>
      <c r="BZ66" s="140"/>
      <c r="CA66" s="136" t="str">
        <f t="shared" si="243"/>
        <v>Completar</v>
      </c>
      <c r="CB66" s="134"/>
      <c r="CC66" s="134"/>
      <c r="CD66" s="134"/>
      <c r="CE66" s="136" t="str">
        <f t="shared" si="244"/>
        <v>Completar</v>
      </c>
      <c r="CF66" s="137" t="str">
        <f t="shared" si="245"/>
        <v>Completar</v>
      </c>
      <c r="CG66" s="137" t="str">
        <f t="shared" si="246"/>
        <v>Completar</v>
      </c>
      <c r="CH66" s="135"/>
      <c r="CI66" s="136" t="str">
        <f t="shared" si="247"/>
        <v>Completar</v>
      </c>
      <c r="CJ66" s="237">
        <f t="shared" si="149"/>
        <v>0</v>
      </c>
      <c r="CK66" s="238">
        <f t="shared" si="150"/>
        <v>0</v>
      </c>
      <c r="CL66" s="239" t="str">
        <f>IFERROR(IF(CK66&gt;20*BX66,'Referencia Parámetros'!$D$20,IF(CK66&gt;10*BX66,'Referencia Parámetros'!$D$21,IF(CK66&gt;5*BX66,'Referencia Parámetros'!$D$22, IF(CK66&gt;1,'Referencia Parámetros'!$D$23,"NO APLICA")))),"")</f>
        <v/>
      </c>
      <c r="CM66" s="240" t="str">
        <f t="shared" si="151"/>
        <v/>
      </c>
      <c r="CN66" s="291">
        <f t="shared" si="40"/>
        <v>0</v>
      </c>
      <c r="CO66" s="234">
        <f t="shared" si="152"/>
        <v>0</v>
      </c>
      <c r="CP66" s="234">
        <f t="shared" si="153"/>
        <v>0</v>
      </c>
      <c r="CQ66" s="234">
        <f t="shared" si="154"/>
        <v>0</v>
      </c>
      <c r="CR66" s="242">
        <f t="shared" si="155"/>
        <v>0</v>
      </c>
      <c r="CT66" s="234">
        <f t="shared" si="224"/>
        <v>53</v>
      </c>
      <c r="CU66" s="235" t="str">
        <f t="shared" si="156"/>
        <v/>
      </c>
      <c r="CV66" s="236" t="str">
        <f>IFERROR(VLOOKUP(CU66,'Referencia Parámetros'!$A$2:$B$18,2),"")</f>
        <v/>
      </c>
      <c r="CW66" s="140"/>
      <c r="CX66" s="140"/>
      <c r="CY66" s="136" t="str">
        <f t="shared" si="248"/>
        <v>Completar</v>
      </c>
      <c r="CZ66" s="134"/>
      <c r="DA66" s="134"/>
      <c r="DB66" s="134"/>
      <c r="DC66" s="136" t="str">
        <f t="shared" si="249"/>
        <v>Completar</v>
      </c>
      <c r="DD66" s="137" t="str">
        <f t="shared" si="250"/>
        <v>Completar</v>
      </c>
      <c r="DE66" s="137" t="str">
        <f t="shared" si="251"/>
        <v>Completar</v>
      </c>
      <c r="DF66" s="135"/>
      <c r="DG66" s="136" t="str">
        <f t="shared" si="252"/>
        <v>Completar</v>
      </c>
      <c r="DH66" s="237">
        <f t="shared" si="157"/>
        <v>0</v>
      </c>
      <c r="DI66" s="238">
        <f t="shared" si="158"/>
        <v>0</v>
      </c>
      <c r="DJ66" s="239" t="str">
        <f>IFERROR(IF(DI66&gt;20*CV66,'Referencia Parámetros'!$D$20,IF(DI66&gt;10*CV66,'Referencia Parámetros'!$D$21,IF(DI66&gt;5*CV66,'Referencia Parámetros'!$D$22, IF(DI66&gt;1,'Referencia Parámetros'!$D$23,"NO APLICA")))),"")</f>
        <v/>
      </c>
      <c r="DK66" s="240" t="str">
        <f t="shared" si="159"/>
        <v/>
      </c>
      <c r="DL66" s="291">
        <f t="shared" si="50"/>
        <v>0</v>
      </c>
      <c r="DM66" s="234">
        <f t="shared" si="160"/>
        <v>0</v>
      </c>
      <c r="DN66" s="234">
        <f t="shared" si="161"/>
        <v>0</v>
      </c>
      <c r="DO66" s="234">
        <f t="shared" si="162"/>
        <v>0</v>
      </c>
      <c r="DP66" s="242">
        <f t="shared" si="163"/>
        <v>0</v>
      </c>
      <c r="DR66" s="234">
        <f t="shared" si="225"/>
        <v>53</v>
      </c>
      <c r="DS66" s="235" t="str">
        <f t="shared" si="164"/>
        <v/>
      </c>
      <c r="DT66" s="236" t="str">
        <f>IFERROR(VLOOKUP(DS66,'Referencia Parámetros'!$A$2:$B$18,2),"")</f>
        <v/>
      </c>
      <c r="DU66" s="140"/>
      <c r="DV66" s="140"/>
      <c r="DW66" s="136" t="str">
        <f t="shared" si="253"/>
        <v>Completar</v>
      </c>
      <c r="DX66" s="134"/>
      <c r="DY66" s="134"/>
      <c r="DZ66" s="134"/>
      <c r="EA66" s="136" t="str">
        <f t="shared" si="254"/>
        <v>Completar</v>
      </c>
      <c r="EB66" s="137" t="str">
        <f t="shared" si="255"/>
        <v>Completar</v>
      </c>
      <c r="EC66" s="137" t="str">
        <f t="shared" si="256"/>
        <v>Completar</v>
      </c>
      <c r="ED66" s="135"/>
      <c r="EE66" s="136" t="str">
        <f t="shared" si="257"/>
        <v>Completar</v>
      </c>
      <c r="EF66" s="237">
        <f t="shared" si="165"/>
        <v>0</v>
      </c>
      <c r="EG66" s="238">
        <f t="shared" si="166"/>
        <v>0</v>
      </c>
      <c r="EH66" s="239" t="str">
        <f>IFERROR(IF(EG66&gt;20*DT66,'Referencia Parámetros'!$D$20,IF(EG66&gt;10*DT66,'Referencia Parámetros'!$D$21,IF(EG66&gt;5*DT66,'Referencia Parámetros'!$D$22, IF(EG66&gt;1,'Referencia Parámetros'!$D$23,"NO APLICA")))),"")</f>
        <v/>
      </c>
      <c r="EI66" s="240" t="str">
        <f t="shared" si="167"/>
        <v/>
      </c>
      <c r="EJ66" s="291">
        <f t="shared" si="60"/>
        <v>0</v>
      </c>
      <c r="EK66" s="234">
        <f t="shared" si="168"/>
        <v>0</v>
      </c>
      <c r="EL66" s="234">
        <f t="shared" si="169"/>
        <v>0</v>
      </c>
      <c r="EM66" s="234">
        <f t="shared" si="170"/>
        <v>0</v>
      </c>
      <c r="EN66" s="242">
        <f t="shared" si="171"/>
        <v>0</v>
      </c>
      <c r="EP66" s="234">
        <f t="shared" si="226"/>
        <v>53</v>
      </c>
      <c r="EQ66" s="235" t="str">
        <f t="shared" si="172"/>
        <v/>
      </c>
      <c r="ER66" s="236" t="str">
        <f>IFERROR(VLOOKUP(EQ66,'Referencia Parámetros'!$A$2:$B$18,2),"")</f>
        <v/>
      </c>
      <c r="ES66" s="140"/>
      <c r="ET66" s="140"/>
      <c r="EU66" s="136" t="str">
        <f t="shared" si="258"/>
        <v>Completar</v>
      </c>
      <c r="EV66" s="134"/>
      <c r="EW66" s="134"/>
      <c r="EX66" s="134"/>
      <c r="EY66" s="136" t="str">
        <f t="shared" si="259"/>
        <v>Completar</v>
      </c>
      <c r="EZ66" s="137" t="str">
        <f t="shared" si="260"/>
        <v>Completar</v>
      </c>
      <c r="FA66" s="137" t="str">
        <f t="shared" si="261"/>
        <v>Completar</v>
      </c>
      <c r="FB66" s="135"/>
      <c r="FC66" s="136" t="str">
        <f t="shared" si="262"/>
        <v>Completar</v>
      </c>
      <c r="FD66" s="237">
        <f t="shared" si="173"/>
        <v>0</v>
      </c>
      <c r="FE66" s="238">
        <f t="shared" si="174"/>
        <v>0</v>
      </c>
      <c r="FF66" s="239" t="str">
        <f>IFERROR(IF(FE66&gt;20*ER66,'Referencia Parámetros'!$D$20,IF(FE66&gt;10*ER66,'Referencia Parámetros'!$D$21,IF(FE66&gt;5*ER66,'Referencia Parámetros'!$D$22, IF(FE66&gt;1,'Referencia Parámetros'!$D$23,"NO APLICA")))),"")</f>
        <v/>
      </c>
      <c r="FG66" s="240" t="str">
        <f t="shared" si="175"/>
        <v/>
      </c>
      <c r="FH66" s="291">
        <f t="shared" si="70"/>
        <v>0</v>
      </c>
      <c r="FI66" s="234">
        <f t="shared" si="176"/>
        <v>0</v>
      </c>
      <c r="FJ66" s="234">
        <f t="shared" si="177"/>
        <v>0</v>
      </c>
      <c r="FK66" s="234">
        <f t="shared" si="178"/>
        <v>0</v>
      </c>
      <c r="FL66" s="242">
        <f t="shared" si="179"/>
        <v>0</v>
      </c>
      <c r="FN66" s="234">
        <f t="shared" si="227"/>
        <v>53</v>
      </c>
      <c r="FO66" s="235" t="str">
        <f t="shared" si="180"/>
        <v/>
      </c>
      <c r="FP66" s="236" t="str">
        <f>IFERROR(VLOOKUP(FO66,'Referencia Parámetros'!$A$2:$B$18,2),"")</f>
        <v/>
      </c>
      <c r="FQ66" s="140"/>
      <c r="FR66" s="140"/>
      <c r="FS66" s="136" t="str">
        <f t="shared" si="263"/>
        <v>Completar</v>
      </c>
      <c r="FT66" s="134"/>
      <c r="FU66" s="134"/>
      <c r="FV66" s="134"/>
      <c r="FW66" s="136" t="str">
        <f t="shared" si="264"/>
        <v>Completar</v>
      </c>
      <c r="FX66" s="137" t="str">
        <f t="shared" si="265"/>
        <v>Completar</v>
      </c>
      <c r="FY66" s="137" t="str">
        <f t="shared" si="266"/>
        <v>Completar</v>
      </c>
      <c r="FZ66" s="135"/>
      <c r="GA66" s="136" t="str">
        <f t="shared" si="267"/>
        <v>Completar</v>
      </c>
      <c r="GB66" s="237">
        <f t="shared" si="181"/>
        <v>0</v>
      </c>
      <c r="GC66" s="238">
        <f t="shared" si="182"/>
        <v>0</v>
      </c>
      <c r="GD66" s="239" t="str">
        <f>IFERROR(IF(GC66&gt;20*FP66,'Referencia Parámetros'!$D$20,IF(GC66&gt;10*FP66,'Referencia Parámetros'!$D$21,IF(GC66&gt;5*FP66,'Referencia Parámetros'!$D$22, IF(GC66&gt;1,'Referencia Parámetros'!$D$23,"NO APLICA")))),"")</f>
        <v/>
      </c>
      <c r="GE66" s="240" t="str">
        <f t="shared" si="183"/>
        <v/>
      </c>
      <c r="GF66" s="291">
        <f t="shared" si="80"/>
        <v>0</v>
      </c>
      <c r="GG66" s="234">
        <f t="shared" si="184"/>
        <v>0</v>
      </c>
      <c r="GH66" s="234">
        <f t="shared" si="185"/>
        <v>0</v>
      </c>
      <c r="GI66" s="234">
        <f t="shared" si="186"/>
        <v>0</v>
      </c>
      <c r="GJ66" s="242">
        <f t="shared" si="187"/>
        <v>0</v>
      </c>
      <c r="GL66" s="234">
        <f t="shared" si="228"/>
        <v>53</v>
      </c>
      <c r="GM66" s="235" t="str">
        <f t="shared" si="188"/>
        <v/>
      </c>
      <c r="GN66" s="236" t="str">
        <f>IFERROR(VLOOKUP(GM66,'Referencia Parámetros'!$A$2:$B$18,2),"")</f>
        <v/>
      </c>
      <c r="GO66" s="140"/>
      <c r="GP66" s="140"/>
      <c r="GQ66" s="136" t="str">
        <f t="shared" si="268"/>
        <v>Completar</v>
      </c>
      <c r="GR66" s="134"/>
      <c r="GS66" s="134"/>
      <c r="GT66" s="134"/>
      <c r="GU66" s="136" t="str">
        <f t="shared" si="269"/>
        <v>Completar</v>
      </c>
      <c r="GV66" s="137" t="str">
        <f t="shared" si="270"/>
        <v>Completar</v>
      </c>
      <c r="GW66" s="137" t="str">
        <f t="shared" si="271"/>
        <v>Completar</v>
      </c>
      <c r="GX66" s="135"/>
      <c r="GY66" s="136" t="str">
        <f t="shared" si="272"/>
        <v>Completar</v>
      </c>
      <c r="GZ66" s="237">
        <f t="shared" si="189"/>
        <v>0</v>
      </c>
      <c r="HA66" s="238">
        <f t="shared" si="190"/>
        <v>0</v>
      </c>
      <c r="HB66" s="239" t="str">
        <f>IFERROR(IF(HA66&gt;20*GN66,'Referencia Parámetros'!$D$20,IF(HA66&gt;10*GN66,'Referencia Parámetros'!$D$21,IF(HA66&gt;5*GN66,'Referencia Parámetros'!$D$22, IF(HA66&gt;1,'Referencia Parámetros'!$D$23,"NO APLICA")))),"")</f>
        <v/>
      </c>
      <c r="HC66" s="240" t="str">
        <f t="shared" si="191"/>
        <v/>
      </c>
      <c r="HD66" s="291">
        <f t="shared" si="90"/>
        <v>0</v>
      </c>
      <c r="HE66" s="234">
        <f t="shared" si="192"/>
        <v>0</v>
      </c>
      <c r="HF66" s="234">
        <f t="shared" si="193"/>
        <v>0</v>
      </c>
      <c r="HG66" s="234">
        <f t="shared" si="194"/>
        <v>0</v>
      </c>
      <c r="HH66" s="242">
        <f t="shared" si="195"/>
        <v>0</v>
      </c>
      <c r="HJ66" s="234">
        <f t="shared" si="229"/>
        <v>53</v>
      </c>
      <c r="HK66" s="235" t="str">
        <f t="shared" si="196"/>
        <v/>
      </c>
      <c r="HL66" s="236" t="str">
        <f>IFERROR(VLOOKUP(HK66,'Referencia Parámetros'!$A$2:$B$18,2),"")</f>
        <v/>
      </c>
      <c r="HM66" s="140"/>
      <c r="HN66" s="140"/>
      <c r="HO66" s="136" t="str">
        <f t="shared" si="273"/>
        <v>Completar</v>
      </c>
      <c r="HP66" s="134"/>
      <c r="HQ66" s="134"/>
      <c r="HR66" s="134"/>
      <c r="HS66" s="136" t="str">
        <f t="shared" si="274"/>
        <v>Completar</v>
      </c>
      <c r="HT66" s="137" t="str">
        <f t="shared" si="275"/>
        <v>Completar</v>
      </c>
      <c r="HU66" s="137" t="str">
        <f t="shared" si="276"/>
        <v>Completar</v>
      </c>
      <c r="HV66" s="135"/>
      <c r="HW66" s="136" t="str">
        <f t="shared" si="277"/>
        <v>Completar</v>
      </c>
      <c r="HX66" s="237">
        <f t="shared" si="197"/>
        <v>0</v>
      </c>
      <c r="HY66" s="238">
        <f t="shared" si="198"/>
        <v>0</v>
      </c>
      <c r="HZ66" s="239" t="str">
        <f>IFERROR(IF(HY66&gt;20*HL66,'Referencia Parámetros'!$D$20,IF(HY66&gt;10*HL66,'Referencia Parámetros'!$D$21,IF(HY66&gt;5*HL66,'Referencia Parámetros'!$D$22, IF(HY66&gt;1,'Referencia Parámetros'!$D$23,"NO APLICA")))),"")</f>
        <v/>
      </c>
      <c r="IA66" s="240" t="str">
        <f t="shared" si="199"/>
        <v/>
      </c>
      <c r="IB66" s="291">
        <f t="shared" si="100"/>
        <v>0</v>
      </c>
      <c r="IC66" s="234">
        <f t="shared" si="200"/>
        <v>0</v>
      </c>
      <c r="ID66" s="234">
        <f t="shared" si="201"/>
        <v>0</v>
      </c>
      <c r="IE66" s="234">
        <f t="shared" si="202"/>
        <v>0</v>
      </c>
      <c r="IF66" s="242">
        <f t="shared" si="203"/>
        <v>0</v>
      </c>
      <c r="IH66" s="234">
        <f t="shared" si="230"/>
        <v>53</v>
      </c>
      <c r="II66" s="235" t="str">
        <f t="shared" si="204"/>
        <v/>
      </c>
      <c r="IJ66" s="236" t="str">
        <f>IFERROR(VLOOKUP(II66,'Referencia Parámetros'!$A$2:$B$18,2),"")</f>
        <v/>
      </c>
      <c r="IK66" s="140"/>
      <c r="IL66" s="140"/>
      <c r="IM66" s="136" t="str">
        <f t="shared" si="278"/>
        <v>Completar</v>
      </c>
      <c r="IN66" s="134"/>
      <c r="IO66" s="134"/>
      <c r="IP66" s="134"/>
      <c r="IQ66" s="136" t="str">
        <f t="shared" si="279"/>
        <v>Completar</v>
      </c>
      <c r="IR66" s="137" t="str">
        <f t="shared" si="280"/>
        <v>Completar</v>
      </c>
      <c r="IS66" s="137" t="str">
        <f t="shared" si="281"/>
        <v>Completar</v>
      </c>
      <c r="IT66" s="135"/>
      <c r="IU66" s="136" t="str">
        <f t="shared" si="282"/>
        <v>Completar</v>
      </c>
      <c r="IV66" s="237">
        <f t="shared" si="205"/>
        <v>0</v>
      </c>
      <c r="IW66" s="238">
        <f t="shared" si="206"/>
        <v>0</v>
      </c>
      <c r="IX66" s="239" t="str">
        <f>IFERROR(IF(IW66&gt;20*IJ66,'Referencia Parámetros'!$D$20,IF(IW66&gt;10*IJ66,'Referencia Parámetros'!$D$21,IF(IW66&gt;5*IJ66,'Referencia Parámetros'!$D$22, IF(IW66&gt;1,'Referencia Parámetros'!$D$23,"NO APLICA")))),"")</f>
        <v/>
      </c>
      <c r="IY66" s="240" t="str">
        <f t="shared" si="207"/>
        <v/>
      </c>
      <c r="IZ66" s="291">
        <f t="shared" si="110"/>
        <v>0</v>
      </c>
      <c r="JA66" s="234">
        <f t="shared" si="208"/>
        <v>0</v>
      </c>
      <c r="JB66" s="234">
        <f t="shared" si="209"/>
        <v>0</v>
      </c>
      <c r="JC66" s="234">
        <f t="shared" si="210"/>
        <v>0</v>
      </c>
      <c r="JD66" s="242">
        <f t="shared" si="211"/>
        <v>0</v>
      </c>
      <c r="JE66" s="198"/>
      <c r="JF66" s="234">
        <f t="shared" si="231"/>
        <v>53</v>
      </c>
      <c r="JG66" s="235" t="str">
        <f t="shared" si="212"/>
        <v/>
      </c>
      <c r="JH66" s="236" t="str">
        <f>IFERROR(VLOOKUP(JG66,'Referencia Parámetros'!$A$2:$B$18,2),"")</f>
        <v/>
      </c>
      <c r="JI66" s="140"/>
      <c r="JJ66" s="140"/>
      <c r="JK66" s="136" t="str">
        <f t="shared" si="283"/>
        <v>Completar</v>
      </c>
      <c r="JL66" s="134"/>
      <c r="JM66" s="134"/>
      <c r="JN66" s="134"/>
      <c r="JO66" s="136" t="str">
        <f t="shared" si="284"/>
        <v>Completar</v>
      </c>
      <c r="JP66" s="137" t="str">
        <f t="shared" si="285"/>
        <v>Completar</v>
      </c>
      <c r="JQ66" s="137" t="str">
        <f t="shared" si="286"/>
        <v>Completar</v>
      </c>
      <c r="JR66" s="135"/>
      <c r="JS66" s="136" t="str">
        <f t="shared" si="287"/>
        <v>Completar</v>
      </c>
      <c r="JT66" s="237">
        <f t="shared" si="213"/>
        <v>0</v>
      </c>
      <c r="JU66" s="238">
        <f t="shared" si="214"/>
        <v>0</v>
      </c>
      <c r="JV66" s="239" t="str">
        <f>IFERROR(IF(JU66&gt;20*JH66,'Referencia Parámetros'!$D$20,IF(JU66&gt;10*JH66,'Referencia Parámetros'!$D$21,IF(JU66&gt;5*JH66,'Referencia Parámetros'!$D$22, IF(JU66&gt;1,'Referencia Parámetros'!$D$23,"NO APLICA")))),"")</f>
        <v/>
      </c>
      <c r="JW66" s="240" t="str">
        <f t="shared" si="215"/>
        <v/>
      </c>
      <c r="JX66" s="291">
        <f t="shared" si="120"/>
        <v>0</v>
      </c>
      <c r="JY66" s="234">
        <f t="shared" si="216"/>
        <v>0</v>
      </c>
      <c r="JZ66" s="234">
        <f t="shared" si="217"/>
        <v>0</v>
      </c>
      <c r="KA66" s="234">
        <f t="shared" si="218"/>
        <v>0</v>
      </c>
      <c r="KB66" s="242">
        <f t="shared" si="219"/>
        <v>0</v>
      </c>
      <c r="LK66" s="244"/>
      <c r="LY66" s="198"/>
    </row>
    <row r="67" spans="1:337" ht="16.5" customHeight="1" x14ac:dyDescent="0.25">
      <c r="A67" s="234">
        <f t="shared" si="220"/>
        <v>54</v>
      </c>
      <c r="B67" s="235" t="str">
        <f t="shared" si="124"/>
        <v/>
      </c>
      <c r="C67" s="236" t="str">
        <f>+IFERROR(VLOOKUP(B67,'Referencia Parámetros'!$A$2:$B$18,2),"")</f>
        <v/>
      </c>
      <c r="D67" s="140"/>
      <c r="E67" s="134"/>
      <c r="F67" s="135"/>
      <c r="G67" s="134"/>
      <c r="H67" s="134"/>
      <c r="I67" s="134"/>
      <c r="J67" s="135"/>
      <c r="K67" s="141"/>
      <c r="L67" s="141"/>
      <c r="M67" s="135"/>
      <c r="N67" s="135"/>
      <c r="O67" s="237">
        <f t="shared" si="125"/>
        <v>0</v>
      </c>
      <c r="P67" s="238">
        <f t="shared" si="126"/>
        <v>0</v>
      </c>
      <c r="Q67" s="239" t="str">
        <f>IFERROR(IF(P67&gt;20*C67,'Referencia Parámetros'!$D$20,IF(P67&gt;10*C67,'Referencia Parámetros'!$D$21,IF(P67&gt;5*C67,'Referencia Parámetros'!$D$22,IF(P67&gt;1,'Referencia Parámetros'!$D$23,"NO APLICA")))),"")</f>
        <v/>
      </c>
      <c r="R67" s="240" t="str">
        <f t="shared" si="127"/>
        <v/>
      </c>
      <c r="S67" s="300">
        <f t="shared" si="13"/>
        <v>0</v>
      </c>
      <c r="T67" s="234">
        <f t="shared" si="128"/>
        <v>0</v>
      </c>
      <c r="U67" s="234">
        <f t="shared" si="129"/>
        <v>0</v>
      </c>
      <c r="V67" s="234">
        <f t="shared" si="130"/>
        <v>0</v>
      </c>
      <c r="W67" s="242">
        <f t="shared" si="131"/>
        <v>0</v>
      </c>
      <c r="X67" s="297"/>
      <c r="Z67" s="234">
        <f t="shared" si="221"/>
        <v>54</v>
      </c>
      <c r="AA67" s="235" t="str">
        <f t="shared" si="132"/>
        <v/>
      </c>
      <c r="AB67" s="236" t="str">
        <f>IFERROR(VLOOKUP(AA67,'Referencia Parámetros'!$A$2:$B$18,2),"")</f>
        <v/>
      </c>
      <c r="AC67" s="140"/>
      <c r="AD67" s="140"/>
      <c r="AE67" s="136" t="str">
        <f t="shared" si="233"/>
        <v>Completar</v>
      </c>
      <c r="AF67" s="134"/>
      <c r="AG67" s="134"/>
      <c r="AH67" s="134"/>
      <c r="AI67" s="136" t="str">
        <f t="shared" si="234"/>
        <v>Completar</v>
      </c>
      <c r="AJ67" s="137" t="str">
        <f t="shared" si="235"/>
        <v>Completar</v>
      </c>
      <c r="AK67" s="137" t="str">
        <f t="shared" si="236"/>
        <v>Completar</v>
      </c>
      <c r="AL67" s="135"/>
      <c r="AM67" s="136" t="str">
        <f t="shared" si="237"/>
        <v>Completar</v>
      </c>
      <c r="AN67" s="237">
        <f t="shared" si="133"/>
        <v>0</v>
      </c>
      <c r="AO67" s="238">
        <f t="shared" si="134"/>
        <v>0</v>
      </c>
      <c r="AP67" s="239" t="str">
        <f>IFERROR(IF(AO67&gt;20*AB67,'Referencia Parámetros'!$D$20,IF(AO67&gt;10*AB67,'Referencia Parámetros'!$D$21,IF(AO67&gt;5*AB67,'Referencia Parámetros'!$D$22, IF(AO67&gt;1,'Referencia Parámetros'!$D$23,"NO APLICA")))),"")</f>
        <v/>
      </c>
      <c r="AQ67" s="240" t="str">
        <f t="shared" si="135"/>
        <v/>
      </c>
      <c r="AR67" s="291">
        <f t="shared" si="232"/>
        <v>0</v>
      </c>
      <c r="AS67" s="234">
        <f t="shared" si="136"/>
        <v>0</v>
      </c>
      <c r="AT67" s="234">
        <f t="shared" si="137"/>
        <v>0</v>
      </c>
      <c r="AU67" s="234">
        <f t="shared" si="138"/>
        <v>0</v>
      </c>
      <c r="AV67" s="242">
        <f t="shared" si="139"/>
        <v>0</v>
      </c>
      <c r="AX67" s="234">
        <f t="shared" si="222"/>
        <v>54</v>
      </c>
      <c r="AY67" s="235" t="str">
        <f t="shared" si="140"/>
        <v/>
      </c>
      <c r="AZ67" s="236" t="str">
        <f>IFERROR(VLOOKUP(AY67,'Referencia Parámetros'!$A$2:$B$18,2),"")</f>
        <v/>
      </c>
      <c r="BA67" s="140"/>
      <c r="BB67" s="140"/>
      <c r="BC67" s="136" t="str">
        <f t="shared" si="238"/>
        <v>Completar</v>
      </c>
      <c r="BD67" s="134"/>
      <c r="BE67" s="134"/>
      <c r="BF67" s="134"/>
      <c r="BG67" s="136" t="str">
        <f t="shared" si="239"/>
        <v>Completar</v>
      </c>
      <c r="BH67" s="137" t="str">
        <f t="shared" si="240"/>
        <v>Completar</v>
      </c>
      <c r="BI67" s="137" t="str">
        <f t="shared" si="241"/>
        <v>Completar</v>
      </c>
      <c r="BJ67" s="135"/>
      <c r="BK67" s="136" t="str">
        <f t="shared" si="242"/>
        <v>Completar</v>
      </c>
      <c r="BL67" s="237">
        <f t="shared" si="141"/>
        <v>0</v>
      </c>
      <c r="BM67" s="238">
        <f t="shared" si="142"/>
        <v>0</v>
      </c>
      <c r="BN67" s="239" t="str">
        <f>IFERROR(IF(BM67&gt;20*AZ67,'Referencia Parámetros'!$D$20,IF(BM67&gt;10*AZ67,'Referencia Parámetros'!$D$21,IF(BM67&gt;5*AZ67,'Referencia Parámetros'!$D$22, IF(BM67&gt;1,'Referencia Parámetros'!$D$23,"NO APLICA")))),"")</f>
        <v/>
      </c>
      <c r="BO67" s="240" t="str">
        <f t="shared" si="143"/>
        <v/>
      </c>
      <c r="BP67" s="291">
        <f t="shared" si="30"/>
        <v>0</v>
      </c>
      <c r="BQ67" s="234">
        <f t="shared" si="144"/>
        <v>0</v>
      </c>
      <c r="BR67" s="234">
        <f t="shared" si="145"/>
        <v>0</v>
      </c>
      <c r="BS67" s="234">
        <f t="shared" si="146"/>
        <v>0</v>
      </c>
      <c r="BT67" s="242">
        <f t="shared" si="147"/>
        <v>0</v>
      </c>
      <c r="BV67" s="234">
        <f t="shared" si="223"/>
        <v>54</v>
      </c>
      <c r="BW67" s="235" t="str">
        <f t="shared" si="148"/>
        <v/>
      </c>
      <c r="BX67" s="236" t="str">
        <f>IFERROR(VLOOKUP(BW67,'Referencia Parámetros'!$A$2:$B$18,2),"")</f>
        <v/>
      </c>
      <c r="BY67" s="140"/>
      <c r="BZ67" s="140"/>
      <c r="CA67" s="136" t="str">
        <f t="shared" si="243"/>
        <v>Completar</v>
      </c>
      <c r="CB67" s="134"/>
      <c r="CC67" s="134"/>
      <c r="CD67" s="134"/>
      <c r="CE67" s="136" t="str">
        <f t="shared" si="244"/>
        <v>Completar</v>
      </c>
      <c r="CF67" s="137" t="str">
        <f t="shared" si="245"/>
        <v>Completar</v>
      </c>
      <c r="CG67" s="137" t="str">
        <f t="shared" si="246"/>
        <v>Completar</v>
      </c>
      <c r="CH67" s="135"/>
      <c r="CI67" s="136" t="str">
        <f t="shared" si="247"/>
        <v>Completar</v>
      </c>
      <c r="CJ67" s="237">
        <f t="shared" si="149"/>
        <v>0</v>
      </c>
      <c r="CK67" s="238">
        <f t="shared" si="150"/>
        <v>0</v>
      </c>
      <c r="CL67" s="239" t="str">
        <f>IFERROR(IF(CK67&gt;20*BX67,'Referencia Parámetros'!$D$20,IF(CK67&gt;10*BX67,'Referencia Parámetros'!$D$21,IF(CK67&gt;5*BX67,'Referencia Parámetros'!$D$22, IF(CK67&gt;1,'Referencia Parámetros'!$D$23,"NO APLICA")))),"")</f>
        <v/>
      </c>
      <c r="CM67" s="240" t="str">
        <f t="shared" si="151"/>
        <v/>
      </c>
      <c r="CN67" s="291">
        <f t="shared" si="40"/>
        <v>0</v>
      </c>
      <c r="CO67" s="234">
        <f t="shared" si="152"/>
        <v>0</v>
      </c>
      <c r="CP67" s="234">
        <f t="shared" si="153"/>
        <v>0</v>
      </c>
      <c r="CQ67" s="234">
        <f t="shared" si="154"/>
        <v>0</v>
      </c>
      <c r="CR67" s="242">
        <f t="shared" si="155"/>
        <v>0</v>
      </c>
      <c r="CT67" s="234">
        <f t="shared" si="224"/>
        <v>54</v>
      </c>
      <c r="CU67" s="235" t="str">
        <f t="shared" si="156"/>
        <v/>
      </c>
      <c r="CV67" s="236" t="str">
        <f>IFERROR(VLOOKUP(CU67,'Referencia Parámetros'!$A$2:$B$18,2),"")</f>
        <v/>
      </c>
      <c r="CW67" s="140"/>
      <c r="CX67" s="140"/>
      <c r="CY67" s="136" t="str">
        <f t="shared" si="248"/>
        <v>Completar</v>
      </c>
      <c r="CZ67" s="134"/>
      <c r="DA67" s="134"/>
      <c r="DB67" s="134"/>
      <c r="DC67" s="136" t="str">
        <f t="shared" si="249"/>
        <v>Completar</v>
      </c>
      <c r="DD67" s="137" t="str">
        <f t="shared" si="250"/>
        <v>Completar</v>
      </c>
      <c r="DE67" s="137" t="str">
        <f t="shared" si="251"/>
        <v>Completar</v>
      </c>
      <c r="DF67" s="135"/>
      <c r="DG67" s="136" t="str">
        <f t="shared" si="252"/>
        <v>Completar</v>
      </c>
      <c r="DH67" s="237">
        <f t="shared" si="157"/>
        <v>0</v>
      </c>
      <c r="DI67" s="238">
        <f t="shared" si="158"/>
        <v>0</v>
      </c>
      <c r="DJ67" s="239" t="str">
        <f>IFERROR(IF(DI67&gt;20*CV67,'Referencia Parámetros'!$D$20,IF(DI67&gt;10*CV67,'Referencia Parámetros'!$D$21,IF(DI67&gt;5*CV67,'Referencia Parámetros'!$D$22, IF(DI67&gt;1,'Referencia Parámetros'!$D$23,"NO APLICA")))),"")</f>
        <v/>
      </c>
      <c r="DK67" s="240" t="str">
        <f t="shared" si="159"/>
        <v/>
      </c>
      <c r="DL67" s="291">
        <f t="shared" si="50"/>
        <v>0</v>
      </c>
      <c r="DM67" s="234">
        <f t="shared" si="160"/>
        <v>0</v>
      </c>
      <c r="DN67" s="234">
        <f t="shared" si="161"/>
        <v>0</v>
      </c>
      <c r="DO67" s="234">
        <f t="shared" si="162"/>
        <v>0</v>
      </c>
      <c r="DP67" s="242">
        <f t="shared" si="163"/>
        <v>0</v>
      </c>
      <c r="DR67" s="234">
        <f t="shared" si="225"/>
        <v>54</v>
      </c>
      <c r="DS67" s="235" t="str">
        <f t="shared" si="164"/>
        <v/>
      </c>
      <c r="DT67" s="236" t="str">
        <f>IFERROR(VLOOKUP(DS67,'Referencia Parámetros'!$A$2:$B$18,2),"")</f>
        <v/>
      </c>
      <c r="DU67" s="140"/>
      <c r="DV67" s="140"/>
      <c r="DW67" s="136" t="str">
        <f t="shared" si="253"/>
        <v>Completar</v>
      </c>
      <c r="DX67" s="134"/>
      <c r="DY67" s="134"/>
      <c r="DZ67" s="134"/>
      <c r="EA67" s="136" t="str">
        <f t="shared" si="254"/>
        <v>Completar</v>
      </c>
      <c r="EB67" s="137" t="str">
        <f t="shared" si="255"/>
        <v>Completar</v>
      </c>
      <c r="EC67" s="137" t="str">
        <f t="shared" si="256"/>
        <v>Completar</v>
      </c>
      <c r="ED67" s="135"/>
      <c r="EE67" s="136" t="str">
        <f t="shared" si="257"/>
        <v>Completar</v>
      </c>
      <c r="EF67" s="237">
        <f t="shared" si="165"/>
        <v>0</v>
      </c>
      <c r="EG67" s="238">
        <f t="shared" si="166"/>
        <v>0</v>
      </c>
      <c r="EH67" s="239" t="str">
        <f>IFERROR(IF(EG67&gt;20*DT67,'Referencia Parámetros'!$D$20,IF(EG67&gt;10*DT67,'Referencia Parámetros'!$D$21,IF(EG67&gt;5*DT67,'Referencia Parámetros'!$D$22, IF(EG67&gt;1,'Referencia Parámetros'!$D$23,"NO APLICA")))),"")</f>
        <v/>
      </c>
      <c r="EI67" s="240" t="str">
        <f t="shared" si="167"/>
        <v/>
      </c>
      <c r="EJ67" s="291">
        <f t="shared" si="60"/>
        <v>0</v>
      </c>
      <c r="EK67" s="234">
        <f t="shared" si="168"/>
        <v>0</v>
      </c>
      <c r="EL67" s="234">
        <f t="shared" si="169"/>
        <v>0</v>
      </c>
      <c r="EM67" s="234">
        <f t="shared" si="170"/>
        <v>0</v>
      </c>
      <c r="EN67" s="242">
        <f t="shared" si="171"/>
        <v>0</v>
      </c>
      <c r="EP67" s="234">
        <f t="shared" si="226"/>
        <v>54</v>
      </c>
      <c r="EQ67" s="235" t="str">
        <f t="shared" si="172"/>
        <v/>
      </c>
      <c r="ER67" s="236" t="str">
        <f>IFERROR(VLOOKUP(EQ67,'Referencia Parámetros'!$A$2:$B$18,2),"")</f>
        <v/>
      </c>
      <c r="ES67" s="140"/>
      <c r="ET67" s="140"/>
      <c r="EU67" s="136" t="str">
        <f t="shared" si="258"/>
        <v>Completar</v>
      </c>
      <c r="EV67" s="134"/>
      <c r="EW67" s="134"/>
      <c r="EX67" s="134"/>
      <c r="EY67" s="136" t="str">
        <f t="shared" si="259"/>
        <v>Completar</v>
      </c>
      <c r="EZ67" s="137" t="str">
        <f t="shared" si="260"/>
        <v>Completar</v>
      </c>
      <c r="FA67" s="137" t="str">
        <f t="shared" si="261"/>
        <v>Completar</v>
      </c>
      <c r="FB67" s="135"/>
      <c r="FC67" s="136" t="str">
        <f t="shared" si="262"/>
        <v>Completar</v>
      </c>
      <c r="FD67" s="237">
        <f t="shared" si="173"/>
        <v>0</v>
      </c>
      <c r="FE67" s="238">
        <f t="shared" si="174"/>
        <v>0</v>
      </c>
      <c r="FF67" s="239" t="str">
        <f>IFERROR(IF(FE67&gt;20*ER67,'Referencia Parámetros'!$D$20,IF(FE67&gt;10*ER67,'Referencia Parámetros'!$D$21,IF(FE67&gt;5*ER67,'Referencia Parámetros'!$D$22, IF(FE67&gt;1,'Referencia Parámetros'!$D$23,"NO APLICA")))),"")</f>
        <v/>
      </c>
      <c r="FG67" s="240" t="str">
        <f t="shared" si="175"/>
        <v/>
      </c>
      <c r="FH67" s="291">
        <f t="shared" si="70"/>
        <v>0</v>
      </c>
      <c r="FI67" s="234">
        <f t="shared" si="176"/>
        <v>0</v>
      </c>
      <c r="FJ67" s="234">
        <f t="shared" si="177"/>
        <v>0</v>
      </c>
      <c r="FK67" s="234">
        <f t="shared" si="178"/>
        <v>0</v>
      </c>
      <c r="FL67" s="242">
        <f t="shared" si="179"/>
        <v>0</v>
      </c>
      <c r="FN67" s="234">
        <f t="shared" si="227"/>
        <v>54</v>
      </c>
      <c r="FO67" s="235" t="str">
        <f t="shared" si="180"/>
        <v/>
      </c>
      <c r="FP67" s="236" t="str">
        <f>IFERROR(VLOOKUP(FO67,'Referencia Parámetros'!$A$2:$B$18,2),"")</f>
        <v/>
      </c>
      <c r="FQ67" s="140"/>
      <c r="FR67" s="140"/>
      <c r="FS67" s="136" t="str">
        <f t="shared" si="263"/>
        <v>Completar</v>
      </c>
      <c r="FT67" s="134"/>
      <c r="FU67" s="134"/>
      <c r="FV67" s="134"/>
      <c r="FW67" s="136" t="str">
        <f t="shared" si="264"/>
        <v>Completar</v>
      </c>
      <c r="FX67" s="137" t="str">
        <f t="shared" si="265"/>
        <v>Completar</v>
      </c>
      <c r="FY67" s="137" t="str">
        <f t="shared" si="266"/>
        <v>Completar</v>
      </c>
      <c r="FZ67" s="135"/>
      <c r="GA67" s="136" t="str">
        <f t="shared" si="267"/>
        <v>Completar</v>
      </c>
      <c r="GB67" s="237">
        <f t="shared" si="181"/>
        <v>0</v>
      </c>
      <c r="GC67" s="238">
        <f t="shared" si="182"/>
        <v>0</v>
      </c>
      <c r="GD67" s="239" t="str">
        <f>IFERROR(IF(GC67&gt;20*FP67,'Referencia Parámetros'!$D$20,IF(GC67&gt;10*FP67,'Referencia Parámetros'!$D$21,IF(GC67&gt;5*FP67,'Referencia Parámetros'!$D$22, IF(GC67&gt;1,'Referencia Parámetros'!$D$23,"NO APLICA")))),"")</f>
        <v/>
      </c>
      <c r="GE67" s="240" t="str">
        <f t="shared" si="183"/>
        <v/>
      </c>
      <c r="GF67" s="291">
        <f t="shared" si="80"/>
        <v>0</v>
      </c>
      <c r="GG67" s="234">
        <f t="shared" si="184"/>
        <v>0</v>
      </c>
      <c r="GH67" s="234">
        <f t="shared" si="185"/>
        <v>0</v>
      </c>
      <c r="GI67" s="234">
        <f t="shared" si="186"/>
        <v>0</v>
      </c>
      <c r="GJ67" s="242">
        <f t="shared" si="187"/>
        <v>0</v>
      </c>
      <c r="GL67" s="234">
        <f t="shared" si="228"/>
        <v>54</v>
      </c>
      <c r="GM67" s="235" t="str">
        <f t="shared" si="188"/>
        <v/>
      </c>
      <c r="GN67" s="236" t="str">
        <f>IFERROR(VLOOKUP(GM67,'Referencia Parámetros'!$A$2:$B$18,2),"")</f>
        <v/>
      </c>
      <c r="GO67" s="140"/>
      <c r="GP67" s="140"/>
      <c r="GQ67" s="136" t="str">
        <f t="shared" si="268"/>
        <v>Completar</v>
      </c>
      <c r="GR67" s="134"/>
      <c r="GS67" s="134"/>
      <c r="GT67" s="134"/>
      <c r="GU67" s="136" t="str">
        <f t="shared" si="269"/>
        <v>Completar</v>
      </c>
      <c r="GV67" s="137" t="str">
        <f t="shared" si="270"/>
        <v>Completar</v>
      </c>
      <c r="GW67" s="137" t="str">
        <f t="shared" si="271"/>
        <v>Completar</v>
      </c>
      <c r="GX67" s="135"/>
      <c r="GY67" s="136" t="str">
        <f t="shared" si="272"/>
        <v>Completar</v>
      </c>
      <c r="GZ67" s="237">
        <f t="shared" si="189"/>
        <v>0</v>
      </c>
      <c r="HA67" s="238">
        <f t="shared" si="190"/>
        <v>0</v>
      </c>
      <c r="HB67" s="239" t="str">
        <f>IFERROR(IF(HA67&gt;20*GN67,'Referencia Parámetros'!$D$20,IF(HA67&gt;10*GN67,'Referencia Parámetros'!$D$21,IF(HA67&gt;5*GN67,'Referencia Parámetros'!$D$22, IF(HA67&gt;1,'Referencia Parámetros'!$D$23,"NO APLICA")))),"")</f>
        <v/>
      </c>
      <c r="HC67" s="240" t="str">
        <f t="shared" si="191"/>
        <v/>
      </c>
      <c r="HD67" s="291">
        <f t="shared" si="90"/>
        <v>0</v>
      </c>
      <c r="HE67" s="234">
        <f t="shared" si="192"/>
        <v>0</v>
      </c>
      <c r="HF67" s="234">
        <f t="shared" si="193"/>
        <v>0</v>
      </c>
      <c r="HG67" s="234">
        <f t="shared" si="194"/>
        <v>0</v>
      </c>
      <c r="HH67" s="242">
        <f t="shared" si="195"/>
        <v>0</v>
      </c>
      <c r="HJ67" s="234">
        <f t="shared" si="229"/>
        <v>54</v>
      </c>
      <c r="HK67" s="235" t="str">
        <f t="shared" si="196"/>
        <v/>
      </c>
      <c r="HL67" s="236" t="str">
        <f>IFERROR(VLOOKUP(HK67,'Referencia Parámetros'!$A$2:$B$18,2),"")</f>
        <v/>
      </c>
      <c r="HM67" s="140"/>
      <c r="HN67" s="140"/>
      <c r="HO67" s="136" t="str">
        <f t="shared" si="273"/>
        <v>Completar</v>
      </c>
      <c r="HP67" s="134"/>
      <c r="HQ67" s="134"/>
      <c r="HR67" s="134"/>
      <c r="HS67" s="136" t="str">
        <f t="shared" si="274"/>
        <v>Completar</v>
      </c>
      <c r="HT67" s="137" t="str">
        <f t="shared" si="275"/>
        <v>Completar</v>
      </c>
      <c r="HU67" s="137" t="str">
        <f t="shared" si="276"/>
        <v>Completar</v>
      </c>
      <c r="HV67" s="135"/>
      <c r="HW67" s="136" t="str">
        <f t="shared" si="277"/>
        <v>Completar</v>
      </c>
      <c r="HX67" s="237">
        <f t="shared" si="197"/>
        <v>0</v>
      </c>
      <c r="HY67" s="238">
        <f t="shared" si="198"/>
        <v>0</v>
      </c>
      <c r="HZ67" s="239" t="str">
        <f>IFERROR(IF(HY67&gt;20*HL67,'Referencia Parámetros'!$D$20,IF(HY67&gt;10*HL67,'Referencia Parámetros'!$D$21,IF(HY67&gt;5*HL67,'Referencia Parámetros'!$D$22, IF(HY67&gt;1,'Referencia Parámetros'!$D$23,"NO APLICA")))),"")</f>
        <v/>
      </c>
      <c r="IA67" s="240" t="str">
        <f t="shared" si="199"/>
        <v/>
      </c>
      <c r="IB67" s="291">
        <f t="shared" si="100"/>
        <v>0</v>
      </c>
      <c r="IC67" s="234">
        <f t="shared" si="200"/>
        <v>0</v>
      </c>
      <c r="ID67" s="234">
        <f t="shared" si="201"/>
        <v>0</v>
      </c>
      <c r="IE67" s="234">
        <f t="shared" si="202"/>
        <v>0</v>
      </c>
      <c r="IF67" s="242">
        <f t="shared" si="203"/>
        <v>0</v>
      </c>
      <c r="IH67" s="234">
        <f t="shared" si="230"/>
        <v>54</v>
      </c>
      <c r="II67" s="235" t="str">
        <f t="shared" si="204"/>
        <v/>
      </c>
      <c r="IJ67" s="236" t="str">
        <f>IFERROR(VLOOKUP(II67,'Referencia Parámetros'!$A$2:$B$18,2),"")</f>
        <v/>
      </c>
      <c r="IK67" s="140"/>
      <c r="IL67" s="140"/>
      <c r="IM67" s="136" t="str">
        <f t="shared" si="278"/>
        <v>Completar</v>
      </c>
      <c r="IN67" s="134"/>
      <c r="IO67" s="134"/>
      <c r="IP67" s="134"/>
      <c r="IQ67" s="136" t="str">
        <f t="shared" si="279"/>
        <v>Completar</v>
      </c>
      <c r="IR67" s="137" t="str">
        <f t="shared" si="280"/>
        <v>Completar</v>
      </c>
      <c r="IS67" s="137" t="str">
        <f t="shared" si="281"/>
        <v>Completar</v>
      </c>
      <c r="IT67" s="135"/>
      <c r="IU67" s="136" t="str">
        <f t="shared" si="282"/>
        <v>Completar</v>
      </c>
      <c r="IV67" s="237">
        <f t="shared" si="205"/>
        <v>0</v>
      </c>
      <c r="IW67" s="238">
        <f t="shared" si="206"/>
        <v>0</v>
      </c>
      <c r="IX67" s="239" t="str">
        <f>IFERROR(IF(IW67&gt;20*IJ67,'Referencia Parámetros'!$D$20,IF(IW67&gt;10*IJ67,'Referencia Parámetros'!$D$21,IF(IW67&gt;5*IJ67,'Referencia Parámetros'!$D$22, IF(IW67&gt;1,'Referencia Parámetros'!$D$23,"NO APLICA")))),"")</f>
        <v/>
      </c>
      <c r="IY67" s="240" t="str">
        <f t="shared" si="207"/>
        <v/>
      </c>
      <c r="IZ67" s="291">
        <f t="shared" si="110"/>
        <v>0</v>
      </c>
      <c r="JA67" s="234">
        <f t="shared" si="208"/>
        <v>0</v>
      </c>
      <c r="JB67" s="234">
        <f t="shared" si="209"/>
        <v>0</v>
      </c>
      <c r="JC67" s="234">
        <f t="shared" si="210"/>
        <v>0</v>
      </c>
      <c r="JD67" s="242">
        <f t="shared" si="211"/>
        <v>0</v>
      </c>
      <c r="JE67" s="198"/>
      <c r="JF67" s="234">
        <f t="shared" si="231"/>
        <v>54</v>
      </c>
      <c r="JG67" s="235" t="str">
        <f t="shared" si="212"/>
        <v/>
      </c>
      <c r="JH67" s="236" t="str">
        <f>IFERROR(VLOOKUP(JG67,'Referencia Parámetros'!$A$2:$B$18,2),"")</f>
        <v/>
      </c>
      <c r="JI67" s="140"/>
      <c r="JJ67" s="140"/>
      <c r="JK67" s="136" t="str">
        <f t="shared" si="283"/>
        <v>Completar</v>
      </c>
      <c r="JL67" s="134"/>
      <c r="JM67" s="134"/>
      <c r="JN67" s="134"/>
      <c r="JO67" s="136" t="str">
        <f t="shared" si="284"/>
        <v>Completar</v>
      </c>
      <c r="JP67" s="137" t="str">
        <f t="shared" si="285"/>
        <v>Completar</v>
      </c>
      <c r="JQ67" s="137" t="str">
        <f t="shared" si="286"/>
        <v>Completar</v>
      </c>
      <c r="JR67" s="135"/>
      <c r="JS67" s="136" t="str">
        <f t="shared" si="287"/>
        <v>Completar</v>
      </c>
      <c r="JT67" s="237">
        <f t="shared" si="213"/>
        <v>0</v>
      </c>
      <c r="JU67" s="238">
        <f t="shared" si="214"/>
        <v>0</v>
      </c>
      <c r="JV67" s="239" t="str">
        <f>IFERROR(IF(JU67&gt;20*JH67,'Referencia Parámetros'!$D$20,IF(JU67&gt;10*JH67,'Referencia Parámetros'!$D$21,IF(JU67&gt;5*JH67,'Referencia Parámetros'!$D$22, IF(JU67&gt;1,'Referencia Parámetros'!$D$23,"NO APLICA")))),"")</f>
        <v/>
      </c>
      <c r="JW67" s="240" t="str">
        <f t="shared" si="215"/>
        <v/>
      </c>
      <c r="JX67" s="291">
        <f t="shared" si="120"/>
        <v>0</v>
      </c>
      <c r="JY67" s="234">
        <f t="shared" si="216"/>
        <v>0</v>
      </c>
      <c r="JZ67" s="234">
        <f t="shared" si="217"/>
        <v>0</v>
      </c>
      <c r="KA67" s="234">
        <f t="shared" si="218"/>
        <v>0</v>
      </c>
      <c r="KB67" s="242">
        <f t="shared" si="219"/>
        <v>0</v>
      </c>
      <c r="LK67" s="244"/>
      <c r="LY67" s="198"/>
    </row>
    <row r="68" spans="1:337" ht="16.5" customHeight="1" x14ac:dyDescent="0.25">
      <c r="A68" s="234">
        <f t="shared" si="220"/>
        <v>55</v>
      </c>
      <c r="B68" s="235" t="str">
        <f t="shared" si="124"/>
        <v/>
      </c>
      <c r="C68" s="236" t="str">
        <f>+IFERROR(VLOOKUP(B68,'Referencia Parámetros'!$A$2:$B$18,2),"")</f>
        <v/>
      </c>
      <c r="D68" s="140"/>
      <c r="E68" s="134"/>
      <c r="F68" s="135"/>
      <c r="G68" s="134"/>
      <c r="H68" s="134"/>
      <c r="I68" s="134"/>
      <c r="J68" s="135"/>
      <c r="K68" s="141"/>
      <c r="L68" s="141"/>
      <c r="M68" s="135"/>
      <c r="N68" s="135"/>
      <c r="O68" s="237">
        <f t="shared" si="125"/>
        <v>0</v>
      </c>
      <c r="P68" s="238">
        <f t="shared" si="126"/>
        <v>0</v>
      </c>
      <c r="Q68" s="239" t="str">
        <f>IFERROR(IF(P68&gt;20*C68,'Referencia Parámetros'!$D$20,IF(P68&gt;10*C68,'Referencia Parámetros'!$D$21,IF(P68&gt;5*C68,'Referencia Parámetros'!$D$22,IF(P68&gt;1,'Referencia Parámetros'!$D$23,"NO APLICA")))),"")</f>
        <v/>
      </c>
      <c r="R68" s="240" t="str">
        <f t="shared" si="127"/>
        <v/>
      </c>
      <c r="S68" s="300">
        <f t="shared" si="13"/>
        <v>0</v>
      </c>
      <c r="T68" s="234">
        <f t="shared" si="128"/>
        <v>0</v>
      </c>
      <c r="U68" s="234">
        <f t="shared" si="129"/>
        <v>0</v>
      </c>
      <c r="V68" s="234">
        <f t="shared" si="130"/>
        <v>0</v>
      </c>
      <c r="W68" s="242">
        <f t="shared" si="131"/>
        <v>0</v>
      </c>
      <c r="X68" s="297"/>
      <c r="Z68" s="234">
        <f t="shared" si="221"/>
        <v>55</v>
      </c>
      <c r="AA68" s="235" t="str">
        <f t="shared" si="132"/>
        <v/>
      </c>
      <c r="AB68" s="236" t="str">
        <f>IFERROR(VLOOKUP(AA68,'Referencia Parámetros'!$A$2:$B$18,2),"")</f>
        <v/>
      </c>
      <c r="AC68" s="140"/>
      <c r="AD68" s="140"/>
      <c r="AE68" s="136" t="str">
        <f t="shared" si="233"/>
        <v>Completar</v>
      </c>
      <c r="AF68" s="134"/>
      <c r="AG68" s="134"/>
      <c r="AH68" s="134"/>
      <c r="AI68" s="136" t="str">
        <f t="shared" si="234"/>
        <v>Completar</v>
      </c>
      <c r="AJ68" s="137" t="str">
        <f t="shared" si="235"/>
        <v>Completar</v>
      </c>
      <c r="AK68" s="137" t="str">
        <f t="shared" si="236"/>
        <v>Completar</v>
      </c>
      <c r="AL68" s="135"/>
      <c r="AM68" s="136" t="str">
        <f t="shared" si="237"/>
        <v>Completar</v>
      </c>
      <c r="AN68" s="237">
        <f t="shared" si="133"/>
        <v>0</v>
      </c>
      <c r="AO68" s="238">
        <f t="shared" si="134"/>
        <v>0</v>
      </c>
      <c r="AP68" s="239" t="str">
        <f>IFERROR(IF(AO68&gt;20*AB68,'Referencia Parámetros'!$D$20,IF(AO68&gt;10*AB68,'Referencia Parámetros'!$D$21,IF(AO68&gt;5*AB68,'Referencia Parámetros'!$D$22, IF(AO68&gt;1,'Referencia Parámetros'!$D$23,"NO APLICA")))),"")</f>
        <v/>
      </c>
      <c r="AQ68" s="240" t="str">
        <f t="shared" si="135"/>
        <v/>
      </c>
      <c r="AR68" s="291">
        <f t="shared" si="232"/>
        <v>0</v>
      </c>
      <c r="AS68" s="234">
        <f t="shared" si="136"/>
        <v>0</v>
      </c>
      <c r="AT68" s="234">
        <f t="shared" si="137"/>
        <v>0</v>
      </c>
      <c r="AU68" s="234">
        <f t="shared" si="138"/>
        <v>0</v>
      </c>
      <c r="AV68" s="242">
        <f t="shared" si="139"/>
        <v>0</v>
      </c>
      <c r="AX68" s="234">
        <f t="shared" si="222"/>
        <v>55</v>
      </c>
      <c r="AY68" s="235" t="str">
        <f t="shared" si="140"/>
        <v/>
      </c>
      <c r="AZ68" s="236" t="str">
        <f>IFERROR(VLOOKUP(AY68,'Referencia Parámetros'!$A$2:$B$18,2),"")</f>
        <v/>
      </c>
      <c r="BA68" s="140"/>
      <c r="BB68" s="140"/>
      <c r="BC68" s="136" t="str">
        <f t="shared" si="238"/>
        <v>Completar</v>
      </c>
      <c r="BD68" s="134"/>
      <c r="BE68" s="134"/>
      <c r="BF68" s="134"/>
      <c r="BG68" s="136" t="str">
        <f t="shared" si="239"/>
        <v>Completar</v>
      </c>
      <c r="BH68" s="137" t="str">
        <f t="shared" si="240"/>
        <v>Completar</v>
      </c>
      <c r="BI68" s="137" t="str">
        <f t="shared" si="241"/>
        <v>Completar</v>
      </c>
      <c r="BJ68" s="135"/>
      <c r="BK68" s="136" t="str">
        <f t="shared" si="242"/>
        <v>Completar</v>
      </c>
      <c r="BL68" s="237">
        <f t="shared" si="141"/>
        <v>0</v>
      </c>
      <c r="BM68" s="238">
        <f t="shared" si="142"/>
        <v>0</v>
      </c>
      <c r="BN68" s="239" t="str">
        <f>IFERROR(IF(BM68&gt;20*AZ68,'Referencia Parámetros'!$D$20,IF(BM68&gt;10*AZ68,'Referencia Parámetros'!$D$21,IF(BM68&gt;5*AZ68,'Referencia Parámetros'!$D$22, IF(BM68&gt;1,'Referencia Parámetros'!$D$23,"NO APLICA")))),"")</f>
        <v/>
      </c>
      <c r="BO68" s="240" t="str">
        <f t="shared" si="143"/>
        <v/>
      </c>
      <c r="BP68" s="291">
        <f t="shared" si="30"/>
        <v>0</v>
      </c>
      <c r="BQ68" s="234">
        <f t="shared" si="144"/>
        <v>0</v>
      </c>
      <c r="BR68" s="234">
        <f t="shared" si="145"/>
        <v>0</v>
      </c>
      <c r="BS68" s="234">
        <f t="shared" si="146"/>
        <v>0</v>
      </c>
      <c r="BT68" s="242">
        <f t="shared" si="147"/>
        <v>0</v>
      </c>
      <c r="BV68" s="234">
        <f t="shared" si="223"/>
        <v>55</v>
      </c>
      <c r="BW68" s="235" t="str">
        <f t="shared" si="148"/>
        <v/>
      </c>
      <c r="BX68" s="236" t="str">
        <f>IFERROR(VLOOKUP(BW68,'Referencia Parámetros'!$A$2:$B$18,2),"")</f>
        <v/>
      </c>
      <c r="BY68" s="140"/>
      <c r="BZ68" s="140"/>
      <c r="CA68" s="136" t="str">
        <f t="shared" si="243"/>
        <v>Completar</v>
      </c>
      <c r="CB68" s="134"/>
      <c r="CC68" s="134"/>
      <c r="CD68" s="134"/>
      <c r="CE68" s="136" t="str">
        <f t="shared" si="244"/>
        <v>Completar</v>
      </c>
      <c r="CF68" s="137" t="str">
        <f t="shared" si="245"/>
        <v>Completar</v>
      </c>
      <c r="CG68" s="137" t="str">
        <f t="shared" si="246"/>
        <v>Completar</v>
      </c>
      <c r="CH68" s="135"/>
      <c r="CI68" s="136" t="str">
        <f t="shared" si="247"/>
        <v>Completar</v>
      </c>
      <c r="CJ68" s="237">
        <f t="shared" si="149"/>
        <v>0</v>
      </c>
      <c r="CK68" s="238">
        <f t="shared" si="150"/>
        <v>0</v>
      </c>
      <c r="CL68" s="239" t="str">
        <f>IFERROR(IF(CK68&gt;20*BX68,'Referencia Parámetros'!$D$20,IF(CK68&gt;10*BX68,'Referencia Parámetros'!$D$21,IF(CK68&gt;5*BX68,'Referencia Parámetros'!$D$22, IF(CK68&gt;1,'Referencia Parámetros'!$D$23,"NO APLICA")))),"")</f>
        <v/>
      </c>
      <c r="CM68" s="240" t="str">
        <f t="shared" si="151"/>
        <v/>
      </c>
      <c r="CN68" s="291">
        <f t="shared" si="40"/>
        <v>0</v>
      </c>
      <c r="CO68" s="234">
        <f t="shared" si="152"/>
        <v>0</v>
      </c>
      <c r="CP68" s="234">
        <f t="shared" si="153"/>
        <v>0</v>
      </c>
      <c r="CQ68" s="234">
        <f t="shared" si="154"/>
        <v>0</v>
      </c>
      <c r="CR68" s="242">
        <f t="shared" si="155"/>
        <v>0</v>
      </c>
      <c r="CT68" s="234">
        <f t="shared" si="224"/>
        <v>55</v>
      </c>
      <c r="CU68" s="235" t="str">
        <f t="shared" si="156"/>
        <v/>
      </c>
      <c r="CV68" s="236" t="str">
        <f>IFERROR(VLOOKUP(CU68,'Referencia Parámetros'!$A$2:$B$18,2),"")</f>
        <v/>
      </c>
      <c r="CW68" s="140"/>
      <c r="CX68" s="140"/>
      <c r="CY68" s="136" t="str">
        <f t="shared" si="248"/>
        <v>Completar</v>
      </c>
      <c r="CZ68" s="134"/>
      <c r="DA68" s="134"/>
      <c r="DB68" s="134"/>
      <c r="DC68" s="136" t="str">
        <f t="shared" si="249"/>
        <v>Completar</v>
      </c>
      <c r="DD68" s="137" t="str">
        <f t="shared" si="250"/>
        <v>Completar</v>
      </c>
      <c r="DE68" s="137" t="str">
        <f t="shared" si="251"/>
        <v>Completar</v>
      </c>
      <c r="DF68" s="135"/>
      <c r="DG68" s="136" t="str">
        <f t="shared" si="252"/>
        <v>Completar</v>
      </c>
      <c r="DH68" s="237">
        <f t="shared" si="157"/>
        <v>0</v>
      </c>
      <c r="DI68" s="238">
        <f t="shared" si="158"/>
        <v>0</v>
      </c>
      <c r="DJ68" s="239" t="str">
        <f>IFERROR(IF(DI68&gt;20*CV68,'Referencia Parámetros'!$D$20,IF(DI68&gt;10*CV68,'Referencia Parámetros'!$D$21,IF(DI68&gt;5*CV68,'Referencia Parámetros'!$D$22, IF(DI68&gt;1,'Referencia Parámetros'!$D$23,"NO APLICA")))),"")</f>
        <v/>
      </c>
      <c r="DK68" s="240" t="str">
        <f t="shared" si="159"/>
        <v/>
      </c>
      <c r="DL68" s="291">
        <f t="shared" si="50"/>
        <v>0</v>
      </c>
      <c r="DM68" s="234">
        <f t="shared" si="160"/>
        <v>0</v>
      </c>
      <c r="DN68" s="234">
        <f t="shared" si="161"/>
        <v>0</v>
      </c>
      <c r="DO68" s="234">
        <f t="shared" si="162"/>
        <v>0</v>
      </c>
      <c r="DP68" s="242">
        <f t="shared" si="163"/>
        <v>0</v>
      </c>
      <c r="DR68" s="234">
        <f t="shared" si="225"/>
        <v>55</v>
      </c>
      <c r="DS68" s="235" t="str">
        <f t="shared" si="164"/>
        <v/>
      </c>
      <c r="DT68" s="236" t="str">
        <f>IFERROR(VLOOKUP(DS68,'Referencia Parámetros'!$A$2:$B$18,2),"")</f>
        <v/>
      </c>
      <c r="DU68" s="140"/>
      <c r="DV68" s="140"/>
      <c r="DW68" s="136" t="str">
        <f t="shared" si="253"/>
        <v>Completar</v>
      </c>
      <c r="DX68" s="134"/>
      <c r="DY68" s="134"/>
      <c r="DZ68" s="134"/>
      <c r="EA68" s="136" t="str">
        <f t="shared" si="254"/>
        <v>Completar</v>
      </c>
      <c r="EB68" s="137" t="str">
        <f t="shared" si="255"/>
        <v>Completar</v>
      </c>
      <c r="EC68" s="137" t="str">
        <f t="shared" si="256"/>
        <v>Completar</v>
      </c>
      <c r="ED68" s="135"/>
      <c r="EE68" s="136" t="str">
        <f t="shared" si="257"/>
        <v>Completar</v>
      </c>
      <c r="EF68" s="237">
        <f t="shared" si="165"/>
        <v>0</v>
      </c>
      <c r="EG68" s="238">
        <f t="shared" si="166"/>
        <v>0</v>
      </c>
      <c r="EH68" s="239" t="str">
        <f>IFERROR(IF(EG68&gt;20*DT68,'Referencia Parámetros'!$D$20,IF(EG68&gt;10*DT68,'Referencia Parámetros'!$D$21,IF(EG68&gt;5*DT68,'Referencia Parámetros'!$D$22, IF(EG68&gt;1,'Referencia Parámetros'!$D$23,"NO APLICA")))),"")</f>
        <v/>
      </c>
      <c r="EI68" s="240" t="str">
        <f t="shared" si="167"/>
        <v/>
      </c>
      <c r="EJ68" s="291">
        <f t="shared" si="60"/>
        <v>0</v>
      </c>
      <c r="EK68" s="234">
        <f t="shared" si="168"/>
        <v>0</v>
      </c>
      <c r="EL68" s="234">
        <f t="shared" si="169"/>
        <v>0</v>
      </c>
      <c r="EM68" s="234">
        <f t="shared" si="170"/>
        <v>0</v>
      </c>
      <c r="EN68" s="242">
        <f t="shared" si="171"/>
        <v>0</v>
      </c>
      <c r="EP68" s="234">
        <f t="shared" si="226"/>
        <v>55</v>
      </c>
      <c r="EQ68" s="235" t="str">
        <f t="shared" si="172"/>
        <v/>
      </c>
      <c r="ER68" s="236" t="str">
        <f>IFERROR(VLOOKUP(EQ68,'Referencia Parámetros'!$A$2:$B$18,2),"")</f>
        <v/>
      </c>
      <c r="ES68" s="140"/>
      <c r="ET68" s="140"/>
      <c r="EU68" s="136" t="str">
        <f t="shared" si="258"/>
        <v>Completar</v>
      </c>
      <c r="EV68" s="134"/>
      <c r="EW68" s="134"/>
      <c r="EX68" s="134"/>
      <c r="EY68" s="136" t="str">
        <f t="shared" si="259"/>
        <v>Completar</v>
      </c>
      <c r="EZ68" s="137" t="str">
        <f t="shared" si="260"/>
        <v>Completar</v>
      </c>
      <c r="FA68" s="137" t="str">
        <f t="shared" si="261"/>
        <v>Completar</v>
      </c>
      <c r="FB68" s="135"/>
      <c r="FC68" s="136" t="str">
        <f t="shared" si="262"/>
        <v>Completar</v>
      </c>
      <c r="FD68" s="237">
        <f t="shared" si="173"/>
        <v>0</v>
      </c>
      <c r="FE68" s="238">
        <f t="shared" si="174"/>
        <v>0</v>
      </c>
      <c r="FF68" s="239" t="str">
        <f>IFERROR(IF(FE68&gt;20*ER68,'Referencia Parámetros'!$D$20,IF(FE68&gt;10*ER68,'Referencia Parámetros'!$D$21,IF(FE68&gt;5*ER68,'Referencia Parámetros'!$D$22, IF(FE68&gt;1,'Referencia Parámetros'!$D$23,"NO APLICA")))),"")</f>
        <v/>
      </c>
      <c r="FG68" s="240" t="str">
        <f t="shared" si="175"/>
        <v/>
      </c>
      <c r="FH68" s="291">
        <f t="shared" si="70"/>
        <v>0</v>
      </c>
      <c r="FI68" s="234">
        <f t="shared" si="176"/>
        <v>0</v>
      </c>
      <c r="FJ68" s="234">
        <f t="shared" si="177"/>
        <v>0</v>
      </c>
      <c r="FK68" s="234">
        <f t="shared" si="178"/>
        <v>0</v>
      </c>
      <c r="FL68" s="242">
        <f t="shared" si="179"/>
        <v>0</v>
      </c>
      <c r="FN68" s="234">
        <f t="shared" si="227"/>
        <v>55</v>
      </c>
      <c r="FO68" s="235" t="str">
        <f t="shared" si="180"/>
        <v/>
      </c>
      <c r="FP68" s="236" t="str">
        <f>IFERROR(VLOOKUP(FO68,'Referencia Parámetros'!$A$2:$B$18,2),"")</f>
        <v/>
      </c>
      <c r="FQ68" s="140"/>
      <c r="FR68" s="140"/>
      <c r="FS68" s="136" t="str">
        <f t="shared" si="263"/>
        <v>Completar</v>
      </c>
      <c r="FT68" s="134"/>
      <c r="FU68" s="134"/>
      <c r="FV68" s="134"/>
      <c r="FW68" s="136" t="str">
        <f t="shared" si="264"/>
        <v>Completar</v>
      </c>
      <c r="FX68" s="137" t="str">
        <f t="shared" si="265"/>
        <v>Completar</v>
      </c>
      <c r="FY68" s="137" t="str">
        <f t="shared" si="266"/>
        <v>Completar</v>
      </c>
      <c r="FZ68" s="135"/>
      <c r="GA68" s="136" t="str">
        <f t="shared" si="267"/>
        <v>Completar</v>
      </c>
      <c r="GB68" s="237">
        <f t="shared" si="181"/>
        <v>0</v>
      </c>
      <c r="GC68" s="238">
        <f t="shared" si="182"/>
        <v>0</v>
      </c>
      <c r="GD68" s="239" t="str">
        <f>IFERROR(IF(GC68&gt;20*FP68,'Referencia Parámetros'!$D$20,IF(GC68&gt;10*FP68,'Referencia Parámetros'!$D$21,IF(GC68&gt;5*FP68,'Referencia Parámetros'!$D$22, IF(GC68&gt;1,'Referencia Parámetros'!$D$23,"NO APLICA")))),"")</f>
        <v/>
      </c>
      <c r="GE68" s="240" t="str">
        <f t="shared" si="183"/>
        <v/>
      </c>
      <c r="GF68" s="291">
        <f t="shared" si="80"/>
        <v>0</v>
      </c>
      <c r="GG68" s="234">
        <f t="shared" si="184"/>
        <v>0</v>
      </c>
      <c r="GH68" s="234">
        <f t="shared" si="185"/>
        <v>0</v>
      </c>
      <c r="GI68" s="234">
        <f t="shared" si="186"/>
        <v>0</v>
      </c>
      <c r="GJ68" s="242">
        <f t="shared" si="187"/>
        <v>0</v>
      </c>
      <c r="GL68" s="234">
        <f t="shared" si="228"/>
        <v>55</v>
      </c>
      <c r="GM68" s="235" t="str">
        <f t="shared" si="188"/>
        <v/>
      </c>
      <c r="GN68" s="236" t="str">
        <f>IFERROR(VLOOKUP(GM68,'Referencia Parámetros'!$A$2:$B$18,2),"")</f>
        <v/>
      </c>
      <c r="GO68" s="140"/>
      <c r="GP68" s="140"/>
      <c r="GQ68" s="136" t="str">
        <f t="shared" si="268"/>
        <v>Completar</v>
      </c>
      <c r="GR68" s="134"/>
      <c r="GS68" s="134"/>
      <c r="GT68" s="134"/>
      <c r="GU68" s="136" t="str">
        <f t="shared" si="269"/>
        <v>Completar</v>
      </c>
      <c r="GV68" s="137" t="str">
        <f t="shared" si="270"/>
        <v>Completar</v>
      </c>
      <c r="GW68" s="137" t="str">
        <f t="shared" si="271"/>
        <v>Completar</v>
      </c>
      <c r="GX68" s="135"/>
      <c r="GY68" s="136" t="str">
        <f t="shared" si="272"/>
        <v>Completar</v>
      </c>
      <c r="GZ68" s="237">
        <f t="shared" si="189"/>
        <v>0</v>
      </c>
      <c r="HA68" s="238">
        <f t="shared" si="190"/>
        <v>0</v>
      </c>
      <c r="HB68" s="239" t="str">
        <f>IFERROR(IF(HA68&gt;20*GN68,'Referencia Parámetros'!$D$20,IF(HA68&gt;10*GN68,'Referencia Parámetros'!$D$21,IF(HA68&gt;5*GN68,'Referencia Parámetros'!$D$22, IF(HA68&gt;1,'Referencia Parámetros'!$D$23,"NO APLICA")))),"")</f>
        <v/>
      </c>
      <c r="HC68" s="240" t="str">
        <f t="shared" si="191"/>
        <v/>
      </c>
      <c r="HD68" s="291">
        <f t="shared" si="90"/>
        <v>0</v>
      </c>
      <c r="HE68" s="234">
        <f t="shared" si="192"/>
        <v>0</v>
      </c>
      <c r="HF68" s="234">
        <f t="shared" si="193"/>
        <v>0</v>
      </c>
      <c r="HG68" s="234">
        <f t="shared" si="194"/>
        <v>0</v>
      </c>
      <c r="HH68" s="242">
        <f t="shared" si="195"/>
        <v>0</v>
      </c>
      <c r="HJ68" s="234">
        <f t="shared" si="229"/>
        <v>55</v>
      </c>
      <c r="HK68" s="235" t="str">
        <f t="shared" si="196"/>
        <v/>
      </c>
      <c r="HL68" s="236" t="str">
        <f>IFERROR(VLOOKUP(HK68,'Referencia Parámetros'!$A$2:$B$18,2),"")</f>
        <v/>
      </c>
      <c r="HM68" s="140"/>
      <c r="HN68" s="140"/>
      <c r="HO68" s="136" t="str">
        <f t="shared" si="273"/>
        <v>Completar</v>
      </c>
      <c r="HP68" s="134"/>
      <c r="HQ68" s="134"/>
      <c r="HR68" s="134"/>
      <c r="HS68" s="136" t="str">
        <f t="shared" si="274"/>
        <v>Completar</v>
      </c>
      <c r="HT68" s="137" t="str">
        <f t="shared" si="275"/>
        <v>Completar</v>
      </c>
      <c r="HU68" s="137" t="str">
        <f t="shared" si="276"/>
        <v>Completar</v>
      </c>
      <c r="HV68" s="135"/>
      <c r="HW68" s="136" t="str">
        <f t="shared" si="277"/>
        <v>Completar</v>
      </c>
      <c r="HX68" s="237">
        <f t="shared" si="197"/>
        <v>0</v>
      </c>
      <c r="HY68" s="238">
        <f t="shared" si="198"/>
        <v>0</v>
      </c>
      <c r="HZ68" s="239" t="str">
        <f>IFERROR(IF(HY68&gt;20*HL68,'Referencia Parámetros'!$D$20,IF(HY68&gt;10*HL68,'Referencia Parámetros'!$D$21,IF(HY68&gt;5*HL68,'Referencia Parámetros'!$D$22, IF(HY68&gt;1,'Referencia Parámetros'!$D$23,"NO APLICA")))),"")</f>
        <v/>
      </c>
      <c r="IA68" s="240" t="str">
        <f t="shared" si="199"/>
        <v/>
      </c>
      <c r="IB68" s="291">
        <f t="shared" si="100"/>
        <v>0</v>
      </c>
      <c r="IC68" s="234">
        <f t="shared" si="200"/>
        <v>0</v>
      </c>
      <c r="ID68" s="234">
        <f t="shared" si="201"/>
        <v>0</v>
      </c>
      <c r="IE68" s="234">
        <f t="shared" si="202"/>
        <v>0</v>
      </c>
      <c r="IF68" s="242">
        <f t="shared" si="203"/>
        <v>0</v>
      </c>
      <c r="IH68" s="234">
        <f t="shared" si="230"/>
        <v>55</v>
      </c>
      <c r="II68" s="235" t="str">
        <f t="shared" si="204"/>
        <v/>
      </c>
      <c r="IJ68" s="236" t="str">
        <f>IFERROR(VLOOKUP(II68,'Referencia Parámetros'!$A$2:$B$18,2),"")</f>
        <v/>
      </c>
      <c r="IK68" s="140"/>
      <c r="IL68" s="140"/>
      <c r="IM68" s="136" t="str">
        <f t="shared" si="278"/>
        <v>Completar</v>
      </c>
      <c r="IN68" s="134"/>
      <c r="IO68" s="134"/>
      <c r="IP68" s="134"/>
      <c r="IQ68" s="136" t="str">
        <f t="shared" si="279"/>
        <v>Completar</v>
      </c>
      <c r="IR68" s="137" t="str">
        <f t="shared" si="280"/>
        <v>Completar</v>
      </c>
      <c r="IS68" s="137" t="str">
        <f t="shared" si="281"/>
        <v>Completar</v>
      </c>
      <c r="IT68" s="135"/>
      <c r="IU68" s="136" t="str">
        <f t="shared" si="282"/>
        <v>Completar</v>
      </c>
      <c r="IV68" s="237">
        <f t="shared" si="205"/>
        <v>0</v>
      </c>
      <c r="IW68" s="238">
        <f t="shared" si="206"/>
        <v>0</v>
      </c>
      <c r="IX68" s="239" t="str">
        <f>IFERROR(IF(IW68&gt;20*IJ68,'Referencia Parámetros'!$D$20,IF(IW68&gt;10*IJ68,'Referencia Parámetros'!$D$21,IF(IW68&gt;5*IJ68,'Referencia Parámetros'!$D$22, IF(IW68&gt;1,'Referencia Parámetros'!$D$23,"NO APLICA")))),"")</f>
        <v/>
      </c>
      <c r="IY68" s="240" t="str">
        <f t="shared" si="207"/>
        <v/>
      </c>
      <c r="IZ68" s="291">
        <f t="shared" si="110"/>
        <v>0</v>
      </c>
      <c r="JA68" s="234">
        <f t="shared" si="208"/>
        <v>0</v>
      </c>
      <c r="JB68" s="234">
        <f t="shared" si="209"/>
        <v>0</v>
      </c>
      <c r="JC68" s="234">
        <f t="shared" si="210"/>
        <v>0</v>
      </c>
      <c r="JD68" s="242">
        <f t="shared" si="211"/>
        <v>0</v>
      </c>
      <c r="JE68" s="198"/>
      <c r="JF68" s="234">
        <f t="shared" si="231"/>
        <v>55</v>
      </c>
      <c r="JG68" s="235" t="str">
        <f t="shared" si="212"/>
        <v/>
      </c>
      <c r="JH68" s="236" t="str">
        <f>IFERROR(VLOOKUP(JG68,'Referencia Parámetros'!$A$2:$B$18,2),"")</f>
        <v/>
      </c>
      <c r="JI68" s="140"/>
      <c r="JJ68" s="140"/>
      <c r="JK68" s="136" t="str">
        <f t="shared" si="283"/>
        <v>Completar</v>
      </c>
      <c r="JL68" s="134"/>
      <c r="JM68" s="134"/>
      <c r="JN68" s="134"/>
      <c r="JO68" s="136" t="str">
        <f t="shared" si="284"/>
        <v>Completar</v>
      </c>
      <c r="JP68" s="137" t="str">
        <f t="shared" si="285"/>
        <v>Completar</v>
      </c>
      <c r="JQ68" s="137" t="str">
        <f t="shared" si="286"/>
        <v>Completar</v>
      </c>
      <c r="JR68" s="135"/>
      <c r="JS68" s="136" t="str">
        <f t="shared" si="287"/>
        <v>Completar</v>
      </c>
      <c r="JT68" s="237">
        <f t="shared" si="213"/>
        <v>0</v>
      </c>
      <c r="JU68" s="238">
        <f t="shared" si="214"/>
        <v>0</v>
      </c>
      <c r="JV68" s="239" t="str">
        <f>IFERROR(IF(JU68&gt;20*JH68,'Referencia Parámetros'!$D$20,IF(JU68&gt;10*JH68,'Referencia Parámetros'!$D$21,IF(JU68&gt;5*JH68,'Referencia Parámetros'!$D$22, IF(JU68&gt;1,'Referencia Parámetros'!$D$23,"NO APLICA")))),"")</f>
        <v/>
      </c>
      <c r="JW68" s="240" t="str">
        <f t="shared" si="215"/>
        <v/>
      </c>
      <c r="JX68" s="291">
        <f t="shared" si="120"/>
        <v>0</v>
      </c>
      <c r="JY68" s="234">
        <f t="shared" si="216"/>
        <v>0</v>
      </c>
      <c r="JZ68" s="234">
        <f t="shared" si="217"/>
        <v>0</v>
      </c>
      <c r="KA68" s="234">
        <f t="shared" si="218"/>
        <v>0</v>
      </c>
      <c r="KB68" s="242">
        <f t="shared" si="219"/>
        <v>0</v>
      </c>
      <c r="LK68" s="244"/>
      <c r="LY68" s="198"/>
    </row>
    <row r="69" spans="1:337" ht="16.5" customHeight="1" x14ac:dyDescent="0.25">
      <c r="A69" s="234">
        <f t="shared" si="220"/>
        <v>56</v>
      </c>
      <c r="B69" s="235" t="str">
        <f t="shared" si="124"/>
        <v/>
      </c>
      <c r="C69" s="236" t="str">
        <f>+IFERROR(VLOOKUP(B69,'Referencia Parámetros'!$A$2:$B$18,2),"")</f>
        <v/>
      </c>
      <c r="D69" s="140"/>
      <c r="E69" s="134"/>
      <c r="F69" s="135"/>
      <c r="G69" s="134"/>
      <c r="H69" s="134"/>
      <c r="I69" s="134"/>
      <c r="J69" s="135"/>
      <c r="K69" s="141"/>
      <c r="L69" s="141"/>
      <c r="M69" s="135"/>
      <c r="N69" s="135"/>
      <c r="O69" s="237">
        <f t="shared" si="125"/>
        <v>0</v>
      </c>
      <c r="P69" s="238">
        <f t="shared" si="126"/>
        <v>0</v>
      </c>
      <c r="Q69" s="239" t="str">
        <f>IFERROR(IF(P69&gt;20*C69,'Referencia Parámetros'!$D$20,IF(P69&gt;10*C69,'Referencia Parámetros'!$D$21,IF(P69&gt;5*C69,'Referencia Parámetros'!$D$22,IF(P69&gt;1,'Referencia Parámetros'!$D$23,"NO APLICA")))),"")</f>
        <v/>
      </c>
      <c r="R69" s="240" t="str">
        <f t="shared" si="127"/>
        <v/>
      </c>
      <c r="S69" s="300">
        <f t="shared" si="13"/>
        <v>0</v>
      </c>
      <c r="T69" s="234">
        <f t="shared" si="128"/>
        <v>0</v>
      </c>
      <c r="U69" s="234">
        <f t="shared" si="129"/>
        <v>0</v>
      </c>
      <c r="V69" s="234">
        <f t="shared" si="130"/>
        <v>0</v>
      </c>
      <c r="W69" s="242">
        <f t="shared" si="131"/>
        <v>0</v>
      </c>
      <c r="X69" s="297"/>
      <c r="Z69" s="234">
        <f t="shared" si="221"/>
        <v>56</v>
      </c>
      <c r="AA69" s="235" t="str">
        <f t="shared" si="132"/>
        <v/>
      </c>
      <c r="AB69" s="236" t="str">
        <f>IFERROR(VLOOKUP(AA69,'Referencia Parámetros'!$A$2:$B$18,2),"")</f>
        <v/>
      </c>
      <c r="AC69" s="140"/>
      <c r="AD69" s="140"/>
      <c r="AE69" s="136" t="str">
        <f t="shared" si="233"/>
        <v>Completar</v>
      </c>
      <c r="AF69" s="134"/>
      <c r="AG69" s="134"/>
      <c r="AH69" s="134"/>
      <c r="AI69" s="136" t="str">
        <f t="shared" si="234"/>
        <v>Completar</v>
      </c>
      <c r="AJ69" s="137" t="str">
        <f t="shared" si="235"/>
        <v>Completar</v>
      </c>
      <c r="AK69" s="137" t="str">
        <f t="shared" si="236"/>
        <v>Completar</v>
      </c>
      <c r="AL69" s="135"/>
      <c r="AM69" s="136" t="str">
        <f t="shared" si="237"/>
        <v>Completar</v>
      </c>
      <c r="AN69" s="237">
        <f t="shared" si="133"/>
        <v>0</v>
      </c>
      <c r="AO69" s="238">
        <f t="shared" si="134"/>
        <v>0</v>
      </c>
      <c r="AP69" s="239" t="str">
        <f>IFERROR(IF(AO69&gt;20*AB69,'Referencia Parámetros'!$D$20,IF(AO69&gt;10*AB69,'Referencia Parámetros'!$D$21,IF(AO69&gt;5*AB69,'Referencia Parámetros'!$D$22, IF(AO69&gt;1,'Referencia Parámetros'!$D$23,"NO APLICA")))),"")</f>
        <v/>
      </c>
      <c r="AQ69" s="240" t="str">
        <f t="shared" si="135"/>
        <v/>
      </c>
      <c r="AR69" s="291">
        <f t="shared" si="232"/>
        <v>0</v>
      </c>
      <c r="AS69" s="234">
        <f t="shared" si="136"/>
        <v>0</v>
      </c>
      <c r="AT69" s="234">
        <f t="shared" si="137"/>
        <v>0</v>
      </c>
      <c r="AU69" s="234">
        <f t="shared" si="138"/>
        <v>0</v>
      </c>
      <c r="AV69" s="242">
        <f t="shared" si="139"/>
        <v>0</v>
      </c>
      <c r="AX69" s="234">
        <f t="shared" si="222"/>
        <v>56</v>
      </c>
      <c r="AY69" s="235" t="str">
        <f t="shared" si="140"/>
        <v/>
      </c>
      <c r="AZ69" s="236" t="str">
        <f>IFERROR(VLOOKUP(AY69,'Referencia Parámetros'!$A$2:$B$18,2),"")</f>
        <v/>
      </c>
      <c r="BA69" s="140"/>
      <c r="BB69" s="140"/>
      <c r="BC69" s="136" t="str">
        <f t="shared" si="238"/>
        <v>Completar</v>
      </c>
      <c r="BD69" s="134"/>
      <c r="BE69" s="134"/>
      <c r="BF69" s="134"/>
      <c r="BG69" s="136" t="str">
        <f t="shared" si="239"/>
        <v>Completar</v>
      </c>
      <c r="BH69" s="137" t="str">
        <f t="shared" si="240"/>
        <v>Completar</v>
      </c>
      <c r="BI69" s="137" t="str">
        <f t="shared" si="241"/>
        <v>Completar</v>
      </c>
      <c r="BJ69" s="135"/>
      <c r="BK69" s="136" t="str">
        <f t="shared" si="242"/>
        <v>Completar</v>
      </c>
      <c r="BL69" s="237">
        <f t="shared" si="141"/>
        <v>0</v>
      </c>
      <c r="BM69" s="238">
        <f t="shared" si="142"/>
        <v>0</v>
      </c>
      <c r="BN69" s="239" t="str">
        <f>IFERROR(IF(BM69&gt;20*AZ69,'Referencia Parámetros'!$D$20,IF(BM69&gt;10*AZ69,'Referencia Parámetros'!$D$21,IF(BM69&gt;5*AZ69,'Referencia Parámetros'!$D$22, IF(BM69&gt;1,'Referencia Parámetros'!$D$23,"NO APLICA")))),"")</f>
        <v/>
      </c>
      <c r="BO69" s="240" t="str">
        <f t="shared" si="143"/>
        <v/>
      </c>
      <c r="BP69" s="291">
        <f t="shared" si="30"/>
        <v>0</v>
      </c>
      <c r="BQ69" s="234">
        <f t="shared" si="144"/>
        <v>0</v>
      </c>
      <c r="BR69" s="234">
        <f t="shared" si="145"/>
        <v>0</v>
      </c>
      <c r="BS69" s="234">
        <f t="shared" si="146"/>
        <v>0</v>
      </c>
      <c r="BT69" s="242">
        <f t="shared" si="147"/>
        <v>0</v>
      </c>
      <c r="BV69" s="234">
        <f t="shared" si="223"/>
        <v>56</v>
      </c>
      <c r="BW69" s="235" t="str">
        <f t="shared" si="148"/>
        <v/>
      </c>
      <c r="BX69" s="236" t="str">
        <f>IFERROR(VLOOKUP(BW69,'Referencia Parámetros'!$A$2:$B$18,2),"")</f>
        <v/>
      </c>
      <c r="BY69" s="140"/>
      <c r="BZ69" s="140"/>
      <c r="CA69" s="136" t="str">
        <f t="shared" si="243"/>
        <v>Completar</v>
      </c>
      <c r="CB69" s="134"/>
      <c r="CC69" s="134"/>
      <c r="CD69" s="134"/>
      <c r="CE69" s="136" t="str">
        <f t="shared" si="244"/>
        <v>Completar</v>
      </c>
      <c r="CF69" s="137" t="str">
        <f t="shared" si="245"/>
        <v>Completar</v>
      </c>
      <c r="CG69" s="137" t="str">
        <f t="shared" si="246"/>
        <v>Completar</v>
      </c>
      <c r="CH69" s="135"/>
      <c r="CI69" s="136" t="str">
        <f t="shared" si="247"/>
        <v>Completar</v>
      </c>
      <c r="CJ69" s="237">
        <f t="shared" si="149"/>
        <v>0</v>
      </c>
      <c r="CK69" s="238">
        <f t="shared" si="150"/>
        <v>0</v>
      </c>
      <c r="CL69" s="239" t="str">
        <f>IFERROR(IF(CK69&gt;20*BX69,'Referencia Parámetros'!$D$20,IF(CK69&gt;10*BX69,'Referencia Parámetros'!$D$21,IF(CK69&gt;5*BX69,'Referencia Parámetros'!$D$22, IF(CK69&gt;1,'Referencia Parámetros'!$D$23,"NO APLICA")))),"")</f>
        <v/>
      </c>
      <c r="CM69" s="240" t="str">
        <f t="shared" si="151"/>
        <v/>
      </c>
      <c r="CN69" s="291">
        <f t="shared" si="40"/>
        <v>0</v>
      </c>
      <c r="CO69" s="234">
        <f t="shared" si="152"/>
        <v>0</v>
      </c>
      <c r="CP69" s="234">
        <f t="shared" si="153"/>
        <v>0</v>
      </c>
      <c r="CQ69" s="234">
        <f t="shared" si="154"/>
        <v>0</v>
      </c>
      <c r="CR69" s="242">
        <f t="shared" si="155"/>
        <v>0</v>
      </c>
      <c r="CT69" s="234">
        <f t="shared" si="224"/>
        <v>56</v>
      </c>
      <c r="CU69" s="235" t="str">
        <f t="shared" si="156"/>
        <v/>
      </c>
      <c r="CV69" s="236" t="str">
        <f>IFERROR(VLOOKUP(CU69,'Referencia Parámetros'!$A$2:$B$18,2),"")</f>
        <v/>
      </c>
      <c r="CW69" s="140"/>
      <c r="CX69" s="140"/>
      <c r="CY69" s="136" t="str">
        <f t="shared" si="248"/>
        <v>Completar</v>
      </c>
      <c r="CZ69" s="134"/>
      <c r="DA69" s="134"/>
      <c r="DB69" s="134"/>
      <c r="DC69" s="136" t="str">
        <f t="shared" si="249"/>
        <v>Completar</v>
      </c>
      <c r="DD69" s="137" t="str">
        <f t="shared" si="250"/>
        <v>Completar</v>
      </c>
      <c r="DE69" s="137" t="str">
        <f t="shared" si="251"/>
        <v>Completar</v>
      </c>
      <c r="DF69" s="135"/>
      <c r="DG69" s="136" t="str">
        <f t="shared" si="252"/>
        <v>Completar</v>
      </c>
      <c r="DH69" s="237">
        <f t="shared" si="157"/>
        <v>0</v>
      </c>
      <c r="DI69" s="238">
        <f t="shared" si="158"/>
        <v>0</v>
      </c>
      <c r="DJ69" s="239" t="str">
        <f>IFERROR(IF(DI69&gt;20*CV69,'Referencia Parámetros'!$D$20,IF(DI69&gt;10*CV69,'Referencia Parámetros'!$D$21,IF(DI69&gt;5*CV69,'Referencia Parámetros'!$D$22, IF(DI69&gt;1,'Referencia Parámetros'!$D$23,"NO APLICA")))),"")</f>
        <v/>
      </c>
      <c r="DK69" s="240" t="str">
        <f t="shared" si="159"/>
        <v/>
      </c>
      <c r="DL69" s="291">
        <f t="shared" si="50"/>
        <v>0</v>
      </c>
      <c r="DM69" s="234">
        <f t="shared" si="160"/>
        <v>0</v>
      </c>
      <c r="DN69" s="234">
        <f t="shared" si="161"/>
        <v>0</v>
      </c>
      <c r="DO69" s="234">
        <f t="shared" si="162"/>
        <v>0</v>
      </c>
      <c r="DP69" s="242">
        <f t="shared" si="163"/>
        <v>0</v>
      </c>
      <c r="DR69" s="234">
        <f t="shared" si="225"/>
        <v>56</v>
      </c>
      <c r="DS69" s="235" t="str">
        <f t="shared" si="164"/>
        <v/>
      </c>
      <c r="DT69" s="236" t="str">
        <f>IFERROR(VLOOKUP(DS69,'Referencia Parámetros'!$A$2:$B$18,2),"")</f>
        <v/>
      </c>
      <c r="DU69" s="140"/>
      <c r="DV69" s="140"/>
      <c r="DW69" s="136" t="str">
        <f t="shared" si="253"/>
        <v>Completar</v>
      </c>
      <c r="DX69" s="134"/>
      <c r="DY69" s="134"/>
      <c r="DZ69" s="134"/>
      <c r="EA69" s="136" t="str">
        <f t="shared" si="254"/>
        <v>Completar</v>
      </c>
      <c r="EB69" s="137" t="str">
        <f t="shared" si="255"/>
        <v>Completar</v>
      </c>
      <c r="EC69" s="137" t="str">
        <f t="shared" si="256"/>
        <v>Completar</v>
      </c>
      <c r="ED69" s="135"/>
      <c r="EE69" s="136" t="str">
        <f t="shared" si="257"/>
        <v>Completar</v>
      </c>
      <c r="EF69" s="237">
        <f t="shared" si="165"/>
        <v>0</v>
      </c>
      <c r="EG69" s="238">
        <f t="shared" si="166"/>
        <v>0</v>
      </c>
      <c r="EH69" s="239" t="str">
        <f>IFERROR(IF(EG69&gt;20*DT69,'Referencia Parámetros'!$D$20,IF(EG69&gt;10*DT69,'Referencia Parámetros'!$D$21,IF(EG69&gt;5*DT69,'Referencia Parámetros'!$D$22, IF(EG69&gt;1,'Referencia Parámetros'!$D$23,"NO APLICA")))),"")</f>
        <v/>
      </c>
      <c r="EI69" s="240" t="str">
        <f t="shared" si="167"/>
        <v/>
      </c>
      <c r="EJ69" s="291">
        <f t="shared" si="60"/>
        <v>0</v>
      </c>
      <c r="EK69" s="234">
        <f t="shared" si="168"/>
        <v>0</v>
      </c>
      <c r="EL69" s="234">
        <f t="shared" si="169"/>
        <v>0</v>
      </c>
      <c r="EM69" s="234">
        <f t="shared" si="170"/>
        <v>0</v>
      </c>
      <c r="EN69" s="242">
        <f t="shared" si="171"/>
        <v>0</v>
      </c>
      <c r="EP69" s="234">
        <f t="shared" si="226"/>
        <v>56</v>
      </c>
      <c r="EQ69" s="235" t="str">
        <f t="shared" si="172"/>
        <v/>
      </c>
      <c r="ER69" s="236" t="str">
        <f>IFERROR(VLOOKUP(EQ69,'Referencia Parámetros'!$A$2:$B$18,2),"")</f>
        <v/>
      </c>
      <c r="ES69" s="140"/>
      <c r="ET69" s="140"/>
      <c r="EU69" s="136" t="str">
        <f t="shared" si="258"/>
        <v>Completar</v>
      </c>
      <c r="EV69" s="134"/>
      <c r="EW69" s="134"/>
      <c r="EX69" s="134"/>
      <c r="EY69" s="136" t="str">
        <f t="shared" si="259"/>
        <v>Completar</v>
      </c>
      <c r="EZ69" s="137" t="str">
        <f t="shared" si="260"/>
        <v>Completar</v>
      </c>
      <c r="FA69" s="137" t="str">
        <f t="shared" si="261"/>
        <v>Completar</v>
      </c>
      <c r="FB69" s="135"/>
      <c r="FC69" s="136" t="str">
        <f t="shared" si="262"/>
        <v>Completar</v>
      </c>
      <c r="FD69" s="237">
        <f t="shared" si="173"/>
        <v>0</v>
      </c>
      <c r="FE69" s="238">
        <f t="shared" si="174"/>
        <v>0</v>
      </c>
      <c r="FF69" s="239" t="str">
        <f>IFERROR(IF(FE69&gt;20*ER69,'Referencia Parámetros'!$D$20,IF(FE69&gt;10*ER69,'Referencia Parámetros'!$D$21,IF(FE69&gt;5*ER69,'Referencia Parámetros'!$D$22, IF(FE69&gt;1,'Referencia Parámetros'!$D$23,"NO APLICA")))),"")</f>
        <v/>
      </c>
      <c r="FG69" s="240" t="str">
        <f t="shared" si="175"/>
        <v/>
      </c>
      <c r="FH69" s="291">
        <f t="shared" si="70"/>
        <v>0</v>
      </c>
      <c r="FI69" s="234">
        <f t="shared" si="176"/>
        <v>0</v>
      </c>
      <c r="FJ69" s="234">
        <f t="shared" si="177"/>
        <v>0</v>
      </c>
      <c r="FK69" s="234">
        <f t="shared" si="178"/>
        <v>0</v>
      </c>
      <c r="FL69" s="242">
        <f t="shared" si="179"/>
        <v>0</v>
      </c>
      <c r="FN69" s="234">
        <f t="shared" si="227"/>
        <v>56</v>
      </c>
      <c r="FO69" s="235" t="str">
        <f t="shared" si="180"/>
        <v/>
      </c>
      <c r="FP69" s="236" t="str">
        <f>IFERROR(VLOOKUP(FO69,'Referencia Parámetros'!$A$2:$B$18,2),"")</f>
        <v/>
      </c>
      <c r="FQ69" s="140"/>
      <c r="FR69" s="140"/>
      <c r="FS69" s="136" t="str">
        <f t="shared" si="263"/>
        <v>Completar</v>
      </c>
      <c r="FT69" s="134"/>
      <c r="FU69" s="134"/>
      <c r="FV69" s="134"/>
      <c r="FW69" s="136" t="str">
        <f t="shared" si="264"/>
        <v>Completar</v>
      </c>
      <c r="FX69" s="137" t="str">
        <f t="shared" si="265"/>
        <v>Completar</v>
      </c>
      <c r="FY69" s="137" t="str">
        <f t="shared" si="266"/>
        <v>Completar</v>
      </c>
      <c r="FZ69" s="135"/>
      <c r="GA69" s="136" t="str">
        <f t="shared" si="267"/>
        <v>Completar</v>
      </c>
      <c r="GB69" s="237">
        <f t="shared" si="181"/>
        <v>0</v>
      </c>
      <c r="GC69" s="238">
        <f t="shared" si="182"/>
        <v>0</v>
      </c>
      <c r="GD69" s="239" t="str">
        <f>IFERROR(IF(GC69&gt;20*FP69,'Referencia Parámetros'!$D$20,IF(GC69&gt;10*FP69,'Referencia Parámetros'!$D$21,IF(GC69&gt;5*FP69,'Referencia Parámetros'!$D$22, IF(GC69&gt;1,'Referencia Parámetros'!$D$23,"NO APLICA")))),"")</f>
        <v/>
      </c>
      <c r="GE69" s="240" t="str">
        <f t="shared" si="183"/>
        <v/>
      </c>
      <c r="GF69" s="291">
        <f t="shared" si="80"/>
        <v>0</v>
      </c>
      <c r="GG69" s="234">
        <f t="shared" si="184"/>
        <v>0</v>
      </c>
      <c r="GH69" s="234">
        <f t="shared" si="185"/>
        <v>0</v>
      </c>
      <c r="GI69" s="234">
        <f t="shared" si="186"/>
        <v>0</v>
      </c>
      <c r="GJ69" s="242">
        <f t="shared" si="187"/>
        <v>0</v>
      </c>
      <c r="GL69" s="234">
        <f t="shared" si="228"/>
        <v>56</v>
      </c>
      <c r="GM69" s="235" t="str">
        <f t="shared" si="188"/>
        <v/>
      </c>
      <c r="GN69" s="236" t="str">
        <f>IFERROR(VLOOKUP(GM69,'Referencia Parámetros'!$A$2:$B$18,2),"")</f>
        <v/>
      </c>
      <c r="GO69" s="140"/>
      <c r="GP69" s="140"/>
      <c r="GQ69" s="136" t="str">
        <f t="shared" si="268"/>
        <v>Completar</v>
      </c>
      <c r="GR69" s="134"/>
      <c r="GS69" s="134"/>
      <c r="GT69" s="134"/>
      <c r="GU69" s="136" t="str">
        <f t="shared" si="269"/>
        <v>Completar</v>
      </c>
      <c r="GV69" s="137" t="str">
        <f t="shared" si="270"/>
        <v>Completar</v>
      </c>
      <c r="GW69" s="137" t="str">
        <f t="shared" si="271"/>
        <v>Completar</v>
      </c>
      <c r="GX69" s="135"/>
      <c r="GY69" s="136" t="str">
        <f t="shared" si="272"/>
        <v>Completar</v>
      </c>
      <c r="GZ69" s="237">
        <f t="shared" si="189"/>
        <v>0</v>
      </c>
      <c r="HA69" s="238">
        <f t="shared" si="190"/>
        <v>0</v>
      </c>
      <c r="HB69" s="239" t="str">
        <f>IFERROR(IF(HA69&gt;20*GN69,'Referencia Parámetros'!$D$20,IF(HA69&gt;10*GN69,'Referencia Parámetros'!$D$21,IF(HA69&gt;5*GN69,'Referencia Parámetros'!$D$22, IF(HA69&gt;1,'Referencia Parámetros'!$D$23,"NO APLICA")))),"")</f>
        <v/>
      </c>
      <c r="HC69" s="240" t="str">
        <f t="shared" si="191"/>
        <v/>
      </c>
      <c r="HD69" s="291">
        <f t="shared" si="90"/>
        <v>0</v>
      </c>
      <c r="HE69" s="234">
        <f t="shared" si="192"/>
        <v>0</v>
      </c>
      <c r="HF69" s="234">
        <f t="shared" si="193"/>
        <v>0</v>
      </c>
      <c r="HG69" s="234">
        <f t="shared" si="194"/>
        <v>0</v>
      </c>
      <c r="HH69" s="242">
        <f t="shared" si="195"/>
        <v>0</v>
      </c>
      <c r="HJ69" s="234">
        <f t="shared" si="229"/>
        <v>56</v>
      </c>
      <c r="HK69" s="235" t="str">
        <f t="shared" si="196"/>
        <v/>
      </c>
      <c r="HL69" s="236" t="str">
        <f>IFERROR(VLOOKUP(HK69,'Referencia Parámetros'!$A$2:$B$18,2),"")</f>
        <v/>
      </c>
      <c r="HM69" s="140"/>
      <c r="HN69" s="140"/>
      <c r="HO69" s="136" t="str">
        <f t="shared" si="273"/>
        <v>Completar</v>
      </c>
      <c r="HP69" s="134"/>
      <c r="HQ69" s="134"/>
      <c r="HR69" s="134"/>
      <c r="HS69" s="136" t="str">
        <f t="shared" si="274"/>
        <v>Completar</v>
      </c>
      <c r="HT69" s="137" t="str">
        <f t="shared" si="275"/>
        <v>Completar</v>
      </c>
      <c r="HU69" s="137" t="str">
        <f t="shared" si="276"/>
        <v>Completar</v>
      </c>
      <c r="HV69" s="135"/>
      <c r="HW69" s="136" t="str">
        <f t="shared" si="277"/>
        <v>Completar</v>
      </c>
      <c r="HX69" s="237">
        <f t="shared" si="197"/>
        <v>0</v>
      </c>
      <c r="HY69" s="238">
        <f t="shared" si="198"/>
        <v>0</v>
      </c>
      <c r="HZ69" s="239" t="str">
        <f>IFERROR(IF(HY69&gt;20*HL69,'Referencia Parámetros'!$D$20,IF(HY69&gt;10*HL69,'Referencia Parámetros'!$D$21,IF(HY69&gt;5*HL69,'Referencia Parámetros'!$D$22, IF(HY69&gt;1,'Referencia Parámetros'!$D$23,"NO APLICA")))),"")</f>
        <v/>
      </c>
      <c r="IA69" s="240" t="str">
        <f t="shared" si="199"/>
        <v/>
      </c>
      <c r="IB69" s="291">
        <f t="shared" si="100"/>
        <v>0</v>
      </c>
      <c r="IC69" s="234">
        <f t="shared" si="200"/>
        <v>0</v>
      </c>
      <c r="ID69" s="234">
        <f t="shared" si="201"/>
        <v>0</v>
      </c>
      <c r="IE69" s="234">
        <f t="shared" si="202"/>
        <v>0</v>
      </c>
      <c r="IF69" s="242">
        <f t="shared" si="203"/>
        <v>0</v>
      </c>
      <c r="IH69" s="234">
        <f t="shared" si="230"/>
        <v>56</v>
      </c>
      <c r="II69" s="235" t="str">
        <f t="shared" si="204"/>
        <v/>
      </c>
      <c r="IJ69" s="236" t="str">
        <f>IFERROR(VLOOKUP(II69,'Referencia Parámetros'!$A$2:$B$18,2),"")</f>
        <v/>
      </c>
      <c r="IK69" s="140"/>
      <c r="IL69" s="140"/>
      <c r="IM69" s="136" t="str">
        <f t="shared" si="278"/>
        <v>Completar</v>
      </c>
      <c r="IN69" s="134"/>
      <c r="IO69" s="134"/>
      <c r="IP69" s="134"/>
      <c r="IQ69" s="136" t="str">
        <f t="shared" si="279"/>
        <v>Completar</v>
      </c>
      <c r="IR69" s="137" t="str">
        <f t="shared" si="280"/>
        <v>Completar</v>
      </c>
      <c r="IS69" s="137" t="str">
        <f t="shared" si="281"/>
        <v>Completar</v>
      </c>
      <c r="IT69" s="135"/>
      <c r="IU69" s="136" t="str">
        <f t="shared" si="282"/>
        <v>Completar</v>
      </c>
      <c r="IV69" s="237">
        <f t="shared" si="205"/>
        <v>0</v>
      </c>
      <c r="IW69" s="238">
        <f t="shared" si="206"/>
        <v>0</v>
      </c>
      <c r="IX69" s="239" t="str">
        <f>IFERROR(IF(IW69&gt;20*IJ69,'Referencia Parámetros'!$D$20,IF(IW69&gt;10*IJ69,'Referencia Parámetros'!$D$21,IF(IW69&gt;5*IJ69,'Referencia Parámetros'!$D$22, IF(IW69&gt;1,'Referencia Parámetros'!$D$23,"NO APLICA")))),"")</f>
        <v/>
      </c>
      <c r="IY69" s="240" t="str">
        <f t="shared" si="207"/>
        <v/>
      </c>
      <c r="IZ69" s="291">
        <f t="shared" si="110"/>
        <v>0</v>
      </c>
      <c r="JA69" s="234">
        <f t="shared" si="208"/>
        <v>0</v>
      </c>
      <c r="JB69" s="234">
        <f t="shared" si="209"/>
        <v>0</v>
      </c>
      <c r="JC69" s="234">
        <f t="shared" si="210"/>
        <v>0</v>
      </c>
      <c r="JD69" s="242">
        <f t="shared" si="211"/>
        <v>0</v>
      </c>
      <c r="JE69" s="198"/>
      <c r="JF69" s="234">
        <f t="shared" si="231"/>
        <v>56</v>
      </c>
      <c r="JG69" s="235" t="str">
        <f t="shared" si="212"/>
        <v/>
      </c>
      <c r="JH69" s="236" t="str">
        <f>IFERROR(VLOOKUP(JG69,'Referencia Parámetros'!$A$2:$B$18,2),"")</f>
        <v/>
      </c>
      <c r="JI69" s="140"/>
      <c r="JJ69" s="140"/>
      <c r="JK69" s="136" t="str">
        <f t="shared" si="283"/>
        <v>Completar</v>
      </c>
      <c r="JL69" s="134"/>
      <c r="JM69" s="134"/>
      <c r="JN69" s="134"/>
      <c r="JO69" s="136" t="str">
        <f t="shared" si="284"/>
        <v>Completar</v>
      </c>
      <c r="JP69" s="137" t="str">
        <f t="shared" si="285"/>
        <v>Completar</v>
      </c>
      <c r="JQ69" s="137" t="str">
        <f t="shared" si="286"/>
        <v>Completar</v>
      </c>
      <c r="JR69" s="135"/>
      <c r="JS69" s="136" t="str">
        <f t="shared" si="287"/>
        <v>Completar</v>
      </c>
      <c r="JT69" s="237">
        <f t="shared" si="213"/>
        <v>0</v>
      </c>
      <c r="JU69" s="238">
        <f t="shared" si="214"/>
        <v>0</v>
      </c>
      <c r="JV69" s="239" t="str">
        <f>IFERROR(IF(JU69&gt;20*JH69,'Referencia Parámetros'!$D$20,IF(JU69&gt;10*JH69,'Referencia Parámetros'!$D$21,IF(JU69&gt;5*JH69,'Referencia Parámetros'!$D$22, IF(JU69&gt;1,'Referencia Parámetros'!$D$23,"NO APLICA")))),"")</f>
        <v/>
      </c>
      <c r="JW69" s="240" t="str">
        <f t="shared" si="215"/>
        <v/>
      </c>
      <c r="JX69" s="291">
        <f t="shared" si="120"/>
        <v>0</v>
      </c>
      <c r="JY69" s="234">
        <f t="shared" si="216"/>
        <v>0</v>
      </c>
      <c r="JZ69" s="234">
        <f t="shared" si="217"/>
        <v>0</v>
      </c>
      <c r="KA69" s="234">
        <f t="shared" si="218"/>
        <v>0</v>
      </c>
      <c r="KB69" s="242">
        <f t="shared" si="219"/>
        <v>0</v>
      </c>
      <c r="LK69" s="244"/>
      <c r="LY69" s="198"/>
    </row>
    <row r="70" spans="1:337" ht="16.5" customHeight="1" x14ac:dyDescent="0.25">
      <c r="A70" s="234">
        <f t="shared" si="220"/>
        <v>57</v>
      </c>
      <c r="B70" s="235" t="str">
        <f t="shared" si="124"/>
        <v/>
      </c>
      <c r="C70" s="236" t="str">
        <f>+IFERROR(VLOOKUP(B70,'Referencia Parámetros'!$A$2:$B$18,2),"")</f>
        <v/>
      </c>
      <c r="D70" s="140"/>
      <c r="E70" s="134"/>
      <c r="F70" s="135"/>
      <c r="G70" s="134"/>
      <c r="H70" s="134"/>
      <c r="I70" s="134"/>
      <c r="J70" s="135"/>
      <c r="K70" s="141"/>
      <c r="L70" s="141"/>
      <c r="M70" s="135"/>
      <c r="N70" s="135"/>
      <c r="O70" s="237">
        <f t="shared" si="125"/>
        <v>0</v>
      </c>
      <c r="P70" s="238">
        <f t="shared" si="126"/>
        <v>0</v>
      </c>
      <c r="Q70" s="239" t="str">
        <f>IFERROR(IF(P70&gt;20*C70,'Referencia Parámetros'!$D$20,IF(P70&gt;10*C70,'Referencia Parámetros'!$D$21,IF(P70&gt;5*C70,'Referencia Parámetros'!$D$22,IF(P70&gt;1,'Referencia Parámetros'!$D$23,"NO APLICA")))),"")</f>
        <v/>
      </c>
      <c r="R70" s="240" t="str">
        <f t="shared" si="127"/>
        <v/>
      </c>
      <c r="S70" s="300">
        <f t="shared" si="13"/>
        <v>0</v>
      </c>
      <c r="T70" s="234">
        <f t="shared" si="128"/>
        <v>0</v>
      </c>
      <c r="U70" s="234">
        <f t="shared" si="129"/>
        <v>0</v>
      </c>
      <c r="V70" s="234">
        <f t="shared" si="130"/>
        <v>0</v>
      </c>
      <c r="W70" s="242">
        <f t="shared" si="131"/>
        <v>0</v>
      </c>
      <c r="X70" s="297"/>
      <c r="Z70" s="234">
        <f t="shared" si="221"/>
        <v>57</v>
      </c>
      <c r="AA70" s="235" t="str">
        <f t="shared" si="132"/>
        <v/>
      </c>
      <c r="AB70" s="236" t="str">
        <f>IFERROR(VLOOKUP(AA70,'Referencia Parámetros'!$A$2:$B$18,2),"")</f>
        <v/>
      </c>
      <c r="AC70" s="140"/>
      <c r="AD70" s="140"/>
      <c r="AE70" s="136" t="str">
        <f t="shared" si="233"/>
        <v>Completar</v>
      </c>
      <c r="AF70" s="134"/>
      <c r="AG70" s="134"/>
      <c r="AH70" s="134"/>
      <c r="AI70" s="136" t="str">
        <f t="shared" si="234"/>
        <v>Completar</v>
      </c>
      <c r="AJ70" s="137" t="str">
        <f t="shared" si="235"/>
        <v>Completar</v>
      </c>
      <c r="AK70" s="137" t="str">
        <f t="shared" si="236"/>
        <v>Completar</v>
      </c>
      <c r="AL70" s="135"/>
      <c r="AM70" s="136" t="str">
        <f t="shared" si="237"/>
        <v>Completar</v>
      </c>
      <c r="AN70" s="237">
        <f t="shared" si="133"/>
        <v>0</v>
      </c>
      <c r="AO70" s="238">
        <f t="shared" si="134"/>
        <v>0</v>
      </c>
      <c r="AP70" s="239" t="str">
        <f>IFERROR(IF(AO70&gt;20*AB70,'Referencia Parámetros'!$D$20,IF(AO70&gt;10*AB70,'Referencia Parámetros'!$D$21,IF(AO70&gt;5*AB70,'Referencia Parámetros'!$D$22, IF(AO70&gt;1,'Referencia Parámetros'!$D$23,"NO APLICA")))),"")</f>
        <v/>
      </c>
      <c r="AQ70" s="240" t="str">
        <f t="shared" si="135"/>
        <v/>
      </c>
      <c r="AR70" s="291">
        <f t="shared" si="232"/>
        <v>0</v>
      </c>
      <c r="AS70" s="234">
        <f t="shared" si="136"/>
        <v>0</v>
      </c>
      <c r="AT70" s="234">
        <f t="shared" si="137"/>
        <v>0</v>
      </c>
      <c r="AU70" s="234">
        <f t="shared" si="138"/>
        <v>0</v>
      </c>
      <c r="AV70" s="242">
        <f t="shared" si="139"/>
        <v>0</v>
      </c>
      <c r="AX70" s="234">
        <f t="shared" si="222"/>
        <v>57</v>
      </c>
      <c r="AY70" s="235" t="str">
        <f t="shared" si="140"/>
        <v/>
      </c>
      <c r="AZ70" s="236" t="str">
        <f>IFERROR(VLOOKUP(AY70,'Referencia Parámetros'!$A$2:$B$18,2),"")</f>
        <v/>
      </c>
      <c r="BA70" s="140"/>
      <c r="BB70" s="140"/>
      <c r="BC70" s="136" t="str">
        <f t="shared" si="238"/>
        <v>Completar</v>
      </c>
      <c r="BD70" s="134"/>
      <c r="BE70" s="134"/>
      <c r="BF70" s="134"/>
      <c r="BG70" s="136" t="str">
        <f t="shared" si="239"/>
        <v>Completar</v>
      </c>
      <c r="BH70" s="137" t="str">
        <f t="shared" si="240"/>
        <v>Completar</v>
      </c>
      <c r="BI70" s="137" t="str">
        <f t="shared" si="241"/>
        <v>Completar</v>
      </c>
      <c r="BJ70" s="135"/>
      <c r="BK70" s="136" t="str">
        <f t="shared" si="242"/>
        <v>Completar</v>
      </c>
      <c r="BL70" s="237">
        <f t="shared" si="141"/>
        <v>0</v>
      </c>
      <c r="BM70" s="238">
        <f t="shared" si="142"/>
        <v>0</v>
      </c>
      <c r="BN70" s="239" t="str">
        <f>IFERROR(IF(BM70&gt;20*AZ70,'Referencia Parámetros'!$D$20,IF(BM70&gt;10*AZ70,'Referencia Parámetros'!$D$21,IF(BM70&gt;5*AZ70,'Referencia Parámetros'!$D$22, IF(BM70&gt;1,'Referencia Parámetros'!$D$23,"NO APLICA")))),"")</f>
        <v/>
      </c>
      <c r="BO70" s="240" t="str">
        <f t="shared" si="143"/>
        <v/>
      </c>
      <c r="BP70" s="291">
        <f t="shared" si="30"/>
        <v>0</v>
      </c>
      <c r="BQ70" s="234">
        <f t="shared" si="144"/>
        <v>0</v>
      </c>
      <c r="BR70" s="234">
        <f t="shared" si="145"/>
        <v>0</v>
      </c>
      <c r="BS70" s="234">
        <f t="shared" si="146"/>
        <v>0</v>
      </c>
      <c r="BT70" s="242">
        <f t="shared" si="147"/>
        <v>0</v>
      </c>
      <c r="BV70" s="234">
        <f t="shared" si="223"/>
        <v>57</v>
      </c>
      <c r="BW70" s="235" t="str">
        <f t="shared" si="148"/>
        <v/>
      </c>
      <c r="BX70" s="236" t="str">
        <f>IFERROR(VLOOKUP(BW70,'Referencia Parámetros'!$A$2:$B$18,2),"")</f>
        <v/>
      </c>
      <c r="BY70" s="140"/>
      <c r="BZ70" s="140"/>
      <c r="CA70" s="136" t="str">
        <f t="shared" si="243"/>
        <v>Completar</v>
      </c>
      <c r="CB70" s="134"/>
      <c r="CC70" s="134"/>
      <c r="CD70" s="134"/>
      <c r="CE70" s="136" t="str">
        <f t="shared" si="244"/>
        <v>Completar</v>
      </c>
      <c r="CF70" s="137" t="str">
        <f t="shared" si="245"/>
        <v>Completar</v>
      </c>
      <c r="CG70" s="137" t="str">
        <f t="shared" si="246"/>
        <v>Completar</v>
      </c>
      <c r="CH70" s="135"/>
      <c r="CI70" s="136" t="str">
        <f t="shared" si="247"/>
        <v>Completar</v>
      </c>
      <c r="CJ70" s="237">
        <f t="shared" si="149"/>
        <v>0</v>
      </c>
      <c r="CK70" s="238">
        <f t="shared" si="150"/>
        <v>0</v>
      </c>
      <c r="CL70" s="239" t="str">
        <f>IFERROR(IF(CK70&gt;20*BX70,'Referencia Parámetros'!$D$20,IF(CK70&gt;10*BX70,'Referencia Parámetros'!$D$21,IF(CK70&gt;5*BX70,'Referencia Parámetros'!$D$22, IF(CK70&gt;1,'Referencia Parámetros'!$D$23,"NO APLICA")))),"")</f>
        <v/>
      </c>
      <c r="CM70" s="240" t="str">
        <f t="shared" si="151"/>
        <v/>
      </c>
      <c r="CN70" s="291">
        <f t="shared" si="40"/>
        <v>0</v>
      </c>
      <c r="CO70" s="234">
        <f t="shared" si="152"/>
        <v>0</v>
      </c>
      <c r="CP70" s="234">
        <f t="shared" si="153"/>
        <v>0</v>
      </c>
      <c r="CQ70" s="234">
        <f t="shared" si="154"/>
        <v>0</v>
      </c>
      <c r="CR70" s="242">
        <f t="shared" si="155"/>
        <v>0</v>
      </c>
      <c r="CT70" s="234">
        <f t="shared" si="224"/>
        <v>57</v>
      </c>
      <c r="CU70" s="235" t="str">
        <f t="shared" si="156"/>
        <v/>
      </c>
      <c r="CV70" s="236" t="str">
        <f>IFERROR(VLOOKUP(CU70,'Referencia Parámetros'!$A$2:$B$18,2),"")</f>
        <v/>
      </c>
      <c r="CW70" s="140"/>
      <c r="CX70" s="140"/>
      <c r="CY70" s="136" t="str">
        <f t="shared" si="248"/>
        <v>Completar</v>
      </c>
      <c r="CZ70" s="134"/>
      <c r="DA70" s="134"/>
      <c r="DB70" s="134"/>
      <c r="DC70" s="136" t="str">
        <f t="shared" si="249"/>
        <v>Completar</v>
      </c>
      <c r="DD70" s="137" t="str">
        <f t="shared" si="250"/>
        <v>Completar</v>
      </c>
      <c r="DE70" s="137" t="str">
        <f t="shared" si="251"/>
        <v>Completar</v>
      </c>
      <c r="DF70" s="135"/>
      <c r="DG70" s="136" t="str">
        <f t="shared" si="252"/>
        <v>Completar</v>
      </c>
      <c r="DH70" s="237">
        <f t="shared" si="157"/>
        <v>0</v>
      </c>
      <c r="DI70" s="238">
        <f t="shared" si="158"/>
        <v>0</v>
      </c>
      <c r="DJ70" s="239" t="str">
        <f>IFERROR(IF(DI70&gt;20*CV70,'Referencia Parámetros'!$D$20,IF(DI70&gt;10*CV70,'Referencia Parámetros'!$D$21,IF(DI70&gt;5*CV70,'Referencia Parámetros'!$D$22, IF(DI70&gt;1,'Referencia Parámetros'!$D$23,"NO APLICA")))),"")</f>
        <v/>
      </c>
      <c r="DK70" s="240" t="str">
        <f t="shared" si="159"/>
        <v/>
      </c>
      <c r="DL70" s="291">
        <f t="shared" si="50"/>
        <v>0</v>
      </c>
      <c r="DM70" s="234">
        <f t="shared" si="160"/>
        <v>0</v>
      </c>
      <c r="DN70" s="234">
        <f t="shared" si="161"/>
        <v>0</v>
      </c>
      <c r="DO70" s="234">
        <f t="shared" si="162"/>
        <v>0</v>
      </c>
      <c r="DP70" s="242">
        <f t="shared" si="163"/>
        <v>0</v>
      </c>
      <c r="DR70" s="234">
        <f t="shared" si="225"/>
        <v>57</v>
      </c>
      <c r="DS70" s="235" t="str">
        <f t="shared" si="164"/>
        <v/>
      </c>
      <c r="DT70" s="236" t="str">
        <f>IFERROR(VLOOKUP(DS70,'Referencia Parámetros'!$A$2:$B$18,2),"")</f>
        <v/>
      </c>
      <c r="DU70" s="140"/>
      <c r="DV70" s="140"/>
      <c r="DW70" s="136" t="str">
        <f t="shared" si="253"/>
        <v>Completar</v>
      </c>
      <c r="DX70" s="134"/>
      <c r="DY70" s="134"/>
      <c r="DZ70" s="134"/>
      <c r="EA70" s="136" t="str">
        <f t="shared" si="254"/>
        <v>Completar</v>
      </c>
      <c r="EB70" s="137" t="str">
        <f t="shared" si="255"/>
        <v>Completar</v>
      </c>
      <c r="EC70" s="137" t="str">
        <f t="shared" si="256"/>
        <v>Completar</v>
      </c>
      <c r="ED70" s="135"/>
      <c r="EE70" s="136" t="str">
        <f t="shared" si="257"/>
        <v>Completar</v>
      </c>
      <c r="EF70" s="237">
        <f t="shared" si="165"/>
        <v>0</v>
      </c>
      <c r="EG70" s="238">
        <f t="shared" si="166"/>
        <v>0</v>
      </c>
      <c r="EH70" s="239" t="str">
        <f>IFERROR(IF(EG70&gt;20*DT70,'Referencia Parámetros'!$D$20,IF(EG70&gt;10*DT70,'Referencia Parámetros'!$D$21,IF(EG70&gt;5*DT70,'Referencia Parámetros'!$D$22, IF(EG70&gt;1,'Referencia Parámetros'!$D$23,"NO APLICA")))),"")</f>
        <v/>
      </c>
      <c r="EI70" s="240" t="str">
        <f t="shared" si="167"/>
        <v/>
      </c>
      <c r="EJ70" s="291">
        <f t="shared" si="60"/>
        <v>0</v>
      </c>
      <c r="EK70" s="234">
        <f t="shared" si="168"/>
        <v>0</v>
      </c>
      <c r="EL70" s="234">
        <f t="shared" si="169"/>
        <v>0</v>
      </c>
      <c r="EM70" s="234">
        <f t="shared" si="170"/>
        <v>0</v>
      </c>
      <c r="EN70" s="242">
        <f t="shared" si="171"/>
        <v>0</v>
      </c>
      <c r="EP70" s="234">
        <f t="shared" si="226"/>
        <v>57</v>
      </c>
      <c r="EQ70" s="235" t="str">
        <f t="shared" si="172"/>
        <v/>
      </c>
      <c r="ER70" s="236" t="str">
        <f>IFERROR(VLOOKUP(EQ70,'Referencia Parámetros'!$A$2:$B$18,2),"")</f>
        <v/>
      </c>
      <c r="ES70" s="140"/>
      <c r="ET70" s="140"/>
      <c r="EU70" s="136" t="str">
        <f t="shared" si="258"/>
        <v>Completar</v>
      </c>
      <c r="EV70" s="134"/>
      <c r="EW70" s="134"/>
      <c r="EX70" s="134"/>
      <c r="EY70" s="136" t="str">
        <f t="shared" si="259"/>
        <v>Completar</v>
      </c>
      <c r="EZ70" s="137" t="str">
        <f t="shared" si="260"/>
        <v>Completar</v>
      </c>
      <c r="FA70" s="137" t="str">
        <f t="shared" si="261"/>
        <v>Completar</v>
      </c>
      <c r="FB70" s="135"/>
      <c r="FC70" s="136" t="str">
        <f t="shared" si="262"/>
        <v>Completar</v>
      </c>
      <c r="FD70" s="237">
        <f t="shared" si="173"/>
        <v>0</v>
      </c>
      <c r="FE70" s="238">
        <f t="shared" si="174"/>
        <v>0</v>
      </c>
      <c r="FF70" s="239" t="str">
        <f>IFERROR(IF(FE70&gt;20*ER70,'Referencia Parámetros'!$D$20,IF(FE70&gt;10*ER70,'Referencia Parámetros'!$D$21,IF(FE70&gt;5*ER70,'Referencia Parámetros'!$D$22, IF(FE70&gt;1,'Referencia Parámetros'!$D$23,"NO APLICA")))),"")</f>
        <v/>
      </c>
      <c r="FG70" s="240" t="str">
        <f t="shared" si="175"/>
        <v/>
      </c>
      <c r="FH70" s="291">
        <f t="shared" si="70"/>
        <v>0</v>
      </c>
      <c r="FI70" s="234">
        <f t="shared" si="176"/>
        <v>0</v>
      </c>
      <c r="FJ70" s="234">
        <f t="shared" si="177"/>
        <v>0</v>
      </c>
      <c r="FK70" s="234">
        <f t="shared" si="178"/>
        <v>0</v>
      </c>
      <c r="FL70" s="242">
        <f t="shared" si="179"/>
        <v>0</v>
      </c>
      <c r="FN70" s="234">
        <f t="shared" si="227"/>
        <v>57</v>
      </c>
      <c r="FO70" s="235" t="str">
        <f t="shared" si="180"/>
        <v/>
      </c>
      <c r="FP70" s="236" t="str">
        <f>IFERROR(VLOOKUP(FO70,'Referencia Parámetros'!$A$2:$B$18,2),"")</f>
        <v/>
      </c>
      <c r="FQ70" s="140"/>
      <c r="FR70" s="140"/>
      <c r="FS70" s="136" t="str">
        <f t="shared" si="263"/>
        <v>Completar</v>
      </c>
      <c r="FT70" s="134"/>
      <c r="FU70" s="134"/>
      <c r="FV70" s="134"/>
      <c r="FW70" s="136" t="str">
        <f t="shared" si="264"/>
        <v>Completar</v>
      </c>
      <c r="FX70" s="137" t="str">
        <f t="shared" si="265"/>
        <v>Completar</v>
      </c>
      <c r="FY70" s="137" t="str">
        <f t="shared" si="266"/>
        <v>Completar</v>
      </c>
      <c r="FZ70" s="135"/>
      <c r="GA70" s="136" t="str">
        <f t="shared" si="267"/>
        <v>Completar</v>
      </c>
      <c r="GB70" s="237">
        <f t="shared" si="181"/>
        <v>0</v>
      </c>
      <c r="GC70" s="238">
        <f t="shared" si="182"/>
        <v>0</v>
      </c>
      <c r="GD70" s="239" t="str">
        <f>IFERROR(IF(GC70&gt;20*FP70,'Referencia Parámetros'!$D$20,IF(GC70&gt;10*FP70,'Referencia Parámetros'!$D$21,IF(GC70&gt;5*FP70,'Referencia Parámetros'!$D$22, IF(GC70&gt;1,'Referencia Parámetros'!$D$23,"NO APLICA")))),"")</f>
        <v/>
      </c>
      <c r="GE70" s="240" t="str">
        <f t="shared" si="183"/>
        <v/>
      </c>
      <c r="GF70" s="291">
        <f t="shared" si="80"/>
        <v>0</v>
      </c>
      <c r="GG70" s="234">
        <f t="shared" si="184"/>
        <v>0</v>
      </c>
      <c r="GH70" s="234">
        <f t="shared" si="185"/>
        <v>0</v>
      </c>
      <c r="GI70" s="234">
        <f t="shared" si="186"/>
        <v>0</v>
      </c>
      <c r="GJ70" s="242">
        <f t="shared" si="187"/>
        <v>0</v>
      </c>
      <c r="GL70" s="234">
        <f t="shared" si="228"/>
        <v>57</v>
      </c>
      <c r="GM70" s="235" t="str">
        <f t="shared" si="188"/>
        <v/>
      </c>
      <c r="GN70" s="236" t="str">
        <f>IFERROR(VLOOKUP(GM70,'Referencia Parámetros'!$A$2:$B$18,2),"")</f>
        <v/>
      </c>
      <c r="GO70" s="140"/>
      <c r="GP70" s="140"/>
      <c r="GQ70" s="136" t="str">
        <f t="shared" si="268"/>
        <v>Completar</v>
      </c>
      <c r="GR70" s="134"/>
      <c r="GS70" s="134"/>
      <c r="GT70" s="134"/>
      <c r="GU70" s="136" t="str">
        <f t="shared" si="269"/>
        <v>Completar</v>
      </c>
      <c r="GV70" s="137" t="str">
        <f t="shared" si="270"/>
        <v>Completar</v>
      </c>
      <c r="GW70" s="137" t="str">
        <f t="shared" si="271"/>
        <v>Completar</v>
      </c>
      <c r="GX70" s="135"/>
      <c r="GY70" s="136" t="str">
        <f t="shared" si="272"/>
        <v>Completar</v>
      </c>
      <c r="GZ70" s="237">
        <f t="shared" si="189"/>
        <v>0</v>
      </c>
      <c r="HA70" s="238">
        <f t="shared" si="190"/>
        <v>0</v>
      </c>
      <c r="HB70" s="239" t="str">
        <f>IFERROR(IF(HA70&gt;20*GN70,'Referencia Parámetros'!$D$20,IF(HA70&gt;10*GN70,'Referencia Parámetros'!$D$21,IF(HA70&gt;5*GN70,'Referencia Parámetros'!$D$22, IF(HA70&gt;1,'Referencia Parámetros'!$D$23,"NO APLICA")))),"")</f>
        <v/>
      </c>
      <c r="HC70" s="240" t="str">
        <f t="shared" si="191"/>
        <v/>
      </c>
      <c r="HD70" s="291">
        <f t="shared" si="90"/>
        <v>0</v>
      </c>
      <c r="HE70" s="234">
        <f t="shared" si="192"/>
        <v>0</v>
      </c>
      <c r="HF70" s="234">
        <f t="shared" si="193"/>
        <v>0</v>
      </c>
      <c r="HG70" s="234">
        <f t="shared" si="194"/>
        <v>0</v>
      </c>
      <c r="HH70" s="242">
        <f t="shared" si="195"/>
        <v>0</v>
      </c>
      <c r="HJ70" s="234">
        <f t="shared" si="229"/>
        <v>57</v>
      </c>
      <c r="HK70" s="235" t="str">
        <f t="shared" si="196"/>
        <v/>
      </c>
      <c r="HL70" s="236" t="str">
        <f>IFERROR(VLOOKUP(HK70,'Referencia Parámetros'!$A$2:$B$18,2),"")</f>
        <v/>
      </c>
      <c r="HM70" s="140"/>
      <c r="HN70" s="140"/>
      <c r="HO70" s="136" t="str">
        <f t="shared" si="273"/>
        <v>Completar</v>
      </c>
      <c r="HP70" s="134"/>
      <c r="HQ70" s="134"/>
      <c r="HR70" s="134"/>
      <c r="HS70" s="136" t="str">
        <f t="shared" si="274"/>
        <v>Completar</v>
      </c>
      <c r="HT70" s="137" t="str">
        <f t="shared" si="275"/>
        <v>Completar</v>
      </c>
      <c r="HU70" s="137" t="str">
        <f t="shared" si="276"/>
        <v>Completar</v>
      </c>
      <c r="HV70" s="135"/>
      <c r="HW70" s="136" t="str">
        <f t="shared" si="277"/>
        <v>Completar</v>
      </c>
      <c r="HX70" s="237">
        <f t="shared" si="197"/>
        <v>0</v>
      </c>
      <c r="HY70" s="238">
        <f t="shared" si="198"/>
        <v>0</v>
      </c>
      <c r="HZ70" s="239" t="str">
        <f>IFERROR(IF(HY70&gt;20*HL70,'Referencia Parámetros'!$D$20,IF(HY70&gt;10*HL70,'Referencia Parámetros'!$D$21,IF(HY70&gt;5*HL70,'Referencia Parámetros'!$D$22, IF(HY70&gt;1,'Referencia Parámetros'!$D$23,"NO APLICA")))),"")</f>
        <v/>
      </c>
      <c r="IA70" s="240" t="str">
        <f t="shared" si="199"/>
        <v/>
      </c>
      <c r="IB70" s="291">
        <f t="shared" si="100"/>
        <v>0</v>
      </c>
      <c r="IC70" s="234">
        <f t="shared" si="200"/>
        <v>0</v>
      </c>
      <c r="ID70" s="234">
        <f t="shared" si="201"/>
        <v>0</v>
      </c>
      <c r="IE70" s="234">
        <f t="shared" si="202"/>
        <v>0</v>
      </c>
      <c r="IF70" s="242">
        <f t="shared" si="203"/>
        <v>0</v>
      </c>
      <c r="IH70" s="234">
        <f t="shared" si="230"/>
        <v>57</v>
      </c>
      <c r="II70" s="235" t="str">
        <f t="shared" si="204"/>
        <v/>
      </c>
      <c r="IJ70" s="236" t="str">
        <f>IFERROR(VLOOKUP(II70,'Referencia Parámetros'!$A$2:$B$18,2),"")</f>
        <v/>
      </c>
      <c r="IK70" s="140"/>
      <c r="IL70" s="140"/>
      <c r="IM70" s="136" t="str">
        <f t="shared" si="278"/>
        <v>Completar</v>
      </c>
      <c r="IN70" s="134"/>
      <c r="IO70" s="134"/>
      <c r="IP70" s="134"/>
      <c r="IQ70" s="136" t="str">
        <f t="shared" si="279"/>
        <v>Completar</v>
      </c>
      <c r="IR70" s="137" t="str">
        <f t="shared" si="280"/>
        <v>Completar</v>
      </c>
      <c r="IS70" s="137" t="str">
        <f t="shared" si="281"/>
        <v>Completar</v>
      </c>
      <c r="IT70" s="135"/>
      <c r="IU70" s="136" t="str">
        <f t="shared" si="282"/>
        <v>Completar</v>
      </c>
      <c r="IV70" s="237">
        <f t="shared" si="205"/>
        <v>0</v>
      </c>
      <c r="IW70" s="238">
        <f t="shared" si="206"/>
        <v>0</v>
      </c>
      <c r="IX70" s="239" t="str">
        <f>IFERROR(IF(IW70&gt;20*IJ70,'Referencia Parámetros'!$D$20,IF(IW70&gt;10*IJ70,'Referencia Parámetros'!$D$21,IF(IW70&gt;5*IJ70,'Referencia Parámetros'!$D$22, IF(IW70&gt;1,'Referencia Parámetros'!$D$23,"NO APLICA")))),"")</f>
        <v/>
      </c>
      <c r="IY70" s="240" t="str">
        <f t="shared" si="207"/>
        <v/>
      </c>
      <c r="IZ70" s="291">
        <f t="shared" si="110"/>
        <v>0</v>
      </c>
      <c r="JA70" s="234">
        <f t="shared" si="208"/>
        <v>0</v>
      </c>
      <c r="JB70" s="234">
        <f t="shared" si="209"/>
        <v>0</v>
      </c>
      <c r="JC70" s="234">
        <f t="shared" si="210"/>
        <v>0</v>
      </c>
      <c r="JD70" s="242">
        <f t="shared" si="211"/>
        <v>0</v>
      </c>
      <c r="JE70" s="198"/>
      <c r="JF70" s="234">
        <f t="shared" si="231"/>
        <v>57</v>
      </c>
      <c r="JG70" s="235" t="str">
        <f t="shared" si="212"/>
        <v/>
      </c>
      <c r="JH70" s="236" t="str">
        <f>IFERROR(VLOOKUP(JG70,'Referencia Parámetros'!$A$2:$B$18,2),"")</f>
        <v/>
      </c>
      <c r="JI70" s="140"/>
      <c r="JJ70" s="140"/>
      <c r="JK70" s="136" t="str">
        <f t="shared" si="283"/>
        <v>Completar</v>
      </c>
      <c r="JL70" s="134"/>
      <c r="JM70" s="134"/>
      <c r="JN70" s="134"/>
      <c r="JO70" s="136" t="str">
        <f t="shared" si="284"/>
        <v>Completar</v>
      </c>
      <c r="JP70" s="137" t="str">
        <f t="shared" si="285"/>
        <v>Completar</v>
      </c>
      <c r="JQ70" s="137" t="str">
        <f t="shared" si="286"/>
        <v>Completar</v>
      </c>
      <c r="JR70" s="135"/>
      <c r="JS70" s="136" t="str">
        <f t="shared" si="287"/>
        <v>Completar</v>
      </c>
      <c r="JT70" s="237">
        <f t="shared" si="213"/>
        <v>0</v>
      </c>
      <c r="JU70" s="238">
        <f t="shared" si="214"/>
        <v>0</v>
      </c>
      <c r="JV70" s="239" t="str">
        <f>IFERROR(IF(JU70&gt;20*JH70,'Referencia Parámetros'!$D$20,IF(JU70&gt;10*JH70,'Referencia Parámetros'!$D$21,IF(JU70&gt;5*JH70,'Referencia Parámetros'!$D$22, IF(JU70&gt;1,'Referencia Parámetros'!$D$23,"NO APLICA")))),"")</f>
        <v/>
      </c>
      <c r="JW70" s="240" t="str">
        <f t="shared" si="215"/>
        <v/>
      </c>
      <c r="JX70" s="291">
        <f t="shared" si="120"/>
        <v>0</v>
      </c>
      <c r="JY70" s="234">
        <f t="shared" si="216"/>
        <v>0</v>
      </c>
      <c r="JZ70" s="234">
        <f t="shared" si="217"/>
        <v>0</v>
      </c>
      <c r="KA70" s="234">
        <f t="shared" si="218"/>
        <v>0</v>
      </c>
      <c r="KB70" s="242">
        <f t="shared" si="219"/>
        <v>0</v>
      </c>
      <c r="LK70" s="244"/>
      <c r="LY70" s="198"/>
    </row>
    <row r="71" spans="1:337" ht="16.5" customHeight="1" x14ac:dyDescent="0.25">
      <c r="A71" s="234">
        <f t="shared" si="220"/>
        <v>58</v>
      </c>
      <c r="B71" s="235" t="str">
        <f t="shared" si="124"/>
        <v/>
      </c>
      <c r="C71" s="236" t="str">
        <f>+IFERROR(VLOOKUP(B71,'Referencia Parámetros'!$A$2:$B$18,2),"")</f>
        <v/>
      </c>
      <c r="D71" s="140"/>
      <c r="E71" s="134"/>
      <c r="F71" s="135"/>
      <c r="G71" s="134"/>
      <c r="H71" s="134"/>
      <c r="I71" s="134"/>
      <c r="J71" s="135"/>
      <c r="K71" s="141"/>
      <c r="L71" s="141"/>
      <c r="M71" s="135"/>
      <c r="N71" s="135"/>
      <c r="O71" s="237">
        <f t="shared" si="125"/>
        <v>0</v>
      </c>
      <c r="P71" s="238">
        <f t="shared" si="126"/>
        <v>0</v>
      </c>
      <c r="Q71" s="239" t="str">
        <f>IFERROR(IF(P71&gt;20*C71,'Referencia Parámetros'!$D$20,IF(P71&gt;10*C71,'Referencia Parámetros'!$D$21,IF(P71&gt;5*C71,'Referencia Parámetros'!$D$22,IF(P71&gt;1,'Referencia Parámetros'!$D$23,"NO APLICA")))),"")</f>
        <v/>
      </c>
      <c r="R71" s="240" t="str">
        <f t="shared" si="127"/>
        <v/>
      </c>
      <c r="S71" s="300">
        <f t="shared" si="13"/>
        <v>0</v>
      </c>
      <c r="T71" s="234">
        <f t="shared" si="128"/>
        <v>0</v>
      </c>
      <c r="U71" s="234">
        <f t="shared" si="129"/>
        <v>0</v>
      </c>
      <c r="V71" s="234">
        <f t="shared" si="130"/>
        <v>0</v>
      </c>
      <c r="W71" s="242">
        <f t="shared" si="131"/>
        <v>0</v>
      </c>
      <c r="X71" s="297"/>
      <c r="Z71" s="234">
        <f t="shared" si="221"/>
        <v>58</v>
      </c>
      <c r="AA71" s="235" t="str">
        <f t="shared" si="132"/>
        <v/>
      </c>
      <c r="AB71" s="236" t="str">
        <f>IFERROR(VLOOKUP(AA71,'Referencia Parámetros'!$A$2:$B$18,2),"")</f>
        <v/>
      </c>
      <c r="AC71" s="140"/>
      <c r="AD71" s="140"/>
      <c r="AE71" s="136" t="str">
        <f t="shared" si="233"/>
        <v>Completar</v>
      </c>
      <c r="AF71" s="134"/>
      <c r="AG71" s="134"/>
      <c r="AH71" s="134"/>
      <c r="AI71" s="136" t="str">
        <f t="shared" si="234"/>
        <v>Completar</v>
      </c>
      <c r="AJ71" s="137" t="str">
        <f t="shared" si="235"/>
        <v>Completar</v>
      </c>
      <c r="AK71" s="137" t="str">
        <f t="shared" si="236"/>
        <v>Completar</v>
      </c>
      <c r="AL71" s="135"/>
      <c r="AM71" s="136" t="str">
        <f t="shared" si="237"/>
        <v>Completar</v>
      </c>
      <c r="AN71" s="237">
        <f t="shared" si="133"/>
        <v>0</v>
      </c>
      <c r="AO71" s="238">
        <f t="shared" si="134"/>
        <v>0</v>
      </c>
      <c r="AP71" s="239" t="str">
        <f>IFERROR(IF(AO71&gt;20*AB71,'Referencia Parámetros'!$D$20,IF(AO71&gt;10*AB71,'Referencia Parámetros'!$D$21,IF(AO71&gt;5*AB71,'Referencia Parámetros'!$D$22, IF(AO71&gt;1,'Referencia Parámetros'!$D$23,"NO APLICA")))),"")</f>
        <v/>
      </c>
      <c r="AQ71" s="240" t="str">
        <f t="shared" si="135"/>
        <v/>
      </c>
      <c r="AR71" s="291">
        <f t="shared" si="232"/>
        <v>0</v>
      </c>
      <c r="AS71" s="234">
        <f t="shared" si="136"/>
        <v>0</v>
      </c>
      <c r="AT71" s="234">
        <f t="shared" si="137"/>
        <v>0</v>
      </c>
      <c r="AU71" s="234">
        <f t="shared" si="138"/>
        <v>0</v>
      </c>
      <c r="AV71" s="242">
        <f t="shared" si="139"/>
        <v>0</v>
      </c>
      <c r="AX71" s="234">
        <f t="shared" si="222"/>
        <v>58</v>
      </c>
      <c r="AY71" s="235" t="str">
        <f t="shared" si="140"/>
        <v/>
      </c>
      <c r="AZ71" s="236" t="str">
        <f>IFERROR(VLOOKUP(AY71,'Referencia Parámetros'!$A$2:$B$18,2),"")</f>
        <v/>
      </c>
      <c r="BA71" s="140"/>
      <c r="BB71" s="140"/>
      <c r="BC71" s="136" t="str">
        <f t="shared" si="238"/>
        <v>Completar</v>
      </c>
      <c r="BD71" s="134"/>
      <c r="BE71" s="134"/>
      <c r="BF71" s="134"/>
      <c r="BG71" s="136" t="str">
        <f t="shared" si="239"/>
        <v>Completar</v>
      </c>
      <c r="BH71" s="137" t="str">
        <f t="shared" si="240"/>
        <v>Completar</v>
      </c>
      <c r="BI71" s="137" t="str">
        <f t="shared" si="241"/>
        <v>Completar</v>
      </c>
      <c r="BJ71" s="135"/>
      <c r="BK71" s="136" t="str">
        <f t="shared" si="242"/>
        <v>Completar</v>
      </c>
      <c r="BL71" s="237">
        <f t="shared" si="141"/>
        <v>0</v>
      </c>
      <c r="BM71" s="238">
        <f t="shared" si="142"/>
        <v>0</v>
      </c>
      <c r="BN71" s="239" t="str">
        <f>IFERROR(IF(BM71&gt;20*AZ71,'Referencia Parámetros'!$D$20,IF(BM71&gt;10*AZ71,'Referencia Parámetros'!$D$21,IF(BM71&gt;5*AZ71,'Referencia Parámetros'!$D$22, IF(BM71&gt;1,'Referencia Parámetros'!$D$23,"NO APLICA")))),"")</f>
        <v/>
      </c>
      <c r="BO71" s="240" t="str">
        <f t="shared" si="143"/>
        <v/>
      </c>
      <c r="BP71" s="291">
        <f t="shared" si="30"/>
        <v>0</v>
      </c>
      <c r="BQ71" s="234">
        <f t="shared" si="144"/>
        <v>0</v>
      </c>
      <c r="BR71" s="234">
        <f t="shared" si="145"/>
        <v>0</v>
      </c>
      <c r="BS71" s="234">
        <f t="shared" si="146"/>
        <v>0</v>
      </c>
      <c r="BT71" s="242">
        <f t="shared" si="147"/>
        <v>0</v>
      </c>
      <c r="BV71" s="234">
        <f t="shared" si="223"/>
        <v>58</v>
      </c>
      <c r="BW71" s="235" t="str">
        <f t="shared" si="148"/>
        <v/>
      </c>
      <c r="BX71" s="236" t="str">
        <f>IFERROR(VLOOKUP(BW71,'Referencia Parámetros'!$A$2:$B$18,2),"")</f>
        <v/>
      </c>
      <c r="BY71" s="140"/>
      <c r="BZ71" s="140"/>
      <c r="CA71" s="136" t="str">
        <f t="shared" si="243"/>
        <v>Completar</v>
      </c>
      <c r="CB71" s="134"/>
      <c r="CC71" s="134"/>
      <c r="CD71" s="134"/>
      <c r="CE71" s="136" t="str">
        <f t="shared" si="244"/>
        <v>Completar</v>
      </c>
      <c r="CF71" s="137" t="str">
        <f t="shared" si="245"/>
        <v>Completar</v>
      </c>
      <c r="CG71" s="137" t="str">
        <f t="shared" si="246"/>
        <v>Completar</v>
      </c>
      <c r="CH71" s="135"/>
      <c r="CI71" s="136" t="str">
        <f t="shared" si="247"/>
        <v>Completar</v>
      </c>
      <c r="CJ71" s="237">
        <f t="shared" si="149"/>
        <v>0</v>
      </c>
      <c r="CK71" s="238">
        <f t="shared" si="150"/>
        <v>0</v>
      </c>
      <c r="CL71" s="239" t="str">
        <f>IFERROR(IF(CK71&gt;20*BX71,'Referencia Parámetros'!$D$20,IF(CK71&gt;10*BX71,'Referencia Parámetros'!$D$21,IF(CK71&gt;5*BX71,'Referencia Parámetros'!$D$22, IF(CK71&gt;1,'Referencia Parámetros'!$D$23,"NO APLICA")))),"")</f>
        <v/>
      </c>
      <c r="CM71" s="240" t="str">
        <f t="shared" si="151"/>
        <v/>
      </c>
      <c r="CN71" s="291">
        <f t="shared" si="40"/>
        <v>0</v>
      </c>
      <c r="CO71" s="234">
        <f t="shared" si="152"/>
        <v>0</v>
      </c>
      <c r="CP71" s="234">
        <f t="shared" si="153"/>
        <v>0</v>
      </c>
      <c r="CQ71" s="234">
        <f t="shared" si="154"/>
        <v>0</v>
      </c>
      <c r="CR71" s="242">
        <f t="shared" si="155"/>
        <v>0</v>
      </c>
      <c r="CT71" s="234">
        <f t="shared" si="224"/>
        <v>58</v>
      </c>
      <c r="CU71" s="235" t="str">
        <f t="shared" si="156"/>
        <v/>
      </c>
      <c r="CV71" s="236" t="str">
        <f>IFERROR(VLOOKUP(CU71,'Referencia Parámetros'!$A$2:$B$18,2),"")</f>
        <v/>
      </c>
      <c r="CW71" s="140"/>
      <c r="CX71" s="140"/>
      <c r="CY71" s="136" t="str">
        <f t="shared" si="248"/>
        <v>Completar</v>
      </c>
      <c r="CZ71" s="134"/>
      <c r="DA71" s="134"/>
      <c r="DB71" s="134"/>
      <c r="DC71" s="136" t="str">
        <f t="shared" si="249"/>
        <v>Completar</v>
      </c>
      <c r="DD71" s="137" t="str">
        <f t="shared" si="250"/>
        <v>Completar</v>
      </c>
      <c r="DE71" s="137" t="str">
        <f t="shared" si="251"/>
        <v>Completar</v>
      </c>
      <c r="DF71" s="135"/>
      <c r="DG71" s="136" t="str">
        <f t="shared" si="252"/>
        <v>Completar</v>
      </c>
      <c r="DH71" s="237">
        <f t="shared" si="157"/>
        <v>0</v>
      </c>
      <c r="DI71" s="238">
        <f t="shared" si="158"/>
        <v>0</v>
      </c>
      <c r="DJ71" s="239" t="str">
        <f>IFERROR(IF(DI71&gt;20*CV71,'Referencia Parámetros'!$D$20,IF(DI71&gt;10*CV71,'Referencia Parámetros'!$D$21,IF(DI71&gt;5*CV71,'Referencia Parámetros'!$D$22, IF(DI71&gt;1,'Referencia Parámetros'!$D$23,"NO APLICA")))),"")</f>
        <v/>
      </c>
      <c r="DK71" s="240" t="str">
        <f t="shared" si="159"/>
        <v/>
      </c>
      <c r="DL71" s="291">
        <f t="shared" si="50"/>
        <v>0</v>
      </c>
      <c r="DM71" s="234">
        <f t="shared" si="160"/>
        <v>0</v>
      </c>
      <c r="DN71" s="234">
        <f t="shared" si="161"/>
        <v>0</v>
      </c>
      <c r="DO71" s="234">
        <f t="shared" si="162"/>
        <v>0</v>
      </c>
      <c r="DP71" s="242">
        <f t="shared" si="163"/>
        <v>0</v>
      </c>
      <c r="DR71" s="234">
        <f t="shared" si="225"/>
        <v>58</v>
      </c>
      <c r="DS71" s="235" t="str">
        <f t="shared" si="164"/>
        <v/>
      </c>
      <c r="DT71" s="236" t="str">
        <f>IFERROR(VLOOKUP(DS71,'Referencia Parámetros'!$A$2:$B$18,2),"")</f>
        <v/>
      </c>
      <c r="DU71" s="140"/>
      <c r="DV71" s="140"/>
      <c r="DW71" s="136" t="str">
        <f t="shared" si="253"/>
        <v>Completar</v>
      </c>
      <c r="DX71" s="134"/>
      <c r="DY71" s="134"/>
      <c r="DZ71" s="134"/>
      <c r="EA71" s="136" t="str">
        <f t="shared" si="254"/>
        <v>Completar</v>
      </c>
      <c r="EB71" s="137" t="str">
        <f t="shared" si="255"/>
        <v>Completar</v>
      </c>
      <c r="EC71" s="137" t="str">
        <f t="shared" si="256"/>
        <v>Completar</v>
      </c>
      <c r="ED71" s="135"/>
      <c r="EE71" s="136" t="str">
        <f t="shared" si="257"/>
        <v>Completar</v>
      </c>
      <c r="EF71" s="237">
        <f t="shared" si="165"/>
        <v>0</v>
      </c>
      <c r="EG71" s="238">
        <f t="shared" si="166"/>
        <v>0</v>
      </c>
      <c r="EH71" s="239" t="str">
        <f>IFERROR(IF(EG71&gt;20*DT71,'Referencia Parámetros'!$D$20,IF(EG71&gt;10*DT71,'Referencia Parámetros'!$D$21,IF(EG71&gt;5*DT71,'Referencia Parámetros'!$D$22, IF(EG71&gt;1,'Referencia Parámetros'!$D$23,"NO APLICA")))),"")</f>
        <v/>
      </c>
      <c r="EI71" s="240" t="str">
        <f t="shared" si="167"/>
        <v/>
      </c>
      <c r="EJ71" s="291">
        <f t="shared" si="60"/>
        <v>0</v>
      </c>
      <c r="EK71" s="234">
        <f t="shared" si="168"/>
        <v>0</v>
      </c>
      <c r="EL71" s="234">
        <f t="shared" si="169"/>
        <v>0</v>
      </c>
      <c r="EM71" s="234">
        <f t="shared" si="170"/>
        <v>0</v>
      </c>
      <c r="EN71" s="242">
        <f t="shared" si="171"/>
        <v>0</v>
      </c>
      <c r="EP71" s="234">
        <f t="shared" si="226"/>
        <v>58</v>
      </c>
      <c r="EQ71" s="235" t="str">
        <f t="shared" si="172"/>
        <v/>
      </c>
      <c r="ER71" s="236" t="str">
        <f>IFERROR(VLOOKUP(EQ71,'Referencia Parámetros'!$A$2:$B$18,2),"")</f>
        <v/>
      </c>
      <c r="ES71" s="140"/>
      <c r="ET71" s="140"/>
      <c r="EU71" s="136" t="str">
        <f t="shared" si="258"/>
        <v>Completar</v>
      </c>
      <c r="EV71" s="134"/>
      <c r="EW71" s="134"/>
      <c r="EX71" s="134"/>
      <c r="EY71" s="136" t="str">
        <f t="shared" si="259"/>
        <v>Completar</v>
      </c>
      <c r="EZ71" s="137" t="str">
        <f t="shared" si="260"/>
        <v>Completar</v>
      </c>
      <c r="FA71" s="137" t="str">
        <f t="shared" si="261"/>
        <v>Completar</v>
      </c>
      <c r="FB71" s="135"/>
      <c r="FC71" s="136" t="str">
        <f t="shared" si="262"/>
        <v>Completar</v>
      </c>
      <c r="FD71" s="237">
        <f t="shared" si="173"/>
        <v>0</v>
      </c>
      <c r="FE71" s="238">
        <f t="shared" si="174"/>
        <v>0</v>
      </c>
      <c r="FF71" s="239" t="str">
        <f>IFERROR(IF(FE71&gt;20*ER71,'Referencia Parámetros'!$D$20,IF(FE71&gt;10*ER71,'Referencia Parámetros'!$D$21,IF(FE71&gt;5*ER71,'Referencia Parámetros'!$D$22, IF(FE71&gt;1,'Referencia Parámetros'!$D$23,"NO APLICA")))),"")</f>
        <v/>
      </c>
      <c r="FG71" s="240" t="str">
        <f t="shared" si="175"/>
        <v/>
      </c>
      <c r="FH71" s="291">
        <f t="shared" si="70"/>
        <v>0</v>
      </c>
      <c r="FI71" s="234">
        <f t="shared" si="176"/>
        <v>0</v>
      </c>
      <c r="FJ71" s="234">
        <f t="shared" si="177"/>
        <v>0</v>
      </c>
      <c r="FK71" s="234">
        <f t="shared" si="178"/>
        <v>0</v>
      </c>
      <c r="FL71" s="242">
        <f t="shared" si="179"/>
        <v>0</v>
      </c>
      <c r="FN71" s="234">
        <f t="shared" si="227"/>
        <v>58</v>
      </c>
      <c r="FO71" s="235" t="str">
        <f t="shared" si="180"/>
        <v/>
      </c>
      <c r="FP71" s="236" t="str">
        <f>IFERROR(VLOOKUP(FO71,'Referencia Parámetros'!$A$2:$B$18,2),"")</f>
        <v/>
      </c>
      <c r="FQ71" s="140"/>
      <c r="FR71" s="140"/>
      <c r="FS71" s="136" t="str">
        <f t="shared" si="263"/>
        <v>Completar</v>
      </c>
      <c r="FT71" s="134"/>
      <c r="FU71" s="134"/>
      <c r="FV71" s="134"/>
      <c r="FW71" s="136" t="str">
        <f t="shared" si="264"/>
        <v>Completar</v>
      </c>
      <c r="FX71" s="137" t="str">
        <f t="shared" si="265"/>
        <v>Completar</v>
      </c>
      <c r="FY71" s="137" t="str">
        <f t="shared" si="266"/>
        <v>Completar</v>
      </c>
      <c r="FZ71" s="135"/>
      <c r="GA71" s="136" t="str">
        <f t="shared" si="267"/>
        <v>Completar</v>
      </c>
      <c r="GB71" s="237">
        <f t="shared" si="181"/>
        <v>0</v>
      </c>
      <c r="GC71" s="238">
        <f t="shared" si="182"/>
        <v>0</v>
      </c>
      <c r="GD71" s="239" t="str">
        <f>IFERROR(IF(GC71&gt;20*FP71,'Referencia Parámetros'!$D$20,IF(GC71&gt;10*FP71,'Referencia Parámetros'!$D$21,IF(GC71&gt;5*FP71,'Referencia Parámetros'!$D$22, IF(GC71&gt;1,'Referencia Parámetros'!$D$23,"NO APLICA")))),"")</f>
        <v/>
      </c>
      <c r="GE71" s="240" t="str">
        <f t="shared" si="183"/>
        <v/>
      </c>
      <c r="GF71" s="291">
        <f t="shared" si="80"/>
        <v>0</v>
      </c>
      <c r="GG71" s="234">
        <f t="shared" si="184"/>
        <v>0</v>
      </c>
      <c r="GH71" s="234">
        <f t="shared" si="185"/>
        <v>0</v>
      </c>
      <c r="GI71" s="234">
        <f t="shared" si="186"/>
        <v>0</v>
      </c>
      <c r="GJ71" s="242">
        <f t="shared" si="187"/>
        <v>0</v>
      </c>
      <c r="GL71" s="234">
        <f t="shared" si="228"/>
        <v>58</v>
      </c>
      <c r="GM71" s="235" t="str">
        <f t="shared" si="188"/>
        <v/>
      </c>
      <c r="GN71" s="236" t="str">
        <f>IFERROR(VLOOKUP(GM71,'Referencia Parámetros'!$A$2:$B$18,2),"")</f>
        <v/>
      </c>
      <c r="GO71" s="140"/>
      <c r="GP71" s="140"/>
      <c r="GQ71" s="136" t="str">
        <f t="shared" si="268"/>
        <v>Completar</v>
      </c>
      <c r="GR71" s="134"/>
      <c r="GS71" s="134"/>
      <c r="GT71" s="134"/>
      <c r="GU71" s="136" t="str">
        <f t="shared" si="269"/>
        <v>Completar</v>
      </c>
      <c r="GV71" s="137" t="str">
        <f t="shared" si="270"/>
        <v>Completar</v>
      </c>
      <c r="GW71" s="137" t="str">
        <f t="shared" si="271"/>
        <v>Completar</v>
      </c>
      <c r="GX71" s="135"/>
      <c r="GY71" s="136" t="str">
        <f t="shared" si="272"/>
        <v>Completar</v>
      </c>
      <c r="GZ71" s="237">
        <f t="shared" si="189"/>
        <v>0</v>
      </c>
      <c r="HA71" s="238">
        <f t="shared" si="190"/>
        <v>0</v>
      </c>
      <c r="HB71" s="239" t="str">
        <f>IFERROR(IF(HA71&gt;20*GN71,'Referencia Parámetros'!$D$20,IF(HA71&gt;10*GN71,'Referencia Parámetros'!$D$21,IF(HA71&gt;5*GN71,'Referencia Parámetros'!$D$22, IF(HA71&gt;1,'Referencia Parámetros'!$D$23,"NO APLICA")))),"")</f>
        <v/>
      </c>
      <c r="HC71" s="240" t="str">
        <f t="shared" si="191"/>
        <v/>
      </c>
      <c r="HD71" s="291">
        <f t="shared" si="90"/>
        <v>0</v>
      </c>
      <c r="HE71" s="234">
        <f t="shared" si="192"/>
        <v>0</v>
      </c>
      <c r="HF71" s="234">
        <f t="shared" si="193"/>
        <v>0</v>
      </c>
      <c r="HG71" s="234">
        <f t="shared" si="194"/>
        <v>0</v>
      </c>
      <c r="HH71" s="242">
        <f t="shared" si="195"/>
        <v>0</v>
      </c>
      <c r="HJ71" s="234">
        <f t="shared" si="229"/>
        <v>58</v>
      </c>
      <c r="HK71" s="235" t="str">
        <f t="shared" si="196"/>
        <v/>
      </c>
      <c r="HL71" s="236" t="str">
        <f>IFERROR(VLOOKUP(HK71,'Referencia Parámetros'!$A$2:$B$18,2),"")</f>
        <v/>
      </c>
      <c r="HM71" s="140"/>
      <c r="HN71" s="140"/>
      <c r="HO71" s="136" t="str">
        <f t="shared" si="273"/>
        <v>Completar</v>
      </c>
      <c r="HP71" s="134"/>
      <c r="HQ71" s="134"/>
      <c r="HR71" s="134"/>
      <c r="HS71" s="136" t="str">
        <f t="shared" si="274"/>
        <v>Completar</v>
      </c>
      <c r="HT71" s="137" t="str">
        <f t="shared" si="275"/>
        <v>Completar</v>
      </c>
      <c r="HU71" s="137" t="str">
        <f t="shared" si="276"/>
        <v>Completar</v>
      </c>
      <c r="HV71" s="135"/>
      <c r="HW71" s="136" t="str">
        <f t="shared" si="277"/>
        <v>Completar</v>
      </c>
      <c r="HX71" s="237">
        <f t="shared" si="197"/>
        <v>0</v>
      </c>
      <c r="HY71" s="238">
        <f t="shared" si="198"/>
        <v>0</v>
      </c>
      <c r="HZ71" s="239" t="str">
        <f>IFERROR(IF(HY71&gt;20*HL71,'Referencia Parámetros'!$D$20,IF(HY71&gt;10*HL71,'Referencia Parámetros'!$D$21,IF(HY71&gt;5*HL71,'Referencia Parámetros'!$D$22, IF(HY71&gt;1,'Referencia Parámetros'!$D$23,"NO APLICA")))),"")</f>
        <v/>
      </c>
      <c r="IA71" s="240" t="str">
        <f t="shared" si="199"/>
        <v/>
      </c>
      <c r="IB71" s="291">
        <f t="shared" si="100"/>
        <v>0</v>
      </c>
      <c r="IC71" s="234">
        <f t="shared" si="200"/>
        <v>0</v>
      </c>
      <c r="ID71" s="234">
        <f t="shared" si="201"/>
        <v>0</v>
      </c>
      <c r="IE71" s="234">
        <f t="shared" si="202"/>
        <v>0</v>
      </c>
      <c r="IF71" s="242">
        <f t="shared" si="203"/>
        <v>0</v>
      </c>
      <c r="IH71" s="234">
        <f t="shared" si="230"/>
        <v>58</v>
      </c>
      <c r="II71" s="235" t="str">
        <f t="shared" si="204"/>
        <v/>
      </c>
      <c r="IJ71" s="236" t="str">
        <f>IFERROR(VLOOKUP(II71,'Referencia Parámetros'!$A$2:$B$18,2),"")</f>
        <v/>
      </c>
      <c r="IK71" s="140"/>
      <c r="IL71" s="140"/>
      <c r="IM71" s="136" t="str">
        <f t="shared" si="278"/>
        <v>Completar</v>
      </c>
      <c r="IN71" s="134"/>
      <c r="IO71" s="134"/>
      <c r="IP71" s="134"/>
      <c r="IQ71" s="136" t="str">
        <f t="shared" si="279"/>
        <v>Completar</v>
      </c>
      <c r="IR71" s="137" t="str">
        <f t="shared" si="280"/>
        <v>Completar</v>
      </c>
      <c r="IS71" s="137" t="str">
        <f t="shared" si="281"/>
        <v>Completar</v>
      </c>
      <c r="IT71" s="135"/>
      <c r="IU71" s="136" t="str">
        <f t="shared" si="282"/>
        <v>Completar</v>
      </c>
      <c r="IV71" s="237">
        <f t="shared" si="205"/>
        <v>0</v>
      </c>
      <c r="IW71" s="238">
        <f t="shared" si="206"/>
        <v>0</v>
      </c>
      <c r="IX71" s="239" t="str">
        <f>IFERROR(IF(IW71&gt;20*IJ71,'Referencia Parámetros'!$D$20,IF(IW71&gt;10*IJ71,'Referencia Parámetros'!$D$21,IF(IW71&gt;5*IJ71,'Referencia Parámetros'!$D$22, IF(IW71&gt;1,'Referencia Parámetros'!$D$23,"NO APLICA")))),"")</f>
        <v/>
      </c>
      <c r="IY71" s="240" t="str">
        <f t="shared" si="207"/>
        <v/>
      </c>
      <c r="IZ71" s="291">
        <f t="shared" si="110"/>
        <v>0</v>
      </c>
      <c r="JA71" s="234">
        <f t="shared" si="208"/>
        <v>0</v>
      </c>
      <c r="JB71" s="234">
        <f t="shared" si="209"/>
        <v>0</v>
      </c>
      <c r="JC71" s="234">
        <f t="shared" si="210"/>
        <v>0</v>
      </c>
      <c r="JD71" s="242">
        <f t="shared" si="211"/>
        <v>0</v>
      </c>
      <c r="JE71" s="198"/>
      <c r="JF71" s="234">
        <f t="shared" si="231"/>
        <v>58</v>
      </c>
      <c r="JG71" s="235" t="str">
        <f t="shared" si="212"/>
        <v/>
      </c>
      <c r="JH71" s="236" t="str">
        <f>IFERROR(VLOOKUP(JG71,'Referencia Parámetros'!$A$2:$B$18,2),"")</f>
        <v/>
      </c>
      <c r="JI71" s="140"/>
      <c r="JJ71" s="140"/>
      <c r="JK71" s="136" t="str">
        <f t="shared" si="283"/>
        <v>Completar</v>
      </c>
      <c r="JL71" s="134"/>
      <c r="JM71" s="134"/>
      <c r="JN71" s="134"/>
      <c r="JO71" s="136" t="str">
        <f t="shared" si="284"/>
        <v>Completar</v>
      </c>
      <c r="JP71" s="137" t="str">
        <f t="shared" si="285"/>
        <v>Completar</v>
      </c>
      <c r="JQ71" s="137" t="str">
        <f t="shared" si="286"/>
        <v>Completar</v>
      </c>
      <c r="JR71" s="135"/>
      <c r="JS71" s="136" t="str">
        <f t="shared" si="287"/>
        <v>Completar</v>
      </c>
      <c r="JT71" s="237">
        <f t="shared" si="213"/>
        <v>0</v>
      </c>
      <c r="JU71" s="238">
        <f t="shared" si="214"/>
        <v>0</v>
      </c>
      <c r="JV71" s="239" t="str">
        <f>IFERROR(IF(JU71&gt;20*JH71,'Referencia Parámetros'!$D$20,IF(JU71&gt;10*JH71,'Referencia Parámetros'!$D$21,IF(JU71&gt;5*JH71,'Referencia Parámetros'!$D$22, IF(JU71&gt;1,'Referencia Parámetros'!$D$23,"NO APLICA")))),"")</f>
        <v/>
      </c>
      <c r="JW71" s="240" t="str">
        <f t="shared" si="215"/>
        <v/>
      </c>
      <c r="JX71" s="291">
        <f t="shared" si="120"/>
        <v>0</v>
      </c>
      <c r="JY71" s="234">
        <f t="shared" si="216"/>
        <v>0</v>
      </c>
      <c r="JZ71" s="234">
        <f t="shared" si="217"/>
        <v>0</v>
      </c>
      <c r="KA71" s="234">
        <f t="shared" si="218"/>
        <v>0</v>
      </c>
      <c r="KB71" s="242">
        <f t="shared" si="219"/>
        <v>0</v>
      </c>
      <c r="LK71" s="244"/>
      <c r="LY71" s="198"/>
    </row>
    <row r="72" spans="1:337" ht="16.5" customHeight="1" x14ac:dyDescent="0.25">
      <c r="A72" s="234">
        <f t="shared" si="220"/>
        <v>59</v>
      </c>
      <c r="B72" s="235" t="str">
        <f t="shared" si="124"/>
        <v/>
      </c>
      <c r="C72" s="236" t="str">
        <f>+IFERROR(VLOOKUP(B72,'Referencia Parámetros'!$A$2:$B$18,2),"")</f>
        <v/>
      </c>
      <c r="D72" s="140"/>
      <c r="E72" s="134"/>
      <c r="F72" s="135"/>
      <c r="G72" s="134"/>
      <c r="H72" s="134"/>
      <c r="I72" s="134"/>
      <c r="J72" s="135"/>
      <c r="K72" s="141"/>
      <c r="L72" s="141"/>
      <c r="M72" s="135"/>
      <c r="N72" s="135"/>
      <c r="O72" s="237">
        <f t="shared" si="125"/>
        <v>0</v>
      </c>
      <c r="P72" s="238">
        <f t="shared" si="126"/>
        <v>0</v>
      </c>
      <c r="Q72" s="239" t="str">
        <f>IFERROR(IF(P72&gt;20*C72,'Referencia Parámetros'!$D$20,IF(P72&gt;10*C72,'Referencia Parámetros'!$D$21,IF(P72&gt;5*C72,'Referencia Parámetros'!$D$22,IF(P72&gt;1,'Referencia Parámetros'!$D$23,"NO APLICA")))),"")</f>
        <v/>
      </c>
      <c r="R72" s="240" t="str">
        <f t="shared" si="127"/>
        <v/>
      </c>
      <c r="S72" s="300">
        <f t="shared" si="13"/>
        <v>0</v>
      </c>
      <c r="T72" s="234">
        <f t="shared" si="128"/>
        <v>0</v>
      </c>
      <c r="U72" s="234">
        <f t="shared" si="129"/>
        <v>0</v>
      </c>
      <c r="V72" s="234">
        <f t="shared" si="130"/>
        <v>0</v>
      </c>
      <c r="W72" s="242">
        <f t="shared" si="131"/>
        <v>0</v>
      </c>
      <c r="X72" s="297"/>
      <c r="Z72" s="234">
        <f t="shared" si="221"/>
        <v>59</v>
      </c>
      <c r="AA72" s="235" t="str">
        <f t="shared" si="132"/>
        <v/>
      </c>
      <c r="AB72" s="236" t="str">
        <f>IFERROR(VLOOKUP(AA72,'Referencia Parámetros'!$A$2:$B$18,2),"")</f>
        <v/>
      </c>
      <c r="AC72" s="140"/>
      <c r="AD72" s="140"/>
      <c r="AE72" s="136" t="str">
        <f t="shared" si="233"/>
        <v>Completar</v>
      </c>
      <c r="AF72" s="134"/>
      <c r="AG72" s="134"/>
      <c r="AH72" s="134"/>
      <c r="AI72" s="136" t="str">
        <f t="shared" si="234"/>
        <v>Completar</v>
      </c>
      <c r="AJ72" s="137" t="str">
        <f t="shared" si="235"/>
        <v>Completar</v>
      </c>
      <c r="AK72" s="137" t="str">
        <f t="shared" si="236"/>
        <v>Completar</v>
      </c>
      <c r="AL72" s="135"/>
      <c r="AM72" s="136" t="str">
        <f t="shared" si="237"/>
        <v>Completar</v>
      </c>
      <c r="AN72" s="237">
        <f t="shared" si="133"/>
        <v>0</v>
      </c>
      <c r="AO72" s="238">
        <f t="shared" si="134"/>
        <v>0</v>
      </c>
      <c r="AP72" s="239" t="str">
        <f>IFERROR(IF(AO72&gt;20*AB72,'Referencia Parámetros'!$D$20,IF(AO72&gt;10*AB72,'Referencia Parámetros'!$D$21,IF(AO72&gt;5*AB72,'Referencia Parámetros'!$D$22, IF(AO72&gt;1,'Referencia Parámetros'!$D$23,"NO APLICA")))),"")</f>
        <v/>
      </c>
      <c r="AQ72" s="240" t="str">
        <f t="shared" si="135"/>
        <v/>
      </c>
      <c r="AR72" s="291">
        <f t="shared" si="232"/>
        <v>0</v>
      </c>
      <c r="AS72" s="234">
        <f t="shared" si="136"/>
        <v>0</v>
      </c>
      <c r="AT72" s="234">
        <f t="shared" si="137"/>
        <v>0</v>
      </c>
      <c r="AU72" s="234">
        <f t="shared" si="138"/>
        <v>0</v>
      </c>
      <c r="AV72" s="242">
        <f t="shared" si="139"/>
        <v>0</v>
      </c>
      <c r="AX72" s="234">
        <f t="shared" si="222"/>
        <v>59</v>
      </c>
      <c r="AY72" s="235" t="str">
        <f t="shared" si="140"/>
        <v/>
      </c>
      <c r="AZ72" s="236" t="str">
        <f>IFERROR(VLOOKUP(AY72,'Referencia Parámetros'!$A$2:$B$18,2),"")</f>
        <v/>
      </c>
      <c r="BA72" s="140"/>
      <c r="BB72" s="140"/>
      <c r="BC72" s="136" t="str">
        <f t="shared" si="238"/>
        <v>Completar</v>
      </c>
      <c r="BD72" s="134"/>
      <c r="BE72" s="134"/>
      <c r="BF72" s="134"/>
      <c r="BG72" s="136" t="str">
        <f t="shared" si="239"/>
        <v>Completar</v>
      </c>
      <c r="BH72" s="137" t="str">
        <f t="shared" si="240"/>
        <v>Completar</v>
      </c>
      <c r="BI72" s="137" t="str">
        <f t="shared" si="241"/>
        <v>Completar</v>
      </c>
      <c r="BJ72" s="135"/>
      <c r="BK72" s="136" t="str">
        <f t="shared" si="242"/>
        <v>Completar</v>
      </c>
      <c r="BL72" s="237">
        <f t="shared" si="141"/>
        <v>0</v>
      </c>
      <c r="BM72" s="238">
        <f t="shared" si="142"/>
        <v>0</v>
      </c>
      <c r="BN72" s="239" t="str">
        <f>IFERROR(IF(BM72&gt;20*AZ72,'Referencia Parámetros'!$D$20,IF(BM72&gt;10*AZ72,'Referencia Parámetros'!$D$21,IF(BM72&gt;5*AZ72,'Referencia Parámetros'!$D$22, IF(BM72&gt;1,'Referencia Parámetros'!$D$23,"NO APLICA")))),"")</f>
        <v/>
      </c>
      <c r="BO72" s="240" t="str">
        <f t="shared" si="143"/>
        <v/>
      </c>
      <c r="BP72" s="291">
        <f t="shared" si="30"/>
        <v>0</v>
      </c>
      <c r="BQ72" s="234">
        <f t="shared" si="144"/>
        <v>0</v>
      </c>
      <c r="BR72" s="234">
        <f t="shared" si="145"/>
        <v>0</v>
      </c>
      <c r="BS72" s="234">
        <f t="shared" si="146"/>
        <v>0</v>
      </c>
      <c r="BT72" s="242">
        <f t="shared" si="147"/>
        <v>0</v>
      </c>
      <c r="BV72" s="234">
        <f t="shared" si="223"/>
        <v>59</v>
      </c>
      <c r="BW72" s="235" t="str">
        <f t="shared" si="148"/>
        <v/>
      </c>
      <c r="BX72" s="236" t="str">
        <f>IFERROR(VLOOKUP(BW72,'Referencia Parámetros'!$A$2:$B$18,2),"")</f>
        <v/>
      </c>
      <c r="BY72" s="140"/>
      <c r="BZ72" s="140"/>
      <c r="CA72" s="136" t="str">
        <f t="shared" si="243"/>
        <v>Completar</v>
      </c>
      <c r="CB72" s="134"/>
      <c r="CC72" s="134"/>
      <c r="CD72" s="134"/>
      <c r="CE72" s="136" t="str">
        <f t="shared" si="244"/>
        <v>Completar</v>
      </c>
      <c r="CF72" s="137" t="str">
        <f t="shared" si="245"/>
        <v>Completar</v>
      </c>
      <c r="CG72" s="137" t="str">
        <f t="shared" si="246"/>
        <v>Completar</v>
      </c>
      <c r="CH72" s="135"/>
      <c r="CI72" s="136" t="str">
        <f t="shared" si="247"/>
        <v>Completar</v>
      </c>
      <c r="CJ72" s="237">
        <f t="shared" si="149"/>
        <v>0</v>
      </c>
      <c r="CK72" s="238">
        <f t="shared" si="150"/>
        <v>0</v>
      </c>
      <c r="CL72" s="239" t="str">
        <f>IFERROR(IF(CK72&gt;20*BX72,'Referencia Parámetros'!$D$20,IF(CK72&gt;10*BX72,'Referencia Parámetros'!$D$21,IF(CK72&gt;5*BX72,'Referencia Parámetros'!$D$22, IF(CK72&gt;1,'Referencia Parámetros'!$D$23,"NO APLICA")))),"")</f>
        <v/>
      </c>
      <c r="CM72" s="240" t="str">
        <f t="shared" si="151"/>
        <v/>
      </c>
      <c r="CN72" s="291">
        <f t="shared" si="40"/>
        <v>0</v>
      </c>
      <c r="CO72" s="234">
        <f t="shared" si="152"/>
        <v>0</v>
      </c>
      <c r="CP72" s="234">
        <f t="shared" si="153"/>
        <v>0</v>
      </c>
      <c r="CQ72" s="234">
        <f t="shared" si="154"/>
        <v>0</v>
      </c>
      <c r="CR72" s="242">
        <f t="shared" si="155"/>
        <v>0</v>
      </c>
      <c r="CT72" s="234">
        <f t="shared" si="224"/>
        <v>59</v>
      </c>
      <c r="CU72" s="235" t="str">
        <f t="shared" si="156"/>
        <v/>
      </c>
      <c r="CV72" s="236" t="str">
        <f>IFERROR(VLOOKUP(CU72,'Referencia Parámetros'!$A$2:$B$18,2),"")</f>
        <v/>
      </c>
      <c r="CW72" s="140"/>
      <c r="CX72" s="140"/>
      <c r="CY72" s="136" t="str">
        <f t="shared" si="248"/>
        <v>Completar</v>
      </c>
      <c r="CZ72" s="134"/>
      <c r="DA72" s="134"/>
      <c r="DB72" s="134"/>
      <c r="DC72" s="136" t="str">
        <f t="shared" si="249"/>
        <v>Completar</v>
      </c>
      <c r="DD72" s="137" t="str">
        <f t="shared" si="250"/>
        <v>Completar</v>
      </c>
      <c r="DE72" s="137" t="str">
        <f t="shared" si="251"/>
        <v>Completar</v>
      </c>
      <c r="DF72" s="135"/>
      <c r="DG72" s="136" t="str">
        <f t="shared" si="252"/>
        <v>Completar</v>
      </c>
      <c r="DH72" s="237">
        <f t="shared" si="157"/>
        <v>0</v>
      </c>
      <c r="DI72" s="238">
        <f t="shared" si="158"/>
        <v>0</v>
      </c>
      <c r="DJ72" s="239" t="str">
        <f>IFERROR(IF(DI72&gt;20*CV72,'Referencia Parámetros'!$D$20,IF(DI72&gt;10*CV72,'Referencia Parámetros'!$D$21,IF(DI72&gt;5*CV72,'Referencia Parámetros'!$D$22, IF(DI72&gt;1,'Referencia Parámetros'!$D$23,"NO APLICA")))),"")</f>
        <v/>
      </c>
      <c r="DK72" s="240" t="str">
        <f t="shared" si="159"/>
        <v/>
      </c>
      <c r="DL72" s="291">
        <f t="shared" si="50"/>
        <v>0</v>
      </c>
      <c r="DM72" s="234">
        <f t="shared" si="160"/>
        <v>0</v>
      </c>
      <c r="DN72" s="234">
        <f t="shared" si="161"/>
        <v>0</v>
      </c>
      <c r="DO72" s="234">
        <f t="shared" si="162"/>
        <v>0</v>
      </c>
      <c r="DP72" s="242">
        <f t="shared" si="163"/>
        <v>0</v>
      </c>
      <c r="DR72" s="234">
        <f t="shared" si="225"/>
        <v>59</v>
      </c>
      <c r="DS72" s="235" t="str">
        <f t="shared" si="164"/>
        <v/>
      </c>
      <c r="DT72" s="236" t="str">
        <f>IFERROR(VLOOKUP(DS72,'Referencia Parámetros'!$A$2:$B$18,2),"")</f>
        <v/>
      </c>
      <c r="DU72" s="140"/>
      <c r="DV72" s="140"/>
      <c r="DW72" s="136" t="str">
        <f t="shared" si="253"/>
        <v>Completar</v>
      </c>
      <c r="DX72" s="134"/>
      <c r="DY72" s="134"/>
      <c r="DZ72" s="134"/>
      <c r="EA72" s="136" t="str">
        <f t="shared" si="254"/>
        <v>Completar</v>
      </c>
      <c r="EB72" s="137" t="str">
        <f t="shared" si="255"/>
        <v>Completar</v>
      </c>
      <c r="EC72" s="137" t="str">
        <f t="shared" si="256"/>
        <v>Completar</v>
      </c>
      <c r="ED72" s="135"/>
      <c r="EE72" s="136" t="str">
        <f t="shared" si="257"/>
        <v>Completar</v>
      </c>
      <c r="EF72" s="237">
        <f t="shared" si="165"/>
        <v>0</v>
      </c>
      <c r="EG72" s="238">
        <f t="shared" si="166"/>
        <v>0</v>
      </c>
      <c r="EH72" s="239" t="str">
        <f>IFERROR(IF(EG72&gt;20*DT72,'Referencia Parámetros'!$D$20,IF(EG72&gt;10*DT72,'Referencia Parámetros'!$D$21,IF(EG72&gt;5*DT72,'Referencia Parámetros'!$D$22, IF(EG72&gt;1,'Referencia Parámetros'!$D$23,"NO APLICA")))),"")</f>
        <v/>
      </c>
      <c r="EI72" s="240" t="str">
        <f t="shared" si="167"/>
        <v/>
      </c>
      <c r="EJ72" s="291">
        <f t="shared" si="60"/>
        <v>0</v>
      </c>
      <c r="EK72" s="234">
        <f t="shared" si="168"/>
        <v>0</v>
      </c>
      <c r="EL72" s="234">
        <f t="shared" si="169"/>
        <v>0</v>
      </c>
      <c r="EM72" s="234">
        <f t="shared" si="170"/>
        <v>0</v>
      </c>
      <c r="EN72" s="242">
        <f t="shared" si="171"/>
        <v>0</v>
      </c>
      <c r="EP72" s="234">
        <f t="shared" si="226"/>
        <v>59</v>
      </c>
      <c r="EQ72" s="235" t="str">
        <f t="shared" si="172"/>
        <v/>
      </c>
      <c r="ER72" s="236" t="str">
        <f>IFERROR(VLOOKUP(EQ72,'Referencia Parámetros'!$A$2:$B$18,2),"")</f>
        <v/>
      </c>
      <c r="ES72" s="140"/>
      <c r="ET72" s="140"/>
      <c r="EU72" s="136" t="str">
        <f t="shared" si="258"/>
        <v>Completar</v>
      </c>
      <c r="EV72" s="134"/>
      <c r="EW72" s="134"/>
      <c r="EX72" s="134"/>
      <c r="EY72" s="136" t="str">
        <f t="shared" si="259"/>
        <v>Completar</v>
      </c>
      <c r="EZ72" s="137" t="str">
        <f t="shared" si="260"/>
        <v>Completar</v>
      </c>
      <c r="FA72" s="137" t="str">
        <f t="shared" si="261"/>
        <v>Completar</v>
      </c>
      <c r="FB72" s="135"/>
      <c r="FC72" s="136" t="str">
        <f t="shared" si="262"/>
        <v>Completar</v>
      </c>
      <c r="FD72" s="237">
        <f t="shared" si="173"/>
        <v>0</v>
      </c>
      <c r="FE72" s="238">
        <f t="shared" si="174"/>
        <v>0</v>
      </c>
      <c r="FF72" s="239" t="str">
        <f>IFERROR(IF(FE72&gt;20*ER72,'Referencia Parámetros'!$D$20,IF(FE72&gt;10*ER72,'Referencia Parámetros'!$D$21,IF(FE72&gt;5*ER72,'Referencia Parámetros'!$D$22, IF(FE72&gt;1,'Referencia Parámetros'!$D$23,"NO APLICA")))),"")</f>
        <v/>
      </c>
      <c r="FG72" s="240" t="str">
        <f t="shared" si="175"/>
        <v/>
      </c>
      <c r="FH72" s="291">
        <f t="shared" si="70"/>
        <v>0</v>
      </c>
      <c r="FI72" s="234">
        <f t="shared" si="176"/>
        <v>0</v>
      </c>
      <c r="FJ72" s="234">
        <f t="shared" si="177"/>
        <v>0</v>
      </c>
      <c r="FK72" s="234">
        <f t="shared" si="178"/>
        <v>0</v>
      </c>
      <c r="FL72" s="242">
        <f t="shared" si="179"/>
        <v>0</v>
      </c>
      <c r="FN72" s="234">
        <f t="shared" si="227"/>
        <v>59</v>
      </c>
      <c r="FO72" s="235" t="str">
        <f t="shared" si="180"/>
        <v/>
      </c>
      <c r="FP72" s="236" t="str">
        <f>IFERROR(VLOOKUP(FO72,'Referencia Parámetros'!$A$2:$B$18,2),"")</f>
        <v/>
      </c>
      <c r="FQ72" s="140"/>
      <c r="FR72" s="140"/>
      <c r="FS72" s="136" t="str">
        <f t="shared" si="263"/>
        <v>Completar</v>
      </c>
      <c r="FT72" s="134"/>
      <c r="FU72" s="134"/>
      <c r="FV72" s="134"/>
      <c r="FW72" s="136" t="str">
        <f t="shared" si="264"/>
        <v>Completar</v>
      </c>
      <c r="FX72" s="137" t="str">
        <f t="shared" si="265"/>
        <v>Completar</v>
      </c>
      <c r="FY72" s="137" t="str">
        <f t="shared" si="266"/>
        <v>Completar</v>
      </c>
      <c r="FZ72" s="135"/>
      <c r="GA72" s="136" t="str">
        <f t="shared" si="267"/>
        <v>Completar</v>
      </c>
      <c r="GB72" s="237">
        <f t="shared" si="181"/>
        <v>0</v>
      </c>
      <c r="GC72" s="238">
        <f t="shared" si="182"/>
        <v>0</v>
      </c>
      <c r="GD72" s="239" t="str">
        <f>IFERROR(IF(GC72&gt;20*FP72,'Referencia Parámetros'!$D$20,IF(GC72&gt;10*FP72,'Referencia Parámetros'!$D$21,IF(GC72&gt;5*FP72,'Referencia Parámetros'!$D$22, IF(GC72&gt;1,'Referencia Parámetros'!$D$23,"NO APLICA")))),"")</f>
        <v/>
      </c>
      <c r="GE72" s="240" t="str">
        <f t="shared" si="183"/>
        <v/>
      </c>
      <c r="GF72" s="291">
        <f t="shared" si="80"/>
        <v>0</v>
      </c>
      <c r="GG72" s="234">
        <f t="shared" si="184"/>
        <v>0</v>
      </c>
      <c r="GH72" s="234">
        <f t="shared" si="185"/>
        <v>0</v>
      </c>
      <c r="GI72" s="234">
        <f t="shared" si="186"/>
        <v>0</v>
      </c>
      <c r="GJ72" s="242">
        <f t="shared" si="187"/>
        <v>0</v>
      </c>
      <c r="GL72" s="234">
        <f t="shared" si="228"/>
        <v>59</v>
      </c>
      <c r="GM72" s="235" t="str">
        <f t="shared" si="188"/>
        <v/>
      </c>
      <c r="GN72" s="236" t="str">
        <f>IFERROR(VLOOKUP(GM72,'Referencia Parámetros'!$A$2:$B$18,2),"")</f>
        <v/>
      </c>
      <c r="GO72" s="140"/>
      <c r="GP72" s="140"/>
      <c r="GQ72" s="136" t="str">
        <f t="shared" si="268"/>
        <v>Completar</v>
      </c>
      <c r="GR72" s="134"/>
      <c r="GS72" s="134"/>
      <c r="GT72" s="134"/>
      <c r="GU72" s="136" t="str">
        <f t="shared" si="269"/>
        <v>Completar</v>
      </c>
      <c r="GV72" s="137" t="str">
        <f t="shared" si="270"/>
        <v>Completar</v>
      </c>
      <c r="GW72" s="137" t="str">
        <f t="shared" si="271"/>
        <v>Completar</v>
      </c>
      <c r="GX72" s="135"/>
      <c r="GY72" s="136" t="str">
        <f t="shared" si="272"/>
        <v>Completar</v>
      </c>
      <c r="GZ72" s="237">
        <f t="shared" si="189"/>
        <v>0</v>
      </c>
      <c r="HA72" s="238">
        <f t="shared" si="190"/>
        <v>0</v>
      </c>
      <c r="HB72" s="239" t="str">
        <f>IFERROR(IF(HA72&gt;20*GN72,'Referencia Parámetros'!$D$20,IF(HA72&gt;10*GN72,'Referencia Parámetros'!$D$21,IF(HA72&gt;5*GN72,'Referencia Parámetros'!$D$22, IF(HA72&gt;1,'Referencia Parámetros'!$D$23,"NO APLICA")))),"")</f>
        <v/>
      </c>
      <c r="HC72" s="240" t="str">
        <f t="shared" si="191"/>
        <v/>
      </c>
      <c r="HD72" s="291">
        <f t="shared" si="90"/>
        <v>0</v>
      </c>
      <c r="HE72" s="234">
        <f t="shared" si="192"/>
        <v>0</v>
      </c>
      <c r="HF72" s="234">
        <f t="shared" si="193"/>
        <v>0</v>
      </c>
      <c r="HG72" s="234">
        <f t="shared" si="194"/>
        <v>0</v>
      </c>
      <c r="HH72" s="242">
        <f t="shared" si="195"/>
        <v>0</v>
      </c>
      <c r="HJ72" s="234">
        <f t="shared" si="229"/>
        <v>59</v>
      </c>
      <c r="HK72" s="235" t="str">
        <f t="shared" si="196"/>
        <v/>
      </c>
      <c r="HL72" s="236" t="str">
        <f>IFERROR(VLOOKUP(HK72,'Referencia Parámetros'!$A$2:$B$18,2),"")</f>
        <v/>
      </c>
      <c r="HM72" s="140"/>
      <c r="HN72" s="140"/>
      <c r="HO72" s="136" t="str">
        <f t="shared" si="273"/>
        <v>Completar</v>
      </c>
      <c r="HP72" s="134"/>
      <c r="HQ72" s="134"/>
      <c r="HR72" s="134"/>
      <c r="HS72" s="136" t="str">
        <f t="shared" si="274"/>
        <v>Completar</v>
      </c>
      <c r="HT72" s="137" t="str">
        <f t="shared" si="275"/>
        <v>Completar</v>
      </c>
      <c r="HU72" s="137" t="str">
        <f t="shared" si="276"/>
        <v>Completar</v>
      </c>
      <c r="HV72" s="135"/>
      <c r="HW72" s="136" t="str">
        <f t="shared" si="277"/>
        <v>Completar</v>
      </c>
      <c r="HX72" s="237">
        <f t="shared" si="197"/>
        <v>0</v>
      </c>
      <c r="HY72" s="238">
        <f t="shared" si="198"/>
        <v>0</v>
      </c>
      <c r="HZ72" s="239" t="str">
        <f>IFERROR(IF(HY72&gt;20*HL72,'Referencia Parámetros'!$D$20,IF(HY72&gt;10*HL72,'Referencia Parámetros'!$D$21,IF(HY72&gt;5*HL72,'Referencia Parámetros'!$D$22, IF(HY72&gt;1,'Referencia Parámetros'!$D$23,"NO APLICA")))),"")</f>
        <v/>
      </c>
      <c r="IA72" s="240" t="str">
        <f t="shared" si="199"/>
        <v/>
      </c>
      <c r="IB72" s="291">
        <f t="shared" si="100"/>
        <v>0</v>
      </c>
      <c r="IC72" s="234">
        <f t="shared" si="200"/>
        <v>0</v>
      </c>
      <c r="ID72" s="234">
        <f t="shared" si="201"/>
        <v>0</v>
      </c>
      <c r="IE72" s="234">
        <f t="shared" si="202"/>
        <v>0</v>
      </c>
      <c r="IF72" s="242">
        <f t="shared" si="203"/>
        <v>0</v>
      </c>
      <c r="IH72" s="234">
        <f t="shared" si="230"/>
        <v>59</v>
      </c>
      <c r="II72" s="235" t="str">
        <f t="shared" si="204"/>
        <v/>
      </c>
      <c r="IJ72" s="236" t="str">
        <f>IFERROR(VLOOKUP(II72,'Referencia Parámetros'!$A$2:$B$18,2),"")</f>
        <v/>
      </c>
      <c r="IK72" s="140"/>
      <c r="IL72" s="140"/>
      <c r="IM72" s="136" t="str">
        <f t="shared" si="278"/>
        <v>Completar</v>
      </c>
      <c r="IN72" s="134"/>
      <c r="IO72" s="134"/>
      <c r="IP72" s="134"/>
      <c r="IQ72" s="136" t="str">
        <f t="shared" si="279"/>
        <v>Completar</v>
      </c>
      <c r="IR72" s="137" t="str">
        <f t="shared" si="280"/>
        <v>Completar</v>
      </c>
      <c r="IS72" s="137" t="str">
        <f t="shared" si="281"/>
        <v>Completar</v>
      </c>
      <c r="IT72" s="135"/>
      <c r="IU72" s="136" t="str">
        <f t="shared" si="282"/>
        <v>Completar</v>
      </c>
      <c r="IV72" s="237">
        <f t="shared" si="205"/>
        <v>0</v>
      </c>
      <c r="IW72" s="238">
        <f t="shared" si="206"/>
        <v>0</v>
      </c>
      <c r="IX72" s="239" t="str">
        <f>IFERROR(IF(IW72&gt;20*IJ72,'Referencia Parámetros'!$D$20,IF(IW72&gt;10*IJ72,'Referencia Parámetros'!$D$21,IF(IW72&gt;5*IJ72,'Referencia Parámetros'!$D$22, IF(IW72&gt;1,'Referencia Parámetros'!$D$23,"NO APLICA")))),"")</f>
        <v/>
      </c>
      <c r="IY72" s="240" t="str">
        <f t="shared" si="207"/>
        <v/>
      </c>
      <c r="IZ72" s="291">
        <f t="shared" si="110"/>
        <v>0</v>
      </c>
      <c r="JA72" s="234">
        <f t="shared" si="208"/>
        <v>0</v>
      </c>
      <c r="JB72" s="234">
        <f t="shared" si="209"/>
        <v>0</v>
      </c>
      <c r="JC72" s="234">
        <f t="shared" si="210"/>
        <v>0</v>
      </c>
      <c r="JD72" s="242">
        <f t="shared" si="211"/>
        <v>0</v>
      </c>
      <c r="JE72" s="198"/>
      <c r="JF72" s="234">
        <f t="shared" si="231"/>
        <v>59</v>
      </c>
      <c r="JG72" s="235" t="str">
        <f t="shared" si="212"/>
        <v/>
      </c>
      <c r="JH72" s="236" t="str">
        <f>IFERROR(VLOOKUP(JG72,'Referencia Parámetros'!$A$2:$B$18,2),"")</f>
        <v/>
      </c>
      <c r="JI72" s="140"/>
      <c r="JJ72" s="140"/>
      <c r="JK72" s="136" t="str">
        <f t="shared" si="283"/>
        <v>Completar</v>
      </c>
      <c r="JL72" s="134"/>
      <c r="JM72" s="134"/>
      <c r="JN72" s="134"/>
      <c r="JO72" s="136" t="str">
        <f t="shared" si="284"/>
        <v>Completar</v>
      </c>
      <c r="JP72" s="137" t="str">
        <f t="shared" si="285"/>
        <v>Completar</v>
      </c>
      <c r="JQ72" s="137" t="str">
        <f t="shared" si="286"/>
        <v>Completar</v>
      </c>
      <c r="JR72" s="135"/>
      <c r="JS72" s="136" t="str">
        <f t="shared" si="287"/>
        <v>Completar</v>
      </c>
      <c r="JT72" s="237">
        <f t="shared" si="213"/>
        <v>0</v>
      </c>
      <c r="JU72" s="238">
        <f t="shared" si="214"/>
        <v>0</v>
      </c>
      <c r="JV72" s="239" t="str">
        <f>IFERROR(IF(JU72&gt;20*JH72,'Referencia Parámetros'!$D$20,IF(JU72&gt;10*JH72,'Referencia Parámetros'!$D$21,IF(JU72&gt;5*JH72,'Referencia Parámetros'!$D$22, IF(JU72&gt;1,'Referencia Parámetros'!$D$23,"NO APLICA")))),"")</f>
        <v/>
      </c>
      <c r="JW72" s="240" t="str">
        <f t="shared" si="215"/>
        <v/>
      </c>
      <c r="JX72" s="291">
        <f t="shared" si="120"/>
        <v>0</v>
      </c>
      <c r="JY72" s="234">
        <f t="shared" si="216"/>
        <v>0</v>
      </c>
      <c r="JZ72" s="234">
        <f t="shared" si="217"/>
        <v>0</v>
      </c>
      <c r="KA72" s="234">
        <f t="shared" si="218"/>
        <v>0</v>
      </c>
      <c r="KB72" s="242">
        <f t="shared" si="219"/>
        <v>0</v>
      </c>
      <c r="LK72" s="244"/>
      <c r="LY72" s="198"/>
    </row>
    <row r="73" spans="1:337" ht="16.5" customHeight="1" x14ac:dyDescent="0.25">
      <c r="A73" s="234">
        <f t="shared" si="220"/>
        <v>60</v>
      </c>
      <c r="B73" s="235" t="str">
        <f t="shared" si="124"/>
        <v/>
      </c>
      <c r="C73" s="236" t="str">
        <f>+IFERROR(VLOOKUP(B73,'Referencia Parámetros'!$A$2:$B$18,2),"")</f>
        <v/>
      </c>
      <c r="D73" s="140"/>
      <c r="E73" s="134"/>
      <c r="F73" s="135"/>
      <c r="G73" s="134"/>
      <c r="H73" s="134"/>
      <c r="I73" s="134"/>
      <c r="J73" s="135"/>
      <c r="K73" s="141"/>
      <c r="L73" s="141"/>
      <c r="M73" s="135"/>
      <c r="N73" s="135"/>
      <c r="O73" s="237">
        <f t="shared" si="125"/>
        <v>0</v>
      </c>
      <c r="P73" s="238">
        <f t="shared" si="126"/>
        <v>0</v>
      </c>
      <c r="Q73" s="239" t="str">
        <f>IFERROR(IF(P73&gt;20*C73,'Referencia Parámetros'!$D$20,IF(P73&gt;10*C73,'Referencia Parámetros'!$D$21,IF(P73&gt;5*C73,'Referencia Parámetros'!$D$22,IF(P73&gt;1,'Referencia Parámetros'!$D$23,"NO APLICA")))),"")</f>
        <v/>
      </c>
      <c r="R73" s="240" t="str">
        <f t="shared" si="127"/>
        <v/>
      </c>
      <c r="S73" s="300">
        <f t="shared" si="13"/>
        <v>0</v>
      </c>
      <c r="T73" s="234">
        <f t="shared" si="128"/>
        <v>0</v>
      </c>
      <c r="U73" s="234">
        <f t="shared" si="129"/>
        <v>0</v>
      </c>
      <c r="V73" s="234">
        <f t="shared" si="130"/>
        <v>0</v>
      </c>
      <c r="W73" s="242">
        <f t="shared" si="131"/>
        <v>0</v>
      </c>
      <c r="X73" s="297"/>
      <c r="Z73" s="234">
        <f t="shared" si="221"/>
        <v>60</v>
      </c>
      <c r="AA73" s="235" t="str">
        <f t="shared" si="132"/>
        <v/>
      </c>
      <c r="AB73" s="236" t="str">
        <f>IFERROR(VLOOKUP(AA73,'Referencia Parámetros'!$A$2:$B$18,2),"")</f>
        <v/>
      </c>
      <c r="AC73" s="140"/>
      <c r="AD73" s="140"/>
      <c r="AE73" s="136" t="str">
        <f t="shared" si="233"/>
        <v>Completar</v>
      </c>
      <c r="AF73" s="134"/>
      <c r="AG73" s="134"/>
      <c r="AH73" s="134"/>
      <c r="AI73" s="136" t="str">
        <f t="shared" si="234"/>
        <v>Completar</v>
      </c>
      <c r="AJ73" s="137" t="str">
        <f t="shared" si="235"/>
        <v>Completar</v>
      </c>
      <c r="AK73" s="137" t="str">
        <f t="shared" si="236"/>
        <v>Completar</v>
      </c>
      <c r="AL73" s="135"/>
      <c r="AM73" s="136" t="str">
        <f t="shared" si="237"/>
        <v>Completar</v>
      </c>
      <c r="AN73" s="237">
        <f t="shared" si="133"/>
        <v>0</v>
      </c>
      <c r="AO73" s="238">
        <f t="shared" si="134"/>
        <v>0</v>
      </c>
      <c r="AP73" s="239" t="str">
        <f>IFERROR(IF(AO73&gt;20*AB73,'Referencia Parámetros'!$D$20,IF(AO73&gt;10*AB73,'Referencia Parámetros'!$D$21,IF(AO73&gt;5*AB73,'Referencia Parámetros'!$D$22, IF(AO73&gt;1,'Referencia Parámetros'!$D$23,"NO APLICA")))),"")</f>
        <v/>
      </c>
      <c r="AQ73" s="240" t="str">
        <f t="shared" si="135"/>
        <v/>
      </c>
      <c r="AR73" s="291">
        <f t="shared" si="232"/>
        <v>0</v>
      </c>
      <c r="AS73" s="234">
        <f t="shared" si="136"/>
        <v>0</v>
      </c>
      <c r="AT73" s="234">
        <f t="shared" si="137"/>
        <v>0</v>
      </c>
      <c r="AU73" s="234">
        <f t="shared" si="138"/>
        <v>0</v>
      </c>
      <c r="AV73" s="242">
        <f t="shared" si="139"/>
        <v>0</v>
      </c>
      <c r="AX73" s="234">
        <f t="shared" si="222"/>
        <v>60</v>
      </c>
      <c r="AY73" s="235" t="str">
        <f t="shared" si="140"/>
        <v/>
      </c>
      <c r="AZ73" s="236" t="str">
        <f>IFERROR(VLOOKUP(AY73,'Referencia Parámetros'!$A$2:$B$18,2),"")</f>
        <v/>
      </c>
      <c r="BA73" s="140"/>
      <c r="BB73" s="140"/>
      <c r="BC73" s="136" t="str">
        <f t="shared" si="238"/>
        <v>Completar</v>
      </c>
      <c r="BD73" s="134"/>
      <c r="BE73" s="134"/>
      <c r="BF73" s="134"/>
      <c r="BG73" s="136" t="str">
        <f t="shared" si="239"/>
        <v>Completar</v>
      </c>
      <c r="BH73" s="137" t="str">
        <f t="shared" si="240"/>
        <v>Completar</v>
      </c>
      <c r="BI73" s="137" t="str">
        <f t="shared" si="241"/>
        <v>Completar</v>
      </c>
      <c r="BJ73" s="135"/>
      <c r="BK73" s="136" t="str">
        <f t="shared" si="242"/>
        <v>Completar</v>
      </c>
      <c r="BL73" s="237">
        <f t="shared" si="141"/>
        <v>0</v>
      </c>
      <c r="BM73" s="238">
        <f t="shared" si="142"/>
        <v>0</v>
      </c>
      <c r="BN73" s="239" t="str">
        <f>IFERROR(IF(BM73&gt;20*AZ73,'Referencia Parámetros'!$D$20,IF(BM73&gt;10*AZ73,'Referencia Parámetros'!$D$21,IF(BM73&gt;5*AZ73,'Referencia Parámetros'!$D$22, IF(BM73&gt;1,'Referencia Parámetros'!$D$23,"NO APLICA")))),"")</f>
        <v/>
      </c>
      <c r="BO73" s="240" t="str">
        <f t="shared" si="143"/>
        <v/>
      </c>
      <c r="BP73" s="291">
        <f t="shared" si="30"/>
        <v>0</v>
      </c>
      <c r="BQ73" s="234">
        <f t="shared" si="144"/>
        <v>0</v>
      </c>
      <c r="BR73" s="234">
        <f t="shared" si="145"/>
        <v>0</v>
      </c>
      <c r="BS73" s="234">
        <f t="shared" si="146"/>
        <v>0</v>
      </c>
      <c r="BT73" s="242">
        <f t="shared" si="147"/>
        <v>0</v>
      </c>
      <c r="BV73" s="234">
        <f t="shared" si="223"/>
        <v>60</v>
      </c>
      <c r="BW73" s="235" t="str">
        <f t="shared" si="148"/>
        <v/>
      </c>
      <c r="BX73" s="236" t="str">
        <f>IFERROR(VLOOKUP(BW73,'Referencia Parámetros'!$A$2:$B$18,2),"")</f>
        <v/>
      </c>
      <c r="BY73" s="140"/>
      <c r="BZ73" s="140"/>
      <c r="CA73" s="136" t="str">
        <f t="shared" si="243"/>
        <v>Completar</v>
      </c>
      <c r="CB73" s="134"/>
      <c r="CC73" s="134"/>
      <c r="CD73" s="134"/>
      <c r="CE73" s="136" t="str">
        <f t="shared" si="244"/>
        <v>Completar</v>
      </c>
      <c r="CF73" s="137" t="str">
        <f t="shared" si="245"/>
        <v>Completar</v>
      </c>
      <c r="CG73" s="137" t="str">
        <f t="shared" si="246"/>
        <v>Completar</v>
      </c>
      <c r="CH73" s="135"/>
      <c r="CI73" s="136" t="str">
        <f t="shared" si="247"/>
        <v>Completar</v>
      </c>
      <c r="CJ73" s="237">
        <f t="shared" si="149"/>
        <v>0</v>
      </c>
      <c r="CK73" s="238">
        <f t="shared" si="150"/>
        <v>0</v>
      </c>
      <c r="CL73" s="239" t="str">
        <f>IFERROR(IF(CK73&gt;20*BX73,'Referencia Parámetros'!$D$20,IF(CK73&gt;10*BX73,'Referencia Parámetros'!$D$21,IF(CK73&gt;5*BX73,'Referencia Parámetros'!$D$22, IF(CK73&gt;1,'Referencia Parámetros'!$D$23,"NO APLICA")))),"")</f>
        <v/>
      </c>
      <c r="CM73" s="240" t="str">
        <f t="shared" si="151"/>
        <v/>
      </c>
      <c r="CN73" s="291">
        <f t="shared" si="40"/>
        <v>0</v>
      </c>
      <c r="CO73" s="234">
        <f t="shared" si="152"/>
        <v>0</v>
      </c>
      <c r="CP73" s="234">
        <f t="shared" si="153"/>
        <v>0</v>
      </c>
      <c r="CQ73" s="234">
        <f t="shared" si="154"/>
        <v>0</v>
      </c>
      <c r="CR73" s="242">
        <f t="shared" si="155"/>
        <v>0</v>
      </c>
      <c r="CT73" s="234">
        <f t="shared" si="224"/>
        <v>60</v>
      </c>
      <c r="CU73" s="235" t="str">
        <f t="shared" si="156"/>
        <v/>
      </c>
      <c r="CV73" s="236" t="str">
        <f>IFERROR(VLOOKUP(CU73,'Referencia Parámetros'!$A$2:$B$18,2),"")</f>
        <v/>
      </c>
      <c r="CW73" s="140"/>
      <c r="CX73" s="140"/>
      <c r="CY73" s="136" t="str">
        <f t="shared" si="248"/>
        <v>Completar</v>
      </c>
      <c r="CZ73" s="134"/>
      <c r="DA73" s="134"/>
      <c r="DB73" s="134"/>
      <c r="DC73" s="136" t="str">
        <f t="shared" si="249"/>
        <v>Completar</v>
      </c>
      <c r="DD73" s="137" t="str">
        <f t="shared" si="250"/>
        <v>Completar</v>
      </c>
      <c r="DE73" s="137" t="str">
        <f t="shared" si="251"/>
        <v>Completar</v>
      </c>
      <c r="DF73" s="135"/>
      <c r="DG73" s="136" t="str">
        <f t="shared" si="252"/>
        <v>Completar</v>
      </c>
      <c r="DH73" s="237">
        <f t="shared" si="157"/>
        <v>0</v>
      </c>
      <c r="DI73" s="238">
        <f t="shared" si="158"/>
        <v>0</v>
      </c>
      <c r="DJ73" s="239" t="str">
        <f>IFERROR(IF(DI73&gt;20*CV73,'Referencia Parámetros'!$D$20,IF(DI73&gt;10*CV73,'Referencia Parámetros'!$D$21,IF(DI73&gt;5*CV73,'Referencia Parámetros'!$D$22, IF(DI73&gt;1,'Referencia Parámetros'!$D$23,"NO APLICA")))),"")</f>
        <v/>
      </c>
      <c r="DK73" s="240" t="str">
        <f t="shared" si="159"/>
        <v/>
      </c>
      <c r="DL73" s="291">
        <f t="shared" si="50"/>
        <v>0</v>
      </c>
      <c r="DM73" s="234">
        <f t="shared" si="160"/>
        <v>0</v>
      </c>
      <c r="DN73" s="234">
        <f t="shared" si="161"/>
        <v>0</v>
      </c>
      <c r="DO73" s="234">
        <f t="shared" si="162"/>
        <v>0</v>
      </c>
      <c r="DP73" s="242">
        <f t="shared" si="163"/>
        <v>0</v>
      </c>
      <c r="DR73" s="234">
        <f t="shared" si="225"/>
        <v>60</v>
      </c>
      <c r="DS73" s="235" t="str">
        <f t="shared" si="164"/>
        <v/>
      </c>
      <c r="DT73" s="236" t="str">
        <f>IFERROR(VLOOKUP(DS73,'Referencia Parámetros'!$A$2:$B$18,2),"")</f>
        <v/>
      </c>
      <c r="DU73" s="140"/>
      <c r="DV73" s="140"/>
      <c r="DW73" s="136" t="str">
        <f t="shared" si="253"/>
        <v>Completar</v>
      </c>
      <c r="DX73" s="134"/>
      <c r="DY73" s="134"/>
      <c r="DZ73" s="134"/>
      <c r="EA73" s="136" t="str">
        <f t="shared" si="254"/>
        <v>Completar</v>
      </c>
      <c r="EB73" s="137" t="str">
        <f t="shared" si="255"/>
        <v>Completar</v>
      </c>
      <c r="EC73" s="137" t="str">
        <f t="shared" si="256"/>
        <v>Completar</v>
      </c>
      <c r="ED73" s="135"/>
      <c r="EE73" s="136" t="str">
        <f t="shared" si="257"/>
        <v>Completar</v>
      </c>
      <c r="EF73" s="237">
        <f t="shared" si="165"/>
        <v>0</v>
      </c>
      <c r="EG73" s="238">
        <f t="shared" si="166"/>
        <v>0</v>
      </c>
      <c r="EH73" s="239" t="str">
        <f>IFERROR(IF(EG73&gt;20*DT73,'Referencia Parámetros'!$D$20,IF(EG73&gt;10*DT73,'Referencia Parámetros'!$D$21,IF(EG73&gt;5*DT73,'Referencia Parámetros'!$D$22, IF(EG73&gt;1,'Referencia Parámetros'!$D$23,"NO APLICA")))),"")</f>
        <v/>
      </c>
      <c r="EI73" s="240" t="str">
        <f t="shared" si="167"/>
        <v/>
      </c>
      <c r="EJ73" s="291">
        <f t="shared" si="60"/>
        <v>0</v>
      </c>
      <c r="EK73" s="234">
        <f t="shared" si="168"/>
        <v>0</v>
      </c>
      <c r="EL73" s="234">
        <f t="shared" si="169"/>
        <v>0</v>
      </c>
      <c r="EM73" s="234">
        <f t="shared" si="170"/>
        <v>0</v>
      </c>
      <c r="EN73" s="242">
        <f t="shared" si="171"/>
        <v>0</v>
      </c>
      <c r="EP73" s="234">
        <f t="shared" si="226"/>
        <v>60</v>
      </c>
      <c r="EQ73" s="235" t="str">
        <f t="shared" si="172"/>
        <v/>
      </c>
      <c r="ER73" s="236" t="str">
        <f>IFERROR(VLOOKUP(EQ73,'Referencia Parámetros'!$A$2:$B$18,2),"")</f>
        <v/>
      </c>
      <c r="ES73" s="140"/>
      <c r="ET73" s="140"/>
      <c r="EU73" s="136" t="str">
        <f t="shared" si="258"/>
        <v>Completar</v>
      </c>
      <c r="EV73" s="134"/>
      <c r="EW73" s="134"/>
      <c r="EX73" s="134"/>
      <c r="EY73" s="136" t="str">
        <f t="shared" si="259"/>
        <v>Completar</v>
      </c>
      <c r="EZ73" s="137" t="str">
        <f t="shared" si="260"/>
        <v>Completar</v>
      </c>
      <c r="FA73" s="137" t="str">
        <f t="shared" si="261"/>
        <v>Completar</v>
      </c>
      <c r="FB73" s="135"/>
      <c r="FC73" s="136" t="str">
        <f t="shared" si="262"/>
        <v>Completar</v>
      </c>
      <c r="FD73" s="237">
        <f t="shared" si="173"/>
        <v>0</v>
      </c>
      <c r="FE73" s="238">
        <f t="shared" si="174"/>
        <v>0</v>
      </c>
      <c r="FF73" s="239" t="str">
        <f>IFERROR(IF(FE73&gt;20*ER73,'Referencia Parámetros'!$D$20,IF(FE73&gt;10*ER73,'Referencia Parámetros'!$D$21,IF(FE73&gt;5*ER73,'Referencia Parámetros'!$D$22, IF(FE73&gt;1,'Referencia Parámetros'!$D$23,"NO APLICA")))),"")</f>
        <v/>
      </c>
      <c r="FG73" s="240" t="str">
        <f t="shared" si="175"/>
        <v/>
      </c>
      <c r="FH73" s="291">
        <f t="shared" si="70"/>
        <v>0</v>
      </c>
      <c r="FI73" s="234">
        <f t="shared" si="176"/>
        <v>0</v>
      </c>
      <c r="FJ73" s="234">
        <f t="shared" si="177"/>
        <v>0</v>
      </c>
      <c r="FK73" s="234">
        <f t="shared" si="178"/>
        <v>0</v>
      </c>
      <c r="FL73" s="242">
        <f t="shared" si="179"/>
        <v>0</v>
      </c>
      <c r="FN73" s="234">
        <f t="shared" si="227"/>
        <v>60</v>
      </c>
      <c r="FO73" s="235" t="str">
        <f t="shared" si="180"/>
        <v/>
      </c>
      <c r="FP73" s="236" t="str">
        <f>IFERROR(VLOOKUP(FO73,'Referencia Parámetros'!$A$2:$B$18,2),"")</f>
        <v/>
      </c>
      <c r="FQ73" s="140"/>
      <c r="FR73" s="140"/>
      <c r="FS73" s="136" t="str">
        <f t="shared" si="263"/>
        <v>Completar</v>
      </c>
      <c r="FT73" s="134"/>
      <c r="FU73" s="134"/>
      <c r="FV73" s="134"/>
      <c r="FW73" s="136" t="str">
        <f t="shared" si="264"/>
        <v>Completar</v>
      </c>
      <c r="FX73" s="137" t="str">
        <f t="shared" si="265"/>
        <v>Completar</v>
      </c>
      <c r="FY73" s="137" t="str">
        <f t="shared" si="266"/>
        <v>Completar</v>
      </c>
      <c r="FZ73" s="135"/>
      <c r="GA73" s="136" t="str">
        <f t="shared" si="267"/>
        <v>Completar</v>
      </c>
      <c r="GB73" s="237">
        <f t="shared" si="181"/>
        <v>0</v>
      </c>
      <c r="GC73" s="238">
        <f t="shared" si="182"/>
        <v>0</v>
      </c>
      <c r="GD73" s="239" t="str">
        <f>IFERROR(IF(GC73&gt;20*FP73,'Referencia Parámetros'!$D$20,IF(GC73&gt;10*FP73,'Referencia Parámetros'!$D$21,IF(GC73&gt;5*FP73,'Referencia Parámetros'!$D$22, IF(GC73&gt;1,'Referencia Parámetros'!$D$23,"NO APLICA")))),"")</f>
        <v/>
      </c>
      <c r="GE73" s="240" t="str">
        <f t="shared" si="183"/>
        <v/>
      </c>
      <c r="GF73" s="291">
        <f t="shared" si="80"/>
        <v>0</v>
      </c>
      <c r="GG73" s="234">
        <f t="shared" si="184"/>
        <v>0</v>
      </c>
      <c r="GH73" s="234">
        <f t="shared" si="185"/>
        <v>0</v>
      </c>
      <c r="GI73" s="234">
        <f t="shared" si="186"/>
        <v>0</v>
      </c>
      <c r="GJ73" s="242">
        <f t="shared" si="187"/>
        <v>0</v>
      </c>
      <c r="GL73" s="234">
        <f t="shared" si="228"/>
        <v>60</v>
      </c>
      <c r="GM73" s="235" t="str">
        <f t="shared" si="188"/>
        <v/>
      </c>
      <c r="GN73" s="236" t="str">
        <f>IFERROR(VLOOKUP(GM73,'Referencia Parámetros'!$A$2:$B$18,2),"")</f>
        <v/>
      </c>
      <c r="GO73" s="140"/>
      <c r="GP73" s="140"/>
      <c r="GQ73" s="136" t="str">
        <f t="shared" si="268"/>
        <v>Completar</v>
      </c>
      <c r="GR73" s="134"/>
      <c r="GS73" s="134"/>
      <c r="GT73" s="134"/>
      <c r="GU73" s="136" t="str">
        <f t="shared" si="269"/>
        <v>Completar</v>
      </c>
      <c r="GV73" s="137" t="str">
        <f t="shared" si="270"/>
        <v>Completar</v>
      </c>
      <c r="GW73" s="137" t="str">
        <f t="shared" si="271"/>
        <v>Completar</v>
      </c>
      <c r="GX73" s="135"/>
      <c r="GY73" s="136" t="str">
        <f t="shared" si="272"/>
        <v>Completar</v>
      </c>
      <c r="GZ73" s="237">
        <f t="shared" si="189"/>
        <v>0</v>
      </c>
      <c r="HA73" s="238">
        <f t="shared" si="190"/>
        <v>0</v>
      </c>
      <c r="HB73" s="239" t="str">
        <f>IFERROR(IF(HA73&gt;20*GN73,'Referencia Parámetros'!$D$20,IF(HA73&gt;10*GN73,'Referencia Parámetros'!$D$21,IF(HA73&gt;5*GN73,'Referencia Parámetros'!$D$22, IF(HA73&gt;1,'Referencia Parámetros'!$D$23,"NO APLICA")))),"")</f>
        <v/>
      </c>
      <c r="HC73" s="240" t="str">
        <f t="shared" si="191"/>
        <v/>
      </c>
      <c r="HD73" s="291">
        <f t="shared" si="90"/>
        <v>0</v>
      </c>
      <c r="HE73" s="234">
        <f t="shared" si="192"/>
        <v>0</v>
      </c>
      <c r="HF73" s="234">
        <f t="shared" si="193"/>
        <v>0</v>
      </c>
      <c r="HG73" s="234">
        <f t="shared" si="194"/>
        <v>0</v>
      </c>
      <c r="HH73" s="242">
        <f t="shared" si="195"/>
        <v>0</v>
      </c>
      <c r="HJ73" s="234">
        <f t="shared" si="229"/>
        <v>60</v>
      </c>
      <c r="HK73" s="235" t="str">
        <f t="shared" si="196"/>
        <v/>
      </c>
      <c r="HL73" s="236" t="str">
        <f>IFERROR(VLOOKUP(HK73,'Referencia Parámetros'!$A$2:$B$18,2),"")</f>
        <v/>
      </c>
      <c r="HM73" s="140"/>
      <c r="HN73" s="140"/>
      <c r="HO73" s="136" t="str">
        <f t="shared" si="273"/>
        <v>Completar</v>
      </c>
      <c r="HP73" s="134"/>
      <c r="HQ73" s="134"/>
      <c r="HR73" s="134"/>
      <c r="HS73" s="136" t="str">
        <f t="shared" si="274"/>
        <v>Completar</v>
      </c>
      <c r="HT73" s="137" t="str">
        <f t="shared" si="275"/>
        <v>Completar</v>
      </c>
      <c r="HU73" s="137" t="str">
        <f t="shared" si="276"/>
        <v>Completar</v>
      </c>
      <c r="HV73" s="135"/>
      <c r="HW73" s="136" t="str">
        <f t="shared" si="277"/>
        <v>Completar</v>
      </c>
      <c r="HX73" s="237">
        <f t="shared" si="197"/>
        <v>0</v>
      </c>
      <c r="HY73" s="238">
        <f t="shared" si="198"/>
        <v>0</v>
      </c>
      <c r="HZ73" s="239" t="str">
        <f>IFERROR(IF(HY73&gt;20*HL73,'Referencia Parámetros'!$D$20,IF(HY73&gt;10*HL73,'Referencia Parámetros'!$D$21,IF(HY73&gt;5*HL73,'Referencia Parámetros'!$D$22, IF(HY73&gt;1,'Referencia Parámetros'!$D$23,"NO APLICA")))),"")</f>
        <v/>
      </c>
      <c r="IA73" s="240" t="str">
        <f t="shared" si="199"/>
        <v/>
      </c>
      <c r="IB73" s="291">
        <f t="shared" si="100"/>
        <v>0</v>
      </c>
      <c r="IC73" s="234">
        <f t="shared" si="200"/>
        <v>0</v>
      </c>
      <c r="ID73" s="234">
        <f t="shared" si="201"/>
        <v>0</v>
      </c>
      <c r="IE73" s="234">
        <f t="shared" si="202"/>
        <v>0</v>
      </c>
      <c r="IF73" s="242">
        <f t="shared" si="203"/>
        <v>0</v>
      </c>
      <c r="IH73" s="234">
        <f t="shared" si="230"/>
        <v>60</v>
      </c>
      <c r="II73" s="235" t="str">
        <f t="shared" si="204"/>
        <v/>
      </c>
      <c r="IJ73" s="236" t="str">
        <f>IFERROR(VLOOKUP(II73,'Referencia Parámetros'!$A$2:$B$18,2),"")</f>
        <v/>
      </c>
      <c r="IK73" s="140"/>
      <c r="IL73" s="140"/>
      <c r="IM73" s="136" t="str">
        <f t="shared" si="278"/>
        <v>Completar</v>
      </c>
      <c r="IN73" s="134"/>
      <c r="IO73" s="134"/>
      <c r="IP73" s="134"/>
      <c r="IQ73" s="136" t="str">
        <f t="shared" si="279"/>
        <v>Completar</v>
      </c>
      <c r="IR73" s="137" t="str">
        <f t="shared" si="280"/>
        <v>Completar</v>
      </c>
      <c r="IS73" s="137" t="str">
        <f t="shared" si="281"/>
        <v>Completar</v>
      </c>
      <c r="IT73" s="135"/>
      <c r="IU73" s="136" t="str">
        <f t="shared" si="282"/>
        <v>Completar</v>
      </c>
      <c r="IV73" s="237">
        <f t="shared" si="205"/>
        <v>0</v>
      </c>
      <c r="IW73" s="238">
        <f t="shared" si="206"/>
        <v>0</v>
      </c>
      <c r="IX73" s="239" t="str">
        <f>IFERROR(IF(IW73&gt;20*IJ73,'Referencia Parámetros'!$D$20,IF(IW73&gt;10*IJ73,'Referencia Parámetros'!$D$21,IF(IW73&gt;5*IJ73,'Referencia Parámetros'!$D$22, IF(IW73&gt;1,'Referencia Parámetros'!$D$23,"NO APLICA")))),"")</f>
        <v/>
      </c>
      <c r="IY73" s="240" t="str">
        <f t="shared" si="207"/>
        <v/>
      </c>
      <c r="IZ73" s="291">
        <f t="shared" si="110"/>
        <v>0</v>
      </c>
      <c r="JA73" s="234">
        <f t="shared" si="208"/>
        <v>0</v>
      </c>
      <c r="JB73" s="234">
        <f t="shared" si="209"/>
        <v>0</v>
      </c>
      <c r="JC73" s="234">
        <f t="shared" si="210"/>
        <v>0</v>
      </c>
      <c r="JD73" s="242">
        <f t="shared" si="211"/>
        <v>0</v>
      </c>
      <c r="JE73" s="198"/>
      <c r="JF73" s="234">
        <f t="shared" si="231"/>
        <v>60</v>
      </c>
      <c r="JG73" s="235" t="str">
        <f t="shared" si="212"/>
        <v/>
      </c>
      <c r="JH73" s="236" t="str">
        <f>IFERROR(VLOOKUP(JG73,'Referencia Parámetros'!$A$2:$B$18,2),"")</f>
        <v/>
      </c>
      <c r="JI73" s="140"/>
      <c r="JJ73" s="140"/>
      <c r="JK73" s="136" t="str">
        <f t="shared" si="283"/>
        <v>Completar</v>
      </c>
      <c r="JL73" s="134"/>
      <c r="JM73" s="134"/>
      <c r="JN73" s="134"/>
      <c r="JO73" s="136" t="str">
        <f t="shared" si="284"/>
        <v>Completar</v>
      </c>
      <c r="JP73" s="137" t="str">
        <f t="shared" si="285"/>
        <v>Completar</v>
      </c>
      <c r="JQ73" s="137" t="str">
        <f t="shared" si="286"/>
        <v>Completar</v>
      </c>
      <c r="JR73" s="135"/>
      <c r="JS73" s="136" t="str">
        <f t="shared" si="287"/>
        <v>Completar</v>
      </c>
      <c r="JT73" s="237">
        <f t="shared" si="213"/>
        <v>0</v>
      </c>
      <c r="JU73" s="238">
        <f t="shared" si="214"/>
        <v>0</v>
      </c>
      <c r="JV73" s="239" t="str">
        <f>IFERROR(IF(JU73&gt;20*JH73,'Referencia Parámetros'!$D$20,IF(JU73&gt;10*JH73,'Referencia Parámetros'!$D$21,IF(JU73&gt;5*JH73,'Referencia Parámetros'!$D$22, IF(JU73&gt;1,'Referencia Parámetros'!$D$23,"NO APLICA")))),"")</f>
        <v/>
      </c>
      <c r="JW73" s="240" t="str">
        <f t="shared" si="215"/>
        <v/>
      </c>
      <c r="JX73" s="291">
        <f t="shared" si="120"/>
        <v>0</v>
      </c>
      <c r="JY73" s="234">
        <f t="shared" si="216"/>
        <v>0</v>
      </c>
      <c r="JZ73" s="234">
        <f t="shared" si="217"/>
        <v>0</v>
      </c>
      <c r="KA73" s="234">
        <f t="shared" si="218"/>
        <v>0</v>
      </c>
      <c r="KB73" s="242">
        <f t="shared" si="219"/>
        <v>0</v>
      </c>
      <c r="LK73" s="244"/>
      <c r="LY73" s="198"/>
    </row>
    <row r="74" spans="1:337" ht="16.5" customHeight="1" x14ac:dyDescent="0.25">
      <c r="A74" s="234">
        <f t="shared" si="220"/>
        <v>61</v>
      </c>
      <c r="B74" s="235" t="str">
        <f t="shared" si="124"/>
        <v/>
      </c>
      <c r="C74" s="236" t="str">
        <f>+IFERROR(VLOOKUP(B74,'Referencia Parámetros'!$A$2:$B$18,2),"")</f>
        <v/>
      </c>
      <c r="D74" s="140"/>
      <c r="E74" s="134"/>
      <c r="F74" s="135"/>
      <c r="G74" s="134"/>
      <c r="H74" s="134"/>
      <c r="I74" s="134"/>
      <c r="J74" s="135"/>
      <c r="K74" s="141"/>
      <c r="L74" s="141"/>
      <c r="M74" s="135"/>
      <c r="N74" s="135"/>
      <c r="O74" s="237">
        <f t="shared" si="125"/>
        <v>0</v>
      </c>
      <c r="P74" s="238">
        <f t="shared" si="126"/>
        <v>0</v>
      </c>
      <c r="Q74" s="239" t="str">
        <f>IFERROR(IF(P74&gt;20*C74,'Referencia Parámetros'!$D$20,IF(P74&gt;10*C74,'Referencia Parámetros'!$D$21,IF(P74&gt;5*C74,'Referencia Parámetros'!$D$22,IF(P74&gt;1,'Referencia Parámetros'!$D$23,"NO APLICA")))),"")</f>
        <v/>
      </c>
      <c r="R74" s="240" t="str">
        <f t="shared" si="127"/>
        <v/>
      </c>
      <c r="S74" s="300">
        <f t="shared" si="13"/>
        <v>0</v>
      </c>
      <c r="T74" s="234">
        <f t="shared" si="128"/>
        <v>0</v>
      </c>
      <c r="U74" s="234">
        <f t="shared" si="129"/>
        <v>0</v>
      </c>
      <c r="V74" s="234">
        <f t="shared" si="130"/>
        <v>0</v>
      </c>
      <c r="W74" s="242">
        <f t="shared" si="131"/>
        <v>0</v>
      </c>
      <c r="X74" s="297"/>
      <c r="Z74" s="234">
        <f t="shared" si="221"/>
        <v>61</v>
      </c>
      <c r="AA74" s="235" t="str">
        <f t="shared" si="132"/>
        <v/>
      </c>
      <c r="AB74" s="236" t="str">
        <f>IFERROR(VLOOKUP(AA74,'Referencia Parámetros'!$A$2:$B$18,2),"")</f>
        <v/>
      </c>
      <c r="AC74" s="140"/>
      <c r="AD74" s="140"/>
      <c r="AE74" s="136" t="str">
        <f t="shared" si="233"/>
        <v>Completar</v>
      </c>
      <c r="AF74" s="134"/>
      <c r="AG74" s="134"/>
      <c r="AH74" s="134"/>
      <c r="AI74" s="136" t="str">
        <f t="shared" si="234"/>
        <v>Completar</v>
      </c>
      <c r="AJ74" s="137" t="str">
        <f t="shared" si="235"/>
        <v>Completar</v>
      </c>
      <c r="AK74" s="137" t="str">
        <f t="shared" si="236"/>
        <v>Completar</v>
      </c>
      <c r="AL74" s="135"/>
      <c r="AM74" s="136" t="str">
        <f t="shared" si="237"/>
        <v>Completar</v>
      </c>
      <c r="AN74" s="237">
        <f t="shared" si="133"/>
        <v>0</v>
      </c>
      <c r="AO74" s="238">
        <f t="shared" si="134"/>
        <v>0</v>
      </c>
      <c r="AP74" s="239" t="str">
        <f>IFERROR(IF(AO74&gt;20*AB74,'Referencia Parámetros'!$D$20,IF(AO74&gt;10*AB74,'Referencia Parámetros'!$D$21,IF(AO74&gt;5*AB74,'Referencia Parámetros'!$D$22, IF(AO74&gt;1,'Referencia Parámetros'!$D$23,"NO APLICA")))),"")</f>
        <v/>
      </c>
      <c r="AQ74" s="240" t="str">
        <f t="shared" si="135"/>
        <v/>
      </c>
      <c r="AR74" s="291">
        <f t="shared" si="232"/>
        <v>0</v>
      </c>
      <c r="AS74" s="234">
        <f t="shared" si="136"/>
        <v>0</v>
      </c>
      <c r="AT74" s="234">
        <f t="shared" si="137"/>
        <v>0</v>
      </c>
      <c r="AU74" s="234">
        <f t="shared" si="138"/>
        <v>0</v>
      </c>
      <c r="AV74" s="242">
        <f t="shared" si="139"/>
        <v>0</v>
      </c>
      <c r="AX74" s="234">
        <f t="shared" si="222"/>
        <v>61</v>
      </c>
      <c r="AY74" s="235" t="str">
        <f t="shared" si="140"/>
        <v/>
      </c>
      <c r="AZ74" s="236" t="str">
        <f>IFERROR(VLOOKUP(AY74,'Referencia Parámetros'!$A$2:$B$18,2),"")</f>
        <v/>
      </c>
      <c r="BA74" s="140"/>
      <c r="BB74" s="140"/>
      <c r="BC74" s="136" t="str">
        <f t="shared" si="238"/>
        <v>Completar</v>
      </c>
      <c r="BD74" s="134"/>
      <c r="BE74" s="134"/>
      <c r="BF74" s="134"/>
      <c r="BG74" s="136" t="str">
        <f t="shared" si="239"/>
        <v>Completar</v>
      </c>
      <c r="BH74" s="137" t="str">
        <f t="shared" si="240"/>
        <v>Completar</v>
      </c>
      <c r="BI74" s="137" t="str">
        <f t="shared" si="241"/>
        <v>Completar</v>
      </c>
      <c r="BJ74" s="135"/>
      <c r="BK74" s="136" t="str">
        <f t="shared" si="242"/>
        <v>Completar</v>
      </c>
      <c r="BL74" s="237">
        <f t="shared" si="141"/>
        <v>0</v>
      </c>
      <c r="BM74" s="238">
        <f t="shared" si="142"/>
        <v>0</v>
      </c>
      <c r="BN74" s="239" t="str">
        <f>IFERROR(IF(BM74&gt;20*AZ74,'Referencia Parámetros'!$D$20,IF(BM74&gt;10*AZ74,'Referencia Parámetros'!$D$21,IF(BM74&gt;5*AZ74,'Referencia Parámetros'!$D$22, IF(BM74&gt;1,'Referencia Parámetros'!$D$23,"NO APLICA")))),"")</f>
        <v/>
      </c>
      <c r="BO74" s="240" t="str">
        <f t="shared" si="143"/>
        <v/>
      </c>
      <c r="BP74" s="291">
        <f t="shared" si="30"/>
        <v>0</v>
      </c>
      <c r="BQ74" s="234">
        <f t="shared" si="144"/>
        <v>0</v>
      </c>
      <c r="BR74" s="234">
        <f t="shared" si="145"/>
        <v>0</v>
      </c>
      <c r="BS74" s="234">
        <f t="shared" si="146"/>
        <v>0</v>
      </c>
      <c r="BT74" s="242">
        <f t="shared" si="147"/>
        <v>0</v>
      </c>
      <c r="BV74" s="234">
        <f t="shared" si="223"/>
        <v>61</v>
      </c>
      <c r="BW74" s="235" t="str">
        <f t="shared" si="148"/>
        <v/>
      </c>
      <c r="BX74" s="236" t="str">
        <f>IFERROR(VLOOKUP(BW74,'Referencia Parámetros'!$A$2:$B$18,2),"")</f>
        <v/>
      </c>
      <c r="BY74" s="140"/>
      <c r="BZ74" s="140"/>
      <c r="CA74" s="136" t="str">
        <f t="shared" si="243"/>
        <v>Completar</v>
      </c>
      <c r="CB74" s="134"/>
      <c r="CC74" s="134"/>
      <c r="CD74" s="134"/>
      <c r="CE74" s="136" t="str">
        <f t="shared" si="244"/>
        <v>Completar</v>
      </c>
      <c r="CF74" s="137" t="str">
        <f t="shared" si="245"/>
        <v>Completar</v>
      </c>
      <c r="CG74" s="137" t="str">
        <f t="shared" si="246"/>
        <v>Completar</v>
      </c>
      <c r="CH74" s="135"/>
      <c r="CI74" s="136" t="str">
        <f t="shared" si="247"/>
        <v>Completar</v>
      </c>
      <c r="CJ74" s="237">
        <f t="shared" si="149"/>
        <v>0</v>
      </c>
      <c r="CK74" s="238">
        <f t="shared" si="150"/>
        <v>0</v>
      </c>
      <c r="CL74" s="239" t="str">
        <f>IFERROR(IF(CK74&gt;20*BX74,'Referencia Parámetros'!$D$20,IF(CK74&gt;10*BX74,'Referencia Parámetros'!$D$21,IF(CK74&gt;5*BX74,'Referencia Parámetros'!$D$22, IF(CK74&gt;1,'Referencia Parámetros'!$D$23,"NO APLICA")))),"")</f>
        <v/>
      </c>
      <c r="CM74" s="240" t="str">
        <f t="shared" si="151"/>
        <v/>
      </c>
      <c r="CN74" s="291">
        <f t="shared" si="40"/>
        <v>0</v>
      </c>
      <c r="CO74" s="234">
        <f t="shared" si="152"/>
        <v>0</v>
      </c>
      <c r="CP74" s="234">
        <f t="shared" si="153"/>
        <v>0</v>
      </c>
      <c r="CQ74" s="234">
        <f t="shared" si="154"/>
        <v>0</v>
      </c>
      <c r="CR74" s="242">
        <f t="shared" si="155"/>
        <v>0</v>
      </c>
      <c r="CT74" s="234">
        <f t="shared" si="224"/>
        <v>61</v>
      </c>
      <c r="CU74" s="235" t="str">
        <f t="shared" si="156"/>
        <v/>
      </c>
      <c r="CV74" s="236" t="str">
        <f>IFERROR(VLOOKUP(CU74,'Referencia Parámetros'!$A$2:$B$18,2),"")</f>
        <v/>
      </c>
      <c r="CW74" s="140"/>
      <c r="CX74" s="140"/>
      <c r="CY74" s="136" t="str">
        <f t="shared" si="248"/>
        <v>Completar</v>
      </c>
      <c r="CZ74" s="134"/>
      <c r="DA74" s="134"/>
      <c r="DB74" s="134"/>
      <c r="DC74" s="136" t="str">
        <f t="shared" si="249"/>
        <v>Completar</v>
      </c>
      <c r="DD74" s="137" t="str">
        <f t="shared" si="250"/>
        <v>Completar</v>
      </c>
      <c r="DE74" s="137" t="str">
        <f t="shared" si="251"/>
        <v>Completar</v>
      </c>
      <c r="DF74" s="135"/>
      <c r="DG74" s="136" t="str">
        <f t="shared" si="252"/>
        <v>Completar</v>
      </c>
      <c r="DH74" s="237">
        <f t="shared" si="157"/>
        <v>0</v>
      </c>
      <c r="DI74" s="238">
        <f t="shared" si="158"/>
        <v>0</v>
      </c>
      <c r="DJ74" s="239" t="str">
        <f>IFERROR(IF(DI74&gt;20*CV74,'Referencia Parámetros'!$D$20,IF(DI74&gt;10*CV74,'Referencia Parámetros'!$D$21,IF(DI74&gt;5*CV74,'Referencia Parámetros'!$D$22, IF(DI74&gt;1,'Referencia Parámetros'!$D$23,"NO APLICA")))),"")</f>
        <v/>
      </c>
      <c r="DK74" s="240" t="str">
        <f t="shared" si="159"/>
        <v/>
      </c>
      <c r="DL74" s="291">
        <f t="shared" si="50"/>
        <v>0</v>
      </c>
      <c r="DM74" s="234">
        <f t="shared" si="160"/>
        <v>0</v>
      </c>
      <c r="DN74" s="234">
        <f t="shared" si="161"/>
        <v>0</v>
      </c>
      <c r="DO74" s="234">
        <f t="shared" si="162"/>
        <v>0</v>
      </c>
      <c r="DP74" s="242">
        <f t="shared" si="163"/>
        <v>0</v>
      </c>
      <c r="DR74" s="234">
        <f t="shared" si="225"/>
        <v>61</v>
      </c>
      <c r="DS74" s="235" t="str">
        <f t="shared" si="164"/>
        <v/>
      </c>
      <c r="DT74" s="236" t="str">
        <f>IFERROR(VLOOKUP(DS74,'Referencia Parámetros'!$A$2:$B$18,2),"")</f>
        <v/>
      </c>
      <c r="DU74" s="140"/>
      <c r="DV74" s="140"/>
      <c r="DW74" s="136" t="str">
        <f t="shared" si="253"/>
        <v>Completar</v>
      </c>
      <c r="DX74" s="134"/>
      <c r="DY74" s="134"/>
      <c r="DZ74" s="134"/>
      <c r="EA74" s="136" t="str">
        <f t="shared" si="254"/>
        <v>Completar</v>
      </c>
      <c r="EB74" s="137" t="str">
        <f t="shared" si="255"/>
        <v>Completar</v>
      </c>
      <c r="EC74" s="137" t="str">
        <f t="shared" si="256"/>
        <v>Completar</v>
      </c>
      <c r="ED74" s="135"/>
      <c r="EE74" s="136" t="str">
        <f t="shared" si="257"/>
        <v>Completar</v>
      </c>
      <c r="EF74" s="237">
        <f t="shared" si="165"/>
        <v>0</v>
      </c>
      <c r="EG74" s="238">
        <f t="shared" si="166"/>
        <v>0</v>
      </c>
      <c r="EH74" s="239" t="str">
        <f>IFERROR(IF(EG74&gt;20*DT74,'Referencia Parámetros'!$D$20,IF(EG74&gt;10*DT74,'Referencia Parámetros'!$D$21,IF(EG74&gt;5*DT74,'Referencia Parámetros'!$D$22, IF(EG74&gt;1,'Referencia Parámetros'!$D$23,"NO APLICA")))),"")</f>
        <v/>
      </c>
      <c r="EI74" s="240" t="str">
        <f t="shared" si="167"/>
        <v/>
      </c>
      <c r="EJ74" s="291">
        <f t="shared" si="60"/>
        <v>0</v>
      </c>
      <c r="EK74" s="234">
        <f t="shared" si="168"/>
        <v>0</v>
      </c>
      <c r="EL74" s="234">
        <f t="shared" si="169"/>
        <v>0</v>
      </c>
      <c r="EM74" s="234">
        <f t="shared" si="170"/>
        <v>0</v>
      </c>
      <c r="EN74" s="242">
        <f t="shared" si="171"/>
        <v>0</v>
      </c>
      <c r="EP74" s="234">
        <f t="shared" si="226"/>
        <v>61</v>
      </c>
      <c r="EQ74" s="235" t="str">
        <f t="shared" si="172"/>
        <v/>
      </c>
      <c r="ER74" s="236" t="str">
        <f>IFERROR(VLOOKUP(EQ74,'Referencia Parámetros'!$A$2:$B$18,2),"")</f>
        <v/>
      </c>
      <c r="ES74" s="140"/>
      <c r="ET74" s="140"/>
      <c r="EU74" s="136" t="str">
        <f t="shared" si="258"/>
        <v>Completar</v>
      </c>
      <c r="EV74" s="134"/>
      <c r="EW74" s="134"/>
      <c r="EX74" s="134"/>
      <c r="EY74" s="136" t="str">
        <f t="shared" si="259"/>
        <v>Completar</v>
      </c>
      <c r="EZ74" s="137" t="str">
        <f t="shared" si="260"/>
        <v>Completar</v>
      </c>
      <c r="FA74" s="137" t="str">
        <f t="shared" si="261"/>
        <v>Completar</v>
      </c>
      <c r="FB74" s="135"/>
      <c r="FC74" s="136" t="str">
        <f t="shared" si="262"/>
        <v>Completar</v>
      </c>
      <c r="FD74" s="237">
        <f t="shared" si="173"/>
        <v>0</v>
      </c>
      <c r="FE74" s="238">
        <f t="shared" si="174"/>
        <v>0</v>
      </c>
      <c r="FF74" s="239" t="str">
        <f>IFERROR(IF(FE74&gt;20*ER74,'Referencia Parámetros'!$D$20,IF(FE74&gt;10*ER74,'Referencia Parámetros'!$D$21,IF(FE74&gt;5*ER74,'Referencia Parámetros'!$D$22, IF(FE74&gt;1,'Referencia Parámetros'!$D$23,"NO APLICA")))),"")</f>
        <v/>
      </c>
      <c r="FG74" s="240" t="str">
        <f t="shared" si="175"/>
        <v/>
      </c>
      <c r="FH74" s="291">
        <f t="shared" si="70"/>
        <v>0</v>
      </c>
      <c r="FI74" s="234">
        <f t="shared" si="176"/>
        <v>0</v>
      </c>
      <c r="FJ74" s="234">
        <f t="shared" si="177"/>
        <v>0</v>
      </c>
      <c r="FK74" s="234">
        <f t="shared" si="178"/>
        <v>0</v>
      </c>
      <c r="FL74" s="242">
        <f t="shared" si="179"/>
        <v>0</v>
      </c>
      <c r="FN74" s="234">
        <f t="shared" si="227"/>
        <v>61</v>
      </c>
      <c r="FO74" s="235" t="str">
        <f t="shared" si="180"/>
        <v/>
      </c>
      <c r="FP74" s="236" t="str">
        <f>IFERROR(VLOOKUP(FO74,'Referencia Parámetros'!$A$2:$B$18,2),"")</f>
        <v/>
      </c>
      <c r="FQ74" s="140"/>
      <c r="FR74" s="140"/>
      <c r="FS74" s="136" t="str">
        <f t="shared" si="263"/>
        <v>Completar</v>
      </c>
      <c r="FT74" s="134"/>
      <c r="FU74" s="134"/>
      <c r="FV74" s="134"/>
      <c r="FW74" s="136" t="str">
        <f t="shared" si="264"/>
        <v>Completar</v>
      </c>
      <c r="FX74" s="137" t="str">
        <f t="shared" si="265"/>
        <v>Completar</v>
      </c>
      <c r="FY74" s="137" t="str">
        <f t="shared" si="266"/>
        <v>Completar</v>
      </c>
      <c r="FZ74" s="135"/>
      <c r="GA74" s="136" t="str">
        <f t="shared" si="267"/>
        <v>Completar</v>
      </c>
      <c r="GB74" s="237">
        <f t="shared" si="181"/>
        <v>0</v>
      </c>
      <c r="GC74" s="238">
        <f t="shared" si="182"/>
        <v>0</v>
      </c>
      <c r="GD74" s="239" t="str">
        <f>IFERROR(IF(GC74&gt;20*FP74,'Referencia Parámetros'!$D$20,IF(GC74&gt;10*FP74,'Referencia Parámetros'!$D$21,IF(GC74&gt;5*FP74,'Referencia Parámetros'!$D$22, IF(GC74&gt;1,'Referencia Parámetros'!$D$23,"NO APLICA")))),"")</f>
        <v/>
      </c>
      <c r="GE74" s="240" t="str">
        <f t="shared" si="183"/>
        <v/>
      </c>
      <c r="GF74" s="291">
        <f t="shared" si="80"/>
        <v>0</v>
      </c>
      <c r="GG74" s="234">
        <f t="shared" si="184"/>
        <v>0</v>
      </c>
      <c r="GH74" s="234">
        <f t="shared" si="185"/>
        <v>0</v>
      </c>
      <c r="GI74" s="234">
        <f t="shared" si="186"/>
        <v>0</v>
      </c>
      <c r="GJ74" s="242">
        <f t="shared" si="187"/>
        <v>0</v>
      </c>
      <c r="GL74" s="234">
        <f t="shared" si="228"/>
        <v>61</v>
      </c>
      <c r="GM74" s="235" t="str">
        <f t="shared" si="188"/>
        <v/>
      </c>
      <c r="GN74" s="236" t="str">
        <f>IFERROR(VLOOKUP(GM74,'Referencia Parámetros'!$A$2:$B$18,2),"")</f>
        <v/>
      </c>
      <c r="GO74" s="140"/>
      <c r="GP74" s="140"/>
      <c r="GQ74" s="136" t="str">
        <f t="shared" si="268"/>
        <v>Completar</v>
      </c>
      <c r="GR74" s="134"/>
      <c r="GS74" s="134"/>
      <c r="GT74" s="134"/>
      <c r="GU74" s="136" t="str">
        <f t="shared" si="269"/>
        <v>Completar</v>
      </c>
      <c r="GV74" s="137" t="str">
        <f t="shared" si="270"/>
        <v>Completar</v>
      </c>
      <c r="GW74" s="137" t="str">
        <f t="shared" si="271"/>
        <v>Completar</v>
      </c>
      <c r="GX74" s="135"/>
      <c r="GY74" s="136" t="str">
        <f t="shared" si="272"/>
        <v>Completar</v>
      </c>
      <c r="GZ74" s="237">
        <f t="shared" si="189"/>
        <v>0</v>
      </c>
      <c r="HA74" s="238">
        <f t="shared" si="190"/>
        <v>0</v>
      </c>
      <c r="HB74" s="239" t="str">
        <f>IFERROR(IF(HA74&gt;20*GN74,'Referencia Parámetros'!$D$20,IF(HA74&gt;10*GN74,'Referencia Parámetros'!$D$21,IF(HA74&gt;5*GN74,'Referencia Parámetros'!$D$22, IF(HA74&gt;1,'Referencia Parámetros'!$D$23,"NO APLICA")))),"")</f>
        <v/>
      </c>
      <c r="HC74" s="240" t="str">
        <f t="shared" si="191"/>
        <v/>
      </c>
      <c r="HD74" s="291">
        <f t="shared" si="90"/>
        <v>0</v>
      </c>
      <c r="HE74" s="234">
        <f t="shared" si="192"/>
        <v>0</v>
      </c>
      <c r="HF74" s="234">
        <f t="shared" si="193"/>
        <v>0</v>
      </c>
      <c r="HG74" s="234">
        <f t="shared" si="194"/>
        <v>0</v>
      </c>
      <c r="HH74" s="242">
        <f t="shared" si="195"/>
        <v>0</v>
      </c>
      <c r="HJ74" s="234">
        <f t="shared" si="229"/>
        <v>61</v>
      </c>
      <c r="HK74" s="235" t="str">
        <f t="shared" si="196"/>
        <v/>
      </c>
      <c r="HL74" s="236" t="str">
        <f>IFERROR(VLOOKUP(HK74,'Referencia Parámetros'!$A$2:$B$18,2),"")</f>
        <v/>
      </c>
      <c r="HM74" s="140"/>
      <c r="HN74" s="140"/>
      <c r="HO74" s="136" t="str">
        <f t="shared" si="273"/>
        <v>Completar</v>
      </c>
      <c r="HP74" s="134"/>
      <c r="HQ74" s="134"/>
      <c r="HR74" s="134"/>
      <c r="HS74" s="136" t="str">
        <f t="shared" si="274"/>
        <v>Completar</v>
      </c>
      <c r="HT74" s="137" t="str">
        <f t="shared" si="275"/>
        <v>Completar</v>
      </c>
      <c r="HU74" s="137" t="str">
        <f t="shared" si="276"/>
        <v>Completar</v>
      </c>
      <c r="HV74" s="135"/>
      <c r="HW74" s="136" t="str">
        <f t="shared" si="277"/>
        <v>Completar</v>
      </c>
      <c r="HX74" s="237">
        <f t="shared" si="197"/>
        <v>0</v>
      </c>
      <c r="HY74" s="238">
        <f t="shared" si="198"/>
        <v>0</v>
      </c>
      <c r="HZ74" s="239" t="str">
        <f>IFERROR(IF(HY74&gt;20*HL74,'Referencia Parámetros'!$D$20,IF(HY74&gt;10*HL74,'Referencia Parámetros'!$D$21,IF(HY74&gt;5*HL74,'Referencia Parámetros'!$D$22, IF(HY74&gt;1,'Referencia Parámetros'!$D$23,"NO APLICA")))),"")</f>
        <v/>
      </c>
      <c r="IA74" s="240" t="str">
        <f t="shared" si="199"/>
        <v/>
      </c>
      <c r="IB74" s="291">
        <f t="shared" si="100"/>
        <v>0</v>
      </c>
      <c r="IC74" s="234">
        <f t="shared" si="200"/>
        <v>0</v>
      </c>
      <c r="ID74" s="234">
        <f t="shared" si="201"/>
        <v>0</v>
      </c>
      <c r="IE74" s="234">
        <f t="shared" si="202"/>
        <v>0</v>
      </c>
      <c r="IF74" s="242">
        <f t="shared" si="203"/>
        <v>0</v>
      </c>
      <c r="IH74" s="234">
        <f t="shared" si="230"/>
        <v>61</v>
      </c>
      <c r="II74" s="235" t="str">
        <f t="shared" si="204"/>
        <v/>
      </c>
      <c r="IJ74" s="236" t="str">
        <f>IFERROR(VLOOKUP(II74,'Referencia Parámetros'!$A$2:$B$18,2),"")</f>
        <v/>
      </c>
      <c r="IK74" s="140"/>
      <c r="IL74" s="140"/>
      <c r="IM74" s="136" t="str">
        <f t="shared" si="278"/>
        <v>Completar</v>
      </c>
      <c r="IN74" s="134"/>
      <c r="IO74" s="134"/>
      <c r="IP74" s="134"/>
      <c r="IQ74" s="136" t="str">
        <f t="shared" si="279"/>
        <v>Completar</v>
      </c>
      <c r="IR74" s="137" t="str">
        <f t="shared" si="280"/>
        <v>Completar</v>
      </c>
      <c r="IS74" s="137" t="str">
        <f t="shared" si="281"/>
        <v>Completar</v>
      </c>
      <c r="IT74" s="135"/>
      <c r="IU74" s="136" t="str">
        <f t="shared" si="282"/>
        <v>Completar</v>
      </c>
      <c r="IV74" s="237">
        <f t="shared" si="205"/>
        <v>0</v>
      </c>
      <c r="IW74" s="238">
        <f t="shared" si="206"/>
        <v>0</v>
      </c>
      <c r="IX74" s="239" t="str">
        <f>IFERROR(IF(IW74&gt;20*IJ74,'Referencia Parámetros'!$D$20,IF(IW74&gt;10*IJ74,'Referencia Parámetros'!$D$21,IF(IW74&gt;5*IJ74,'Referencia Parámetros'!$D$22, IF(IW74&gt;1,'Referencia Parámetros'!$D$23,"NO APLICA")))),"")</f>
        <v/>
      </c>
      <c r="IY74" s="240" t="str">
        <f t="shared" si="207"/>
        <v/>
      </c>
      <c r="IZ74" s="291">
        <f t="shared" si="110"/>
        <v>0</v>
      </c>
      <c r="JA74" s="234">
        <f t="shared" si="208"/>
        <v>0</v>
      </c>
      <c r="JB74" s="234">
        <f t="shared" si="209"/>
        <v>0</v>
      </c>
      <c r="JC74" s="234">
        <f t="shared" si="210"/>
        <v>0</v>
      </c>
      <c r="JD74" s="242">
        <f t="shared" si="211"/>
        <v>0</v>
      </c>
      <c r="JE74" s="198"/>
      <c r="JF74" s="234">
        <f t="shared" si="231"/>
        <v>61</v>
      </c>
      <c r="JG74" s="235" t="str">
        <f t="shared" si="212"/>
        <v/>
      </c>
      <c r="JH74" s="236" t="str">
        <f>IFERROR(VLOOKUP(JG74,'Referencia Parámetros'!$A$2:$B$18,2),"")</f>
        <v/>
      </c>
      <c r="JI74" s="140"/>
      <c r="JJ74" s="140"/>
      <c r="JK74" s="136" t="str">
        <f t="shared" si="283"/>
        <v>Completar</v>
      </c>
      <c r="JL74" s="134"/>
      <c r="JM74" s="134"/>
      <c r="JN74" s="134"/>
      <c r="JO74" s="136" t="str">
        <f t="shared" si="284"/>
        <v>Completar</v>
      </c>
      <c r="JP74" s="137" t="str">
        <f t="shared" si="285"/>
        <v>Completar</v>
      </c>
      <c r="JQ74" s="137" t="str">
        <f t="shared" si="286"/>
        <v>Completar</v>
      </c>
      <c r="JR74" s="135"/>
      <c r="JS74" s="136" t="str">
        <f t="shared" si="287"/>
        <v>Completar</v>
      </c>
      <c r="JT74" s="237">
        <f t="shared" si="213"/>
        <v>0</v>
      </c>
      <c r="JU74" s="238">
        <f t="shared" si="214"/>
        <v>0</v>
      </c>
      <c r="JV74" s="239" t="str">
        <f>IFERROR(IF(JU74&gt;20*JH74,'Referencia Parámetros'!$D$20,IF(JU74&gt;10*JH74,'Referencia Parámetros'!$D$21,IF(JU74&gt;5*JH74,'Referencia Parámetros'!$D$22, IF(JU74&gt;1,'Referencia Parámetros'!$D$23,"NO APLICA")))),"")</f>
        <v/>
      </c>
      <c r="JW74" s="240" t="str">
        <f t="shared" si="215"/>
        <v/>
      </c>
      <c r="JX74" s="291">
        <f t="shared" si="120"/>
        <v>0</v>
      </c>
      <c r="JY74" s="234">
        <f t="shared" si="216"/>
        <v>0</v>
      </c>
      <c r="JZ74" s="234">
        <f t="shared" si="217"/>
        <v>0</v>
      </c>
      <c r="KA74" s="234">
        <f t="shared" si="218"/>
        <v>0</v>
      </c>
      <c r="KB74" s="242">
        <f t="shared" si="219"/>
        <v>0</v>
      </c>
      <c r="LK74" s="244"/>
      <c r="LY74" s="198"/>
    </row>
    <row r="75" spans="1:337" ht="16.5" customHeight="1" x14ac:dyDescent="0.25">
      <c r="A75" s="234">
        <f t="shared" si="220"/>
        <v>62</v>
      </c>
      <c r="B75" s="235" t="str">
        <f t="shared" si="124"/>
        <v/>
      </c>
      <c r="C75" s="236" t="str">
        <f>+IFERROR(VLOOKUP(B75,'Referencia Parámetros'!$A$2:$B$18,2),"")</f>
        <v/>
      </c>
      <c r="D75" s="140"/>
      <c r="E75" s="134"/>
      <c r="F75" s="135"/>
      <c r="G75" s="134"/>
      <c r="H75" s="134"/>
      <c r="I75" s="134"/>
      <c r="J75" s="135"/>
      <c r="K75" s="141"/>
      <c r="L75" s="141"/>
      <c r="M75" s="135"/>
      <c r="N75" s="135"/>
      <c r="O75" s="237">
        <f t="shared" si="125"/>
        <v>0</v>
      </c>
      <c r="P75" s="238">
        <f t="shared" si="126"/>
        <v>0</v>
      </c>
      <c r="Q75" s="239" t="str">
        <f>IFERROR(IF(P75&gt;20*C75,'Referencia Parámetros'!$D$20,IF(P75&gt;10*C75,'Referencia Parámetros'!$D$21,IF(P75&gt;5*C75,'Referencia Parámetros'!$D$22,IF(P75&gt;1,'Referencia Parámetros'!$D$23,"NO APLICA")))),"")</f>
        <v/>
      </c>
      <c r="R75" s="240" t="str">
        <f t="shared" si="127"/>
        <v/>
      </c>
      <c r="S75" s="300">
        <f t="shared" si="13"/>
        <v>0</v>
      </c>
      <c r="T75" s="234">
        <f t="shared" si="128"/>
        <v>0</v>
      </c>
      <c r="U75" s="234">
        <f t="shared" si="129"/>
        <v>0</v>
      </c>
      <c r="V75" s="234">
        <f t="shared" si="130"/>
        <v>0</v>
      </c>
      <c r="W75" s="242">
        <f t="shared" si="131"/>
        <v>0</v>
      </c>
      <c r="X75" s="297"/>
      <c r="Z75" s="234">
        <f t="shared" si="221"/>
        <v>62</v>
      </c>
      <c r="AA75" s="235" t="str">
        <f t="shared" si="132"/>
        <v/>
      </c>
      <c r="AB75" s="236" t="str">
        <f>IFERROR(VLOOKUP(AA75,'Referencia Parámetros'!$A$2:$B$18,2),"")</f>
        <v/>
      </c>
      <c r="AC75" s="140"/>
      <c r="AD75" s="140"/>
      <c r="AE75" s="136" t="str">
        <f t="shared" si="233"/>
        <v>Completar</v>
      </c>
      <c r="AF75" s="134"/>
      <c r="AG75" s="134"/>
      <c r="AH75" s="134"/>
      <c r="AI75" s="136" t="str">
        <f t="shared" si="234"/>
        <v>Completar</v>
      </c>
      <c r="AJ75" s="137" t="str">
        <f t="shared" si="235"/>
        <v>Completar</v>
      </c>
      <c r="AK75" s="137" t="str">
        <f t="shared" si="236"/>
        <v>Completar</v>
      </c>
      <c r="AL75" s="135"/>
      <c r="AM75" s="136" t="str">
        <f t="shared" si="237"/>
        <v>Completar</v>
      </c>
      <c r="AN75" s="237">
        <f t="shared" si="133"/>
        <v>0</v>
      </c>
      <c r="AO75" s="238">
        <f t="shared" si="134"/>
        <v>0</v>
      </c>
      <c r="AP75" s="239" t="str">
        <f>IFERROR(IF(AO75&gt;20*AB75,'Referencia Parámetros'!$D$20,IF(AO75&gt;10*AB75,'Referencia Parámetros'!$D$21,IF(AO75&gt;5*AB75,'Referencia Parámetros'!$D$22, IF(AO75&gt;1,'Referencia Parámetros'!$D$23,"NO APLICA")))),"")</f>
        <v/>
      </c>
      <c r="AQ75" s="240" t="str">
        <f t="shared" si="135"/>
        <v/>
      </c>
      <c r="AR75" s="291">
        <f t="shared" si="232"/>
        <v>0</v>
      </c>
      <c r="AS75" s="234">
        <f t="shared" si="136"/>
        <v>0</v>
      </c>
      <c r="AT75" s="234">
        <f t="shared" si="137"/>
        <v>0</v>
      </c>
      <c r="AU75" s="234">
        <f t="shared" si="138"/>
        <v>0</v>
      </c>
      <c r="AV75" s="242">
        <f t="shared" si="139"/>
        <v>0</v>
      </c>
      <c r="AX75" s="234">
        <f t="shared" si="222"/>
        <v>62</v>
      </c>
      <c r="AY75" s="235" t="str">
        <f t="shared" si="140"/>
        <v/>
      </c>
      <c r="AZ75" s="236" t="str">
        <f>IFERROR(VLOOKUP(AY75,'Referencia Parámetros'!$A$2:$B$18,2),"")</f>
        <v/>
      </c>
      <c r="BA75" s="140"/>
      <c r="BB75" s="140"/>
      <c r="BC75" s="136" t="str">
        <f t="shared" si="238"/>
        <v>Completar</v>
      </c>
      <c r="BD75" s="134"/>
      <c r="BE75" s="134"/>
      <c r="BF75" s="134"/>
      <c r="BG75" s="136" t="str">
        <f t="shared" si="239"/>
        <v>Completar</v>
      </c>
      <c r="BH75" s="137" t="str">
        <f t="shared" si="240"/>
        <v>Completar</v>
      </c>
      <c r="BI75" s="137" t="str">
        <f t="shared" si="241"/>
        <v>Completar</v>
      </c>
      <c r="BJ75" s="135"/>
      <c r="BK75" s="136" t="str">
        <f t="shared" si="242"/>
        <v>Completar</v>
      </c>
      <c r="BL75" s="237">
        <f t="shared" si="141"/>
        <v>0</v>
      </c>
      <c r="BM75" s="238">
        <f t="shared" si="142"/>
        <v>0</v>
      </c>
      <c r="BN75" s="239" t="str">
        <f>IFERROR(IF(BM75&gt;20*AZ75,'Referencia Parámetros'!$D$20,IF(BM75&gt;10*AZ75,'Referencia Parámetros'!$D$21,IF(BM75&gt;5*AZ75,'Referencia Parámetros'!$D$22, IF(BM75&gt;1,'Referencia Parámetros'!$D$23,"NO APLICA")))),"")</f>
        <v/>
      </c>
      <c r="BO75" s="240" t="str">
        <f t="shared" si="143"/>
        <v/>
      </c>
      <c r="BP75" s="291">
        <f t="shared" si="30"/>
        <v>0</v>
      </c>
      <c r="BQ75" s="234">
        <f t="shared" si="144"/>
        <v>0</v>
      </c>
      <c r="BR75" s="234">
        <f t="shared" si="145"/>
        <v>0</v>
      </c>
      <c r="BS75" s="234">
        <f t="shared" si="146"/>
        <v>0</v>
      </c>
      <c r="BT75" s="242">
        <f t="shared" si="147"/>
        <v>0</v>
      </c>
      <c r="BV75" s="234">
        <f t="shared" si="223"/>
        <v>62</v>
      </c>
      <c r="BW75" s="235" t="str">
        <f t="shared" si="148"/>
        <v/>
      </c>
      <c r="BX75" s="236" t="str">
        <f>IFERROR(VLOOKUP(BW75,'Referencia Parámetros'!$A$2:$B$18,2),"")</f>
        <v/>
      </c>
      <c r="BY75" s="140"/>
      <c r="BZ75" s="140"/>
      <c r="CA75" s="136" t="str">
        <f t="shared" si="243"/>
        <v>Completar</v>
      </c>
      <c r="CB75" s="134"/>
      <c r="CC75" s="134"/>
      <c r="CD75" s="134"/>
      <c r="CE75" s="136" t="str">
        <f t="shared" si="244"/>
        <v>Completar</v>
      </c>
      <c r="CF75" s="137" t="str">
        <f t="shared" si="245"/>
        <v>Completar</v>
      </c>
      <c r="CG75" s="137" t="str">
        <f t="shared" si="246"/>
        <v>Completar</v>
      </c>
      <c r="CH75" s="135"/>
      <c r="CI75" s="136" t="str">
        <f t="shared" si="247"/>
        <v>Completar</v>
      </c>
      <c r="CJ75" s="237">
        <f t="shared" si="149"/>
        <v>0</v>
      </c>
      <c r="CK75" s="238">
        <f t="shared" si="150"/>
        <v>0</v>
      </c>
      <c r="CL75" s="239" t="str">
        <f>IFERROR(IF(CK75&gt;20*BX75,'Referencia Parámetros'!$D$20,IF(CK75&gt;10*BX75,'Referencia Parámetros'!$D$21,IF(CK75&gt;5*BX75,'Referencia Parámetros'!$D$22, IF(CK75&gt;1,'Referencia Parámetros'!$D$23,"NO APLICA")))),"")</f>
        <v/>
      </c>
      <c r="CM75" s="240" t="str">
        <f t="shared" si="151"/>
        <v/>
      </c>
      <c r="CN75" s="291">
        <f t="shared" si="40"/>
        <v>0</v>
      </c>
      <c r="CO75" s="234">
        <f t="shared" si="152"/>
        <v>0</v>
      </c>
      <c r="CP75" s="234">
        <f t="shared" si="153"/>
        <v>0</v>
      </c>
      <c r="CQ75" s="234">
        <f t="shared" si="154"/>
        <v>0</v>
      </c>
      <c r="CR75" s="242">
        <f t="shared" si="155"/>
        <v>0</v>
      </c>
      <c r="CT75" s="234">
        <f t="shared" si="224"/>
        <v>62</v>
      </c>
      <c r="CU75" s="235" t="str">
        <f t="shared" si="156"/>
        <v/>
      </c>
      <c r="CV75" s="236" t="str">
        <f>IFERROR(VLOOKUP(CU75,'Referencia Parámetros'!$A$2:$B$18,2),"")</f>
        <v/>
      </c>
      <c r="CW75" s="140"/>
      <c r="CX75" s="140"/>
      <c r="CY75" s="136" t="str">
        <f t="shared" si="248"/>
        <v>Completar</v>
      </c>
      <c r="CZ75" s="134"/>
      <c r="DA75" s="134"/>
      <c r="DB75" s="134"/>
      <c r="DC75" s="136" t="str">
        <f t="shared" si="249"/>
        <v>Completar</v>
      </c>
      <c r="DD75" s="137" t="str">
        <f t="shared" si="250"/>
        <v>Completar</v>
      </c>
      <c r="DE75" s="137" t="str">
        <f t="shared" si="251"/>
        <v>Completar</v>
      </c>
      <c r="DF75" s="135"/>
      <c r="DG75" s="136" t="str">
        <f t="shared" si="252"/>
        <v>Completar</v>
      </c>
      <c r="DH75" s="237">
        <f t="shared" si="157"/>
        <v>0</v>
      </c>
      <c r="DI75" s="238">
        <f t="shared" si="158"/>
        <v>0</v>
      </c>
      <c r="DJ75" s="239" t="str">
        <f>IFERROR(IF(DI75&gt;20*CV75,'Referencia Parámetros'!$D$20,IF(DI75&gt;10*CV75,'Referencia Parámetros'!$D$21,IF(DI75&gt;5*CV75,'Referencia Parámetros'!$D$22, IF(DI75&gt;1,'Referencia Parámetros'!$D$23,"NO APLICA")))),"")</f>
        <v/>
      </c>
      <c r="DK75" s="240" t="str">
        <f t="shared" si="159"/>
        <v/>
      </c>
      <c r="DL75" s="291">
        <f t="shared" si="50"/>
        <v>0</v>
      </c>
      <c r="DM75" s="234">
        <f t="shared" si="160"/>
        <v>0</v>
      </c>
      <c r="DN75" s="234">
        <f t="shared" si="161"/>
        <v>0</v>
      </c>
      <c r="DO75" s="234">
        <f t="shared" si="162"/>
        <v>0</v>
      </c>
      <c r="DP75" s="242">
        <f t="shared" si="163"/>
        <v>0</v>
      </c>
      <c r="DR75" s="234">
        <f t="shared" si="225"/>
        <v>62</v>
      </c>
      <c r="DS75" s="235" t="str">
        <f t="shared" si="164"/>
        <v/>
      </c>
      <c r="DT75" s="236" t="str">
        <f>IFERROR(VLOOKUP(DS75,'Referencia Parámetros'!$A$2:$B$18,2),"")</f>
        <v/>
      </c>
      <c r="DU75" s="140"/>
      <c r="DV75" s="140"/>
      <c r="DW75" s="136" t="str">
        <f t="shared" si="253"/>
        <v>Completar</v>
      </c>
      <c r="DX75" s="134"/>
      <c r="DY75" s="134"/>
      <c r="DZ75" s="134"/>
      <c r="EA75" s="136" t="str">
        <f t="shared" si="254"/>
        <v>Completar</v>
      </c>
      <c r="EB75" s="137" t="str">
        <f t="shared" si="255"/>
        <v>Completar</v>
      </c>
      <c r="EC75" s="137" t="str">
        <f t="shared" si="256"/>
        <v>Completar</v>
      </c>
      <c r="ED75" s="135"/>
      <c r="EE75" s="136" t="str">
        <f t="shared" si="257"/>
        <v>Completar</v>
      </c>
      <c r="EF75" s="237">
        <f t="shared" si="165"/>
        <v>0</v>
      </c>
      <c r="EG75" s="238">
        <f t="shared" si="166"/>
        <v>0</v>
      </c>
      <c r="EH75" s="239" t="str">
        <f>IFERROR(IF(EG75&gt;20*DT75,'Referencia Parámetros'!$D$20,IF(EG75&gt;10*DT75,'Referencia Parámetros'!$D$21,IF(EG75&gt;5*DT75,'Referencia Parámetros'!$D$22, IF(EG75&gt;1,'Referencia Parámetros'!$D$23,"NO APLICA")))),"")</f>
        <v/>
      </c>
      <c r="EI75" s="240" t="str">
        <f t="shared" si="167"/>
        <v/>
      </c>
      <c r="EJ75" s="291">
        <f t="shared" si="60"/>
        <v>0</v>
      </c>
      <c r="EK75" s="234">
        <f t="shared" si="168"/>
        <v>0</v>
      </c>
      <c r="EL75" s="234">
        <f t="shared" si="169"/>
        <v>0</v>
      </c>
      <c r="EM75" s="234">
        <f t="shared" si="170"/>
        <v>0</v>
      </c>
      <c r="EN75" s="242">
        <f t="shared" si="171"/>
        <v>0</v>
      </c>
      <c r="EP75" s="234">
        <f t="shared" si="226"/>
        <v>62</v>
      </c>
      <c r="EQ75" s="235" t="str">
        <f t="shared" si="172"/>
        <v/>
      </c>
      <c r="ER75" s="236" t="str">
        <f>IFERROR(VLOOKUP(EQ75,'Referencia Parámetros'!$A$2:$B$18,2),"")</f>
        <v/>
      </c>
      <c r="ES75" s="140"/>
      <c r="ET75" s="140"/>
      <c r="EU75" s="136" t="str">
        <f t="shared" si="258"/>
        <v>Completar</v>
      </c>
      <c r="EV75" s="134"/>
      <c r="EW75" s="134"/>
      <c r="EX75" s="134"/>
      <c r="EY75" s="136" t="str">
        <f t="shared" si="259"/>
        <v>Completar</v>
      </c>
      <c r="EZ75" s="137" t="str">
        <f t="shared" si="260"/>
        <v>Completar</v>
      </c>
      <c r="FA75" s="137" t="str">
        <f t="shared" si="261"/>
        <v>Completar</v>
      </c>
      <c r="FB75" s="135"/>
      <c r="FC75" s="136" t="str">
        <f t="shared" si="262"/>
        <v>Completar</v>
      </c>
      <c r="FD75" s="237">
        <f t="shared" si="173"/>
        <v>0</v>
      </c>
      <c r="FE75" s="238">
        <f t="shared" si="174"/>
        <v>0</v>
      </c>
      <c r="FF75" s="239" t="str">
        <f>IFERROR(IF(FE75&gt;20*ER75,'Referencia Parámetros'!$D$20,IF(FE75&gt;10*ER75,'Referencia Parámetros'!$D$21,IF(FE75&gt;5*ER75,'Referencia Parámetros'!$D$22, IF(FE75&gt;1,'Referencia Parámetros'!$D$23,"NO APLICA")))),"")</f>
        <v/>
      </c>
      <c r="FG75" s="240" t="str">
        <f t="shared" si="175"/>
        <v/>
      </c>
      <c r="FH75" s="291">
        <f t="shared" si="70"/>
        <v>0</v>
      </c>
      <c r="FI75" s="234">
        <f t="shared" si="176"/>
        <v>0</v>
      </c>
      <c r="FJ75" s="234">
        <f t="shared" si="177"/>
        <v>0</v>
      </c>
      <c r="FK75" s="234">
        <f t="shared" si="178"/>
        <v>0</v>
      </c>
      <c r="FL75" s="242">
        <f t="shared" si="179"/>
        <v>0</v>
      </c>
      <c r="FN75" s="234">
        <f t="shared" si="227"/>
        <v>62</v>
      </c>
      <c r="FO75" s="235" t="str">
        <f t="shared" si="180"/>
        <v/>
      </c>
      <c r="FP75" s="236" t="str">
        <f>IFERROR(VLOOKUP(FO75,'Referencia Parámetros'!$A$2:$B$18,2),"")</f>
        <v/>
      </c>
      <c r="FQ75" s="140"/>
      <c r="FR75" s="140"/>
      <c r="FS75" s="136" t="str">
        <f t="shared" si="263"/>
        <v>Completar</v>
      </c>
      <c r="FT75" s="134"/>
      <c r="FU75" s="134"/>
      <c r="FV75" s="134"/>
      <c r="FW75" s="136" t="str">
        <f t="shared" si="264"/>
        <v>Completar</v>
      </c>
      <c r="FX75" s="137" t="str">
        <f t="shared" si="265"/>
        <v>Completar</v>
      </c>
      <c r="FY75" s="137" t="str">
        <f t="shared" si="266"/>
        <v>Completar</v>
      </c>
      <c r="FZ75" s="135"/>
      <c r="GA75" s="136" t="str">
        <f t="shared" si="267"/>
        <v>Completar</v>
      </c>
      <c r="GB75" s="237">
        <f t="shared" si="181"/>
        <v>0</v>
      </c>
      <c r="GC75" s="238">
        <f t="shared" si="182"/>
        <v>0</v>
      </c>
      <c r="GD75" s="239" t="str">
        <f>IFERROR(IF(GC75&gt;20*FP75,'Referencia Parámetros'!$D$20,IF(GC75&gt;10*FP75,'Referencia Parámetros'!$D$21,IF(GC75&gt;5*FP75,'Referencia Parámetros'!$D$22, IF(GC75&gt;1,'Referencia Parámetros'!$D$23,"NO APLICA")))),"")</f>
        <v/>
      </c>
      <c r="GE75" s="240" t="str">
        <f t="shared" si="183"/>
        <v/>
      </c>
      <c r="GF75" s="291">
        <f t="shared" si="80"/>
        <v>0</v>
      </c>
      <c r="GG75" s="234">
        <f t="shared" si="184"/>
        <v>0</v>
      </c>
      <c r="GH75" s="234">
        <f t="shared" si="185"/>
        <v>0</v>
      </c>
      <c r="GI75" s="234">
        <f t="shared" si="186"/>
        <v>0</v>
      </c>
      <c r="GJ75" s="242">
        <f t="shared" si="187"/>
        <v>0</v>
      </c>
      <c r="GL75" s="234">
        <f t="shared" si="228"/>
        <v>62</v>
      </c>
      <c r="GM75" s="235" t="str">
        <f t="shared" si="188"/>
        <v/>
      </c>
      <c r="GN75" s="236" t="str">
        <f>IFERROR(VLOOKUP(GM75,'Referencia Parámetros'!$A$2:$B$18,2),"")</f>
        <v/>
      </c>
      <c r="GO75" s="140"/>
      <c r="GP75" s="140"/>
      <c r="GQ75" s="136" t="str">
        <f t="shared" si="268"/>
        <v>Completar</v>
      </c>
      <c r="GR75" s="134"/>
      <c r="GS75" s="134"/>
      <c r="GT75" s="134"/>
      <c r="GU75" s="136" t="str">
        <f t="shared" si="269"/>
        <v>Completar</v>
      </c>
      <c r="GV75" s="137" t="str">
        <f t="shared" si="270"/>
        <v>Completar</v>
      </c>
      <c r="GW75" s="137" t="str">
        <f t="shared" si="271"/>
        <v>Completar</v>
      </c>
      <c r="GX75" s="135"/>
      <c r="GY75" s="136" t="str">
        <f t="shared" si="272"/>
        <v>Completar</v>
      </c>
      <c r="GZ75" s="237">
        <f t="shared" si="189"/>
        <v>0</v>
      </c>
      <c r="HA75" s="238">
        <f t="shared" si="190"/>
        <v>0</v>
      </c>
      <c r="HB75" s="239" t="str">
        <f>IFERROR(IF(HA75&gt;20*GN75,'Referencia Parámetros'!$D$20,IF(HA75&gt;10*GN75,'Referencia Parámetros'!$D$21,IF(HA75&gt;5*GN75,'Referencia Parámetros'!$D$22, IF(HA75&gt;1,'Referencia Parámetros'!$D$23,"NO APLICA")))),"")</f>
        <v/>
      </c>
      <c r="HC75" s="240" t="str">
        <f t="shared" si="191"/>
        <v/>
      </c>
      <c r="HD75" s="291">
        <f t="shared" si="90"/>
        <v>0</v>
      </c>
      <c r="HE75" s="234">
        <f t="shared" si="192"/>
        <v>0</v>
      </c>
      <c r="HF75" s="234">
        <f t="shared" si="193"/>
        <v>0</v>
      </c>
      <c r="HG75" s="234">
        <f t="shared" si="194"/>
        <v>0</v>
      </c>
      <c r="HH75" s="242">
        <f t="shared" si="195"/>
        <v>0</v>
      </c>
      <c r="HJ75" s="234">
        <f t="shared" si="229"/>
        <v>62</v>
      </c>
      <c r="HK75" s="235" t="str">
        <f t="shared" si="196"/>
        <v/>
      </c>
      <c r="HL75" s="236" t="str">
        <f>IFERROR(VLOOKUP(HK75,'Referencia Parámetros'!$A$2:$B$18,2),"")</f>
        <v/>
      </c>
      <c r="HM75" s="140"/>
      <c r="HN75" s="140"/>
      <c r="HO75" s="136" t="str">
        <f t="shared" si="273"/>
        <v>Completar</v>
      </c>
      <c r="HP75" s="134"/>
      <c r="HQ75" s="134"/>
      <c r="HR75" s="134"/>
      <c r="HS75" s="136" t="str">
        <f t="shared" si="274"/>
        <v>Completar</v>
      </c>
      <c r="HT75" s="137" t="str">
        <f t="shared" si="275"/>
        <v>Completar</v>
      </c>
      <c r="HU75" s="137" t="str">
        <f t="shared" si="276"/>
        <v>Completar</v>
      </c>
      <c r="HV75" s="135"/>
      <c r="HW75" s="136" t="str">
        <f t="shared" si="277"/>
        <v>Completar</v>
      </c>
      <c r="HX75" s="237">
        <f t="shared" si="197"/>
        <v>0</v>
      </c>
      <c r="HY75" s="238">
        <f t="shared" si="198"/>
        <v>0</v>
      </c>
      <c r="HZ75" s="239" t="str">
        <f>IFERROR(IF(HY75&gt;20*HL75,'Referencia Parámetros'!$D$20,IF(HY75&gt;10*HL75,'Referencia Parámetros'!$D$21,IF(HY75&gt;5*HL75,'Referencia Parámetros'!$D$22, IF(HY75&gt;1,'Referencia Parámetros'!$D$23,"NO APLICA")))),"")</f>
        <v/>
      </c>
      <c r="IA75" s="240" t="str">
        <f t="shared" si="199"/>
        <v/>
      </c>
      <c r="IB75" s="291">
        <f t="shared" si="100"/>
        <v>0</v>
      </c>
      <c r="IC75" s="234">
        <f t="shared" si="200"/>
        <v>0</v>
      </c>
      <c r="ID75" s="234">
        <f t="shared" si="201"/>
        <v>0</v>
      </c>
      <c r="IE75" s="234">
        <f t="shared" si="202"/>
        <v>0</v>
      </c>
      <c r="IF75" s="242">
        <f t="shared" si="203"/>
        <v>0</v>
      </c>
      <c r="IH75" s="234">
        <f t="shared" si="230"/>
        <v>62</v>
      </c>
      <c r="II75" s="235" t="str">
        <f t="shared" si="204"/>
        <v/>
      </c>
      <c r="IJ75" s="236" t="str">
        <f>IFERROR(VLOOKUP(II75,'Referencia Parámetros'!$A$2:$B$18,2),"")</f>
        <v/>
      </c>
      <c r="IK75" s="140"/>
      <c r="IL75" s="140"/>
      <c r="IM75" s="136" t="str">
        <f t="shared" si="278"/>
        <v>Completar</v>
      </c>
      <c r="IN75" s="134"/>
      <c r="IO75" s="134"/>
      <c r="IP75" s="134"/>
      <c r="IQ75" s="136" t="str">
        <f t="shared" si="279"/>
        <v>Completar</v>
      </c>
      <c r="IR75" s="137" t="str">
        <f t="shared" si="280"/>
        <v>Completar</v>
      </c>
      <c r="IS75" s="137" t="str">
        <f t="shared" si="281"/>
        <v>Completar</v>
      </c>
      <c r="IT75" s="135"/>
      <c r="IU75" s="136" t="str">
        <f t="shared" si="282"/>
        <v>Completar</v>
      </c>
      <c r="IV75" s="237">
        <f t="shared" si="205"/>
        <v>0</v>
      </c>
      <c r="IW75" s="238">
        <f t="shared" si="206"/>
        <v>0</v>
      </c>
      <c r="IX75" s="239" t="str">
        <f>IFERROR(IF(IW75&gt;20*IJ75,'Referencia Parámetros'!$D$20,IF(IW75&gt;10*IJ75,'Referencia Parámetros'!$D$21,IF(IW75&gt;5*IJ75,'Referencia Parámetros'!$D$22, IF(IW75&gt;1,'Referencia Parámetros'!$D$23,"NO APLICA")))),"")</f>
        <v/>
      </c>
      <c r="IY75" s="240" t="str">
        <f t="shared" si="207"/>
        <v/>
      </c>
      <c r="IZ75" s="291">
        <f t="shared" si="110"/>
        <v>0</v>
      </c>
      <c r="JA75" s="234">
        <f t="shared" si="208"/>
        <v>0</v>
      </c>
      <c r="JB75" s="234">
        <f t="shared" si="209"/>
        <v>0</v>
      </c>
      <c r="JC75" s="234">
        <f t="shared" si="210"/>
        <v>0</v>
      </c>
      <c r="JD75" s="242">
        <f t="shared" si="211"/>
        <v>0</v>
      </c>
      <c r="JE75" s="198"/>
      <c r="JF75" s="234">
        <f t="shared" si="231"/>
        <v>62</v>
      </c>
      <c r="JG75" s="235" t="str">
        <f t="shared" si="212"/>
        <v/>
      </c>
      <c r="JH75" s="236" t="str">
        <f>IFERROR(VLOOKUP(JG75,'Referencia Parámetros'!$A$2:$B$18,2),"")</f>
        <v/>
      </c>
      <c r="JI75" s="140"/>
      <c r="JJ75" s="140"/>
      <c r="JK75" s="136" t="str">
        <f t="shared" si="283"/>
        <v>Completar</v>
      </c>
      <c r="JL75" s="134"/>
      <c r="JM75" s="134"/>
      <c r="JN75" s="134"/>
      <c r="JO75" s="136" t="str">
        <f t="shared" si="284"/>
        <v>Completar</v>
      </c>
      <c r="JP75" s="137" t="str">
        <f t="shared" si="285"/>
        <v>Completar</v>
      </c>
      <c r="JQ75" s="137" t="str">
        <f t="shared" si="286"/>
        <v>Completar</v>
      </c>
      <c r="JR75" s="135"/>
      <c r="JS75" s="136" t="str">
        <f t="shared" si="287"/>
        <v>Completar</v>
      </c>
      <c r="JT75" s="237">
        <f t="shared" si="213"/>
        <v>0</v>
      </c>
      <c r="JU75" s="238">
        <f t="shared" si="214"/>
        <v>0</v>
      </c>
      <c r="JV75" s="239" t="str">
        <f>IFERROR(IF(JU75&gt;20*JH75,'Referencia Parámetros'!$D$20,IF(JU75&gt;10*JH75,'Referencia Parámetros'!$D$21,IF(JU75&gt;5*JH75,'Referencia Parámetros'!$D$22, IF(JU75&gt;1,'Referencia Parámetros'!$D$23,"NO APLICA")))),"")</f>
        <v/>
      </c>
      <c r="JW75" s="240" t="str">
        <f t="shared" si="215"/>
        <v/>
      </c>
      <c r="JX75" s="291">
        <f t="shared" si="120"/>
        <v>0</v>
      </c>
      <c r="JY75" s="234">
        <f t="shared" si="216"/>
        <v>0</v>
      </c>
      <c r="JZ75" s="234">
        <f t="shared" si="217"/>
        <v>0</v>
      </c>
      <c r="KA75" s="234">
        <f t="shared" si="218"/>
        <v>0</v>
      </c>
      <c r="KB75" s="242">
        <f t="shared" si="219"/>
        <v>0</v>
      </c>
      <c r="LK75" s="244"/>
      <c r="LY75" s="198"/>
    </row>
    <row r="76" spans="1:337" ht="16.5" customHeight="1" x14ac:dyDescent="0.25">
      <c r="A76" s="234">
        <f t="shared" si="220"/>
        <v>63</v>
      </c>
      <c r="B76" s="235" t="str">
        <f t="shared" si="124"/>
        <v/>
      </c>
      <c r="C76" s="236" t="str">
        <f>+IFERROR(VLOOKUP(B76,'Referencia Parámetros'!$A$2:$B$18,2),"")</f>
        <v/>
      </c>
      <c r="D76" s="140"/>
      <c r="E76" s="134"/>
      <c r="F76" s="135"/>
      <c r="G76" s="134"/>
      <c r="H76" s="134"/>
      <c r="I76" s="134"/>
      <c r="J76" s="135"/>
      <c r="K76" s="141"/>
      <c r="L76" s="141"/>
      <c r="M76" s="135"/>
      <c r="N76" s="135"/>
      <c r="O76" s="237">
        <f t="shared" si="125"/>
        <v>0</v>
      </c>
      <c r="P76" s="238">
        <f t="shared" si="126"/>
        <v>0</v>
      </c>
      <c r="Q76" s="239" t="str">
        <f>IFERROR(IF(P76&gt;20*C76,'Referencia Parámetros'!$D$20,IF(P76&gt;10*C76,'Referencia Parámetros'!$D$21,IF(P76&gt;5*C76,'Referencia Parámetros'!$D$22,IF(P76&gt;1,'Referencia Parámetros'!$D$23,"NO APLICA")))),"")</f>
        <v/>
      </c>
      <c r="R76" s="240" t="str">
        <f t="shared" si="127"/>
        <v/>
      </c>
      <c r="S76" s="300">
        <f t="shared" si="13"/>
        <v>0</v>
      </c>
      <c r="T76" s="234">
        <f t="shared" si="128"/>
        <v>0</v>
      </c>
      <c r="U76" s="234">
        <f t="shared" si="129"/>
        <v>0</v>
      </c>
      <c r="V76" s="234">
        <f t="shared" si="130"/>
        <v>0</v>
      </c>
      <c r="W76" s="242">
        <f t="shared" si="131"/>
        <v>0</v>
      </c>
      <c r="X76" s="297"/>
      <c r="Z76" s="234">
        <f t="shared" si="221"/>
        <v>63</v>
      </c>
      <c r="AA76" s="235" t="str">
        <f t="shared" si="132"/>
        <v/>
      </c>
      <c r="AB76" s="236" t="str">
        <f>IFERROR(VLOOKUP(AA76,'Referencia Parámetros'!$A$2:$B$18,2),"")</f>
        <v/>
      </c>
      <c r="AC76" s="140"/>
      <c r="AD76" s="140"/>
      <c r="AE76" s="136" t="str">
        <f t="shared" si="233"/>
        <v>Completar</v>
      </c>
      <c r="AF76" s="134"/>
      <c r="AG76" s="134"/>
      <c r="AH76" s="134"/>
      <c r="AI76" s="136" t="str">
        <f t="shared" si="234"/>
        <v>Completar</v>
      </c>
      <c r="AJ76" s="137" t="str">
        <f t="shared" si="235"/>
        <v>Completar</v>
      </c>
      <c r="AK76" s="137" t="str">
        <f t="shared" si="236"/>
        <v>Completar</v>
      </c>
      <c r="AL76" s="135"/>
      <c r="AM76" s="136" t="str">
        <f t="shared" si="237"/>
        <v>Completar</v>
      </c>
      <c r="AN76" s="237">
        <f t="shared" si="133"/>
        <v>0</v>
      </c>
      <c r="AO76" s="238">
        <f t="shared" si="134"/>
        <v>0</v>
      </c>
      <c r="AP76" s="239" t="str">
        <f>IFERROR(IF(AO76&gt;20*AB76,'Referencia Parámetros'!$D$20,IF(AO76&gt;10*AB76,'Referencia Parámetros'!$D$21,IF(AO76&gt;5*AB76,'Referencia Parámetros'!$D$22, IF(AO76&gt;1,'Referencia Parámetros'!$D$23,"NO APLICA")))),"")</f>
        <v/>
      </c>
      <c r="AQ76" s="240" t="str">
        <f t="shared" si="135"/>
        <v/>
      </c>
      <c r="AR76" s="291">
        <f t="shared" si="232"/>
        <v>0</v>
      </c>
      <c r="AS76" s="234">
        <f t="shared" si="136"/>
        <v>0</v>
      </c>
      <c r="AT76" s="234">
        <f t="shared" si="137"/>
        <v>0</v>
      </c>
      <c r="AU76" s="234">
        <f t="shared" si="138"/>
        <v>0</v>
      </c>
      <c r="AV76" s="242">
        <f t="shared" si="139"/>
        <v>0</v>
      </c>
      <c r="AX76" s="234">
        <f t="shared" si="222"/>
        <v>63</v>
      </c>
      <c r="AY76" s="235" t="str">
        <f t="shared" si="140"/>
        <v/>
      </c>
      <c r="AZ76" s="236" t="str">
        <f>IFERROR(VLOOKUP(AY76,'Referencia Parámetros'!$A$2:$B$18,2),"")</f>
        <v/>
      </c>
      <c r="BA76" s="140"/>
      <c r="BB76" s="140"/>
      <c r="BC76" s="136" t="str">
        <f t="shared" si="238"/>
        <v>Completar</v>
      </c>
      <c r="BD76" s="134"/>
      <c r="BE76" s="134"/>
      <c r="BF76" s="134"/>
      <c r="BG76" s="136" t="str">
        <f t="shared" si="239"/>
        <v>Completar</v>
      </c>
      <c r="BH76" s="137" t="str">
        <f t="shared" si="240"/>
        <v>Completar</v>
      </c>
      <c r="BI76" s="137" t="str">
        <f t="shared" si="241"/>
        <v>Completar</v>
      </c>
      <c r="BJ76" s="135"/>
      <c r="BK76" s="136" t="str">
        <f t="shared" si="242"/>
        <v>Completar</v>
      </c>
      <c r="BL76" s="237">
        <f t="shared" si="141"/>
        <v>0</v>
      </c>
      <c r="BM76" s="238">
        <f t="shared" si="142"/>
        <v>0</v>
      </c>
      <c r="BN76" s="239" t="str">
        <f>IFERROR(IF(BM76&gt;20*AZ76,'Referencia Parámetros'!$D$20,IF(BM76&gt;10*AZ76,'Referencia Parámetros'!$D$21,IF(BM76&gt;5*AZ76,'Referencia Parámetros'!$D$22, IF(BM76&gt;1,'Referencia Parámetros'!$D$23,"NO APLICA")))),"")</f>
        <v/>
      </c>
      <c r="BO76" s="240" t="str">
        <f t="shared" si="143"/>
        <v/>
      </c>
      <c r="BP76" s="291">
        <f t="shared" si="30"/>
        <v>0</v>
      </c>
      <c r="BQ76" s="234">
        <f t="shared" si="144"/>
        <v>0</v>
      </c>
      <c r="BR76" s="234">
        <f t="shared" si="145"/>
        <v>0</v>
      </c>
      <c r="BS76" s="234">
        <f t="shared" si="146"/>
        <v>0</v>
      </c>
      <c r="BT76" s="242">
        <f t="shared" si="147"/>
        <v>0</v>
      </c>
      <c r="BV76" s="234">
        <f t="shared" si="223"/>
        <v>63</v>
      </c>
      <c r="BW76" s="235" t="str">
        <f t="shared" si="148"/>
        <v/>
      </c>
      <c r="BX76" s="236" t="str">
        <f>IFERROR(VLOOKUP(BW76,'Referencia Parámetros'!$A$2:$B$18,2),"")</f>
        <v/>
      </c>
      <c r="BY76" s="140"/>
      <c r="BZ76" s="140"/>
      <c r="CA76" s="136" t="str">
        <f t="shared" si="243"/>
        <v>Completar</v>
      </c>
      <c r="CB76" s="134"/>
      <c r="CC76" s="134"/>
      <c r="CD76" s="134"/>
      <c r="CE76" s="136" t="str">
        <f t="shared" si="244"/>
        <v>Completar</v>
      </c>
      <c r="CF76" s="137" t="str">
        <f t="shared" si="245"/>
        <v>Completar</v>
      </c>
      <c r="CG76" s="137" t="str">
        <f t="shared" si="246"/>
        <v>Completar</v>
      </c>
      <c r="CH76" s="135"/>
      <c r="CI76" s="136" t="str">
        <f t="shared" si="247"/>
        <v>Completar</v>
      </c>
      <c r="CJ76" s="237">
        <f t="shared" si="149"/>
        <v>0</v>
      </c>
      <c r="CK76" s="238">
        <f t="shared" si="150"/>
        <v>0</v>
      </c>
      <c r="CL76" s="239" t="str">
        <f>IFERROR(IF(CK76&gt;20*BX76,'Referencia Parámetros'!$D$20,IF(CK76&gt;10*BX76,'Referencia Parámetros'!$D$21,IF(CK76&gt;5*BX76,'Referencia Parámetros'!$D$22, IF(CK76&gt;1,'Referencia Parámetros'!$D$23,"NO APLICA")))),"")</f>
        <v/>
      </c>
      <c r="CM76" s="240" t="str">
        <f t="shared" si="151"/>
        <v/>
      </c>
      <c r="CN76" s="291">
        <f t="shared" si="40"/>
        <v>0</v>
      </c>
      <c r="CO76" s="234">
        <f t="shared" si="152"/>
        <v>0</v>
      </c>
      <c r="CP76" s="234">
        <f t="shared" si="153"/>
        <v>0</v>
      </c>
      <c r="CQ76" s="234">
        <f t="shared" si="154"/>
        <v>0</v>
      </c>
      <c r="CR76" s="242">
        <f t="shared" si="155"/>
        <v>0</v>
      </c>
      <c r="CT76" s="234">
        <f t="shared" si="224"/>
        <v>63</v>
      </c>
      <c r="CU76" s="235" t="str">
        <f t="shared" si="156"/>
        <v/>
      </c>
      <c r="CV76" s="236" t="str">
        <f>IFERROR(VLOOKUP(CU76,'Referencia Parámetros'!$A$2:$B$18,2),"")</f>
        <v/>
      </c>
      <c r="CW76" s="140"/>
      <c r="CX76" s="140"/>
      <c r="CY76" s="136" t="str">
        <f t="shared" si="248"/>
        <v>Completar</v>
      </c>
      <c r="CZ76" s="134"/>
      <c r="DA76" s="134"/>
      <c r="DB76" s="134"/>
      <c r="DC76" s="136" t="str">
        <f t="shared" si="249"/>
        <v>Completar</v>
      </c>
      <c r="DD76" s="137" t="str">
        <f t="shared" si="250"/>
        <v>Completar</v>
      </c>
      <c r="DE76" s="137" t="str">
        <f t="shared" si="251"/>
        <v>Completar</v>
      </c>
      <c r="DF76" s="135"/>
      <c r="DG76" s="136" t="str">
        <f t="shared" si="252"/>
        <v>Completar</v>
      </c>
      <c r="DH76" s="237">
        <f t="shared" si="157"/>
        <v>0</v>
      </c>
      <c r="DI76" s="238">
        <f t="shared" si="158"/>
        <v>0</v>
      </c>
      <c r="DJ76" s="239" t="str">
        <f>IFERROR(IF(DI76&gt;20*CV76,'Referencia Parámetros'!$D$20,IF(DI76&gt;10*CV76,'Referencia Parámetros'!$D$21,IF(DI76&gt;5*CV76,'Referencia Parámetros'!$D$22, IF(DI76&gt;1,'Referencia Parámetros'!$D$23,"NO APLICA")))),"")</f>
        <v/>
      </c>
      <c r="DK76" s="240" t="str">
        <f t="shared" si="159"/>
        <v/>
      </c>
      <c r="DL76" s="291">
        <f t="shared" si="50"/>
        <v>0</v>
      </c>
      <c r="DM76" s="234">
        <f t="shared" si="160"/>
        <v>0</v>
      </c>
      <c r="DN76" s="234">
        <f t="shared" si="161"/>
        <v>0</v>
      </c>
      <c r="DO76" s="234">
        <f t="shared" si="162"/>
        <v>0</v>
      </c>
      <c r="DP76" s="242">
        <f t="shared" si="163"/>
        <v>0</v>
      </c>
      <c r="DR76" s="234">
        <f t="shared" si="225"/>
        <v>63</v>
      </c>
      <c r="DS76" s="235" t="str">
        <f t="shared" si="164"/>
        <v/>
      </c>
      <c r="DT76" s="236" t="str">
        <f>IFERROR(VLOOKUP(DS76,'Referencia Parámetros'!$A$2:$B$18,2),"")</f>
        <v/>
      </c>
      <c r="DU76" s="140"/>
      <c r="DV76" s="140"/>
      <c r="DW76" s="136" t="str">
        <f t="shared" si="253"/>
        <v>Completar</v>
      </c>
      <c r="DX76" s="134"/>
      <c r="DY76" s="134"/>
      <c r="DZ76" s="134"/>
      <c r="EA76" s="136" t="str">
        <f t="shared" si="254"/>
        <v>Completar</v>
      </c>
      <c r="EB76" s="137" t="str">
        <f t="shared" si="255"/>
        <v>Completar</v>
      </c>
      <c r="EC76" s="137" t="str">
        <f t="shared" si="256"/>
        <v>Completar</v>
      </c>
      <c r="ED76" s="135"/>
      <c r="EE76" s="136" t="str">
        <f t="shared" si="257"/>
        <v>Completar</v>
      </c>
      <c r="EF76" s="237">
        <f t="shared" si="165"/>
        <v>0</v>
      </c>
      <c r="EG76" s="238">
        <f t="shared" si="166"/>
        <v>0</v>
      </c>
      <c r="EH76" s="239" t="str">
        <f>IFERROR(IF(EG76&gt;20*DT76,'Referencia Parámetros'!$D$20,IF(EG76&gt;10*DT76,'Referencia Parámetros'!$D$21,IF(EG76&gt;5*DT76,'Referencia Parámetros'!$D$22, IF(EG76&gt;1,'Referencia Parámetros'!$D$23,"NO APLICA")))),"")</f>
        <v/>
      </c>
      <c r="EI76" s="240" t="str">
        <f t="shared" si="167"/>
        <v/>
      </c>
      <c r="EJ76" s="291">
        <f t="shared" si="60"/>
        <v>0</v>
      </c>
      <c r="EK76" s="234">
        <f t="shared" si="168"/>
        <v>0</v>
      </c>
      <c r="EL76" s="234">
        <f t="shared" si="169"/>
        <v>0</v>
      </c>
      <c r="EM76" s="234">
        <f t="shared" si="170"/>
        <v>0</v>
      </c>
      <c r="EN76" s="242">
        <f t="shared" si="171"/>
        <v>0</v>
      </c>
      <c r="EP76" s="234">
        <f t="shared" si="226"/>
        <v>63</v>
      </c>
      <c r="EQ76" s="235" t="str">
        <f t="shared" si="172"/>
        <v/>
      </c>
      <c r="ER76" s="236" t="str">
        <f>IFERROR(VLOOKUP(EQ76,'Referencia Parámetros'!$A$2:$B$18,2),"")</f>
        <v/>
      </c>
      <c r="ES76" s="140"/>
      <c r="ET76" s="140"/>
      <c r="EU76" s="136" t="str">
        <f t="shared" si="258"/>
        <v>Completar</v>
      </c>
      <c r="EV76" s="134"/>
      <c r="EW76" s="134"/>
      <c r="EX76" s="134"/>
      <c r="EY76" s="136" t="str">
        <f t="shared" si="259"/>
        <v>Completar</v>
      </c>
      <c r="EZ76" s="137" t="str">
        <f t="shared" si="260"/>
        <v>Completar</v>
      </c>
      <c r="FA76" s="137" t="str">
        <f t="shared" si="261"/>
        <v>Completar</v>
      </c>
      <c r="FB76" s="135"/>
      <c r="FC76" s="136" t="str">
        <f t="shared" si="262"/>
        <v>Completar</v>
      </c>
      <c r="FD76" s="237">
        <f t="shared" si="173"/>
        <v>0</v>
      </c>
      <c r="FE76" s="238">
        <f t="shared" si="174"/>
        <v>0</v>
      </c>
      <c r="FF76" s="239" t="str">
        <f>IFERROR(IF(FE76&gt;20*ER76,'Referencia Parámetros'!$D$20,IF(FE76&gt;10*ER76,'Referencia Parámetros'!$D$21,IF(FE76&gt;5*ER76,'Referencia Parámetros'!$D$22, IF(FE76&gt;1,'Referencia Parámetros'!$D$23,"NO APLICA")))),"")</f>
        <v/>
      </c>
      <c r="FG76" s="240" t="str">
        <f t="shared" si="175"/>
        <v/>
      </c>
      <c r="FH76" s="291">
        <f t="shared" si="70"/>
        <v>0</v>
      </c>
      <c r="FI76" s="234">
        <f t="shared" si="176"/>
        <v>0</v>
      </c>
      <c r="FJ76" s="234">
        <f t="shared" si="177"/>
        <v>0</v>
      </c>
      <c r="FK76" s="234">
        <f t="shared" si="178"/>
        <v>0</v>
      </c>
      <c r="FL76" s="242">
        <f t="shared" si="179"/>
        <v>0</v>
      </c>
      <c r="FN76" s="234">
        <f t="shared" si="227"/>
        <v>63</v>
      </c>
      <c r="FO76" s="235" t="str">
        <f t="shared" si="180"/>
        <v/>
      </c>
      <c r="FP76" s="236" t="str">
        <f>IFERROR(VLOOKUP(FO76,'Referencia Parámetros'!$A$2:$B$18,2),"")</f>
        <v/>
      </c>
      <c r="FQ76" s="140"/>
      <c r="FR76" s="140"/>
      <c r="FS76" s="136" t="str">
        <f t="shared" si="263"/>
        <v>Completar</v>
      </c>
      <c r="FT76" s="134"/>
      <c r="FU76" s="134"/>
      <c r="FV76" s="134"/>
      <c r="FW76" s="136" t="str">
        <f t="shared" si="264"/>
        <v>Completar</v>
      </c>
      <c r="FX76" s="137" t="str">
        <f t="shared" si="265"/>
        <v>Completar</v>
      </c>
      <c r="FY76" s="137" t="str">
        <f t="shared" si="266"/>
        <v>Completar</v>
      </c>
      <c r="FZ76" s="135"/>
      <c r="GA76" s="136" t="str">
        <f t="shared" si="267"/>
        <v>Completar</v>
      </c>
      <c r="GB76" s="237">
        <f t="shared" si="181"/>
        <v>0</v>
      </c>
      <c r="GC76" s="238">
        <f t="shared" si="182"/>
        <v>0</v>
      </c>
      <c r="GD76" s="239" t="str">
        <f>IFERROR(IF(GC76&gt;20*FP76,'Referencia Parámetros'!$D$20,IF(GC76&gt;10*FP76,'Referencia Parámetros'!$D$21,IF(GC76&gt;5*FP76,'Referencia Parámetros'!$D$22, IF(GC76&gt;1,'Referencia Parámetros'!$D$23,"NO APLICA")))),"")</f>
        <v/>
      </c>
      <c r="GE76" s="240" t="str">
        <f t="shared" si="183"/>
        <v/>
      </c>
      <c r="GF76" s="291">
        <f t="shared" si="80"/>
        <v>0</v>
      </c>
      <c r="GG76" s="234">
        <f t="shared" si="184"/>
        <v>0</v>
      </c>
      <c r="GH76" s="234">
        <f t="shared" si="185"/>
        <v>0</v>
      </c>
      <c r="GI76" s="234">
        <f t="shared" si="186"/>
        <v>0</v>
      </c>
      <c r="GJ76" s="242">
        <f t="shared" si="187"/>
        <v>0</v>
      </c>
      <c r="GL76" s="234">
        <f t="shared" si="228"/>
        <v>63</v>
      </c>
      <c r="GM76" s="235" t="str">
        <f t="shared" si="188"/>
        <v/>
      </c>
      <c r="GN76" s="236" t="str">
        <f>IFERROR(VLOOKUP(GM76,'Referencia Parámetros'!$A$2:$B$18,2),"")</f>
        <v/>
      </c>
      <c r="GO76" s="140"/>
      <c r="GP76" s="140"/>
      <c r="GQ76" s="136" t="str">
        <f t="shared" si="268"/>
        <v>Completar</v>
      </c>
      <c r="GR76" s="134"/>
      <c r="GS76" s="134"/>
      <c r="GT76" s="134"/>
      <c r="GU76" s="136" t="str">
        <f t="shared" si="269"/>
        <v>Completar</v>
      </c>
      <c r="GV76" s="137" t="str">
        <f t="shared" si="270"/>
        <v>Completar</v>
      </c>
      <c r="GW76" s="137" t="str">
        <f t="shared" si="271"/>
        <v>Completar</v>
      </c>
      <c r="GX76" s="135"/>
      <c r="GY76" s="136" t="str">
        <f t="shared" si="272"/>
        <v>Completar</v>
      </c>
      <c r="GZ76" s="237">
        <f t="shared" si="189"/>
        <v>0</v>
      </c>
      <c r="HA76" s="238">
        <f t="shared" si="190"/>
        <v>0</v>
      </c>
      <c r="HB76" s="239" t="str">
        <f>IFERROR(IF(HA76&gt;20*GN76,'Referencia Parámetros'!$D$20,IF(HA76&gt;10*GN76,'Referencia Parámetros'!$D$21,IF(HA76&gt;5*GN76,'Referencia Parámetros'!$D$22, IF(HA76&gt;1,'Referencia Parámetros'!$D$23,"NO APLICA")))),"")</f>
        <v/>
      </c>
      <c r="HC76" s="240" t="str">
        <f t="shared" si="191"/>
        <v/>
      </c>
      <c r="HD76" s="291">
        <f t="shared" si="90"/>
        <v>0</v>
      </c>
      <c r="HE76" s="234">
        <f t="shared" si="192"/>
        <v>0</v>
      </c>
      <c r="HF76" s="234">
        <f t="shared" si="193"/>
        <v>0</v>
      </c>
      <c r="HG76" s="234">
        <f t="shared" si="194"/>
        <v>0</v>
      </c>
      <c r="HH76" s="242">
        <f t="shared" si="195"/>
        <v>0</v>
      </c>
      <c r="HJ76" s="234">
        <f t="shared" si="229"/>
        <v>63</v>
      </c>
      <c r="HK76" s="235" t="str">
        <f t="shared" si="196"/>
        <v/>
      </c>
      <c r="HL76" s="236" t="str">
        <f>IFERROR(VLOOKUP(HK76,'Referencia Parámetros'!$A$2:$B$18,2),"")</f>
        <v/>
      </c>
      <c r="HM76" s="140"/>
      <c r="HN76" s="140"/>
      <c r="HO76" s="136" t="str">
        <f t="shared" si="273"/>
        <v>Completar</v>
      </c>
      <c r="HP76" s="134"/>
      <c r="HQ76" s="134"/>
      <c r="HR76" s="134"/>
      <c r="HS76" s="136" t="str">
        <f t="shared" si="274"/>
        <v>Completar</v>
      </c>
      <c r="HT76" s="137" t="str">
        <f t="shared" si="275"/>
        <v>Completar</v>
      </c>
      <c r="HU76" s="137" t="str">
        <f t="shared" si="276"/>
        <v>Completar</v>
      </c>
      <c r="HV76" s="135"/>
      <c r="HW76" s="136" t="str">
        <f t="shared" si="277"/>
        <v>Completar</v>
      </c>
      <c r="HX76" s="237">
        <f t="shared" si="197"/>
        <v>0</v>
      </c>
      <c r="HY76" s="238">
        <f t="shared" si="198"/>
        <v>0</v>
      </c>
      <c r="HZ76" s="239" t="str">
        <f>IFERROR(IF(HY76&gt;20*HL76,'Referencia Parámetros'!$D$20,IF(HY76&gt;10*HL76,'Referencia Parámetros'!$D$21,IF(HY76&gt;5*HL76,'Referencia Parámetros'!$D$22, IF(HY76&gt;1,'Referencia Parámetros'!$D$23,"NO APLICA")))),"")</f>
        <v/>
      </c>
      <c r="IA76" s="240" t="str">
        <f t="shared" si="199"/>
        <v/>
      </c>
      <c r="IB76" s="291">
        <f t="shared" si="100"/>
        <v>0</v>
      </c>
      <c r="IC76" s="234">
        <f t="shared" si="200"/>
        <v>0</v>
      </c>
      <c r="ID76" s="234">
        <f t="shared" si="201"/>
        <v>0</v>
      </c>
      <c r="IE76" s="234">
        <f t="shared" si="202"/>
        <v>0</v>
      </c>
      <c r="IF76" s="242">
        <f t="shared" si="203"/>
        <v>0</v>
      </c>
      <c r="IH76" s="234">
        <f t="shared" si="230"/>
        <v>63</v>
      </c>
      <c r="II76" s="235" t="str">
        <f t="shared" si="204"/>
        <v/>
      </c>
      <c r="IJ76" s="236" t="str">
        <f>IFERROR(VLOOKUP(II76,'Referencia Parámetros'!$A$2:$B$18,2),"")</f>
        <v/>
      </c>
      <c r="IK76" s="140"/>
      <c r="IL76" s="140"/>
      <c r="IM76" s="136" t="str">
        <f t="shared" si="278"/>
        <v>Completar</v>
      </c>
      <c r="IN76" s="134"/>
      <c r="IO76" s="134"/>
      <c r="IP76" s="134"/>
      <c r="IQ76" s="136" t="str">
        <f t="shared" si="279"/>
        <v>Completar</v>
      </c>
      <c r="IR76" s="137" t="str">
        <f t="shared" si="280"/>
        <v>Completar</v>
      </c>
      <c r="IS76" s="137" t="str">
        <f t="shared" si="281"/>
        <v>Completar</v>
      </c>
      <c r="IT76" s="135"/>
      <c r="IU76" s="136" t="str">
        <f t="shared" si="282"/>
        <v>Completar</v>
      </c>
      <c r="IV76" s="237">
        <f t="shared" si="205"/>
        <v>0</v>
      </c>
      <c r="IW76" s="238">
        <f t="shared" si="206"/>
        <v>0</v>
      </c>
      <c r="IX76" s="239" t="str">
        <f>IFERROR(IF(IW76&gt;20*IJ76,'Referencia Parámetros'!$D$20,IF(IW76&gt;10*IJ76,'Referencia Parámetros'!$D$21,IF(IW76&gt;5*IJ76,'Referencia Parámetros'!$D$22, IF(IW76&gt;1,'Referencia Parámetros'!$D$23,"NO APLICA")))),"")</f>
        <v/>
      </c>
      <c r="IY76" s="240" t="str">
        <f t="shared" si="207"/>
        <v/>
      </c>
      <c r="IZ76" s="291">
        <f t="shared" si="110"/>
        <v>0</v>
      </c>
      <c r="JA76" s="234">
        <f t="shared" si="208"/>
        <v>0</v>
      </c>
      <c r="JB76" s="234">
        <f t="shared" si="209"/>
        <v>0</v>
      </c>
      <c r="JC76" s="234">
        <f t="shared" si="210"/>
        <v>0</v>
      </c>
      <c r="JD76" s="242">
        <f t="shared" si="211"/>
        <v>0</v>
      </c>
      <c r="JE76" s="198"/>
      <c r="JF76" s="234">
        <f t="shared" si="231"/>
        <v>63</v>
      </c>
      <c r="JG76" s="235" t="str">
        <f t="shared" si="212"/>
        <v/>
      </c>
      <c r="JH76" s="236" t="str">
        <f>IFERROR(VLOOKUP(JG76,'Referencia Parámetros'!$A$2:$B$18,2),"")</f>
        <v/>
      </c>
      <c r="JI76" s="140"/>
      <c r="JJ76" s="140"/>
      <c r="JK76" s="136" t="str">
        <f t="shared" si="283"/>
        <v>Completar</v>
      </c>
      <c r="JL76" s="134"/>
      <c r="JM76" s="134"/>
      <c r="JN76" s="134"/>
      <c r="JO76" s="136" t="str">
        <f t="shared" si="284"/>
        <v>Completar</v>
      </c>
      <c r="JP76" s="137" t="str">
        <f t="shared" si="285"/>
        <v>Completar</v>
      </c>
      <c r="JQ76" s="137" t="str">
        <f t="shared" si="286"/>
        <v>Completar</v>
      </c>
      <c r="JR76" s="135"/>
      <c r="JS76" s="136" t="str">
        <f t="shared" si="287"/>
        <v>Completar</v>
      </c>
      <c r="JT76" s="237">
        <f t="shared" si="213"/>
        <v>0</v>
      </c>
      <c r="JU76" s="238">
        <f t="shared" si="214"/>
        <v>0</v>
      </c>
      <c r="JV76" s="239" t="str">
        <f>IFERROR(IF(JU76&gt;20*JH76,'Referencia Parámetros'!$D$20,IF(JU76&gt;10*JH76,'Referencia Parámetros'!$D$21,IF(JU76&gt;5*JH76,'Referencia Parámetros'!$D$22, IF(JU76&gt;1,'Referencia Parámetros'!$D$23,"NO APLICA")))),"")</f>
        <v/>
      </c>
      <c r="JW76" s="240" t="str">
        <f t="shared" si="215"/>
        <v/>
      </c>
      <c r="JX76" s="291">
        <f t="shared" si="120"/>
        <v>0</v>
      </c>
      <c r="JY76" s="234">
        <f t="shared" si="216"/>
        <v>0</v>
      </c>
      <c r="JZ76" s="234">
        <f t="shared" si="217"/>
        <v>0</v>
      </c>
      <c r="KA76" s="234">
        <f t="shared" si="218"/>
        <v>0</v>
      </c>
      <c r="KB76" s="242">
        <f t="shared" si="219"/>
        <v>0</v>
      </c>
      <c r="LK76" s="244"/>
      <c r="LY76" s="198"/>
    </row>
    <row r="77" spans="1:337" ht="16.5" customHeight="1" x14ac:dyDescent="0.25">
      <c r="A77" s="234">
        <f t="shared" si="220"/>
        <v>64</v>
      </c>
      <c r="B77" s="235" t="str">
        <f t="shared" si="124"/>
        <v/>
      </c>
      <c r="C77" s="236" t="str">
        <f>+IFERROR(VLOOKUP(B77,'Referencia Parámetros'!$A$2:$B$18,2),"")</f>
        <v/>
      </c>
      <c r="D77" s="140"/>
      <c r="E77" s="134"/>
      <c r="F77" s="135"/>
      <c r="G77" s="134"/>
      <c r="H77" s="134"/>
      <c r="I77" s="134"/>
      <c r="J77" s="135"/>
      <c r="K77" s="141"/>
      <c r="L77" s="141"/>
      <c r="M77" s="135"/>
      <c r="N77" s="135"/>
      <c r="O77" s="237">
        <f t="shared" si="125"/>
        <v>0</v>
      </c>
      <c r="P77" s="238">
        <f t="shared" si="126"/>
        <v>0</v>
      </c>
      <c r="Q77" s="239" t="str">
        <f>IFERROR(IF(P77&gt;20*C77,'Referencia Parámetros'!$D$20,IF(P77&gt;10*C77,'Referencia Parámetros'!$D$21,IF(P77&gt;5*C77,'Referencia Parámetros'!$D$22,IF(P77&gt;1,'Referencia Parámetros'!$D$23,"NO APLICA")))),"")</f>
        <v/>
      </c>
      <c r="R77" s="240" t="str">
        <f t="shared" si="127"/>
        <v/>
      </c>
      <c r="S77" s="300">
        <f t="shared" si="13"/>
        <v>0</v>
      </c>
      <c r="T77" s="234">
        <f t="shared" si="128"/>
        <v>0</v>
      </c>
      <c r="U77" s="234">
        <f t="shared" si="129"/>
        <v>0</v>
      </c>
      <c r="V77" s="234">
        <f t="shared" si="130"/>
        <v>0</v>
      </c>
      <c r="W77" s="242">
        <f t="shared" si="131"/>
        <v>0</v>
      </c>
      <c r="X77" s="297"/>
      <c r="Z77" s="234">
        <f t="shared" si="221"/>
        <v>64</v>
      </c>
      <c r="AA77" s="235" t="str">
        <f t="shared" si="132"/>
        <v/>
      </c>
      <c r="AB77" s="236" t="str">
        <f>IFERROR(VLOOKUP(AA77,'Referencia Parámetros'!$A$2:$B$18,2),"")</f>
        <v/>
      </c>
      <c r="AC77" s="140"/>
      <c r="AD77" s="140"/>
      <c r="AE77" s="136" t="str">
        <f t="shared" si="233"/>
        <v>Completar</v>
      </c>
      <c r="AF77" s="134"/>
      <c r="AG77" s="134"/>
      <c r="AH77" s="134"/>
      <c r="AI77" s="136" t="str">
        <f t="shared" si="234"/>
        <v>Completar</v>
      </c>
      <c r="AJ77" s="137" t="str">
        <f t="shared" si="235"/>
        <v>Completar</v>
      </c>
      <c r="AK77" s="137" t="str">
        <f t="shared" si="236"/>
        <v>Completar</v>
      </c>
      <c r="AL77" s="135"/>
      <c r="AM77" s="136" t="str">
        <f t="shared" si="237"/>
        <v>Completar</v>
      </c>
      <c r="AN77" s="237">
        <f t="shared" si="133"/>
        <v>0</v>
      </c>
      <c r="AO77" s="238">
        <f t="shared" si="134"/>
        <v>0</v>
      </c>
      <c r="AP77" s="239" t="str">
        <f>IFERROR(IF(AO77&gt;20*AB77,'Referencia Parámetros'!$D$20,IF(AO77&gt;10*AB77,'Referencia Parámetros'!$D$21,IF(AO77&gt;5*AB77,'Referencia Parámetros'!$D$22, IF(AO77&gt;1,'Referencia Parámetros'!$D$23,"NO APLICA")))),"")</f>
        <v/>
      </c>
      <c r="AQ77" s="240" t="str">
        <f t="shared" si="135"/>
        <v/>
      </c>
      <c r="AR77" s="291">
        <f t="shared" si="232"/>
        <v>0</v>
      </c>
      <c r="AS77" s="234">
        <f t="shared" si="136"/>
        <v>0</v>
      </c>
      <c r="AT77" s="234">
        <f t="shared" si="137"/>
        <v>0</v>
      </c>
      <c r="AU77" s="234">
        <f t="shared" si="138"/>
        <v>0</v>
      </c>
      <c r="AV77" s="242">
        <f t="shared" si="139"/>
        <v>0</v>
      </c>
      <c r="AX77" s="234">
        <f t="shared" si="222"/>
        <v>64</v>
      </c>
      <c r="AY77" s="235" t="str">
        <f t="shared" si="140"/>
        <v/>
      </c>
      <c r="AZ77" s="236" t="str">
        <f>IFERROR(VLOOKUP(AY77,'Referencia Parámetros'!$A$2:$B$18,2),"")</f>
        <v/>
      </c>
      <c r="BA77" s="140"/>
      <c r="BB77" s="140"/>
      <c r="BC77" s="136" t="str">
        <f t="shared" si="238"/>
        <v>Completar</v>
      </c>
      <c r="BD77" s="134"/>
      <c r="BE77" s="134"/>
      <c r="BF77" s="134"/>
      <c r="BG77" s="136" t="str">
        <f t="shared" si="239"/>
        <v>Completar</v>
      </c>
      <c r="BH77" s="137" t="str">
        <f t="shared" si="240"/>
        <v>Completar</v>
      </c>
      <c r="BI77" s="137" t="str">
        <f t="shared" si="241"/>
        <v>Completar</v>
      </c>
      <c r="BJ77" s="135"/>
      <c r="BK77" s="136" t="str">
        <f t="shared" si="242"/>
        <v>Completar</v>
      </c>
      <c r="BL77" s="237">
        <f t="shared" si="141"/>
        <v>0</v>
      </c>
      <c r="BM77" s="238">
        <f t="shared" si="142"/>
        <v>0</v>
      </c>
      <c r="BN77" s="239" t="str">
        <f>IFERROR(IF(BM77&gt;20*AZ77,'Referencia Parámetros'!$D$20,IF(BM77&gt;10*AZ77,'Referencia Parámetros'!$D$21,IF(BM77&gt;5*AZ77,'Referencia Parámetros'!$D$22, IF(BM77&gt;1,'Referencia Parámetros'!$D$23,"NO APLICA")))),"")</f>
        <v/>
      </c>
      <c r="BO77" s="240" t="str">
        <f t="shared" si="143"/>
        <v/>
      </c>
      <c r="BP77" s="291">
        <f t="shared" si="30"/>
        <v>0</v>
      </c>
      <c r="BQ77" s="234">
        <f t="shared" si="144"/>
        <v>0</v>
      </c>
      <c r="BR77" s="234">
        <f t="shared" si="145"/>
        <v>0</v>
      </c>
      <c r="BS77" s="234">
        <f t="shared" si="146"/>
        <v>0</v>
      </c>
      <c r="BT77" s="242">
        <f t="shared" si="147"/>
        <v>0</v>
      </c>
      <c r="BV77" s="234">
        <f t="shared" si="223"/>
        <v>64</v>
      </c>
      <c r="BW77" s="235" t="str">
        <f t="shared" si="148"/>
        <v/>
      </c>
      <c r="BX77" s="236" t="str">
        <f>IFERROR(VLOOKUP(BW77,'Referencia Parámetros'!$A$2:$B$18,2),"")</f>
        <v/>
      </c>
      <c r="BY77" s="140"/>
      <c r="BZ77" s="140"/>
      <c r="CA77" s="136" t="str">
        <f t="shared" si="243"/>
        <v>Completar</v>
      </c>
      <c r="CB77" s="134"/>
      <c r="CC77" s="134"/>
      <c r="CD77" s="134"/>
      <c r="CE77" s="136" t="str">
        <f t="shared" si="244"/>
        <v>Completar</v>
      </c>
      <c r="CF77" s="137" t="str">
        <f t="shared" si="245"/>
        <v>Completar</v>
      </c>
      <c r="CG77" s="137" t="str">
        <f t="shared" si="246"/>
        <v>Completar</v>
      </c>
      <c r="CH77" s="135"/>
      <c r="CI77" s="136" t="str">
        <f t="shared" si="247"/>
        <v>Completar</v>
      </c>
      <c r="CJ77" s="237">
        <f t="shared" si="149"/>
        <v>0</v>
      </c>
      <c r="CK77" s="238">
        <f t="shared" si="150"/>
        <v>0</v>
      </c>
      <c r="CL77" s="239" t="str">
        <f>IFERROR(IF(CK77&gt;20*BX77,'Referencia Parámetros'!$D$20,IF(CK77&gt;10*BX77,'Referencia Parámetros'!$D$21,IF(CK77&gt;5*BX77,'Referencia Parámetros'!$D$22, IF(CK77&gt;1,'Referencia Parámetros'!$D$23,"NO APLICA")))),"")</f>
        <v/>
      </c>
      <c r="CM77" s="240" t="str">
        <f t="shared" si="151"/>
        <v/>
      </c>
      <c r="CN77" s="291">
        <f t="shared" si="40"/>
        <v>0</v>
      </c>
      <c r="CO77" s="234">
        <f t="shared" si="152"/>
        <v>0</v>
      </c>
      <c r="CP77" s="234">
        <f t="shared" si="153"/>
        <v>0</v>
      </c>
      <c r="CQ77" s="234">
        <f t="shared" si="154"/>
        <v>0</v>
      </c>
      <c r="CR77" s="242">
        <f t="shared" si="155"/>
        <v>0</v>
      </c>
      <c r="CT77" s="234">
        <f t="shared" si="224"/>
        <v>64</v>
      </c>
      <c r="CU77" s="235" t="str">
        <f t="shared" si="156"/>
        <v/>
      </c>
      <c r="CV77" s="236" t="str">
        <f>IFERROR(VLOOKUP(CU77,'Referencia Parámetros'!$A$2:$B$18,2),"")</f>
        <v/>
      </c>
      <c r="CW77" s="140"/>
      <c r="CX77" s="140"/>
      <c r="CY77" s="136" t="str">
        <f t="shared" si="248"/>
        <v>Completar</v>
      </c>
      <c r="CZ77" s="134"/>
      <c r="DA77" s="134"/>
      <c r="DB77" s="134"/>
      <c r="DC77" s="136" t="str">
        <f t="shared" si="249"/>
        <v>Completar</v>
      </c>
      <c r="DD77" s="137" t="str">
        <f t="shared" si="250"/>
        <v>Completar</v>
      </c>
      <c r="DE77" s="137" t="str">
        <f t="shared" si="251"/>
        <v>Completar</v>
      </c>
      <c r="DF77" s="135"/>
      <c r="DG77" s="136" t="str">
        <f t="shared" si="252"/>
        <v>Completar</v>
      </c>
      <c r="DH77" s="237">
        <f t="shared" si="157"/>
        <v>0</v>
      </c>
      <c r="DI77" s="238">
        <f t="shared" si="158"/>
        <v>0</v>
      </c>
      <c r="DJ77" s="239" t="str">
        <f>IFERROR(IF(DI77&gt;20*CV77,'Referencia Parámetros'!$D$20,IF(DI77&gt;10*CV77,'Referencia Parámetros'!$D$21,IF(DI77&gt;5*CV77,'Referencia Parámetros'!$D$22, IF(DI77&gt;1,'Referencia Parámetros'!$D$23,"NO APLICA")))),"")</f>
        <v/>
      </c>
      <c r="DK77" s="240" t="str">
        <f t="shared" si="159"/>
        <v/>
      </c>
      <c r="DL77" s="291">
        <f t="shared" si="50"/>
        <v>0</v>
      </c>
      <c r="DM77" s="234">
        <f t="shared" si="160"/>
        <v>0</v>
      </c>
      <c r="DN77" s="234">
        <f t="shared" si="161"/>
        <v>0</v>
      </c>
      <c r="DO77" s="234">
        <f t="shared" si="162"/>
        <v>0</v>
      </c>
      <c r="DP77" s="242">
        <f t="shared" si="163"/>
        <v>0</v>
      </c>
      <c r="DR77" s="234">
        <f t="shared" si="225"/>
        <v>64</v>
      </c>
      <c r="DS77" s="235" t="str">
        <f t="shared" si="164"/>
        <v/>
      </c>
      <c r="DT77" s="236" t="str">
        <f>IFERROR(VLOOKUP(DS77,'Referencia Parámetros'!$A$2:$B$18,2),"")</f>
        <v/>
      </c>
      <c r="DU77" s="140"/>
      <c r="DV77" s="140"/>
      <c r="DW77" s="136" t="str">
        <f t="shared" si="253"/>
        <v>Completar</v>
      </c>
      <c r="DX77" s="134"/>
      <c r="DY77" s="134"/>
      <c r="DZ77" s="134"/>
      <c r="EA77" s="136" t="str">
        <f t="shared" si="254"/>
        <v>Completar</v>
      </c>
      <c r="EB77" s="137" t="str">
        <f t="shared" si="255"/>
        <v>Completar</v>
      </c>
      <c r="EC77" s="137" t="str">
        <f t="shared" si="256"/>
        <v>Completar</v>
      </c>
      <c r="ED77" s="135"/>
      <c r="EE77" s="136" t="str">
        <f t="shared" si="257"/>
        <v>Completar</v>
      </c>
      <c r="EF77" s="237">
        <f t="shared" si="165"/>
        <v>0</v>
      </c>
      <c r="EG77" s="238">
        <f t="shared" si="166"/>
        <v>0</v>
      </c>
      <c r="EH77" s="239" t="str">
        <f>IFERROR(IF(EG77&gt;20*DT77,'Referencia Parámetros'!$D$20,IF(EG77&gt;10*DT77,'Referencia Parámetros'!$D$21,IF(EG77&gt;5*DT77,'Referencia Parámetros'!$D$22, IF(EG77&gt;1,'Referencia Parámetros'!$D$23,"NO APLICA")))),"")</f>
        <v/>
      </c>
      <c r="EI77" s="240" t="str">
        <f t="shared" si="167"/>
        <v/>
      </c>
      <c r="EJ77" s="291">
        <f t="shared" si="60"/>
        <v>0</v>
      </c>
      <c r="EK77" s="234">
        <f t="shared" si="168"/>
        <v>0</v>
      </c>
      <c r="EL77" s="234">
        <f t="shared" si="169"/>
        <v>0</v>
      </c>
      <c r="EM77" s="234">
        <f t="shared" si="170"/>
        <v>0</v>
      </c>
      <c r="EN77" s="242">
        <f t="shared" si="171"/>
        <v>0</v>
      </c>
      <c r="EP77" s="234">
        <f t="shared" si="226"/>
        <v>64</v>
      </c>
      <c r="EQ77" s="235" t="str">
        <f t="shared" si="172"/>
        <v/>
      </c>
      <c r="ER77" s="236" t="str">
        <f>IFERROR(VLOOKUP(EQ77,'Referencia Parámetros'!$A$2:$B$18,2),"")</f>
        <v/>
      </c>
      <c r="ES77" s="140"/>
      <c r="ET77" s="140"/>
      <c r="EU77" s="136" t="str">
        <f t="shared" si="258"/>
        <v>Completar</v>
      </c>
      <c r="EV77" s="134"/>
      <c r="EW77" s="134"/>
      <c r="EX77" s="134"/>
      <c r="EY77" s="136" t="str">
        <f t="shared" si="259"/>
        <v>Completar</v>
      </c>
      <c r="EZ77" s="137" t="str">
        <f t="shared" si="260"/>
        <v>Completar</v>
      </c>
      <c r="FA77" s="137" t="str">
        <f t="shared" si="261"/>
        <v>Completar</v>
      </c>
      <c r="FB77" s="135"/>
      <c r="FC77" s="136" t="str">
        <f t="shared" si="262"/>
        <v>Completar</v>
      </c>
      <c r="FD77" s="237">
        <f t="shared" si="173"/>
        <v>0</v>
      </c>
      <c r="FE77" s="238">
        <f t="shared" si="174"/>
        <v>0</v>
      </c>
      <c r="FF77" s="239" t="str">
        <f>IFERROR(IF(FE77&gt;20*ER77,'Referencia Parámetros'!$D$20,IF(FE77&gt;10*ER77,'Referencia Parámetros'!$D$21,IF(FE77&gt;5*ER77,'Referencia Parámetros'!$D$22, IF(FE77&gt;1,'Referencia Parámetros'!$D$23,"NO APLICA")))),"")</f>
        <v/>
      </c>
      <c r="FG77" s="240" t="str">
        <f t="shared" si="175"/>
        <v/>
      </c>
      <c r="FH77" s="291">
        <f t="shared" si="70"/>
        <v>0</v>
      </c>
      <c r="FI77" s="234">
        <f t="shared" si="176"/>
        <v>0</v>
      </c>
      <c r="FJ77" s="234">
        <f t="shared" si="177"/>
        <v>0</v>
      </c>
      <c r="FK77" s="234">
        <f t="shared" si="178"/>
        <v>0</v>
      </c>
      <c r="FL77" s="242">
        <f t="shared" si="179"/>
        <v>0</v>
      </c>
      <c r="FN77" s="234">
        <f t="shared" si="227"/>
        <v>64</v>
      </c>
      <c r="FO77" s="235" t="str">
        <f t="shared" si="180"/>
        <v/>
      </c>
      <c r="FP77" s="236" t="str">
        <f>IFERROR(VLOOKUP(FO77,'Referencia Parámetros'!$A$2:$B$18,2),"")</f>
        <v/>
      </c>
      <c r="FQ77" s="140"/>
      <c r="FR77" s="140"/>
      <c r="FS77" s="136" t="str">
        <f t="shared" si="263"/>
        <v>Completar</v>
      </c>
      <c r="FT77" s="134"/>
      <c r="FU77" s="134"/>
      <c r="FV77" s="134"/>
      <c r="FW77" s="136" t="str">
        <f t="shared" si="264"/>
        <v>Completar</v>
      </c>
      <c r="FX77" s="137" t="str">
        <f t="shared" si="265"/>
        <v>Completar</v>
      </c>
      <c r="FY77" s="137" t="str">
        <f t="shared" si="266"/>
        <v>Completar</v>
      </c>
      <c r="FZ77" s="135"/>
      <c r="GA77" s="136" t="str">
        <f t="shared" si="267"/>
        <v>Completar</v>
      </c>
      <c r="GB77" s="237">
        <f t="shared" si="181"/>
        <v>0</v>
      </c>
      <c r="GC77" s="238">
        <f t="shared" si="182"/>
        <v>0</v>
      </c>
      <c r="GD77" s="239" t="str">
        <f>IFERROR(IF(GC77&gt;20*FP77,'Referencia Parámetros'!$D$20,IF(GC77&gt;10*FP77,'Referencia Parámetros'!$D$21,IF(GC77&gt;5*FP77,'Referencia Parámetros'!$D$22, IF(GC77&gt;1,'Referencia Parámetros'!$D$23,"NO APLICA")))),"")</f>
        <v/>
      </c>
      <c r="GE77" s="240" t="str">
        <f t="shared" si="183"/>
        <v/>
      </c>
      <c r="GF77" s="291">
        <f t="shared" si="80"/>
        <v>0</v>
      </c>
      <c r="GG77" s="234">
        <f t="shared" si="184"/>
        <v>0</v>
      </c>
      <c r="GH77" s="234">
        <f t="shared" si="185"/>
        <v>0</v>
      </c>
      <c r="GI77" s="234">
        <f t="shared" si="186"/>
        <v>0</v>
      </c>
      <c r="GJ77" s="242">
        <f t="shared" si="187"/>
        <v>0</v>
      </c>
      <c r="GL77" s="234">
        <f t="shared" si="228"/>
        <v>64</v>
      </c>
      <c r="GM77" s="235" t="str">
        <f t="shared" si="188"/>
        <v/>
      </c>
      <c r="GN77" s="236" t="str">
        <f>IFERROR(VLOOKUP(GM77,'Referencia Parámetros'!$A$2:$B$18,2),"")</f>
        <v/>
      </c>
      <c r="GO77" s="140"/>
      <c r="GP77" s="140"/>
      <c r="GQ77" s="136" t="str">
        <f t="shared" si="268"/>
        <v>Completar</v>
      </c>
      <c r="GR77" s="134"/>
      <c r="GS77" s="134"/>
      <c r="GT77" s="134"/>
      <c r="GU77" s="136" t="str">
        <f t="shared" si="269"/>
        <v>Completar</v>
      </c>
      <c r="GV77" s="137" t="str">
        <f t="shared" si="270"/>
        <v>Completar</v>
      </c>
      <c r="GW77" s="137" t="str">
        <f t="shared" si="271"/>
        <v>Completar</v>
      </c>
      <c r="GX77" s="135"/>
      <c r="GY77" s="136" t="str">
        <f t="shared" si="272"/>
        <v>Completar</v>
      </c>
      <c r="GZ77" s="237">
        <f t="shared" si="189"/>
        <v>0</v>
      </c>
      <c r="HA77" s="238">
        <f t="shared" si="190"/>
        <v>0</v>
      </c>
      <c r="HB77" s="239" t="str">
        <f>IFERROR(IF(HA77&gt;20*GN77,'Referencia Parámetros'!$D$20,IF(HA77&gt;10*GN77,'Referencia Parámetros'!$D$21,IF(HA77&gt;5*GN77,'Referencia Parámetros'!$D$22, IF(HA77&gt;1,'Referencia Parámetros'!$D$23,"NO APLICA")))),"")</f>
        <v/>
      </c>
      <c r="HC77" s="240" t="str">
        <f t="shared" si="191"/>
        <v/>
      </c>
      <c r="HD77" s="291">
        <f t="shared" si="90"/>
        <v>0</v>
      </c>
      <c r="HE77" s="234">
        <f t="shared" si="192"/>
        <v>0</v>
      </c>
      <c r="HF77" s="234">
        <f t="shared" si="193"/>
        <v>0</v>
      </c>
      <c r="HG77" s="234">
        <f t="shared" si="194"/>
        <v>0</v>
      </c>
      <c r="HH77" s="242">
        <f t="shared" si="195"/>
        <v>0</v>
      </c>
      <c r="HJ77" s="234">
        <f t="shared" si="229"/>
        <v>64</v>
      </c>
      <c r="HK77" s="235" t="str">
        <f t="shared" si="196"/>
        <v/>
      </c>
      <c r="HL77" s="236" t="str">
        <f>IFERROR(VLOOKUP(HK77,'Referencia Parámetros'!$A$2:$B$18,2),"")</f>
        <v/>
      </c>
      <c r="HM77" s="140"/>
      <c r="HN77" s="140"/>
      <c r="HO77" s="136" t="str">
        <f t="shared" si="273"/>
        <v>Completar</v>
      </c>
      <c r="HP77" s="134"/>
      <c r="HQ77" s="134"/>
      <c r="HR77" s="134"/>
      <c r="HS77" s="136" t="str">
        <f t="shared" si="274"/>
        <v>Completar</v>
      </c>
      <c r="HT77" s="137" t="str">
        <f t="shared" si="275"/>
        <v>Completar</v>
      </c>
      <c r="HU77" s="137" t="str">
        <f t="shared" si="276"/>
        <v>Completar</v>
      </c>
      <c r="HV77" s="135"/>
      <c r="HW77" s="136" t="str">
        <f t="shared" si="277"/>
        <v>Completar</v>
      </c>
      <c r="HX77" s="237">
        <f t="shared" si="197"/>
        <v>0</v>
      </c>
      <c r="HY77" s="238">
        <f t="shared" si="198"/>
        <v>0</v>
      </c>
      <c r="HZ77" s="239" t="str">
        <f>IFERROR(IF(HY77&gt;20*HL77,'Referencia Parámetros'!$D$20,IF(HY77&gt;10*HL77,'Referencia Parámetros'!$D$21,IF(HY77&gt;5*HL77,'Referencia Parámetros'!$D$22, IF(HY77&gt;1,'Referencia Parámetros'!$D$23,"NO APLICA")))),"")</f>
        <v/>
      </c>
      <c r="IA77" s="240" t="str">
        <f t="shared" si="199"/>
        <v/>
      </c>
      <c r="IB77" s="291">
        <f t="shared" si="100"/>
        <v>0</v>
      </c>
      <c r="IC77" s="234">
        <f t="shared" si="200"/>
        <v>0</v>
      </c>
      <c r="ID77" s="234">
        <f t="shared" si="201"/>
        <v>0</v>
      </c>
      <c r="IE77" s="234">
        <f t="shared" si="202"/>
        <v>0</v>
      </c>
      <c r="IF77" s="242">
        <f t="shared" si="203"/>
        <v>0</v>
      </c>
      <c r="IH77" s="234">
        <f t="shared" si="230"/>
        <v>64</v>
      </c>
      <c r="II77" s="235" t="str">
        <f t="shared" si="204"/>
        <v/>
      </c>
      <c r="IJ77" s="236" t="str">
        <f>IFERROR(VLOOKUP(II77,'Referencia Parámetros'!$A$2:$B$18,2),"")</f>
        <v/>
      </c>
      <c r="IK77" s="140"/>
      <c r="IL77" s="140"/>
      <c r="IM77" s="136" t="str">
        <f t="shared" si="278"/>
        <v>Completar</v>
      </c>
      <c r="IN77" s="134"/>
      <c r="IO77" s="134"/>
      <c r="IP77" s="134"/>
      <c r="IQ77" s="136" t="str">
        <f t="shared" si="279"/>
        <v>Completar</v>
      </c>
      <c r="IR77" s="137" t="str">
        <f t="shared" si="280"/>
        <v>Completar</v>
      </c>
      <c r="IS77" s="137" t="str">
        <f t="shared" si="281"/>
        <v>Completar</v>
      </c>
      <c r="IT77" s="135"/>
      <c r="IU77" s="136" t="str">
        <f t="shared" si="282"/>
        <v>Completar</v>
      </c>
      <c r="IV77" s="237">
        <f t="shared" si="205"/>
        <v>0</v>
      </c>
      <c r="IW77" s="238">
        <f t="shared" si="206"/>
        <v>0</v>
      </c>
      <c r="IX77" s="239" t="str">
        <f>IFERROR(IF(IW77&gt;20*IJ77,'Referencia Parámetros'!$D$20,IF(IW77&gt;10*IJ77,'Referencia Parámetros'!$D$21,IF(IW77&gt;5*IJ77,'Referencia Parámetros'!$D$22, IF(IW77&gt;1,'Referencia Parámetros'!$D$23,"NO APLICA")))),"")</f>
        <v/>
      </c>
      <c r="IY77" s="240" t="str">
        <f t="shared" si="207"/>
        <v/>
      </c>
      <c r="IZ77" s="291">
        <f t="shared" si="110"/>
        <v>0</v>
      </c>
      <c r="JA77" s="234">
        <f t="shared" si="208"/>
        <v>0</v>
      </c>
      <c r="JB77" s="234">
        <f t="shared" si="209"/>
        <v>0</v>
      </c>
      <c r="JC77" s="234">
        <f t="shared" si="210"/>
        <v>0</v>
      </c>
      <c r="JD77" s="242">
        <f t="shared" si="211"/>
        <v>0</v>
      </c>
      <c r="JE77" s="198"/>
      <c r="JF77" s="234">
        <f t="shared" si="231"/>
        <v>64</v>
      </c>
      <c r="JG77" s="235" t="str">
        <f t="shared" si="212"/>
        <v/>
      </c>
      <c r="JH77" s="236" t="str">
        <f>IFERROR(VLOOKUP(JG77,'Referencia Parámetros'!$A$2:$B$18,2),"")</f>
        <v/>
      </c>
      <c r="JI77" s="140"/>
      <c r="JJ77" s="140"/>
      <c r="JK77" s="136" t="str">
        <f t="shared" si="283"/>
        <v>Completar</v>
      </c>
      <c r="JL77" s="134"/>
      <c r="JM77" s="134"/>
      <c r="JN77" s="134"/>
      <c r="JO77" s="136" t="str">
        <f t="shared" si="284"/>
        <v>Completar</v>
      </c>
      <c r="JP77" s="137" t="str">
        <f t="shared" si="285"/>
        <v>Completar</v>
      </c>
      <c r="JQ77" s="137" t="str">
        <f t="shared" si="286"/>
        <v>Completar</v>
      </c>
      <c r="JR77" s="135"/>
      <c r="JS77" s="136" t="str">
        <f t="shared" si="287"/>
        <v>Completar</v>
      </c>
      <c r="JT77" s="237">
        <f t="shared" si="213"/>
        <v>0</v>
      </c>
      <c r="JU77" s="238">
        <f t="shared" si="214"/>
        <v>0</v>
      </c>
      <c r="JV77" s="239" t="str">
        <f>IFERROR(IF(JU77&gt;20*JH77,'Referencia Parámetros'!$D$20,IF(JU77&gt;10*JH77,'Referencia Parámetros'!$D$21,IF(JU77&gt;5*JH77,'Referencia Parámetros'!$D$22, IF(JU77&gt;1,'Referencia Parámetros'!$D$23,"NO APLICA")))),"")</f>
        <v/>
      </c>
      <c r="JW77" s="240" t="str">
        <f t="shared" si="215"/>
        <v/>
      </c>
      <c r="JX77" s="291">
        <f t="shared" si="120"/>
        <v>0</v>
      </c>
      <c r="JY77" s="234">
        <f t="shared" si="216"/>
        <v>0</v>
      </c>
      <c r="JZ77" s="234">
        <f t="shared" si="217"/>
        <v>0</v>
      </c>
      <c r="KA77" s="234">
        <f t="shared" si="218"/>
        <v>0</v>
      </c>
      <c r="KB77" s="242">
        <f t="shared" si="219"/>
        <v>0</v>
      </c>
      <c r="LK77" s="244"/>
      <c r="LY77" s="198"/>
    </row>
    <row r="78" spans="1:337" ht="16.5" customHeight="1" x14ac:dyDescent="0.25">
      <c r="A78" s="234">
        <f t="shared" si="220"/>
        <v>65</v>
      </c>
      <c r="B78" s="235" t="str">
        <f t="shared" si="124"/>
        <v/>
      </c>
      <c r="C78" s="236" t="str">
        <f>+IFERROR(VLOOKUP(B78,'Referencia Parámetros'!$A$2:$B$18,2),"")</f>
        <v/>
      </c>
      <c r="D78" s="140"/>
      <c r="E78" s="134"/>
      <c r="F78" s="135"/>
      <c r="G78" s="134"/>
      <c r="H78" s="134"/>
      <c r="I78" s="134"/>
      <c r="J78" s="135"/>
      <c r="K78" s="141"/>
      <c r="L78" s="141"/>
      <c r="M78" s="135"/>
      <c r="N78" s="135"/>
      <c r="O78" s="237">
        <f t="shared" si="125"/>
        <v>0</v>
      </c>
      <c r="P78" s="238">
        <f t="shared" si="126"/>
        <v>0</v>
      </c>
      <c r="Q78" s="239" t="str">
        <f>IFERROR(IF(P78&gt;20*C78,'Referencia Parámetros'!$D$20,IF(P78&gt;10*C78,'Referencia Parámetros'!$D$21,IF(P78&gt;5*C78,'Referencia Parámetros'!$D$22,IF(P78&gt;1,'Referencia Parámetros'!$D$23,"NO APLICA")))),"")</f>
        <v/>
      </c>
      <c r="R78" s="240" t="str">
        <f t="shared" si="127"/>
        <v/>
      </c>
      <c r="S78" s="300">
        <f t="shared" ref="S78:S113" si="288">+IF(L78="",0,IF($F$5&gt;L78,DATEDIF(K78,$F$5,"Y"),DATEDIF(K78,L78,"Y")))</f>
        <v>0</v>
      </c>
      <c r="T78" s="234">
        <f t="shared" si="128"/>
        <v>0</v>
      </c>
      <c r="U78" s="234">
        <f t="shared" si="129"/>
        <v>0</v>
      </c>
      <c r="V78" s="234">
        <f t="shared" si="130"/>
        <v>0</v>
      </c>
      <c r="W78" s="242">
        <f t="shared" si="131"/>
        <v>0</v>
      </c>
      <c r="X78" s="297"/>
      <c r="Z78" s="234">
        <f t="shared" si="221"/>
        <v>65</v>
      </c>
      <c r="AA78" s="235" t="str">
        <f t="shared" si="132"/>
        <v/>
      </c>
      <c r="AB78" s="236" t="str">
        <f>IFERROR(VLOOKUP(AA78,'Referencia Parámetros'!$A$2:$B$18,2),"")</f>
        <v/>
      </c>
      <c r="AC78" s="140"/>
      <c r="AD78" s="140"/>
      <c r="AE78" s="136" t="str">
        <f t="shared" ref="AE78:AE113" si="289">IFERROR(+VLOOKUP(AC78,D$14:F$113,3,FALSE),"Completar")</f>
        <v>Completar</v>
      </c>
      <c r="AF78" s="134"/>
      <c r="AG78" s="134"/>
      <c r="AH78" s="134"/>
      <c r="AI78" s="136" t="str">
        <f t="shared" ref="AI78:AI113" si="290">+IFERROR(VLOOKUP(AC78,D$14:J$113,7,0),"Completar")</f>
        <v>Completar</v>
      </c>
      <c r="AJ78" s="137" t="str">
        <f t="shared" ref="AJ78:AJ113" si="291">IFERROR(VLOOKUP(AC78,D$14:M$113,8,FALSE),"Completar")</f>
        <v>Completar</v>
      </c>
      <c r="AK78" s="137" t="str">
        <f t="shared" ref="AK78:AK113" si="292">IFERROR(VLOOKUP(AC78,D$14:M$113,9,FALSE),"Completar")</f>
        <v>Completar</v>
      </c>
      <c r="AL78" s="135"/>
      <c r="AM78" s="136" t="str">
        <f t="shared" ref="AM78:AM113" si="293">IFERROR(VLOOKUP(AC78,D$14:N$113,11,FALSE),"Completar")</f>
        <v>Completar</v>
      </c>
      <c r="AN78" s="237">
        <f t="shared" si="133"/>
        <v>0</v>
      </c>
      <c r="AO78" s="238">
        <f t="shared" si="134"/>
        <v>0</v>
      </c>
      <c r="AP78" s="239" t="str">
        <f>IFERROR(IF(AO78&gt;20*AB78,'Referencia Parámetros'!$D$20,IF(AO78&gt;10*AB78,'Referencia Parámetros'!$D$21,IF(AO78&gt;5*AB78,'Referencia Parámetros'!$D$22, IF(AO78&gt;1,'Referencia Parámetros'!$D$23,"NO APLICA")))),"")</f>
        <v/>
      </c>
      <c r="AQ78" s="240" t="str">
        <f t="shared" si="135"/>
        <v/>
      </c>
      <c r="AR78" s="291">
        <f t="shared" si="232"/>
        <v>0</v>
      </c>
      <c r="AS78" s="234">
        <f t="shared" si="136"/>
        <v>0</v>
      </c>
      <c r="AT78" s="234">
        <f t="shared" si="137"/>
        <v>0</v>
      </c>
      <c r="AU78" s="234">
        <f t="shared" si="138"/>
        <v>0</v>
      </c>
      <c r="AV78" s="242">
        <f t="shared" si="139"/>
        <v>0</v>
      </c>
      <c r="AX78" s="234">
        <f t="shared" si="222"/>
        <v>65</v>
      </c>
      <c r="AY78" s="235" t="str">
        <f t="shared" si="140"/>
        <v/>
      </c>
      <c r="AZ78" s="236" t="str">
        <f>IFERROR(VLOOKUP(AY78,'Referencia Parámetros'!$A$2:$B$18,2),"")</f>
        <v/>
      </c>
      <c r="BA78" s="140"/>
      <c r="BB78" s="140"/>
      <c r="BC78" s="136" t="str">
        <f t="shared" ref="BC78:BC113" si="294">IFERROR(+VLOOKUP(BA78,AC$14:AE$113,3,FALSE),"Completar")</f>
        <v>Completar</v>
      </c>
      <c r="BD78" s="134"/>
      <c r="BE78" s="134"/>
      <c r="BF78" s="134"/>
      <c r="BG78" s="136" t="str">
        <f t="shared" ref="BG78:BG113" si="295">+IFERROR(VLOOKUP(BA78,AC$14:AI$113,7,0),"Completar")</f>
        <v>Completar</v>
      </c>
      <c r="BH78" s="137" t="str">
        <f t="shared" ref="BH78:BH113" si="296">IFERROR(VLOOKUP(BA78,AC$14:AL$113,8,FALSE),"Completar")</f>
        <v>Completar</v>
      </c>
      <c r="BI78" s="137" t="str">
        <f t="shared" ref="BI78:BI113" si="297">IFERROR(VLOOKUP(BA78,AC$14:AL$113,9,FALSE),"Completar")</f>
        <v>Completar</v>
      </c>
      <c r="BJ78" s="135"/>
      <c r="BK78" s="136" t="str">
        <f t="shared" ref="BK78:BK113" si="298">IFERROR(VLOOKUP(BA78,AC$14:AM$113,11,FALSE),"Completar")</f>
        <v>Completar</v>
      </c>
      <c r="BL78" s="237">
        <f t="shared" si="141"/>
        <v>0</v>
      </c>
      <c r="BM78" s="238">
        <f t="shared" si="142"/>
        <v>0</v>
      </c>
      <c r="BN78" s="239" t="str">
        <f>IFERROR(IF(BM78&gt;20*AZ78,'Referencia Parámetros'!$D$20,IF(BM78&gt;10*AZ78,'Referencia Parámetros'!$D$21,IF(BM78&gt;5*AZ78,'Referencia Parámetros'!$D$22, IF(BM78&gt;1,'Referencia Parámetros'!$D$23,"NO APLICA")))),"")</f>
        <v/>
      </c>
      <c r="BO78" s="240" t="str">
        <f t="shared" si="143"/>
        <v/>
      </c>
      <c r="BP78" s="291">
        <f t="shared" ref="BP78:BP113" si="299">+IF(BH78="Completar",0,IF($F$5&gt;BI78,DATEDIF(BH78,$F$5,"Y"),DATEDIF(BH78,BI78,"Y")))</f>
        <v>0</v>
      </c>
      <c r="BQ78" s="234">
        <f t="shared" si="144"/>
        <v>0</v>
      </c>
      <c r="BR78" s="234">
        <f t="shared" si="145"/>
        <v>0</v>
      </c>
      <c r="BS78" s="234">
        <f t="shared" si="146"/>
        <v>0</v>
      </c>
      <c r="BT78" s="242">
        <f t="shared" si="147"/>
        <v>0</v>
      </c>
      <c r="BV78" s="234">
        <f t="shared" si="223"/>
        <v>65</v>
      </c>
      <c r="BW78" s="235" t="str">
        <f t="shared" si="148"/>
        <v/>
      </c>
      <c r="BX78" s="236" t="str">
        <f>IFERROR(VLOOKUP(BW78,'Referencia Parámetros'!$A$2:$B$18,2),"")</f>
        <v/>
      </c>
      <c r="BY78" s="140"/>
      <c r="BZ78" s="140"/>
      <c r="CA78" s="136" t="str">
        <f t="shared" ref="CA78:CA113" si="300">IFERROR(+VLOOKUP(BY78,BA$14:BC$113,3,FALSE),"Completar")</f>
        <v>Completar</v>
      </c>
      <c r="CB78" s="134"/>
      <c r="CC78" s="134"/>
      <c r="CD78" s="134"/>
      <c r="CE78" s="136" t="str">
        <f t="shared" ref="CE78:CE113" si="301">+IFERROR(VLOOKUP(BY78,BA$14:BG$113,7,0),"Completar")</f>
        <v>Completar</v>
      </c>
      <c r="CF78" s="137" t="str">
        <f t="shared" ref="CF78:CF113" si="302">IFERROR(VLOOKUP(BY78,BA$14:BJ$113,8,FALSE),"Completar")</f>
        <v>Completar</v>
      </c>
      <c r="CG78" s="137" t="str">
        <f t="shared" ref="CG78:CG113" si="303">IFERROR(VLOOKUP(BY78,BA$14:BJ$113,9,FALSE),"Completar")</f>
        <v>Completar</v>
      </c>
      <c r="CH78" s="135"/>
      <c r="CI78" s="136" t="str">
        <f t="shared" ref="CI78:CI113" si="304">IFERROR(VLOOKUP(BY78,BA$14:BK$113,11,FALSE),"Completar")</f>
        <v>Completar</v>
      </c>
      <c r="CJ78" s="237">
        <f t="shared" si="149"/>
        <v>0</v>
      </c>
      <c r="CK78" s="238">
        <f t="shared" si="150"/>
        <v>0</v>
      </c>
      <c r="CL78" s="239" t="str">
        <f>IFERROR(IF(CK78&gt;20*BX78,'Referencia Parámetros'!$D$20,IF(CK78&gt;10*BX78,'Referencia Parámetros'!$D$21,IF(CK78&gt;5*BX78,'Referencia Parámetros'!$D$22, IF(CK78&gt;1,'Referencia Parámetros'!$D$23,"NO APLICA")))),"")</f>
        <v/>
      </c>
      <c r="CM78" s="240" t="str">
        <f t="shared" si="151"/>
        <v/>
      </c>
      <c r="CN78" s="291">
        <f t="shared" ref="CN78:CN113" si="305">+IF(CF78="Completar",0,IF($F$5&gt;CG78,DATEDIF(CF78,$F$5,"Y"),DATEDIF(CF78,CG78,"Y")))</f>
        <v>0</v>
      </c>
      <c r="CO78" s="234">
        <f t="shared" si="152"/>
        <v>0</v>
      </c>
      <c r="CP78" s="234">
        <f t="shared" si="153"/>
        <v>0</v>
      </c>
      <c r="CQ78" s="234">
        <f t="shared" si="154"/>
        <v>0</v>
      </c>
      <c r="CR78" s="242">
        <f t="shared" si="155"/>
        <v>0</v>
      </c>
      <c r="CT78" s="234">
        <f t="shared" si="224"/>
        <v>65</v>
      </c>
      <c r="CU78" s="235" t="str">
        <f t="shared" si="156"/>
        <v/>
      </c>
      <c r="CV78" s="236" t="str">
        <f>IFERROR(VLOOKUP(CU78,'Referencia Parámetros'!$A$2:$B$18,2),"")</f>
        <v/>
      </c>
      <c r="CW78" s="140"/>
      <c r="CX78" s="140"/>
      <c r="CY78" s="136" t="str">
        <f t="shared" ref="CY78:CY113" si="306">IFERROR(+VLOOKUP(CW78,BY$14:CA$113,3,FALSE),"Completar")</f>
        <v>Completar</v>
      </c>
      <c r="CZ78" s="134"/>
      <c r="DA78" s="134"/>
      <c r="DB78" s="134"/>
      <c r="DC78" s="136" t="str">
        <f t="shared" ref="DC78:DC113" si="307">+IFERROR(VLOOKUP(CW78,BY$14:CE$113,7,0),"Completar")</f>
        <v>Completar</v>
      </c>
      <c r="DD78" s="137" t="str">
        <f t="shared" ref="DD78:DD113" si="308">IFERROR(VLOOKUP(CW78,BY$14:CH$113,8,FALSE),"Completar")</f>
        <v>Completar</v>
      </c>
      <c r="DE78" s="137" t="str">
        <f t="shared" ref="DE78:DE113" si="309">IFERROR(VLOOKUP(CW78,BY$14:CH$113,9,FALSE),"Completar")</f>
        <v>Completar</v>
      </c>
      <c r="DF78" s="135"/>
      <c r="DG78" s="136" t="str">
        <f t="shared" ref="DG78:DG113" si="310">IFERROR(VLOOKUP(CW78,BY$14:CI$113,11,FALSE),"Completar")</f>
        <v>Completar</v>
      </c>
      <c r="DH78" s="237">
        <f t="shared" si="157"/>
        <v>0</v>
      </c>
      <c r="DI78" s="238">
        <f t="shared" si="158"/>
        <v>0</v>
      </c>
      <c r="DJ78" s="239" t="str">
        <f>IFERROR(IF(DI78&gt;20*CV78,'Referencia Parámetros'!$D$20,IF(DI78&gt;10*CV78,'Referencia Parámetros'!$D$21,IF(DI78&gt;5*CV78,'Referencia Parámetros'!$D$22, IF(DI78&gt;1,'Referencia Parámetros'!$D$23,"NO APLICA")))),"")</f>
        <v/>
      </c>
      <c r="DK78" s="240" t="str">
        <f t="shared" si="159"/>
        <v/>
      </c>
      <c r="DL78" s="291">
        <f t="shared" ref="DL78:DL113" si="311">+IF(DD78="Completar",0,IF($F$5&gt;DE78,DATEDIF(DD78,$F$5,"Y"),DATEDIF(DD78,DE78,"Y")))</f>
        <v>0</v>
      </c>
      <c r="DM78" s="234">
        <f t="shared" si="160"/>
        <v>0</v>
      </c>
      <c r="DN78" s="234">
        <f t="shared" si="161"/>
        <v>0</v>
      </c>
      <c r="DO78" s="234">
        <f t="shared" si="162"/>
        <v>0</v>
      </c>
      <c r="DP78" s="242">
        <f t="shared" si="163"/>
        <v>0</v>
      </c>
      <c r="DR78" s="234">
        <f t="shared" si="225"/>
        <v>65</v>
      </c>
      <c r="DS78" s="235" t="str">
        <f t="shared" si="164"/>
        <v/>
      </c>
      <c r="DT78" s="236" t="str">
        <f>IFERROR(VLOOKUP(DS78,'Referencia Parámetros'!$A$2:$B$18,2),"")</f>
        <v/>
      </c>
      <c r="DU78" s="140"/>
      <c r="DV78" s="140"/>
      <c r="DW78" s="136" t="str">
        <f t="shared" ref="DW78:DW113" si="312">IFERROR(+VLOOKUP(DU78,CW$14:CY$113,3,FALSE),"Completar")</f>
        <v>Completar</v>
      </c>
      <c r="DX78" s="134"/>
      <c r="DY78" s="134"/>
      <c r="DZ78" s="134"/>
      <c r="EA78" s="136" t="str">
        <f t="shared" ref="EA78:EA113" si="313">+IFERROR(VLOOKUP(DU78,CW$14:DC$113,7,0),"Completar")</f>
        <v>Completar</v>
      </c>
      <c r="EB78" s="137" t="str">
        <f t="shared" ref="EB78:EB113" si="314">IFERROR(VLOOKUP(DU78,CW$14:DF$113,8,FALSE),"Completar")</f>
        <v>Completar</v>
      </c>
      <c r="EC78" s="137" t="str">
        <f t="shared" ref="EC78:EC113" si="315">IFERROR(VLOOKUP(DU78,CW$14:DF$113,9,FALSE),"Completar")</f>
        <v>Completar</v>
      </c>
      <c r="ED78" s="135"/>
      <c r="EE78" s="136" t="str">
        <f t="shared" ref="EE78:EE113" si="316">IFERROR(VLOOKUP(DU78,CW$14:DG$113,11,FALSE),"Completar")</f>
        <v>Completar</v>
      </c>
      <c r="EF78" s="237">
        <f t="shared" si="165"/>
        <v>0</v>
      </c>
      <c r="EG78" s="238">
        <f t="shared" si="166"/>
        <v>0</v>
      </c>
      <c r="EH78" s="239" t="str">
        <f>IFERROR(IF(EG78&gt;20*DT78,'Referencia Parámetros'!$D$20,IF(EG78&gt;10*DT78,'Referencia Parámetros'!$D$21,IF(EG78&gt;5*DT78,'Referencia Parámetros'!$D$22, IF(EG78&gt;1,'Referencia Parámetros'!$D$23,"NO APLICA")))),"")</f>
        <v/>
      </c>
      <c r="EI78" s="240" t="str">
        <f t="shared" si="167"/>
        <v/>
      </c>
      <c r="EJ78" s="291">
        <f t="shared" ref="EJ78:EJ113" si="317">+IF(EB78="Completar",0,IF($F$5&gt;EC78,DATEDIF(EB78,$F$5,"Y"),DATEDIF(EB78,EC78,"Y")))</f>
        <v>0</v>
      </c>
      <c r="EK78" s="234">
        <f t="shared" si="168"/>
        <v>0</v>
      </c>
      <c r="EL78" s="234">
        <f t="shared" si="169"/>
        <v>0</v>
      </c>
      <c r="EM78" s="234">
        <f t="shared" si="170"/>
        <v>0</v>
      </c>
      <c r="EN78" s="242">
        <f t="shared" si="171"/>
        <v>0</v>
      </c>
      <c r="EP78" s="234">
        <f t="shared" si="226"/>
        <v>65</v>
      </c>
      <c r="EQ78" s="235" t="str">
        <f t="shared" si="172"/>
        <v/>
      </c>
      <c r="ER78" s="236" t="str">
        <f>IFERROR(VLOOKUP(EQ78,'Referencia Parámetros'!$A$2:$B$18,2),"")</f>
        <v/>
      </c>
      <c r="ES78" s="140"/>
      <c r="ET78" s="140"/>
      <c r="EU78" s="136" t="str">
        <f t="shared" ref="EU78:EU113" si="318">IFERROR(+VLOOKUP(ES78,DU$14:DW$113,3,FALSE),"Completar")</f>
        <v>Completar</v>
      </c>
      <c r="EV78" s="134"/>
      <c r="EW78" s="134"/>
      <c r="EX78" s="134"/>
      <c r="EY78" s="136" t="str">
        <f t="shared" ref="EY78:EY113" si="319">+IFERROR(VLOOKUP(ES78,DU$14:EA$113,7,0),"Completar")</f>
        <v>Completar</v>
      </c>
      <c r="EZ78" s="137" t="str">
        <f t="shared" ref="EZ78:EZ113" si="320">IFERROR(VLOOKUP(ES78,DU$14:ED$113,8,FALSE),"Completar")</f>
        <v>Completar</v>
      </c>
      <c r="FA78" s="137" t="str">
        <f t="shared" ref="FA78:FA113" si="321">IFERROR(VLOOKUP(ES78,DU$14:ED$113,9,FALSE),"Completar")</f>
        <v>Completar</v>
      </c>
      <c r="FB78" s="135"/>
      <c r="FC78" s="136" t="str">
        <f t="shared" ref="FC78:FC113" si="322">IFERROR(VLOOKUP(ES78,DU$14:EE$113,11,FALSE),"Completar")</f>
        <v>Completar</v>
      </c>
      <c r="FD78" s="237">
        <f t="shared" si="173"/>
        <v>0</v>
      </c>
      <c r="FE78" s="238">
        <f t="shared" si="174"/>
        <v>0</v>
      </c>
      <c r="FF78" s="239" t="str">
        <f>IFERROR(IF(FE78&gt;20*ER78,'Referencia Parámetros'!$D$20,IF(FE78&gt;10*ER78,'Referencia Parámetros'!$D$21,IF(FE78&gt;5*ER78,'Referencia Parámetros'!$D$22, IF(FE78&gt;1,'Referencia Parámetros'!$D$23,"NO APLICA")))),"")</f>
        <v/>
      </c>
      <c r="FG78" s="240" t="str">
        <f t="shared" si="175"/>
        <v/>
      </c>
      <c r="FH78" s="291">
        <f t="shared" ref="FH78:FH113" si="323">+IF(EZ78="Completar",0,IF($F$5&gt;FA78,DATEDIF(EZ78,$F$5,"Y"),DATEDIF(EZ78,FA78,"Y")))</f>
        <v>0</v>
      </c>
      <c r="FI78" s="234">
        <f t="shared" si="176"/>
        <v>0</v>
      </c>
      <c r="FJ78" s="234">
        <f t="shared" si="177"/>
        <v>0</v>
      </c>
      <c r="FK78" s="234">
        <f t="shared" si="178"/>
        <v>0</v>
      </c>
      <c r="FL78" s="242">
        <f t="shared" si="179"/>
        <v>0</v>
      </c>
      <c r="FN78" s="234">
        <f t="shared" si="227"/>
        <v>65</v>
      </c>
      <c r="FO78" s="235" t="str">
        <f t="shared" si="180"/>
        <v/>
      </c>
      <c r="FP78" s="236" t="str">
        <f>IFERROR(VLOOKUP(FO78,'Referencia Parámetros'!$A$2:$B$18,2),"")</f>
        <v/>
      </c>
      <c r="FQ78" s="140"/>
      <c r="FR78" s="140"/>
      <c r="FS78" s="136" t="str">
        <f t="shared" ref="FS78:FS113" si="324">IFERROR(+VLOOKUP(FQ78,ES$14:EU$113,3,FALSE),"Completar")</f>
        <v>Completar</v>
      </c>
      <c r="FT78" s="134"/>
      <c r="FU78" s="134"/>
      <c r="FV78" s="134"/>
      <c r="FW78" s="136" t="str">
        <f t="shared" ref="FW78:FW113" si="325">+IFERROR(VLOOKUP(FQ78,ES$14:EY$113,7,0),"Completar")</f>
        <v>Completar</v>
      </c>
      <c r="FX78" s="137" t="str">
        <f t="shared" ref="FX78:FX113" si="326">IFERROR(VLOOKUP(FQ78,ES$14:FB$113,8,FALSE),"Completar")</f>
        <v>Completar</v>
      </c>
      <c r="FY78" s="137" t="str">
        <f t="shared" ref="FY78:FY113" si="327">IFERROR(VLOOKUP(FQ78,ES$14:FB$113,9,FALSE),"Completar")</f>
        <v>Completar</v>
      </c>
      <c r="FZ78" s="135"/>
      <c r="GA78" s="136" t="str">
        <f t="shared" ref="GA78:GA113" si="328">IFERROR(VLOOKUP(FQ78,ES$14:FC$113,11,FALSE),"Completar")</f>
        <v>Completar</v>
      </c>
      <c r="GB78" s="237">
        <f t="shared" si="181"/>
        <v>0</v>
      </c>
      <c r="GC78" s="238">
        <f t="shared" si="182"/>
        <v>0</v>
      </c>
      <c r="GD78" s="239" t="str">
        <f>IFERROR(IF(GC78&gt;20*FP78,'Referencia Parámetros'!$D$20,IF(GC78&gt;10*FP78,'Referencia Parámetros'!$D$21,IF(GC78&gt;5*FP78,'Referencia Parámetros'!$D$22, IF(GC78&gt;1,'Referencia Parámetros'!$D$23,"NO APLICA")))),"")</f>
        <v/>
      </c>
      <c r="GE78" s="240" t="str">
        <f t="shared" si="183"/>
        <v/>
      </c>
      <c r="GF78" s="291">
        <f t="shared" ref="GF78:GF113" si="329">+IF(FX78="Completar",0,IF($F$5&gt;FY78,DATEDIF(FX78,$F$5,"Y"),DATEDIF(FX78,FY78,"Y")))</f>
        <v>0</v>
      </c>
      <c r="GG78" s="234">
        <f t="shared" si="184"/>
        <v>0</v>
      </c>
      <c r="GH78" s="234">
        <f t="shared" si="185"/>
        <v>0</v>
      </c>
      <c r="GI78" s="234">
        <f t="shared" si="186"/>
        <v>0</v>
      </c>
      <c r="GJ78" s="242">
        <f t="shared" si="187"/>
        <v>0</v>
      </c>
      <c r="GL78" s="234">
        <f t="shared" si="228"/>
        <v>65</v>
      </c>
      <c r="GM78" s="235" t="str">
        <f t="shared" si="188"/>
        <v/>
      </c>
      <c r="GN78" s="236" t="str">
        <f>IFERROR(VLOOKUP(GM78,'Referencia Parámetros'!$A$2:$B$18,2),"")</f>
        <v/>
      </c>
      <c r="GO78" s="140"/>
      <c r="GP78" s="140"/>
      <c r="GQ78" s="136" t="str">
        <f t="shared" ref="GQ78:GQ113" si="330">IFERROR(+VLOOKUP(GO78,FQ$14:FS$113,3,FALSE),"Completar")</f>
        <v>Completar</v>
      </c>
      <c r="GR78" s="134"/>
      <c r="GS78" s="134"/>
      <c r="GT78" s="134"/>
      <c r="GU78" s="136" t="str">
        <f t="shared" ref="GU78:GU113" si="331">+IFERROR(VLOOKUP(GO78,FQ$14:FW$113,7,0),"Completar")</f>
        <v>Completar</v>
      </c>
      <c r="GV78" s="137" t="str">
        <f t="shared" ref="GV78:GV113" si="332">IFERROR(VLOOKUP(GO78,FQ$14:FZ$113,8,FALSE),"Completar")</f>
        <v>Completar</v>
      </c>
      <c r="GW78" s="137" t="str">
        <f t="shared" ref="GW78:GW113" si="333">IFERROR(VLOOKUP(GO78,FQ$14:FZ$113,9,FALSE),"Completar")</f>
        <v>Completar</v>
      </c>
      <c r="GX78" s="135"/>
      <c r="GY78" s="136" t="str">
        <f t="shared" ref="GY78:GY113" si="334">IFERROR(VLOOKUP(GO78,FQ$14:GA$113,11,FALSE),"Completar")</f>
        <v>Completar</v>
      </c>
      <c r="GZ78" s="237">
        <f t="shared" si="189"/>
        <v>0</v>
      </c>
      <c r="HA78" s="238">
        <f t="shared" si="190"/>
        <v>0</v>
      </c>
      <c r="HB78" s="239" t="str">
        <f>IFERROR(IF(HA78&gt;20*GN78,'Referencia Parámetros'!$D$20,IF(HA78&gt;10*GN78,'Referencia Parámetros'!$D$21,IF(HA78&gt;5*GN78,'Referencia Parámetros'!$D$22, IF(HA78&gt;1,'Referencia Parámetros'!$D$23,"NO APLICA")))),"")</f>
        <v/>
      </c>
      <c r="HC78" s="240" t="str">
        <f t="shared" si="191"/>
        <v/>
      </c>
      <c r="HD78" s="291">
        <f t="shared" ref="HD78:HD113" si="335">+IF(GV78="Completar",0,IF($F$5&gt;GW78,DATEDIF(GV78,$F$5,"Y"),DATEDIF(GV78,GW78,"Y")))</f>
        <v>0</v>
      </c>
      <c r="HE78" s="234">
        <f t="shared" si="192"/>
        <v>0</v>
      </c>
      <c r="HF78" s="234">
        <f t="shared" si="193"/>
        <v>0</v>
      </c>
      <c r="HG78" s="234">
        <f t="shared" si="194"/>
        <v>0</v>
      </c>
      <c r="HH78" s="242">
        <f t="shared" si="195"/>
        <v>0</v>
      </c>
      <c r="HJ78" s="234">
        <f t="shared" si="229"/>
        <v>65</v>
      </c>
      <c r="HK78" s="235" t="str">
        <f t="shared" si="196"/>
        <v/>
      </c>
      <c r="HL78" s="236" t="str">
        <f>IFERROR(VLOOKUP(HK78,'Referencia Parámetros'!$A$2:$B$18,2),"")</f>
        <v/>
      </c>
      <c r="HM78" s="140"/>
      <c r="HN78" s="140"/>
      <c r="HO78" s="136" t="str">
        <f t="shared" ref="HO78:HO113" si="336">IFERROR(+VLOOKUP(HM78,GO$14:GQ$113,3,FALSE),"Completar")</f>
        <v>Completar</v>
      </c>
      <c r="HP78" s="134"/>
      <c r="HQ78" s="134"/>
      <c r="HR78" s="134"/>
      <c r="HS78" s="136" t="str">
        <f t="shared" ref="HS78:HS113" si="337">+IFERROR(VLOOKUP(HM78,GO$14:GU$113,7,0),"Completar")</f>
        <v>Completar</v>
      </c>
      <c r="HT78" s="137" t="str">
        <f t="shared" ref="HT78:HT113" si="338">IFERROR(VLOOKUP(HM78,GO$14:GX$113,8,FALSE),"Completar")</f>
        <v>Completar</v>
      </c>
      <c r="HU78" s="137" t="str">
        <f t="shared" ref="HU78:HU113" si="339">IFERROR(VLOOKUP(HM78,GO$14:GX$113,9,FALSE),"Completar")</f>
        <v>Completar</v>
      </c>
      <c r="HV78" s="135"/>
      <c r="HW78" s="136" t="str">
        <f t="shared" ref="HW78:HW113" si="340">IFERROR(VLOOKUP(HM78,GO$14:GY$113,11,FALSE),"Completar")</f>
        <v>Completar</v>
      </c>
      <c r="HX78" s="237">
        <f t="shared" si="197"/>
        <v>0</v>
      </c>
      <c r="HY78" s="238">
        <f t="shared" si="198"/>
        <v>0</v>
      </c>
      <c r="HZ78" s="239" t="str">
        <f>IFERROR(IF(HY78&gt;20*HL78,'Referencia Parámetros'!$D$20,IF(HY78&gt;10*HL78,'Referencia Parámetros'!$D$21,IF(HY78&gt;5*HL78,'Referencia Parámetros'!$D$22, IF(HY78&gt;1,'Referencia Parámetros'!$D$23,"NO APLICA")))),"")</f>
        <v/>
      </c>
      <c r="IA78" s="240" t="str">
        <f t="shared" si="199"/>
        <v/>
      </c>
      <c r="IB78" s="291">
        <f t="shared" ref="IB78:IB113" si="341">+IF(HT78="Completar",0,IF($F$5&gt;HU78,DATEDIF(HT78,$F$5,"Y"),DATEDIF(HT78,HU78,"Y")))</f>
        <v>0</v>
      </c>
      <c r="IC78" s="234">
        <f t="shared" si="200"/>
        <v>0</v>
      </c>
      <c r="ID78" s="234">
        <f t="shared" si="201"/>
        <v>0</v>
      </c>
      <c r="IE78" s="234">
        <f t="shared" si="202"/>
        <v>0</v>
      </c>
      <c r="IF78" s="242">
        <f t="shared" si="203"/>
        <v>0</v>
      </c>
      <c r="IH78" s="234">
        <f t="shared" si="230"/>
        <v>65</v>
      </c>
      <c r="II78" s="235" t="str">
        <f t="shared" si="204"/>
        <v/>
      </c>
      <c r="IJ78" s="236" t="str">
        <f>IFERROR(VLOOKUP(II78,'Referencia Parámetros'!$A$2:$B$18,2),"")</f>
        <v/>
      </c>
      <c r="IK78" s="140"/>
      <c r="IL78" s="140"/>
      <c r="IM78" s="136" t="str">
        <f t="shared" ref="IM78:IM113" si="342">IFERROR(+VLOOKUP(IK78,HM$14:HO$113,3,FALSE),"Completar")</f>
        <v>Completar</v>
      </c>
      <c r="IN78" s="134"/>
      <c r="IO78" s="134"/>
      <c r="IP78" s="134"/>
      <c r="IQ78" s="136" t="str">
        <f t="shared" ref="IQ78:IQ113" si="343">+IFERROR(VLOOKUP(IK78,HM$14:HS$113,7,0),"Completar")</f>
        <v>Completar</v>
      </c>
      <c r="IR78" s="137" t="str">
        <f t="shared" ref="IR78:IR113" si="344">IFERROR(VLOOKUP(IK78,HM$14:HV$113,8,FALSE),"Completar")</f>
        <v>Completar</v>
      </c>
      <c r="IS78" s="137" t="str">
        <f t="shared" ref="IS78:IS113" si="345">IFERROR(VLOOKUP(IK78,HM$14:HV$113,9,FALSE),"Completar")</f>
        <v>Completar</v>
      </c>
      <c r="IT78" s="135"/>
      <c r="IU78" s="136" t="str">
        <f t="shared" ref="IU78:IU113" si="346">IFERROR(VLOOKUP(IK78,HM$14:HW$113,11,FALSE),"Completar")</f>
        <v>Completar</v>
      </c>
      <c r="IV78" s="237">
        <f t="shared" si="205"/>
        <v>0</v>
      </c>
      <c r="IW78" s="238">
        <f t="shared" si="206"/>
        <v>0</v>
      </c>
      <c r="IX78" s="239" t="str">
        <f>IFERROR(IF(IW78&gt;20*IJ78,'Referencia Parámetros'!$D$20,IF(IW78&gt;10*IJ78,'Referencia Parámetros'!$D$21,IF(IW78&gt;5*IJ78,'Referencia Parámetros'!$D$22, IF(IW78&gt;1,'Referencia Parámetros'!$D$23,"NO APLICA")))),"")</f>
        <v/>
      </c>
      <c r="IY78" s="240" t="str">
        <f t="shared" si="207"/>
        <v/>
      </c>
      <c r="IZ78" s="291">
        <f t="shared" ref="IZ78:IZ113" si="347">+IF(IR78="Completar",0,IF($F$5&gt;IS78,DATEDIF(IR78,$F$5,"Y"),DATEDIF(IR78,IS78,"Y")))</f>
        <v>0</v>
      </c>
      <c r="JA78" s="234">
        <f t="shared" si="208"/>
        <v>0</v>
      </c>
      <c r="JB78" s="234">
        <f t="shared" si="209"/>
        <v>0</v>
      </c>
      <c r="JC78" s="234">
        <f t="shared" si="210"/>
        <v>0</v>
      </c>
      <c r="JD78" s="242">
        <f t="shared" si="211"/>
        <v>0</v>
      </c>
      <c r="JE78" s="198"/>
      <c r="JF78" s="234">
        <f t="shared" si="231"/>
        <v>65</v>
      </c>
      <c r="JG78" s="235" t="str">
        <f t="shared" si="212"/>
        <v/>
      </c>
      <c r="JH78" s="236" t="str">
        <f>IFERROR(VLOOKUP(JG78,'Referencia Parámetros'!$A$2:$B$18,2),"")</f>
        <v/>
      </c>
      <c r="JI78" s="140"/>
      <c r="JJ78" s="140"/>
      <c r="JK78" s="136" t="str">
        <f t="shared" ref="JK78:JK113" si="348">IFERROR(+VLOOKUP(JI78,IK$14:IM$113,3,FALSE),"Completar")</f>
        <v>Completar</v>
      </c>
      <c r="JL78" s="134"/>
      <c r="JM78" s="134"/>
      <c r="JN78" s="134"/>
      <c r="JO78" s="136" t="str">
        <f t="shared" ref="JO78:JO113" si="349">+IFERROR(VLOOKUP(JI78,IK$14:IQ$113,7,0),"Completar")</f>
        <v>Completar</v>
      </c>
      <c r="JP78" s="137" t="str">
        <f t="shared" ref="JP78:JP113" si="350">IFERROR(VLOOKUP(JI78,IK$14:IT$113,8,FALSE),"Completar")</f>
        <v>Completar</v>
      </c>
      <c r="JQ78" s="137" t="str">
        <f t="shared" ref="JQ78:JQ113" si="351">IFERROR(VLOOKUP(JI78,IK$14:IT$113,9,FALSE),"Completar")</f>
        <v>Completar</v>
      </c>
      <c r="JR78" s="135"/>
      <c r="JS78" s="136" t="str">
        <f t="shared" ref="JS78:JS113" si="352">IFERROR(VLOOKUP(JI78,IK$14:IU$113,11,FALSE),"Completar")</f>
        <v>Completar</v>
      </c>
      <c r="JT78" s="237">
        <f t="shared" si="213"/>
        <v>0</v>
      </c>
      <c r="JU78" s="238">
        <f t="shared" si="214"/>
        <v>0</v>
      </c>
      <c r="JV78" s="239" t="str">
        <f>IFERROR(IF(JU78&gt;20*JH78,'Referencia Parámetros'!$D$20,IF(JU78&gt;10*JH78,'Referencia Parámetros'!$D$21,IF(JU78&gt;5*JH78,'Referencia Parámetros'!$D$22, IF(JU78&gt;1,'Referencia Parámetros'!$D$23,"NO APLICA")))),"")</f>
        <v/>
      </c>
      <c r="JW78" s="240" t="str">
        <f t="shared" si="215"/>
        <v/>
      </c>
      <c r="JX78" s="291">
        <f t="shared" ref="JX78:JX113" si="353">+IF(JP78="Completar",0,IF($F$5&gt;JQ78,DATEDIF(JP78,$F$5,"Y"),DATEDIF(JP78,JQ78,"Y")))</f>
        <v>0</v>
      </c>
      <c r="JY78" s="234">
        <f t="shared" si="216"/>
        <v>0</v>
      </c>
      <c r="JZ78" s="234">
        <f t="shared" si="217"/>
        <v>0</v>
      </c>
      <c r="KA78" s="234">
        <f t="shared" si="218"/>
        <v>0</v>
      </c>
      <c r="KB78" s="242">
        <f t="shared" si="219"/>
        <v>0</v>
      </c>
      <c r="LK78" s="244"/>
      <c r="LY78" s="198"/>
    </row>
    <row r="79" spans="1:337" ht="16.5" customHeight="1" x14ac:dyDescent="0.25">
      <c r="A79" s="234">
        <f t="shared" si="220"/>
        <v>66</v>
      </c>
      <c r="B79" s="235" t="str">
        <f t="shared" ref="B79:B113" si="354">+IFERROR(YEAR(D$12),"")</f>
        <v/>
      </c>
      <c r="C79" s="236" t="str">
        <f>+IFERROR(VLOOKUP(B79,'Referencia Parámetros'!$A$2:$B$18,2),"")</f>
        <v/>
      </c>
      <c r="D79" s="140"/>
      <c r="E79" s="134"/>
      <c r="F79" s="135"/>
      <c r="G79" s="134"/>
      <c r="H79" s="134"/>
      <c r="I79" s="134"/>
      <c r="J79" s="135"/>
      <c r="K79" s="141"/>
      <c r="L79" s="141"/>
      <c r="M79" s="135"/>
      <c r="N79" s="135"/>
      <c r="O79" s="237">
        <f t="shared" ref="O79:O113" si="355">IFERROR(IF(F79=1,G79,IF(F79=4,G79,IF(F79=5,G79,(H79*8+I79)))),"")</f>
        <v>0</v>
      </c>
      <c r="P79" s="238">
        <f t="shared" ref="P79:P113" si="356">IFERROR(IF(F79=1,+E79/O79*40,IF(F79=4,+E79/O79*40,IF(F79=5,+E79/O79*40,E79/O79*173))),0)</f>
        <v>0</v>
      </c>
      <c r="Q79" s="239" t="str">
        <f>IFERROR(IF(P79&gt;20*C79,'Referencia Parámetros'!$D$20,IF(P79&gt;10*C79,'Referencia Parámetros'!$D$21,IF(P79&gt;5*C79,'Referencia Parámetros'!$D$22,IF(P79&gt;1,'Referencia Parámetros'!$D$23,"NO APLICA")))),"")</f>
        <v/>
      </c>
      <c r="R79" s="240" t="str">
        <f t="shared" ref="R79:R113" si="357">IFERROR(IF(Q79="NO APLICA",0,IF(F79=1,Q79*O79/40,IF(F79=4,Q79*O79/40,IF(F79=5,Q79*O79/40,Q79*O79/173)))),"")</f>
        <v/>
      </c>
      <c r="S79" s="300">
        <f t="shared" si="288"/>
        <v>0</v>
      </c>
      <c r="T79" s="234">
        <f t="shared" ref="T79:T113" si="358">IF(J79=2,0.25,0)</f>
        <v>0</v>
      </c>
      <c r="U79" s="234">
        <f t="shared" ref="U79:U113" si="359">+IF(S79="","",IF(S79=0,0,IF(S79&gt;=50,0.25,IF(S79&lt;=24,0.25,0))))</f>
        <v>0</v>
      </c>
      <c r="V79" s="234">
        <f t="shared" ref="V79:V113" si="360">IF(N79=2,0.25,0)</f>
        <v>0</v>
      </c>
      <c r="W79" s="242">
        <f t="shared" ref="W79:W113" si="361">+IF(D79="",0,IF(Q79="NO APLICA",0,R79+T79+V79+IF(U79="N/A",0,U79)))</f>
        <v>0</v>
      </c>
      <c r="X79" s="297"/>
      <c r="Z79" s="234">
        <f t="shared" si="221"/>
        <v>66</v>
      </c>
      <c r="AA79" s="235" t="str">
        <f t="shared" ref="AA79:AA113" si="362">+IFERROR(YEAR(AC$12),"")</f>
        <v/>
      </c>
      <c r="AB79" s="236" t="str">
        <f>IFERROR(VLOOKUP(AA79,'Referencia Parámetros'!$A$2:$B$18,2),"")</f>
        <v/>
      </c>
      <c r="AC79" s="140"/>
      <c r="AD79" s="140"/>
      <c r="AE79" s="136" t="str">
        <f t="shared" si="289"/>
        <v>Completar</v>
      </c>
      <c r="AF79" s="134"/>
      <c r="AG79" s="134"/>
      <c r="AH79" s="134"/>
      <c r="AI79" s="136" t="str">
        <f t="shared" si="290"/>
        <v>Completar</v>
      </c>
      <c r="AJ79" s="137" t="str">
        <f t="shared" si="291"/>
        <v>Completar</v>
      </c>
      <c r="AK79" s="137" t="str">
        <f t="shared" si="292"/>
        <v>Completar</v>
      </c>
      <c r="AL79" s="135"/>
      <c r="AM79" s="136" t="str">
        <f t="shared" si="293"/>
        <v>Completar</v>
      </c>
      <c r="AN79" s="237">
        <f t="shared" ref="AN79:AN113" si="363">IFERROR(IF(AE79=1,AF79,IF(AE79=4,AF79,IF(AE79=5,AF79,(AG79*8+AH79)))),"")</f>
        <v>0</v>
      </c>
      <c r="AO79" s="238">
        <f t="shared" ref="AO79:AO113" si="364">IFERROR(IF(AE79=1,+AD79/AN79*40,IF(AE79=4,+AD79/AN79*40,IF(AE79=5,+AD79/AN79*40,AD79/AN79*173))),0)</f>
        <v>0</v>
      </c>
      <c r="AP79" s="239" t="str">
        <f>IFERROR(IF(AO79&gt;20*AB79,'Referencia Parámetros'!$D$20,IF(AO79&gt;10*AB79,'Referencia Parámetros'!$D$21,IF(AO79&gt;5*AB79,'Referencia Parámetros'!$D$22, IF(AO79&gt;1,'Referencia Parámetros'!$D$23,"NO APLICA")))),"")</f>
        <v/>
      </c>
      <c r="AQ79" s="240" t="str">
        <f t="shared" ref="AQ79:AQ113" si="365">IFERROR(IF(AP79="NO APLICA",0,IF(AE79=1,AP79*AN79/40,IF(AE79=4,AP79*AN79/40,IF(AE79=5,AP79*AN79/40,AP79*AN79/173)))),"")</f>
        <v/>
      </c>
      <c r="AR79" s="291">
        <f t="shared" si="232"/>
        <v>0</v>
      </c>
      <c r="AS79" s="234">
        <f t="shared" ref="AS79:AS113" si="366">IF(AI79=2,0.25,0)</f>
        <v>0</v>
      </c>
      <c r="AT79" s="234">
        <f t="shared" ref="AT79:AT113" si="367">IF(AR79=0,0,IF(AR79="N/A","N/A",IF(AR79&gt;=50,0.25,IF(AR79&lt;=24,0.25,0))))</f>
        <v>0</v>
      </c>
      <c r="AU79" s="234">
        <f t="shared" ref="AU79:AU113" si="368">IF(AM79=2,0.25,0)</f>
        <v>0</v>
      </c>
      <c r="AV79" s="242">
        <f t="shared" ref="AV79:AV113" si="369">+IF(AC79="",0,IF(AP79="NO APLICA",0,AQ79+AS79+AU79+IF(AT79="N/A",0,AT79)))</f>
        <v>0</v>
      </c>
      <c r="AX79" s="234">
        <f t="shared" si="222"/>
        <v>66</v>
      </c>
      <c r="AY79" s="235" t="str">
        <f t="shared" ref="AY79:AY113" si="370">IFERROR(YEAR(BA$12),"")</f>
        <v/>
      </c>
      <c r="AZ79" s="236" t="str">
        <f>IFERROR(VLOOKUP(AY79,'Referencia Parámetros'!$A$2:$B$18,2),"")</f>
        <v/>
      </c>
      <c r="BA79" s="140"/>
      <c r="BB79" s="140"/>
      <c r="BC79" s="136" t="str">
        <f t="shared" si="294"/>
        <v>Completar</v>
      </c>
      <c r="BD79" s="134"/>
      <c r="BE79" s="134"/>
      <c r="BF79" s="134"/>
      <c r="BG79" s="136" t="str">
        <f t="shared" si="295"/>
        <v>Completar</v>
      </c>
      <c r="BH79" s="137" t="str">
        <f t="shared" si="296"/>
        <v>Completar</v>
      </c>
      <c r="BI79" s="137" t="str">
        <f t="shared" si="297"/>
        <v>Completar</v>
      </c>
      <c r="BJ79" s="135"/>
      <c r="BK79" s="136" t="str">
        <f t="shared" si="298"/>
        <v>Completar</v>
      </c>
      <c r="BL79" s="237">
        <f t="shared" ref="BL79:BL113" si="371">IFERROR(IF(BC79=1,BD79,IF(BC79=4,BD79,IF(BC79=5,BD79,(BE79*8+BF79)))),"")</f>
        <v>0</v>
      </c>
      <c r="BM79" s="238">
        <f t="shared" ref="BM79:BM113" si="372">IFERROR(IF(BC79=1,+BB79/BL79*40,IF(BC79=4,+BB79/BL79*40,IF(BC79=5,+BB79/BL79*40,BB79/BL79*173))),0)</f>
        <v>0</v>
      </c>
      <c r="BN79" s="239" t="str">
        <f>IFERROR(IF(BM79&gt;20*AZ79,'Referencia Parámetros'!$D$20,IF(BM79&gt;10*AZ79,'Referencia Parámetros'!$D$21,IF(BM79&gt;5*AZ79,'Referencia Parámetros'!$D$22, IF(BM79&gt;1,'Referencia Parámetros'!$D$23,"NO APLICA")))),"")</f>
        <v/>
      </c>
      <c r="BO79" s="240" t="str">
        <f t="shared" ref="BO79:BO113" si="373">IFERROR(IF(BN79="NO APLICA",0,IF(BC79=1,BN79*BL79/40,IF(BC79=4,BN79*BL79/40,IF(BC79=5,BN79*BL79/40,BN79*BL79/173)))),"")</f>
        <v/>
      </c>
      <c r="BP79" s="291">
        <f t="shared" si="299"/>
        <v>0</v>
      </c>
      <c r="BQ79" s="234">
        <f t="shared" ref="BQ79:BQ113" si="374">IF(BG79=2,0.25,0)</f>
        <v>0</v>
      </c>
      <c r="BR79" s="234">
        <f t="shared" ref="BR79:BR113" si="375">IF(BP79=0,0,IF(BP79="N/A","N/A",IF(BP79&gt;=50,0.25,IF(BP79&lt;=24,0.25,0))))</f>
        <v>0</v>
      </c>
      <c r="BS79" s="234">
        <f t="shared" ref="BS79:BS113" si="376">IF(BK79=2,0.25,0)</f>
        <v>0</v>
      </c>
      <c r="BT79" s="242">
        <f t="shared" ref="BT79:BT113" si="377">+IF(BA79="",0,IF(BN79="NO APLICA",0,BO79+BQ79+BS79+IF(BR79="N/A",0,BR79)))</f>
        <v>0</v>
      </c>
      <c r="BV79" s="234">
        <f t="shared" si="223"/>
        <v>66</v>
      </c>
      <c r="BW79" s="235" t="str">
        <f t="shared" ref="BW79:BW113" si="378">IFERROR(YEAR(BY$12),"")</f>
        <v/>
      </c>
      <c r="BX79" s="236" t="str">
        <f>IFERROR(VLOOKUP(BW79,'Referencia Parámetros'!$A$2:$B$18,2),"")</f>
        <v/>
      </c>
      <c r="BY79" s="140"/>
      <c r="BZ79" s="140"/>
      <c r="CA79" s="136" t="str">
        <f t="shared" si="300"/>
        <v>Completar</v>
      </c>
      <c r="CB79" s="134"/>
      <c r="CC79" s="134"/>
      <c r="CD79" s="134"/>
      <c r="CE79" s="136" t="str">
        <f t="shared" si="301"/>
        <v>Completar</v>
      </c>
      <c r="CF79" s="137" t="str">
        <f t="shared" si="302"/>
        <v>Completar</v>
      </c>
      <c r="CG79" s="137" t="str">
        <f t="shared" si="303"/>
        <v>Completar</v>
      </c>
      <c r="CH79" s="135"/>
      <c r="CI79" s="136" t="str">
        <f t="shared" si="304"/>
        <v>Completar</v>
      </c>
      <c r="CJ79" s="237">
        <f t="shared" ref="CJ79:CJ113" si="379">IFERROR(IF(CA79=1,CB79,IF(CA79=4,CB79,IF(CA79=5,CB79,(CC79*8+CD79)))),"")</f>
        <v>0</v>
      </c>
      <c r="CK79" s="238">
        <f t="shared" ref="CK79:CK113" si="380">IFERROR(IF(CA79=1,+BZ79/CJ79*40,IF(CA79=4,+BZ79/CJ79*40,IF(CA79=5,+BZ79/CJ79*40,BZ79/CJ79*173))),0)</f>
        <v>0</v>
      </c>
      <c r="CL79" s="239" t="str">
        <f>IFERROR(IF(CK79&gt;20*BX79,'Referencia Parámetros'!$D$20,IF(CK79&gt;10*BX79,'Referencia Parámetros'!$D$21,IF(CK79&gt;5*BX79,'Referencia Parámetros'!$D$22, IF(CK79&gt;1,'Referencia Parámetros'!$D$23,"NO APLICA")))),"")</f>
        <v/>
      </c>
      <c r="CM79" s="240" t="str">
        <f t="shared" ref="CM79:CM113" si="381">IFERROR(IF(CL79="NO APLICA",0,IF(CA79=1,CL79*CJ79/40,IF(CA79=4,CL79*CJ79/40,IF(CA79=5,CL79*CJ79/40,CL79*CJ79/173)))),"")</f>
        <v/>
      </c>
      <c r="CN79" s="291">
        <f t="shared" si="305"/>
        <v>0</v>
      </c>
      <c r="CO79" s="234">
        <f t="shared" ref="CO79:CO113" si="382">IF(CE79=2,0.25,0)</f>
        <v>0</v>
      </c>
      <c r="CP79" s="234">
        <f t="shared" ref="CP79:CP113" si="383">IF(CN79=0,0,IF(CN79="N/A","N/A",IF(CN79&gt;=50,0.25,IF(CN79&lt;=24,0.25,0))))</f>
        <v>0</v>
      </c>
      <c r="CQ79" s="234">
        <f t="shared" ref="CQ79:CQ113" si="384">IF(CI79=2,0.25,0)</f>
        <v>0</v>
      </c>
      <c r="CR79" s="242">
        <f t="shared" ref="CR79:CR113" si="385">+IF(BY79="",0,IF(CL79="NO APLICA",0,CM79+CO79+CQ79+IF(CP79="N/A",0,CP79)))</f>
        <v>0</v>
      </c>
      <c r="CT79" s="234">
        <f t="shared" si="224"/>
        <v>66</v>
      </c>
      <c r="CU79" s="235" t="str">
        <f t="shared" ref="CU79:CU113" si="386">IFERROR(YEAR(CW$12),"")</f>
        <v/>
      </c>
      <c r="CV79" s="236" t="str">
        <f>IFERROR(VLOOKUP(CU79,'Referencia Parámetros'!$A$2:$B$18,2),"")</f>
        <v/>
      </c>
      <c r="CW79" s="140"/>
      <c r="CX79" s="140"/>
      <c r="CY79" s="136" t="str">
        <f t="shared" si="306"/>
        <v>Completar</v>
      </c>
      <c r="CZ79" s="134"/>
      <c r="DA79" s="134"/>
      <c r="DB79" s="134"/>
      <c r="DC79" s="136" t="str">
        <f t="shared" si="307"/>
        <v>Completar</v>
      </c>
      <c r="DD79" s="137" t="str">
        <f t="shared" si="308"/>
        <v>Completar</v>
      </c>
      <c r="DE79" s="137" t="str">
        <f t="shared" si="309"/>
        <v>Completar</v>
      </c>
      <c r="DF79" s="135"/>
      <c r="DG79" s="136" t="str">
        <f t="shared" si="310"/>
        <v>Completar</v>
      </c>
      <c r="DH79" s="237">
        <f t="shared" ref="DH79:DH113" si="387">IFERROR(IF(CY79=1,CZ79,IF(CY79=4,CZ79,IF(CY79=5,CZ79,(DA79*8+DB79)))),"")</f>
        <v>0</v>
      </c>
      <c r="DI79" s="238">
        <f t="shared" ref="DI79:DI113" si="388">IFERROR(IF(CY79=1,+CX79/DH79*40,IF(CY79=4,+CX79/DH79*40,IF(CY79=5,+CX79/DH79*40,CX79/DH79*173))),0)</f>
        <v>0</v>
      </c>
      <c r="DJ79" s="239" t="str">
        <f>IFERROR(IF(DI79&gt;20*CV79,'Referencia Parámetros'!$D$20,IF(DI79&gt;10*CV79,'Referencia Parámetros'!$D$21,IF(DI79&gt;5*CV79,'Referencia Parámetros'!$D$22, IF(DI79&gt;1,'Referencia Parámetros'!$D$23,"NO APLICA")))),"")</f>
        <v/>
      </c>
      <c r="DK79" s="240" t="str">
        <f t="shared" ref="DK79:DK113" si="389">IFERROR(IF(DJ79="NO APLICA",0,IF(CY79=1,DJ79*DH79/40,IF(CY79=4,DJ79*DH79/40,IF(CY79=5,DJ79*DH79/40,DJ79*DH79/173)))),"")</f>
        <v/>
      </c>
      <c r="DL79" s="291">
        <f t="shared" si="311"/>
        <v>0</v>
      </c>
      <c r="DM79" s="234">
        <f t="shared" ref="DM79:DM113" si="390">IF(DC79=2,0.25,0)</f>
        <v>0</v>
      </c>
      <c r="DN79" s="234">
        <f t="shared" ref="DN79:DN113" si="391">IF(DL79=0,0,IF(DL79="N/A","N/A",IF(DL79&gt;=50,0.25,IF(DL79&lt;=24,0.25,0))))</f>
        <v>0</v>
      </c>
      <c r="DO79" s="234">
        <f t="shared" ref="DO79:DO113" si="392">IF(DG79=2,0.25,0)</f>
        <v>0</v>
      </c>
      <c r="DP79" s="242">
        <f t="shared" ref="DP79:DP113" si="393">+IF(CW79="",0,IF(DJ79="NO APLICA",0,DK79+DM79+DO79+IF(DN79="N/A",0,DN79)))</f>
        <v>0</v>
      </c>
      <c r="DR79" s="234">
        <f t="shared" si="225"/>
        <v>66</v>
      </c>
      <c r="DS79" s="235" t="str">
        <f t="shared" ref="DS79:DS113" si="394">IFERROR(YEAR(DU$12),"")</f>
        <v/>
      </c>
      <c r="DT79" s="236" t="str">
        <f>IFERROR(VLOOKUP(DS79,'Referencia Parámetros'!$A$2:$B$18,2),"")</f>
        <v/>
      </c>
      <c r="DU79" s="140"/>
      <c r="DV79" s="140"/>
      <c r="DW79" s="136" t="str">
        <f t="shared" si="312"/>
        <v>Completar</v>
      </c>
      <c r="DX79" s="134"/>
      <c r="DY79" s="134"/>
      <c r="DZ79" s="134"/>
      <c r="EA79" s="136" t="str">
        <f t="shared" si="313"/>
        <v>Completar</v>
      </c>
      <c r="EB79" s="137" t="str">
        <f t="shared" si="314"/>
        <v>Completar</v>
      </c>
      <c r="EC79" s="137" t="str">
        <f t="shared" si="315"/>
        <v>Completar</v>
      </c>
      <c r="ED79" s="135"/>
      <c r="EE79" s="136" t="str">
        <f t="shared" si="316"/>
        <v>Completar</v>
      </c>
      <c r="EF79" s="237">
        <f t="shared" ref="EF79:EF113" si="395">IFERROR(IF(DW79=1,DX79,IF(DW79=4,DX79,IF(DW79=5,DX79,(DY79*8+DZ79)))),"")</f>
        <v>0</v>
      </c>
      <c r="EG79" s="238">
        <f t="shared" ref="EG79:EG113" si="396">IFERROR(IF(DW79=1,+DV79/EF79*40,IF(DW79=4,+DV79/EF79*40,IF(DW79=5,+DV79/EF79*40,DV79/EF79*173))),0)</f>
        <v>0</v>
      </c>
      <c r="EH79" s="239" t="str">
        <f>IFERROR(IF(EG79&gt;20*DT79,'Referencia Parámetros'!$D$20,IF(EG79&gt;10*DT79,'Referencia Parámetros'!$D$21,IF(EG79&gt;5*DT79,'Referencia Parámetros'!$D$22, IF(EG79&gt;1,'Referencia Parámetros'!$D$23,"NO APLICA")))),"")</f>
        <v/>
      </c>
      <c r="EI79" s="240" t="str">
        <f t="shared" ref="EI79:EI113" si="397">IFERROR(IF(EH79="NO APLICA",0,IF(DW79=1,EH79*EF79/40,IF(DW79=4,EH79*EF79/40,IF(DW79=5,EH79*EF79/40,EH79*EF79/173)))),"")</f>
        <v/>
      </c>
      <c r="EJ79" s="291">
        <f t="shared" si="317"/>
        <v>0</v>
      </c>
      <c r="EK79" s="234">
        <f t="shared" ref="EK79:EK113" si="398">IF(EA79=2,0.25,0)</f>
        <v>0</v>
      </c>
      <c r="EL79" s="234">
        <f t="shared" ref="EL79:EL113" si="399">IF(EJ79=0,0,IF(EJ79="N/A","N/A",IF(EJ79&gt;=50,0.25,IF(EJ79&lt;=24,0.25,0))))</f>
        <v>0</v>
      </c>
      <c r="EM79" s="234">
        <f t="shared" ref="EM79:EM113" si="400">IF(EE79=2,0.25,0)</f>
        <v>0</v>
      </c>
      <c r="EN79" s="242">
        <f t="shared" ref="EN79:EN113" si="401">+IF(DU79="",0,IF(EH79="NO APLICA",0,EI79+EK79+EM79+IF(EL79="N/A",0,EL79)))</f>
        <v>0</v>
      </c>
      <c r="EP79" s="234">
        <f t="shared" si="226"/>
        <v>66</v>
      </c>
      <c r="EQ79" s="235" t="str">
        <f t="shared" ref="EQ79:EQ113" si="402">IFERROR(YEAR(ES$12),"")</f>
        <v/>
      </c>
      <c r="ER79" s="236" t="str">
        <f>IFERROR(VLOOKUP(EQ79,'Referencia Parámetros'!$A$2:$B$18,2),"")</f>
        <v/>
      </c>
      <c r="ES79" s="140"/>
      <c r="ET79" s="140"/>
      <c r="EU79" s="136" t="str">
        <f t="shared" si="318"/>
        <v>Completar</v>
      </c>
      <c r="EV79" s="134"/>
      <c r="EW79" s="134"/>
      <c r="EX79" s="134"/>
      <c r="EY79" s="136" t="str">
        <f t="shared" si="319"/>
        <v>Completar</v>
      </c>
      <c r="EZ79" s="137" t="str">
        <f t="shared" si="320"/>
        <v>Completar</v>
      </c>
      <c r="FA79" s="137" t="str">
        <f t="shared" si="321"/>
        <v>Completar</v>
      </c>
      <c r="FB79" s="135"/>
      <c r="FC79" s="136" t="str">
        <f t="shared" si="322"/>
        <v>Completar</v>
      </c>
      <c r="FD79" s="237">
        <f t="shared" ref="FD79:FD113" si="403">IFERROR(IF(EU79=1,EV79,IF(EU79=4,EV79,IF(EU79=5,EV79,(EW79*8+EX79)))),"")</f>
        <v>0</v>
      </c>
      <c r="FE79" s="238">
        <f t="shared" ref="FE79:FE113" si="404">IFERROR(IF(EU79=1,+ET79/FD79*40,IF(EU79=4,+ET79/FD79*40,IF(EU79=5,+ET79/FD79*40,ET79/FD79*173))),0)</f>
        <v>0</v>
      </c>
      <c r="FF79" s="239" t="str">
        <f>IFERROR(IF(FE79&gt;20*ER79,'Referencia Parámetros'!$D$20,IF(FE79&gt;10*ER79,'Referencia Parámetros'!$D$21,IF(FE79&gt;5*ER79,'Referencia Parámetros'!$D$22, IF(FE79&gt;1,'Referencia Parámetros'!$D$23,"NO APLICA")))),"")</f>
        <v/>
      </c>
      <c r="FG79" s="240" t="str">
        <f t="shared" ref="FG79:FG113" si="405">IFERROR(IF(FF79="NO APLICA",0,IF(EU79=1,FF79*FD79/40,IF(EU79=4,FF79*FD79/40,IF(EU79=5,FF79*FD79/40,FF79*FD79/173)))),"")</f>
        <v/>
      </c>
      <c r="FH79" s="291">
        <f t="shared" si="323"/>
        <v>0</v>
      </c>
      <c r="FI79" s="234">
        <f t="shared" ref="FI79:FI113" si="406">IF(EY79=2,0.25,0)</f>
        <v>0</v>
      </c>
      <c r="FJ79" s="234">
        <f t="shared" ref="FJ79:FJ113" si="407">IF(FH79=0,0,IF(FH79="N/A","N/A",IF(FH79&gt;=50,0.25,IF(FH79&lt;=24,0.25,0))))</f>
        <v>0</v>
      </c>
      <c r="FK79" s="234">
        <f t="shared" ref="FK79:FK113" si="408">IF(FC79=2,0.25,0)</f>
        <v>0</v>
      </c>
      <c r="FL79" s="242">
        <f t="shared" ref="FL79:FL113" si="409">+IF(ES79="",0,IF(FF79="NO APLICA",0,FG79+FI79+FK79+IF(FJ79="N/A",0,FJ79)))</f>
        <v>0</v>
      </c>
      <c r="FN79" s="234">
        <f t="shared" si="227"/>
        <v>66</v>
      </c>
      <c r="FO79" s="235" t="str">
        <f t="shared" ref="FO79:FO113" si="410">IFERROR(YEAR(FQ$12),"")</f>
        <v/>
      </c>
      <c r="FP79" s="236" t="str">
        <f>IFERROR(VLOOKUP(FO79,'Referencia Parámetros'!$A$2:$B$18,2),"")</f>
        <v/>
      </c>
      <c r="FQ79" s="140"/>
      <c r="FR79" s="140"/>
      <c r="FS79" s="136" t="str">
        <f t="shared" si="324"/>
        <v>Completar</v>
      </c>
      <c r="FT79" s="134"/>
      <c r="FU79" s="134"/>
      <c r="FV79" s="134"/>
      <c r="FW79" s="136" t="str">
        <f t="shared" si="325"/>
        <v>Completar</v>
      </c>
      <c r="FX79" s="137" t="str">
        <f t="shared" si="326"/>
        <v>Completar</v>
      </c>
      <c r="FY79" s="137" t="str">
        <f t="shared" si="327"/>
        <v>Completar</v>
      </c>
      <c r="FZ79" s="135"/>
      <c r="GA79" s="136" t="str">
        <f t="shared" si="328"/>
        <v>Completar</v>
      </c>
      <c r="GB79" s="237">
        <f t="shared" ref="GB79:GB113" si="411">IFERROR(IF(FS79=1,FT79,IF(FS79=4,FT79,IF(FS79=5,FT79,(FU79*8+FV79)))),"")</f>
        <v>0</v>
      </c>
      <c r="GC79" s="238">
        <f t="shared" ref="GC79:GC113" si="412">IFERROR(IF(FS79=1,+FR79/GB79*40,IF(FS79=4,+FR79/GB79*40,IF(FS79=5,+FR79/GB79*40,FR79/GB79*173))),0)</f>
        <v>0</v>
      </c>
      <c r="GD79" s="239" t="str">
        <f>IFERROR(IF(GC79&gt;20*FP79,'Referencia Parámetros'!$D$20,IF(GC79&gt;10*FP79,'Referencia Parámetros'!$D$21,IF(GC79&gt;5*FP79,'Referencia Parámetros'!$D$22, IF(GC79&gt;1,'Referencia Parámetros'!$D$23,"NO APLICA")))),"")</f>
        <v/>
      </c>
      <c r="GE79" s="240" t="str">
        <f t="shared" ref="GE79:GE113" si="413">IFERROR(IF(GD79="NO APLICA",0,IF(FS79=1,GD79*GB79/40,IF(FS79=4,GD79*GB79/40,IF(FS79=5,GD79*GB79/40,GD79*GB79/173)))),"")</f>
        <v/>
      </c>
      <c r="GF79" s="291">
        <f t="shared" si="329"/>
        <v>0</v>
      </c>
      <c r="GG79" s="234">
        <f t="shared" ref="GG79:GG113" si="414">IF(FW79=2,0.25,0)</f>
        <v>0</v>
      </c>
      <c r="GH79" s="234">
        <f t="shared" ref="GH79:GH113" si="415">IF(GF79=0,0,IF(GF79="N/A","N/A",IF(GF79&gt;=50,0.25,IF(GF79&lt;=24,0.25,0))))</f>
        <v>0</v>
      </c>
      <c r="GI79" s="234">
        <f t="shared" ref="GI79:GI113" si="416">IF(GA79=2,0.25,0)</f>
        <v>0</v>
      </c>
      <c r="GJ79" s="242">
        <f t="shared" ref="GJ79:GJ113" si="417">+IF(FQ79="",0,IF(GD79="NO APLICA",0,GE79+GG79+GI79+IF(GH79="N/A",0,GH79)))</f>
        <v>0</v>
      </c>
      <c r="GL79" s="234">
        <f t="shared" si="228"/>
        <v>66</v>
      </c>
      <c r="GM79" s="235" t="str">
        <f t="shared" ref="GM79:GM113" si="418">IFERROR(YEAR(GO$12),"")</f>
        <v/>
      </c>
      <c r="GN79" s="236" t="str">
        <f>IFERROR(VLOOKUP(GM79,'Referencia Parámetros'!$A$2:$B$18,2),"")</f>
        <v/>
      </c>
      <c r="GO79" s="140"/>
      <c r="GP79" s="140"/>
      <c r="GQ79" s="136" t="str">
        <f t="shared" si="330"/>
        <v>Completar</v>
      </c>
      <c r="GR79" s="134"/>
      <c r="GS79" s="134"/>
      <c r="GT79" s="134"/>
      <c r="GU79" s="136" t="str">
        <f t="shared" si="331"/>
        <v>Completar</v>
      </c>
      <c r="GV79" s="137" t="str">
        <f t="shared" si="332"/>
        <v>Completar</v>
      </c>
      <c r="GW79" s="137" t="str">
        <f t="shared" si="333"/>
        <v>Completar</v>
      </c>
      <c r="GX79" s="135"/>
      <c r="GY79" s="136" t="str">
        <f t="shared" si="334"/>
        <v>Completar</v>
      </c>
      <c r="GZ79" s="237">
        <f t="shared" ref="GZ79:GZ113" si="419">IFERROR(IF(GQ79=1,GR79,IF(GQ79=4,GR79,IF(GQ79=5,GR79,(GS79*8+GT79)))),"")</f>
        <v>0</v>
      </c>
      <c r="HA79" s="238">
        <f t="shared" ref="HA79:HA113" si="420">IFERROR(IF(GQ79=1,+GP79/GZ79*40,IF(GQ79=4,+GP79/GZ79*40,IF(GQ79=5,+GP79/GZ79*40,GP79/GZ79*173))),0)</f>
        <v>0</v>
      </c>
      <c r="HB79" s="239" t="str">
        <f>IFERROR(IF(HA79&gt;20*GN79,'Referencia Parámetros'!$D$20,IF(HA79&gt;10*GN79,'Referencia Parámetros'!$D$21,IF(HA79&gt;5*GN79,'Referencia Parámetros'!$D$22, IF(HA79&gt;1,'Referencia Parámetros'!$D$23,"NO APLICA")))),"")</f>
        <v/>
      </c>
      <c r="HC79" s="240" t="str">
        <f t="shared" ref="HC79:HC113" si="421">IFERROR(IF(HB79="NO APLICA",0,IF(GQ79=1,HB79*GZ79/40,IF(GQ79=4,HB79*GZ79/40,IF(GQ79=5,HB79*GZ79/40,HB79*GZ79/173)))),"")</f>
        <v/>
      </c>
      <c r="HD79" s="291">
        <f t="shared" si="335"/>
        <v>0</v>
      </c>
      <c r="HE79" s="234">
        <f t="shared" ref="HE79:HE113" si="422">IF(GU79=2,0.25,0)</f>
        <v>0</v>
      </c>
      <c r="HF79" s="234">
        <f t="shared" ref="HF79:HF113" si="423">IF(HD79=0,0,IF(HD79="N/A","N/A",IF(HD79&gt;=50,0.25,IF(HD79&lt;=24,0.25,0))))</f>
        <v>0</v>
      </c>
      <c r="HG79" s="234">
        <f t="shared" ref="HG79:HG113" si="424">IF(GY79=2,0.25,0)</f>
        <v>0</v>
      </c>
      <c r="HH79" s="242">
        <f t="shared" ref="HH79:HH113" si="425">+IF(GO79="",0,IF(HB79="NO APLICA",0,HC79+HE79+HG79+IF(HF79="N/A",0,HF79)))</f>
        <v>0</v>
      </c>
      <c r="HJ79" s="234">
        <f t="shared" si="229"/>
        <v>66</v>
      </c>
      <c r="HK79" s="235" t="str">
        <f t="shared" ref="HK79:HK113" si="426">IFERROR(YEAR(HM$12),"")</f>
        <v/>
      </c>
      <c r="HL79" s="236" t="str">
        <f>IFERROR(VLOOKUP(HK79,'Referencia Parámetros'!$A$2:$B$18,2),"")</f>
        <v/>
      </c>
      <c r="HM79" s="140"/>
      <c r="HN79" s="140"/>
      <c r="HO79" s="136" t="str">
        <f t="shared" si="336"/>
        <v>Completar</v>
      </c>
      <c r="HP79" s="134"/>
      <c r="HQ79" s="134"/>
      <c r="HR79" s="134"/>
      <c r="HS79" s="136" t="str">
        <f t="shared" si="337"/>
        <v>Completar</v>
      </c>
      <c r="HT79" s="137" t="str">
        <f t="shared" si="338"/>
        <v>Completar</v>
      </c>
      <c r="HU79" s="137" t="str">
        <f t="shared" si="339"/>
        <v>Completar</v>
      </c>
      <c r="HV79" s="135"/>
      <c r="HW79" s="136" t="str">
        <f t="shared" si="340"/>
        <v>Completar</v>
      </c>
      <c r="HX79" s="237">
        <f t="shared" ref="HX79:HX113" si="427">IFERROR(IF(HO79=1,HP79,IF(HO79=4,HP79,IF(HO79=5,HP79,(HQ79*8+HR79)))),"")</f>
        <v>0</v>
      </c>
      <c r="HY79" s="238">
        <f t="shared" ref="HY79:HY113" si="428">IFERROR(IF(HO79=1,+HN79/HX79*40,IF(HO79=4,+HN79/HX79*40,IF(HO79=5,+HN79/HX79*40,HN79/HX79*173))),0)</f>
        <v>0</v>
      </c>
      <c r="HZ79" s="239" t="str">
        <f>IFERROR(IF(HY79&gt;20*HL79,'Referencia Parámetros'!$D$20,IF(HY79&gt;10*HL79,'Referencia Parámetros'!$D$21,IF(HY79&gt;5*HL79,'Referencia Parámetros'!$D$22, IF(HY79&gt;1,'Referencia Parámetros'!$D$23,"NO APLICA")))),"")</f>
        <v/>
      </c>
      <c r="IA79" s="240" t="str">
        <f t="shared" ref="IA79:IA113" si="429">IFERROR(IF(HZ79="NO APLICA",0,IF(HO79=1,HZ79*HX79/40,IF(HO79=4,HZ79*HX79/40,IF(HO79=5,HZ79*HX79/40,HZ79*HX79/173)))),"")</f>
        <v/>
      </c>
      <c r="IB79" s="291">
        <f t="shared" si="341"/>
        <v>0</v>
      </c>
      <c r="IC79" s="234">
        <f t="shared" ref="IC79:IC113" si="430">IF(HS79=2,0.25,0)</f>
        <v>0</v>
      </c>
      <c r="ID79" s="234">
        <f t="shared" ref="ID79:ID113" si="431">IF(IB79=0,0,IF(IB79="N/A","N/A",IF(IB79&gt;=50,0.25,IF(IB79&lt;=24,0.25,0))))</f>
        <v>0</v>
      </c>
      <c r="IE79" s="234">
        <f t="shared" ref="IE79:IE113" si="432">IF(HW79=2,0.25,0)</f>
        <v>0</v>
      </c>
      <c r="IF79" s="242">
        <f t="shared" ref="IF79:IF113" si="433">+IF(HM79="",0,IF(HZ79="NO APLICA",0,IA79+IC79+IE79+IF(ID79="N/A",0,ID79)))</f>
        <v>0</v>
      </c>
      <c r="IH79" s="234">
        <f t="shared" si="230"/>
        <v>66</v>
      </c>
      <c r="II79" s="235" t="str">
        <f t="shared" ref="II79:II113" si="434">IFERROR(YEAR(IK$12),"")</f>
        <v/>
      </c>
      <c r="IJ79" s="236" t="str">
        <f>IFERROR(VLOOKUP(II79,'Referencia Parámetros'!$A$2:$B$18,2),"")</f>
        <v/>
      </c>
      <c r="IK79" s="140"/>
      <c r="IL79" s="140"/>
      <c r="IM79" s="136" t="str">
        <f t="shared" si="342"/>
        <v>Completar</v>
      </c>
      <c r="IN79" s="134"/>
      <c r="IO79" s="134"/>
      <c r="IP79" s="134"/>
      <c r="IQ79" s="136" t="str">
        <f t="shared" si="343"/>
        <v>Completar</v>
      </c>
      <c r="IR79" s="137" t="str">
        <f t="shared" si="344"/>
        <v>Completar</v>
      </c>
      <c r="IS79" s="137" t="str">
        <f t="shared" si="345"/>
        <v>Completar</v>
      </c>
      <c r="IT79" s="135"/>
      <c r="IU79" s="136" t="str">
        <f t="shared" si="346"/>
        <v>Completar</v>
      </c>
      <c r="IV79" s="237">
        <f t="shared" ref="IV79:IV113" si="435">IFERROR(IF(IM79=1,IN79,IF(IM79=4,IN79,IF(IM79=5,IN79,(IO79*8+IP79)))),"")</f>
        <v>0</v>
      </c>
      <c r="IW79" s="238">
        <f t="shared" ref="IW79:IW113" si="436">IFERROR(IF(IM79=1,+IL79/IV79*40,IF(IM79=4,+IL79/IV79*40,IF(IM79=5,+IL79/IV79*40,IL79/IV79*173))),0)</f>
        <v>0</v>
      </c>
      <c r="IX79" s="239" t="str">
        <f>IFERROR(IF(IW79&gt;20*IJ79,'Referencia Parámetros'!$D$20,IF(IW79&gt;10*IJ79,'Referencia Parámetros'!$D$21,IF(IW79&gt;5*IJ79,'Referencia Parámetros'!$D$22, IF(IW79&gt;1,'Referencia Parámetros'!$D$23,"NO APLICA")))),"")</f>
        <v/>
      </c>
      <c r="IY79" s="240" t="str">
        <f t="shared" ref="IY79:IY113" si="437">IFERROR(IF(IX79="NO APLICA",0,IF(IM79=1,IX79*IV79/40,IF(IM79=4,IX79*IV79/40,IF(IM79=5,IX79*IV79/40,IX79*IV79/173)))),"")</f>
        <v/>
      </c>
      <c r="IZ79" s="291">
        <f t="shared" si="347"/>
        <v>0</v>
      </c>
      <c r="JA79" s="234">
        <f t="shared" ref="JA79:JA113" si="438">IF(IQ79=2,0.25,0)</f>
        <v>0</v>
      </c>
      <c r="JB79" s="234">
        <f t="shared" ref="JB79:JB113" si="439">IF(IZ79=0,0,IF(IZ79="N/A","N/A",IF(IZ79&gt;=50,0.25,IF(IZ79&lt;=24,0.25,0))))</f>
        <v>0</v>
      </c>
      <c r="JC79" s="234">
        <f t="shared" ref="JC79:JC113" si="440">IF(IU79=2,0.25,0)</f>
        <v>0</v>
      </c>
      <c r="JD79" s="242">
        <f t="shared" ref="JD79:JD113" si="441">+IF(IK79="",0,IF(IX79="NO APLICA",0,IY79+JA79+JC79+IF(JB79="N/A",0,JB79)))</f>
        <v>0</v>
      </c>
      <c r="JE79" s="198"/>
      <c r="JF79" s="234">
        <f t="shared" si="231"/>
        <v>66</v>
      </c>
      <c r="JG79" s="235" t="str">
        <f t="shared" ref="JG79:JG113" si="442">IFERROR(YEAR(JI$12),"")</f>
        <v/>
      </c>
      <c r="JH79" s="236" t="str">
        <f>IFERROR(VLOOKUP(JG79,'Referencia Parámetros'!$A$2:$B$18,2),"")</f>
        <v/>
      </c>
      <c r="JI79" s="140"/>
      <c r="JJ79" s="140"/>
      <c r="JK79" s="136" t="str">
        <f t="shared" si="348"/>
        <v>Completar</v>
      </c>
      <c r="JL79" s="134"/>
      <c r="JM79" s="134"/>
      <c r="JN79" s="134"/>
      <c r="JO79" s="136" t="str">
        <f t="shared" si="349"/>
        <v>Completar</v>
      </c>
      <c r="JP79" s="137" t="str">
        <f t="shared" si="350"/>
        <v>Completar</v>
      </c>
      <c r="JQ79" s="137" t="str">
        <f t="shared" si="351"/>
        <v>Completar</v>
      </c>
      <c r="JR79" s="135"/>
      <c r="JS79" s="136" t="str">
        <f t="shared" si="352"/>
        <v>Completar</v>
      </c>
      <c r="JT79" s="237">
        <f t="shared" ref="JT79:JT113" si="443">IFERROR(IF(JK79=1,JL79,IF(JK79=4,JL79,IF(JK79=5,JL79,(JM79*8+JN79)))),"")</f>
        <v>0</v>
      </c>
      <c r="JU79" s="238">
        <f t="shared" ref="JU79:JU113" si="444">IFERROR(IF(JK79=1,+JJ79/JT79*40,IF(JK79=4,+JJ79/JT79*40,IF(JK79=5,+JJ79/JT79*40,JJ79/JT79*173))),0)</f>
        <v>0</v>
      </c>
      <c r="JV79" s="239" t="str">
        <f>IFERROR(IF(JU79&gt;20*JH79,'Referencia Parámetros'!$D$20,IF(JU79&gt;10*JH79,'Referencia Parámetros'!$D$21,IF(JU79&gt;5*JH79,'Referencia Parámetros'!$D$22, IF(JU79&gt;1,'Referencia Parámetros'!$D$23,"NO APLICA")))),"")</f>
        <v/>
      </c>
      <c r="JW79" s="240" t="str">
        <f t="shared" ref="JW79:JW113" si="445">IFERROR(IF(JV79="NO APLICA",0,IF(JK79=1,JV79*JT79/40,IF(JK79=4,JV79*JT79/40,IF(JK79=5,JV79*JT79/40,JV79*JT79/173)))),"")</f>
        <v/>
      </c>
      <c r="JX79" s="291">
        <f t="shared" si="353"/>
        <v>0</v>
      </c>
      <c r="JY79" s="234">
        <f t="shared" ref="JY79:JY113" si="446">IF(JO79=2,0.25,0)</f>
        <v>0</v>
      </c>
      <c r="JZ79" s="234">
        <f t="shared" ref="JZ79:JZ113" si="447">IF(JX79=0,0,IF(JX79="N/A","N/A",IF(JX79&gt;=50,0.25,IF(JX79&lt;=24,0.25,0))))</f>
        <v>0</v>
      </c>
      <c r="KA79" s="234">
        <f t="shared" ref="KA79:KA113" si="448">IF(JS79=2,0.25,0)</f>
        <v>0</v>
      </c>
      <c r="KB79" s="242">
        <f t="shared" ref="KB79:KB113" si="449">+IF(JI79="",0,IF(JV79="NO APLICA",0,JW79+JY79+KA79+IF(JZ79="N/A",0,JZ79)))</f>
        <v>0</v>
      </c>
      <c r="LK79" s="244"/>
      <c r="LY79" s="198"/>
    </row>
    <row r="80" spans="1:337" ht="16.5" customHeight="1" x14ac:dyDescent="0.25">
      <c r="A80" s="234">
        <f t="shared" ref="A80:A113" si="450">A79+1</f>
        <v>67</v>
      </c>
      <c r="B80" s="235" t="str">
        <f t="shared" si="354"/>
        <v/>
      </c>
      <c r="C80" s="236" t="str">
        <f>+IFERROR(VLOOKUP(B80,'Referencia Parámetros'!$A$2:$B$18,2),"")</f>
        <v/>
      </c>
      <c r="D80" s="140"/>
      <c r="E80" s="134"/>
      <c r="F80" s="135"/>
      <c r="G80" s="134"/>
      <c r="H80" s="134"/>
      <c r="I80" s="134"/>
      <c r="J80" s="135"/>
      <c r="K80" s="141"/>
      <c r="L80" s="141"/>
      <c r="M80" s="135"/>
      <c r="N80" s="135"/>
      <c r="O80" s="237">
        <f t="shared" si="355"/>
        <v>0</v>
      </c>
      <c r="P80" s="238">
        <f t="shared" si="356"/>
        <v>0</v>
      </c>
      <c r="Q80" s="239" t="str">
        <f>IFERROR(IF(P80&gt;20*C80,'Referencia Parámetros'!$D$20,IF(P80&gt;10*C80,'Referencia Parámetros'!$D$21,IF(P80&gt;5*C80,'Referencia Parámetros'!$D$22,IF(P80&gt;1,'Referencia Parámetros'!$D$23,"NO APLICA")))),"")</f>
        <v/>
      </c>
      <c r="R80" s="240" t="str">
        <f t="shared" si="357"/>
        <v/>
      </c>
      <c r="S80" s="300">
        <f t="shared" si="288"/>
        <v>0</v>
      </c>
      <c r="T80" s="234">
        <f t="shared" si="358"/>
        <v>0</v>
      </c>
      <c r="U80" s="234">
        <f t="shared" si="359"/>
        <v>0</v>
      </c>
      <c r="V80" s="234">
        <f t="shared" si="360"/>
        <v>0</v>
      </c>
      <c r="W80" s="242">
        <f t="shared" si="361"/>
        <v>0</v>
      </c>
      <c r="X80" s="297"/>
      <c r="Z80" s="234">
        <f t="shared" ref="Z80:Z113" si="451">Z79+1</f>
        <v>67</v>
      </c>
      <c r="AA80" s="235" t="str">
        <f t="shared" si="362"/>
        <v/>
      </c>
      <c r="AB80" s="236" t="str">
        <f>IFERROR(VLOOKUP(AA80,'Referencia Parámetros'!$A$2:$B$18,2),"")</f>
        <v/>
      </c>
      <c r="AC80" s="140"/>
      <c r="AD80" s="140"/>
      <c r="AE80" s="136" t="str">
        <f t="shared" si="289"/>
        <v>Completar</v>
      </c>
      <c r="AF80" s="134"/>
      <c r="AG80" s="134"/>
      <c r="AH80" s="134"/>
      <c r="AI80" s="136" t="str">
        <f t="shared" si="290"/>
        <v>Completar</v>
      </c>
      <c r="AJ80" s="137" t="str">
        <f t="shared" si="291"/>
        <v>Completar</v>
      </c>
      <c r="AK80" s="137" t="str">
        <f t="shared" si="292"/>
        <v>Completar</v>
      </c>
      <c r="AL80" s="135"/>
      <c r="AM80" s="136" t="str">
        <f t="shared" si="293"/>
        <v>Completar</v>
      </c>
      <c r="AN80" s="237">
        <f t="shared" si="363"/>
        <v>0</v>
      </c>
      <c r="AO80" s="238">
        <f t="shared" si="364"/>
        <v>0</v>
      </c>
      <c r="AP80" s="239" t="str">
        <f>IFERROR(IF(AO80&gt;20*AB80,'Referencia Parámetros'!$D$20,IF(AO80&gt;10*AB80,'Referencia Parámetros'!$D$21,IF(AO80&gt;5*AB80,'Referencia Parámetros'!$D$22, IF(AO80&gt;1,'Referencia Parámetros'!$D$23,"NO APLICA")))),"")</f>
        <v/>
      </c>
      <c r="AQ80" s="240" t="str">
        <f t="shared" si="365"/>
        <v/>
      </c>
      <c r="AR80" s="291">
        <f t="shared" si="232"/>
        <v>0</v>
      </c>
      <c r="AS80" s="234">
        <f t="shared" si="366"/>
        <v>0</v>
      </c>
      <c r="AT80" s="234">
        <f t="shared" si="367"/>
        <v>0</v>
      </c>
      <c r="AU80" s="234">
        <f t="shared" si="368"/>
        <v>0</v>
      </c>
      <c r="AV80" s="242">
        <f t="shared" si="369"/>
        <v>0</v>
      </c>
      <c r="AX80" s="234">
        <f t="shared" ref="AX80:AX113" si="452">AX79+1</f>
        <v>67</v>
      </c>
      <c r="AY80" s="235" t="str">
        <f t="shared" si="370"/>
        <v/>
      </c>
      <c r="AZ80" s="236" t="str">
        <f>IFERROR(VLOOKUP(AY80,'Referencia Parámetros'!$A$2:$B$18,2),"")</f>
        <v/>
      </c>
      <c r="BA80" s="140"/>
      <c r="BB80" s="140"/>
      <c r="BC80" s="136" t="str">
        <f t="shared" si="294"/>
        <v>Completar</v>
      </c>
      <c r="BD80" s="134"/>
      <c r="BE80" s="134"/>
      <c r="BF80" s="134"/>
      <c r="BG80" s="136" t="str">
        <f t="shared" si="295"/>
        <v>Completar</v>
      </c>
      <c r="BH80" s="137" t="str">
        <f t="shared" si="296"/>
        <v>Completar</v>
      </c>
      <c r="BI80" s="137" t="str">
        <f t="shared" si="297"/>
        <v>Completar</v>
      </c>
      <c r="BJ80" s="135"/>
      <c r="BK80" s="136" t="str">
        <f t="shared" si="298"/>
        <v>Completar</v>
      </c>
      <c r="BL80" s="237">
        <f t="shared" si="371"/>
        <v>0</v>
      </c>
      <c r="BM80" s="238">
        <f t="shared" si="372"/>
        <v>0</v>
      </c>
      <c r="BN80" s="239" t="str">
        <f>IFERROR(IF(BM80&gt;20*AZ80,'Referencia Parámetros'!$D$20,IF(BM80&gt;10*AZ80,'Referencia Parámetros'!$D$21,IF(BM80&gt;5*AZ80,'Referencia Parámetros'!$D$22, IF(BM80&gt;1,'Referencia Parámetros'!$D$23,"NO APLICA")))),"")</f>
        <v/>
      </c>
      <c r="BO80" s="240" t="str">
        <f t="shared" si="373"/>
        <v/>
      </c>
      <c r="BP80" s="291">
        <f t="shared" si="299"/>
        <v>0</v>
      </c>
      <c r="BQ80" s="234">
        <f t="shared" si="374"/>
        <v>0</v>
      </c>
      <c r="BR80" s="234">
        <f t="shared" si="375"/>
        <v>0</v>
      </c>
      <c r="BS80" s="234">
        <f t="shared" si="376"/>
        <v>0</v>
      </c>
      <c r="BT80" s="242">
        <f t="shared" si="377"/>
        <v>0</v>
      </c>
      <c r="BV80" s="234">
        <f t="shared" ref="BV80:BV113" si="453">BV79+1</f>
        <v>67</v>
      </c>
      <c r="BW80" s="235" t="str">
        <f t="shared" si="378"/>
        <v/>
      </c>
      <c r="BX80" s="236" t="str">
        <f>IFERROR(VLOOKUP(BW80,'Referencia Parámetros'!$A$2:$B$18,2),"")</f>
        <v/>
      </c>
      <c r="BY80" s="140"/>
      <c r="BZ80" s="140"/>
      <c r="CA80" s="136" t="str">
        <f t="shared" si="300"/>
        <v>Completar</v>
      </c>
      <c r="CB80" s="134"/>
      <c r="CC80" s="134"/>
      <c r="CD80" s="134"/>
      <c r="CE80" s="136" t="str">
        <f t="shared" si="301"/>
        <v>Completar</v>
      </c>
      <c r="CF80" s="137" t="str">
        <f t="shared" si="302"/>
        <v>Completar</v>
      </c>
      <c r="CG80" s="137" t="str">
        <f t="shared" si="303"/>
        <v>Completar</v>
      </c>
      <c r="CH80" s="135"/>
      <c r="CI80" s="136" t="str">
        <f t="shared" si="304"/>
        <v>Completar</v>
      </c>
      <c r="CJ80" s="237">
        <f t="shared" si="379"/>
        <v>0</v>
      </c>
      <c r="CK80" s="238">
        <f t="shared" si="380"/>
        <v>0</v>
      </c>
      <c r="CL80" s="239" t="str">
        <f>IFERROR(IF(CK80&gt;20*BX80,'Referencia Parámetros'!$D$20,IF(CK80&gt;10*BX80,'Referencia Parámetros'!$D$21,IF(CK80&gt;5*BX80,'Referencia Parámetros'!$D$22, IF(CK80&gt;1,'Referencia Parámetros'!$D$23,"NO APLICA")))),"")</f>
        <v/>
      </c>
      <c r="CM80" s="240" t="str">
        <f t="shared" si="381"/>
        <v/>
      </c>
      <c r="CN80" s="291">
        <f t="shared" si="305"/>
        <v>0</v>
      </c>
      <c r="CO80" s="234">
        <f t="shared" si="382"/>
        <v>0</v>
      </c>
      <c r="CP80" s="234">
        <f t="shared" si="383"/>
        <v>0</v>
      </c>
      <c r="CQ80" s="234">
        <f t="shared" si="384"/>
        <v>0</v>
      </c>
      <c r="CR80" s="242">
        <f t="shared" si="385"/>
        <v>0</v>
      </c>
      <c r="CT80" s="234">
        <f t="shared" ref="CT80:CT113" si="454">CT79+1</f>
        <v>67</v>
      </c>
      <c r="CU80" s="235" t="str">
        <f t="shared" si="386"/>
        <v/>
      </c>
      <c r="CV80" s="236" t="str">
        <f>IFERROR(VLOOKUP(CU80,'Referencia Parámetros'!$A$2:$B$18,2),"")</f>
        <v/>
      </c>
      <c r="CW80" s="140"/>
      <c r="CX80" s="140"/>
      <c r="CY80" s="136" t="str">
        <f t="shared" si="306"/>
        <v>Completar</v>
      </c>
      <c r="CZ80" s="134"/>
      <c r="DA80" s="134"/>
      <c r="DB80" s="134"/>
      <c r="DC80" s="136" t="str">
        <f t="shared" si="307"/>
        <v>Completar</v>
      </c>
      <c r="DD80" s="137" t="str">
        <f t="shared" si="308"/>
        <v>Completar</v>
      </c>
      <c r="DE80" s="137" t="str">
        <f t="shared" si="309"/>
        <v>Completar</v>
      </c>
      <c r="DF80" s="135"/>
      <c r="DG80" s="136" t="str">
        <f t="shared" si="310"/>
        <v>Completar</v>
      </c>
      <c r="DH80" s="237">
        <f t="shared" si="387"/>
        <v>0</v>
      </c>
      <c r="DI80" s="238">
        <f t="shared" si="388"/>
        <v>0</v>
      </c>
      <c r="DJ80" s="239" t="str">
        <f>IFERROR(IF(DI80&gt;20*CV80,'Referencia Parámetros'!$D$20,IF(DI80&gt;10*CV80,'Referencia Parámetros'!$D$21,IF(DI80&gt;5*CV80,'Referencia Parámetros'!$D$22, IF(DI80&gt;1,'Referencia Parámetros'!$D$23,"NO APLICA")))),"")</f>
        <v/>
      </c>
      <c r="DK80" s="240" t="str">
        <f t="shared" si="389"/>
        <v/>
      </c>
      <c r="DL80" s="291">
        <f t="shared" si="311"/>
        <v>0</v>
      </c>
      <c r="DM80" s="234">
        <f t="shared" si="390"/>
        <v>0</v>
      </c>
      <c r="DN80" s="234">
        <f t="shared" si="391"/>
        <v>0</v>
      </c>
      <c r="DO80" s="234">
        <f t="shared" si="392"/>
        <v>0</v>
      </c>
      <c r="DP80" s="242">
        <f t="shared" si="393"/>
        <v>0</v>
      </c>
      <c r="DR80" s="234">
        <f t="shared" ref="DR80:DR113" si="455">DR79+1</f>
        <v>67</v>
      </c>
      <c r="DS80" s="235" t="str">
        <f t="shared" si="394"/>
        <v/>
      </c>
      <c r="DT80" s="236" t="str">
        <f>IFERROR(VLOOKUP(DS80,'Referencia Parámetros'!$A$2:$B$18,2),"")</f>
        <v/>
      </c>
      <c r="DU80" s="140"/>
      <c r="DV80" s="140"/>
      <c r="DW80" s="136" t="str">
        <f t="shared" si="312"/>
        <v>Completar</v>
      </c>
      <c r="DX80" s="134"/>
      <c r="DY80" s="134"/>
      <c r="DZ80" s="134"/>
      <c r="EA80" s="136" t="str">
        <f t="shared" si="313"/>
        <v>Completar</v>
      </c>
      <c r="EB80" s="137" t="str">
        <f t="shared" si="314"/>
        <v>Completar</v>
      </c>
      <c r="EC80" s="137" t="str">
        <f t="shared" si="315"/>
        <v>Completar</v>
      </c>
      <c r="ED80" s="135"/>
      <c r="EE80" s="136" t="str">
        <f t="shared" si="316"/>
        <v>Completar</v>
      </c>
      <c r="EF80" s="237">
        <f t="shared" si="395"/>
        <v>0</v>
      </c>
      <c r="EG80" s="238">
        <f t="shared" si="396"/>
        <v>0</v>
      </c>
      <c r="EH80" s="239" t="str">
        <f>IFERROR(IF(EG80&gt;20*DT80,'Referencia Parámetros'!$D$20,IF(EG80&gt;10*DT80,'Referencia Parámetros'!$D$21,IF(EG80&gt;5*DT80,'Referencia Parámetros'!$D$22, IF(EG80&gt;1,'Referencia Parámetros'!$D$23,"NO APLICA")))),"")</f>
        <v/>
      </c>
      <c r="EI80" s="240" t="str">
        <f t="shared" si="397"/>
        <v/>
      </c>
      <c r="EJ80" s="291">
        <f t="shared" si="317"/>
        <v>0</v>
      </c>
      <c r="EK80" s="234">
        <f t="shared" si="398"/>
        <v>0</v>
      </c>
      <c r="EL80" s="234">
        <f t="shared" si="399"/>
        <v>0</v>
      </c>
      <c r="EM80" s="234">
        <f t="shared" si="400"/>
        <v>0</v>
      </c>
      <c r="EN80" s="242">
        <f t="shared" si="401"/>
        <v>0</v>
      </c>
      <c r="EP80" s="234">
        <f t="shared" ref="EP80:EP113" si="456">EP79+1</f>
        <v>67</v>
      </c>
      <c r="EQ80" s="235" t="str">
        <f t="shared" si="402"/>
        <v/>
      </c>
      <c r="ER80" s="236" t="str">
        <f>IFERROR(VLOOKUP(EQ80,'Referencia Parámetros'!$A$2:$B$18,2),"")</f>
        <v/>
      </c>
      <c r="ES80" s="140"/>
      <c r="ET80" s="140"/>
      <c r="EU80" s="136" t="str">
        <f t="shared" si="318"/>
        <v>Completar</v>
      </c>
      <c r="EV80" s="134"/>
      <c r="EW80" s="134"/>
      <c r="EX80" s="134"/>
      <c r="EY80" s="136" t="str">
        <f t="shared" si="319"/>
        <v>Completar</v>
      </c>
      <c r="EZ80" s="137" t="str">
        <f t="shared" si="320"/>
        <v>Completar</v>
      </c>
      <c r="FA80" s="137" t="str">
        <f t="shared" si="321"/>
        <v>Completar</v>
      </c>
      <c r="FB80" s="135"/>
      <c r="FC80" s="136" t="str">
        <f t="shared" si="322"/>
        <v>Completar</v>
      </c>
      <c r="FD80" s="237">
        <f t="shared" si="403"/>
        <v>0</v>
      </c>
      <c r="FE80" s="238">
        <f t="shared" si="404"/>
        <v>0</v>
      </c>
      <c r="FF80" s="239" t="str">
        <f>IFERROR(IF(FE80&gt;20*ER80,'Referencia Parámetros'!$D$20,IF(FE80&gt;10*ER80,'Referencia Parámetros'!$D$21,IF(FE80&gt;5*ER80,'Referencia Parámetros'!$D$22, IF(FE80&gt;1,'Referencia Parámetros'!$D$23,"NO APLICA")))),"")</f>
        <v/>
      </c>
      <c r="FG80" s="240" t="str">
        <f t="shared" si="405"/>
        <v/>
      </c>
      <c r="FH80" s="291">
        <f t="shared" si="323"/>
        <v>0</v>
      </c>
      <c r="FI80" s="234">
        <f t="shared" si="406"/>
        <v>0</v>
      </c>
      <c r="FJ80" s="234">
        <f t="shared" si="407"/>
        <v>0</v>
      </c>
      <c r="FK80" s="234">
        <f t="shared" si="408"/>
        <v>0</v>
      </c>
      <c r="FL80" s="242">
        <f t="shared" si="409"/>
        <v>0</v>
      </c>
      <c r="FN80" s="234">
        <f t="shared" ref="FN80:FN113" si="457">FN79+1</f>
        <v>67</v>
      </c>
      <c r="FO80" s="235" t="str">
        <f t="shared" si="410"/>
        <v/>
      </c>
      <c r="FP80" s="236" t="str">
        <f>IFERROR(VLOOKUP(FO80,'Referencia Parámetros'!$A$2:$B$18,2),"")</f>
        <v/>
      </c>
      <c r="FQ80" s="140"/>
      <c r="FR80" s="140"/>
      <c r="FS80" s="136" t="str">
        <f t="shared" si="324"/>
        <v>Completar</v>
      </c>
      <c r="FT80" s="134"/>
      <c r="FU80" s="134"/>
      <c r="FV80" s="134"/>
      <c r="FW80" s="136" t="str">
        <f t="shared" si="325"/>
        <v>Completar</v>
      </c>
      <c r="FX80" s="137" t="str">
        <f t="shared" si="326"/>
        <v>Completar</v>
      </c>
      <c r="FY80" s="137" t="str">
        <f t="shared" si="327"/>
        <v>Completar</v>
      </c>
      <c r="FZ80" s="135"/>
      <c r="GA80" s="136" t="str">
        <f t="shared" si="328"/>
        <v>Completar</v>
      </c>
      <c r="GB80" s="237">
        <f t="shared" si="411"/>
        <v>0</v>
      </c>
      <c r="GC80" s="238">
        <f t="shared" si="412"/>
        <v>0</v>
      </c>
      <c r="GD80" s="239" t="str">
        <f>IFERROR(IF(GC80&gt;20*FP80,'Referencia Parámetros'!$D$20,IF(GC80&gt;10*FP80,'Referencia Parámetros'!$D$21,IF(GC80&gt;5*FP80,'Referencia Parámetros'!$D$22, IF(GC80&gt;1,'Referencia Parámetros'!$D$23,"NO APLICA")))),"")</f>
        <v/>
      </c>
      <c r="GE80" s="240" t="str">
        <f t="shared" si="413"/>
        <v/>
      </c>
      <c r="GF80" s="291">
        <f t="shared" si="329"/>
        <v>0</v>
      </c>
      <c r="GG80" s="234">
        <f t="shared" si="414"/>
        <v>0</v>
      </c>
      <c r="GH80" s="234">
        <f t="shared" si="415"/>
        <v>0</v>
      </c>
      <c r="GI80" s="234">
        <f t="shared" si="416"/>
        <v>0</v>
      </c>
      <c r="GJ80" s="242">
        <f t="shared" si="417"/>
        <v>0</v>
      </c>
      <c r="GL80" s="234">
        <f t="shared" ref="GL80:GL113" si="458">GL79+1</f>
        <v>67</v>
      </c>
      <c r="GM80" s="235" t="str">
        <f t="shared" si="418"/>
        <v/>
      </c>
      <c r="GN80" s="236" t="str">
        <f>IFERROR(VLOOKUP(GM80,'Referencia Parámetros'!$A$2:$B$18,2),"")</f>
        <v/>
      </c>
      <c r="GO80" s="140"/>
      <c r="GP80" s="140"/>
      <c r="GQ80" s="136" t="str">
        <f t="shared" si="330"/>
        <v>Completar</v>
      </c>
      <c r="GR80" s="134"/>
      <c r="GS80" s="134"/>
      <c r="GT80" s="134"/>
      <c r="GU80" s="136" t="str">
        <f t="shared" si="331"/>
        <v>Completar</v>
      </c>
      <c r="GV80" s="137" t="str">
        <f t="shared" si="332"/>
        <v>Completar</v>
      </c>
      <c r="GW80" s="137" t="str">
        <f t="shared" si="333"/>
        <v>Completar</v>
      </c>
      <c r="GX80" s="135"/>
      <c r="GY80" s="136" t="str">
        <f t="shared" si="334"/>
        <v>Completar</v>
      </c>
      <c r="GZ80" s="237">
        <f t="shared" si="419"/>
        <v>0</v>
      </c>
      <c r="HA80" s="238">
        <f t="shared" si="420"/>
        <v>0</v>
      </c>
      <c r="HB80" s="239" t="str">
        <f>IFERROR(IF(HA80&gt;20*GN80,'Referencia Parámetros'!$D$20,IF(HA80&gt;10*GN80,'Referencia Parámetros'!$D$21,IF(HA80&gt;5*GN80,'Referencia Parámetros'!$D$22, IF(HA80&gt;1,'Referencia Parámetros'!$D$23,"NO APLICA")))),"")</f>
        <v/>
      </c>
      <c r="HC80" s="240" t="str">
        <f t="shared" si="421"/>
        <v/>
      </c>
      <c r="HD80" s="291">
        <f t="shared" si="335"/>
        <v>0</v>
      </c>
      <c r="HE80" s="234">
        <f t="shared" si="422"/>
        <v>0</v>
      </c>
      <c r="HF80" s="234">
        <f t="shared" si="423"/>
        <v>0</v>
      </c>
      <c r="HG80" s="234">
        <f t="shared" si="424"/>
        <v>0</v>
      </c>
      <c r="HH80" s="242">
        <f t="shared" si="425"/>
        <v>0</v>
      </c>
      <c r="HJ80" s="234">
        <f t="shared" ref="HJ80:HJ113" si="459">HJ79+1</f>
        <v>67</v>
      </c>
      <c r="HK80" s="235" t="str">
        <f t="shared" si="426"/>
        <v/>
      </c>
      <c r="HL80" s="236" t="str">
        <f>IFERROR(VLOOKUP(HK80,'Referencia Parámetros'!$A$2:$B$18,2),"")</f>
        <v/>
      </c>
      <c r="HM80" s="140"/>
      <c r="HN80" s="140"/>
      <c r="HO80" s="136" t="str">
        <f t="shared" si="336"/>
        <v>Completar</v>
      </c>
      <c r="HP80" s="134"/>
      <c r="HQ80" s="134"/>
      <c r="HR80" s="134"/>
      <c r="HS80" s="136" t="str">
        <f t="shared" si="337"/>
        <v>Completar</v>
      </c>
      <c r="HT80" s="137" t="str">
        <f t="shared" si="338"/>
        <v>Completar</v>
      </c>
      <c r="HU80" s="137" t="str">
        <f t="shared" si="339"/>
        <v>Completar</v>
      </c>
      <c r="HV80" s="135"/>
      <c r="HW80" s="136" t="str">
        <f t="shared" si="340"/>
        <v>Completar</v>
      </c>
      <c r="HX80" s="237">
        <f t="shared" si="427"/>
        <v>0</v>
      </c>
      <c r="HY80" s="238">
        <f t="shared" si="428"/>
        <v>0</v>
      </c>
      <c r="HZ80" s="239" t="str">
        <f>IFERROR(IF(HY80&gt;20*HL80,'Referencia Parámetros'!$D$20,IF(HY80&gt;10*HL80,'Referencia Parámetros'!$D$21,IF(HY80&gt;5*HL80,'Referencia Parámetros'!$D$22, IF(HY80&gt;1,'Referencia Parámetros'!$D$23,"NO APLICA")))),"")</f>
        <v/>
      </c>
      <c r="IA80" s="240" t="str">
        <f t="shared" si="429"/>
        <v/>
      </c>
      <c r="IB80" s="291">
        <f t="shared" si="341"/>
        <v>0</v>
      </c>
      <c r="IC80" s="234">
        <f t="shared" si="430"/>
        <v>0</v>
      </c>
      <c r="ID80" s="234">
        <f t="shared" si="431"/>
        <v>0</v>
      </c>
      <c r="IE80" s="234">
        <f t="shared" si="432"/>
        <v>0</v>
      </c>
      <c r="IF80" s="242">
        <f t="shared" si="433"/>
        <v>0</v>
      </c>
      <c r="IH80" s="234">
        <f t="shared" ref="IH80:IH113" si="460">IH79+1</f>
        <v>67</v>
      </c>
      <c r="II80" s="235" t="str">
        <f t="shared" si="434"/>
        <v/>
      </c>
      <c r="IJ80" s="236" t="str">
        <f>IFERROR(VLOOKUP(II80,'Referencia Parámetros'!$A$2:$B$18,2),"")</f>
        <v/>
      </c>
      <c r="IK80" s="140"/>
      <c r="IL80" s="140"/>
      <c r="IM80" s="136" t="str">
        <f t="shared" si="342"/>
        <v>Completar</v>
      </c>
      <c r="IN80" s="134"/>
      <c r="IO80" s="134"/>
      <c r="IP80" s="134"/>
      <c r="IQ80" s="136" t="str">
        <f t="shared" si="343"/>
        <v>Completar</v>
      </c>
      <c r="IR80" s="137" t="str">
        <f t="shared" si="344"/>
        <v>Completar</v>
      </c>
      <c r="IS80" s="137" t="str">
        <f t="shared" si="345"/>
        <v>Completar</v>
      </c>
      <c r="IT80" s="135"/>
      <c r="IU80" s="136" t="str">
        <f t="shared" si="346"/>
        <v>Completar</v>
      </c>
      <c r="IV80" s="237">
        <f t="shared" si="435"/>
        <v>0</v>
      </c>
      <c r="IW80" s="238">
        <f t="shared" si="436"/>
        <v>0</v>
      </c>
      <c r="IX80" s="239" t="str">
        <f>IFERROR(IF(IW80&gt;20*IJ80,'Referencia Parámetros'!$D$20,IF(IW80&gt;10*IJ80,'Referencia Parámetros'!$D$21,IF(IW80&gt;5*IJ80,'Referencia Parámetros'!$D$22, IF(IW80&gt;1,'Referencia Parámetros'!$D$23,"NO APLICA")))),"")</f>
        <v/>
      </c>
      <c r="IY80" s="240" t="str">
        <f t="shared" si="437"/>
        <v/>
      </c>
      <c r="IZ80" s="291">
        <f t="shared" si="347"/>
        <v>0</v>
      </c>
      <c r="JA80" s="234">
        <f t="shared" si="438"/>
        <v>0</v>
      </c>
      <c r="JB80" s="234">
        <f t="shared" si="439"/>
        <v>0</v>
      </c>
      <c r="JC80" s="234">
        <f t="shared" si="440"/>
        <v>0</v>
      </c>
      <c r="JD80" s="242">
        <f t="shared" si="441"/>
        <v>0</v>
      </c>
      <c r="JE80" s="198"/>
      <c r="JF80" s="234">
        <f t="shared" ref="JF80:JF113" si="461">JF79+1</f>
        <v>67</v>
      </c>
      <c r="JG80" s="235" t="str">
        <f t="shared" si="442"/>
        <v/>
      </c>
      <c r="JH80" s="236" t="str">
        <f>IFERROR(VLOOKUP(JG80,'Referencia Parámetros'!$A$2:$B$18,2),"")</f>
        <v/>
      </c>
      <c r="JI80" s="140"/>
      <c r="JJ80" s="140"/>
      <c r="JK80" s="136" t="str">
        <f t="shared" si="348"/>
        <v>Completar</v>
      </c>
      <c r="JL80" s="134"/>
      <c r="JM80" s="134"/>
      <c r="JN80" s="134"/>
      <c r="JO80" s="136" t="str">
        <f t="shared" si="349"/>
        <v>Completar</v>
      </c>
      <c r="JP80" s="137" t="str">
        <f t="shared" si="350"/>
        <v>Completar</v>
      </c>
      <c r="JQ80" s="137" t="str">
        <f t="shared" si="351"/>
        <v>Completar</v>
      </c>
      <c r="JR80" s="135"/>
      <c r="JS80" s="136" t="str">
        <f t="shared" si="352"/>
        <v>Completar</v>
      </c>
      <c r="JT80" s="237">
        <f t="shared" si="443"/>
        <v>0</v>
      </c>
      <c r="JU80" s="238">
        <f t="shared" si="444"/>
        <v>0</v>
      </c>
      <c r="JV80" s="239" t="str">
        <f>IFERROR(IF(JU80&gt;20*JH80,'Referencia Parámetros'!$D$20,IF(JU80&gt;10*JH80,'Referencia Parámetros'!$D$21,IF(JU80&gt;5*JH80,'Referencia Parámetros'!$D$22, IF(JU80&gt;1,'Referencia Parámetros'!$D$23,"NO APLICA")))),"")</f>
        <v/>
      </c>
      <c r="JW80" s="240" t="str">
        <f t="shared" si="445"/>
        <v/>
      </c>
      <c r="JX80" s="291">
        <f t="shared" si="353"/>
        <v>0</v>
      </c>
      <c r="JY80" s="234">
        <f t="shared" si="446"/>
        <v>0</v>
      </c>
      <c r="JZ80" s="234">
        <f t="shared" si="447"/>
        <v>0</v>
      </c>
      <c r="KA80" s="234">
        <f t="shared" si="448"/>
        <v>0</v>
      </c>
      <c r="KB80" s="242">
        <f t="shared" si="449"/>
        <v>0</v>
      </c>
      <c r="LK80" s="244"/>
      <c r="LY80" s="198"/>
    </row>
    <row r="81" spans="1:337" ht="16.5" customHeight="1" x14ac:dyDescent="0.25">
      <c r="A81" s="234">
        <f t="shared" si="450"/>
        <v>68</v>
      </c>
      <c r="B81" s="235" t="str">
        <f t="shared" si="354"/>
        <v/>
      </c>
      <c r="C81" s="236" t="str">
        <f>+IFERROR(VLOOKUP(B81,'Referencia Parámetros'!$A$2:$B$18,2),"")</f>
        <v/>
      </c>
      <c r="D81" s="140"/>
      <c r="E81" s="134"/>
      <c r="F81" s="135"/>
      <c r="G81" s="134"/>
      <c r="H81" s="134"/>
      <c r="I81" s="134"/>
      <c r="J81" s="135"/>
      <c r="K81" s="141"/>
      <c r="L81" s="141"/>
      <c r="M81" s="135"/>
      <c r="N81" s="135"/>
      <c r="O81" s="237">
        <f t="shared" si="355"/>
        <v>0</v>
      </c>
      <c r="P81" s="238">
        <f t="shared" si="356"/>
        <v>0</v>
      </c>
      <c r="Q81" s="239" t="str">
        <f>IFERROR(IF(P81&gt;20*C81,'Referencia Parámetros'!$D$20,IF(P81&gt;10*C81,'Referencia Parámetros'!$D$21,IF(P81&gt;5*C81,'Referencia Parámetros'!$D$22,IF(P81&gt;1,'Referencia Parámetros'!$D$23,"NO APLICA")))),"")</f>
        <v/>
      </c>
      <c r="R81" s="240" t="str">
        <f t="shared" si="357"/>
        <v/>
      </c>
      <c r="S81" s="300">
        <f t="shared" si="288"/>
        <v>0</v>
      </c>
      <c r="T81" s="234">
        <f t="shared" si="358"/>
        <v>0</v>
      </c>
      <c r="U81" s="234">
        <f t="shared" si="359"/>
        <v>0</v>
      </c>
      <c r="V81" s="234">
        <f t="shared" si="360"/>
        <v>0</v>
      </c>
      <c r="W81" s="242">
        <f t="shared" si="361"/>
        <v>0</v>
      </c>
      <c r="X81" s="297"/>
      <c r="Z81" s="234">
        <f t="shared" si="451"/>
        <v>68</v>
      </c>
      <c r="AA81" s="235" t="str">
        <f t="shared" si="362"/>
        <v/>
      </c>
      <c r="AB81" s="236" t="str">
        <f>IFERROR(VLOOKUP(AA81,'Referencia Parámetros'!$A$2:$B$18,2),"")</f>
        <v/>
      </c>
      <c r="AC81" s="140"/>
      <c r="AD81" s="140"/>
      <c r="AE81" s="136" t="str">
        <f t="shared" si="289"/>
        <v>Completar</v>
      </c>
      <c r="AF81" s="134"/>
      <c r="AG81" s="134"/>
      <c r="AH81" s="134"/>
      <c r="AI81" s="136" t="str">
        <f t="shared" si="290"/>
        <v>Completar</v>
      </c>
      <c r="AJ81" s="137" t="str">
        <f t="shared" si="291"/>
        <v>Completar</v>
      </c>
      <c r="AK81" s="137" t="str">
        <f t="shared" si="292"/>
        <v>Completar</v>
      </c>
      <c r="AL81" s="135"/>
      <c r="AM81" s="136" t="str">
        <f t="shared" si="293"/>
        <v>Completar</v>
      </c>
      <c r="AN81" s="237">
        <f t="shared" si="363"/>
        <v>0</v>
      </c>
      <c r="AO81" s="238">
        <f t="shared" si="364"/>
        <v>0</v>
      </c>
      <c r="AP81" s="239" t="str">
        <f>IFERROR(IF(AO81&gt;20*AB81,'Referencia Parámetros'!$D$20,IF(AO81&gt;10*AB81,'Referencia Parámetros'!$D$21,IF(AO81&gt;5*AB81,'Referencia Parámetros'!$D$22, IF(AO81&gt;1,'Referencia Parámetros'!$D$23,"NO APLICA")))),"")</f>
        <v/>
      </c>
      <c r="AQ81" s="240" t="str">
        <f t="shared" si="365"/>
        <v/>
      </c>
      <c r="AR81" s="291">
        <f t="shared" si="232"/>
        <v>0</v>
      </c>
      <c r="AS81" s="234">
        <f t="shared" si="366"/>
        <v>0</v>
      </c>
      <c r="AT81" s="234">
        <f t="shared" si="367"/>
        <v>0</v>
      </c>
      <c r="AU81" s="234">
        <f t="shared" si="368"/>
        <v>0</v>
      </c>
      <c r="AV81" s="242">
        <f t="shared" si="369"/>
        <v>0</v>
      </c>
      <c r="AX81" s="234">
        <f t="shared" si="452"/>
        <v>68</v>
      </c>
      <c r="AY81" s="235" t="str">
        <f t="shared" si="370"/>
        <v/>
      </c>
      <c r="AZ81" s="236" t="str">
        <f>IFERROR(VLOOKUP(AY81,'Referencia Parámetros'!$A$2:$B$18,2),"")</f>
        <v/>
      </c>
      <c r="BA81" s="140"/>
      <c r="BB81" s="140"/>
      <c r="BC81" s="136" t="str">
        <f t="shared" si="294"/>
        <v>Completar</v>
      </c>
      <c r="BD81" s="134"/>
      <c r="BE81" s="134"/>
      <c r="BF81" s="134"/>
      <c r="BG81" s="136" t="str">
        <f t="shared" si="295"/>
        <v>Completar</v>
      </c>
      <c r="BH81" s="137" t="str">
        <f t="shared" si="296"/>
        <v>Completar</v>
      </c>
      <c r="BI81" s="137" t="str">
        <f t="shared" si="297"/>
        <v>Completar</v>
      </c>
      <c r="BJ81" s="135"/>
      <c r="BK81" s="136" t="str">
        <f t="shared" si="298"/>
        <v>Completar</v>
      </c>
      <c r="BL81" s="237">
        <f t="shared" si="371"/>
        <v>0</v>
      </c>
      <c r="BM81" s="238">
        <f t="shared" si="372"/>
        <v>0</v>
      </c>
      <c r="BN81" s="239" t="str">
        <f>IFERROR(IF(BM81&gt;20*AZ81,'Referencia Parámetros'!$D$20,IF(BM81&gt;10*AZ81,'Referencia Parámetros'!$D$21,IF(BM81&gt;5*AZ81,'Referencia Parámetros'!$D$22, IF(BM81&gt;1,'Referencia Parámetros'!$D$23,"NO APLICA")))),"")</f>
        <v/>
      </c>
      <c r="BO81" s="240" t="str">
        <f t="shared" si="373"/>
        <v/>
      </c>
      <c r="BP81" s="291">
        <f t="shared" si="299"/>
        <v>0</v>
      </c>
      <c r="BQ81" s="234">
        <f t="shared" si="374"/>
        <v>0</v>
      </c>
      <c r="BR81" s="234">
        <f t="shared" si="375"/>
        <v>0</v>
      </c>
      <c r="BS81" s="234">
        <f t="shared" si="376"/>
        <v>0</v>
      </c>
      <c r="BT81" s="242">
        <f t="shared" si="377"/>
        <v>0</v>
      </c>
      <c r="BV81" s="234">
        <f t="shared" si="453"/>
        <v>68</v>
      </c>
      <c r="BW81" s="235" t="str">
        <f t="shared" si="378"/>
        <v/>
      </c>
      <c r="BX81" s="236" t="str">
        <f>IFERROR(VLOOKUP(BW81,'Referencia Parámetros'!$A$2:$B$18,2),"")</f>
        <v/>
      </c>
      <c r="BY81" s="140"/>
      <c r="BZ81" s="140"/>
      <c r="CA81" s="136" t="str">
        <f t="shared" si="300"/>
        <v>Completar</v>
      </c>
      <c r="CB81" s="134"/>
      <c r="CC81" s="134"/>
      <c r="CD81" s="134"/>
      <c r="CE81" s="136" t="str">
        <f t="shared" si="301"/>
        <v>Completar</v>
      </c>
      <c r="CF81" s="137" t="str">
        <f t="shared" si="302"/>
        <v>Completar</v>
      </c>
      <c r="CG81" s="137" t="str">
        <f t="shared" si="303"/>
        <v>Completar</v>
      </c>
      <c r="CH81" s="135"/>
      <c r="CI81" s="136" t="str">
        <f t="shared" si="304"/>
        <v>Completar</v>
      </c>
      <c r="CJ81" s="237">
        <f t="shared" si="379"/>
        <v>0</v>
      </c>
      <c r="CK81" s="238">
        <f t="shared" si="380"/>
        <v>0</v>
      </c>
      <c r="CL81" s="239" t="str">
        <f>IFERROR(IF(CK81&gt;20*BX81,'Referencia Parámetros'!$D$20,IF(CK81&gt;10*BX81,'Referencia Parámetros'!$D$21,IF(CK81&gt;5*BX81,'Referencia Parámetros'!$D$22, IF(CK81&gt;1,'Referencia Parámetros'!$D$23,"NO APLICA")))),"")</f>
        <v/>
      </c>
      <c r="CM81" s="240" t="str">
        <f t="shared" si="381"/>
        <v/>
      </c>
      <c r="CN81" s="291">
        <f t="shared" si="305"/>
        <v>0</v>
      </c>
      <c r="CO81" s="234">
        <f t="shared" si="382"/>
        <v>0</v>
      </c>
      <c r="CP81" s="234">
        <f t="shared" si="383"/>
        <v>0</v>
      </c>
      <c r="CQ81" s="234">
        <f t="shared" si="384"/>
        <v>0</v>
      </c>
      <c r="CR81" s="242">
        <f t="shared" si="385"/>
        <v>0</v>
      </c>
      <c r="CT81" s="234">
        <f t="shared" si="454"/>
        <v>68</v>
      </c>
      <c r="CU81" s="235" t="str">
        <f t="shared" si="386"/>
        <v/>
      </c>
      <c r="CV81" s="236" t="str">
        <f>IFERROR(VLOOKUP(CU81,'Referencia Parámetros'!$A$2:$B$18,2),"")</f>
        <v/>
      </c>
      <c r="CW81" s="140"/>
      <c r="CX81" s="140"/>
      <c r="CY81" s="136" t="str">
        <f t="shared" si="306"/>
        <v>Completar</v>
      </c>
      <c r="CZ81" s="134"/>
      <c r="DA81" s="134"/>
      <c r="DB81" s="134"/>
      <c r="DC81" s="136" t="str">
        <f t="shared" si="307"/>
        <v>Completar</v>
      </c>
      <c r="DD81" s="137" t="str">
        <f t="shared" si="308"/>
        <v>Completar</v>
      </c>
      <c r="DE81" s="137" t="str">
        <f t="shared" si="309"/>
        <v>Completar</v>
      </c>
      <c r="DF81" s="135"/>
      <c r="DG81" s="136" t="str">
        <f t="shared" si="310"/>
        <v>Completar</v>
      </c>
      <c r="DH81" s="237">
        <f t="shared" si="387"/>
        <v>0</v>
      </c>
      <c r="DI81" s="238">
        <f t="shared" si="388"/>
        <v>0</v>
      </c>
      <c r="DJ81" s="239" t="str">
        <f>IFERROR(IF(DI81&gt;20*CV81,'Referencia Parámetros'!$D$20,IF(DI81&gt;10*CV81,'Referencia Parámetros'!$D$21,IF(DI81&gt;5*CV81,'Referencia Parámetros'!$D$22, IF(DI81&gt;1,'Referencia Parámetros'!$D$23,"NO APLICA")))),"")</f>
        <v/>
      </c>
      <c r="DK81" s="240" t="str">
        <f t="shared" si="389"/>
        <v/>
      </c>
      <c r="DL81" s="291">
        <f t="shared" si="311"/>
        <v>0</v>
      </c>
      <c r="DM81" s="234">
        <f t="shared" si="390"/>
        <v>0</v>
      </c>
      <c r="DN81" s="234">
        <f t="shared" si="391"/>
        <v>0</v>
      </c>
      <c r="DO81" s="234">
        <f t="shared" si="392"/>
        <v>0</v>
      </c>
      <c r="DP81" s="242">
        <f t="shared" si="393"/>
        <v>0</v>
      </c>
      <c r="DR81" s="234">
        <f t="shared" si="455"/>
        <v>68</v>
      </c>
      <c r="DS81" s="235" t="str">
        <f t="shared" si="394"/>
        <v/>
      </c>
      <c r="DT81" s="236" t="str">
        <f>IFERROR(VLOOKUP(DS81,'Referencia Parámetros'!$A$2:$B$18,2),"")</f>
        <v/>
      </c>
      <c r="DU81" s="140"/>
      <c r="DV81" s="140"/>
      <c r="DW81" s="136" t="str">
        <f t="shared" si="312"/>
        <v>Completar</v>
      </c>
      <c r="DX81" s="134"/>
      <c r="DY81" s="134"/>
      <c r="DZ81" s="134"/>
      <c r="EA81" s="136" t="str">
        <f t="shared" si="313"/>
        <v>Completar</v>
      </c>
      <c r="EB81" s="137" t="str">
        <f t="shared" si="314"/>
        <v>Completar</v>
      </c>
      <c r="EC81" s="137" t="str">
        <f t="shared" si="315"/>
        <v>Completar</v>
      </c>
      <c r="ED81" s="135"/>
      <c r="EE81" s="136" t="str">
        <f t="shared" si="316"/>
        <v>Completar</v>
      </c>
      <c r="EF81" s="237">
        <f t="shared" si="395"/>
        <v>0</v>
      </c>
      <c r="EG81" s="238">
        <f t="shared" si="396"/>
        <v>0</v>
      </c>
      <c r="EH81" s="239" t="str">
        <f>IFERROR(IF(EG81&gt;20*DT81,'Referencia Parámetros'!$D$20,IF(EG81&gt;10*DT81,'Referencia Parámetros'!$D$21,IF(EG81&gt;5*DT81,'Referencia Parámetros'!$D$22, IF(EG81&gt;1,'Referencia Parámetros'!$D$23,"NO APLICA")))),"")</f>
        <v/>
      </c>
      <c r="EI81" s="240" t="str">
        <f t="shared" si="397"/>
        <v/>
      </c>
      <c r="EJ81" s="291">
        <f t="shared" si="317"/>
        <v>0</v>
      </c>
      <c r="EK81" s="234">
        <f t="shared" si="398"/>
        <v>0</v>
      </c>
      <c r="EL81" s="234">
        <f t="shared" si="399"/>
        <v>0</v>
      </c>
      <c r="EM81" s="234">
        <f t="shared" si="400"/>
        <v>0</v>
      </c>
      <c r="EN81" s="242">
        <f t="shared" si="401"/>
        <v>0</v>
      </c>
      <c r="EP81" s="234">
        <f t="shared" si="456"/>
        <v>68</v>
      </c>
      <c r="EQ81" s="235" t="str">
        <f t="shared" si="402"/>
        <v/>
      </c>
      <c r="ER81" s="236" t="str">
        <f>IFERROR(VLOOKUP(EQ81,'Referencia Parámetros'!$A$2:$B$18,2),"")</f>
        <v/>
      </c>
      <c r="ES81" s="140"/>
      <c r="ET81" s="140"/>
      <c r="EU81" s="136" t="str">
        <f t="shared" si="318"/>
        <v>Completar</v>
      </c>
      <c r="EV81" s="134"/>
      <c r="EW81" s="134"/>
      <c r="EX81" s="134"/>
      <c r="EY81" s="136" t="str">
        <f t="shared" si="319"/>
        <v>Completar</v>
      </c>
      <c r="EZ81" s="137" t="str">
        <f t="shared" si="320"/>
        <v>Completar</v>
      </c>
      <c r="FA81" s="137" t="str">
        <f t="shared" si="321"/>
        <v>Completar</v>
      </c>
      <c r="FB81" s="135"/>
      <c r="FC81" s="136" t="str">
        <f t="shared" si="322"/>
        <v>Completar</v>
      </c>
      <c r="FD81" s="237">
        <f t="shared" si="403"/>
        <v>0</v>
      </c>
      <c r="FE81" s="238">
        <f t="shared" si="404"/>
        <v>0</v>
      </c>
      <c r="FF81" s="239" t="str">
        <f>IFERROR(IF(FE81&gt;20*ER81,'Referencia Parámetros'!$D$20,IF(FE81&gt;10*ER81,'Referencia Parámetros'!$D$21,IF(FE81&gt;5*ER81,'Referencia Parámetros'!$D$22, IF(FE81&gt;1,'Referencia Parámetros'!$D$23,"NO APLICA")))),"")</f>
        <v/>
      </c>
      <c r="FG81" s="240" t="str">
        <f t="shared" si="405"/>
        <v/>
      </c>
      <c r="FH81" s="291">
        <f t="shared" si="323"/>
        <v>0</v>
      </c>
      <c r="FI81" s="234">
        <f t="shared" si="406"/>
        <v>0</v>
      </c>
      <c r="FJ81" s="234">
        <f t="shared" si="407"/>
        <v>0</v>
      </c>
      <c r="FK81" s="234">
        <f t="shared" si="408"/>
        <v>0</v>
      </c>
      <c r="FL81" s="242">
        <f t="shared" si="409"/>
        <v>0</v>
      </c>
      <c r="FN81" s="234">
        <f t="shared" si="457"/>
        <v>68</v>
      </c>
      <c r="FO81" s="235" t="str">
        <f t="shared" si="410"/>
        <v/>
      </c>
      <c r="FP81" s="236" t="str">
        <f>IFERROR(VLOOKUP(FO81,'Referencia Parámetros'!$A$2:$B$18,2),"")</f>
        <v/>
      </c>
      <c r="FQ81" s="140"/>
      <c r="FR81" s="140"/>
      <c r="FS81" s="136" t="str">
        <f t="shared" si="324"/>
        <v>Completar</v>
      </c>
      <c r="FT81" s="134"/>
      <c r="FU81" s="134"/>
      <c r="FV81" s="134"/>
      <c r="FW81" s="136" t="str">
        <f t="shared" si="325"/>
        <v>Completar</v>
      </c>
      <c r="FX81" s="137" t="str">
        <f t="shared" si="326"/>
        <v>Completar</v>
      </c>
      <c r="FY81" s="137" t="str">
        <f t="shared" si="327"/>
        <v>Completar</v>
      </c>
      <c r="FZ81" s="135"/>
      <c r="GA81" s="136" t="str">
        <f t="shared" si="328"/>
        <v>Completar</v>
      </c>
      <c r="GB81" s="237">
        <f t="shared" si="411"/>
        <v>0</v>
      </c>
      <c r="GC81" s="238">
        <f t="shared" si="412"/>
        <v>0</v>
      </c>
      <c r="GD81" s="239" t="str">
        <f>IFERROR(IF(GC81&gt;20*FP81,'Referencia Parámetros'!$D$20,IF(GC81&gt;10*FP81,'Referencia Parámetros'!$D$21,IF(GC81&gt;5*FP81,'Referencia Parámetros'!$D$22, IF(GC81&gt;1,'Referencia Parámetros'!$D$23,"NO APLICA")))),"")</f>
        <v/>
      </c>
      <c r="GE81" s="240" t="str">
        <f t="shared" si="413"/>
        <v/>
      </c>
      <c r="GF81" s="291">
        <f t="shared" si="329"/>
        <v>0</v>
      </c>
      <c r="GG81" s="234">
        <f t="shared" si="414"/>
        <v>0</v>
      </c>
      <c r="GH81" s="234">
        <f t="shared" si="415"/>
        <v>0</v>
      </c>
      <c r="GI81" s="234">
        <f t="shared" si="416"/>
        <v>0</v>
      </c>
      <c r="GJ81" s="242">
        <f t="shared" si="417"/>
        <v>0</v>
      </c>
      <c r="GL81" s="234">
        <f t="shared" si="458"/>
        <v>68</v>
      </c>
      <c r="GM81" s="235" t="str">
        <f t="shared" si="418"/>
        <v/>
      </c>
      <c r="GN81" s="236" t="str">
        <f>IFERROR(VLOOKUP(GM81,'Referencia Parámetros'!$A$2:$B$18,2),"")</f>
        <v/>
      </c>
      <c r="GO81" s="140"/>
      <c r="GP81" s="140"/>
      <c r="GQ81" s="136" t="str">
        <f t="shared" si="330"/>
        <v>Completar</v>
      </c>
      <c r="GR81" s="134"/>
      <c r="GS81" s="134"/>
      <c r="GT81" s="134"/>
      <c r="GU81" s="136" t="str">
        <f t="shared" si="331"/>
        <v>Completar</v>
      </c>
      <c r="GV81" s="137" t="str">
        <f t="shared" si="332"/>
        <v>Completar</v>
      </c>
      <c r="GW81" s="137" t="str">
        <f t="shared" si="333"/>
        <v>Completar</v>
      </c>
      <c r="GX81" s="135"/>
      <c r="GY81" s="136" t="str">
        <f t="shared" si="334"/>
        <v>Completar</v>
      </c>
      <c r="GZ81" s="237">
        <f t="shared" si="419"/>
        <v>0</v>
      </c>
      <c r="HA81" s="238">
        <f t="shared" si="420"/>
        <v>0</v>
      </c>
      <c r="HB81" s="239" t="str">
        <f>IFERROR(IF(HA81&gt;20*GN81,'Referencia Parámetros'!$D$20,IF(HA81&gt;10*GN81,'Referencia Parámetros'!$D$21,IF(HA81&gt;5*GN81,'Referencia Parámetros'!$D$22, IF(HA81&gt;1,'Referencia Parámetros'!$D$23,"NO APLICA")))),"")</f>
        <v/>
      </c>
      <c r="HC81" s="240" t="str">
        <f t="shared" si="421"/>
        <v/>
      </c>
      <c r="HD81" s="291">
        <f t="shared" si="335"/>
        <v>0</v>
      </c>
      <c r="HE81" s="234">
        <f t="shared" si="422"/>
        <v>0</v>
      </c>
      <c r="HF81" s="234">
        <f t="shared" si="423"/>
        <v>0</v>
      </c>
      <c r="HG81" s="234">
        <f t="shared" si="424"/>
        <v>0</v>
      </c>
      <c r="HH81" s="242">
        <f t="shared" si="425"/>
        <v>0</v>
      </c>
      <c r="HJ81" s="234">
        <f t="shared" si="459"/>
        <v>68</v>
      </c>
      <c r="HK81" s="235" t="str">
        <f t="shared" si="426"/>
        <v/>
      </c>
      <c r="HL81" s="236" t="str">
        <f>IFERROR(VLOOKUP(HK81,'Referencia Parámetros'!$A$2:$B$18,2),"")</f>
        <v/>
      </c>
      <c r="HM81" s="140"/>
      <c r="HN81" s="140"/>
      <c r="HO81" s="136" t="str">
        <f t="shared" si="336"/>
        <v>Completar</v>
      </c>
      <c r="HP81" s="134"/>
      <c r="HQ81" s="134"/>
      <c r="HR81" s="134"/>
      <c r="HS81" s="136" t="str">
        <f t="shared" si="337"/>
        <v>Completar</v>
      </c>
      <c r="HT81" s="137" t="str">
        <f t="shared" si="338"/>
        <v>Completar</v>
      </c>
      <c r="HU81" s="137" t="str">
        <f t="shared" si="339"/>
        <v>Completar</v>
      </c>
      <c r="HV81" s="135"/>
      <c r="HW81" s="136" t="str">
        <f t="shared" si="340"/>
        <v>Completar</v>
      </c>
      <c r="HX81" s="237">
        <f t="shared" si="427"/>
        <v>0</v>
      </c>
      <c r="HY81" s="238">
        <f t="shared" si="428"/>
        <v>0</v>
      </c>
      <c r="HZ81" s="239" t="str">
        <f>IFERROR(IF(HY81&gt;20*HL81,'Referencia Parámetros'!$D$20,IF(HY81&gt;10*HL81,'Referencia Parámetros'!$D$21,IF(HY81&gt;5*HL81,'Referencia Parámetros'!$D$22, IF(HY81&gt;1,'Referencia Parámetros'!$D$23,"NO APLICA")))),"")</f>
        <v/>
      </c>
      <c r="IA81" s="240" t="str">
        <f t="shared" si="429"/>
        <v/>
      </c>
      <c r="IB81" s="291">
        <f t="shared" si="341"/>
        <v>0</v>
      </c>
      <c r="IC81" s="234">
        <f t="shared" si="430"/>
        <v>0</v>
      </c>
      <c r="ID81" s="234">
        <f t="shared" si="431"/>
        <v>0</v>
      </c>
      <c r="IE81" s="234">
        <f t="shared" si="432"/>
        <v>0</v>
      </c>
      <c r="IF81" s="242">
        <f t="shared" si="433"/>
        <v>0</v>
      </c>
      <c r="IH81" s="234">
        <f t="shared" si="460"/>
        <v>68</v>
      </c>
      <c r="II81" s="235" t="str">
        <f t="shared" si="434"/>
        <v/>
      </c>
      <c r="IJ81" s="236" t="str">
        <f>IFERROR(VLOOKUP(II81,'Referencia Parámetros'!$A$2:$B$18,2),"")</f>
        <v/>
      </c>
      <c r="IK81" s="140"/>
      <c r="IL81" s="140"/>
      <c r="IM81" s="136" t="str">
        <f t="shared" si="342"/>
        <v>Completar</v>
      </c>
      <c r="IN81" s="134"/>
      <c r="IO81" s="134"/>
      <c r="IP81" s="134"/>
      <c r="IQ81" s="136" t="str">
        <f t="shared" si="343"/>
        <v>Completar</v>
      </c>
      <c r="IR81" s="137" t="str">
        <f t="shared" si="344"/>
        <v>Completar</v>
      </c>
      <c r="IS81" s="137" t="str">
        <f t="shared" si="345"/>
        <v>Completar</v>
      </c>
      <c r="IT81" s="135"/>
      <c r="IU81" s="136" t="str">
        <f t="shared" si="346"/>
        <v>Completar</v>
      </c>
      <c r="IV81" s="237">
        <f t="shared" si="435"/>
        <v>0</v>
      </c>
      <c r="IW81" s="238">
        <f t="shared" si="436"/>
        <v>0</v>
      </c>
      <c r="IX81" s="239" t="str">
        <f>IFERROR(IF(IW81&gt;20*IJ81,'Referencia Parámetros'!$D$20,IF(IW81&gt;10*IJ81,'Referencia Parámetros'!$D$21,IF(IW81&gt;5*IJ81,'Referencia Parámetros'!$D$22, IF(IW81&gt;1,'Referencia Parámetros'!$D$23,"NO APLICA")))),"")</f>
        <v/>
      </c>
      <c r="IY81" s="240" t="str">
        <f t="shared" si="437"/>
        <v/>
      </c>
      <c r="IZ81" s="291">
        <f t="shared" si="347"/>
        <v>0</v>
      </c>
      <c r="JA81" s="234">
        <f t="shared" si="438"/>
        <v>0</v>
      </c>
      <c r="JB81" s="234">
        <f t="shared" si="439"/>
        <v>0</v>
      </c>
      <c r="JC81" s="234">
        <f t="shared" si="440"/>
        <v>0</v>
      </c>
      <c r="JD81" s="242">
        <f t="shared" si="441"/>
        <v>0</v>
      </c>
      <c r="JE81" s="198"/>
      <c r="JF81" s="234">
        <f t="shared" si="461"/>
        <v>68</v>
      </c>
      <c r="JG81" s="235" t="str">
        <f t="shared" si="442"/>
        <v/>
      </c>
      <c r="JH81" s="236" t="str">
        <f>IFERROR(VLOOKUP(JG81,'Referencia Parámetros'!$A$2:$B$18,2),"")</f>
        <v/>
      </c>
      <c r="JI81" s="140"/>
      <c r="JJ81" s="140"/>
      <c r="JK81" s="136" t="str">
        <f t="shared" si="348"/>
        <v>Completar</v>
      </c>
      <c r="JL81" s="134"/>
      <c r="JM81" s="134"/>
      <c r="JN81" s="134"/>
      <c r="JO81" s="136" t="str">
        <f t="shared" si="349"/>
        <v>Completar</v>
      </c>
      <c r="JP81" s="137" t="str">
        <f t="shared" si="350"/>
        <v>Completar</v>
      </c>
      <c r="JQ81" s="137" t="str">
        <f t="shared" si="351"/>
        <v>Completar</v>
      </c>
      <c r="JR81" s="135"/>
      <c r="JS81" s="136" t="str">
        <f t="shared" si="352"/>
        <v>Completar</v>
      </c>
      <c r="JT81" s="237">
        <f t="shared" si="443"/>
        <v>0</v>
      </c>
      <c r="JU81" s="238">
        <f t="shared" si="444"/>
        <v>0</v>
      </c>
      <c r="JV81" s="239" t="str">
        <f>IFERROR(IF(JU81&gt;20*JH81,'Referencia Parámetros'!$D$20,IF(JU81&gt;10*JH81,'Referencia Parámetros'!$D$21,IF(JU81&gt;5*JH81,'Referencia Parámetros'!$D$22, IF(JU81&gt;1,'Referencia Parámetros'!$D$23,"NO APLICA")))),"")</f>
        <v/>
      </c>
      <c r="JW81" s="240" t="str">
        <f t="shared" si="445"/>
        <v/>
      </c>
      <c r="JX81" s="291">
        <f t="shared" si="353"/>
        <v>0</v>
      </c>
      <c r="JY81" s="234">
        <f t="shared" si="446"/>
        <v>0</v>
      </c>
      <c r="JZ81" s="234">
        <f t="shared" si="447"/>
        <v>0</v>
      </c>
      <c r="KA81" s="234">
        <f t="shared" si="448"/>
        <v>0</v>
      </c>
      <c r="KB81" s="242">
        <f t="shared" si="449"/>
        <v>0</v>
      </c>
      <c r="LK81" s="244"/>
      <c r="LY81" s="198"/>
    </row>
    <row r="82" spans="1:337" ht="16.5" customHeight="1" x14ac:dyDescent="0.25">
      <c r="A82" s="234">
        <f t="shared" si="450"/>
        <v>69</v>
      </c>
      <c r="B82" s="235" t="str">
        <f t="shared" si="354"/>
        <v/>
      </c>
      <c r="C82" s="236" t="str">
        <f>+IFERROR(VLOOKUP(B82,'Referencia Parámetros'!$A$2:$B$18,2),"")</f>
        <v/>
      </c>
      <c r="D82" s="140"/>
      <c r="E82" s="134"/>
      <c r="F82" s="135"/>
      <c r="G82" s="134"/>
      <c r="H82" s="134"/>
      <c r="I82" s="134"/>
      <c r="J82" s="135"/>
      <c r="K82" s="141"/>
      <c r="L82" s="141"/>
      <c r="M82" s="135"/>
      <c r="N82" s="135"/>
      <c r="O82" s="237">
        <f t="shared" si="355"/>
        <v>0</v>
      </c>
      <c r="P82" s="238">
        <f t="shared" si="356"/>
        <v>0</v>
      </c>
      <c r="Q82" s="239" t="str">
        <f>IFERROR(IF(P82&gt;20*C82,'Referencia Parámetros'!$D$20,IF(P82&gt;10*C82,'Referencia Parámetros'!$D$21,IF(P82&gt;5*C82,'Referencia Parámetros'!$D$22,IF(P82&gt;1,'Referencia Parámetros'!$D$23,"NO APLICA")))),"")</f>
        <v/>
      </c>
      <c r="R82" s="240" t="str">
        <f t="shared" si="357"/>
        <v/>
      </c>
      <c r="S82" s="300">
        <f t="shared" si="288"/>
        <v>0</v>
      </c>
      <c r="T82" s="234">
        <f t="shared" si="358"/>
        <v>0</v>
      </c>
      <c r="U82" s="234">
        <f t="shared" si="359"/>
        <v>0</v>
      </c>
      <c r="V82" s="234">
        <f t="shared" si="360"/>
        <v>0</v>
      </c>
      <c r="W82" s="242">
        <f t="shared" si="361"/>
        <v>0</v>
      </c>
      <c r="X82" s="297"/>
      <c r="Z82" s="234">
        <f t="shared" si="451"/>
        <v>69</v>
      </c>
      <c r="AA82" s="235" t="str">
        <f t="shared" si="362"/>
        <v/>
      </c>
      <c r="AB82" s="236" t="str">
        <f>IFERROR(VLOOKUP(AA82,'Referencia Parámetros'!$A$2:$B$18,2),"")</f>
        <v/>
      </c>
      <c r="AC82" s="140"/>
      <c r="AD82" s="140"/>
      <c r="AE82" s="136" t="str">
        <f t="shared" si="289"/>
        <v>Completar</v>
      </c>
      <c r="AF82" s="134"/>
      <c r="AG82" s="134"/>
      <c r="AH82" s="134"/>
      <c r="AI82" s="136" t="str">
        <f t="shared" si="290"/>
        <v>Completar</v>
      </c>
      <c r="AJ82" s="137" t="str">
        <f t="shared" si="291"/>
        <v>Completar</v>
      </c>
      <c r="AK82" s="137" t="str">
        <f t="shared" si="292"/>
        <v>Completar</v>
      </c>
      <c r="AL82" s="135"/>
      <c r="AM82" s="136" t="str">
        <f t="shared" si="293"/>
        <v>Completar</v>
      </c>
      <c r="AN82" s="237">
        <f t="shared" si="363"/>
        <v>0</v>
      </c>
      <c r="AO82" s="238">
        <f t="shared" si="364"/>
        <v>0</v>
      </c>
      <c r="AP82" s="239" t="str">
        <f>IFERROR(IF(AO82&gt;20*AB82,'Referencia Parámetros'!$D$20,IF(AO82&gt;10*AB82,'Referencia Parámetros'!$D$21,IF(AO82&gt;5*AB82,'Referencia Parámetros'!$D$22, IF(AO82&gt;1,'Referencia Parámetros'!$D$23,"NO APLICA")))),"")</f>
        <v/>
      </c>
      <c r="AQ82" s="240" t="str">
        <f t="shared" si="365"/>
        <v/>
      </c>
      <c r="AR82" s="291">
        <f t="shared" si="232"/>
        <v>0</v>
      </c>
      <c r="AS82" s="234">
        <f t="shared" si="366"/>
        <v>0</v>
      </c>
      <c r="AT82" s="234">
        <f t="shared" si="367"/>
        <v>0</v>
      </c>
      <c r="AU82" s="234">
        <f t="shared" si="368"/>
        <v>0</v>
      </c>
      <c r="AV82" s="242">
        <f t="shared" si="369"/>
        <v>0</v>
      </c>
      <c r="AX82" s="234">
        <f t="shared" si="452"/>
        <v>69</v>
      </c>
      <c r="AY82" s="235" t="str">
        <f t="shared" si="370"/>
        <v/>
      </c>
      <c r="AZ82" s="236" t="str">
        <f>IFERROR(VLOOKUP(AY82,'Referencia Parámetros'!$A$2:$B$18,2),"")</f>
        <v/>
      </c>
      <c r="BA82" s="140"/>
      <c r="BB82" s="140"/>
      <c r="BC82" s="136" t="str">
        <f t="shared" si="294"/>
        <v>Completar</v>
      </c>
      <c r="BD82" s="134"/>
      <c r="BE82" s="134"/>
      <c r="BF82" s="134"/>
      <c r="BG82" s="136" t="str">
        <f t="shared" si="295"/>
        <v>Completar</v>
      </c>
      <c r="BH82" s="137" t="str">
        <f t="shared" si="296"/>
        <v>Completar</v>
      </c>
      <c r="BI82" s="137" t="str">
        <f t="shared" si="297"/>
        <v>Completar</v>
      </c>
      <c r="BJ82" s="135"/>
      <c r="BK82" s="136" t="str">
        <f t="shared" si="298"/>
        <v>Completar</v>
      </c>
      <c r="BL82" s="237">
        <f t="shared" si="371"/>
        <v>0</v>
      </c>
      <c r="BM82" s="238">
        <f t="shared" si="372"/>
        <v>0</v>
      </c>
      <c r="BN82" s="239" t="str">
        <f>IFERROR(IF(BM82&gt;20*AZ82,'Referencia Parámetros'!$D$20,IF(BM82&gt;10*AZ82,'Referencia Parámetros'!$D$21,IF(BM82&gt;5*AZ82,'Referencia Parámetros'!$D$22, IF(BM82&gt;1,'Referencia Parámetros'!$D$23,"NO APLICA")))),"")</f>
        <v/>
      </c>
      <c r="BO82" s="240" t="str">
        <f t="shared" si="373"/>
        <v/>
      </c>
      <c r="BP82" s="291">
        <f t="shared" si="299"/>
        <v>0</v>
      </c>
      <c r="BQ82" s="234">
        <f t="shared" si="374"/>
        <v>0</v>
      </c>
      <c r="BR82" s="234">
        <f t="shared" si="375"/>
        <v>0</v>
      </c>
      <c r="BS82" s="234">
        <f t="shared" si="376"/>
        <v>0</v>
      </c>
      <c r="BT82" s="242">
        <f t="shared" si="377"/>
        <v>0</v>
      </c>
      <c r="BV82" s="234">
        <f t="shared" si="453"/>
        <v>69</v>
      </c>
      <c r="BW82" s="235" t="str">
        <f t="shared" si="378"/>
        <v/>
      </c>
      <c r="BX82" s="236" t="str">
        <f>IFERROR(VLOOKUP(BW82,'Referencia Parámetros'!$A$2:$B$18,2),"")</f>
        <v/>
      </c>
      <c r="BY82" s="140"/>
      <c r="BZ82" s="140"/>
      <c r="CA82" s="136" t="str">
        <f t="shared" si="300"/>
        <v>Completar</v>
      </c>
      <c r="CB82" s="134"/>
      <c r="CC82" s="134"/>
      <c r="CD82" s="134"/>
      <c r="CE82" s="136" t="str">
        <f t="shared" si="301"/>
        <v>Completar</v>
      </c>
      <c r="CF82" s="137" t="str">
        <f t="shared" si="302"/>
        <v>Completar</v>
      </c>
      <c r="CG82" s="137" t="str">
        <f t="shared" si="303"/>
        <v>Completar</v>
      </c>
      <c r="CH82" s="135"/>
      <c r="CI82" s="136" t="str">
        <f t="shared" si="304"/>
        <v>Completar</v>
      </c>
      <c r="CJ82" s="237">
        <f t="shared" si="379"/>
        <v>0</v>
      </c>
      <c r="CK82" s="238">
        <f t="shared" si="380"/>
        <v>0</v>
      </c>
      <c r="CL82" s="239" t="str">
        <f>IFERROR(IF(CK82&gt;20*BX82,'Referencia Parámetros'!$D$20,IF(CK82&gt;10*BX82,'Referencia Parámetros'!$D$21,IF(CK82&gt;5*BX82,'Referencia Parámetros'!$D$22, IF(CK82&gt;1,'Referencia Parámetros'!$D$23,"NO APLICA")))),"")</f>
        <v/>
      </c>
      <c r="CM82" s="240" t="str">
        <f t="shared" si="381"/>
        <v/>
      </c>
      <c r="CN82" s="291">
        <f t="shared" si="305"/>
        <v>0</v>
      </c>
      <c r="CO82" s="234">
        <f t="shared" si="382"/>
        <v>0</v>
      </c>
      <c r="CP82" s="234">
        <f t="shared" si="383"/>
        <v>0</v>
      </c>
      <c r="CQ82" s="234">
        <f t="shared" si="384"/>
        <v>0</v>
      </c>
      <c r="CR82" s="242">
        <f t="shared" si="385"/>
        <v>0</v>
      </c>
      <c r="CT82" s="234">
        <f t="shared" si="454"/>
        <v>69</v>
      </c>
      <c r="CU82" s="235" t="str">
        <f t="shared" si="386"/>
        <v/>
      </c>
      <c r="CV82" s="236" t="str">
        <f>IFERROR(VLOOKUP(CU82,'Referencia Parámetros'!$A$2:$B$18,2),"")</f>
        <v/>
      </c>
      <c r="CW82" s="140"/>
      <c r="CX82" s="140"/>
      <c r="CY82" s="136" t="str">
        <f t="shared" si="306"/>
        <v>Completar</v>
      </c>
      <c r="CZ82" s="134"/>
      <c r="DA82" s="134"/>
      <c r="DB82" s="134"/>
      <c r="DC82" s="136" t="str">
        <f t="shared" si="307"/>
        <v>Completar</v>
      </c>
      <c r="DD82" s="137" t="str">
        <f t="shared" si="308"/>
        <v>Completar</v>
      </c>
      <c r="DE82" s="137" t="str">
        <f t="shared" si="309"/>
        <v>Completar</v>
      </c>
      <c r="DF82" s="135"/>
      <c r="DG82" s="136" t="str">
        <f t="shared" si="310"/>
        <v>Completar</v>
      </c>
      <c r="DH82" s="237">
        <f t="shared" si="387"/>
        <v>0</v>
      </c>
      <c r="DI82" s="238">
        <f t="shared" si="388"/>
        <v>0</v>
      </c>
      <c r="DJ82" s="239" t="str">
        <f>IFERROR(IF(DI82&gt;20*CV82,'Referencia Parámetros'!$D$20,IF(DI82&gt;10*CV82,'Referencia Parámetros'!$D$21,IF(DI82&gt;5*CV82,'Referencia Parámetros'!$D$22, IF(DI82&gt;1,'Referencia Parámetros'!$D$23,"NO APLICA")))),"")</f>
        <v/>
      </c>
      <c r="DK82" s="240" t="str">
        <f t="shared" si="389"/>
        <v/>
      </c>
      <c r="DL82" s="291">
        <f t="shared" si="311"/>
        <v>0</v>
      </c>
      <c r="DM82" s="234">
        <f t="shared" si="390"/>
        <v>0</v>
      </c>
      <c r="DN82" s="234">
        <f t="shared" si="391"/>
        <v>0</v>
      </c>
      <c r="DO82" s="234">
        <f t="shared" si="392"/>
        <v>0</v>
      </c>
      <c r="DP82" s="242">
        <f t="shared" si="393"/>
        <v>0</v>
      </c>
      <c r="DR82" s="234">
        <f t="shared" si="455"/>
        <v>69</v>
      </c>
      <c r="DS82" s="235" t="str">
        <f t="shared" si="394"/>
        <v/>
      </c>
      <c r="DT82" s="236" t="str">
        <f>IFERROR(VLOOKUP(DS82,'Referencia Parámetros'!$A$2:$B$18,2),"")</f>
        <v/>
      </c>
      <c r="DU82" s="140"/>
      <c r="DV82" s="140"/>
      <c r="DW82" s="136" t="str">
        <f t="shared" si="312"/>
        <v>Completar</v>
      </c>
      <c r="DX82" s="134"/>
      <c r="DY82" s="134"/>
      <c r="DZ82" s="134"/>
      <c r="EA82" s="136" t="str">
        <f t="shared" si="313"/>
        <v>Completar</v>
      </c>
      <c r="EB82" s="137" t="str">
        <f t="shared" si="314"/>
        <v>Completar</v>
      </c>
      <c r="EC82" s="137" t="str">
        <f t="shared" si="315"/>
        <v>Completar</v>
      </c>
      <c r="ED82" s="135"/>
      <c r="EE82" s="136" t="str">
        <f t="shared" si="316"/>
        <v>Completar</v>
      </c>
      <c r="EF82" s="237">
        <f t="shared" si="395"/>
        <v>0</v>
      </c>
      <c r="EG82" s="238">
        <f t="shared" si="396"/>
        <v>0</v>
      </c>
      <c r="EH82" s="239" t="str">
        <f>IFERROR(IF(EG82&gt;20*DT82,'Referencia Parámetros'!$D$20,IF(EG82&gt;10*DT82,'Referencia Parámetros'!$D$21,IF(EG82&gt;5*DT82,'Referencia Parámetros'!$D$22, IF(EG82&gt;1,'Referencia Parámetros'!$D$23,"NO APLICA")))),"")</f>
        <v/>
      </c>
      <c r="EI82" s="240" t="str">
        <f t="shared" si="397"/>
        <v/>
      </c>
      <c r="EJ82" s="291">
        <f t="shared" si="317"/>
        <v>0</v>
      </c>
      <c r="EK82" s="234">
        <f t="shared" si="398"/>
        <v>0</v>
      </c>
      <c r="EL82" s="234">
        <f t="shared" si="399"/>
        <v>0</v>
      </c>
      <c r="EM82" s="234">
        <f t="shared" si="400"/>
        <v>0</v>
      </c>
      <c r="EN82" s="242">
        <f t="shared" si="401"/>
        <v>0</v>
      </c>
      <c r="EP82" s="234">
        <f t="shared" si="456"/>
        <v>69</v>
      </c>
      <c r="EQ82" s="235" t="str">
        <f t="shared" si="402"/>
        <v/>
      </c>
      <c r="ER82" s="236" t="str">
        <f>IFERROR(VLOOKUP(EQ82,'Referencia Parámetros'!$A$2:$B$18,2),"")</f>
        <v/>
      </c>
      <c r="ES82" s="140"/>
      <c r="ET82" s="140"/>
      <c r="EU82" s="136" t="str">
        <f t="shared" si="318"/>
        <v>Completar</v>
      </c>
      <c r="EV82" s="134"/>
      <c r="EW82" s="134"/>
      <c r="EX82" s="134"/>
      <c r="EY82" s="136" t="str">
        <f t="shared" si="319"/>
        <v>Completar</v>
      </c>
      <c r="EZ82" s="137" t="str">
        <f t="shared" si="320"/>
        <v>Completar</v>
      </c>
      <c r="FA82" s="137" t="str">
        <f t="shared" si="321"/>
        <v>Completar</v>
      </c>
      <c r="FB82" s="135"/>
      <c r="FC82" s="136" t="str">
        <f t="shared" si="322"/>
        <v>Completar</v>
      </c>
      <c r="FD82" s="237">
        <f t="shared" si="403"/>
        <v>0</v>
      </c>
      <c r="FE82" s="238">
        <f t="shared" si="404"/>
        <v>0</v>
      </c>
      <c r="FF82" s="239" t="str">
        <f>IFERROR(IF(FE82&gt;20*ER82,'Referencia Parámetros'!$D$20,IF(FE82&gt;10*ER82,'Referencia Parámetros'!$D$21,IF(FE82&gt;5*ER82,'Referencia Parámetros'!$D$22, IF(FE82&gt;1,'Referencia Parámetros'!$D$23,"NO APLICA")))),"")</f>
        <v/>
      </c>
      <c r="FG82" s="240" t="str">
        <f t="shared" si="405"/>
        <v/>
      </c>
      <c r="FH82" s="291">
        <f t="shared" si="323"/>
        <v>0</v>
      </c>
      <c r="FI82" s="234">
        <f t="shared" si="406"/>
        <v>0</v>
      </c>
      <c r="FJ82" s="234">
        <f t="shared" si="407"/>
        <v>0</v>
      </c>
      <c r="FK82" s="234">
        <f t="shared" si="408"/>
        <v>0</v>
      </c>
      <c r="FL82" s="242">
        <f t="shared" si="409"/>
        <v>0</v>
      </c>
      <c r="FN82" s="234">
        <f t="shared" si="457"/>
        <v>69</v>
      </c>
      <c r="FO82" s="235" t="str">
        <f t="shared" si="410"/>
        <v/>
      </c>
      <c r="FP82" s="236" t="str">
        <f>IFERROR(VLOOKUP(FO82,'Referencia Parámetros'!$A$2:$B$18,2),"")</f>
        <v/>
      </c>
      <c r="FQ82" s="140"/>
      <c r="FR82" s="140"/>
      <c r="FS82" s="136" t="str">
        <f t="shared" si="324"/>
        <v>Completar</v>
      </c>
      <c r="FT82" s="134"/>
      <c r="FU82" s="134"/>
      <c r="FV82" s="134"/>
      <c r="FW82" s="136" t="str">
        <f t="shared" si="325"/>
        <v>Completar</v>
      </c>
      <c r="FX82" s="137" t="str">
        <f t="shared" si="326"/>
        <v>Completar</v>
      </c>
      <c r="FY82" s="137" t="str">
        <f t="shared" si="327"/>
        <v>Completar</v>
      </c>
      <c r="FZ82" s="135"/>
      <c r="GA82" s="136" t="str">
        <f t="shared" si="328"/>
        <v>Completar</v>
      </c>
      <c r="GB82" s="237">
        <f t="shared" si="411"/>
        <v>0</v>
      </c>
      <c r="GC82" s="238">
        <f t="shared" si="412"/>
        <v>0</v>
      </c>
      <c r="GD82" s="239" t="str">
        <f>IFERROR(IF(GC82&gt;20*FP82,'Referencia Parámetros'!$D$20,IF(GC82&gt;10*FP82,'Referencia Parámetros'!$D$21,IF(GC82&gt;5*FP82,'Referencia Parámetros'!$D$22, IF(GC82&gt;1,'Referencia Parámetros'!$D$23,"NO APLICA")))),"")</f>
        <v/>
      </c>
      <c r="GE82" s="240" t="str">
        <f t="shared" si="413"/>
        <v/>
      </c>
      <c r="GF82" s="291">
        <f t="shared" si="329"/>
        <v>0</v>
      </c>
      <c r="GG82" s="234">
        <f t="shared" si="414"/>
        <v>0</v>
      </c>
      <c r="GH82" s="234">
        <f t="shared" si="415"/>
        <v>0</v>
      </c>
      <c r="GI82" s="234">
        <f t="shared" si="416"/>
        <v>0</v>
      </c>
      <c r="GJ82" s="242">
        <f t="shared" si="417"/>
        <v>0</v>
      </c>
      <c r="GL82" s="234">
        <f t="shared" si="458"/>
        <v>69</v>
      </c>
      <c r="GM82" s="235" t="str">
        <f t="shared" si="418"/>
        <v/>
      </c>
      <c r="GN82" s="236" t="str">
        <f>IFERROR(VLOOKUP(GM82,'Referencia Parámetros'!$A$2:$B$18,2),"")</f>
        <v/>
      </c>
      <c r="GO82" s="140"/>
      <c r="GP82" s="140"/>
      <c r="GQ82" s="136" t="str">
        <f t="shared" si="330"/>
        <v>Completar</v>
      </c>
      <c r="GR82" s="134"/>
      <c r="GS82" s="134"/>
      <c r="GT82" s="134"/>
      <c r="GU82" s="136" t="str">
        <f t="shared" si="331"/>
        <v>Completar</v>
      </c>
      <c r="GV82" s="137" t="str">
        <f t="shared" si="332"/>
        <v>Completar</v>
      </c>
      <c r="GW82" s="137" t="str">
        <f t="shared" si="333"/>
        <v>Completar</v>
      </c>
      <c r="GX82" s="135"/>
      <c r="GY82" s="136" t="str">
        <f t="shared" si="334"/>
        <v>Completar</v>
      </c>
      <c r="GZ82" s="237">
        <f t="shared" si="419"/>
        <v>0</v>
      </c>
      <c r="HA82" s="238">
        <f t="shared" si="420"/>
        <v>0</v>
      </c>
      <c r="HB82" s="239" t="str">
        <f>IFERROR(IF(HA82&gt;20*GN82,'Referencia Parámetros'!$D$20,IF(HA82&gt;10*GN82,'Referencia Parámetros'!$D$21,IF(HA82&gt;5*GN82,'Referencia Parámetros'!$D$22, IF(HA82&gt;1,'Referencia Parámetros'!$D$23,"NO APLICA")))),"")</f>
        <v/>
      </c>
      <c r="HC82" s="240" t="str">
        <f t="shared" si="421"/>
        <v/>
      </c>
      <c r="HD82" s="291">
        <f t="shared" si="335"/>
        <v>0</v>
      </c>
      <c r="HE82" s="234">
        <f t="shared" si="422"/>
        <v>0</v>
      </c>
      <c r="HF82" s="234">
        <f t="shared" si="423"/>
        <v>0</v>
      </c>
      <c r="HG82" s="234">
        <f t="shared" si="424"/>
        <v>0</v>
      </c>
      <c r="HH82" s="242">
        <f t="shared" si="425"/>
        <v>0</v>
      </c>
      <c r="HJ82" s="234">
        <f t="shared" si="459"/>
        <v>69</v>
      </c>
      <c r="HK82" s="235" t="str">
        <f t="shared" si="426"/>
        <v/>
      </c>
      <c r="HL82" s="236" t="str">
        <f>IFERROR(VLOOKUP(HK82,'Referencia Parámetros'!$A$2:$B$18,2),"")</f>
        <v/>
      </c>
      <c r="HM82" s="140"/>
      <c r="HN82" s="140"/>
      <c r="HO82" s="136" t="str">
        <f t="shared" si="336"/>
        <v>Completar</v>
      </c>
      <c r="HP82" s="134"/>
      <c r="HQ82" s="134"/>
      <c r="HR82" s="134"/>
      <c r="HS82" s="136" t="str">
        <f t="shared" si="337"/>
        <v>Completar</v>
      </c>
      <c r="HT82" s="137" t="str">
        <f t="shared" si="338"/>
        <v>Completar</v>
      </c>
      <c r="HU82" s="137" t="str">
        <f t="shared" si="339"/>
        <v>Completar</v>
      </c>
      <c r="HV82" s="135"/>
      <c r="HW82" s="136" t="str">
        <f t="shared" si="340"/>
        <v>Completar</v>
      </c>
      <c r="HX82" s="237">
        <f t="shared" si="427"/>
        <v>0</v>
      </c>
      <c r="HY82" s="238">
        <f t="shared" si="428"/>
        <v>0</v>
      </c>
      <c r="HZ82" s="239" t="str">
        <f>IFERROR(IF(HY82&gt;20*HL82,'Referencia Parámetros'!$D$20,IF(HY82&gt;10*HL82,'Referencia Parámetros'!$D$21,IF(HY82&gt;5*HL82,'Referencia Parámetros'!$D$22, IF(HY82&gt;1,'Referencia Parámetros'!$D$23,"NO APLICA")))),"")</f>
        <v/>
      </c>
      <c r="IA82" s="240" t="str">
        <f t="shared" si="429"/>
        <v/>
      </c>
      <c r="IB82" s="291">
        <f t="shared" si="341"/>
        <v>0</v>
      </c>
      <c r="IC82" s="234">
        <f t="shared" si="430"/>
        <v>0</v>
      </c>
      <c r="ID82" s="234">
        <f t="shared" si="431"/>
        <v>0</v>
      </c>
      <c r="IE82" s="234">
        <f t="shared" si="432"/>
        <v>0</v>
      </c>
      <c r="IF82" s="242">
        <f t="shared" si="433"/>
        <v>0</v>
      </c>
      <c r="IH82" s="234">
        <f t="shared" si="460"/>
        <v>69</v>
      </c>
      <c r="II82" s="235" t="str">
        <f t="shared" si="434"/>
        <v/>
      </c>
      <c r="IJ82" s="236" t="str">
        <f>IFERROR(VLOOKUP(II82,'Referencia Parámetros'!$A$2:$B$18,2),"")</f>
        <v/>
      </c>
      <c r="IK82" s="140"/>
      <c r="IL82" s="140"/>
      <c r="IM82" s="136" t="str">
        <f t="shared" si="342"/>
        <v>Completar</v>
      </c>
      <c r="IN82" s="134"/>
      <c r="IO82" s="134"/>
      <c r="IP82" s="134"/>
      <c r="IQ82" s="136" t="str">
        <f t="shared" si="343"/>
        <v>Completar</v>
      </c>
      <c r="IR82" s="137" t="str">
        <f t="shared" si="344"/>
        <v>Completar</v>
      </c>
      <c r="IS82" s="137" t="str">
        <f t="shared" si="345"/>
        <v>Completar</v>
      </c>
      <c r="IT82" s="135"/>
      <c r="IU82" s="136" t="str">
        <f t="shared" si="346"/>
        <v>Completar</v>
      </c>
      <c r="IV82" s="237">
        <f t="shared" si="435"/>
        <v>0</v>
      </c>
      <c r="IW82" s="238">
        <f t="shared" si="436"/>
        <v>0</v>
      </c>
      <c r="IX82" s="239" t="str">
        <f>IFERROR(IF(IW82&gt;20*IJ82,'Referencia Parámetros'!$D$20,IF(IW82&gt;10*IJ82,'Referencia Parámetros'!$D$21,IF(IW82&gt;5*IJ82,'Referencia Parámetros'!$D$22, IF(IW82&gt;1,'Referencia Parámetros'!$D$23,"NO APLICA")))),"")</f>
        <v/>
      </c>
      <c r="IY82" s="240" t="str">
        <f t="shared" si="437"/>
        <v/>
      </c>
      <c r="IZ82" s="291">
        <f t="shared" si="347"/>
        <v>0</v>
      </c>
      <c r="JA82" s="234">
        <f t="shared" si="438"/>
        <v>0</v>
      </c>
      <c r="JB82" s="234">
        <f t="shared" si="439"/>
        <v>0</v>
      </c>
      <c r="JC82" s="234">
        <f t="shared" si="440"/>
        <v>0</v>
      </c>
      <c r="JD82" s="242">
        <f t="shared" si="441"/>
        <v>0</v>
      </c>
      <c r="JE82" s="198"/>
      <c r="JF82" s="234">
        <f t="shared" si="461"/>
        <v>69</v>
      </c>
      <c r="JG82" s="235" t="str">
        <f t="shared" si="442"/>
        <v/>
      </c>
      <c r="JH82" s="236" t="str">
        <f>IFERROR(VLOOKUP(JG82,'Referencia Parámetros'!$A$2:$B$18,2),"")</f>
        <v/>
      </c>
      <c r="JI82" s="140"/>
      <c r="JJ82" s="140"/>
      <c r="JK82" s="136" t="str">
        <f t="shared" si="348"/>
        <v>Completar</v>
      </c>
      <c r="JL82" s="134"/>
      <c r="JM82" s="134"/>
      <c r="JN82" s="134"/>
      <c r="JO82" s="136" t="str">
        <f t="shared" si="349"/>
        <v>Completar</v>
      </c>
      <c r="JP82" s="137" t="str">
        <f t="shared" si="350"/>
        <v>Completar</v>
      </c>
      <c r="JQ82" s="137" t="str">
        <f t="shared" si="351"/>
        <v>Completar</v>
      </c>
      <c r="JR82" s="135"/>
      <c r="JS82" s="136" t="str">
        <f t="shared" si="352"/>
        <v>Completar</v>
      </c>
      <c r="JT82" s="237">
        <f t="shared" si="443"/>
        <v>0</v>
      </c>
      <c r="JU82" s="238">
        <f t="shared" si="444"/>
        <v>0</v>
      </c>
      <c r="JV82" s="239" t="str">
        <f>IFERROR(IF(JU82&gt;20*JH82,'Referencia Parámetros'!$D$20,IF(JU82&gt;10*JH82,'Referencia Parámetros'!$D$21,IF(JU82&gt;5*JH82,'Referencia Parámetros'!$D$22, IF(JU82&gt;1,'Referencia Parámetros'!$D$23,"NO APLICA")))),"")</f>
        <v/>
      </c>
      <c r="JW82" s="240" t="str">
        <f t="shared" si="445"/>
        <v/>
      </c>
      <c r="JX82" s="291">
        <f t="shared" si="353"/>
        <v>0</v>
      </c>
      <c r="JY82" s="234">
        <f t="shared" si="446"/>
        <v>0</v>
      </c>
      <c r="JZ82" s="234">
        <f t="shared" si="447"/>
        <v>0</v>
      </c>
      <c r="KA82" s="234">
        <f t="shared" si="448"/>
        <v>0</v>
      </c>
      <c r="KB82" s="242">
        <f t="shared" si="449"/>
        <v>0</v>
      </c>
      <c r="LK82" s="244"/>
      <c r="LY82" s="198"/>
    </row>
    <row r="83" spans="1:337" ht="16.5" customHeight="1" x14ac:dyDescent="0.25">
      <c r="A83" s="234">
        <f t="shared" si="450"/>
        <v>70</v>
      </c>
      <c r="B83" s="235" t="str">
        <f t="shared" si="354"/>
        <v/>
      </c>
      <c r="C83" s="236" t="str">
        <f>+IFERROR(VLOOKUP(B83,'Referencia Parámetros'!$A$2:$B$18,2),"")</f>
        <v/>
      </c>
      <c r="D83" s="140"/>
      <c r="E83" s="134"/>
      <c r="F83" s="135"/>
      <c r="G83" s="134"/>
      <c r="H83" s="134"/>
      <c r="I83" s="134"/>
      <c r="J83" s="135"/>
      <c r="K83" s="141"/>
      <c r="L83" s="141"/>
      <c r="M83" s="135"/>
      <c r="N83" s="135"/>
      <c r="O83" s="237">
        <f t="shared" si="355"/>
        <v>0</v>
      </c>
      <c r="P83" s="238">
        <f t="shared" si="356"/>
        <v>0</v>
      </c>
      <c r="Q83" s="239" t="str">
        <f>IFERROR(IF(P83&gt;20*C83,'Referencia Parámetros'!$D$20,IF(P83&gt;10*C83,'Referencia Parámetros'!$D$21,IF(P83&gt;5*C83,'Referencia Parámetros'!$D$22,IF(P83&gt;1,'Referencia Parámetros'!$D$23,"NO APLICA")))),"")</f>
        <v/>
      </c>
      <c r="R83" s="240" t="str">
        <f t="shared" si="357"/>
        <v/>
      </c>
      <c r="S83" s="300">
        <f t="shared" si="288"/>
        <v>0</v>
      </c>
      <c r="T83" s="234">
        <f t="shared" si="358"/>
        <v>0</v>
      </c>
      <c r="U83" s="234">
        <f t="shared" si="359"/>
        <v>0</v>
      </c>
      <c r="V83" s="234">
        <f t="shared" si="360"/>
        <v>0</v>
      </c>
      <c r="W83" s="242">
        <f t="shared" si="361"/>
        <v>0</v>
      </c>
      <c r="X83" s="297"/>
      <c r="Z83" s="234">
        <f t="shared" si="451"/>
        <v>70</v>
      </c>
      <c r="AA83" s="235" t="str">
        <f t="shared" si="362"/>
        <v/>
      </c>
      <c r="AB83" s="236" t="str">
        <f>IFERROR(VLOOKUP(AA83,'Referencia Parámetros'!$A$2:$B$18,2),"")</f>
        <v/>
      </c>
      <c r="AC83" s="140"/>
      <c r="AD83" s="140"/>
      <c r="AE83" s="136" t="str">
        <f t="shared" si="289"/>
        <v>Completar</v>
      </c>
      <c r="AF83" s="134"/>
      <c r="AG83" s="134"/>
      <c r="AH83" s="134"/>
      <c r="AI83" s="136" t="str">
        <f t="shared" si="290"/>
        <v>Completar</v>
      </c>
      <c r="AJ83" s="137" t="str">
        <f t="shared" si="291"/>
        <v>Completar</v>
      </c>
      <c r="AK83" s="137" t="str">
        <f t="shared" si="292"/>
        <v>Completar</v>
      </c>
      <c r="AL83" s="135"/>
      <c r="AM83" s="136" t="str">
        <f t="shared" si="293"/>
        <v>Completar</v>
      </c>
      <c r="AN83" s="237">
        <f t="shared" si="363"/>
        <v>0</v>
      </c>
      <c r="AO83" s="238">
        <f t="shared" si="364"/>
        <v>0</v>
      </c>
      <c r="AP83" s="239" t="str">
        <f>IFERROR(IF(AO83&gt;20*AB83,'Referencia Parámetros'!$D$20,IF(AO83&gt;10*AB83,'Referencia Parámetros'!$D$21,IF(AO83&gt;5*AB83,'Referencia Parámetros'!$D$22, IF(AO83&gt;1,'Referencia Parámetros'!$D$23,"NO APLICA")))),"")</f>
        <v/>
      </c>
      <c r="AQ83" s="240" t="str">
        <f t="shared" si="365"/>
        <v/>
      </c>
      <c r="AR83" s="291">
        <f t="shared" si="232"/>
        <v>0</v>
      </c>
      <c r="AS83" s="234">
        <f t="shared" si="366"/>
        <v>0</v>
      </c>
      <c r="AT83" s="234">
        <f t="shared" si="367"/>
        <v>0</v>
      </c>
      <c r="AU83" s="234">
        <f t="shared" si="368"/>
        <v>0</v>
      </c>
      <c r="AV83" s="242">
        <f t="shared" si="369"/>
        <v>0</v>
      </c>
      <c r="AX83" s="234">
        <f t="shared" si="452"/>
        <v>70</v>
      </c>
      <c r="AY83" s="235" t="str">
        <f t="shared" si="370"/>
        <v/>
      </c>
      <c r="AZ83" s="236" t="str">
        <f>IFERROR(VLOOKUP(AY83,'Referencia Parámetros'!$A$2:$B$18,2),"")</f>
        <v/>
      </c>
      <c r="BA83" s="140"/>
      <c r="BB83" s="140"/>
      <c r="BC83" s="136" t="str">
        <f t="shared" si="294"/>
        <v>Completar</v>
      </c>
      <c r="BD83" s="134"/>
      <c r="BE83" s="134"/>
      <c r="BF83" s="134"/>
      <c r="BG83" s="136" t="str">
        <f t="shared" si="295"/>
        <v>Completar</v>
      </c>
      <c r="BH83" s="137" t="str">
        <f t="shared" si="296"/>
        <v>Completar</v>
      </c>
      <c r="BI83" s="137" t="str">
        <f t="shared" si="297"/>
        <v>Completar</v>
      </c>
      <c r="BJ83" s="135"/>
      <c r="BK83" s="136" t="str">
        <f t="shared" si="298"/>
        <v>Completar</v>
      </c>
      <c r="BL83" s="237">
        <f t="shared" si="371"/>
        <v>0</v>
      </c>
      <c r="BM83" s="238">
        <f t="shared" si="372"/>
        <v>0</v>
      </c>
      <c r="BN83" s="239" t="str">
        <f>IFERROR(IF(BM83&gt;20*AZ83,'Referencia Parámetros'!$D$20,IF(BM83&gt;10*AZ83,'Referencia Parámetros'!$D$21,IF(BM83&gt;5*AZ83,'Referencia Parámetros'!$D$22, IF(BM83&gt;1,'Referencia Parámetros'!$D$23,"NO APLICA")))),"")</f>
        <v/>
      </c>
      <c r="BO83" s="240" t="str">
        <f t="shared" si="373"/>
        <v/>
      </c>
      <c r="BP83" s="291">
        <f t="shared" si="299"/>
        <v>0</v>
      </c>
      <c r="BQ83" s="234">
        <f t="shared" si="374"/>
        <v>0</v>
      </c>
      <c r="BR83" s="234">
        <f t="shared" si="375"/>
        <v>0</v>
      </c>
      <c r="BS83" s="234">
        <f t="shared" si="376"/>
        <v>0</v>
      </c>
      <c r="BT83" s="242">
        <f t="shared" si="377"/>
        <v>0</v>
      </c>
      <c r="BV83" s="234">
        <f t="shared" si="453"/>
        <v>70</v>
      </c>
      <c r="BW83" s="235" t="str">
        <f t="shared" si="378"/>
        <v/>
      </c>
      <c r="BX83" s="236" t="str">
        <f>IFERROR(VLOOKUP(BW83,'Referencia Parámetros'!$A$2:$B$18,2),"")</f>
        <v/>
      </c>
      <c r="BY83" s="140"/>
      <c r="BZ83" s="140"/>
      <c r="CA83" s="136" t="str">
        <f t="shared" si="300"/>
        <v>Completar</v>
      </c>
      <c r="CB83" s="134"/>
      <c r="CC83" s="134"/>
      <c r="CD83" s="134"/>
      <c r="CE83" s="136" t="str">
        <f t="shared" si="301"/>
        <v>Completar</v>
      </c>
      <c r="CF83" s="137" t="str">
        <f t="shared" si="302"/>
        <v>Completar</v>
      </c>
      <c r="CG83" s="137" t="str">
        <f t="shared" si="303"/>
        <v>Completar</v>
      </c>
      <c r="CH83" s="135"/>
      <c r="CI83" s="136" t="str">
        <f t="shared" si="304"/>
        <v>Completar</v>
      </c>
      <c r="CJ83" s="237">
        <f t="shared" si="379"/>
        <v>0</v>
      </c>
      <c r="CK83" s="238">
        <f t="shared" si="380"/>
        <v>0</v>
      </c>
      <c r="CL83" s="239" t="str">
        <f>IFERROR(IF(CK83&gt;20*BX83,'Referencia Parámetros'!$D$20,IF(CK83&gt;10*BX83,'Referencia Parámetros'!$D$21,IF(CK83&gt;5*BX83,'Referencia Parámetros'!$D$22, IF(CK83&gt;1,'Referencia Parámetros'!$D$23,"NO APLICA")))),"")</f>
        <v/>
      </c>
      <c r="CM83" s="240" t="str">
        <f t="shared" si="381"/>
        <v/>
      </c>
      <c r="CN83" s="291">
        <f t="shared" si="305"/>
        <v>0</v>
      </c>
      <c r="CO83" s="234">
        <f t="shared" si="382"/>
        <v>0</v>
      </c>
      <c r="CP83" s="234">
        <f t="shared" si="383"/>
        <v>0</v>
      </c>
      <c r="CQ83" s="234">
        <f t="shared" si="384"/>
        <v>0</v>
      </c>
      <c r="CR83" s="242">
        <f t="shared" si="385"/>
        <v>0</v>
      </c>
      <c r="CT83" s="234">
        <f t="shared" si="454"/>
        <v>70</v>
      </c>
      <c r="CU83" s="235" t="str">
        <f t="shared" si="386"/>
        <v/>
      </c>
      <c r="CV83" s="236" t="str">
        <f>IFERROR(VLOOKUP(CU83,'Referencia Parámetros'!$A$2:$B$18,2),"")</f>
        <v/>
      </c>
      <c r="CW83" s="140"/>
      <c r="CX83" s="140"/>
      <c r="CY83" s="136" t="str">
        <f t="shared" si="306"/>
        <v>Completar</v>
      </c>
      <c r="CZ83" s="134"/>
      <c r="DA83" s="134"/>
      <c r="DB83" s="134"/>
      <c r="DC83" s="136" t="str">
        <f t="shared" si="307"/>
        <v>Completar</v>
      </c>
      <c r="DD83" s="137" t="str">
        <f t="shared" si="308"/>
        <v>Completar</v>
      </c>
      <c r="DE83" s="137" t="str">
        <f t="shared" si="309"/>
        <v>Completar</v>
      </c>
      <c r="DF83" s="135"/>
      <c r="DG83" s="136" t="str">
        <f t="shared" si="310"/>
        <v>Completar</v>
      </c>
      <c r="DH83" s="237">
        <f t="shared" si="387"/>
        <v>0</v>
      </c>
      <c r="DI83" s="238">
        <f t="shared" si="388"/>
        <v>0</v>
      </c>
      <c r="DJ83" s="239" t="str">
        <f>IFERROR(IF(DI83&gt;20*CV83,'Referencia Parámetros'!$D$20,IF(DI83&gt;10*CV83,'Referencia Parámetros'!$D$21,IF(DI83&gt;5*CV83,'Referencia Parámetros'!$D$22, IF(DI83&gt;1,'Referencia Parámetros'!$D$23,"NO APLICA")))),"")</f>
        <v/>
      </c>
      <c r="DK83" s="240" t="str">
        <f t="shared" si="389"/>
        <v/>
      </c>
      <c r="DL83" s="291">
        <f t="shared" si="311"/>
        <v>0</v>
      </c>
      <c r="DM83" s="234">
        <f t="shared" si="390"/>
        <v>0</v>
      </c>
      <c r="DN83" s="234">
        <f t="shared" si="391"/>
        <v>0</v>
      </c>
      <c r="DO83" s="234">
        <f t="shared" si="392"/>
        <v>0</v>
      </c>
      <c r="DP83" s="242">
        <f t="shared" si="393"/>
        <v>0</v>
      </c>
      <c r="DR83" s="234">
        <f t="shared" si="455"/>
        <v>70</v>
      </c>
      <c r="DS83" s="235" t="str">
        <f t="shared" si="394"/>
        <v/>
      </c>
      <c r="DT83" s="236" t="str">
        <f>IFERROR(VLOOKUP(DS83,'Referencia Parámetros'!$A$2:$B$18,2),"")</f>
        <v/>
      </c>
      <c r="DU83" s="140"/>
      <c r="DV83" s="140"/>
      <c r="DW83" s="136" t="str">
        <f t="shared" si="312"/>
        <v>Completar</v>
      </c>
      <c r="DX83" s="134"/>
      <c r="DY83" s="134"/>
      <c r="DZ83" s="134"/>
      <c r="EA83" s="136" t="str">
        <f t="shared" si="313"/>
        <v>Completar</v>
      </c>
      <c r="EB83" s="137" t="str">
        <f t="shared" si="314"/>
        <v>Completar</v>
      </c>
      <c r="EC83" s="137" t="str">
        <f t="shared" si="315"/>
        <v>Completar</v>
      </c>
      <c r="ED83" s="135"/>
      <c r="EE83" s="136" t="str">
        <f t="shared" si="316"/>
        <v>Completar</v>
      </c>
      <c r="EF83" s="237">
        <f t="shared" si="395"/>
        <v>0</v>
      </c>
      <c r="EG83" s="238">
        <f t="shared" si="396"/>
        <v>0</v>
      </c>
      <c r="EH83" s="239" t="str">
        <f>IFERROR(IF(EG83&gt;20*DT83,'Referencia Parámetros'!$D$20,IF(EG83&gt;10*DT83,'Referencia Parámetros'!$D$21,IF(EG83&gt;5*DT83,'Referencia Parámetros'!$D$22, IF(EG83&gt;1,'Referencia Parámetros'!$D$23,"NO APLICA")))),"")</f>
        <v/>
      </c>
      <c r="EI83" s="240" t="str">
        <f t="shared" si="397"/>
        <v/>
      </c>
      <c r="EJ83" s="291">
        <f t="shared" si="317"/>
        <v>0</v>
      </c>
      <c r="EK83" s="234">
        <f t="shared" si="398"/>
        <v>0</v>
      </c>
      <c r="EL83" s="234">
        <f t="shared" si="399"/>
        <v>0</v>
      </c>
      <c r="EM83" s="234">
        <f t="shared" si="400"/>
        <v>0</v>
      </c>
      <c r="EN83" s="242">
        <f t="shared" si="401"/>
        <v>0</v>
      </c>
      <c r="EP83" s="234">
        <f t="shared" si="456"/>
        <v>70</v>
      </c>
      <c r="EQ83" s="235" t="str">
        <f t="shared" si="402"/>
        <v/>
      </c>
      <c r="ER83" s="236" t="str">
        <f>IFERROR(VLOOKUP(EQ83,'Referencia Parámetros'!$A$2:$B$18,2),"")</f>
        <v/>
      </c>
      <c r="ES83" s="140"/>
      <c r="ET83" s="140"/>
      <c r="EU83" s="136" t="str">
        <f t="shared" si="318"/>
        <v>Completar</v>
      </c>
      <c r="EV83" s="134"/>
      <c r="EW83" s="134"/>
      <c r="EX83" s="134"/>
      <c r="EY83" s="136" t="str">
        <f t="shared" si="319"/>
        <v>Completar</v>
      </c>
      <c r="EZ83" s="137" t="str">
        <f t="shared" si="320"/>
        <v>Completar</v>
      </c>
      <c r="FA83" s="137" t="str">
        <f t="shared" si="321"/>
        <v>Completar</v>
      </c>
      <c r="FB83" s="135"/>
      <c r="FC83" s="136" t="str">
        <f t="shared" si="322"/>
        <v>Completar</v>
      </c>
      <c r="FD83" s="237">
        <f t="shared" si="403"/>
        <v>0</v>
      </c>
      <c r="FE83" s="238">
        <f t="shared" si="404"/>
        <v>0</v>
      </c>
      <c r="FF83" s="239" t="str">
        <f>IFERROR(IF(FE83&gt;20*ER83,'Referencia Parámetros'!$D$20,IF(FE83&gt;10*ER83,'Referencia Parámetros'!$D$21,IF(FE83&gt;5*ER83,'Referencia Parámetros'!$D$22, IF(FE83&gt;1,'Referencia Parámetros'!$D$23,"NO APLICA")))),"")</f>
        <v/>
      </c>
      <c r="FG83" s="240" t="str">
        <f t="shared" si="405"/>
        <v/>
      </c>
      <c r="FH83" s="291">
        <f t="shared" si="323"/>
        <v>0</v>
      </c>
      <c r="FI83" s="234">
        <f t="shared" si="406"/>
        <v>0</v>
      </c>
      <c r="FJ83" s="234">
        <f t="shared" si="407"/>
        <v>0</v>
      </c>
      <c r="FK83" s="234">
        <f t="shared" si="408"/>
        <v>0</v>
      </c>
      <c r="FL83" s="242">
        <f t="shared" si="409"/>
        <v>0</v>
      </c>
      <c r="FN83" s="234">
        <f t="shared" si="457"/>
        <v>70</v>
      </c>
      <c r="FO83" s="235" t="str">
        <f t="shared" si="410"/>
        <v/>
      </c>
      <c r="FP83" s="236" t="str">
        <f>IFERROR(VLOOKUP(FO83,'Referencia Parámetros'!$A$2:$B$18,2),"")</f>
        <v/>
      </c>
      <c r="FQ83" s="140"/>
      <c r="FR83" s="140"/>
      <c r="FS83" s="136" t="str">
        <f t="shared" si="324"/>
        <v>Completar</v>
      </c>
      <c r="FT83" s="134"/>
      <c r="FU83" s="134"/>
      <c r="FV83" s="134"/>
      <c r="FW83" s="136" t="str">
        <f t="shared" si="325"/>
        <v>Completar</v>
      </c>
      <c r="FX83" s="137" t="str">
        <f t="shared" si="326"/>
        <v>Completar</v>
      </c>
      <c r="FY83" s="137" t="str">
        <f t="shared" si="327"/>
        <v>Completar</v>
      </c>
      <c r="FZ83" s="135"/>
      <c r="GA83" s="136" t="str">
        <f t="shared" si="328"/>
        <v>Completar</v>
      </c>
      <c r="GB83" s="237">
        <f t="shared" si="411"/>
        <v>0</v>
      </c>
      <c r="GC83" s="238">
        <f t="shared" si="412"/>
        <v>0</v>
      </c>
      <c r="GD83" s="239" t="str">
        <f>IFERROR(IF(GC83&gt;20*FP83,'Referencia Parámetros'!$D$20,IF(GC83&gt;10*FP83,'Referencia Parámetros'!$D$21,IF(GC83&gt;5*FP83,'Referencia Parámetros'!$D$22, IF(GC83&gt;1,'Referencia Parámetros'!$D$23,"NO APLICA")))),"")</f>
        <v/>
      </c>
      <c r="GE83" s="240" t="str">
        <f t="shared" si="413"/>
        <v/>
      </c>
      <c r="GF83" s="291">
        <f t="shared" si="329"/>
        <v>0</v>
      </c>
      <c r="GG83" s="234">
        <f t="shared" si="414"/>
        <v>0</v>
      </c>
      <c r="GH83" s="234">
        <f t="shared" si="415"/>
        <v>0</v>
      </c>
      <c r="GI83" s="234">
        <f t="shared" si="416"/>
        <v>0</v>
      </c>
      <c r="GJ83" s="242">
        <f t="shared" si="417"/>
        <v>0</v>
      </c>
      <c r="GL83" s="234">
        <f t="shared" si="458"/>
        <v>70</v>
      </c>
      <c r="GM83" s="235" t="str">
        <f t="shared" si="418"/>
        <v/>
      </c>
      <c r="GN83" s="236" t="str">
        <f>IFERROR(VLOOKUP(GM83,'Referencia Parámetros'!$A$2:$B$18,2),"")</f>
        <v/>
      </c>
      <c r="GO83" s="140"/>
      <c r="GP83" s="140"/>
      <c r="GQ83" s="136" t="str">
        <f t="shared" si="330"/>
        <v>Completar</v>
      </c>
      <c r="GR83" s="134"/>
      <c r="GS83" s="134"/>
      <c r="GT83" s="134"/>
      <c r="GU83" s="136" t="str">
        <f t="shared" si="331"/>
        <v>Completar</v>
      </c>
      <c r="GV83" s="137" t="str">
        <f t="shared" si="332"/>
        <v>Completar</v>
      </c>
      <c r="GW83" s="137" t="str">
        <f t="shared" si="333"/>
        <v>Completar</v>
      </c>
      <c r="GX83" s="135"/>
      <c r="GY83" s="136" t="str">
        <f t="shared" si="334"/>
        <v>Completar</v>
      </c>
      <c r="GZ83" s="237">
        <f t="shared" si="419"/>
        <v>0</v>
      </c>
      <c r="HA83" s="238">
        <f t="shared" si="420"/>
        <v>0</v>
      </c>
      <c r="HB83" s="239" t="str">
        <f>IFERROR(IF(HA83&gt;20*GN83,'Referencia Parámetros'!$D$20,IF(HA83&gt;10*GN83,'Referencia Parámetros'!$D$21,IF(HA83&gt;5*GN83,'Referencia Parámetros'!$D$22, IF(HA83&gt;1,'Referencia Parámetros'!$D$23,"NO APLICA")))),"")</f>
        <v/>
      </c>
      <c r="HC83" s="240" t="str">
        <f t="shared" si="421"/>
        <v/>
      </c>
      <c r="HD83" s="291">
        <f t="shared" si="335"/>
        <v>0</v>
      </c>
      <c r="HE83" s="234">
        <f t="shared" si="422"/>
        <v>0</v>
      </c>
      <c r="HF83" s="234">
        <f t="shared" si="423"/>
        <v>0</v>
      </c>
      <c r="HG83" s="234">
        <f t="shared" si="424"/>
        <v>0</v>
      </c>
      <c r="HH83" s="242">
        <f t="shared" si="425"/>
        <v>0</v>
      </c>
      <c r="HJ83" s="234">
        <f t="shared" si="459"/>
        <v>70</v>
      </c>
      <c r="HK83" s="235" t="str">
        <f t="shared" si="426"/>
        <v/>
      </c>
      <c r="HL83" s="236" t="str">
        <f>IFERROR(VLOOKUP(HK83,'Referencia Parámetros'!$A$2:$B$18,2),"")</f>
        <v/>
      </c>
      <c r="HM83" s="140"/>
      <c r="HN83" s="140"/>
      <c r="HO83" s="136" t="str">
        <f t="shared" si="336"/>
        <v>Completar</v>
      </c>
      <c r="HP83" s="134"/>
      <c r="HQ83" s="134"/>
      <c r="HR83" s="134"/>
      <c r="HS83" s="136" t="str">
        <f t="shared" si="337"/>
        <v>Completar</v>
      </c>
      <c r="HT83" s="137" t="str">
        <f t="shared" si="338"/>
        <v>Completar</v>
      </c>
      <c r="HU83" s="137" t="str">
        <f t="shared" si="339"/>
        <v>Completar</v>
      </c>
      <c r="HV83" s="135"/>
      <c r="HW83" s="136" t="str">
        <f t="shared" si="340"/>
        <v>Completar</v>
      </c>
      <c r="HX83" s="237">
        <f t="shared" si="427"/>
        <v>0</v>
      </c>
      <c r="HY83" s="238">
        <f t="shared" si="428"/>
        <v>0</v>
      </c>
      <c r="HZ83" s="239" t="str">
        <f>IFERROR(IF(HY83&gt;20*HL83,'Referencia Parámetros'!$D$20,IF(HY83&gt;10*HL83,'Referencia Parámetros'!$D$21,IF(HY83&gt;5*HL83,'Referencia Parámetros'!$D$22, IF(HY83&gt;1,'Referencia Parámetros'!$D$23,"NO APLICA")))),"")</f>
        <v/>
      </c>
      <c r="IA83" s="240" t="str">
        <f t="shared" si="429"/>
        <v/>
      </c>
      <c r="IB83" s="291">
        <f t="shared" si="341"/>
        <v>0</v>
      </c>
      <c r="IC83" s="234">
        <f t="shared" si="430"/>
        <v>0</v>
      </c>
      <c r="ID83" s="234">
        <f t="shared" si="431"/>
        <v>0</v>
      </c>
      <c r="IE83" s="234">
        <f t="shared" si="432"/>
        <v>0</v>
      </c>
      <c r="IF83" s="242">
        <f t="shared" si="433"/>
        <v>0</v>
      </c>
      <c r="IH83" s="234">
        <f t="shared" si="460"/>
        <v>70</v>
      </c>
      <c r="II83" s="235" t="str">
        <f t="shared" si="434"/>
        <v/>
      </c>
      <c r="IJ83" s="236" t="str">
        <f>IFERROR(VLOOKUP(II83,'Referencia Parámetros'!$A$2:$B$18,2),"")</f>
        <v/>
      </c>
      <c r="IK83" s="140"/>
      <c r="IL83" s="140"/>
      <c r="IM83" s="136" t="str">
        <f t="shared" si="342"/>
        <v>Completar</v>
      </c>
      <c r="IN83" s="134"/>
      <c r="IO83" s="134"/>
      <c r="IP83" s="134"/>
      <c r="IQ83" s="136" t="str">
        <f t="shared" si="343"/>
        <v>Completar</v>
      </c>
      <c r="IR83" s="137" t="str">
        <f t="shared" si="344"/>
        <v>Completar</v>
      </c>
      <c r="IS83" s="137" t="str">
        <f t="shared" si="345"/>
        <v>Completar</v>
      </c>
      <c r="IT83" s="135"/>
      <c r="IU83" s="136" t="str">
        <f t="shared" si="346"/>
        <v>Completar</v>
      </c>
      <c r="IV83" s="237">
        <f t="shared" si="435"/>
        <v>0</v>
      </c>
      <c r="IW83" s="238">
        <f t="shared" si="436"/>
        <v>0</v>
      </c>
      <c r="IX83" s="239" t="str">
        <f>IFERROR(IF(IW83&gt;20*IJ83,'Referencia Parámetros'!$D$20,IF(IW83&gt;10*IJ83,'Referencia Parámetros'!$D$21,IF(IW83&gt;5*IJ83,'Referencia Parámetros'!$D$22, IF(IW83&gt;1,'Referencia Parámetros'!$D$23,"NO APLICA")))),"")</f>
        <v/>
      </c>
      <c r="IY83" s="240" t="str">
        <f t="shared" si="437"/>
        <v/>
      </c>
      <c r="IZ83" s="291">
        <f t="shared" si="347"/>
        <v>0</v>
      </c>
      <c r="JA83" s="234">
        <f t="shared" si="438"/>
        <v>0</v>
      </c>
      <c r="JB83" s="234">
        <f t="shared" si="439"/>
        <v>0</v>
      </c>
      <c r="JC83" s="234">
        <f t="shared" si="440"/>
        <v>0</v>
      </c>
      <c r="JD83" s="242">
        <f t="shared" si="441"/>
        <v>0</v>
      </c>
      <c r="JE83" s="198"/>
      <c r="JF83" s="234">
        <f t="shared" si="461"/>
        <v>70</v>
      </c>
      <c r="JG83" s="235" t="str">
        <f t="shared" si="442"/>
        <v/>
      </c>
      <c r="JH83" s="236" t="str">
        <f>IFERROR(VLOOKUP(JG83,'Referencia Parámetros'!$A$2:$B$18,2),"")</f>
        <v/>
      </c>
      <c r="JI83" s="140"/>
      <c r="JJ83" s="140"/>
      <c r="JK83" s="136" t="str">
        <f t="shared" si="348"/>
        <v>Completar</v>
      </c>
      <c r="JL83" s="134"/>
      <c r="JM83" s="134"/>
      <c r="JN83" s="134"/>
      <c r="JO83" s="136" t="str">
        <f t="shared" si="349"/>
        <v>Completar</v>
      </c>
      <c r="JP83" s="137" t="str">
        <f t="shared" si="350"/>
        <v>Completar</v>
      </c>
      <c r="JQ83" s="137" t="str">
        <f t="shared" si="351"/>
        <v>Completar</v>
      </c>
      <c r="JR83" s="135"/>
      <c r="JS83" s="136" t="str">
        <f t="shared" si="352"/>
        <v>Completar</v>
      </c>
      <c r="JT83" s="237">
        <f t="shared" si="443"/>
        <v>0</v>
      </c>
      <c r="JU83" s="238">
        <f t="shared" si="444"/>
        <v>0</v>
      </c>
      <c r="JV83" s="239" t="str">
        <f>IFERROR(IF(JU83&gt;20*JH83,'Referencia Parámetros'!$D$20,IF(JU83&gt;10*JH83,'Referencia Parámetros'!$D$21,IF(JU83&gt;5*JH83,'Referencia Parámetros'!$D$22, IF(JU83&gt;1,'Referencia Parámetros'!$D$23,"NO APLICA")))),"")</f>
        <v/>
      </c>
      <c r="JW83" s="240" t="str">
        <f t="shared" si="445"/>
        <v/>
      </c>
      <c r="JX83" s="291">
        <f t="shared" si="353"/>
        <v>0</v>
      </c>
      <c r="JY83" s="234">
        <f t="shared" si="446"/>
        <v>0</v>
      </c>
      <c r="JZ83" s="234">
        <f t="shared" si="447"/>
        <v>0</v>
      </c>
      <c r="KA83" s="234">
        <f t="shared" si="448"/>
        <v>0</v>
      </c>
      <c r="KB83" s="242">
        <f t="shared" si="449"/>
        <v>0</v>
      </c>
      <c r="LK83" s="244"/>
      <c r="LY83" s="198"/>
    </row>
    <row r="84" spans="1:337" ht="16.5" customHeight="1" x14ac:dyDescent="0.25">
      <c r="A84" s="234">
        <f t="shared" si="450"/>
        <v>71</v>
      </c>
      <c r="B84" s="235" t="str">
        <f t="shared" si="354"/>
        <v/>
      </c>
      <c r="C84" s="236" t="str">
        <f>+IFERROR(VLOOKUP(B84,'Referencia Parámetros'!$A$2:$B$18,2),"")</f>
        <v/>
      </c>
      <c r="D84" s="140"/>
      <c r="E84" s="134"/>
      <c r="F84" s="135"/>
      <c r="G84" s="134"/>
      <c r="H84" s="134"/>
      <c r="I84" s="134"/>
      <c r="J84" s="135"/>
      <c r="K84" s="141"/>
      <c r="L84" s="141"/>
      <c r="M84" s="135"/>
      <c r="N84" s="135"/>
      <c r="O84" s="237">
        <f t="shared" si="355"/>
        <v>0</v>
      </c>
      <c r="P84" s="238">
        <f t="shared" si="356"/>
        <v>0</v>
      </c>
      <c r="Q84" s="239" t="str">
        <f>IFERROR(IF(P84&gt;20*C84,'Referencia Parámetros'!$D$20,IF(P84&gt;10*C84,'Referencia Parámetros'!$D$21,IF(P84&gt;5*C84,'Referencia Parámetros'!$D$22,IF(P84&gt;1,'Referencia Parámetros'!$D$23,"NO APLICA")))),"")</f>
        <v/>
      </c>
      <c r="R84" s="240" t="str">
        <f t="shared" si="357"/>
        <v/>
      </c>
      <c r="S84" s="300">
        <f t="shared" si="288"/>
        <v>0</v>
      </c>
      <c r="T84" s="234">
        <f t="shared" si="358"/>
        <v>0</v>
      </c>
      <c r="U84" s="234">
        <f t="shared" si="359"/>
        <v>0</v>
      </c>
      <c r="V84" s="234">
        <f t="shared" si="360"/>
        <v>0</v>
      </c>
      <c r="W84" s="242">
        <f t="shared" si="361"/>
        <v>0</v>
      </c>
      <c r="X84" s="297"/>
      <c r="Z84" s="234">
        <f t="shared" si="451"/>
        <v>71</v>
      </c>
      <c r="AA84" s="235" t="str">
        <f t="shared" si="362"/>
        <v/>
      </c>
      <c r="AB84" s="236" t="str">
        <f>IFERROR(VLOOKUP(AA84,'Referencia Parámetros'!$A$2:$B$18,2),"")</f>
        <v/>
      </c>
      <c r="AC84" s="140"/>
      <c r="AD84" s="140"/>
      <c r="AE84" s="136" t="str">
        <f t="shared" si="289"/>
        <v>Completar</v>
      </c>
      <c r="AF84" s="134"/>
      <c r="AG84" s="134"/>
      <c r="AH84" s="134"/>
      <c r="AI84" s="136" t="str">
        <f t="shared" si="290"/>
        <v>Completar</v>
      </c>
      <c r="AJ84" s="137" t="str">
        <f t="shared" si="291"/>
        <v>Completar</v>
      </c>
      <c r="AK84" s="137" t="str">
        <f t="shared" si="292"/>
        <v>Completar</v>
      </c>
      <c r="AL84" s="135"/>
      <c r="AM84" s="136" t="str">
        <f t="shared" si="293"/>
        <v>Completar</v>
      </c>
      <c r="AN84" s="237">
        <f t="shared" si="363"/>
        <v>0</v>
      </c>
      <c r="AO84" s="238">
        <f t="shared" si="364"/>
        <v>0</v>
      </c>
      <c r="AP84" s="239" t="str">
        <f>IFERROR(IF(AO84&gt;20*AB84,'Referencia Parámetros'!$D$20,IF(AO84&gt;10*AB84,'Referencia Parámetros'!$D$21,IF(AO84&gt;5*AB84,'Referencia Parámetros'!$D$22, IF(AO84&gt;1,'Referencia Parámetros'!$D$23,"NO APLICA")))),"")</f>
        <v/>
      </c>
      <c r="AQ84" s="240" t="str">
        <f t="shared" si="365"/>
        <v/>
      </c>
      <c r="AR84" s="291">
        <f t="shared" ref="AR84:AR113" si="462">+IF(AJ84="Completar",0,IF($F$5&gt;AK84,DATEDIF(AJ84,$F$5,"Y"),DATEDIF(AJ84,AK84,"Y")))</f>
        <v>0</v>
      </c>
      <c r="AS84" s="234">
        <f t="shared" si="366"/>
        <v>0</v>
      </c>
      <c r="AT84" s="234">
        <f t="shared" si="367"/>
        <v>0</v>
      </c>
      <c r="AU84" s="234">
        <f t="shared" si="368"/>
        <v>0</v>
      </c>
      <c r="AV84" s="242">
        <f t="shared" si="369"/>
        <v>0</v>
      </c>
      <c r="AX84" s="234">
        <f t="shared" si="452"/>
        <v>71</v>
      </c>
      <c r="AY84" s="235" t="str">
        <f t="shared" si="370"/>
        <v/>
      </c>
      <c r="AZ84" s="236" t="str">
        <f>IFERROR(VLOOKUP(AY84,'Referencia Parámetros'!$A$2:$B$18,2),"")</f>
        <v/>
      </c>
      <c r="BA84" s="140"/>
      <c r="BB84" s="140"/>
      <c r="BC84" s="136" t="str">
        <f t="shared" si="294"/>
        <v>Completar</v>
      </c>
      <c r="BD84" s="134"/>
      <c r="BE84" s="134"/>
      <c r="BF84" s="134"/>
      <c r="BG84" s="136" t="str">
        <f t="shared" si="295"/>
        <v>Completar</v>
      </c>
      <c r="BH84" s="137" t="str">
        <f t="shared" si="296"/>
        <v>Completar</v>
      </c>
      <c r="BI84" s="137" t="str">
        <f t="shared" si="297"/>
        <v>Completar</v>
      </c>
      <c r="BJ84" s="135"/>
      <c r="BK84" s="136" t="str">
        <f t="shared" si="298"/>
        <v>Completar</v>
      </c>
      <c r="BL84" s="237">
        <f t="shared" si="371"/>
        <v>0</v>
      </c>
      <c r="BM84" s="238">
        <f t="shared" si="372"/>
        <v>0</v>
      </c>
      <c r="BN84" s="239" t="str">
        <f>IFERROR(IF(BM84&gt;20*AZ84,'Referencia Parámetros'!$D$20,IF(BM84&gt;10*AZ84,'Referencia Parámetros'!$D$21,IF(BM84&gt;5*AZ84,'Referencia Parámetros'!$D$22, IF(BM84&gt;1,'Referencia Parámetros'!$D$23,"NO APLICA")))),"")</f>
        <v/>
      </c>
      <c r="BO84" s="240" t="str">
        <f t="shared" si="373"/>
        <v/>
      </c>
      <c r="BP84" s="291">
        <f t="shared" si="299"/>
        <v>0</v>
      </c>
      <c r="BQ84" s="234">
        <f t="shared" si="374"/>
        <v>0</v>
      </c>
      <c r="BR84" s="234">
        <f t="shared" si="375"/>
        <v>0</v>
      </c>
      <c r="BS84" s="234">
        <f t="shared" si="376"/>
        <v>0</v>
      </c>
      <c r="BT84" s="242">
        <f t="shared" si="377"/>
        <v>0</v>
      </c>
      <c r="BV84" s="234">
        <f t="shared" si="453"/>
        <v>71</v>
      </c>
      <c r="BW84" s="235" t="str">
        <f t="shared" si="378"/>
        <v/>
      </c>
      <c r="BX84" s="236" t="str">
        <f>IFERROR(VLOOKUP(BW84,'Referencia Parámetros'!$A$2:$B$18,2),"")</f>
        <v/>
      </c>
      <c r="BY84" s="140"/>
      <c r="BZ84" s="140"/>
      <c r="CA84" s="136" t="str">
        <f t="shared" si="300"/>
        <v>Completar</v>
      </c>
      <c r="CB84" s="134"/>
      <c r="CC84" s="134"/>
      <c r="CD84" s="134"/>
      <c r="CE84" s="136" t="str">
        <f t="shared" si="301"/>
        <v>Completar</v>
      </c>
      <c r="CF84" s="137" t="str">
        <f t="shared" si="302"/>
        <v>Completar</v>
      </c>
      <c r="CG84" s="137" t="str">
        <f t="shared" si="303"/>
        <v>Completar</v>
      </c>
      <c r="CH84" s="135"/>
      <c r="CI84" s="136" t="str">
        <f t="shared" si="304"/>
        <v>Completar</v>
      </c>
      <c r="CJ84" s="237">
        <f t="shared" si="379"/>
        <v>0</v>
      </c>
      <c r="CK84" s="238">
        <f t="shared" si="380"/>
        <v>0</v>
      </c>
      <c r="CL84" s="239" t="str">
        <f>IFERROR(IF(CK84&gt;20*BX84,'Referencia Parámetros'!$D$20,IF(CK84&gt;10*BX84,'Referencia Parámetros'!$D$21,IF(CK84&gt;5*BX84,'Referencia Parámetros'!$D$22, IF(CK84&gt;1,'Referencia Parámetros'!$D$23,"NO APLICA")))),"")</f>
        <v/>
      </c>
      <c r="CM84" s="240" t="str">
        <f t="shared" si="381"/>
        <v/>
      </c>
      <c r="CN84" s="291">
        <f t="shared" si="305"/>
        <v>0</v>
      </c>
      <c r="CO84" s="234">
        <f t="shared" si="382"/>
        <v>0</v>
      </c>
      <c r="CP84" s="234">
        <f t="shared" si="383"/>
        <v>0</v>
      </c>
      <c r="CQ84" s="234">
        <f t="shared" si="384"/>
        <v>0</v>
      </c>
      <c r="CR84" s="242">
        <f t="shared" si="385"/>
        <v>0</v>
      </c>
      <c r="CT84" s="234">
        <f t="shared" si="454"/>
        <v>71</v>
      </c>
      <c r="CU84" s="235" t="str">
        <f t="shared" si="386"/>
        <v/>
      </c>
      <c r="CV84" s="236" t="str">
        <f>IFERROR(VLOOKUP(CU84,'Referencia Parámetros'!$A$2:$B$18,2),"")</f>
        <v/>
      </c>
      <c r="CW84" s="140"/>
      <c r="CX84" s="140"/>
      <c r="CY84" s="136" t="str">
        <f t="shared" si="306"/>
        <v>Completar</v>
      </c>
      <c r="CZ84" s="134"/>
      <c r="DA84" s="134"/>
      <c r="DB84" s="134"/>
      <c r="DC84" s="136" t="str">
        <f t="shared" si="307"/>
        <v>Completar</v>
      </c>
      <c r="DD84" s="137" t="str">
        <f t="shared" si="308"/>
        <v>Completar</v>
      </c>
      <c r="DE84" s="137" t="str">
        <f t="shared" si="309"/>
        <v>Completar</v>
      </c>
      <c r="DF84" s="135"/>
      <c r="DG84" s="136" t="str">
        <f t="shared" si="310"/>
        <v>Completar</v>
      </c>
      <c r="DH84" s="237">
        <f t="shared" si="387"/>
        <v>0</v>
      </c>
      <c r="DI84" s="238">
        <f t="shared" si="388"/>
        <v>0</v>
      </c>
      <c r="DJ84" s="239" t="str">
        <f>IFERROR(IF(DI84&gt;20*CV84,'Referencia Parámetros'!$D$20,IF(DI84&gt;10*CV84,'Referencia Parámetros'!$D$21,IF(DI84&gt;5*CV84,'Referencia Parámetros'!$D$22, IF(DI84&gt;1,'Referencia Parámetros'!$D$23,"NO APLICA")))),"")</f>
        <v/>
      </c>
      <c r="DK84" s="240" t="str">
        <f t="shared" si="389"/>
        <v/>
      </c>
      <c r="DL84" s="291">
        <f t="shared" si="311"/>
        <v>0</v>
      </c>
      <c r="DM84" s="234">
        <f t="shared" si="390"/>
        <v>0</v>
      </c>
      <c r="DN84" s="234">
        <f t="shared" si="391"/>
        <v>0</v>
      </c>
      <c r="DO84" s="234">
        <f t="shared" si="392"/>
        <v>0</v>
      </c>
      <c r="DP84" s="242">
        <f t="shared" si="393"/>
        <v>0</v>
      </c>
      <c r="DR84" s="234">
        <f t="shared" si="455"/>
        <v>71</v>
      </c>
      <c r="DS84" s="235" t="str">
        <f t="shared" si="394"/>
        <v/>
      </c>
      <c r="DT84" s="236" t="str">
        <f>IFERROR(VLOOKUP(DS84,'Referencia Parámetros'!$A$2:$B$18,2),"")</f>
        <v/>
      </c>
      <c r="DU84" s="140"/>
      <c r="DV84" s="140"/>
      <c r="DW84" s="136" t="str">
        <f t="shared" si="312"/>
        <v>Completar</v>
      </c>
      <c r="DX84" s="134"/>
      <c r="DY84" s="134"/>
      <c r="DZ84" s="134"/>
      <c r="EA84" s="136" t="str">
        <f t="shared" si="313"/>
        <v>Completar</v>
      </c>
      <c r="EB84" s="137" t="str">
        <f t="shared" si="314"/>
        <v>Completar</v>
      </c>
      <c r="EC84" s="137" t="str">
        <f t="shared" si="315"/>
        <v>Completar</v>
      </c>
      <c r="ED84" s="135"/>
      <c r="EE84" s="136" t="str">
        <f t="shared" si="316"/>
        <v>Completar</v>
      </c>
      <c r="EF84" s="237">
        <f t="shared" si="395"/>
        <v>0</v>
      </c>
      <c r="EG84" s="238">
        <f t="shared" si="396"/>
        <v>0</v>
      </c>
      <c r="EH84" s="239" t="str">
        <f>IFERROR(IF(EG84&gt;20*DT84,'Referencia Parámetros'!$D$20,IF(EG84&gt;10*DT84,'Referencia Parámetros'!$D$21,IF(EG84&gt;5*DT84,'Referencia Parámetros'!$D$22, IF(EG84&gt;1,'Referencia Parámetros'!$D$23,"NO APLICA")))),"")</f>
        <v/>
      </c>
      <c r="EI84" s="240" t="str">
        <f t="shared" si="397"/>
        <v/>
      </c>
      <c r="EJ84" s="291">
        <f t="shared" si="317"/>
        <v>0</v>
      </c>
      <c r="EK84" s="234">
        <f t="shared" si="398"/>
        <v>0</v>
      </c>
      <c r="EL84" s="234">
        <f t="shared" si="399"/>
        <v>0</v>
      </c>
      <c r="EM84" s="234">
        <f t="shared" si="400"/>
        <v>0</v>
      </c>
      <c r="EN84" s="242">
        <f t="shared" si="401"/>
        <v>0</v>
      </c>
      <c r="EP84" s="234">
        <f t="shared" si="456"/>
        <v>71</v>
      </c>
      <c r="EQ84" s="235" t="str">
        <f t="shared" si="402"/>
        <v/>
      </c>
      <c r="ER84" s="236" t="str">
        <f>IFERROR(VLOOKUP(EQ84,'Referencia Parámetros'!$A$2:$B$18,2),"")</f>
        <v/>
      </c>
      <c r="ES84" s="140"/>
      <c r="ET84" s="140"/>
      <c r="EU84" s="136" t="str">
        <f t="shared" si="318"/>
        <v>Completar</v>
      </c>
      <c r="EV84" s="134"/>
      <c r="EW84" s="134"/>
      <c r="EX84" s="134"/>
      <c r="EY84" s="136" t="str">
        <f t="shared" si="319"/>
        <v>Completar</v>
      </c>
      <c r="EZ84" s="137" t="str">
        <f t="shared" si="320"/>
        <v>Completar</v>
      </c>
      <c r="FA84" s="137" t="str">
        <f t="shared" si="321"/>
        <v>Completar</v>
      </c>
      <c r="FB84" s="135"/>
      <c r="FC84" s="136" t="str">
        <f t="shared" si="322"/>
        <v>Completar</v>
      </c>
      <c r="FD84" s="237">
        <f t="shared" si="403"/>
        <v>0</v>
      </c>
      <c r="FE84" s="238">
        <f t="shared" si="404"/>
        <v>0</v>
      </c>
      <c r="FF84" s="239" t="str">
        <f>IFERROR(IF(FE84&gt;20*ER84,'Referencia Parámetros'!$D$20,IF(FE84&gt;10*ER84,'Referencia Parámetros'!$D$21,IF(FE84&gt;5*ER84,'Referencia Parámetros'!$D$22, IF(FE84&gt;1,'Referencia Parámetros'!$D$23,"NO APLICA")))),"")</f>
        <v/>
      </c>
      <c r="FG84" s="240" t="str">
        <f t="shared" si="405"/>
        <v/>
      </c>
      <c r="FH84" s="291">
        <f t="shared" si="323"/>
        <v>0</v>
      </c>
      <c r="FI84" s="234">
        <f t="shared" si="406"/>
        <v>0</v>
      </c>
      <c r="FJ84" s="234">
        <f t="shared" si="407"/>
        <v>0</v>
      </c>
      <c r="FK84" s="234">
        <f t="shared" si="408"/>
        <v>0</v>
      </c>
      <c r="FL84" s="242">
        <f t="shared" si="409"/>
        <v>0</v>
      </c>
      <c r="FN84" s="234">
        <f t="shared" si="457"/>
        <v>71</v>
      </c>
      <c r="FO84" s="235" t="str">
        <f t="shared" si="410"/>
        <v/>
      </c>
      <c r="FP84" s="236" t="str">
        <f>IFERROR(VLOOKUP(FO84,'Referencia Parámetros'!$A$2:$B$18,2),"")</f>
        <v/>
      </c>
      <c r="FQ84" s="140"/>
      <c r="FR84" s="140"/>
      <c r="FS84" s="136" t="str">
        <f t="shared" si="324"/>
        <v>Completar</v>
      </c>
      <c r="FT84" s="134"/>
      <c r="FU84" s="134"/>
      <c r="FV84" s="134"/>
      <c r="FW84" s="136" t="str">
        <f t="shared" si="325"/>
        <v>Completar</v>
      </c>
      <c r="FX84" s="137" t="str">
        <f t="shared" si="326"/>
        <v>Completar</v>
      </c>
      <c r="FY84" s="137" t="str">
        <f t="shared" si="327"/>
        <v>Completar</v>
      </c>
      <c r="FZ84" s="135"/>
      <c r="GA84" s="136" t="str">
        <f t="shared" si="328"/>
        <v>Completar</v>
      </c>
      <c r="GB84" s="237">
        <f t="shared" si="411"/>
        <v>0</v>
      </c>
      <c r="GC84" s="238">
        <f t="shared" si="412"/>
        <v>0</v>
      </c>
      <c r="GD84" s="239" t="str">
        <f>IFERROR(IF(GC84&gt;20*FP84,'Referencia Parámetros'!$D$20,IF(GC84&gt;10*FP84,'Referencia Parámetros'!$D$21,IF(GC84&gt;5*FP84,'Referencia Parámetros'!$D$22, IF(GC84&gt;1,'Referencia Parámetros'!$D$23,"NO APLICA")))),"")</f>
        <v/>
      </c>
      <c r="GE84" s="240" t="str">
        <f t="shared" si="413"/>
        <v/>
      </c>
      <c r="GF84" s="291">
        <f t="shared" si="329"/>
        <v>0</v>
      </c>
      <c r="GG84" s="234">
        <f t="shared" si="414"/>
        <v>0</v>
      </c>
      <c r="GH84" s="234">
        <f t="shared" si="415"/>
        <v>0</v>
      </c>
      <c r="GI84" s="234">
        <f t="shared" si="416"/>
        <v>0</v>
      </c>
      <c r="GJ84" s="242">
        <f t="shared" si="417"/>
        <v>0</v>
      </c>
      <c r="GL84" s="234">
        <f t="shared" si="458"/>
        <v>71</v>
      </c>
      <c r="GM84" s="235" t="str">
        <f t="shared" si="418"/>
        <v/>
      </c>
      <c r="GN84" s="236" t="str">
        <f>IFERROR(VLOOKUP(GM84,'Referencia Parámetros'!$A$2:$B$18,2),"")</f>
        <v/>
      </c>
      <c r="GO84" s="140"/>
      <c r="GP84" s="140"/>
      <c r="GQ84" s="136" t="str">
        <f t="shared" si="330"/>
        <v>Completar</v>
      </c>
      <c r="GR84" s="134"/>
      <c r="GS84" s="134"/>
      <c r="GT84" s="134"/>
      <c r="GU84" s="136" t="str">
        <f t="shared" si="331"/>
        <v>Completar</v>
      </c>
      <c r="GV84" s="137" t="str">
        <f t="shared" si="332"/>
        <v>Completar</v>
      </c>
      <c r="GW84" s="137" t="str">
        <f t="shared" si="333"/>
        <v>Completar</v>
      </c>
      <c r="GX84" s="135"/>
      <c r="GY84" s="136" t="str">
        <f t="shared" si="334"/>
        <v>Completar</v>
      </c>
      <c r="GZ84" s="237">
        <f t="shared" si="419"/>
        <v>0</v>
      </c>
      <c r="HA84" s="238">
        <f t="shared" si="420"/>
        <v>0</v>
      </c>
      <c r="HB84" s="239" t="str">
        <f>IFERROR(IF(HA84&gt;20*GN84,'Referencia Parámetros'!$D$20,IF(HA84&gt;10*GN84,'Referencia Parámetros'!$D$21,IF(HA84&gt;5*GN84,'Referencia Parámetros'!$D$22, IF(HA84&gt;1,'Referencia Parámetros'!$D$23,"NO APLICA")))),"")</f>
        <v/>
      </c>
      <c r="HC84" s="240" t="str">
        <f t="shared" si="421"/>
        <v/>
      </c>
      <c r="HD84" s="291">
        <f t="shared" si="335"/>
        <v>0</v>
      </c>
      <c r="HE84" s="234">
        <f t="shared" si="422"/>
        <v>0</v>
      </c>
      <c r="HF84" s="234">
        <f t="shared" si="423"/>
        <v>0</v>
      </c>
      <c r="HG84" s="234">
        <f t="shared" si="424"/>
        <v>0</v>
      </c>
      <c r="HH84" s="242">
        <f t="shared" si="425"/>
        <v>0</v>
      </c>
      <c r="HJ84" s="234">
        <f t="shared" si="459"/>
        <v>71</v>
      </c>
      <c r="HK84" s="235" t="str">
        <f t="shared" si="426"/>
        <v/>
      </c>
      <c r="HL84" s="236" t="str">
        <f>IFERROR(VLOOKUP(HK84,'Referencia Parámetros'!$A$2:$B$18,2),"")</f>
        <v/>
      </c>
      <c r="HM84" s="140"/>
      <c r="HN84" s="140"/>
      <c r="HO84" s="136" t="str">
        <f t="shared" si="336"/>
        <v>Completar</v>
      </c>
      <c r="HP84" s="134"/>
      <c r="HQ84" s="134"/>
      <c r="HR84" s="134"/>
      <c r="HS84" s="136" t="str">
        <f t="shared" si="337"/>
        <v>Completar</v>
      </c>
      <c r="HT84" s="137" t="str">
        <f t="shared" si="338"/>
        <v>Completar</v>
      </c>
      <c r="HU84" s="137" t="str">
        <f t="shared" si="339"/>
        <v>Completar</v>
      </c>
      <c r="HV84" s="135"/>
      <c r="HW84" s="136" t="str">
        <f t="shared" si="340"/>
        <v>Completar</v>
      </c>
      <c r="HX84" s="237">
        <f t="shared" si="427"/>
        <v>0</v>
      </c>
      <c r="HY84" s="238">
        <f t="shared" si="428"/>
        <v>0</v>
      </c>
      <c r="HZ84" s="239" t="str">
        <f>IFERROR(IF(HY84&gt;20*HL84,'Referencia Parámetros'!$D$20,IF(HY84&gt;10*HL84,'Referencia Parámetros'!$D$21,IF(HY84&gt;5*HL84,'Referencia Parámetros'!$D$22, IF(HY84&gt;1,'Referencia Parámetros'!$D$23,"NO APLICA")))),"")</f>
        <v/>
      </c>
      <c r="IA84" s="240" t="str">
        <f t="shared" si="429"/>
        <v/>
      </c>
      <c r="IB84" s="291">
        <f t="shared" si="341"/>
        <v>0</v>
      </c>
      <c r="IC84" s="234">
        <f t="shared" si="430"/>
        <v>0</v>
      </c>
      <c r="ID84" s="234">
        <f t="shared" si="431"/>
        <v>0</v>
      </c>
      <c r="IE84" s="234">
        <f t="shared" si="432"/>
        <v>0</v>
      </c>
      <c r="IF84" s="242">
        <f t="shared" si="433"/>
        <v>0</v>
      </c>
      <c r="IH84" s="234">
        <f t="shared" si="460"/>
        <v>71</v>
      </c>
      <c r="II84" s="235" t="str">
        <f t="shared" si="434"/>
        <v/>
      </c>
      <c r="IJ84" s="236" t="str">
        <f>IFERROR(VLOOKUP(II84,'Referencia Parámetros'!$A$2:$B$18,2),"")</f>
        <v/>
      </c>
      <c r="IK84" s="140"/>
      <c r="IL84" s="140"/>
      <c r="IM84" s="136" t="str">
        <f t="shared" si="342"/>
        <v>Completar</v>
      </c>
      <c r="IN84" s="134"/>
      <c r="IO84" s="134"/>
      <c r="IP84" s="134"/>
      <c r="IQ84" s="136" t="str">
        <f t="shared" si="343"/>
        <v>Completar</v>
      </c>
      <c r="IR84" s="137" t="str">
        <f t="shared" si="344"/>
        <v>Completar</v>
      </c>
      <c r="IS84" s="137" t="str">
        <f t="shared" si="345"/>
        <v>Completar</v>
      </c>
      <c r="IT84" s="135"/>
      <c r="IU84" s="136" t="str">
        <f t="shared" si="346"/>
        <v>Completar</v>
      </c>
      <c r="IV84" s="237">
        <f t="shared" si="435"/>
        <v>0</v>
      </c>
      <c r="IW84" s="238">
        <f t="shared" si="436"/>
        <v>0</v>
      </c>
      <c r="IX84" s="239" t="str">
        <f>IFERROR(IF(IW84&gt;20*IJ84,'Referencia Parámetros'!$D$20,IF(IW84&gt;10*IJ84,'Referencia Parámetros'!$D$21,IF(IW84&gt;5*IJ84,'Referencia Parámetros'!$D$22, IF(IW84&gt;1,'Referencia Parámetros'!$D$23,"NO APLICA")))),"")</f>
        <v/>
      </c>
      <c r="IY84" s="240" t="str">
        <f t="shared" si="437"/>
        <v/>
      </c>
      <c r="IZ84" s="291">
        <f t="shared" si="347"/>
        <v>0</v>
      </c>
      <c r="JA84" s="234">
        <f t="shared" si="438"/>
        <v>0</v>
      </c>
      <c r="JB84" s="234">
        <f t="shared" si="439"/>
        <v>0</v>
      </c>
      <c r="JC84" s="234">
        <f t="shared" si="440"/>
        <v>0</v>
      </c>
      <c r="JD84" s="242">
        <f t="shared" si="441"/>
        <v>0</v>
      </c>
      <c r="JE84" s="198"/>
      <c r="JF84" s="234">
        <f t="shared" si="461"/>
        <v>71</v>
      </c>
      <c r="JG84" s="235" t="str">
        <f t="shared" si="442"/>
        <v/>
      </c>
      <c r="JH84" s="236" t="str">
        <f>IFERROR(VLOOKUP(JG84,'Referencia Parámetros'!$A$2:$B$18,2),"")</f>
        <v/>
      </c>
      <c r="JI84" s="140"/>
      <c r="JJ84" s="140"/>
      <c r="JK84" s="136" t="str">
        <f t="shared" si="348"/>
        <v>Completar</v>
      </c>
      <c r="JL84" s="134"/>
      <c r="JM84" s="134"/>
      <c r="JN84" s="134"/>
      <c r="JO84" s="136" t="str">
        <f t="shared" si="349"/>
        <v>Completar</v>
      </c>
      <c r="JP84" s="137" t="str">
        <f t="shared" si="350"/>
        <v>Completar</v>
      </c>
      <c r="JQ84" s="137" t="str">
        <f t="shared" si="351"/>
        <v>Completar</v>
      </c>
      <c r="JR84" s="135"/>
      <c r="JS84" s="136" t="str">
        <f t="shared" si="352"/>
        <v>Completar</v>
      </c>
      <c r="JT84" s="237">
        <f t="shared" si="443"/>
        <v>0</v>
      </c>
      <c r="JU84" s="238">
        <f t="shared" si="444"/>
        <v>0</v>
      </c>
      <c r="JV84" s="239" t="str">
        <f>IFERROR(IF(JU84&gt;20*JH84,'Referencia Parámetros'!$D$20,IF(JU84&gt;10*JH84,'Referencia Parámetros'!$D$21,IF(JU84&gt;5*JH84,'Referencia Parámetros'!$D$22, IF(JU84&gt;1,'Referencia Parámetros'!$D$23,"NO APLICA")))),"")</f>
        <v/>
      </c>
      <c r="JW84" s="240" t="str">
        <f t="shared" si="445"/>
        <v/>
      </c>
      <c r="JX84" s="291">
        <f t="shared" si="353"/>
        <v>0</v>
      </c>
      <c r="JY84" s="234">
        <f t="shared" si="446"/>
        <v>0</v>
      </c>
      <c r="JZ84" s="234">
        <f t="shared" si="447"/>
        <v>0</v>
      </c>
      <c r="KA84" s="234">
        <f t="shared" si="448"/>
        <v>0</v>
      </c>
      <c r="KB84" s="242">
        <f t="shared" si="449"/>
        <v>0</v>
      </c>
      <c r="LK84" s="244"/>
      <c r="LY84" s="198"/>
    </row>
    <row r="85" spans="1:337" ht="16.5" customHeight="1" x14ac:dyDescent="0.25">
      <c r="A85" s="234">
        <f t="shared" si="450"/>
        <v>72</v>
      </c>
      <c r="B85" s="235" t="str">
        <f t="shared" si="354"/>
        <v/>
      </c>
      <c r="C85" s="236" t="str">
        <f>+IFERROR(VLOOKUP(B85,'Referencia Parámetros'!$A$2:$B$18,2),"")</f>
        <v/>
      </c>
      <c r="D85" s="140"/>
      <c r="E85" s="134"/>
      <c r="F85" s="135"/>
      <c r="G85" s="134"/>
      <c r="H85" s="134"/>
      <c r="I85" s="134"/>
      <c r="J85" s="135"/>
      <c r="K85" s="141"/>
      <c r="L85" s="141"/>
      <c r="M85" s="135"/>
      <c r="N85" s="135"/>
      <c r="O85" s="237">
        <f t="shared" si="355"/>
        <v>0</v>
      </c>
      <c r="P85" s="238">
        <f t="shared" si="356"/>
        <v>0</v>
      </c>
      <c r="Q85" s="239" t="str">
        <f>IFERROR(IF(P85&gt;20*C85,'Referencia Parámetros'!$D$20,IF(P85&gt;10*C85,'Referencia Parámetros'!$D$21,IF(P85&gt;5*C85,'Referencia Parámetros'!$D$22,IF(P85&gt;1,'Referencia Parámetros'!$D$23,"NO APLICA")))),"")</f>
        <v/>
      </c>
      <c r="R85" s="240" t="str">
        <f t="shared" si="357"/>
        <v/>
      </c>
      <c r="S85" s="300">
        <f t="shared" si="288"/>
        <v>0</v>
      </c>
      <c r="T85" s="234">
        <f t="shared" si="358"/>
        <v>0</v>
      </c>
      <c r="U85" s="234">
        <f t="shared" si="359"/>
        <v>0</v>
      </c>
      <c r="V85" s="234">
        <f t="shared" si="360"/>
        <v>0</v>
      </c>
      <c r="W85" s="242">
        <f t="shared" si="361"/>
        <v>0</v>
      </c>
      <c r="X85" s="297"/>
      <c r="Z85" s="234">
        <f t="shared" si="451"/>
        <v>72</v>
      </c>
      <c r="AA85" s="235" t="str">
        <f t="shared" si="362"/>
        <v/>
      </c>
      <c r="AB85" s="236" t="str">
        <f>IFERROR(VLOOKUP(AA85,'Referencia Parámetros'!$A$2:$B$18,2),"")</f>
        <v/>
      </c>
      <c r="AC85" s="140"/>
      <c r="AD85" s="140"/>
      <c r="AE85" s="136" t="str">
        <f t="shared" si="289"/>
        <v>Completar</v>
      </c>
      <c r="AF85" s="134"/>
      <c r="AG85" s="134"/>
      <c r="AH85" s="134"/>
      <c r="AI85" s="136" t="str">
        <f t="shared" si="290"/>
        <v>Completar</v>
      </c>
      <c r="AJ85" s="137" t="str">
        <f t="shared" si="291"/>
        <v>Completar</v>
      </c>
      <c r="AK85" s="137" t="str">
        <f t="shared" si="292"/>
        <v>Completar</v>
      </c>
      <c r="AL85" s="135"/>
      <c r="AM85" s="136" t="str">
        <f t="shared" si="293"/>
        <v>Completar</v>
      </c>
      <c r="AN85" s="237">
        <f t="shared" si="363"/>
        <v>0</v>
      </c>
      <c r="AO85" s="238">
        <f t="shared" si="364"/>
        <v>0</v>
      </c>
      <c r="AP85" s="239" t="str">
        <f>IFERROR(IF(AO85&gt;20*AB85,'Referencia Parámetros'!$D$20,IF(AO85&gt;10*AB85,'Referencia Parámetros'!$D$21,IF(AO85&gt;5*AB85,'Referencia Parámetros'!$D$22, IF(AO85&gt;1,'Referencia Parámetros'!$D$23,"NO APLICA")))),"")</f>
        <v/>
      </c>
      <c r="AQ85" s="240" t="str">
        <f t="shared" si="365"/>
        <v/>
      </c>
      <c r="AR85" s="291">
        <f t="shared" si="462"/>
        <v>0</v>
      </c>
      <c r="AS85" s="234">
        <f t="shared" si="366"/>
        <v>0</v>
      </c>
      <c r="AT85" s="234">
        <f t="shared" si="367"/>
        <v>0</v>
      </c>
      <c r="AU85" s="234">
        <f t="shared" si="368"/>
        <v>0</v>
      </c>
      <c r="AV85" s="242">
        <f t="shared" si="369"/>
        <v>0</v>
      </c>
      <c r="AX85" s="234">
        <f t="shared" si="452"/>
        <v>72</v>
      </c>
      <c r="AY85" s="235" t="str">
        <f t="shared" si="370"/>
        <v/>
      </c>
      <c r="AZ85" s="236" t="str">
        <f>IFERROR(VLOOKUP(AY85,'Referencia Parámetros'!$A$2:$B$18,2),"")</f>
        <v/>
      </c>
      <c r="BA85" s="140"/>
      <c r="BB85" s="140"/>
      <c r="BC85" s="136" t="str">
        <f t="shared" si="294"/>
        <v>Completar</v>
      </c>
      <c r="BD85" s="134"/>
      <c r="BE85" s="134"/>
      <c r="BF85" s="134"/>
      <c r="BG85" s="136" t="str">
        <f t="shared" si="295"/>
        <v>Completar</v>
      </c>
      <c r="BH85" s="137" t="str">
        <f t="shared" si="296"/>
        <v>Completar</v>
      </c>
      <c r="BI85" s="137" t="str">
        <f t="shared" si="297"/>
        <v>Completar</v>
      </c>
      <c r="BJ85" s="135"/>
      <c r="BK85" s="136" t="str">
        <f t="shared" si="298"/>
        <v>Completar</v>
      </c>
      <c r="BL85" s="237">
        <f t="shared" si="371"/>
        <v>0</v>
      </c>
      <c r="BM85" s="238">
        <f t="shared" si="372"/>
        <v>0</v>
      </c>
      <c r="BN85" s="239" t="str">
        <f>IFERROR(IF(BM85&gt;20*AZ85,'Referencia Parámetros'!$D$20,IF(BM85&gt;10*AZ85,'Referencia Parámetros'!$D$21,IF(BM85&gt;5*AZ85,'Referencia Parámetros'!$D$22, IF(BM85&gt;1,'Referencia Parámetros'!$D$23,"NO APLICA")))),"")</f>
        <v/>
      </c>
      <c r="BO85" s="240" t="str">
        <f t="shared" si="373"/>
        <v/>
      </c>
      <c r="BP85" s="291">
        <f t="shared" si="299"/>
        <v>0</v>
      </c>
      <c r="BQ85" s="234">
        <f t="shared" si="374"/>
        <v>0</v>
      </c>
      <c r="BR85" s="234">
        <f t="shared" si="375"/>
        <v>0</v>
      </c>
      <c r="BS85" s="234">
        <f t="shared" si="376"/>
        <v>0</v>
      </c>
      <c r="BT85" s="242">
        <f t="shared" si="377"/>
        <v>0</v>
      </c>
      <c r="BV85" s="234">
        <f t="shared" si="453"/>
        <v>72</v>
      </c>
      <c r="BW85" s="235" t="str">
        <f t="shared" si="378"/>
        <v/>
      </c>
      <c r="BX85" s="236" t="str">
        <f>IFERROR(VLOOKUP(BW85,'Referencia Parámetros'!$A$2:$B$18,2),"")</f>
        <v/>
      </c>
      <c r="BY85" s="140"/>
      <c r="BZ85" s="140"/>
      <c r="CA85" s="136" t="str">
        <f t="shared" si="300"/>
        <v>Completar</v>
      </c>
      <c r="CB85" s="134"/>
      <c r="CC85" s="134"/>
      <c r="CD85" s="134"/>
      <c r="CE85" s="136" t="str">
        <f t="shared" si="301"/>
        <v>Completar</v>
      </c>
      <c r="CF85" s="137" t="str">
        <f t="shared" si="302"/>
        <v>Completar</v>
      </c>
      <c r="CG85" s="137" t="str">
        <f t="shared" si="303"/>
        <v>Completar</v>
      </c>
      <c r="CH85" s="135"/>
      <c r="CI85" s="136" t="str">
        <f t="shared" si="304"/>
        <v>Completar</v>
      </c>
      <c r="CJ85" s="237">
        <f t="shared" si="379"/>
        <v>0</v>
      </c>
      <c r="CK85" s="238">
        <f t="shared" si="380"/>
        <v>0</v>
      </c>
      <c r="CL85" s="239" t="str">
        <f>IFERROR(IF(CK85&gt;20*BX85,'Referencia Parámetros'!$D$20,IF(CK85&gt;10*BX85,'Referencia Parámetros'!$D$21,IF(CK85&gt;5*BX85,'Referencia Parámetros'!$D$22, IF(CK85&gt;1,'Referencia Parámetros'!$D$23,"NO APLICA")))),"")</f>
        <v/>
      </c>
      <c r="CM85" s="240" t="str">
        <f t="shared" si="381"/>
        <v/>
      </c>
      <c r="CN85" s="291">
        <f t="shared" si="305"/>
        <v>0</v>
      </c>
      <c r="CO85" s="234">
        <f t="shared" si="382"/>
        <v>0</v>
      </c>
      <c r="CP85" s="234">
        <f t="shared" si="383"/>
        <v>0</v>
      </c>
      <c r="CQ85" s="234">
        <f t="shared" si="384"/>
        <v>0</v>
      </c>
      <c r="CR85" s="242">
        <f t="shared" si="385"/>
        <v>0</v>
      </c>
      <c r="CT85" s="234">
        <f t="shared" si="454"/>
        <v>72</v>
      </c>
      <c r="CU85" s="235" t="str">
        <f t="shared" si="386"/>
        <v/>
      </c>
      <c r="CV85" s="236" t="str">
        <f>IFERROR(VLOOKUP(CU85,'Referencia Parámetros'!$A$2:$B$18,2),"")</f>
        <v/>
      </c>
      <c r="CW85" s="140"/>
      <c r="CX85" s="140"/>
      <c r="CY85" s="136" t="str">
        <f t="shared" si="306"/>
        <v>Completar</v>
      </c>
      <c r="CZ85" s="134"/>
      <c r="DA85" s="134"/>
      <c r="DB85" s="134"/>
      <c r="DC85" s="136" t="str">
        <f t="shared" si="307"/>
        <v>Completar</v>
      </c>
      <c r="DD85" s="137" t="str">
        <f t="shared" si="308"/>
        <v>Completar</v>
      </c>
      <c r="DE85" s="137" t="str">
        <f t="shared" si="309"/>
        <v>Completar</v>
      </c>
      <c r="DF85" s="135"/>
      <c r="DG85" s="136" t="str">
        <f t="shared" si="310"/>
        <v>Completar</v>
      </c>
      <c r="DH85" s="237">
        <f t="shared" si="387"/>
        <v>0</v>
      </c>
      <c r="DI85" s="238">
        <f t="shared" si="388"/>
        <v>0</v>
      </c>
      <c r="DJ85" s="239" t="str">
        <f>IFERROR(IF(DI85&gt;20*CV85,'Referencia Parámetros'!$D$20,IF(DI85&gt;10*CV85,'Referencia Parámetros'!$D$21,IF(DI85&gt;5*CV85,'Referencia Parámetros'!$D$22, IF(DI85&gt;1,'Referencia Parámetros'!$D$23,"NO APLICA")))),"")</f>
        <v/>
      </c>
      <c r="DK85" s="240" t="str">
        <f t="shared" si="389"/>
        <v/>
      </c>
      <c r="DL85" s="291">
        <f t="shared" si="311"/>
        <v>0</v>
      </c>
      <c r="DM85" s="234">
        <f t="shared" si="390"/>
        <v>0</v>
      </c>
      <c r="DN85" s="234">
        <f t="shared" si="391"/>
        <v>0</v>
      </c>
      <c r="DO85" s="234">
        <f t="shared" si="392"/>
        <v>0</v>
      </c>
      <c r="DP85" s="242">
        <f t="shared" si="393"/>
        <v>0</v>
      </c>
      <c r="DR85" s="234">
        <f t="shared" si="455"/>
        <v>72</v>
      </c>
      <c r="DS85" s="235" t="str">
        <f t="shared" si="394"/>
        <v/>
      </c>
      <c r="DT85" s="236" t="str">
        <f>IFERROR(VLOOKUP(DS85,'Referencia Parámetros'!$A$2:$B$18,2),"")</f>
        <v/>
      </c>
      <c r="DU85" s="140"/>
      <c r="DV85" s="140"/>
      <c r="DW85" s="136" t="str">
        <f t="shared" si="312"/>
        <v>Completar</v>
      </c>
      <c r="DX85" s="134"/>
      <c r="DY85" s="134"/>
      <c r="DZ85" s="134"/>
      <c r="EA85" s="136" t="str">
        <f t="shared" si="313"/>
        <v>Completar</v>
      </c>
      <c r="EB85" s="137" t="str">
        <f t="shared" si="314"/>
        <v>Completar</v>
      </c>
      <c r="EC85" s="137" t="str">
        <f t="shared" si="315"/>
        <v>Completar</v>
      </c>
      <c r="ED85" s="135"/>
      <c r="EE85" s="136" t="str">
        <f t="shared" si="316"/>
        <v>Completar</v>
      </c>
      <c r="EF85" s="237">
        <f t="shared" si="395"/>
        <v>0</v>
      </c>
      <c r="EG85" s="238">
        <f t="shared" si="396"/>
        <v>0</v>
      </c>
      <c r="EH85" s="239" t="str">
        <f>IFERROR(IF(EG85&gt;20*DT85,'Referencia Parámetros'!$D$20,IF(EG85&gt;10*DT85,'Referencia Parámetros'!$D$21,IF(EG85&gt;5*DT85,'Referencia Parámetros'!$D$22, IF(EG85&gt;1,'Referencia Parámetros'!$D$23,"NO APLICA")))),"")</f>
        <v/>
      </c>
      <c r="EI85" s="240" t="str">
        <f t="shared" si="397"/>
        <v/>
      </c>
      <c r="EJ85" s="291">
        <f t="shared" si="317"/>
        <v>0</v>
      </c>
      <c r="EK85" s="234">
        <f t="shared" si="398"/>
        <v>0</v>
      </c>
      <c r="EL85" s="234">
        <f t="shared" si="399"/>
        <v>0</v>
      </c>
      <c r="EM85" s="234">
        <f t="shared" si="400"/>
        <v>0</v>
      </c>
      <c r="EN85" s="242">
        <f t="shared" si="401"/>
        <v>0</v>
      </c>
      <c r="EP85" s="234">
        <f t="shared" si="456"/>
        <v>72</v>
      </c>
      <c r="EQ85" s="235" t="str">
        <f t="shared" si="402"/>
        <v/>
      </c>
      <c r="ER85" s="236" t="str">
        <f>IFERROR(VLOOKUP(EQ85,'Referencia Parámetros'!$A$2:$B$18,2),"")</f>
        <v/>
      </c>
      <c r="ES85" s="140"/>
      <c r="ET85" s="140"/>
      <c r="EU85" s="136" t="str">
        <f t="shared" si="318"/>
        <v>Completar</v>
      </c>
      <c r="EV85" s="134"/>
      <c r="EW85" s="134"/>
      <c r="EX85" s="134"/>
      <c r="EY85" s="136" t="str">
        <f t="shared" si="319"/>
        <v>Completar</v>
      </c>
      <c r="EZ85" s="137" t="str">
        <f t="shared" si="320"/>
        <v>Completar</v>
      </c>
      <c r="FA85" s="137" t="str">
        <f t="shared" si="321"/>
        <v>Completar</v>
      </c>
      <c r="FB85" s="135"/>
      <c r="FC85" s="136" t="str">
        <f t="shared" si="322"/>
        <v>Completar</v>
      </c>
      <c r="FD85" s="237">
        <f t="shared" si="403"/>
        <v>0</v>
      </c>
      <c r="FE85" s="238">
        <f t="shared" si="404"/>
        <v>0</v>
      </c>
      <c r="FF85" s="239" t="str">
        <f>IFERROR(IF(FE85&gt;20*ER85,'Referencia Parámetros'!$D$20,IF(FE85&gt;10*ER85,'Referencia Parámetros'!$D$21,IF(FE85&gt;5*ER85,'Referencia Parámetros'!$D$22, IF(FE85&gt;1,'Referencia Parámetros'!$D$23,"NO APLICA")))),"")</f>
        <v/>
      </c>
      <c r="FG85" s="240" t="str">
        <f t="shared" si="405"/>
        <v/>
      </c>
      <c r="FH85" s="291">
        <f t="shared" si="323"/>
        <v>0</v>
      </c>
      <c r="FI85" s="234">
        <f t="shared" si="406"/>
        <v>0</v>
      </c>
      <c r="FJ85" s="234">
        <f t="shared" si="407"/>
        <v>0</v>
      </c>
      <c r="FK85" s="234">
        <f t="shared" si="408"/>
        <v>0</v>
      </c>
      <c r="FL85" s="242">
        <f t="shared" si="409"/>
        <v>0</v>
      </c>
      <c r="FN85" s="234">
        <f t="shared" si="457"/>
        <v>72</v>
      </c>
      <c r="FO85" s="235" t="str">
        <f t="shared" si="410"/>
        <v/>
      </c>
      <c r="FP85" s="236" t="str">
        <f>IFERROR(VLOOKUP(FO85,'Referencia Parámetros'!$A$2:$B$18,2),"")</f>
        <v/>
      </c>
      <c r="FQ85" s="140"/>
      <c r="FR85" s="140"/>
      <c r="FS85" s="136" t="str">
        <f t="shared" si="324"/>
        <v>Completar</v>
      </c>
      <c r="FT85" s="134"/>
      <c r="FU85" s="134"/>
      <c r="FV85" s="134"/>
      <c r="FW85" s="136" t="str">
        <f t="shared" si="325"/>
        <v>Completar</v>
      </c>
      <c r="FX85" s="137" t="str">
        <f t="shared" si="326"/>
        <v>Completar</v>
      </c>
      <c r="FY85" s="137" t="str">
        <f t="shared" si="327"/>
        <v>Completar</v>
      </c>
      <c r="FZ85" s="135"/>
      <c r="GA85" s="136" t="str">
        <f t="shared" si="328"/>
        <v>Completar</v>
      </c>
      <c r="GB85" s="237">
        <f t="shared" si="411"/>
        <v>0</v>
      </c>
      <c r="GC85" s="238">
        <f t="shared" si="412"/>
        <v>0</v>
      </c>
      <c r="GD85" s="239" t="str">
        <f>IFERROR(IF(GC85&gt;20*FP85,'Referencia Parámetros'!$D$20,IF(GC85&gt;10*FP85,'Referencia Parámetros'!$D$21,IF(GC85&gt;5*FP85,'Referencia Parámetros'!$D$22, IF(GC85&gt;1,'Referencia Parámetros'!$D$23,"NO APLICA")))),"")</f>
        <v/>
      </c>
      <c r="GE85" s="240" t="str">
        <f t="shared" si="413"/>
        <v/>
      </c>
      <c r="GF85" s="291">
        <f t="shared" si="329"/>
        <v>0</v>
      </c>
      <c r="GG85" s="234">
        <f t="shared" si="414"/>
        <v>0</v>
      </c>
      <c r="GH85" s="234">
        <f t="shared" si="415"/>
        <v>0</v>
      </c>
      <c r="GI85" s="234">
        <f t="shared" si="416"/>
        <v>0</v>
      </c>
      <c r="GJ85" s="242">
        <f t="shared" si="417"/>
        <v>0</v>
      </c>
      <c r="GL85" s="234">
        <f t="shared" si="458"/>
        <v>72</v>
      </c>
      <c r="GM85" s="235" t="str">
        <f t="shared" si="418"/>
        <v/>
      </c>
      <c r="GN85" s="236" t="str">
        <f>IFERROR(VLOOKUP(GM85,'Referencia Parámetros'!$A$2:$B$18,2),"")</f>
        <v/>
      </c>
      <c r="GO85" s="140"/>
      <c r="GP85" s="140"/>
      <c r="GQ85" s="136" t="str">
        <f t="shared" si="330"/>
        <v>Completar</v>
      </c>
      <c r="GR85" s="134"/>
      <c r="GS85" s="134"/>
      <c r="GT85" s="134"/>
      <c r="GU85" s="136" t="str">
        <f t="shared" si="331"/>
        <v>Completar</v>
      </c>
      <c r="GV85" s="137" t="str">
        <f t="shared" si="332"/>
        <v>Completar</v>
      </c>
      <c r="GW85" s="137" t="str">
        <f t="shared" si="333"/>
        <v>Completar</v>
      </c>
      <c r="GX85" s="135"/>
      <c r="GY85" s="136" t="str">
        <f t="shared" si="334"/>
        <v>Completar</v>
      </c>
      <c r="GZ85" s="237">
        <f t="shared" si="419"/>
        <v>0</v>
      </c>
      <c r="HA85" s="238">
        <f t="shared" si="420"/>
        <v>0</v>
      </c>
      <c r="HB85" s="239" t="str">
        <f>IFERROR(IF(HA85&gt;20*GN85,'Referencia Parámetros'!$D$20,IF(HA85&gt;10*GN85,'Referencia Parámetros'!$D$21,IF(HA85&gt;5*GN85,'Referencia Parámetros'!$D$22, IF(HA85&gt;1,'Referencia Parámetros'!$D$23,"NO APLICA")))),"")</f>
        <v/>
      </c>
      <c r="HC85" s="240" t="str">
        <f t="shared" si="421"/>
        <v/>
      </c>
      <c r="HD85" s="291">
        <f t="shared" si="335"/>
        <v>0</v>
      </c>
      <c r="HE85" s="234">
        <f t="shared" si="422"/>
        <v>0</v>
      </c>
      <c r="HF85" s="234">
        <f t="shared" si="423"/>
        <v>0</v>
      </c>
      <c r="HG85" s="234">
        <f t="shared" si="424"/>
        <v>0</v>
      </c>
      <c r="HH85" s="242">
        <f t="shared" si="425"/>
        <v>0</v>
      </c>
      <c r="HJ85" s="234">
        <f t="shared" si="459"/>
        <v>72</v>
      </c>
      <c r="HK85" s="235" t="str">
        <f t="shared" si="426"/>
        <v/>
      </c>
      <c r="HL85" s="236" t="str">
        <f>IFERROR(VLOOKUP(HK85,'Referencia Parámetros'!$A$2:$B$18,2),"")</f>
        <v/>
      </c>
      <c r="HM85" s="140"/>
      <c r="HN85" s="140"/>
      <c r="HO85" s="136" t="str">
        <f t="shared" si="336"/>
        <v>Completar</v>
      </c>
      <c r="HP85" s="134"/>
      <c r="HQ85" s="134"/>
      <c r="HR85" s="134"/>
      <c r="HS85" s="136" t="str">
        <f t="shared" si="337"/>
        <v>Completar</v>
      </c>
      <c r="HT85" s="137" t="str">
        <f t="shared" si="338"/>
        <v>Completar</v>
      </c>
      <c r="HU85" s="137" t="str">
        <f t="shared" si="339"/>
        <v>Completar</v>
      </c>
      <c r="HV85" s="135"/>
      <c r="HW85" s="136" t="str">
        <f t="shared" si="340"/>
        <v>Completar</v>
      </c>
      <c r="HX85" s="237">
        <f t="shared" si="427"/>
        <v>0</v>
      </c>
      <c r="HY85" s="238">
        <f t="shared" si="428"/>
        <v>0</v>
      </c>
      <c r="HZ85" s="239" t="str">
        <f>IFERROR(IF(HY85&gt;20*HL85,'Referencia Parámetros'!$D$20,IF(HY85&gt;10*HL85,'Referencia Parámetros'!$D$21,IF(HY85&gt;5*HL85,'Referencia Parámetros'!$D$22, IF(HY85&gt;1,'Referencia Parámetros'!$D$23,"NO APLICA")))),"")</f>
        <v/>
      </c>
      <c r="IA85" s="240" t="str">
        <f t="shared" si="429"/>
        <v/>
      </c>
      <c r="IB85" s="291">
        <f t="shared" si="341"/>
        <v>0</v>
      </c>
      <c r="IC85" s="234">
        <f t="shared" si="430"/>
        <v>0</v>
      </c>
      <c r="ID85" s="234">
        <f t="shared" si="431"/>
        <v>0</v>
      </c>
      <c r="IE85" s="234">
        <f t="shared" si="432"/>
        <v>0</v>
      </c>
      <c r="IF85" s="242">
        <f t="shared" si="433"/>
        <v>0</v>
      </c>
      <c r="IH85" s="234">
        <f t="shared" si="460"/>
        <v>72</v>
      </c>
      <c r="II85" s="235" t="str">
        <f t="shared" si="434"/>
        <v/>
      </c>
      <c r="IJ85" s="236" t="str">
        <f>IFERROR(VLOOKUP(II85,'Referencia Parámetros'!$A$2:$B$18,2),"")</f>
        <v/>
      </c>
      <c r="IK85" s="140"/>
      <c r="IL85" s="140"/>
      <c r="IM85" s="136" t="str">
        <f t="shared" si="342"/>
        <v>Completar</v>
      </c>
      <c r="IN85" s="134"/>
      <c r="IO85" s="134"/>
      <c r="IP85" s="134"/>
      <c r="IQ85" s="136" t="str">
        <f t="shared" si="343"/>
        <v>Completar</v>
      </c>
      <c r="IR85" s="137" t="str">
        <f t="shared" si="344"/>
        <v>Completar</v>
      </c>
      <c r="IS85" s="137" t="str">
        <f t="shared" si="345"/>
        <v>Completar</v>
      </c>
      <c r="IT85" s="135"/>
      <c r="IU85" s="136" t="str">
        <f t="shared" si="346"/>
        <v>Completar</v>
      </c>
      <c r="IV85" s="237">
        <f t="shared" si="435"/>
        <v>0</v>
      </c>
      <c r="IW85" s="238">
        <f t="shared" si="436"/>
        <v>0</v>
      </c>
      <c r="IX85" s="239" t="str">
        <f>IFERROR(IF(IW85&gt;20*IJ85,'Referencia Parámetros'!$D$20,IF(IW85&gt;10*IJ85,'Referencia Parámetros'!$D$21,IF(IW85&gt;5*IJ85,'Referencia Parámetros'!$D$22, IF(IW85&gt;1,'Referencia Parámetros'!$D$23,"NO APLICA")))),"")</f>
        <v/>
      </c>
      <c r="IY85" s="240" t="str">
        <f t="shared" si="437"/>
        <v/>
      </c>
      <c r="IZ85" s="291">
        <f t="shared" si="347"/>
        <v>0</v>
      </c>
      <c r="JA85" s="234">
        <f t="shared" si="438"/>
        <v>0</v>
      </c>
      <c r="JB85" s="234">
        <f t="shared" si="439"/>
        <v>0</v>
      </c>
      <c r="JC85" s="234">
        <f t="shared" si="440"/>
        <v>0</v>
      </c>
      <c r="JD85" s="242">
        <f t="shared" si="441"/>
        <v>0</v>
      </c>
      <c r="JE85" s="198"/>
      <c r="JF85" s="234">
        <f t="shared" si="461"/>
        <v>72</v>
      </c>
      <c r="JG85" s="235" t="str">
        <f t="shared" si="442"/>
        <v/>
      </c>
      <c r="JH85" s="236" t="str">
        <f>IFERROR(VLOOKUP(JG85,'Referencia Parámetros'!$A$2:$B$18,2),"")</f>
        <v/>
      </c>
      <c r="JI85" s="140"/>
      <c r="JJ85" s="140"/>
      <c r="JK85" s="136" t="str">
        <f t="shared" si="348"/>
        <v>Completar</v>
      </c>
      <c r="JL85" s="134"/>
      <c r="JM85" s="134"/>
      <c r="JN85" s="134"/>
      <c r="JO85" s="136" t="str">
        <f t="shared" si="349"/>
        <v>Completar</v>
      </c>
      <c r="JP85" s="137" t="str">
        <f t="shared" si="350"/>
        <v>Completar</v>
      </c>
      <c r="JQ85" s="137" t="str">
        <f t="shared" si="351"/>
        <v>Completar</v>
      </c>
      <c r="JR85" s="135"/>
      <c r="JS85" s="136" t="str">
        <f t="shared" si="352"/>
        <v>Completar</v>
      </c>
      <c r="JT85" s="237">
        <f t="shared" si="443"/>
        <v>0</v>
      </c>
      <c r="JU85" s="238">
        <f t="shared" si="444"/>
        <v>0</v>
      </c>
      <c r="JV85" s="239" t="str">
        <f>IFERROR(IF(JU85&gt;20*JH85,'Referencia Parámetros'!$D$20,IF(JU85&gt;10*JH85,'Referencia Parámetros'!$D$21,IF(JU85&gt;5*JH85,'Referencia Parámetros'!$D$22, IF(JU85&gt;1,'Referencia Parámetros'!$D$23,"NO APLICA")))),"")</f>
        <v/>
      </c>
      <c r="JW85" s="240" t="str">
        <f t="shared" si="445"/>
        <v/>
      </c>
      <c r="JX85" s="291">
        <f t="shared" si="353"/>
        <v>0</v>
      </c>
      <c r="JY85" s="234">
        <f t="shared" si="446"/>
        <v>0</v>
      </c>
      <c r="JZ85" s="234">
        <f t="shared" si="447"/>
        <v>0</v>
      </c>
      <c r="KA85" s="234">
        <f t="shared" si="448"/>
        <v>0</v>
      </c>
      <c r="KB85" s="242">
        <f t="shared" si="449"/>
        <v>0</v>
      </c>
      <c r="LK85" s="244"/>
      <c r="LY85" s="198"/>
    </row>
    <row r="86" spans="1:337" ht="16.5" customHeight="1" x14ac:dyDescent="0.25">
      <c r="A86" s="234">
        <f t="shared" si="450"/>
        <v>73</v>
      </c>
      <c r="B86" s="235" t="str">
        <f t="shared" si="354"/>
        <v/>
      </c>
      <c r="C86" s="236" t="str">
        <f>+IFERROR(VLOOKUP(B86,'Referencia Parámetros'!$A$2:$B$18,2),"")</f>
        <v/>
      </c>
      <c r="D86" s="140"/>
      <c r="E86" s="134"/>
      <c r="F86" s="135"/>
      <c r="G86" s="134"/>
      <c r="H86" s="134"/>
      <c r="I86" s="134"/>
      <c r="J86" s="135"/>
      <c r="K86" s="141"/>
      <c r="L86" s="141"/>
      <c r="M86" s="135"/>
      <c r="N86" s="135"/>
      <c r="O86" s="237">
        <f t="shared" si="355"/>
        <v>0</v>
      </c>
      <c r="P86" s="238">
        <f t="shared" si="356"/>
        <v>0</v>
      </c>
      <c r="Q86" s="239" t="str">
        <f>IFERROR(IF(P86&gt;20*C86,'Referencia Parámetros'!$D$20,IF(P86&gt;10*C86,'Referencia Parámetros'!$D$21,IF(P86&gt;5*C86,'Referencia Parámetros'!$D$22,IF(P86&gt;1,'Referencia Parámetros'!$D$23,"NO APLICA")))),"")</f>
        <v/>
      </c>
      <c r="R86" s="240" t="str">
        <f t="shared" si="357"/>
        <v/>
      </c>
      <c r="S86" s="300">
        <f t="shared" si="288"/>
        <v>0</v>
      </c>
      <c r="T86" s="234">
        <f t="shared" si="358"/>
        <v>0</v>
      </c>
      <c r="U86" s="234">
        <f t="shared" si="359"/>
        <v>0</v>
      </c>
      <c r="V86" s="234">
        <f t="shared" si="360"/>
        <v>0</v>
      </c>
      <c r="W86" s="242">
        <f t="shared" si="361"/>
        <v>0</v>
      </c>
      <c r="X86" s="297"/>
      <c r="Z86" s="234">
        <f t="shared" si="451"/>
        <v>73</v>
      </c>
      <c r="AA86" s="235" t="str">
        <f t="shared" si="362"/>
        <v/>
      </c>
      <c r="AB86" s="236" t="str">
        <f>IFERROR(VLOOKUP(AA86,'Referencia Parámetros'!$A$2:$B$18,2),"")</f>
        <v/>
      </c>
      <c r="AC86" s="140"/>
      <c r="AD86" s="140"/>
      <c r="AE86" s="136" t="str">
        <f t="shared" si="289"/>
        <v>Completar</v>
      </c>
      <c r="AF86" s="134"/>
      <c r="AG86" s="134"/>
      <c r="AH86" s="134"/>
      <c r="AI86" s="136" t="str">
        <f t="shared" si="290"/>
        <v>Completar</v>
      </c>
      <c r="AJ86" s="137" t="str">
        <f t="shared" si="291"/>
        <v>Completar</v>
      </c>
      <c r="AK86" s="137" t="str">
        <f t="shared" si="292"/>
        <v>Completar</v>
      </c>
      <c r="AL86" s="135"/>
      <c r="AM86" s="136" t="str">
        <f t="shared" si="293"/>
        <v>Completar</v>
      </c>
      <c r="AN86" s="237">
        <f t="shared" si="363"/>
        <v>0</v>
      </c>
      <c r="AO86" s="238">
        <f t="shared" si="364"/>
        <v>0</v>
      </c>
      <c r="AP86" s="239" t="str">
        <f>IFERROR(IF(AO86&gt;20*AB86,'Referencia Parámetros'!$D$20,IF(AO86&gt;10*AB86,'Referencia Parámetros'!$D$21,IF(AO86&gt;5*AB86,'Referencia Parámetros'!$D$22, IF(AO86&gt;1,'Referencia Parámetros'!$D$23,"NO APLICA")))),"")</f>
        <v/>
      </c>
      <c r="AQ86" s="240" t="str">
        <f t="shared" si="365"/>
        <v/>
      </c>
      <c r="AR86" s="291">
        <f t="shared" si="462"/>
        <v>0</v>
      </c>
      <c r="AS86" s="234">
        <f t="shared" si="366"/>
        <v>0</v>
      </c>
      <c r="AT86" s="234">
        <f t="shared" si="367"/>
        <v>0</v>
      </c>
      <c r="AU86" s="234">
        <f t="shared" si="368"/>
        <v>0</v>
      </c>
      <c r="AV86" s="242">
        <f t="shared" si="369"/>
        <v>0</v>
      </c>
      <c r="AX86" s="234">
        <f t="shared" si="452"/>
        <v>73</v>
      </c>
      <c r="AY86" s="235" t="str">
        <f t="shared" si="370"/>
        <v/>
      </c>
      <c r="AZ86" s="236" t="str">
        <f>IFERROR(VLOOKUP(AY86,'Referencia Parámetros'!$A$2:$B$18,2),"")</f>
        <v/>
      </c>
      <c r="BA86" s="140"/>
      <c r="BB86" s="140"/>
      <c r="BC86" s="136" t="str">
        <f t="shared" si="294"/>
        <v>Completar</v>
      </c>
      <c r="BD86" s="134"/>
      <c r="BE86" s="134"/>
      <c r="BF86" s="134"/>
      <c r="BG86" s="136" t="str">
        <f t="shared" si="295"/>
        <v>Completar</v>
      </c>
      <c r="BH86" s="137" t="str">
        <f t="shared" si="296"/>
        <v>Completar</v>
      </c>
      <c r="BI86" s="137" t="str">
        <f t="shared" si="297"/>
        <v>Completar</v>
      </c>
      <c r="BJ86" s="135"/>
      <c r="BK86" s="136" t="str">
        <f t="shared" si="298"/>
        <v>Completar</v>
      </c>
      <c r="BL86" s="237">
        <f t="shared" si="371"/>
        <v>0</v>
      </c>
      <c r="BM86" s="238">
        <f t="shared" si="372"/>
        <v>0</v>
      </c>
      <c r="BN86" s="239" t="str">
        <f>IFERROR(IF(BM86&gt;20*AZ86,'Referencia Parámetros'!$D$20,IF(BM86&gt;10*AZ86,'Referencia Parámetros'!$D$21,IF(BM86&gt;5*AZ86,'Referencia Parámetros'!$D$22, IF(BM86&gt;1,'Referencia Parámetros'!$D$23,"NO APLICA")))),"")</f>
        <v/>
      </c>
      <c r="BO86" s="240" t="str">
        <f t="shared" si="373"/>
        <v/>
      </c>
      <c r="BP86" s="291">
        <f t="shared" si="299"/>
        <v>0</v>
      </c>
      <c r="BQ86" s="234">
        <f t="shared" si="374"/>
        <v>0</v>
      </c>
      <c r="BR86" s="234">
        <f t="shared" si="375"/>
        <v>0</v>
      </c>
      <c r="BS86" s="234">
        <f t="shared" si="376"/>
        <v>0</v>
      </c>
      <c r="BT86" s="242">
        <f t="shared" si="377"/>
        <v>0</v>
      </c>
      <c r="BV86" s="234">
        <f t="shared" si="453"/>
        <v>73</v>
      </c>
      <c r="BW86" s="235" t="str">
        <f t="shared" si="378"/>
        <v/>
      </c>
      <c r="BX86" s="236" t="str">
        <f>IFERROR(VLOOKUP(BW86,'Referencia Parámetros'!$A$2:$B$18,2),"")</f>
        <v/>
      </c>
      <c r="BY86" s="140"/>
      <c r="BZ86" s="140"/>
      <c r="CA86" s="136" t="str">
        <f t="shared" si="300"/>
        <v>Completar</v>
      </c>
      <c r="CB86" s="134"/>
      <c r="CC86" s="134"/>
      <c r="CD86" s="134"/>
      <c r="CE86" s="136" t="str">
        <f t="shared" si="301"/>
        <v>Completar</v>
      </c>
      <c r="CF86" s="137" t="str">
        <f t="shared" si="302"/>
        <v>Completar</v>
      </c>
      <c r="CG86" s="137" t="str">
        <f t="shared" si="303"/>
        <v>Completar</v>
      </c>
      <c r="CH86" s="135"/>
      <c r="CI86" s="136" t="str">
        <f t="shared" si="304"/>
        <v>Completar</v>
      </c>
      <c r="CJ86" s="237">
        <f t="shared" si="379"/>
        <v>0</v>
      </c>
      <c r="CK86" s="238">
        <f t="shared" si="380"/>
        <v>0</v>
      </c>
      <c r="CL86" s="239" t="str">
        <f>IFERROR(IF(CK86&gt;20*BX86,'Referencia Parámetros'!$D$20,IF(CK86&gt;10*BX86,'Referencia Parámetros'!$D$21,IF(CK86&gt;5*BX86,'Referencia Parámetros'!$D$22, IF(CK86&gt;1,'Referencia Parámetros'!$D$23,"NO APLICA")))),"")</f>
        <v/>
      </c>
      <c r="CM86" s="240" t="str">
        <f t="shared" si="381"/>
        <v/>
      </c>
      <c r="CN86" s="291">
        <f t="shared" si="305"/>
        <v>0</v>
      </c>
      <c r="CO86" s="234">
        <f t="shared" si="382"/>
        <v>0</v>
      </c>
      <c r="CP86" s="234">
        <f t="shared" si="383"/>
        <v>0</v>
      </c>
      <c r="CQ86" s="234">
        <f t="shared" si="384"/>
        <v>0</v>
      </c>
      <c r="CR86" s="242">
        <f t="shared" si="385"/>
        <v>0</v>
      </c>
      <c r="CT86" s="234">
        <f t="shared" si="454"/>
        <v>73</v>
      </c>
      <c r="CU86" s="235" t="str">
        <f t="shared" si="386"/>
        <v/>
      </c>
      <c r="CV86" s="236" t="str">
        <f>IFERROR(VLOOKUP(CU86,'Referencia Parámetros'!$A$2:$B$18,2),"")</f>
        <v/>
      </c>
      <c r="CW86" s="140"/>
      <c r="CX86" s="140"/>
      <c r="CY86" s="136" t="str">
        <f t="shared" si="306"/>
        <v>Completar</v>
      </c>
      <c r="CZ86" s="134"/>
      <c r="DA86" s="134"/>
      <c r="DB86" s="134"/>
      <c r="DC86" s="136" t="str">
        <f t="shared" si="307"/>
        <v>Completar</v>
      </c>
      <c r="DD86" s="137" t="str">
        <f t="shared" si="308"/>
        <v>Completar</v>
      </c>
      <c r="DE86" s="137" t="str">
        <f t="shared" si="309"/>
        <v>Completar</v>
      </c>
      <c r="DF86" s="135"/>
      <c r="DG86" s="136" t="str">
        <f t="shared" si="310"/>
        <v>Completar</v>
      </c>
      <c r="DH86" s="237">
        <f t="shared" si="387"/>
        <v>0</v>
      </c>
      <c r="DI86" s="238">
        <f t="shared" si="388"/>
        <v>0</v>
      </c>
      <c r="DJ86" s="239" t="str">
        <f>IFERROR(IF(DI86&gt;20*CV86,'Referencia Parámetros'!$D$20,IF(DI86&gt;10*CV86,'Referencia Parámetros'!$D$21,IF(DI86&gt;5*CV86,'Referencia Parámetros'!$D$22, IF(DI86&gt;1,'Referencia Parámetros'!$D$23,"NO APLICA")))),"")</f>
        <v/>
      </c>
      <c r="DK86" s="240" t="str">
        <f t="shared" si="389"/>
        <v/>
      </c>
      <c r="DL86" s="291">
        <f t="shared" si="311"/>
        <v>0</v>
      </c>
      <c r="DM86" s="234">
        <f t="shared" si="390"/>
        <v>0</v>
      </c>
      <c r="DN86" s="234">
        <f t="shared" si="391"/>
        <v>0</v>
      </c>
      <c r="DO86" s="234">
        <f t="shared" si="392"/>
        <v>0</v>
      </c>
      <c r="DP86" s="242">
        <f t="shared" si="393"/>
        <v>0</v>
      </c>
      <c r="DR86" s="234">
        <f t="shared" si="455"/>
        <v>73</v>
      </c>
      <c r="DS86" s="235" t="str">
        <f t="shared" si="394"/>
        <v/>
      </c>
      <c r="DT86" s="236" t="str">
        <f>IFERROR(VLOOKUP(DS86,'Referencia Parámetros'!$A$2:$B$18,2),"")</f>
        <v/>
      </c>
      <c r="DU86" s="140"/>
      <c r="DV86" s="140"/>
      <c r="DW86" s="136" t="str">
        <f t="shared" si="312"/>
        <v>Completar</v>
      </c>
      <c r="DX86" s="134"/>
      <c r="DY86" s="134"/>
      <c r="DZ86" s="134"/>
      <c r="EA86" s="136" t="str">
        <f t="shared" si="313"/>
        <v>Completar</v>
      </c>
      <c r="EB86" s="137" t="str">
        <f t="shared" si="314"/>
        <v>Completar</v>
      </c>
      <c r="EC86" s="137" t="str">
        <f t="shared" si="315"/>
        <v>Completar</v>
      </c>
      <c r="ED86" s="135"/>
      <c r="EE86" s="136" t="str">
        <f t="shared" si="316"/>
        <v>Completar</v>
      </c>
      <c r="EF86" s="237">
        <f t="shared" si="395"/>
        <v>0</v>
      </c>
      <c r="EG86" s="238">
        <f t="shared" si="396"/>
        <v>0</v>
      </c>
      <c r="EH86" s="239" t="str">
        <f>IFERROR(IF(EG86&gt;20*DT86,'Referencia Parámetros'!$D$20,IF(EG86&gt;10*DT86,'Referencia Parámetros'!$D$21,IF(EG86&gt;5*DT86,'Referencia Parámetros'!$D$22, IF(EG86&gt;1,'Referencia Parámetros'!$D$23,"NO APLICA")))),"")</f>
        <v/>
      </c>
      <c r="EI86" s="240" t="str">
        <f t="shared" si="397"/>
        <v/>
      </c>
      <c r="EJ86" s="291">
        <f t="shared" si="317"/>
        <v>0</v>
      </c>
      <c r="EK86" s="234">
        <f t="shared" si="398"/>
        <v>0</v>
      </c>
      <c r="EL86" s="234">
        <f t="shared" si="399"/>
        <v>0</v>
      </c>
      <c r="EM86" s="234">
        <f t="shared" si="400"/>
        <v>0</v>
      </c>
      <c r="EN86" s="242">
        <f t="shared" si="401"/>
        <v>0</v>
      </c>
      <c r="EP86" s="234">
        <f t="shared" si="456"/>
        <v>73</v>
      </c>
      <c r="EQ86" s="235" t="str">
        <f t="shared" si="402"/>
        <v/>
      </c>
      <c r="ER86" s="236" t="str">
        <f>IFERROR(VLOOKUP(EQ86,'Referencia Parámetros'!$A$2:$B$18,2),"")</f>
        <v/>
      </c>
      <c r="ES86" s="140"/>
      <c r="ET86" s="140"/>
      <c r="EU86" s="136" t="str">
        <f t="shared" si="318"/>
        <v>Completar</v>
      </c>
      <c r="EV86" s="134"/>
      <c r="EW86" s="134"/>
      <c r="EX86" s="134"/>
      <c r="EY86" s="136" t="str">
        <f t="shared" si="319"/>
        <v>Completar</v>
      </c>
      <c r="EZ86" s="137" t="str">
        <f t="shared" si="320"/>
        <v>Completar</v>
      </c>
      <c r="FA86" s="137" t="str">
        <f t="shared" si="321"/>
        <v>Completar</v>
      </c>
      <c r="FB86" s="135"/>
      <c r="FC86" s="136" t="str">
        <f t="shared" si="322"/>
        <v>Completar</v>
      </c>
      <c r="FD86" s="237">
        <f t="shared" si="403"/>
        <v>0</v>
      </c>
      <c r="FE86" s="238">
        <f t="shared" si="404"/>
        <v>0</v>
      </c>
      <c r="FF86" s="239" t="str">
        <f>IFERROR(IF(FE86&gt;20*ER86,'Referencia Parámetros'!$D$20,IF(FE86&gt;10*ER86,'Referencia Parámetros'!$D$21,IF(FE86&gt;5*ER86,'Referencia Parámetros'!$D$22, IF(FE86&gt;1,'Referencia Parámetros'!$D$23,"NO APLICA")))),"")</f>
        <v/>
      </c>
      <c r="FG86" s="240" t="str">
        <f t="shared" si="405"/>
        <v/>
      </c>
      <c r="FH86" s="291">
        <f t="shared" si="323"/>
        <v>0</v>
      </c>
      <c r="FI86" s="234">
        <f t="shared" si="406"/>
        <v>0</v>
      </c>
      <c r="FJ86" s="234">
        <f t="shared" si="407"/>
        <v>0</v>
      </c>
      <c r="FK86" s="234">
        <f t="shared" si="408"/>
        <v>0</v>
      </c>
      <c r="FL86" s="242">
        <f t="shared" si="409"/>
        <v>0</v>
      </c>
      <c r="FN86" s="234">
        <f t="shared" si="457"/>
        <v>73</v>
      </c>
      <c r="FO86" s="235" t="str">
        <f t="shared" si="410"/>
        <v/>
      </c>
      <c r="FP86" s="236" t="str">
        <f>IFERROR(VLOOKUP(FO86,'Referencia Parámetros'!$A$2:$B$18,2),"")</f>
        <v/>
      </c>
      <c r="FQ86" s="140"/>
      <c r="FR86" s="140"/>
      <c r="FS86" s="136" t="str">
        <f t="shared" si="324"/>
        <v>Completar</v>
      </c>
      <c r="FT86" s="134"/>
      <c r="FU86" s="134"/>
      <c r="FV86" s="134"/>
      <c r="FW86" s="136" t="str">
        <f t="shared" si="325"/>
        <v>Completar</v>
      </c>
      <c r="FX86" s="137" t="str">
        <f t="shared" si="326"/>
        <v>Completar</v>
      </c>
      <c r="FY86" s="137" t="str">
        <f t="shared" si="327"/>
        <v>Completar</v>
      </c>
      <c r="FZ86" s="135"/>
      <c r="GA86" s="136" t="str">
        <f t="shared" si="328"/>
        <v>Completar</v>
      </c>
      <c r="GB86" s="237">
        <f t="shared" si="411"/>
        <v>0</v>
      </c>
      <c r="GC86" s="238">
        <f t="shared" si="412"/>
        <v>0</v>
      </c>
      <c r="GD86" s="239" t="str">
        <f>IFERROR(IF(GC86&gt;20*FP86,'Referencia Parámetros'!$D$20,IF(GC86&gt;10*FP86,'Referencia Parámetros'!$D$21,IF(GC86&gt;5*FP86,'Referencia Parámetros'!$D$22, IF(GC86&gt;1,'Referencia Parámetros'!$D$23,"NO APLICA")))),"")</f>
        <v/>
      </c>
      <c r="GE86" s="240" t="str">
        <f t="shared" si="413"/>
        <v/>
      </c>
      <c r="GF86" s="291">
        <f t="shared" si="329"/>
        <v>0</v>
      </c>
      <c r="GG86" s="234">
        <f t="shared" si="414"/>
        <v>0</v>
      </c>
      <c r="GH86" s="234">
        <f t="shared" si="415"/>
        <v>0</v>
      </c>
      <c r="GI86" s="234">
        <f t="shared" si="416"/>
        <v>0</v>
      </c>
      <c r="GJ86" s="242">
        <f t="shared" si="417"/>
        <v>0</v>
      </c>
      <c r="GL86" s="234">
        <f t="shared" si="458"/>
        <v>73</v>
      </c>
      <c r="GM86" s="235" t="str">
        <f t="shared" si="418"/>
        <v/>
      </c>
      <c r="GN86" s="236" t="str">
        <f>IFERROR(VLOOKUP(GM86,'Referencia Parámetros'!$A$2:$B$18,2),"")</f>
        <v/>
      </c>
      <c r="GO86" s="140"/>
      <c r="GP86" s="140"/>
      <c r="GQ86" s="136" t="str">
        <f t="shared" si="330"/>
        <v>Completar</v>
      </c>
      <c r="GR86" s="134"/>
      <c r="GS86" s="134"/>
      <c r="GT86" s="134"/>
      <c r="GU86" s="136" t="str">
        <f t="shared" si="331"/>
        <v>Completar</v>
      </c>
      <c r="GV86" s="137" t="str">
        <f t="shared" si="332"/>
        <v>Completar</v>
      </c>
      <c r="GW86" s="137" t="str">
        <f t="shared" si="333"/>
        <v>Completar</v>
      </c>
      <c r="GX86" s="135"/>
      <c r="GY86" s="136" t="str">
        <f t="shared" si="334"/>
        <v>Completar</v>
      </c>
      <c r="GZ86" s="237">
        <f t="shared" si="419"/>
        <v>0</v>
      </c>
      <c r="HA86" s="238">
        <f t="shared" si="420"/>
        <v>0</v>
      </c>
      <c r="HB86" s="239" t="str">
        <f>IFERROR(IF(HA86&gt;20*GN86,'Referencia Parámetros'!$D$20,IF(HA86&gt;10*GN86,'Referencia Parámetros'!$D$21,IF(HA86&gt;5*GN86,'Referencia Parámetros'!$D$22, IF(HA86&gt;1,'Referencia Parámetros'!$D$23,"NO APLICA")))),"")</f>
        <v/>
      </c>
      <c r="HC86" s="240" t="str">
        <f t="shared" si="421"/>
        <v/>
      </c>
      <c r="HD86" s="291">
        <f t="shared" si="335"/>
        <v>0</v>
      </c>
      <c r="HE86" s="234">
        <f t="shared" si="422"/>
        <v>0</v>
      </c>
      <c r="HF86" s="234">
        <f t="shared" si="423"/>
        <v>0</v>
      </c>
      <c r="HG86" s="234">
        <f t="shared" si="424"/>
        <v>0</v>
      </c>
      <c r="HH86" s="242">
        <f t="shared" si="425"/>
        <v>0</v>
      </c>
      <c r="HJ86" s="234">
        <f t="shared" si="459"/>
        <v>73</v>
      </c>
      <c r="HK86" s="235" t="str">
        <f t="shared" si="426"/>
        <v/>
      </c>
      <c r="HL86" s="236" t="str">
        <f>IFERROR(VLOOKUP(HK86,'Referencia Parámetros'!$A$2:$B$18,2),"")</f>
        <v/>
      </c>
      <c r="HM86" s="140"/>
      <c r="HN86" s="140"/>
      <c r="HO86" s="136" t="str">
        <f t="shared" si="336"/>
        <v>Completar</v>
      </c>
      <c r="HP86" s="134"/>
      <c r="HQ86" s="134"/>
      <c r="HR86" s="134"/>
      <c r="HS86" s="136" t="str">
        <f t="shared" si="337"/>
        <v>Completar</v>
      </c>
      <c r="HT86" s="137" t="str">
        <f t="shared" si="338"/>
        <v>Completar</v>
      </c>
      <c r="HU86" s="137" t="str">
        <f t="shared" si="339"/>
        <v>Completar</v>
      </c>
      <c r="HV86" s="135"/>
      <c r="HW86" s="136" t="str">
        <f t="shared" si="340"/>
        <v>Completar</v>
      </c>
      <c r="HX86" s="237">
        <f t="shared" si="427"/>
        <v>0</v>
      </c>
      <c r="HY86" s="238">
        <f t="shared" si="428"/>
        <v>0</v>
      </c>
      <c r="HZ86" s="239" t="str">
        <f>IFERROR(IF(HY86&gt;20*HL86,'Referencia Parámetros'!$D$20,IF(HY86&gt;10*HL86,'Referencia Parámetros'!$D$21,IF(HY86&gt;5*HL86,'Referencia Parámetros'!$D$22, IF(HY86&gt;1,'Referencia Parámetros'!$D$23,"NO APLICA")))),"")</f>
        <v/>
      </c>
      <c r="IA86" s="240" t="str">
        <f t="shared" si="429"/>
        <v/>
      </c>
      <c r="IB86" s="291">
        <f t="shared" si="341"/>
        <v>0</v>
      </c>
      <c r="IC86" s="234">
        <f t="shared" si="430"/>
        <v>0</v>
      </c>
      <c r="ID86" s="234">
        <f t="shared" si="431"/>
        <v>0</v>
      </c>
      <c r="IE86" s="234">
        <f t="shared" si="432"/>
        <v>0</v>
      </c>
      <c r="IF86" s="242">
        <f t="shared" si="433"/>
        <v>0</v>
      </c>
      <c r="IH86" s="234">
        <f t="shared" si="460"/>
        <v>73</v>
      </c>
      <c r="II86" s="235" t="str">
        <f t="shared" si="434"/>
        <v/>
      </c>
      <c r="IJ86" s="236" t="str">
        <f>IFERROR(VLOOKUP(II86,'Referencia Parámetros'!$A$2:$B$18,2),"")</f>
        <v/>
      </c>
      <c r="IK86" s="140"/>
      <c r="IL86" s="140"/>
      <c r="IM86" s="136" t="str">
        <f t="shared" si="342"/>
        <v>Completar</v>
      </c>
      <c r="IN86" s="134"/>
      <c r="IO86" s="134"/>
      <c r="IP86" s="134"/>
      <c r="IQ86" s="136" t="str">
        <f t="shared" si="343"/>
        <v>Completar</v>
      </c>
      <c r="IR86" s="137" t="str">
        <f t="shared" si="344"/>
        <v>Completar</v>
      </c>
      <c r="IS86" s="137" t="str">
        <f t="shared" si="345"/>
        <v>Completar</v>
      </c>
      <c r="IT86" s="135"/>
      <c r="IU86" s="136" t="str">
        <f t="shared" si="346"/>
        <v>Completar</v>
      </c>
      <c r="IV86" s="237">
        <f t="shared" si="435"/>
        <v>0</v>
      </c>
      <c r="IW86" s="238">
        <f t="shared" si="436"/>
        <v>0</v>
      </c>
      <c r="IX86" s="239" t="str">
        <f>IFERROR(IF(IW86&gt;20*IJ86,'Referencia Parámetros'!$D$20,IF(IW86&gt;10*IJ86,'Referencia Parámetros'!$D$21,IF(IW86&gt;5*IJ86,'Referencia Parámetros'!$D$22, IF(IW86&gt;1,'Referencia Parámetros'!$D$23,"NO APLICA")))),"")</f>
        <v/>
      </c>
      <c r="IY86" s="240" t="str">
        <f t="shared" si="437"/>
        <v/>
      </c>
      <c r="IZ86" s="291">
        <f t="shared" si="347"/>
        <v>0</v>
      </c>
      <c r="JA86" s="234">
        <f t="shared" si="438"/>
        <v>0</v>
      </c>
      <c r="JB86" s="234">
        <f t="shared" si="439"/>
        <v>0</v>
      </c>
      <c r="JC86" s="234">
        <f t="shared" si="440"/>
        <v>0</v>
      </c>
      <c r="JD86" s="242">
        <f t="shared" si="441"/>
        <v>0</v>
      </c>
      <c r="JE86" s="198"/>
      <c r="JF86" s="234">
        <f t="shared" si="461"/>
        <v>73</v>
      </c>
      <c r="JG86" s="235" t="str">
        <f t="shared" si="442"/>
        <v/>
      </c>
      <c r="JH86" s="236" t="str">
        <f>IFERROR(VLOOKUP(JG86,'Referencia Parámetros'!$A$2:$B$18,2),"")</f>
        <v/>
      </c>
      <c r="JI86" s="140"/>
      <c r="JJ86" s="140"/>
      <c r="JK86" s="136" t="str">
        <f t="shared" si="348"/>
        <v>Completar</v>
      </c>
      <c r="JL86" s="134"/>
      <c r="JM86" s="134"/>
      <c r="JN86" s="134"/>
      <c r="JO86" s="136" t="str">
        <f t="shared" si="349"/>
        <v>Completar</v>
      </c>
      <c r="JP86" s="137" t="str">
        <f t="shared" si="350"/>
        <v>Completar</v>
      </c>
      <c r="JQ86" s="137" t="str">
        <f t="shared" si="351"/>
        <v>Completar</v>
      </c>
      <c r="JR86" s="135"/>
      <c r="JS86" s="136" t="str">
        <f t="shared" si="352"/>
        <v>Completar</v>
      </c>
      <c r="JT86" s="237">
        <f t="shared" si="443"/>
        <v>0</v>
      </c>
      <c r="JU86" s="238">
        <f t="shared" si="444"/>
        <v>0</v>
      </c>
      <c r="JV86" s="239" t="str">
        <f>IFERROR(IF(JU86&gt;20*JH86,'Referencia Parámetros'!$D$20,IF(JU86&gt;10*JH86,'Referencia Parámetros'!$D$21,IF(JU86&gt;5*JH86,'Referencia Parámetros'!$D$22, IF(JU86&gt;1,'Referencia Parámetros'!$D$23,"NO APLICA")))),"")</f>
        <v/>
      </c>
      <c r="JW86" s="240" t="str">
        <f t="shared" si="445"/>
        <v/>
      </c>
      <c r="JX86" s="291">
        <f t="shared" si="353"/>
        <v>0</v>
      </c>
      <c r="JY86" s="234">
        <f t="shared" si="446"/>
        <v>0</v>
      </c>
      <c r="JZ86" s="234">
        <f t="shared" si="447"/>
        <v>0</v>
      </c>
      <c r="KA86" s="234">
        <f t="shared" si="448"/>
        <v>0</v>
      </c>
      <c r="KB86" s="242">
        <f t="shared" si="449"/>
        <v>0</v>
      </c>
      <c r="LK86" s="244"/>
      <c r="LY86" s="198"/>
    </row>
    <row r="87" spans="1:337" ht="16.5" customHeight="1" x14ac:dyDescent="0.25">
      <c r="A87" s="234">
        <f t="shared" si="450"/>
        <v>74</v>
      </c>
      <c r="B87" s="235" t="str">
        <f t="shared" si="354"/>
        <v/>
      </c>
      <c r="C87" s="236" t="str">
        <f>+IFERROR(VLOOKUP(B87,'Referencia Parámetros'!$A$2:$B$18,2),"")</f>
        <v/>
      </c>
      <c r="D87" s="140"/>
      <c r="E87" s="134"/>
      <c r="F87" s="135"/>
      <c r="G87" s="134"/>
      <c r="H87" s="134"/>
      <c r="I87" s="134"/>
      <c r="J87" s="135"/>
      <c r="K87" s="141"/>
      <c r="L87" s="141"/>
      <c r="M87" s="135"/>
      <c r="N87" s="135"/>
      <c r="O87" s="237">
        <f t="shared" si="355"/>
        <v>0</v>
      </c>
      <c r="P87" s="238">
        <f t="shared" si="356"/>
        <v>0</v>
      </c>
      <c r="Q87" s="239" t="str">
        <f>IFERROR(IF(P87&gt;20*C87,'Referencia Parámetros'!$D$20,IF(P87&gt;10*C87,'Referencia Parámetros'!$D$21,IF(P87&gt;5*C87,'Referencia Parámetros'!$D$22,IF(P87&gt;1,'Referencia Parámetros'!$D$23,"NO APLICA")))),"")</f>
        <v/>
      </c>
      <c r="R87" s="240" t="str">
        <f t="shared" si="357"/>
        <v/>
      </c>
      <c r="S87" s="300">
        <f t="shared" si="288"/>
        <v>0</v>
      </c>
      <c r="T87" s="234">
        <f t="shared" si="358"/>
        <v>0</v>
      </c>
      <c r="U87" s="234">
        <f t="shared" si="359"/>
        <v>0</v>
      </c>
      <c r="V87" s="234">
        <f t="shared" si="360"/>
        <v>0</v>
      </c>
      <c r="W87" s="242">
        <f t="shared" si="361"/>
        <v>0</v>
      </c>
      <c r="X87" s="297"/>
      <c r="Z87" s="234">
        <f t="shared" si="451"/>
        <v>74</v>
      </c>
      <c r="AA87" s="235" t="str">
        <f t="shared" si="362"/>
        <v/>
      </c>
      <c r="AB87" s="236" t="str">
        <f>IFERROR(VLOOKUP(AA87,'Referencia Parámetros'!$A$2:$B$18,2),"")</f>
        <v/>
      </c>
      <c r="AC87" s="140"/>
      <c r="AD87" s="140"/>
      <c r="AE87" s="136" t="str">
        <f t="shared" si="289"/>
        <v>Completar</v>
      </c>
      <c r="AF87" s="134"/>
      <c r="AG87" s="134"/>
      <c r="AH87" s="134"/>
      <c r="AI87" s="136" t="str">
        <f t="shared" si="290"/>
        <v>Completar</v>
      </c>
      <c r="AJ87" s="137" t="str">
        <f t="shared" si="291"/>
        <v>Completar</v>
      </c>
      <c r="AK87" s="137" t="str">
        <f t="shared" si="292"/>
        <v>Completar</v>
      </c>
      <c r="AL87" s="135"/>
      <c r="AM87" s="136" t="str">
        <f t="shared" si="293"/>
        <v>Completar</v>
      </c>
      <c r="AN87" s="237">
        <f t="shared" si="363"/>
        <v>0</v>
      </c>
      <c r="AO87" s="238">
        <f t="shared" si="364"/>
        <v>0</v>
      </c>
      <c r="AP87" s="239" t="str">
        <f>IFERROR(IF(AO87&gt;20*AB87,'Referencia Parámetros'!$D$20,IF(AO87&gt;10*AB87,'Referencia Parámetros'!$D$21,IF(AO87&gt;5*AB87,'Referencia Parámetros'!$D$22, IF(AO87&gt;1,'Referencia Parámetros'!$D$23,"NO APLICA")))),"")</f>
        <v/>
      </c>
      <c r="AQ87" s="240" t="str">
        <f t="shared" si="365"/>
        <v/>
      </c>
      <c r="AR87" s="291">
        <f t="shared" si="462"/>
        <v>0</v>
      </c>
      <c r="AS87" s="234">
        <f t="shared" si="366"/>
        <v>0</v>
      </c>
      <c r="AT87" s="234">
        <f t="shared" si="367"/>
        <v>0</v>
      </c>
      <c r="AU87" s="234">
        <f t="shared" si="368"/>
        <v>0</v>
      </c>
      <c r="AV87" s="242">
        <f t="shared" si="369"/>
        <v>0</v>
      </c>
      <c r="AX87" s="234">
        <f t="shared" si="452"/>
        <v>74</v>
      </c>
      <c r="AY87" s="235" t="str">
        <f t="shared" si="370"/>
        <v/>
      </c>
      <c r="AZ87" s="236" t="str">
        <f>IFERROR(VLOOKUP(AY87,'Referencia Parámetros'!$A$2:$B$18,2),"")</f>
        <v/>
      </c>
      <c r="BA87" s="140"/>
      <c r="BB87" s="140"/>
      <c r="BC87" s="136" t="str">
        <f t="shared" si="294"/>
        <v>Completar</v>
      </c>
      <c r="BD87" s="134"/>
      <c r="BE87" s="134"/>
      <c r="BF87" s="134"/>
      <c r="BG87" s="136" t="str">
        <f t="shared" si="295"/>
        <v>Completar</v>
      </c>
      <c r="BH87" s="137" t="str">
        <f t="shared" si="296"/>
        <v>Completar</v>
      </c>
      <c r="BI87" s="137" t="str">
        <f t="shared" si="297"/>
        <v>Completar</v>
      </c>
      <c r="BJ87" s="135"/>
      <c r="BK87" s="136" t="str">
        <f t="shared" si="298"/>
        <v>Completar</v>
      </c>
      <c r="BL87" s="237">
        <f t="shared" si="371"/>
        <v>0</v>
      </c>
      <c r="BM87" s="238">
        <f t="shared" si="372"/>
        <v>0</v>
      </c>
      <c r="BN87" s="239" t="str">
        <f>IFERROR(IF(BM87&gt;20*AZ87,'Referencia Parámetros'!$D$20,IF(BM87&gt;10*AZ87,'Referencia Parámetros'!$D$21,IF(BM87&gt;5*AZ87,'Referencia Parámetros'!$D$22, IF(BM87&gt;1,'Referencia Parámetros'!$D$23,"NO APLICA")))),"")</f>
        <v/>
      </c>
      <c r="BO87" s="240" t="str">
        <f t="shared" si="373"/>
        <v/>
      </c>
      <c r="BP87" s="291">
        <f t="shared" si="299"/>
        <v>0</v>
      </c>
      <c r="BQ87" s="234">
        <f t="shared" si="374"/>
        <v>0</v>
      </c>
      <c r="BR87" s="234">
        <f t="shared" si="375"/>
        <v>0</v>
      </c>
      <c r="BS87" s="234">
        <f t="shared" si="376"/>
        <v>0</v>
      </c>
      <c r="BT87" s="242">
        <f t="shared" si="377"/>
        <v>0</v>
      </c>
      <c r="BV87" s="234">
        <f t="shared" si="453"/>
        <v>74</v>
      </c>
      <c r="BW87" s="235" t="str">
        <f t="shared" si="378"/>
        <v/>
      </c>
      <c r="BX87" s="236" t="str">
        <f>IFERROR(VLOOKUP(BW87,'Referencia Parámetros'!$A$2:$B$18,2),"")</f>
        <v/>
      </c>
      <c r="BY87" s="140"/>
      <c r="BZ87" s="140"/>
      <c r="CA87" s="136" t="str">
        <f t="shared" si="300"/>
        <v>Completar</v>
      </c>
      <c r="CB87" s="134"/>
      <c r="CC87" s="134"/>
      <c r="CD87" s="134"/>
      <c r="CE87" s="136" t="str">
        <f t="shared" si="301"/>
        <v>Completar</v>
      </c>
      <c r="CF87" s="137" t="str">
        <f t="shared" si="302"/>
        <v>Completar</v>
      </c>
      <c r="CG87" s="137" t="str">
        <f t="shared" si="303"/>
        <v>Completar</v>
      </c>
      <c r="CH87" s="135"/>
      <c r="CI87" s="136" t="str">
        <f t="shared" si="304"/>
        <v>Completar</v>
      </c>
      <c r="CJ87" s="237">
        <f t="shared" si="379"/>
        <v>0</v>
      </c>
      <c r="CK87" s="238">
        <f t="shared" si="380"/>
        <v>0</v>
      </c>
      <c r="CL87" s="239" t="str">
        <f>IFERROR(IF(CK87&gt;20*BX87,'Referencia Parámetros'!$D$20,IF(CK87&gt;10*BX87,'Referencia Parámetros'!$D$21,IF(CK87&gt;5*BX87,'Referencia Parámetros'!$D$22, IF(CK87&gt;1,'Referencia Parámetros'!$D$23,"NO APLICA")))),"")</f>
        <v/>
      </c>
      <c r="CM87" s="240" t="str">
        <f t="shared" si="381"/>
        <v/>
      </c>
      <c r="CN87" s="291">
        <f t="shared" si="305"/>
        <v>0</v>
      </c>
      <c r="CO87" s="234">
        <f t="shared" si="382"/>
        <v>0</v>
      </c>
      <c r="CP87" s="234">
        <f t="shared" si="383"/>
        <v>0</v>
      </c>
      <c r="CQ87" s="234">
        <f t="shared" si="384"/>
        <v>0</v>
      </c>
      <c r="CR87" s="242">
        <f t="shared" si="385"/>
        <v>0</v>
      </c>
      <c r="CT87" s="234">
        <f t="shared" si="454"/>
        <v>74</v>
      </c>
      <c r="CU87" s="235" t="str">
        <f t="shared" si="386"/>
        <v/>
      </c>
      <c r="CV87" s="236" t="str">
        <f>IFERROR(VLOOKUP(CU87,'Referencia Parámetros'!$A$2:$B$18,2),"")</f>
        <v/>
      </c>
      <c r="CW87" s="140"/>
      <c r="CX87" s="140"/>
      <c r="CY87" s="136" t="str">
        <f t="shared" si="306"/>
        <v>Completar</v>
      </c>
      <c r="CZ87" s="134"/>
      <c r="DA87" s="134"/>
      <c r="DB87" s="134"/>
      <c r="DC87" s="136" t="str">
        <f t="shared" si="307"/>
        <v>Completar</v>
      </c>
      <c r="DD87" s="137" t="str">
        <f t="shared" si="308"/>
        <v>Completar</v>
      </c>
      <c r="DE87" s="137" t="str">
        <f t="shared" si="309"/>
        <v>Completar</v>
      </c>
      <c r="DF87" s="135"/>
      <c r="DG87" s="136" t="str">
        <f t="shared" si="310"/>
        <v>Completar</v>
      </c>
      <c r="DH87" s="237">
        <f t="shared" si="387"/>
        <v>0</v>
      </c>
      <c r="DI87" s="238">
        <f t="shared" si="388"/>
        <v>0</v>
      </c>
      <c r="DJ87" s="239" t="str">
        <f>IFERROR(IF(DI87&gt;20*CV87,'Referencia Parámetros'!$D$20,IF(DI87&gt;10*CV87,'Referencia Parámetros'!$D$21,IF(DI87&gt;5*CV87,'Referencia Parámetros'!$D$22, IF(DI87&gt;1,'Referencia Parámetros'!$D$23,"NO APLICA")))),"")</f>
        <v/>
      </c>
      <c r="DK87" s="240" t="str">
        <f t="shared" si="389"/>
        <v/>
      </c>
      <c r="DL87" s="291">
        <f t="shared" si="311"/>
        <v>0</v>
      </c>
      <c r="DM87" s="234">
        <f t="shared" si="390"/>
        <v>0</v>
      </c>
      <c r="DN87" s="234">
        <f t="shared" si="391"/>
        <v>0</v>
      </c>
      <c r="DO87" s="234">
        <f t="shared" si="392"/>
        <v>0</v>
      </c>
      <c r="DP87" s="242">
        <f t="shared" si="393"/>
        <v>0</v>
      </c>
      <c r="DR87" s="234">
        <f t="shared" si="455"/>
        <v>74</v>
      </c>
      <c r="DS87" s="235" t="str">
        <f t="shared" si="394"/>
        <v/>
      </c>
      <c r="DT87" s="236" t="str">
        <f>IFERROR(VLOOKUP(DS87,'Referencia Parámetros'!$A$2:$B$18,2),"")</f>
        <v/>
      </c>
      <c r="DU87" s="140"/>
      <c r="DV87" s="140"/>
      <c r="DW87" s="136" t="str">
        <f t="shared" si="312"/>
        <v>Completar</v>
      </c>
      <c r="DX87" s="134"/>
      <c r="DY87" s="134"/>
      <c r="DZ87" s="134"/>
      <c r="EA87" s="136" t="str">
        <f t="shared" si="313"/>
        <v>Completar</v>
      </c>
      <c r="EB87" s="137" t="str">
        <f t="shared" si="314"/>
        <v>Completar</v>
      </c>
      <c r="EC87" s="137" t="str">
        <f t="shared" si="315"/>
        <v>Completar</v>
      </c>
      <c r="ED87" s="135"/>
      <c r="EE87" s="136" t="str">
        <f t="shared" si="316"/>
        <v>Completar</v>
      </c>
      <c r="EF87" s="237">
        <f t="shared" si="395"/>
        <v>0</v>
      </c>
      <c r="EG87" s="238">
        <f t="shared" si="396"/>
        <v>0</v>
      </c>
      <c r="EH87" s="239" t="str">
        <f>IFERROR(IF(EG87&gt;20*DT87,'Referencia Parámetros'!$D$20,IF(EG87&gt;10*DT87,'Referencia Parámetros'!$D$21,IF(EG87&gt;5*DT87,'Referencia Parámetros'!$D$22, IF(EG87&gt;1,'Referencia Parámetros'!$D$23,"NO APLICA")))),"")</f>
        <v/>
      </c>
      <c r="EI87" s="240" t="str">
        <f t="shared" si="397"/>
        <v/>
      </c>
      <c r="EJ87" s="291">
        <f t="shared" si="317"/>
        <v>0</v>
      </c>
      <c r="EK87" s="234">
        <f t="shared" si="398"/>
        <v>0</v>
      </c>
      <c r="EL87" s="234">
        <f t="shared" si="399"/>
        <v>0</v>
      </c>
      <c r="EM87" s="234">
        <f t="shared" si="400"/>
        <v>0</v>
      </c>
      <c r="EN87" s="242">
        <f t="shared" si="401"/>
        <v>0</v>
      </c>
      <c r="EP87" s="234">
        <f t="shared" si="456"/>
        <v>74</v>
      </c>
      <c r="EQ87" s="235" t="str">
        <f t="shared" si="402"/>
        <v/>
      </c>
      <c r="ER87" s="236" t="str">
        <f>IFERROR(VLOOKUP(EQ87,'Referencia Parámetros'!$A$2:$B$18,2),"")</f>
        <v/>
      </c>
      <c r="ES87" s="140"/>
      <c r="ET87" s="140"/>
      <c r="EU87" s="136" t="str">
        <f t="shared" si="318"/>
        <v>Completar</v>
      </c>
      <c r="EV87" s="134"/>
      <c r="EW87" s="134"/>
      <c r="EX87" s="134"/>
      <c r="EY87" s="136" t="str">
        <f t="shared" si="319"/>
        <v>Completar</v>
      </c>
      <c r="EZ87" s="137" t="str">
        <f t="shared" si="320"/>
        <v>Completar</v>
      </c>
      <c r="FA87" s="137" t="str">
        <f t="shared" si="321"/>
        <v>Completar</v>
      </c>
      <c r="FB87" s="135"/>
      <c r="FC87" s="136" t="str">
        <f t="shared" si="322"/>
        <v>Completar</v>
      </c>
      <c r="FD87" s="237">
        <f t="shared" si="403"/>
        <v>0</v>
      </c>
      <c r="FE87" s="238">
        <f t="shared" si="404"/>
        <v>0</v>
      </c>
      <c r="FF87" s="239" t="str">
        <f>IFERROR(IF(FE87&gt;20*ER87,'Referencia Parámetros'!$D$20,IF(FE87&gt;10*ER87,'Referencia Parámetros'!$D$21,IF(FE87&gt;5*ER87,'Referencia Parámetros'!$D$22, IF(FE87&gt;1,'Referencia Parámetros'!$D$23,"NO APLICA")))),"")</f>
        <v/>
      </c>
      <c r="FG87" s="240" t="str">
        <f t="shared" si="405"/>
        <v/>
      </c>
      <c r="FH87" s="291">
        <f t="shared" si="323"/>
        <v>0</v>
      </c>
      <c r="FI87" s="234">
        <f t="shared" si="406"/>
        <v>0</v>
      </c>
      <c r="FJ87" s="234">
        <f t="shared" si="407"/>
        <v>0</v>
      </c>
      <c r="FK87" s="234">
        <f t="shared" si="408"/>
        <v>0</v>
      </c>
      <c r="FL87" s="242">
        <f t="shared" si="409"/>
        <v>0</v>
      </c>
      <c r="FN87" s="234">
        <f t="shared" si="457"/>
        <v>74</v>
      </c>
      <c r="FO87" s="235" t="str">
        <f t="shared" si="410"/>
        <v/>
      </c>
      <c r="FP87" s="236" t="str">
        <f>IFERROR(VLOOKUP(FO87,'Referencia Parámetros'!$A$2:$B$18,2),"")</f>
        <v/>
      </c>
      <c r="FQ87" s="140"/>
      <c r="FR87" s="140"/>
      <c r="FS87" s="136" t="str">
        <f t="shared" si="324"/>
        <v>Completar</v>
      </c>
      <c r="FT87" s="134"/>
      <c r="FU87" s="134"/>
      <c r="FV87" s="134"/>
      <c r="FW87" s="136" t="str">
        <f t="shared" si="325"/>
        <v>Completar</v>
      </c>
      <c r="FX87" s="137" t="str">
        <f t="shared" si="326"/>
        <v>Completar</v>
      </c>
      <c r="FY87" s="137" t="str">
        <f t="shared" si="327"/>
        <v>Completar</v>
      </c>
      <c r="FZ87" s="135"/>
      <c r="GA87" s="136" t="str">
        <f t="shared" si="328"/>
        <v>Completar</v>
      </c>
      <c r="GB87" s="237">
        <f t="shared" si="411"/>
        <v>0</v>
      </c>
      <c r="GC87" s="238">
        <f t="shared" si="412"/>
        <v>0</v>
      </c>
      <c r="GD87" s="239" t="str">
        <f>IFERROR(IF(GC87&gt;20*FP87,'Referencia Parámetros'!$D$20,IF(GC87&gt;10*FP87,'Referencia Parámetros'!$D$21,IF(GC87&gt;5*FP87,'Referencia Parámetros'!$D$22, IF(GC87&gt;1,'Referencia Parámetros'!$D$23,"NO APLICA")))),"")</f>
        <v/>
      </c>
      <c r="GE87" s="240" t="str">
        <f t="shared" si="413"/>
        <v/>
      </c>
      <c r="GF87" s="291">
        <f t="shared" si="329"/>
        <v>0</v>
      </c>
      <c r="GG87" s="234">
        <f t="shared" si="414"/>
        <v>0</v>
      </c>
      <c r="GH87" s="234">
        <f t="shared" si="415"/>
        <v>0</v>
      </c>
      <c r="GI87" s="234">
        <f t="shared" si="416"/>
        <v>0</v>
      </c>
      <c r="GJ87" s="242">
        <f t="shared" si="417"/>
        <v>0</v>
      </c>
      <c r="GL87" s="234">
        <f t="shared" si="458"/>
        <v>74</v>
      </c>
      <c r="GM87" s="235" t="str">
        <f t="shared" si="418"/>
        <v/>
      </c>
      <c r="GN87" s="236" t="str">
        <f>IFERROR(VLOOKUP(GM87,'Referencia Parámetros'!$A$2:$B$18,2),"")</f>
        <v/>
      </c>
      <c r="GO87" s="140"/>
      <c r="GP87" s="140"/>
      <c r="GQ87" s="136" t="str">
        <f t="shared" si="330"/>
        <v>Completar</v>
      </c>
      <c r="GR87" s="134"/>
      <c r="GS87" s="134"/>
      <c r="GT87" s="134"/>
      <c r="GU87" s="136" t="str">
        <f t="shared" si="331"/>
        <v>Completar</v>
      </c>
      <c r="GV87" s="137" t="str">
        <f t="shared" si="332"/>
        <v>Completar</v>
      </c>
      <c r="GW87" s="137" t="str">
        <f t="shared" si="333"/>
        <v>Completar</v>
      </c>
      <c r="GX87" s="135"/>
      <c r="GY87" s="136" t="str">
        <f t="shared" si="334"/>
        <v>Completar</v>
      </c>
      <c r="GZ87" s="237">
        <f t="shared" si="419"/>
        <v>0</v>
      </c>
      <c r="HA87" s="238">
        <f t="shared" si="420"/>
        <v>0</v>
      </c>
      <c r="HB87" s="239" t="str">
        <f>IFERROR(IF(HA87&gt;20*GN87,'Referencia Parámetros'!$D$20,IF(HA87&gt;10*GN87,'Referencia Parámetros'!$D$21,IF(HA87&gt;5*GN87,'Referencia Parámetros'!$D$22, IF(HA87&gt;1,'Referencia Parámetros'!$D$23,"NO APLICA")))),"")</f>
        <v/>
      </c>
      <c r="HC87" s="240" t="str">
        <f t="shared" si="421"/>
        <v/>
      </c>
      <c r="HD87" s="291">
        <f t="shared" si="335"/>
        <v>0</v>
      </c>
      <c r="HE87" s="234">
        <f t="shared" si="422"/>
        <v>0</v>
      </c>
      <c r="HF87" s="234">
        <f t="shared" si="423"/>
        <v>0</v>
      </c>
      <c r="HG87" s="234">
        <f t="shared" si="424"/>
        <v>0</v>
      </c>
      <c r="HH87" s="242">
        <f t="shared" si="425"/>
        <v>0</v>
      </c>
      <c r="HJ87" s="234">
        <f t="shared" si="459"/>
        <v>74</v>
      </c>
      <c r="HK87" s="235" t="str">
        <f t="shared" si="426"/>
        <v/>
      </c>
      <c r="HL87" s="236" t="str">
        <f>IFERROR(VLOOKUP(HK87,'Referencia Parámetros'!$A$2:$B$18,2),"")</f>
        <v/>
      </c>
      <c r="HM87" s="140"/>
      <c r="HN87" s="140"/>
      <c r="HO87" s="136" t="str">
        <f t="shared" si="336"/>
        <v>Completar</v>
      </c>
      <c r="HP87" s="134"/>
      <c r="HQ87" s="134"/>
      <c r="HR87" s="134"/>
      <c r="HS87" s="136" t="str">
        <f t="shared" si="337"/>
        <v>Completar</v>
      </c>
      <c r="HT87" s="137" t="str">
        <f t="shared" si="338"/>
        <v>Completar</v>
      </c>
      <c r="HU87" s="137" t="str">
        <f t="shared" si="339"/>
        <v>Completar</v>
      </c>
      <c r="HV87" s="135"/>
      <c r="HW87" s="136" t="str">
        <f t="shared" si="340"/>
        <v>Completar</v>
      </c>
      <c r="HX87" s="237">
        <f t="shared" si="427"/>
        <v>0</v>
      </c>
      <c r="HY87" s="238">
        <f t="shared" si="428"/>
        <v>0</v>
      </c>
      <c r="HZ87" s="239" t="str">
        <f>IFERROR(IF(HY87&gt;20*HL87,'Referencia Parámetros'!$D$20,IF(HY87&gt;10*HL87,'Referencia Parámetros'!$D$21,IF(HY87&gt;5*HL87,'Referencia Parámetros'!$D$22, IF(HY87&gt;1,'Referencia Parámetros'!$D$23,"NO APLICA")))),"")</f>
        <v/>
      </c>
      <c r="IA87" s="240" t="str">
        <f t="shared" si="429"/>
        <v/>
      </c>
      <c r="IB87" s="291">
        <f t="shared" si="341"/>
        <v>0</v>
      </c>
      <c r="IC87" s="234">
        <f t="shared" si="430"/>
        <v>0</v>
      </c>
      <c r="ID87" s="234">
        <f t="shared" si="431"/>
        <v>0</v>
      </c>
      <c r="IE87" s="234">
        <f t="shared" si="432"/>
        <v>0</v>
      </c>
      <c r="IF87" s="242">
        <f t="shared" si="433"/>
        <v>0</v>
      </c>
      <c r="IH87" s="234">
        <f t="shared" si="460"/>
        <v>74</v>
      </c>
      <c r="II87" s="235" t="str">
        <f t="shared" si="434"/>
        <v/>
      </c>
      <c r="IJ87" s="236" t="str">
        <f>IFERROR(VLOOKUP(II87,'Referencia Parámetros'!$A$2:$B$18,2),"")</f>
        <v/>
      </c>
      <c r="IK87" s="140"/>
      <c r="IL87" s="140"/>
      <c r="IM87" s="136" t="str">
        <f t="shared" si="342"/>
        <v>Completar</v>
      </c>
      <c r="IN87" s="134"/>
      <c r="IO87" s="134"/>
      <c r="IP87" s="134"/>
      <c r="IQ87" s="136" t="str">
        <f t="shared" si="343"/>
        <v>Completar</v>
      </c>
      <c r="IR87" s="137" t="str">
        <f t="shared" si="344"/>
        <v>Completar</v>
      </c>
      <c r="IS87" s="137" t="str">
        <f t="shared" si="345"/>
        <v>Completar</v>
      </c>
      <c r="IT87" s="135"/>
      <c r="IU87" s="136" t="str">
        <f t="shared" si="346"/>
        <v>Completar</v>
      </c>
      <c r="IV87" s="237">
        <f t="shared" si="435"/>
        <v>0</v>
      </c>
      <c r="IW87" s="238">
        <f t="shared" si="436"/>
        <v>0</v>
      </c>
      <c r="IX87" s="239" t="str">
        <f>IFERROR(IF(IW87&gt;20*IJ87,'Referencia Parámetros'!$D$20,IF(IW87&gt;10*IJ87,'Referencia Parámetros'!$D$21,IF(IW87&gt;5*IJ87,'Referencia Parámetros'!$D$22, IF(IW87&gt;1,'Referencia Parámetros'!$D$23,"NO APLICA")))),"")</f>
        <v/>
      </c>
      <c r="IY87" s="240" t="str">
        <f t="shared" si="437"/>
        <v/>
      </c>
      <c r="IZ87" s="291">
        <f t="shared" si="347"/>
        <v>0</v>
      </c>
      <c r="JA87" s="234">
        <f t="shared" si="438"/>
        <v>0</v>
      </c>
      <c r="JB87" s="234">
        <f t="shared" si="439"/>
        <v>0</v>
      </c>
      <c r="JC87" s="234">
        <f t="shared" si="440"/>
        <v>0</v>
      </c>
      <c r="JD87" s="242">
        <f t="shared" si="441"/>
        <v>0</v>
      </c>
      <c r="JE87" s="198"/>
      <c r="JF87" s="234">
        <f t="shared" si="461"/>
        <v>74</v>
      </c>
      <c r="JG87" s="235" t="str">
        <f t="shared" si="442"/>
        <v/>
      </c>
      <c r="JH87" s="236" t="str">
        <f>IFERROR(VLOOKUP(JG87,'Referencia Parámetros'!$A$2:$B$18,2),"")</f>
        <v/>
      </c>
      <c r="JI87" s="140"/>
      <c r="JJ87" s="140"/>
      <c r="JK87" s="136" t="str">
        <f t="shared" si="348"/>
        <v>Completar</v>
      </c>
      <c r="JL87" s="134"/>
      <c r="JM87" s="134"/>
      <c r="JN87" s="134"/>
      <c r="JO87" s="136" t="str">
        <f t="shared" si="349"/>
        <v>Completar</v>
      </c>
      <c r="JP87" s="137" t="str">
        <f t="shared" si="350"/>
        <v>Completar</v>
      </c>
      <c r="JQ87" s="137" t="str">
        <f t="shared" si="351"/>
        <v>Completar</v>
      </c>
      <c r="JR87" s="135"/>
      <c r="JS87" s="136" t="str">
        <f t="shared" si="352"/>
        <v>Completar</v>
      </c>
      <c r="JT87" s="237">
        <f t="shared" si="443"/>
        <v>0</v>
      </c>
      <c r="JU87" s="238">
        <f t="shared" si="444"/>
        <v>0</v>
      </c>
      <c r="JV87" s="239" t="str">
        <f>IFERROR(IF(JU87&gt;20*JH87,'Referencia Parámetros'!$D$20,IF(JU87&gt;10*JH87,'Referencia Parámetros'!$D$21,IF(JU87&gt;5*JH87,'Referencia Parámetros'!$D$22, IF(JU87&gt;1,'Referencia Parámetros'!$D$23,"NO APLICA")))),"")</f>
        <v/>
      </c>
      <c r="JW87" s="240" t="str">
        <f t="shared" si="445"/>
        <v/>
      </c>
      <c r="JX87" s="291">
        <f t="shared" si="353"/>
        <v>0</v>
      </c>
      <c r="JY87" s="234">
        <f t="shared" si="446"/>
        <v>0</v>
      </c>
      <c r="JZ87" s="234">
        <f t="shared" si="447"/>
        <v>0</v>
      </c>
      <c r="KA87" s="234">
        <f t="shared" si="448"/>
        <v>0</v>
      </c>
      <c r="KB87" s="242">
        <f t="shared" si="449"/>
        <v>0</v>
      </c>
      <c r="LK87" s="244"/>
      <c r="LY87" s="198"/>
    </row>
    <row r="88" spans="1:337" ht="16.5" customHeight="1" x14ac:dyDescent="0.25">
      <c r="A88" s="234">
        <f t="shared" si="450"/>
        <v>75</v>
      </c>
      <c r="B88" s="235" t="str">
        <f t="shared" si="354"/>
        <v/>
      </c>
      <c r="C88" s="236" t="str">
        <f>+IFERROR(VLOOKUP(B88,'Referencia Parámetros'!$A$2:$B$18,2),"")</f>
        <v/>
      </c>
      <c r="D88" s="140"/>
      <c r="E88" s="134"/>
      <c r="F88" s="135"/>
      <c r="G88" s="134"/>
      <c r="H88" s="134"/>
      <c r="I88" s="134"/>
      <c r="J88" s="135"/>
      <c r="K88" s="141"/>
      <c r="L88" s="141"/>
      <c r="M88" s="135"/>
      <c r="N88" s="135"/>
      <c r="O88" s="237">
        <f t="shared" si="355"/>
        <v>0</v>
      </c>
      <c r="P88" s="238">
        <f t="shared" si="356"/>
        <v>0</v>
      </c>
      <c r="Q88" s="239" t="str">
        <f>IFERROR(IF(P88&gt;20*C88,'Referencia Parámetros'!$D$20,IF(P88&gt;10*C88,'Referencia Parámetros'!$D$21,IF(P88&gt;5*C88,'Referencia Parámetros'!$D$22,IF(P88&gt;1,'Referencia Parámetros'!$D$23,"NO APLICA")))),"")</f>
        <v/>
      </c>
      <c r="R88" s="240" t="str">
        <f t="shared" si="357"/>
        <v/>
      </c>
      <c r="S88" s="300">
        <f t="shared" si="288"/>
        <v>0</v>
      </c>
      <c r="T88" s="234">
        <f t="shared" si="358"/>
        <v>0</v>
      </c>
      <c r="U88" s="234">
        <f t="shared" si="359"/>
        <v>0</v>
      </c>
      <c r="V88" s="234">
        <f t="shared" si="360"/>
        <v>0</v>
      </c>
      <c r="W88" s="242">
        <f t="shared" si="361"/>
        <v>0</v>
      </c>
      <c r="X88" s="297"/>
      <c r="Z88" s="234">
        <f t="shared" si="451"/>
        <v>75</v>
      </c>
      <c r="AA88" s="235" t="str">
        <f t="shared" si="362"/>
        <v/>
      </c>
      <c r="AB88" s="236" t="str">
        <f>IFERROR(VLOOKUP(AA88,'Referencia Parámetros'!$A$2:$B$18,2),"")</f>
        <v/>
      </c>
      <c r="AC88" s="140"/>
      <c r="AD88" s="140"/>
      <c r="AE88" s="136" t="str">
        <f t="shared" si="289"/>
        <v>Completar</v>
      </c>
      <c r="AF88" s="134"/>
      <c r="AG88" s="134"/>
      <c r="AH88" s="134"/>
      <c r="AI88" s="136" t="str">
        <f t="shared" si="290"/>
        <v>Completar</v>
      </c>
      <c r="AJ88" s="137" t="str">
        <f t="shared" si="291"/>
        <v>Completar</v>
      </c>
      <c r="AK88" s="137" t="str">
        <f t="shared" si="292"/>
        <v>Completar</v>
      </c>
      <c r="AL88" s="135"/>
      <c r="AM88" s="136" t="str">
        <f t="shared" si="293"/>
        <v>Completar</v>
      </c>
      <c r="AN88" s="237">
        <f t="shared" si="363"/>
        <v>0</v>
      </c>
      <c r="AO88" s="238">
        <f t="shared" si="364"/>
        <v>0</v>
      </c>
      <c r="AP88" s="239" t="str">
        <f>IFERROR(IF(AO88&gt;20*AB88,'Referencia Parámetros'!$D$20,IF(AO88&gt;10*AB88,'Referencia Parámetros'!$D$21,IF(AO88&gt;5*AB88,'Referencia Parámetros'!$D$22, IF(AO88&gt;1,'Referencia Parámetros'!$D$23,"NO APLICA")))),"")</f>
        <v/>
      </c>
      <c r="AQ88" s="240" t="str">
        <f t="shared" si="365"/>
        <v/>
      </c>
      <c r="AR88" s="291">
        <f t="shared" si="462"/>
        <v>0</v>
      </c>
      <c r="AS88" s="234">
        <f t="shared" si="366"/>
        <v>0</v>
      </c>
      <c r="AT88" s="234">
        <f t="shared" si="367"/>
        <v>0</v>
      </c>
      <c r="AU88" s="234">
        <f t="shared" si="368"/>
        <v>0</v>
      </c>
      <c r="AV88" s="242">
        <f t="shared" si="369"/>
        <v>0</v>
      </c>
      <c r="AX88" s="234">
        <f t="shared" si="452"/>
        <v>75</v>
      </c>
      <c r="AY88" s="235" t="str">
        <f t="shared" si="370"/>
        <v/>
      </c>
      <c r="AZ88" s="236" t="str">
        <f>IFERROR(VLOOKUP(AY88,'Referencia Parámetros'!$A$2:$B$18,2),"")</f>
        <v/>
      </c>
      <c r="BA88" s="140"/>
      <c r="BB88" s="140"/>
      <c r="BC88" s="136" t="str">
        <f t="shared" si="294"/>
        <v>Completar</v>
      </c>
      <c r="BD88" s="134"/>
      <c r="BE88" s="134"/>
      <c r="BF88" s="134"/>
      <c r="BG88" s="136" t="str">
        <f t="shared" si="295"/>
        <v>Completar</v>
      </c>
      <c r="BH88" s="137" t="str">
        <f t="shared" si="296"/>
        <v>Completar</v>
      </c>
      <c r="BI88" s="137" t="str">
        <f t="shared" si="297"/>
        <v>Completar</v>
      </c>
      <c r="BJ88" s="135"/>
      <c r="BK88" s="136" t="str">
        <f t="shared" si="298"/>
        <v>Completar</v>
      </c>
      <c r="BL88" s="237">
        <f t="shared" si="371"/>
        <v>0</v>
      </c>
      <c r="BM88" s="238">
        <f t="shared" si="372"/>
        <v>0</v>
      </c>
      <c r="BN88" s="239" t="str">
        <f>IFERROR(IF(BM88&gt;20*AZ88,'Referencia Parámetros'!$D$20,IF(BM88&gt;10*AZ88,'Referencia Parámetros'!$D$21,IF(BM88&gt;5*AZ88,'Referencia Parámetros'!$D$22, IF(BM88&gt;1,'Referencia Parámetros'!$D$23,"NO APLICA")))),"")</f>
        <v/>
      </c>
      <c r="BO88" s="240" t="str">
        <f t="shared" si="373"/>
        <v/>
      </c>
      <c r="BP88" s="291">
        <f t="shared" si="299"/>
        <v>0</v>
      </c>
      <c r="BQ88" s="234">
        <f t="shared" si="374"/>
        <v>0</v>
      </c>
      <c r="BR88" s="234">
        <f t="shared" si="375"/>
        <v>0</v>
      </c>
      <c r="BS88" s="234">
        <f t="shared" si="376"/>
        <v>0</v>
      </c>
      <c r="BT88" s="242">
        <f t="shared" si="377"/>
        <v>0</v>
      </c>
      <c r="BV88" s="234">
        <f t="shared" si="453"/>
        <v>75</v>
      </c>
      <c r="BW88" s="235" t="str">
        <f t="shared" si="378"/>
        <v/>
      </c>
      <c r="BX88" s="236" t="str">
        <f>IFERROR(VLOOKUP(BW88,'Referencia Parámetros'!$A$2:$B$18,2),"")</f>
        <v/>
      </c>
      <c r="BY88" s="140"/>
      <c r="BZ88" s="140"/>
      <c r="CA88" s="136" t="str">
        <f t="shared" si="300"/>
        <v>Completar</v>
      </c>
      <c r="CB88" s="134"/>
      <c r="CC88" s="134"/>
      <c r="CD88" s="134"/>
      <c r="CE88" s="136" t="str">
        <f t="shared" si="301"/>
        <v>Completar</v>
      </c>
      <c r="CF88" s="137" t="str">
        <f t="shared" si="302"/>
        <v>Completar</v>
      </c>
      <c r="CG88" s="137" t="str">
        <f t="shared" si="303"/>
        <v>Completar</v>
      </c>
      <c r="CH88" s="135"/>
      <c r="CI88" s="136" t="str">
        <f t="shared" si="304"/>
        <v>Completar</v>
      </c>
      <c r="CJ88" s="237">
        <f t="shared" si="379"/>
        <v>0</v>
      </c>
      <c r="CK88" s="238">
        <f t="shared" si="380"/>
        <v>0</v>
      </c>
      <c r="CL88" s="239" t="str">
        <f>IFERROR(IF(CK88&gt;20*BX88,'Referencia Parámetros'!$D$20,IF(CK88&gt;10*BX88,'Referencia Parámetros'!$D$21,IF(CK88&gt;5*BX88,'Referencia Parámetros'!$D$22, IF(CK88&gt;1,'Referencia Parámetros'!$D$23,"NO APLICA")))),"")</f>
        <v/>
      </c>
      <c r="CM88" s="240" t="str">
        <f t="shared" si="381"/>
        <v/>
      </c>
      <c r="CN88" s="291">
        <f t="shared" si="305"/>
        <v>0</v>
      </c>
      <c r="CO88" s="234">
        <f t="shared" si="382"/>
        <v>0</v>
      </c>
      <c r="CP88" s="234">
        <f t="shared" si="383"/>
        <v>0</v>
      </c>
      <c r="CQ88" s="234">
        <f t="shared" si="384"/>
        <v>0</v>
      </c>
      <c r="CR88" s="242">
        <f t="shared" si="385"/>
        <v>0</v>
      </c>
      <c r="CT88" s="234">
        <f t="shared" si="454"/>
        <v>75</v>
      </c>
      <c r="CU88" s="235" t="str">
        <f t="shared" si="386"/>
        <v/>
      </c>
      <c r="CV88" s="236" t="str">
        <f>IFERROR(VLOOKUP(CU88,'Referencia Parámetros'!$A$2:$B$18,2),"")</f>
        <v/>
      </c>
      <c r="CW88" s="140"/>
      <c r="CX88" s="140"/>
      <c r="CY88" s="136" t="str">
        <f t="shared" si="306"/>
        <v>Completar</v>
      </c>
      <c r="CZ88" s="134"/>
      <c r="DA88" s="134"/>
      <c r="DB88" s="134"/>
      <c r="DC88" s="136" t="str">
        <f t="shared" si="307"/>
        <v>Completar</v>
      </c>
      <c r="DD88" s="137" t="str">
        <f t="shared" si="308"/>
        <v>Completar</v>
      </c>
      <c r="DE88" s="137" t="str">
        <f t="shared" si="309"/>
        <v>Completar</v>
      </c>
      <c r="DF88" s="135"/>
      <c r="DG88" s="136" t="str">
        <f t="shared" si="310"/>
        <v>Completar</v>
      </c>
      <c r="DH88" s="237">
        <f t="shared" si="387"/>
        <v>0</v>
      </c>
      <c r="DI88" s="238">
        <f t="shared" si="388"/>
        <v>0</v>
      </c>
      <c r="DJ88" s="239" t="str">
        <f>IFERROR(IF(DI88&gt;20*CV88,'Referencia Parámetros'!$D$20,IF(DI88&gt;10*CV88,'Referencia Parámetros'!$D$21,IF(DI88&gt;5*CV88,'Referencia Parámetros'!$D$22, IF(DI88&gt;1,'Referencia Parámetros'!$D$23,"NO APLICA")))),"")</f>
        <v/>
      </c>
      <c r="DK88" s="240" t="str">
        <f t="shared" si="389"/>
        <v/>
      </c>
      <c r="DL88" s="291">
        <f t="shared" si="311"/>
        <v>0</v>
      </c>
      <c r="DM88" s="234">
        <f t="shared" si="390"/>
        <v>0</v>
      </c>
      <c r="DN88" s="234">
        <f t="shared" si="391"/>
        <v>0</v>
      </c>
      <c r="DO88" s="234">
        <f t="shared" si="392"/>
        <v>0</v>
      </c>
      <c r="DP88" s="242">
        <f t="shared" si="393"/>
        <v>0</v>
      </c>
      <c r="DR88" s="234">
        <f t="shared" si="455"/>
        <v>75</v>
      </c>
      <c r="DS88" s="235" t="str">
        <f t="shared" si="394"/>
        <v/>
      </c>
      <c r="DT88" s="236" t="str">
        <f>IFERROR(VLOOKUP(DS88,'Referencia Parámetros'!$A$2:$B$18,2),"")</f>
        <v/>
      </c>
      <c r="DU88" s="140"/>
      <c r="DV88" s="140"/>
      <c r="DW88" s="136" t="str">
        <f t="shared" si="312"/>
        <v>Completar</v>
      </c>
      <c r="DX88" s="134"/>
      <c r="DY88" s="134"/>
      <c r="DZ88" s="134"/>
      <c r="EA88" s="136" t="str">
        <f t="shared" si="313"/>
        <v>Completar</v>
      </c>
      <c r="EB88" s="137" t="str">
        <f t="shared" si="314"/>
        <v>Completar</v>
      </c>
      <c r="EC88" s="137" t="str">
        <f t="shared" si="315"/>
        <v>Completar</v>
      </c>
      <c r="ED88" s="135"/>
      <c r="EE88" s="136" t="str">
        <f t="shared" si="316"/>
        <v>Completar</v>
      </c>
      <c r="EF88" s="237">
        <f t="shared" si="395"/>
        <v>0</v>
      </c>
      <c r="EG88" s="238">
        <f t="shared" si="396"/>
        <v>0</v>
      </c>
      <c r="EH88" s="239" t="str">
        <f>IFERROR(IF(EG88&gt;20*DT88,'Referencia Parámetros'!$D$20,IF(EG88&gt;10*DT88,'Referencia Parámetros'!$D$21,IF(EG88&gt;5*DT88,'Referencia Parámetros'!$D$22, IF(EG88&gt;1,'Referencia Parámetros'!$D$23,"NO APLICA")))),"")</f>
        <v/>
      </c>
      <c r="EI88" s="240" t="str">
        <f t="shared" si="397"/>
        <v/>
      </c>
      <c r="EJ88" s="291">
        <f t="shared" si="317"/>
        <v>0</v>
      </c>
      <c r="EK88" s="234">
        <f t="shared" si="398"/>
        <v>0</v>
      </c>
      <c r="EL88" s="234">
        <f t="shared" si="399"/>
        <v>0</v>
      </c>
      <c r="EM88" s="234">
        <f t="shared" si="400"/>
        <v>0</v>
      </c>
      <c r="EN88" s="242">
        <f t="shared" si="401"/>
        <v>0</v>
      </c>
      <c r="EP88" s="234">
        <f t="shared" si="456"/>
        <v>75</v>
      </c>
      <c r="EQ88" s="235" t="str">
        <f t="shared" si="402"/>
        <v/>
      </c>
      <c r="ER88" s="236" t="str">
        <f>IFERROR(VLOOKUP(EQ88,'Referencia Parámetros'!$A$2:$B$18,2),"")</f>
        <v/>
      </c>
      <c r="ES88" s="140"/>
      <c r="ET88" s="140"/>
      <c r="EU88" s="136" t="str">
        <f t="shared" si="318"/>
        <v>Completar</v>
      </c>
      <c r="EV88" s="134"/>
      <c r="EW88" s="134"/>
      <c r="EX88" s="134"/>
      <c r="EY88" s="136" t="str">
        <f t="shared" si="319"/>
        <v>Completar</v>
      </c>
      <c r="EZ88" s="137" t="str">
        <f t="shared" si="320"/>
        <v>Completar</v>
      </c>
      <c r="FA88" s="137" t="str">
        <f t="shared" si="321"/>
        <v>Completar</v>
      </c>
      <c r="FB88" s="135"/>
      <c r="FC88" s="136" t="str">
        <f t="shared" si="322"/>
        <v>Completar</v>
      </c>
      <c r="FD88" s="237">
        <f t="shared" si="403"/>
        <v>0</v>
      </c>
      <c r="FE88" s="238">
        <f t="shared" si="404"/>
        <v>0</v>
      </c>
      <c r="FF88" s="239" t="str">
        <f>IFERROR(IF(FE88&gt;20*ER88,'Referencia Parámetros'!$D$20,IF(FE88&gt;10*ER88,'Referencia Parámetros'!$D$21,IF(FE88&gt;5*ER88,'Referencia Parámetros'!$D$22, IF(FE88&gt;1,'Referencia Parámetros'!$D$23,"NO APLICA")))),"")</f>
        <v/>
      </c>
      <c r="FG88" s="240" t="str">
        <f t="shared" si="405"/>
        <v/>
      </c>
      <c r="FH88" s="291">
        <f t="shared" si="323"/>
        <v>0</v>
      </c>
      <c r="FI88" s="234">
        <f t="shared" si="406"/>
        <v>0</v>
      </c>
      <c r="FJ88" s="234">
        <f t="shared" si="407"/>
        <v>0</v>
      </c>
      <c r="FK88" s="234">
        <f t="shared" si="408"/>
        <v>0</v>
      </c>
      <c r="FL88" s="242">
        <f t="shared" si="409"/>
        <v>0</v>
      </c>
      <c r="FN88" s="234">
        <f t="shared" si="457"/>
        <v>75</v>
      </c>
      <c r="FO88" s="235" t="str">
        <f t="shared" si="410"/>
        <v/>
      </c>
      <c r="FP88" s="236" t="str">
        <f>IFERROR(VLOOKUP(FO88,'Referencia Parámetros'!$A$2:$B$18,2),"")</f>
        <v/>
      </c>
      <c r="FQ88" s="140"/>
      <c r="FR88" s="140"/>
      <c r="FS88" s="136" t="str">
        <f t="shared" si="324"/>
        <v>Completar</v>
      </c>
      <c r="FT88" s="134"/>
      <c r="FU88" s="134"/>
      <c r="FV88" s="134"/>
      <c r="FW88" s="136" t="str">
        <f t="shared" si="325"/>
        <v>Completar</v>
      </c>
      <c r="FX88" s="137" t="str">
        <f t="shared" si="326"/>
        <v>Completar</v>
      </c>
      <c r="FY88" s="137" t="str">
        <f t="shared" si="327"/>
        <v>Completar</v>
      </c>
      <c r="FZ88" s="135"/>
      <c r="GA88" s="136" t="str">
        <f t="shared" si="328"/>
        <v>Completar</v>
      </c>
      <c r="GB88" s="237">
        <f t="shared" si="411"/>
        <v>0</v>
      </c>
      <c r="GC88" s="238">
        <f t="shared" si="412"/>
        <v>0</v>
      </c>
      <c r="GD88" s="239" t="str">
        <f>IFERROR(IF(GC88&gt;20*FP88,'Referencia Parámetros'!$D$20,IF(GC88&gt;10*FP88,'Referencia Parámetros'!$D$21,IF(GC88&gt;5*FP88,'Referencia Parámetros'!$D$22, IF(GC88&gt;1,'Referencia Parámetros'!$D$23,"NO APLICA")))),"")</f>
        <v/>
      </c>
      <c r="GE88" s="240" t="str">
        <f t="shared" si="413"/>
        <v/>
      </c>
      <c r="GF88" s="291">
        <f t="shared" si="329"/>
        <v>0</v>
      </c>
      <c r="GG88" s="234">
        <f t="shared" si="414"/>
        <v>0</v>
      </c>
      <c r="GH88" s="234">
        <f t="shared" si="415"/>
        <v>0</v>
      </c>
      <c r="GI88" s="234">
        <f t="shared" si="416"/>
        <v>0</v>
      </c>
      <c r="GJ88" s="242">
        <f t="shared" si="417"/>
        <v>0</v>
      </c>
      <c r="GL88" s="234">
        <f t="shared" si="458"/>
        <v>75</v>
      </c>
      <c r="GM88" s="235" t="str">
        <f t="shared" si="418"/>
        <v/>
      </c>
      <c r="GN88" s="236" t="str">
        <f>IFERROR(VLOOKUP(GM88,'Referencia Parámetros'!$A$2:$B$18,2),"")</f>
        <v/>
      </c>
      <c r="GO88" s="140"/>
      <c r="GP88" s="140"/>
      <c r="GQ88" s="136" t="str">
        <f t="shared" si="330"/>
        <v>Completar</v>
      </c>
      <c r="GR88" s="134"/>
      <c r="GS88" s="134"/>
      <c r="GT88" s="134"/>
      <c r="GU88" s="136" t="str">
        <f t="shared" si="331"/>
        <v>Completar</v>
      </c>
      <c r="GV88" s="137" t="str">
        <f t="shared" si="332"/>
        <v>Completar</v>
      </c>
      <c r="GW88" s="137" t="str">
        <f t="shared" si="333"/>
        <v>Completar</v>
      </c>
      <c r="GX88" s="135"/>
      <c r="GY88" s="136" t="str">
        <f t="shared" si="334"/>
        <v>Completar</v>
      </c>
      <c r="GZ88" s="237">
        <f t="shared" si="419"/>
        <v>0</v>
      </c>
      <c r="HA88" s="238">
        <f t="shared" si="420"/>
        <v>0</v>
      </c>
      <c r="HB88" s="239" t="str">
        <f>IFERROR(IF(HA88&gt;20*GN88,'Referencia Parámetros'!$D$20,IF(HA88&gt;10*GN88,'Referencia Parámetros'!$D$21,IF(HA88&gt;5*GN88,'Referencia Parámetros'!$D$22, IF(HA88&gt;1,'Referencia Parámetros'!$D$23,"NO APLICA")))),"")</f>
        <v/>
      </c>
      <c r="HC88" s="240" t="str">
        <f t="shared" si="421"/>
        <v/>
      </c>
      <c r="HD88" s="291">
        <f t="shared" si="335"/>
        <v>0</v>
      </c>
      <c r="HE88" s="234">
        <f t="shared" si="422"/>
        <v>0</v>
      </c>
      <c r="HF88" s="234">
        <f t="shared" si="423"/>
        <v>0</v>
      </c>
      <c r="HG88" s="234">
        <f t="shared" si="424"/>
        <v>0</v>
      </c>
      <c r="HH88" s="242">
        <f t="shared" si="425"/>
        <v>0</v>
      </c>
      <c r="HJ88" s="234">
        <f t="shared" si="459"/>
        <v>75</v>
      </c>
      <c r="HK88" s="235" t="str">
        <f t="shared" si="426"/>
        <v/>
      </c>
      <c r="HL88" s="236" t="str">
        <f>IFERROR(VLOOKUP(HK88,'Referencia Parámetros'!$A$2:$B$18,2),"")</f>
        <v/>
      </c>
      <c r="HM88" s="140"/>
      <c r="HN88" s="140"/>
      <c r="HO88" s="136" t="str">
        <f t="shared" si="336"/>
        <v>Completar</v>
      </c>
      <c r="HP88" s="134"/>
      <c r="HQ88" s="134"/>
      <c r="HR88" s="134"/>
      <c r="HS88" s="136" t="str">
        <f t="shared" si="337"/>
        <v>Completar</v>
      </c>
      <c r="HT88" s="137" t="str">
        <f t="shared" si="338"/>
        <v>Completar</v>
      </c>
      <c r="HU88" s="137" t="str">
        <f t="shared" si="339"/>
        <v>Completar</v>
      </c>
      <c r="HV88" s="135"/>
      <c r="HW88" s="136" t="str">
        <f t="shared" si="340"/>
        <v>Completar</v>
      </c>
      <c r="HX88" s="237">
        <f t="shared" si="427"/>
        <v>0</v>
      </c>
      <c r="HY88" s="238">
        <f t="shared" si="428"/>
        <v>0</v>
      </c>
      <c r="HZ88" s="239" t="str">
        <f>IFERROR(IF(HY88&gt;20*HL88,'Referencia Parámetros'!$D$20,IF(HY88&gt;10*HL88,'Referencia Parámetros'!$D$21,IF(HY88&gt;5*HL88,'Referencia Parámetros'!$D$22, IF(HY88&gt;1,'Referencia Parámetros'!$D$23,"NO APLICA")))),"")</f>
        <v/>
      </c>
      <c r="IA88" s="240" t="str">
        <f t="shared" si="429"/>
        <v/>
      </c>
      <c r="IB88" s="291">
        <f t="shared" si="341"/>
        <v>0</v>
      </c>
      <c r="IC88" s="234">
        <f t="shared" si="430"/>
        <v>0</v>
      </c>
      <c r="ID88" s="234">
        <f t="shared" si="431"/>
        <v>0</v>
      </c>
      <c r="IE88" s="234">
        <f t="shared" si="432"/>
        <v>0</v>
      </c>
      <c r="IF88" s="242">
        <f t="shared" si="433"/>
        <v>0</v>
      </c>
      <c r="IH88" s="234">
        <f t="shared" si="460"/>
        <v>75</v>
      </c>
      <c r="II88" s="235" t="str">
        <f t="shared" si="434"/>
        <v/>
      </c>
      <c r="IJ88" s="236" t="str">
        <f>IFERROR(VLOOKUP(II88,'Referencia Parámetros'!$A$2:$B$18,2),"")</f>
        <v/>
      </c>
      <c r="IK88" s="140"/>
      <c r="IL88" s="140"/>
      <c r="IM88" s="136" t="str">
        <f t="shared" si="342"/>
        <v>Completar</v>
      </c>
      <c r="IN88" s="134"/>
      <c r="IO88" s="134"/>
      <c r="IP88" s="134"/>
      <c r="IQ88" s="136" t="str">
        <f t="shared" si="343"/>
        <v>Completar</v>
      </c>
      <c r="IR88" s="137" t="str">
        <f t="shared" si="344"/>
        <v>Completar</v>
      </c>
      <c r="IS88" s="137" t="str">
        <f t="shared" si="345"/>
        <v>Completar</v>
      </c>
      <c r="IT88" s="135"/>
      <c r="IU88" s="136" t="str">
        <f t="shared" si="346"/>
        <v>Completar</v>
      </c>
      <c r="IV88" s="237">
        <f t="shared" si="435"/>
        <v>0</v>
      </c>
      <c r="IW88" s="238">
        <f t="shared" si="436"/>
        <v>0</v>
      </c>
      <c r="IX88" s="239" t="str">
        <f>IFERROR(IF(IW88&gt;20*IJ88,'Referencia Parámetros'!$D$20,IF(IW88&gt;10*IJ88,'Referencia Parámetros'!$D$21,IF(IW88&gt;5*IJ88,'Referencia Parámetros'!$D$22, IF(IW88&gt;1,'Referencia Parámetros'!$D$23,"NO APLICA")))),"")</f>
        <v/>
      </c>
      <c r="IY88" s="240" t="str">
        <f t="shared" si="437"/>
        <v/>
      </c>
      <c r="IZ88" s="291">
        <f t="shared" si="347"/>
        <v>0</v>
      </c>
      <c r="JA88" s="234">
        <f t="shared" si="438"/>
        <v>0</v>
      </c>
      <c r="JB88" s="234">
        <f t="shared" si="439"/>
        <v>0</v>
      </c>
      <c r="JC88" s="234">
        <f t="shared" si="440"/>
        <v>0</v>
      </c>
      <c r="JD88" s="242">
        <f t="shared" si="441"/>
        <v>0</v>
      </c>
      <c r="JE88" s="198"/>
      <c r="JF88" s="234">
        <f t="shared" si="461"/>
        <v>75</v>
      </c>
      <c r="JG88" s="235" t="str">
        <f t="shared" si="442"/>
        <v/>
      </c>
      <c r="JH88" s="236" t="str">
        <f>IFERROR(VLOOKUP(JG88,'Referencia Parámetros'!$A$2:$B$18,2),"")</f>
        <v/>
      </c>
      <c r="JI88" s="140"/>
      <c r="JJ88" s="140"/>
      <c r="JK88" s="136" t="str">
        <f t="shared" si="348"/>
        <v>Completar</v>
      </c>
      <c r="JL88" s="134"/>
      <c r="JM88" s="134"/>
      <c r="JN88" s="134"/>
      <c r="JO88" s="136" t="str">
        <f t="shared" si="349"/>
        <v>Completar</v>
      </c>
      <c r="JP88" s="137" t="str">
        <f t="shared" si="350"/>
        <v>Completar</v>
      </c>
      <c r="JQ88" s="137" t="str">
        <f t="shared" si="351"/>
        <v>Completar</v>
      </c>
      <c r="JR88" s="135"/>
      <c r="JS88" s="136" t="str">
        <f t="shared" si="352"/>
        <v>Completar</v>
      </c>
      <c r="JT88" s="237">
        <f t="shared" si="443"/>
        <v>0</v>
      </c>
      <c r="JU88" s="238">
        <f t="shared" si="444"/>
        <v>0</v>
      </c>
      <c r="JV88" s="239" t="str">
        <f>IFERROR(IF(JU88&gt;20*JH88,'Referencia Parámetros'!$D$20,IF(JU88&gt;10*JH88,'Referencia Parámetros'!$D$21,IF(JU88&gt;5*JH88,'Referencia Parámetros'!$D$22, IF(JU88&gt;1,'Referencia Parámetros'!$D$23,"NO APLICA")))),"")</f>
        <v/>
      </c>
      <c r="JW88" s="240" t="str">
        <f t="shared" si="445"/>
        <v/>
      </c>
      <c r="JX88" s="291">
        <f t="shared" si="353"/>
        <v>0</v>
      </c>
      <c r="JY88" s="234">
        <f t="shared" si="446"/>
        <v>0</v>
      </c>
      <c r="JZ88" s="234">
        <f t="shared" si="447"/>
        <v>0</v>
      </c>
      <c r="KA88" s="234">
        <f t="shared" si="448"/>
        <v>0</v>
      </c>
      <c r="KB88" s="242">
        <f t="shared" si="449"/>
        <v>0</v>
      </c>
      <c r="LK88" s="244"/>
      <c r="LY88" s="198"/>
    </row>
    <row r="89" spans="1:337" ht="16.5" customHeight="1" x14ac:dyDescent="0.25">
      <c r="A89" s="234">
        <f t="shared" si="450"/>
        <v>76</v>
      </c>
      <c r="B89" s="235" t="str">
        <f t="shared" si="354"/>
        <v/>
      </c>
      <c r="C89" s="236" t="str">
        <f>+IFERROR(VLOOKUP(B89,'Referencia Parámetros'!$A$2:$B$18,2),"")</f>
        <v/>
      </c>
      <c r="D89" s="140"/>
      <c r="E89" s="134"/>
      <c r="F89" s="135"/>
      <c r="G89" s="134"/>
      <c r="H89" s="134"/>
      <c r="I89" s="134"/>
      <c r="J89" s="135"/>
      <c r="K89" s="141"/>
      <c r="L89" s="141"/>
      <c r="M89" s="135"/>
      <c r="N89" s="135"/>
      <c r="O89" s="237">
        <f t="shared" si="355"/>
        <v>0</v>
      </c>
      <c r="P89" s="238">
        <f t="shared" si="356"/>
        <v>0</v>
      </c>
      <c r="Q89" s="239" t="str">
        <f>IFERROR(IF(P89&gt;20*C89,'Referencia Parámetros'!$D$20,IF(P89&gt;10*C89,'Referencia Parámetros'!$D$21,IF(P89&gt;5*C89,'Referencia Parámetros'!$D$22,IF(P89&gt;1,'Referencia Parámetros'!$D$23,"NO APLICA")))),"")</f>
        <v/>
      </c>
      <c r="R89" s="240" t="str">
        <f t="shared" si="357"/>
        <v/>
      </c>
      <c r="S89" s="300">
        <f t="shared" si="288"/>
        <v>0</v>
      </c>
      <c r="T89" s="234">
        <f t="shared" si="358"/>
        <v>0</v>
      </c>
      <c r="U89" s="234">
        <f t="shared" si="359"/>
        <v>0</v>
      </c>
      <c r="V89" s="234">
        <f t="shared" si="360"/>
        <v>0</v>
      </c>
      <c r="W89" s="242">
        <f t="shared" si="361"/>
        <v>0</v>
      </c>
      <c r="X89" s="297"/>
      <c r="Z89" s="234">
        <f t="shared" si="451"/>
        <v>76</v>
      </c>
      <c r="AA89" s="235" t="str">
        <f t="shared" si="362"/>
        <v/>
      </c>
      <c r="AB89" s="236" t="str">
        <f>IFERROR(VLOOKUP(AA89,'Referencia Parámetros'!$A$2:$B$18,2),"")</f>
        <v/>
      </c>
      <c r="AC89" s="140"/>
      <c r="AD89" s="140"/>
      <c r="AE89" s="136" t="str">
        <f t="shared" si="289"/>
        <v>Completar</v>
      </c>
      <c r="AF89" s="134"/>
      <c r="AG89" s="134"/>
      <c r="AH89" s="134"/>
      <c r="AI89" s="136" t="str">
        <f t="shared" si="290"/>
        <v>Completar</v>
      </c>
      <c r="AJ89" s="137" t="str">
        <f t="shared" si="291"/>
        <v>Completar</v>
      </c>
      <c r="AK89" s="137" t="str">
        <f t="shared" si="292"/>
        <v>Completar</v>
      </c>
      <c r="AL89" s="135"/>
      <c r="AM89" s="136" t="str">
        <f t="shared" si="293"/>
        <v>Completar</v>
      </c>
      <c r="AN89" s="237">
        <f t="shared" si="363"/>
        <v>0</v>
      </c>
      <c r="AO89" s="238">
        <f t="shared" si="364"/>
        <v>0</v>
      </c>
      <c r="AP89" s="239" t="str">
        <f>IFERROR(IF(AO89&gt;20*AB89,'Referencia Parámetros'!$D$20,IF(AO89&gt;10*AB89,'Referencia Parámetros'!$D$21,IF(AO89&gt;5*AB89,'Referencia Parámetros'!$D$22, IF(AO89&gt;1,'Referencia Parámetros'!$D$23,"NO APLICA")))),"")</f>
        <v/>
      </c>
      <c r="AQ89" s="240" t="str">
        <f t="shared" si="365"/>
        <v/>
      </c>
      <c r="AR89" s="291">
        <f t="shared" si="462"/>
        <v>0</v>
      </c>
      <c r="AS89" s="234">
        <f t="shared" si="366"/>
        <v>0</v>
      </c>
      <c r="AT89" s="234">
        <f t="shared" si="367"/>
        <v>0</v>
      </c>
      <c r="AU89" s="234">
        <f t="shared" si="368"/>
        <v>0</v>
      </c>
      <c r="AV89" s="242">
        <f t="shared" si="369"/>
        <v>0</v>
      </c>
      <c r="AX89" s="234">
        <f t="shared" si="452"/>
        <v>76</v>
      </c>
      <c r="AY89" s="235" t="str">
        <f t="shared" si="370"/>
        <v/>
      </c>
      <c r="AZ89" s="236" t="str">
        <f>IFERROR(VLOOKUP(AY89,'Referencia Parámetros'!$A$2:$B$18,2),"")</f>
        <v/>
      </c>
      <c r="BA89" s="140"/>
      <c r="BB89" s="140"/>
      <c r="BC89" s="136" t="str">
        <f t="shared" si="294"/>
        <v>Completar</v>
      </c>
      <c r="BD89" s="134"/>
      <c r="BE89" s="134"/>
      <c r="BF89" s="134"/>
      <c r="BG89" s="136" t="str">
        <f t="shared" si="295"/>
        <v>Completar</v>
      </c>
      <c r="BH89" s="137" t="str">
        <f t="shared" si="296"/>
        <v>Completar</v>
      </c>
      <c r="BI89" s="137" t="str">
        <f t="shared" si="297"/>
        <v>Completar</v>
      </c>
      <c r="BJ89" s="135"/>
      <c r="BK89" s="136" t="str">
        <f t="shared" si="298"/>
        <v>Completar</v>
      </c>
      <c r="BL89" s="237">
        <f t="shared" si="371"/>
        <v>0</v>
      </c>
      <c r="BM89" s="238">
        <f t="shared" si="372"/>
        <v>0</v>
      </c>
      <c r="BN89" s="239" t="str">
        <f>IFERROR(IF(BM89&gt;20*AZ89,'Referencia Parámetros'!$D$20,IF(BM89&gt;10*AZ89,'Referencia Parámetros'!$D$21,IF(BM89&gt;5*AZ89,'Referencia Parámetros'!$D$22, IF(BM89&gt;1,'Referencia Parámetros'!$D$23,"NO APLICA")))),"")</f>
        <v/>
      </c>
      <c r="BO89" s="240" t="str">
        <f t="shared" si="373"/>
        <v/>
      </c>
      <c r="BP89" s="291">
        <f t="shared" si="299"/>
        <v>0</v>
      </c>
      <c r="BQ89" s="234">
        <f t="shared" si="374"/>
        <v>0</v>
      </c>
      <c r="BR89" s="234">
        <f t="shared" si="375"/>
        <v>0</v>
      </c>
      <c r="BS89" s="234">
        <f t="shared" si="376"/>
        <v>0</v>
      </c>
      <c r="BT89" s="242">
        <f t="shared" si="377"/>
        <v>0</v>
      </c>
      <c r="BV89" s="234">
        <f t="shared" si="453"/>
        <v>76</v>
      </c>
      <c r="BW89" s="235" t="str">
        <f t="shared" si="378"/>
        <v/>
      </c>
      <c r="BX89" s="236" t="str">
        <f>IFERROR(VLOOKUP(BW89,'Referencia Parámetros'!$A$2:$B$18,2),"")</f>
        <v/>
      </c>
      <c r="BY89" s="140"/>
      <c r="BZ89" s="140"/>
      <c r="CA89" s="136" t="str">
        <f t="shared" si="300"/>
        <v>Completar</v>
      </c>
      <c r="CB89" s="134"/>
      <c r="CC89" s="134"/>
      <c r="CD89" s="134"/>
      <c r="CE89" s="136" t="str">
        <f t="shared" si="301"/>
        <v>Completar</v>
      </c>
      <c r="CF89" s="137" t="str">
        <f t="shared" si="302"/>
        <v>Completar</v>
      </c>
      <c r="CG89" s="137" t="str">
        <f t="shared" si="303"/>
        <v>Completar</v>
      </c>
      <c r="CH89" s="135"/>
      <c r="CI89" s="136" t="str">
        <f t="shared" si="304"/>
        <v>Completar</v>
      </c>
      <c r="CJ89" s="237">
        <f t="shared" si="379"/>
        <v>0</v>
      </c>
      <c r="CK89" s="238">
        <f t="shared" si="380"/>
        <v>0</v>
      </c>
      <c r="CL89" s="239" t="str">
        <f>IFERROR(IF(CK89&gt;20*BX89,'Referencia Parámetros'!$D$20,IF(CK89&gt;10*BX89,'Referencia Parámetros'!$D$21,IF(CK89&gt;5*BX89,'Referencia Parámetros'!$D$22, IF(CK89&gt;1,'Referencia Parámetros'!$D$23,"NO APLICA")))),"")</f>
        <v/>
      </c>
      <c r="CM89" s="240" t="str">
        <f t="shared" si="381"/>
        <v/>
      </c>
      <c r="CN89" s="291">
        <f t="shared" si="305"/>
        <v>0</v>
      </c>
      <c r="CO89" s="234">
        <f t="shared" si="382"/>
        <v>0</v>
      </c>
      <c r="CP89" s="234">
        <f t="shared" si="383"/>
        <v>0</v>
      </c>
      <c r="CQ89" s="234">
        <f t="shared" si="384"/>
        <v>0</v>
      </c>
      <c r="CR89" s="242">
        <f t="shared" si="385"/>
        <v>0</v>
      </c>
      <c r="CT89" s="234">
        <f t="shared" si="454"/>
        <v>76</v>
      </c>
      <c r="CU89" s="235" t="str">
        <f t="shared" si="386"/>
        <v/>
      </c>
      <c r="CV89" s="236" t="str">
        <f>IFERROR(VLOOKUP(CU89,'Referencia Parámetros'!$A$2:$B$18,2),"")</f>
        <v/>
      </c>
      <c r="CW89" s="140"/>
      <c r="CX89" s="140"/>
      <c r="CY89" s="136" t="str">
        <f t="shared" si="306"/>
        <v>Completar</v>
      </c>
      <c r="CZ89" s="134"/>
      <c r="DA89" s="134"/>
      <c r="DB89" s="134"/>
      <c r="DC89" s="136" t="str">
        <f t="shared" si="307"/>
        <v>Completar</v>
      </c>
      <c r="DD89" s="137" t="str">
        <f t="shared" si="308"/>
        <v>Completar</v>
      </c>
      <c r="DE89" s="137" t="str">
        <f t="shared" si="309"/>
        <v>Completar</v>
      </c>
      <c r="DF89" s="135"/>
      <c r="DG89" s="136" t="str">
        <f t="shared" si="310"/>
        <v>Completar</v>
      </c>
      <c r="DH89" s="237">
        <f t="shared" si="387"/>
        <v>0</v>
      </c>
      <c r="DI89" s="238">
        <f t="shared" si="388"/>
        <v>0</v>
      </c>
      <c r="DJ89" s="239" t="str">
        <f>IFERROR(IF(DI89&gt;20*CV89,'Referencia Parámetros'!$D$20,IF(DI89&gt;10*CV89,'Referencia Parámetros'!$D$21,IF(DI89&gt;5*CV89,'Referencia Parámetros'!$D$22, IF(DI89&gt;1,'Referencia Parámetros'!$D$23,"NO APLICA")))),"")</f>
        <v/>
      </c>
      <c r="DK89" s="240" t="str">
        <f t="shared" si="389"/>
        <v/>
      </c>
      <c r="DL89" s="291">
        <f t="shared" si="311"/>
        <v>0</v>
      </c>
      <c r="DM89" s="234">
        <f t="shared" si="390"/>
        <v>0</v>
      </c>
      <c r="DN89" s="234">
        <f t="shared" si="391"/>
        <v>0</v>
      </c>
      <c r="DO89" s="234">
        <f t="shared" si="392"/>
        <v>0</v>
      </c>
      <c r="DP89" s="242">
        <f t="shared" si="393"/>
        <v>0</v>
      </c>
      <c r="DR89" s="234">
        <f t="shared" si="455"/>
        <v>76</v>
      </c>
      <c r="DS89" s="235" t="str">
        <f t="shared" si="394"/>
        <v/>
      </c>
      <c r="DT89" s="236" t="str">
        <f>IFERROR(VLOOKUP(DS89,'Referencia Parámetros'!$A$2:$B$18,2),"")</f>
        <v/>
      </c>
      <c r="DU89" s="140"/>
      <c r="DV89" s="140"/>
      <c r="DW89" s="136" t="str">
        <f t="shared" si="312"/>
        <v>Completar</v>
      </c>
      <c r="DX89" s="134"/>
      <c r="DY89" s="134"/>
      <c r="DZ89" s="134"/>
      <c r="EA89" s="136" t="str">
        <f t="shared" si="313"/>
        <v>Completar</v>
      </c>
      <c r="EB89" s="137" t="str">
        <f t="shared" si="314"/>
        <v>Completar</v>
      </c>
      <c r="EC89" s="137" t="str">
        <f t="shared" si="315"/>
        <v>Completar</v>
      </c>
      <c r="ED89" s="135"/>
      <c r="EE89" s="136" t="str">
        <f t="shared" si="316"/>
        <v>Completar</v>
      </c>
      <c r="EF89" s="237">
        <f t="shared" si="395"/>
        <v>0</v>
      </c>
      <c r="EG89" s="238">
        <f t="shared" si="396"/>
        <v>0</v>
      </c>
      <c r="EH89" s="239" t="str">
        <f>IFERROR(IF(EG89&gt;20*DT89,'Referencia Parámetros'!$D$20,IF(EG89&gt;10*DT89,'Referencia Parámetros'!$D$21,IF(EG89&gt;5*DT89,'Referencia Parámetros'!$D$22, IF(EG89&gt;1,'Referencia Parámetros'!$D$23,"NO APLICA")))),"")</f>
        <v/>
      </c>
      <c r="EI89" s="240" t="str">
        <f t="shared" si="397"/>
        <v/>
      </c>
      <c r="EJ89" s="291">
        <f t="shared" si="317"/>
        <v>0</v>
      </c>
      <c r="EK89" s="234">
        <f t="shared" si="398"/>
        <v>0</v>
      </c>
      <c r="EL89" s="234">
        <f t="shared" si="399"/>
        <v>0</v>
      </c>
      <c r="EM89" s="234">
        <f t="shared" si="400"/>
        <v>0</v>
      </c>
      <c r="EN89" s="242">
        <f t="shared" si="401"/>
        <v>0</v>
      </c>
      <c r="EP89" s="234">
        <f t="shared" si="456"/>
        <v>76</v>
      </c>
      <c r="EQ89" s="235" t="str">
        <f t="shared" si="402"/>
        <v/>
      </c>
      <c r="ER89" s="236" t="str">
        <f>IFERROR(VLOOKUP(EQ89,'Referencia Parámetros'!$A$2:$B$18,2),"")</f>
        <v/>
      </c>
      <c r="ES89" s="140"/>
      <c r="ET89" s="140"/>
      <c r="EU89" s="136" t="str">
        <f t="shared" si="318"/>
        <v>Completar</v>
      </c>
      <c r="EV89" s="134"/>
      <c r="EW89" s="134"/>
      <c r="EX89" s="134"/>
      <c r="EY89" s="136" t="str">
        <f t="shared" si="319"/>
        <v>Completar</v>
      </c>
      <c r="EZ89" s="137" t="str">
        <f t="shared" si="320"/>
        <v>Completar</v>
      </c>
      <c r="FA89" s="137" t="str">
        <f t="shared" si="321"/>
        <v>Completar</v>
      </c>
      <c r="FB89" s="135"/>
      <c r="FC89" s="136" t="str">
        <f t="shared" si="322"/>
        <v>Completar</v>
      </c>
      <c r="FD89" s="237">
        <f t="shared" si="403"/>
        <v>0</v>
      </c>
      <c r="FE89" s="238">
        <f t="shared" si="404"/>
        <v>0</v>
      </c>
      <c r="FF89" s="239" t="str">
        <f>IFERROR(IF(FE89&gt;20*ER89,'Referencia Parámetros'!$D$20,IF(FE89&gt;10*ER89,'Referencia Parámetros'!$D$21,IF(FE89&gt;5*ER89,'Referencia Parámetros'!$D$22, IF(FE89&gt;1,'Referencia Parámetros'!$D$23,"NO APLICA")))),"")</f>
        <v/>
      </c>
      <c r="FG89" s="240" t="str">
        <f t="shared" si="405"/>
        <v/>
      </c>
      <c r="FH89" s="291">
        <f t="shared" si="323"/>
        <v>0</v>
      </c>
      <c r="FI89" s="234">
        <f t="shared" si="406"/>
        <v>0</v>
      </c>
      <c r="FJ89" s="234">
        <f t="shared" si="407"/>
        <v>0</v>
      </c>
      <c r="FK89" s="234">
        <f t="shared" si="408"/>
        <v>0</v>
      </c>
      <c r="FL89" s="242">
        <f t="shared" si="409"/>
        <v>0</v>
      </c>
      <c r="FN89" s="234">
        <f t="shared" si="457"/>
        <v>76</v>
      </c>
      <c r="FO89" s="235" t="str">
        <f t="shared" si="410"/>
        <v/>
      </c>
      <c r="FP89" s="236" t="str">
        <f>IFERROR(VLOOKUP(FO89,'Referencia Parámetros'!$A$2:$B$18,2),"")</f>
        <v/>
      </c>
      <c r="FQ89" s="140"/>
      <c r="FR89" s="140"/>
      <c r="FS89" s="136" t="str">
        <f t="shared" si="324"/>
        <v>Completar</v>
      </c>
      <c r="FT89" s="134"/>
      <c r="FU89" s="134"/>
      <c r="FV89" s="134"/>
      <c r="FW89" s="136" t="str">
        <f t="shared" si="325"/>
        <v>Completar</v>
      </c>
      <c r="FX89" s="137" t="str">
        <f t="shared" si="326"/>
        <v>Completar</v>
      </c>
      <c r="FY89" s="137" t="str">
        <f t="shared" si="327"/>
        <v>Completar</v>
      </c>
      <c r="FZ89" s="135"/>
      <c r="GA89" s="136" t="str">
        <f t="shared" si="328"/>
        <v>Completar</v>
      </c>
      <c r="GB89" s="237">
        <f t="shared" si="411"/>
        <v>0</v>
      </c>
      <c r="GC89" s="238">
        <f t="shared" si="412"/>
        <v>0</v>
      </c>
      <c r="GD89" s="239" t="str">
        <f>IFERROR(IF(GC89&gt;20*FP89,'Referencia Parámetros'!$D$20,IF(GC89&gt;10*FP89,'Referencia Parámetros'!$D$21,IF(GC89&gt;5*FP89,'Referencia Parámetros'!$D$22, IF(GC89&gt;1,'Referencia Parámetros'!$D$23,"NO APLICA")))),"")</f>
        <v/>
      </c>
      <c r="GE89" s="240" t="str">
        <f t="shared" si="413"/>
        <v/>
      </c>
      <c r="GF89" s="291">
        <f t="shared" si="329"/>
        <v>0</v>
      </c>
      <c r="GG89" s="234">
        <f t="shared" si="414"/>
        <v>0</v>
      </c>
      <c r="GH89" s="234">
        <f t="shared" si="415"/>
        <v>0</v>
      </c>
      <c r="GI89" s="234">
        <f t="shared" si="416"/>
        <v>0</v>
      </c>
      <c r="GJ89" s="242">
        <f t="shared" si="417"/>
        <v>0</v>
      </c>
      <c r="GL89" s="234">
        <f t="shared" si="458"/>
        <v>76</v>
      </c>
      <c r="GM89" s="235" t="str">
        <f t="shared" si="418"/>
        <v/>
      </c>
      <c r="GN89" s="236" t="str">
        <f>IFERROR(VLOOKUP(GM89,'Referencia Parámetros'!$A$2:$B$18,2),"")</f>
        <v/>
      </c>
      <c r="GO89" s="140"/>
      <c r="GP89" s="140"/>
      <c r="GQ89" s="136" t="str">
        <f t="shared" si="330"/>
        <v>Completar</v>
      </c>
      <c r="GR89" s="134"/>
      <c r="GS89" s="134"/>
      <c r="GT89" s="134"/>
      <c r="GU89" s="136" t="str">
        <f t="shared" si="331"/>
        <v>Completar</v>
      </c>
      <c r="GV89" s="137" t="str">
        <f t="shared" si="332"/>
        <v>Completar</v>
      </c>
      <c r="GW89" s="137" t="str">
        <f t="shared" si="333"/>
        <v>Completar</v>
      </c>
      <c r="GX89" s="135"/>
      <c r="GY89" s="136" t="str">
        <f t="shared" si="334"/>
        <v>Completar</v>
      </c>
      <c r="GZ89" s="237">
        <f t="shared" si="419"/>
        <v>0</v>
      </c>
      <c r="HA89" s="238">
        <f t="shared" si="420"/>
        <v>0</v>
      </c>
      <c r="HB89" s="239" t="str">
        <f>IFERROR(IF(HA89&gt;20*GN89,'Referencia Parámetros'!$D$20,IF(HA89&gt;10*GN89,'Referencia Parámetros'!$D$21,IF(HA89&gt;5*GN89,'Referencia Parámetros'!$D$22, IF(HA89&gt;1,'Referencia Parámetros'!$D$23,"NO APLICA")))),"")</f>
        <v/>
      </c>
      <c r="HC89" s="240" t="str">
        <f t="shared" si="421"/>
        <v/>
      </c>
      <c r="HD89" s="291">
        <f t="shared" si="335"/>
        <v>0</v>
      </c>
      <c r="HE89" s="234">
        <f t="shared" si="422"/>
        <v>0</v>
      </c>
      <c r="HF89" s="234">
        <f t="shared" si="423"/>
        <v>0</v>
      </c>
      <c r="HG89" s="234">
        <f t="shared" si="424"/>
        <v>0</v>
      </c>
      <c r="HH89" s="242">
        <f t="shared" si="425"/>
        <v>0</v>
      </c>
      <c r="HJ89" s="234">
        <f t="shared" si="459"/>
        <v>76</v>
      </c>
      <c r="HK89" s="235" t="str">
        <f t="shared" si="426"/>
        <v/>
      </c>
      <c r="HL89" s="236" t="str">
        <f>IFERROR(VLOOKUP(HK89,'Referencia Parámetros'!$A$2:$B$18,2),"")</f>
        <v/>
      </c>
      <c r="HM89" s="140"/>
      <c r="HN89" s="140"/>
      <c r="HO89" s="136" t="str">
        <f t="shared" si="336"/>
        <v>Completar</v>
      </c>
      <c r="HP89" s="134"/>
      <c r="HQ89" s="134"/>
      <c r="HR89" s="134"/>
      <c r="HS89" s="136" t="str">
        <f t="shared" si="337"/>
        <v>Completar</v>
      </c>
      <c r="HT89" s="137" t="str">
        <f t="shared" si="338"/>
        <v>Completar</v>
      </c>
      <c r="HU89" s="137" t="str">
        <f t="shared" si="339"/>
        <v>Completar</v>
      </c>
      <c r="HV89" s="135"/>
      <c r="HW89" s="136" t="str">
        <f t="shared" si="340"/>
        <v>Completar</v>
      </c>
      <c r="HX89" s="237">
        <f t="shared" si="427"/>
        <v>0</v>
      </c>
      <c r="HY89" s="238">
        <f t="shared" si="428"/>
        <v>0</v>
      </c>
      <c r="HZ89" s="239" t="str">
        <f>IFERROR(IF(HY89&gt;20*HL89,'Referencia Parámetros'!$D$20,IF(HY89&gt;10*HL89,'Referencia Parámetros'!$D$21,IF(HY89&gt;5*HL89,'Referencia Parámetros'!$D$22, IF(HY89&gt;1,'Referencia Parámetros'!$D$23,"NO APLICA")))),"")</f>
        <v/>
      </c>
      <c r="IA89" s="240" t="str">
        <f t="shared" si="429"/>
        <v/>
      </c>
      <c r="IB89" s="291">
        <f t="shared" si="341"/>
        <v>0</v>
      </c>
      <c r="IC89" s="234">
        <f t="shared" si="430"/>
        <v>0</v>
      </c>
      <c r="ID89" s="234">
        <f t="shared" si="431"/>
        <v>0</v>
      </c>
      <c r="IE89" s="234">
        <f t="shared" si="432"/>
        <v>0</v>
      </c>
      <c r="IF89" s="242">
        <f t="shared" si="433"/>
        <v>0</v>
      </c>
      <c r="IH89" s="234">
        <f t="shared" si="460"/>
        <v>76</v>
      </c>
      <c r="II89" s="235" t="str">
        <f t="shared" si="434"/>
        <v/>
      </c>
      <c r="IJ89" s="236" t="str">
        <f>IFERROR(VLOOKUP(II89,'Referencia Parámetros'!$A$2:$B$18,2),"")</f>
        <v/>
      </c>
      <c r="IK89" s="140"/>
      <c r="IL89" s="140"/>
      <c r="IM89" s="136" t="str">
        <f t="shared" si="342"/>
        <v>Completar</v>
      </c>
      <c r="IN89" s="134"/>
      <c r="IO89" s="134"/>
      <c r="IP89" s="134"/>
      <c r="IQ89" s="136" t="str">
        <f t="shared" si="343"/>
        <v>Completar</v>
      </c>
      <c r="IR89" s="137" t="str">
        <f t="shared" si="344"/>
        <v>Completar</v>
      </c>
      <c r="IS89" s="137" t="str">
        <f t="shared" si="345"/>
        <v>Completar</v>
      </c>
      <c r="IT89" s="135"/>
      <c r="IU89" s="136" t="str">
        <f t="shared" si="346"/>
        <v>Completar</v>
      </c>
      <c r="IV89" s="237">
        <f t="shared" si="435"/>
        <v>0</v>
      </c>
      <c r="IW89" s="238">
        <f t="shared" si="436"/>
        <v>0</v>
      </c>
      <c r="IX89" s="239" t="str">
        <f>IFERROR(IF(IW89&gt;20*IJ89,'Referencia Parámetros'!$D$20,IF(IW89&gt;10*IJ89,'Referencia Parámetros'!$D$21,IF(IW89&gt;5*IJ89,'Referencia Parámetros'!$D$22, IF(IW89&gt;1,'Referencia Parámetros'!$D$23,"NO APLICA")))),"")</f>
        <v/>
      </c>
      <c r="IY89" s="240" t="str">
        <f t="shared" si="437"/>
        <v/>
      </c>
      <c r="IZ89" s="291">
        <f t="shared" si="347"/>
        <v>0</v>
      </c>
      <c r="JA89" s="234">
        <f t="shared" si="438"/>
        <v>0</v>
      </c>
      <c r="JB89" s="234">
        <f t="shared" si="439"/>
        <v>0</v>
      </c>
      <c r="JC89" s="234">
        <f t="shared" si="440"/>
        <v>0</v>
      </c>
      <c r="JD89" s="242">
        <f t="shared" si="441"/>
        <v>0</v>
      </c>
      <c r="JE89" s="198"/>
      <c r="JF89" s="234">
        <f t="shared" si="461"/>
        <v>76</v>
      </c>
      <c r="JG89" s="235" t="str">
        <f t="shared" si="442"/>
        <v/>
      </c>
      <c r="JH89" s="236" t="str">
        <f>IFERROR(VLOOKUP(JG89,'Referencia Parámetros'!$A$2:$B$18,2),"")</f>
        <v/>
      </c>
      <c r="JI89" s="140"/>
      <c r="JJ89" s="140"/>
      <c r="JK89" s="136" t="str">
        <f t="shared" si="348"/>
        <v>Completar</v>
      </c>
      <c r="JL89" s="134"/>
      <c r="JM89" s="134"/>
      <c r="JN89" s="134"/>
      <c r="JO89" s="136" t="str">
        <f t="shared" si="349"/>
        <v>Completar</v>
      </c>
      <c r="JP89" s="137" t="str">
        <f t="shared" si="350"/>
        <v>Completar</v>
      </c>
      <c r="JQ89" s="137" t="str">
        <f t="shared" si="351"/>
        <v>Completar</v>
      </c>
      <c r="JR89" s="135"/>
      <c r="JS89" s="136" t="str">
        <f t="shared" si="352"/>
        <v>Completar</v>
      </c>
      <c r="JT89" s="237">
        <f t="shared" si="443"/>
        <v>0</v>
      </c>
      <c r="JU89" s="238">
        <f t="shared" si="444"/>
        <v>0</v>
      </c>
      <c r="JV89" s="239" t="str">
        <f>IFERROR(IF(JU89&gt;20*JH89,'Referencia Parámetros'!$D$20,IF(JU89&gt;10*JH89,'Referencia Parámetros'!$D$21,IF(JU89&gt;5*JH89,'Referencia Parámetros'!$D$22, IF(JU89&gt;1,'Referencia Parámetros'!$D$23,"NO APLICA")))),"")</f>
        <v/>
      </c>
      <c r="JW89" s="240" t="str">
        <f t="shared" si="445"/>
        <v/>
      </c>
      <c r="JX89" s="291">
        <f t="shared" si="353"/>
        <v>0</v>
      </c>
      <c r="JY89" s="234">
        <f t="shared" si="446"/>
        <v>0</v>
      </c>
      <c r="JZ89" s="234">
        <f t="shared" si="447"/>
        <v>0</v>
      </c>
      <c r="KA89" s="234">
        <f t="shared" si="448"/>
        <v>0</v>
      </c>
      <c r="KB89" s="242">
        <f t="shared" si="449"/>
        <v>0</v>
      </c>
      <c r="LK89" s="244"/>
      <c r="LY89" s="198"/>
    </row>
    <row r="90" spans="1:337" ht="16.5" customHeight="1" x14ac:dyDescent="0.25">
      <c r="A90" s="234">
        <f t="shared" si="450"/>
        <v>77</v>
      </c>
      <c r="B90" s="235" t="str">
        <f t="shared" si="354"/>
        <v/>
      </c>
      <c r="C90" s="236" t="str">
        <f>+IFERROR(VLOOKUP(B90,'Referencia Parámetros'!$A$2:$B$18,2),"")</f>
        <v/>
      </c>
      <c r="D90" s="140"/>
      <c r="E90" s="134"/>
      <c r="F90" s="135"/>
      <c r="G90" s="134"/>
      <c r="H90" s="134"/>
      <c r="I90" s="134"/>
      <c r="J90" s="135"/>
      <c r="K90" s="141"/>
      <c r="L90" s="141"/>
      <c r="M90" s="135"/>
      <c r="N90" s="135"/>
      <c r="O90" s="237">
        <f t="shared" si="355"/>
        <v>0</v>
      </c>
      <c r="P90" s="238">
        <f t="shared" si="356"/>
        <v>0</v>
      </c>
      <c r="Q90" s="239" t="str">
        <f>IFERROR(IF(P90&gt;20*C90,'Referencia Parámetros'!$D$20,IF(P90&gt;10*C90,'Referencia Parámetros'!$D$21,IF(P90&gt;5*C90,'Referencia Parámetros'!$D$22,IF(P90&gt;1,'Referencia Parámetros'!$D$23,"NO APLICA")))),"")</f>
        <v/>
      </c>
      <c r="R90" s="240" t="str">
        <f t="shared" si="357"/>
        <v/>
      </c>
      <c r="S90" s="300">
        <f t="shared" si="288"/>
        <v>0</v>
      </c>
      <c r="T90" s="234">
        <f t="shared" si="358"/>
        <v>0</v>
      </c>
      <c r="U90" s="234">
        <f t="shared" si="359"/>
        <v>0</v>
      </c>
      <c r="V90" s="234">
        <f t="shared" si="360"/>
        <v>0</v>
      </c>
      <c r="W90" s="242">
        <f t="shared" si="361"/>
        <v>0</v>
      </c>
      <c r="X90" s="297"/>
      <c r="Z90" s="234">
        <f t="shared" si="451"/>
        <v>77</v>
      </c>
      <c r="AA90" s="235" t="str">
        <f t="shared" si="362"/>
        <v/>
      </c>
      <c r="AB90" s="236" t="str">
        <f>IFERROR(VLOOKUP(AA90,'Referencia Parámetros'!$A$2:$B$18,2),"")</f>
        <v/>
      </c>
      <c r="AC90" s="140"/>
      <c r="AD90" s="140"/>
      <c r="AE90" s="136" t="str">
        <f t="shared" si="289"/>
        <v>Completar</v>
      </c>
      <c r="AF90" s="134"/>
      <c r="AG90" s="134"/>
      <c r="AH90" s="134"/>
      <c r="AI90" s="136" t="str">
        <f t="shared" si="290"/>
        <v>Completar</v>
      </c>
      <c r="AJ90" s="137" t="str">
        <f t="shared" si="291"/>
        <v>Completar</v>
      </c>
      <c r="AK90" s="137" t="str">
        <f t="shared" si="292"/>
        <v>Completar</v>
      </c>
      <c r="AL90" s="135"/>
      <c r="AM90" s="136" t="str">
        <f t="shared" si="293"/>
        <v>Completar</v>
      </c>
      <c r="AN90" s="237">
        <f t="shared" si="363"/>
        <v>0</v>
      </c>
      <c r="AO90" s="238">
        <f t="shared" si="364"/>
        <v>0</v>
      </c>
      <c r="AP90" s="239" t="str">
        <f>IFERROR(IF(AO90&gt;20*AB90,'Referencia Parámetros'!$D$20,IF(AO90&gt;10*AB90,'Referencia Parámetros'!$D$21,IF(AO90&gt;5*AB90,'Referencia Parámetros'!$D$22, IF(AO90&gt;1,'Referencia Parámetros'!$D$23,"NO APLICA")))),"")</f>
        <v/>
      </c>
      <c r="AQ90" s="240" t="str">
        <f t="shared" si="365"/>
        <v/>
      </c>
      <c r="AR90" s="291">
        <f t="shared" si="462"/>
        <v>0</v>
      </c>
      <c r="AS90" s="234">
        <f t="shared" si="366"/>
        <v>0</v>
      </c>
      <c r="AT90" s="234">
        <f t="shared" si="367"/>
        <v>0</v>
      </c>
      <c r="AU90" s="234">
        <f t="shared" si="368"/>
        <v>0</v>
      </c>
      <c r="AV90" s="242">
        <f t="shared" si="369"/>
        <v>0</v>
      </c>
      <c r="AX90" s="234">
        <f t="shared" si="452"/>
        <v>77</v>
      </c>
      <c r="AY90" s="235" t="str">
        <f t="shared" si="370"/>
        <v/>
      </c>
      <c r="AZ90" s="236" t="str">
        <f>IFERROR(VLOOKUP(AY90,'Referencia Parámetros'!$A$2:$B$18,2),"")</f>
        <v/>
      </c>
      <c r="BA90" s="140"/>
      <c r="BB90" s="140"/>
      <c r="BC90" s="136" t="str">
        <f t="shared" si="294"/>
        <v>Completar</v>
      </c>
      <c r="BD90" s="134"/>
      <c r="BE90" s="134"/>
      <c r="BF90" s="134"/>
      <c r="BG90" s="136" t="str">
        <f t="shared" si="295"/>
        <v>Completar</v>
      </c>
      <c r="BH90" s="137" t="str">
        <f t="shared" si="296"/>
        <v>Completar</v>
      </c>
      <c r="BI90" s="137" t="str">
        <f t="shared" si="297"/>
        <v>Completar</v>
      </c>
      <c r="BJ90" s="135"/>
      <c r="BK90" s="136" t="str">
        <f t="shared" si="298"/>
        <v>Completar</v>
      </c>
      <c r="BL90" s="237">
        <f t="shared" si="371"/>
        <v>0</v>
      </c>
      <c r="BM90" s="238">
        <f t="shared" si="372"/>
        <v>0</v>
      </c>
      <c r="BN90" s="239" t="str">
        <f>IFERROR(IF(BM90&gt;20*AZ90,'Referencia Parámetros'!$D$20,IF(BM90&gt;10*AZ90,'Referencia Parámetros'!$D$21,IF(BM90&gt;5*AZ90,'Referencia Parámetros'!$D$22, IF(BM90&gt;1,'Referencia Parámetros'!$D$23,"NO APLICA")))),"")</f>
        <v/>
      </c>
      <c r="BO90" s="240" t="str">
        <f t="shared" si="373"/>
        <v/>
      </c>
      <c r="BP90" s="291">
        <f t="shared" si="299"/>
        <v>0</v>
      </c>
      <c r="BQ90" s="234">
        <f t="shared" si="374"/>
        <v>0</v>
      </c>
      <c r="BR90" s="234">
        <f t="shared" si="375"/>
        <v>0</v>
      </c>
      <c r="BS90" s="234">
        <f t="shared" si="376"/>
        <v>0</v>
      </c>
      <c r="BT90" s="242">
        <f t="shared" si="377"/>
        <v>0</v>
      </c>
      <c r="BV90" s="234">
        <f t="shared" si="453"/>
        <v>77</v>
      </c>
      <c r="BW90" s="235" t="str">
        <f t="shared" si="378"/>
        <v/>
      </c>
      <c r="BX90" s="236" t="str">
        <f>IFERROR(VLOOKUP(BW90,'Referencia Parámetros'!$A$2:$B$18,2),"")</f>
        <v/>
      </c>
      <c r="BY90" s="140"/>
      <c r="BZ90" s="140"/>
      <c r="CA90" s="136" t="str">
        <f t="shared" si="300"/>
        <v>Completar</v>
      </c>
      <c r="CB90" s="134"/>
      <c r="CC90" s="134"/>
      <c r="CD90" s="134"/>
      <c r="CE90" s="136" t="str">
        <f t="shared" si="301"/>
        <v>Completar</v>
      </c>
      <c r="CF90" s="137" t="str">
        <f t="shared" si="302"/>
        <v>Completar</v>
      </c>
      <c r="CG90" s="137" t="str">
        <f t="shared" si="303"/>
        <v>Completar</v>
      </c>
      <c r="CH90" s="135"/>
      <c r="CI90" s="136" t="str">
        <f t="shared" si="304"/>
        <v>Completar</v>
      </c>
      <c r="CJ90" s="237">
        <f t="shared" si="379"/>
        <v>0</v>
      </c>
      <c r="CK90" s="238">
        <f t="shared" si="380"/>
        <v>0</v>
      </c>
      <c r="CL90" s="239" t="str">
        <f>IFERROR(IF(CK90&gt;20*BX90,'Referencia Parámetros'!$D$20,IF(CK90&gt;10*BX90,'Referencia Parámetros'!$D$21,IF(CK90&gt;5*BX90,'Referencia Parámetros'!$D$22, IF(CK90&gt;1,'Referencia Parámetros'!$D$23,"NO APLICA")))),"")</f>
        <v/>
      </c>
      <c r="CM90" s="240" t="str">
        <f t="shared" si="381"/>
        <v/>
      </c>
      <c r="CN90" s="291">
        <f t="shared" si="305"/>
        <v>0</v>
      </c>
      <c r="CO90" s="234">
        <f t="shared" si="382"/>
        <v>0</v>
      </c>
      <c r="CP90" s="234">
        <f t="shared" si="383"/>
        <v>0</v>
      </c>
      <c r="CQ90" s="234">
        <f t="shared" si="384"/>
        <v>0</v>
      </c>
      <c r="CR90" s="242">
        <f t="shared" si="385"/>
        <v>0</v>
      </c>
      <c r="CT90" s="234">
        <f t="shared" si="454"/>
        <v>77</v>
      </c>
      <c r="CU90" s="235" t="str">
        <f t="shared" si="386"/>
        <v/>
      </c>
      <c r="CV90" s="236" t="str">
        <f>IFERROR(VLOOKUP(CU90,'Referencia Parámetros'!$A$2:$B$18,2),"")</f>
        <v/>
      </c>
      <c r="CW90" s="140"/>
      <c r="CX90" s="140"/>
      <c r="CY90" s="136" t="str">
        <f t="shared" si="306"/>
        <v>Completar</v>
      </c>
      <c r="CZ90" s="134"/>
      <c r="DA90" s="134"/>
      <c r="DB90" s="134"/>
      <c r="DC90" s="136" t="str">
        <f t="shared" si="307"/>
        <v>Completar</v>
      </c>
      <c r="DD90" s="137" t="str">
        <f t="shared" si="308"/>
        <v>Completar</v>
      </c>
      <c r="DE90" s="137" t="str">
        <f t="shared" si="309"/>
        <v>Completar</v>
      </c>
      <c r="DF90" s="135"/>
      <c r="DG90" s="136" t="str">
        <f t="shared" si="310"/>
        <v>Completar</v>
      </c>
      <c r="DH90" s="237">
        <f t="shared" si="387"/>
        <v>0</v>
      </c>
      <c r="DI90" s="238">
        <f t="shared" si="388"/>
        <v>0</v>
      </c>
      <c r="DJ90" s="239" t="str">
        <f>IFERROR(IF(DI90&gt;20*CV90,'Referencia Parámetros'!$D$20,IF(DI90&gt;10*CV90,'Referencia Parámetros'!$D$21,IF(DI90&gt;5*CV90,'Referencia Parámetros'!$D$22, IF(DI90&gt;1,'Referencia Parámetros'!$D$23,"NO APLICA")))),"")</f>
        <v/>
      </c>
      <c r="DK90" s="240" t="str">
        <f t="shared" si="389"/>
        <v/>
      </c>
      <c r="DL90" s="291">
        <f t="shared" si="311"/>
        <v>0</v>
      </c>
      <c r="DM90" s="234">
        <f t="shared" si="390"/>
        <v>0</v>
      </c>
      <c r="DN90" s="234">
        <f t="shared" si="391"/>
        <v>0</v>
      </c>
      <c r="DO90" s="234">
        <f t="shared" si="392"/>
        <v>0</v>
      </c>
      <c r="DP90" s="242">
        <f t="shared" si="393"/>
        <v>0</v>
      </c>
      <c r="DR90" s="234">
        <f t="shared" si="455"/>
        <v>77</v>
      </c>
      <c r="DS90" s="235" t="str">
        <f t="shared" si="394"/>
        <v/>
      </c>
      <c r="DT90" s="236" t="str">
        <f>IFERROR(VLOOKUP(DS90,'Referencia Parámetros'!$A$2:$B$18,2),"")</f>
        <v/>
      </c>
      <c r="DU90" s="140"/>
      <c r="DV90" s="140"/>
      <c r="DW90" s="136" t="str">
        <f t="shared" si="312"/>
        <v>Completar</v>
      </c>
      <c r="DX90" s="134"/>
      <c r="DY90" s="134"/>
      <c r="DZ90" s="134"/>
      <c r="EA90" s="136" t="str">
        <f t="shared" si="313"/>
        <v>Completar</v>
      </c>
      <c r="EB90" s="137" t="str">
        <f t="shared" si="314"/>
        <v>Completar</v>
      </c>
      <c r="EC90" s="137" t="str">
        <f t="shared" si="315"/>
        <v>Completar</v>
      </c>
      <c r="ED90" s="135"/>
      <c r="EE90" s="136" t="str">
        <f t="shared" si="316"/>
        <v>Completar</v>
      </c>
      <c r="EF90" s="237">
        <f t="shared" si="395"/>
        <v>0</v>
      </c>
      <c r="EG90" s="238">
        <f t="shared" si="396"/>
        <v>0</v>
      </c>
      <c r="EH90" s="239" t="str">
        <f>IFERROR(IF(EG90&gt;20*DT90,'Referencia Parámetros'!$D$20,IF(EG90&gt;10*DT90,'Referencia Parámetros'!$D$21,IF(EG90&gt;5*DT90,'Referencia Parámetros'!$D$22, IF(EG90&gt;1,'Referencia Parámetros'!$D$23,"NO APLICA")))),"")</f>
        <v/>
      </c>
      <c r="EI90" s="240" t="str">
        <f t="shared" si="397"/>
        <v/>
      </c>
      <c r="EJ90" s="291">
        <f t="shared" si="317"/>
        <v>0</v>
      </c>
      <c r="EK90" s="234">
        <f t="shared" si="398"/>
        <v>0</v>
      </c>
      <c r="EL90" s="234">
        <f t="shared" si="399"/>
        <v>0</v>
      </c>
      <c r="EM90" s="234">
        <f t="shared" si="400"/>
        <v>0</v>
      </c>
      <c r="EN90" s="242">
        <f t="shared" si="401"/>
        <v>0</v>
      </c>
      <c r="EP90" s="234">
        <f t="shared" si="456"/>
        <v>77</v>
      </c>
      <c r="EQ90" s="235" t="str">
        <f t="shared" si="402"/>
        <v/>
      </c>
      <c r="ER90" s="236" t="str">
        <f>IFERROR(VLOOKUP(EQ90,'Referencia Parámetros'!$A$2:$B$18,2),"")</f>
        <v/>
      </c>
      <c r="ES90" s="140"/>
      <c r="ET90" s="140"/>
      <c r="EU90" s="136" t="str">
        <f t="shared" si="318"/>
        <v>Completar</v>
      </c>
      <c r="EV90" s="134"/>
      <c r="EW90" s="134"/>
      <c r="EX90" s="134"/>
      <c r="EY90" s="136" t="str">
        <f t="shared" si="319"/>
        <v>Completar</v>
      </c>
      <c r="EZ90" s="137" t="str">
        <f t="shared" si="320"/>
        <v>Completar</v>
      </c>
      <c r="FA90" s="137" t="str">
        <f t="shared" si="321"/>
        <v>Completar</v>
      </c>
      <c r="FB90" s="135"/>
      <c r="FC90" s="136" t="str">
        <f t="shared" si="322"/>
        <v>Completar</v>
      </c>
      <c r="FD90" s="237">
        <f t="shared" si="403"/>
        <v>0</v>
      </c>
      <c r="FE90" s="238">
        <f t="shared" si="404"/>
        <v>0</v>
      </c>
      <c r="FF90" s="239" t="str">
        <f>IFERROR(IF(FE90&gt;20*ER90,'Referencia Parámetros'!$D$20,IF(FE90&gt;10*ER90,'Referencia Parámetros'!$D$21,IF(FE90&gt;5*ER90,'Referencia Parámetros'!$D$22, IF(FE90&gt;1,'Referencia Parámetros'!$D$23,"NO APLICA")))),"")</f>
        <v/>
      </c>
      <c r="FG90" s="240" t="str">
        <f t="shared" si="405"/>
        <v/>
      </c>
      <c r="FH90" s="291">
        <f t="shared" si="323"/>
        <v>0</v>
      </c>
      <c r="FI90" s="234">
        <f t="shared" si="406"/>
        <v>0</v>
      </c>
      <c r="FJ90" s="234">
        <f t="shared" si="407"/>
        <v>0</v>
      </c>
      <c r="FK90" s="234">
        <f t="shared" si="408"/>
        <v>0</v>
      </c>
      <c r="FL90" s="242">
        <f t="shared" si="409"/>
        <v>0</v>
      </c>
      <c r="FN90" s="234">
        <f t="shared" si="457"/>
        <v>77</v>
      </c>
      <c r="FO90" s="235" t="str">
        <f t="shared" si="410"/>
        <v/>
      </c>
      <c r="FP90" s="236" t="str">
        <f>IFERROR(VLOOKUP(FO90,'Referencia Parámetros'!$A$2:$B$18,2),"")</f>
        <v/>
      </c>
      <c r="FQ90" s="140"/>
      <c r="FR90" s="140"/>
      <c r="FS90" s="136" t="str">
        <f t="shared" si="324"/>
        <v>Completar</v>
      </c>
      <c r="FT90" s="134"/>
      <c r="FU90" s="134"/>
      <c r="FV90" s="134"/>
      <c r="FW90" s="136" t="str">
        <f t="shared" si="325"/>
        <v>Completar</v>
      </c>
      <c r="FX90" s="137" t="str">
        <f t="shared" si="326"/>
        <v>Completar</v>
      </c>
      <c r="FY90" s="137" t="str">
        <f t="shared" si="327"/>
        <v>Completar</v>
      </c>
      <c r="FZ90" s="135"/>
      <c r="GA90" s="136" t="str">
        <f t="shared" si="328"/>
        <v>Completar</v>
      </c>
      <c r="GB90" s="237">
        <f t="shared" si="411"/>
        <v>0</v>
      </c>
      <c r="GC90" s="238">
        <f t="shared" si="412"/>
        <v>0</v>
      </c>
      <c r="GD90" s="239" t="str">
        <f>IFERROR(IF(GC90&gt;20*FP90,'Referencia Parámetros'!$D$20,IF(GC90&gt;10*FP90,'Referencia Parámetros'!$D$21,IF(GC90&gt;5*FP90,'Referencia Parámetros'!$D$22, IF(GC90&gt;1,'Referencia Parámetros'!$D$23,"NO APLICA")))),"")</f>
        <v/>
      </c>
      <c r="GE90" s="240" t="str">
        <f t="shared" si="413"/>
        <v/>
      </c>
      <c r="GF90" s="291">
        <f t="shared" si="329"/>
        <v>0</v>
      </c>
      <c r="GG90" s="234">
        <f t="shared" si="414"/>
        <v>0</v>
      </c>
      <c r="GH90" s="234">
        <f t="shared" si="415"/>
        <v>0</v>
      </c>
      <c r="GI90" s="234">
        <f t="shared" si="416"/>
        <v>0</v>
      </c>
      <c r="GJ90" s="242">
        <f t="shared" si="417"/>
        <v>0</v>
      </c>
      <c r="GL90" s="234">
        <f t="shared" si="458"/>
        <v>77</v>
      </c>
      <c r="GM90" s="235" t="str">
        <f t="shared" si="418"/>
        <v/>
      </c>
      <c r="GN90" s="236" t="str">
        <f>IFERROR(VLOOKUP(GM90,'Referencia Parámetros'!$A$2:$B$18,2),"")</f>
        <v/>
      </c>
      <c r="GO90" s="140"/>
      <c r="GP90" s="140"/>
      <c r="GQ90" s="136" t="str">
        <f t="shared" si="330"/>
        <v>Completar</v>
      </c>
      <c r="GR90" s="134"/>
      <c r="GS90" s="134"/>
      <c r="GT90" s="134"/>
      <c r="GU90" s="136" t="str">
        <f t="shared" si="331"/>
        <v>Completar</v>
      </c>
      <c r="GV90" s="137" t="str">
        <f t="shared" si="332"/>
        <v>Completar</v>
      </c>
      <c r="GW90" s="137" t="str">
        <f t="shared" si="333"/>
        <v>Completar</v>
      </c>
      <c r="GX90" s="135"/>
      <c r="GY90" s="136" t="str">
        <f t="shared" si="334"/>
        <v>Completar</v>
      </c>
      <c r="GZ90" s="237">
        <f t="shared" si="419"/>
        <v>0</v>
      </c>
      <c r="HA90" s="238">
        <f t="shared" si="420"/>
        <v>0</v>
      </c>
      <c r="HB90" s="239" t="str">
        <f>IFERROR(IF(HA90&gt;20*GN90,'Referencia Parámetros'!$D$20,IF(HA90&gt;10*GN90,'Referencia Parámetros'!$D$21,IF(HA90&gt;5*GN90,'Referencia Parámetros'!$D$22, IF(HA90&gt;1,'Referencia Parámetros'!$D$23,"NO APLICA")))),"")</f>
        <v/>
      </c>
      <c r="HC90" s="240" t="str">
        <f t="shared" si="421"/>
        <v/>
      </c>
      <c r="HD90" s="291">
        <f t="shared" si="335"/>
        <v>0</v>
      </c>
      <c r="HE90" s="234">
        <f t="shared" si="422"/>
        <v>0</v>
      </c>
      <c r="HF90" s="234">
        <f t="shared" si="423"/>
        <v>0</v>
      </c>
      <c r="HG90" s="234">
        <f t="shared" si="424"/>
        <v>0</v>
      </c>
      <c r="HH90" s="242">
        <f t="shared" si="425"/>
        <v>0</v>
      </c>
      <c r="HJ90" s="234">
        <f t="shared" si="459"/>
        <v>77</v>
      </c>
      <c r="HK90" s="235" t="str">
        <f t="shared" si="426"/>
        <v/>
      </c>
      <c r="HL90" s="236" t="str">
        <f>IFERROR(VLOOKUP(HK90,'Referencia Parámetros'!$A$2:$B$18,2),"")</f>
        <v/>
      </c>
      <c r="HM90" s="140"/>
      <c r="HN90" s="140"/>
      <c r="HO90" s="136" t="str">
        <f t="shared" si="336"/>
        <v>Completar</v>
      </c>
      <c r="HP90" s="134"/>
      <c r="HQ90" s="134"/>
      <c r="HR90" s="134"/>
      <c r="HS90" s="136" t="str">
        <f t="shared" si="337"/>
        <v>Completar</v>
      </c>
      <c r="HT90" s="137" t="str">
        <f t="shared" si="338"/>
        <v>Completar</v>
      </c>
      <c r="HU90" s="137" t="str">
        <f t="shared" si="339"/>
        <v>Completar</v>
      </c>
      <c r="HV90" s="135"/>
      <c r="HW90" s="136" t="str">
        <f t="shared" si="340"/>
        <v>Completar</v>
      </c>
      <c r="HX90" s="237">
        <f t="shared" si="427"/>
        <v>0</v>
      </c>
      <c r="HY90" s="238">
        <f t="shared" si="428"/>
        <v>0</v>
      </c>
      <c r="HZ90" s="239" t="str">
        <f>IFERROR(IF(HY90&gt;20*HL90,'Referencia Parámetros'!$D$20,IF(HY90&gt;10*HL90,'Referencia Parámetros'!$D$21,IF(HY90&gt;5*HL90,'Referencia Parámetros'!$D$22, IF(HY90&gt;1,'Referencia Parámetros'!$D$23,"NO APLICA")))),"")</f>
        <v/>
      </c>
      <c r="IA90" s="240" t="str">
        <f t="shared" si="429"/>
        <v/>
      </c>
      <c r="IB90" s="291">
        <f t="shared" si="341"/>
        <v>0</v>
      </c>
      <c r="IC90" s="234">
        <f t="shared" si="430"/>
        <v>0</v>
      </c>
      <c r="ID90" s="234">
        <f t="shared" si="431"/>
        <v>0</v>
      </c>
      <c r="IE90" s="234">
        <f t="shared" si="432"/>
        <v>0</v>
      </c>
      <c r="IF90" s="242">
        <f t="shared" si="433"/>
        <v>0</v>
      </c>
      <c r="IH90" s="234">
        <f t="shared" si="460"/>
        <v>77</v>
      </c>
      <c r="II90" s="235" t="str">
        <f t="shared" si="434"/>
        <v/>
      </c>
      <c r="IJ90" s="236" t="str">
        <f>IFERROR(VLOOKUP(II90,'Referencia Parámetros'!$A$2:$B$18,2),"")</f>
        <v/>
      </c>
      <c r="IK90" s="140"/>
      <c r="IL90" s="140"/>
      <c r="IM90" s="136" t="str">
        <f t="shared" si="342"/>
        <v>Completar</v>
      </c>
      <c r="IN90" s="134"/>
      <c r="IO90" s="134"/>
      <c r="IP90" s="134"/>
      <c r="IQ90" s="136" t="str">
        <f t="shared" si="343"/>
        <v>Completar</v>
      </c>
      <c r="IR90" s="137" t="str">
        <f t="shared" si="344"/>
        <v>Completar</v>
      </c>
      <c r="IS90" s="137" t="str">
        <f t="shared" si="345"/>
        <v>Completar</v>
      </c>
      <c r="IT90" s="135"/>
      <c r="IU90" s="136" t="str">
        <f t="shared" si="346"/>
        <v>Completar</v>
      </c>
      <c r="IV90" s="237">
        <f t="shared" si="435"/>
        <v>0</v>
      </c>
      <c r="IW90" s="238">
        <f t="shared" si="436"/>
        <v>0</v>
      </c>
      <c r="IX90" s="239" t="str">
        <f>IFERROR(IF(IW90&gt;20*IJ90,'Referencia Parámetros'!$D$20,IF(IW90&gt;10*IJ90,'Referencia Parámetros'!$D$21,IF(IW90&gt;5*IJ90,'Referencia Parámetros'!$D$22, IF(IW90&gt;1,'Referencia Parámetros'!$D$23,"NO APLICA")))),"")</f>
        <v/>
      </c>
      <c r="IY90" s="240" t="str">
        <f t="shared" si="437"/>
        <v/>
      </c>
      <c r="IZ90" s="291">
        <f t="shared" si="347"/>
        <v>0</v>
      </c>
      <c r="JA90" s="234">
        <f t="shared" si="438"/>
        <v>0</v>
      </c>
      <c r="JB90" s="234">
        <f t="shared" si="439"/>
        <v>0</v>
      </c>
      <c r="JC90" s="234">
        <f t="shared" si="440"/>
        <v>0</v>
      </c>
      <c r="JD90" s="242">
        <f t="shared" si="441"/>
        <v>0</v>
      </c>
      <c r="JE90" s="198"/>
      <c r="JF90" s="234">
        <f t="shared" si="461"/>
        <v>77</v>
      </c>
      <c r="JG90" s="235" t="str">
        <f t="shared" si="442"/>
        <v/>
      </c>
      <c r="JH90" s="236" t="str">
        <f>IFERROR(VLOOKUP(JG90,'Referencia Parámetros'!$A$2:$B$18,2),"")</f>
        <v/>
      </c>
      <c r="JI90" s="140"/>
      <c r="JJ90" s="140"/>
      <c r="JK90" s="136" t="str">
        <f t="shared" si="348"/>
        <v>Completar</v>
      </c>
      <c r="JL90" s="134"/>
      <c r="JM90" s="134"/>
      <c r="JN90" s="134"/>
      <c r="JO90" s="136" t="str">
        <f t="shared" si="349"/>
        <v>Completar</v>
      </c>
      <c r="JP90" s="137" t="str">
        <f t="shared" si="350"/>
        <v>Completar</v>
      </c>
      <c r="JQ90" s="137" t="str">
        <f t="shared" si="351"/>
        <v>Completar</v>
      </c>
      <c r="JR90" s="135"/>
      <c r="JS90" s="136" t="str">
        <f t="shared" si="352"/>
        <v>Completar</v>
      </c>
      <c r="JT90" s="237">
        <f t="shared" si="443"/>
        <v>0</v>
      </c>
      <c r="JU90" s="238">
        <f t="shared" si="444"/>
        <v>0</v>
      </c>
      <c r="JV90" s="239" t="str">
        <f>IFERROR(IF(JU90&gt;20*JH90,'Referencia Parámetros'!$D$20,IF(JU90&gt;10*JH90,'Referencia Parámetros'!$D$21,IF(JU90&gt;5*JH90,'Referencia Parámetros'!$D$22, IF(JU90&gt;1,'Referencia Parámetros'!$D$23,"NO APLICA")))),"")</f>
        <v/>
      </c>
      <c r="JW90" s="240" t="str">
        <f t="shared" si="445"/>
        <v/>
      </c>
      <c r="JX90" s="291">
        <f t="shared" si="353"/>
        <v>0</v>
      </c>
      <c r="JY90" s="234">
        <f t="shared" si="446"/>
        <v>0</v>
      </c>
      <c r="JZ90" s="234">
        <f t="shared" si="447"/>
        <v>0</v>
      </c>
      <c r="KA90" s="234">
        <f t="shared" si="448"/>
        <v>0</v>
      </c>
      <c r="KB90" s="242">
        <f t="shared" si="449"/>
        <v>0</v>
      </c>
      <c r="LK90" s="244"/>
      <c r="LY90" s="198"/>
    </row>
    <row r="91" spans="1:337" ht="16.5" customHeight="1" x14ac:dyDescent="0.25">
      <c r="A91" s="234">
        <f t="shared" si="450"/>
        <v>78</v>
      </c>
      <c r="B91" s="235" t="str">
        <f t="shared" si="354"/>
        <v/>
      </c>
      <c r="C91" s="236" t="str">
        <f>+IFERROR(VLOOKUP(B91,'Referencia Parámetros'!$A$2:$B$18,2),"")</f>
        <v/>
      </c>
      <c r="D91" s="140"/>
      <c r="E91" s="134"/>
      <c r="F91" s="135"/>
      <c r="G91" s="134"/>
      <c r="H91" s="134"/>
      <c r="I91" s="134"/>
      <c r="J91" s="135"/>
      <c r="K91" s="141"/>
      <c r="L91" s="141"/>
      <c r="M91" s="135"/>
      <c r="N91" s="135"/>
      <c r="O91" s="237">
        <f t="shared" si="355"/>
        <v>0</v>
      </c>
      <c r="P91" s="238">
        <f t="shared" si="356"/>
        <v>0</v>
      </c>
      <c r="Q91" s="239" t="str">
        <f>IFERROR(IF(P91&gt;20*C91,'Referencia Parámetros'!$D$20,IF(P91&gt;10*C91,'Referencia Parámetros'!$D$21,IF(P91&gt;5*C91,'Referencia Parámetros'!$D$22,IF(P91&gt;1,'Referencia Parámetros'!$D$23,"NO APLICA")))),"")</f>
        <v/>
      </c>
      <c r="R91" s="240" t="str">
        <f t="shared" si="357"/>
        <v/>
      </c>
      <c r="S91" s="300">
        <f t="shared" si="288"/>
        <v>0</v>
      </c>
      <c r="T91" s="234">
        <f t="shared" si="358"/>
        <v>0</v>
      </c>
      <c r="U91" s="234">
        <f t="shared" si="359"/>
        <v>0</v>
      </c>
      <c r="V91" s="234">
        <f t="shared" si="360"/>
        <v>0</v>
      </c>
      <c r="W91" s="242">
        <f t="shared" si="361"/>
        <v>0</v>
      </c>
      <c r="X91" s="297"/>
      <c r="Z91" s="234">
        <f t="shared" si="451"/>
        <v>78</v>
      </c>
      <c r="AA91" s="235" t="str">
        <f t="shared" si="362"/>
        <v/>
      </c>
      <c r="AB91" s="236" t="str">
        <f>IFERROR(VLOOKUP(AA91,'Referencia Parámetros'!$A$2:$B$18,2),"")</f>
        <v/>
      </c>
      <c r="AC91" s="140"/>
      <c r="AD91" s="140"/>
      <c r="AE91" s="136" t="str">
        <f t="shared" si="289"/>
        <v>Completar</v>
      </c>
      <c r="AF91" s="134"/>
      <c r="AG91" s="134"/>
      <c r="AH91" s="134"/>
      <c r="AI91" s="136" t="str">
        <f t="shared" si="290"/>
        <v>Completar</v>
      </c>
      <c r="AJ91" s="137" t="str">
        <f t="shared" si="291"/>
        <v>Completar</v>
      </c>
      <c r="AK91" s="137" t="str">
        <f t="shared" si="292"/>
        <v>Completar</v>
      </c>
      <c r="AL91" s="135"/>
      <c r="AM91" s="136" t="str">
        <f t="shared" si="293"/>
        <v>Completar</v>
      </c>
      <c r="AN91" s="237">
        <f t="shared" si="363"/>
        <v>0</v>
      </c>
      <c r="AO91" s="238">
        <f t="shared" si="364"/>
        <v>0</v>
      </c>
      <c r="AP91" s="239" t="str">
        <f>IFERROR(IF(AO91&gt;20*AB91,'Referencia Parámetros'!$D$20,IF(AO91&gt;10*AB91,'Referencia Parámetros'!$D$21,IF(AO91&gt;5*AB91,'Referencia Parámetros'!$D$22, IF(AO91&gt;1,'Referencia Parámetros'!$D$23,"NO APLICA")))),"")</f>
        <v/>
      </c>
      <c r="AQ91" s="240" t="str">
        <f t="shared" si="365"/>
        <v/>
      </c>
      <c r="AR91" s="291">
        <f t="shared" si="462"/>
        <v>0</v>
      </c>
      <c r="AS91" s="234">
        <f t="shared" si="366"/>
        <v>0</v>
      </c>
      <c r="AT91" s="234">
        <f t="shared" si="367"/>
        <v>0</v>
      </c>
      <c r="AU91" s="234">
        <f t="shared" si="368"/>
        <v>0</v>
      </c>
      <c r="AV91" s="242">
        <f t="shared" si="369"/>
        <v>0</v>
      </c>
      <c r="AX91" s="234">
        <f t="shared" si="452"/>
        <v>78</v>
      </c>
      <c r="AY91" s="235" t="str">
        <f t="shared" si="370"/>
        <v/>
      </c>
      <c r="AZ91" s="236" t="str">
        <f>IFERROR(VLOOKUP(AY91,'Referencia Parámetros'!$A$2:$B$18,2),"")</f>
        <v/>
      </c>
      <c r="BA91" s="140"/>
      <c r="BB91" s="140"/>
      <c r="BC91" s="136" t="str">
        <f t="shared" si="294"/>
        <v>Completar</v>
      </c>
      <c r="BD91" s="134"/>
      <c r="BE91" s="134"/>
      <c r="BF91" s="134"/>
      <c r="BG91" s="136" t="str">
        <f t="shared" si="295"/>
        <v>Completar</v>
      </c>
      <c r="BH91" s="137" t="str">
        <f t="shared" si="296"/>
        <v>Completar</v>
      </c>
      <c r="BI91" s="137" t="str">
        <f t="shared" si="297"/>
        <v>Completar</v>
      </c>
      <c r="BJ91" s="135"/>
      <c r="BK91" s="136" t="str">
        <f t="shared" si="298"/>
        <v>Completar</v>
      </c>
      <c r="BL91" s="237">
        <f t="shared" si="371"/>
        <v>0</v>
      </c>
      <c r="BM91" s="238">
        <f t="shared" si="372"/>
        <v>0</v>
      </c>
      <c r="BN91" s="239" t="str">
        <f>IFERROR(IF(BM91&gt;20*AZ91,'Referencia Parámetros'!$D$20,IF(BM91&gt;10*AZ91,'Referencia Parámetros'!$D$21,IF(BM91&gt;5*AZ91,'Referencia Parámetros'!$D$22, IF(BM91&gt;1,'Referencia Parámetros'!$D$23,"NO APLICA")))),"")</f>
        <v/>
      </c>
      <c r="BO91" s="240" t="str">
        <f t="shared" si="373"/>
        <v/>
      </c>
      <c r="BP91" s="291">
        <f t="shared" si="299"/>
        <v>0</v>
      </c>
      <c r="BQ91" s="234">
        <f t="shared" si="374"/>
        <v>0</v>
      </c>
      <c r="BR91" s="234">
        <f t="shared" si="375"/>
        <v>0</v>
      </c>
      <c r="BS91" s="234">
        <f t="shared" si="376"/>
        <v>0</v>
      </c>
      <c r="BT91" s="242">
        <f t="shared" si="377"/>
        <v>0</v>
      </c>
      <c r="BV91" s="234">
        <f t="shared" si="453"/>
        <v>78</v>
      </c>
      <c r="BW91" s="235" t="str">
        <f t="shared" si="378"/>
        <v/>
      </c>
      <c r="BX91" s="236" t="str">
        <f>IFERROR(VLOOKUP(BW91,'Referencia Parámetros'!$A$2:$B$18,2),"")</f>
        <v/>
      </c>
      <c r="BY91" s="140"/>
      <c r="BZ91" s="140"/>
      <c r="CA91" s="136" t="str">
        <f t="shared" si="300"/>
        <v>Completar</v>
      </c>
      <c r="CB91" s="134"/>
      <c r="CC91" s="134"/>
      <c r="CD91" s="134"/>
      <c r="CE91" s="136" t="str">
        <f t="shared" si="301"/>
        <v>Completar</v>
      </c>
      <c r="CF91" s="137" t="str">
        <f t="shared" si="302"/>
        <v>Completar</v>
      </c>
      <c r="CG91" s="137" t="str">
        <f t="shared" si="303"/>
        <v>Completar</v>
      </c>
      <c r="CH91" s="135"/>
      <c r="CI91" s="136" t="str">
        <f t="shared" si="304"/>
        <v>Completar</v>
      </c>
      <c r="CJ91" s="237">
        <f t="shared" si="379"/>
        <v>0</v>
      </c>
      <c r="CK91" s="238">
        <f t="shared" si="380"/>
        <v>0</v>
      </c>
      <c r="CL91" s="239" t="str">
        <f>IFERROR(IF(CK91&gt;20*BX91,'Referencia Parámetros'!$D$20,IF(CK91&gt;10*BX91,'Referencia Parámetros'!$D$21,IF(CK91&gt;5*BX91,'Referencia Parámetros'!$D$22, IF(CK91&gt;1,'Referencia Parámetros'!$D$23,"NO APLICA")))),"")</f>
        <v/>
      </c>
      <c r="CM91" s="240" t="str">
        <f t="shared" si="381"/>
        <v/>
      </c>
      <c r="CN91" s="291">
        <f t="shared" si="305"/>
        <v>0</v>
      </c>
      <c r="CO91" s="234">
        <f t="shared" si="382"/>
        <v>0</v>
      </c>
      <c r="CP91" s="234">
        <f t="shared" si="383"/>
        <v>0</v>
      </c>
      <c r="CQ91" s="234">
        <f t="shared" si="384"/>
        <v>0</v>
      </c>
      <c r="CR91" s="242">
        <f t="shared" si="385"/>
        <v>0</v>
      </c>
      <c r="CT91" s="234">
        <f t="shared" si="454"/>
        <v>78</v>
      </c>
      <c r="CU91" s="235" t="str">
        <f t="shared" si="386"/>
        <v/>
      </c>
      <c r="CV91" s="236" t="str">
        <f>IFERROR(VLOOKUP(CU91,'Referencia Parámetros'!$A$2:$B$18,2),"")</f>
        <v/>
      </c>
      <c r="CW91" s="140"/>
      <c r="CX91" s="140"/>
      <c r="CY91" s="136" t="str">
        <f t="shared" si="306"/>
        <v>Completar</v>
      </c>
      <c r="CZ91" s="134"/>
      <c r="DA91" s="134"/>
      <c r="DB91" s="134"/>
      <c r="DC91" s="136" t="str">
        <f t="shared" si="307"/>
        <v>Completar</v>
      </c>
      <c r="DD91" s="137" t="str">
        <f t="shared" si="308"/>
        <v>Completar</v>
      </c>
      <c r="DE91" s="137" t="str">
        <f t="shared" si="309"/>
        <v>Completar</v>
      </c>
      <c r="DF91" s="135"/>
      <c r="DG91" s="136" t="str">
        <f t="shared" si="310"/>
        <v>Completar</v>
      </c>
      <c r="DH91" s="237">
        <f t="shared" si="387"/>
        <v>0</v>
      </c>
      <c r="DI91" s="238">
        <f t="shared" si="388"/>
        <v>0</v>
      </c>
      <c r="DJ91" s="239" t="str">
        <f>IFERROR(IF(DI91&gt;20*CV91,'Referencia Parámetros'!$D$20,IF(DI91&gt;10*CV91,'Referencia Parámetros'!$D$21,IF(DI91&gt;5*CV91,'Referencia Parámetros'!$D$22, IF(DI91&gt;1,'Referencia Parámetros'!$D$23,"NO APLICA")))),"")</f>
        <v/>
      </c>
      <c r="DK91" s="240" t="str">
        <f t="shared" si="389"/>
        <v/>
      </c>
      <c r="DL91" s="291">
        <f t="shared" si="311"/>
        <v>0</v>
      </c>
      <c r="DM91" s="234">
        <f t="shared" si="390"/>
        <v>0</v>
      </c>
      <c r="DN91" s="234">
        <f t="shared" si="391"/>
        <v>0</v>
      </c>
      <c r="DO91" s="234">
        <f t="shared" si="392"/>
        <v>0</v>
      </c>
      <c r="DP91" s="242">
        <f t="shared" si="393"/>
        <v>0</v>
      </c>
      <c r="DR91" s="234">
        <f t="shared" si="455"/>
        <v>78</v>
      </c>
      <c r="DS91" s="235" t="str">
        <f t="shared" si="394"/>
        <v/>
      </c>
      <c r="DT91" s="236" t="str">
        <f>IFERROR(VLOOKUP(DS91,'Referencia Parámetros'!$A$2:$B$18,2),"")</f>
        <v/>
      </c>
      <c r="DU91" s="140"/>
      <c r="DV91" s="140"/>
      <c r="DW91" s="136" t="str">
        <f t="shared" si="312"/>
        <v>Completar</v>
      </c>
      <c r="DX91" s="134"/>
      <c r="DY91" s="134"/>
      <c r="DZ91" s="134"/>
      <c r="EA91" s="136" t="str">
        <f t="shared" si="313"/>
        <v>Completar</v>
      </c>
      <c r="EB91" s="137" t="str">
        <f t="shared" si="314"/>
        <v>Completar</v>
      </c>
      <c r="EC91" s="137" t="str">
        <f t="shared" si="315"/>
        <v>Completar</v>
      </c>
      <c r="ED91" s="135"/>
      <c r="EE91" s="136" t="str">
        <f t="shared" si="316"/>
        <v>Completar</v>
      </c>
      <c r="EF91" s="237">
        <f t="shared" si="395"/>
        <v>0</v>
      </c>
      <c r="EG91" s="238">
        <f t="shared" si="396"/>
        <v>0</v>
      </c>
      <c r="EH91" s="239" t="str">
        <f>IFERROR(IF(EG91&gt;20*DT91,'Referencia Parámetros'!$D$20,IF(EG91&gt;10*DT91,'Referencia Parámetros'!$D$21,IF(EG91&gt;5*DT91,'Referencia Parámetros'!$D$22, IF(EG91&gt;1,'Referencia Parámetros'!$D$23,"NO APLICA")))),"")</f>
        <v/>
      </c>
      <c r="EI91" s="240" t="str">
        <f t="shared" si="397"/>
        <v/>
      </c>
      <c r="EJ91" s="291">
        <f t="shared" si="317"/>
        <v>0</v>
      </c>
      <c r="EK91" s="234">
        <f t="shared" si="398"/>
        <v>0</v>
      </c>
      <c r="EL91" s="234">
        <f t="shared" si="399"/>
        <v>0</v>
      </c>
      <c r="EM91" s="234">
        <f t="shared" si="400"/>
        <v>0</v>
      </c>
      <c r="EN91" s="242">
        <f t="shared" si="401"/>
        <v>0</v>
      </c>
      <c r="EP91" s="234">
        <f t="shared" si="456"/>
        <v>78</v>
      </c>
      <c r="EQ91" s="235" t="str">
        <f t="shared" si="402"/>
        <v/>
      </c>
      <c r="ER91" s="236" t="str">
        <f>IFERROR(VLOOKUP(EQ91,'Referencia Parámetros'!$A$2:$B$18,2),"")</f>
        <v/>
      </c>
      <c r="ES91" s="140"/>
      <c r="ET91" s="140"/>
      <c r="EU91" s="136" t="str">
        <f t="shared" si="318"/>
        <v>Completar</v>
      </c>
      <c r="EV91" s="134"/>
      <c r="EW91" s="134"/>
      <c r="EX91" s="134"/>
      <c r="EY91" s="136" t="str">
        <f t="shared" si="319"/>
        <v>Completar</v>
      </c>
      <c r="EZ91" s="137" t="str">
        <f t="shared" si="320"/>
        <v>Completar</v>
      </c>
      <c r="FA91" s="137" t="str">
        <f t="shared" si="321"/>
        <v>Completar</v>
      </c>
      <c r="FB91" s="135"/>
      <c r="FC91" s="136" t="str">
        <f t="shared" si="322"/>
        <v>Completar</v>
      </c>
      <c r="FD91" s="237">
        <f t="shared" si="403"/>
        <v>0</v>
      </c>
      <c r="FE91" s="238">
        <f t="shared" si="404"/>
        <v>0</v>
      </c>
      <c r="FF91" s="239" t="str">
        <f>IFERROR(IF(FE91&gt;20*ER91,'Referencia Parámetros'!$D$20,IF(FE91&gt;10*ER91,'Referencia Parámetros'!$D$21,IF(FE91&gt;5*ER91,'Referencia Parámetros'!$D$22, IF(FE91&gt;1,'Referencia Parámetros'!$D$23,"NO APLICA")))),"")</f>
        <v/>
      </c>
      <c r="FG91" s="240" t="str">
        <f t="shared" si="405"/>
        <v/>
      </c>
      <c r="FH91" s="291">
        <f t="shared" si="323"/>
        <v>0</v>
      </c>
      <c r="FI91" s="234">
        <f t="shared" si="406"/>
        <v>0</v>
      </c>
      <c r="FJ91" s="234">
        <f t="shared" si="407"/>
        <v>0</v>
      </c>
      <c r="FK91" s="234">
        <f t="shared" si="408"/>
        <v>0</v>
      </c>
      <c r="FL91" s="242">
        <f t="shared" si="409"/>
        <v>0</v>
      </c>
      <c r="FN91" s="234">
        <f t="shared" si="457"/>
        <v>78</v>
      </c>
      <c r="FO91" s="235" t="str">
        <f t="shared" si="410"/>
        <v/>
      </c>
      <c r="FP91" s="236" t="str">
        <f>IFERROR(VLOOKUP(FO91,'Referencia Parámetros'!$A$2:$B$18,2),"")</f>
        <v/>
      </c>
      <c r="FQ91" s="140"/>
      <c r="FR91" s="140"/>
      <c r="FS91" s="136" t="str">
        <f t="shared" si="324"/>
        <v>Completar</v>
      </c>
      <c r="FT91" s="134"/>
      <c r="FU91" s="134"/>
      <c r="FV91" s="134"/>
      <c r="FW91" s="136" t="str">
        <f t="shared" si="325"/>
        <v>Completar</v>
      </c>
      <c r="FX91" s="137" t="str">
        <f t="shared" si="326"/>
        <v>Completar</v>
      </c>
      <c r="FY91" s="137" t="str">
        <f t="shared" si="327"/>
        <v>Completar</v>
      </c>
      <c r="FZ91" s="135"/>
      <c r="GA91" s="136" t="str">
        <f t="shared" si="328"/>
        <v>Completar</v>
      </c>
      <c r="GB91" s="237">
        <f t="shared" si="411"/>
        <v>0</v>
      </c>
      <c r="GC91" s="238">
        <f t="shared" si="412"/>
        <v>0</v>
      </c>
      <c r="GD91" s="239" t="str">
        <f>IFERROR(IF(GC91&gt;20*FP91,'Referencia Parámetros'!$D$20,IF(GC91&gt;10*FP91,'Referencia Parámetros'!$D$21,IF(GC91&gt;5*FP91,'Referencia Parámetros'!$D$22, IF(GC91&gt;1,'Referencia Parámetros'!$D$23,"NO APLICA")))),"")</f>
        <v/>
      </c>
      <c r="GE91" s="240" t="str">
        <f t="shared" si="413"/>
        <v/>
      </c>
      <c r="GF91" s="291">
        <f t="shared" si="329"/>
        <v>0</v>
      </c>
      <c r="GG91" s="234">
        <f t="shared" si="414"/>
        <v>0</v>
      </c>
      <c r="GH91" s="234">
        <f t="shared" si="415"/>
        <v>0</v>
      </c>
      <c r="GI91" s="234">
        <f t="shared" si="416"/>
        <v>0</v>
      </c>
      <c r="GJ91" s="242">
        <f t="shared" si="417"/>
        <v>0</v>
      </c>
      <c r="GL91" s="234">
        <f t="shared" si="458"/>
        <v>78</v>
      </c>
      <c r="GM91" s="235" t="str">
        <f t="shared" si="418"/>
        <v/>
      </c>
      <c r="GN91" s="236" t="str">
        <f>IFERROR(VLOOKUP(GM91,'Referencia Parámetros'!$A$2:$B$18,2),"")</f>
        <v/>
      </c>
      <c r="GO91" s="140"/>
      <c r="GP91" s="140"/>
      <c r="GQ91" s="136" t="str">
        <f t="shared" si="330"/>
        <v>Completar</v>
      </c>
      <c r="GR91" s="134"/>
      <c r="GS91" s="134"/>
      <c r="GT91" s="134"/>
      <c r="GU91" s="136" t="str">
        <f t="shared" si="331"/>
        <v>Completar</v>
      </c>
      <c r="GV91" s="137" t="str">
        <f t="shared" si="332"/>
        <v>Completar</v>
      </c>
      <c r="GW91" s="137" t="str">
        <f t="shared" si="333"/>
        <v>Completar</v>
      </c>
      <c r="GX91" s="135"/>
      <c r="GY91" s="136" t="str">
        <f t="shared" si="334"/>
        <v>Completar</v>
      </c>
      <c r="GZ91" s="237">
        <f t="shared" si="419"/>
        <v>0</v>
      </c>
      <c r="HA91" s="238">
        <f t="shared" si="420"/>
        <v>0</v>
      </c>
      <c r="HB91" s="239" t="str">
        <f>IFERROR(IF(HA91&gt;20*GN91,'Referencia Parámetros'!$D$20,IF(HA91&gt;10*GN91,'Referencia Parámetros'!$D$21,IF(HA91&gt;5*GN91,'Referencia Parámetros'!$D$22, IF(HA91&gt;1,'Referencia Parámetros'!$D$23,"NO APLICA")))),"")</f>
        <v/>
      </c>
      <c r="HC91" s="240" t="str">
        <f t="shared" si="421"/>
        <v/>
      </c>
      <c r="HD91" s="291">
        <f t="shared" si="335"/>
        <v>0</v>
      </c>
      <c r="HE91" s="234">
        <f t="shared" si="422"/>
        <v>0</v>
      </c>
      <c r="HF91" s="234">
        <f t="shared" si="423"/>
        <v>0</v>
      </c>
      <c r="HG91" s="234">
        <f t="shared" si="424"/>
        <v>0</v>
      </c>
      <c r="HH91" s="242">
        <f t="shared" si="425"/>
        <v>0</v>
      </c>
      <c r="HJ91" s="234">
        <f t="shared" si="459"/>
        <v>78</v>
      </c>
      <c r="HK91" s="235" t="str">
        <f t="shared" si="426"/>
        <v/>
      </c>
      <c r="HL91" s="236" t="str">
        <f>IFERROR(VLOOKUP(HK91,'Referencia Parámetros'!$A$2:$B$18,2),"")</f>
        <v/>
      </c>
      <c r="HM91" s="140"/>
      <c r="HN91" s="140"/>
      <c r="HO91" s="136" t="str">
        <f t="shared" si="336"/>
        <v>Completar</v>
      </c>
      <c r="HP91" s="134"/>
      <c r="HQ91" s="134"/>
      <c r="HR91" s="134"/>
      <c r="HS91" s="136" t="str">
        <f t="shared" si="337"/>
        <v>Completar</v>
      </c>
      <c r="HT91" s="137" t="str">
        <f t="shared" si="338"/>
        <v>Completar</v>
      </c>
      <c r="HU91" s="137" t="str">
        <f t="shared" si="339"/>
        <v>Completar</v>
      </c>
      <c r="HV91" s="135"/>
      <c r="HW91" s="136" t="str">
        <f t="shared" si="340"/>
        <v>Completar</v>
      </c>
      <c r="HX91" s="237">
        <f t="shared" si="427"/>
        <v>0</v>
      </c>
      <c r="HY91" s="238">
        <f t="shared" si="428"/>
        <v>0</v>
      </c>
      <c r="HZ91" s="239" t="str">
        <f>IFERROR(IF(HY91&gt;20*HL91,'Referencia Parámetros'!$D$20,IF(HY91&gt;10*HL91,'Referencia Parámetros'!$D$21,IF(HY91&gt;5*HL91,'Referencia Parámetros'!$D$22, IF(HY91&gt;1,'Referencia Parámetros'!$D$23,"NO APLICA")))),"")</f>
        <v/>
      </c>
      <c r="IA91" s="240" t="str">
        <f t="shared" si="429"/>
        <v/>
      </c>
      <c r="IB91" s="291">
        <f t="shared" si="341"/>
        <v>0</v>
      </c>
      <c r="IC91" s="234">
        <f t="shared" si="430"/>
        <v>0</v>
      </c>
      <c r="ID91" s="234">
        <f t="shared" si="431"/>
        <v>0</v>
      </c>
      <c r="IE91" s="234">
        <f t="shared" si="432"/>
        <v>0</v>
      </c>
      <c r="IF91" s="242">
        <f t="shared" si="433"/>
        <v>0</v>
      </c>
      <c r="IH91" s="234">
        <f t="shared" si="460"/>
        <v>78</v>
      </c>
      <c r="II91" s="235" t="str">
        <f t="shared" si="434"/>
        <v/>
      </c>
      <c r="IJ91" s="236" t="str">
        <f>IFERROR(VLOOKUP(II91,'Referencia Parámetros'!$A$2:$B$18,2),"")</f>
        <v/>
      </c>
      <c r="IK91" s="140"/>
      <c r="IL91" s="140"/>
      <c r="IM91" s="136" t="str">
        <f t="shared" si="342"/>
        <v>Completar</v>
      </c>
      <c r="IN91" s="134"/>
      <c r="IO91" s="134"/>
      <c r="IP91" s="134"/>
      <c r="IQ91" s="136" t="str">
        <f t="shared" si="343"/>
        <v>Completar</v>
      </c>
      <c r="IR91" s="137" t="str">
        <f t="shared" si="344"/>
        <v>Completar</v>
      </c>
      <c r="IS91" s="137" t="str">
        <f t="shared" si="345"/>
        <v>Completar</v>
      </c>
      <c r="IT91" s="135"/>
      <c r="IU91" s="136" t="str">
        <f t="shared" si="346"/>
        <v>Completar</v>
      </c>
      <c r="IV91" s="237">
        <f t="shared" si="435"/>
        <v>0</v>
      </c>
      <c r="IW91" s="238">
        <f t="shared" si="436"/>
        <v>0</v>
      </c>
      <c r="IX91" s="239" t="str">
        <f>IFERROR(IF(IW91&gt;20*IJ91,'Referencia Parámetros'!$D$20,IF(IW91&gt;10*IJ91,'Referencia Parámetros'!$D$21,IF(IW91&gt;5*IJ91,'Referencia Parámetros'!$D$22, IF(IW91&gt;1,'Referencia Parámetros'!$D$23,"NO APLICA")))),"")</f>
        <v/>
      </c>
      <c r="IY91" s="240" t="str">
        <f t="shared" si="437"/>
        <v/>
      </c>
      <c r="IZ91" s="291">
        <f t="shared" si="347"/>
        <v>0</v>
      </c>
      <c r="JA91" s="234">
        <f t="shared" si="438"/>
        <v>0</v>
      </c>
      <c r="JB91" s="234">
        <f t="shared" si="439"/>
        <v>0</v>
      </c>
      <c r="JC91" s="234">
        <f t="shared" si="440"/>
        <v>0</v>
      </c>
      <c r="JD91" s="242">
        <f t="shared" si="441"/>
        <v>0</v>
      </c>
      <c r="JE91" s="198"/>
      <c r="JF91" s="234">
        <f t="shared" si="461"/>
        <v>78</v>
      </c>
      <c r="JG91" s="235" t="str">
        <f t="shared" si="442"/>
        <v/>
      </c>
      <c r="JH91" s="236" t="str">
        <f>IFERROR(VLOOKUP(JG91,'Referencia Parámetros'!$A$2:$B$18,2),"")</f>
        <v/>
      </c>
      <c r="JI91" s="140"/>
      <c r="JJ91" s="140"/>
      <c r="JK91" s="136" t="str">
        <f t="shared" si="348"/>
        <v>Completar</v>
      </c>
      <c r="JL91" s="134"/>
      <c r="JM91" s="134"/>
      <c r="JN91" s="134"/>
      <c r="JO91" s="136" t="str">
        <f t="shared" si="349"/>
        <v>Completar</v>
      </c>
      <c r="JP91" s="137" t="str">
        <f t="shared" si="350"/>
        <v>Completar</v>
      </c>
      <c r="JQ91" s="137" t="str">
        <f t="shared" si="351"/>
        <v>Completar</v>
      </c>
      <c r="JR91" s="135"/>
      <c r="JS91" s="136" t="str">
        <f t="shared" si="352"/>
        <v>Completar</v>
      </c>
      <c r="JT91" s="237">
        <f t="shared" si="443"/>
        <v>0</v>
      </c>
      <c r="JU91" s="238">
        <f t="shared" si="444"/>
        <v>0</v>
      </c>
      <c r="JV91" s="239" t="str">
        <f>IFERROR(IF(JU91&gt;20*JH91,'Referencia Parámetros'!$D$20,IF(JU91&gt;10*JH91,'Referencia Parámetros'!$D$21,IF(JU91&gt;5*JH91,'Referencia Parámetros'!$D$22, IF(JU91&gt;1,'Referencia Parámetros'!$D$23,"NO APLICA")))),"")</f>
        <v/>
      </c>
      <c r="JW91" s="240" t="str">
        <f t="shared" si="445"/>
        <v/>
      </c>
      <c r="JX91" s="291">
        <f t="shared" si="353"/>
        <v>0</v>
      </c>
      <c r="JY91" s="234">
        <f t="shared" si="446"/>
        <v>0</v>
      </c>
      <c r="JZ91" s="234">
        <f t="shared" si="447"/>
        <v>0</v>
      </c>
      <c r="KA91" s="234">
        <f t="shared" si="448"/>
        <v>0</v>
      </c>
      <c r="KB91" s="242">
        <f t="shared" si="449"/>
        <v>0</v>
      </c>
      <c r="LK91" s="244"/>
      <c r="LY91" s="198"/>
    </row>
    <row r="92" spans="1:337" ht="16.5" customHeight="1" x14ac:dyDescent="0.25">
      <c r="A92" s="234">
        <f t="shared" si="450"/>
        <v>79</v>
      </c>
      <c r="B92" s="235" t="str">
        <f t="shared" si="354"/>
        <v/>
      </c>
      <c r="C92" s="236" t="str">
        <f>+IFERROR(VLOOKUP(B92,'Referencia Parámetros'!$A$2:$B$18,2),"")</f>
        <v/>
      </c>
      <c r="D92" s="140"/>
      <c r="E92" s="134"/>
      <c r="F92" s="135"/>
      <c r="G92" s="134"/>
      <c r="H92" s="134"/>
      <c r="I92" s="134"/>
      <c r="J92" s="135"/>
      <c r="K92" s="141"/>
      <c r="L92" s="141"/>
      <c r="M92" s="135"/>
      <c r="N92" s="135"/>
      <c r="O92" s="237">
        <f t="shared" si="355"/>
        <v>0</v>
      </c>
      <c r="P92" s="238">
        <f t="shared" si="356"/>
        <v>0</v>
      </c>
      <c r="Q92" s="239" t="str">
        <f>IFERROR(IF(P92&gt;20*C92,'Referencia Parámetros'!$D$20,IF(P92&gt;10*C92,'Referencia Parámetros'!$D$21,IF(P92&gt;5*C92,'Referencia Parámetros'!$D$22,IF(P92&gt;1,'Referencia Parámetros'!$D$23,"NO APLICA")))),"")</f>
        <v/>
      </c>
      <c r="R92" s="240" t="str">
        <f t="shared" si="357"/>
        <v/>
      </c>
      <c r="S92" s="300">
        <f t="shared" si="288"/>
        <v>0</v>
      </c>
      <c r="T92" s="234">
        <f t="shared" si="358"/>
        <v>0</v>
      </c>
      <c r="U92" s="234">
        <f t="shared" si="359"/>
        <v>0</v>
      </c>
      <c r="V92" s="234">
        <f t="shared" si="360"/>
        <v>0</v>
      </c>
      <c r="W92" s="242">
        <f t="shared" si="361"/>
        <v>0</v>
      </c>
      <c r="X92" s="297"/>
      <c r="Z92" s="234">
        <f t="shared" si="451"/>
        <v>79</v>
      </c>
      <c r="AA92" s="235" t="str">
        <f t="shared" si="362"/>
        <v/>
      </c>
      <c r="AB92" s="236" t="str">
        <f>IFERROR(VLOOKUP(AA92,'Referencia Parámetros'!$A$2:$B$18,2),"")</f>
        <v/>
      </c>
      <c r="AC92" s="140"/>
      <c r="AD92" s="140"/>
      <c r="AE92" s="136" t="str">
        <f t="shared" si="289"/>
        <v>Completar</v>
      </c>
      <c r="AF92" s="134"/>
      <c r="AG92" s="134"/>
      <c r="AH92" s="134"/>
      <c r="AI92" s="136" t="str">
        <f t="shared" si="290"/>
        <v>Completar</v>
      </c>
      <c r="AJ92" s="137" t="str">
        <f t="shared" si="291"/>
        <v>Completar</v>
      </c>
      <c r="AK92" s="137" t="str">
        <f t="shared" si="292"/>
        <v>Completar</v>
      </c>
      <c r="AL92" s="135"/>
      <c r="AM92" s="136" t="str">
        <f t="shared" si="293"/>
        <v>Completar</v>
      </c>
      <c r="AN92" s="237">
        <f t="shared" si="363"/>
        <v>0</v>
      </c>
      <c r="AO92" s="238">
        <f t="shared" si="364"/>
        <v>0</v>
      </c>
      <c r="AP92" s="239" t="str">
        <f>IFERROR(IF(AO92&gt;20*AB92,'Referencia Parámetros'!$D$20,IF(AO92&gt;10*AB92,'Referencia Parámetros'!$D$21,IF(AO92&gt;5*AB92,'Referencia Parámetros'!$D$22, IF(AO92&gt;1,'Referencia Parámetros'!$D$23,"NO APLICA")))),"")</f>
        <v/>
      </c>
      <c r="AQ92" s="240" t="str">
        <f t="shared" si="365"/>
        <v/>
      </c>
      <c r="AR92" s="291">
        <f t="shared" si="462"/>
        <v>0</v>
      </c>
      <c r="AS92" s="234">
        <f t="shared" si="366"/>
        <v>0</v>
      </c>
      <c r="AT92" s="234">
        <f t="shared" si="367"/>
        <v>0</v>
      </c>
      <c r="AU92" s="234">
        <f t="shared" si="368"/>
        <v>0</v>
      </c>
      <c r="AV92" s="242">
        <f t="shared" si="369"/>
        <v>0</v>
      </c>
      <c r="AX92" s="234">
        <f t="shared" si="452"/>
        <v>79</v>
      </c>
      <c r="AY92" s="235" t="str">
        <f t="shared" si="370"/>
        <v/>
      </c>
      <c r="AZ92" s="236" t="str">
        <f>IFERROR(VLOOKUP(AY92,'Referencia Parámetros'!$A$2:$B$18,2),"")</f>
        <v/>
      </c>
      <c r="BA92" s="140"/>
      <c r="BB92" s="140"/>
      <c r="BC92" s="136" t="str">
        <f t="shared" si="294"/>
        <v>Completar</v>
      </c>
      <c r="BD92" s="134"/>
      <c r="BE92" s="134"/>
      <c r="BF92" s="134"/>
      <c r="BG92" s="136" t="str">
        <f t="shared" si="295"/>
        <v>Completar</v>
      </c>
      <c r="BH92" s="137" t="str">
        <f t="shared" si="296"/>
        <v>Completar</v>
      </c>
      <c r="BI92" s="137" t="str">
        <f t="shared" si="297"/>
        <v>Completar</v>
      </c>
      <c r="BJ92" s="135"/>
      <c r="BK92" s="136" t="str">
        <f t="shared" si="298"/>
        <v>Completar</v>
      </c>
      <c r="BL92" s="237">
        <f t="shared" si="371"/>
        <v>0</v>
      </c>
      <c r="BM92" s="238">
        <f t="shared" si="372"/>
        <v>0</v>
      </c>
      <c r="BN92" s="239" t="str">
        <f>IFERROR(IF(BM92&gt;20*AZ92,'Referencia Parámetros'!$D$20,IF(BM92&gt;10*AZ92,'Referencia Parámetros'!$D$21,IF(BM92&gt;5*AZ92,'Referencia Parámetros'!$D$22, IF(BM92&gt;1,'Referencia Parámetros'!$D$23,"NO APLICA")))),"")</f>
        <v/>
      </c>
      <c r="BO92" s="240" t="str">
        <f t="shared" si="373"/>
        <v/>
      </c>
      <c r="BP92" s="291">
        <f t="shared" si="299"/>
        <v>0</v>
      </c>
      <c r="BQ92" s="234">
        <f t="shared" si="374"/>
        <v>0</v>
      </c>
      <c r="BR92" s="234">
        <f t="shared" si="375"/>
        <v>0</v>
      </c>
      <c r="BS92" s="234">
        <f t="shared" si="376"/>
        <v>0</v>
      </c>
      <c r="BT92" s="242">
        <f t="shared" si="377"/>
        <v>0</v>
      </c>
      <c r="BV92" s="234">
        <f t="shared" si="453"/>
        <v>79</v>
      </c>
      <c r="BW92" s="235" t="str">
        <f t="shared" si="378"/>
        <v/>
      </c>
      <c r="BX92" s="236" t="str">
        <f>IFERROR(VLOOKUP(BW92,'Referencia Parámetros'!$A$2:$B$18,2),"")</f>
        <v/>
      </c>
      <c r="BY92" s="140"/>
      <c r="BZ92" s="140"/>
      <c r="CA92" s="136" t="str">
        <f t="shared" si="300"/>
        <v>Completar</v>
      </c>
      <c r="CB92" s="134"/>
      <c r="CC92" s="134"/>
      <c r="CD92" s="134"/>
      <c r="CE92" s="136" t="str">
        <f t="shared" si="301"/>
        <v>Completar</v>
      </c>
      <c r="CF92" s="137" t="str">
        <f t="shared" si="302"/>
        <v>Completar</v>
      </c>
      <c r="CG92" s="137" t="str">
        <f t="shared" si="303"/>
        <v>Completar</v>
      </c>
      <c r="CH92" s="135"/>
      <c r="CI92" s="136" t="str">
        <f t="shared" si="304"/>
        <v>Completar</v>
      </c>
      <c r="CJ92" s="237">
        <f t="shared" si="379"/>
        <v>0</v>
      </c>
      <c r="CK92" s="238">
        <f t="shared" si="380"/>
        <v>0</v>
      </c>
      <c r="CL92" s="239" t="str">
        <f>IFERROR(IF(CK92&gt;20*BX92,'Referencia Parámetros'!$D$20,IF(CK92&gt;10*BX92,'Referencia Parámetros'!$D$21,IF(CK92&gt;5*BX92,'Referencia Parámetros'!$D$22, IF(CK92&gt;1,'Referencia Parámetros'!$D$23,"NO APLICA")))),"")</f>
        <v/>
      </c>
      <c r="CM92" s="240" t="str">
        <f t="shared" si="381"/>
        <v/>
      </c>
      <c r="CN92" s="291">
        <f t="shared" si="305"/>
        <v>0</v>
      </c>
      <c r="CO92" s="234">
        <f t="shared" si="382"/>
        <v>0</v>
      </c>
      <c r="CP92" s="234">
        <f t="shared" si="383"/>
        <v>0</v>
      </c>
      <c r="CQ92" s="234">
        <f t="shared" si="384"/>
        <v>0</v>
      </c>
      <c r="CR92" s="242">
        <f t="shared" si="385"/>
        <v>0</v>
      </c>
      <c r="CT92" s="234">
        <f t="shared" si="454"/>
        <v>79</v>
      </c>
      <c r="CU92" s="235" t="str">
        <f t="shared" si="386"/>
        <v/>
      </c>
      <c r="CV92" s="236" t="str">
        <f>IFERROR(VLOOKUP(CU92,'Referencia Parámetros'!$A$2:$B$18,2),"")</f>
        <v/>
      </c>
      <c r="CW92" s="140"/>
      <c r="CX92" s="140"/>
      <c r="CY92" s="136" t="str">
        <f t="shared" si="306"/>
        <v>Completar</v>
      </c>
      <c r="CZ92" s="134"/>
      <c r="DA92" s="134"/>
      <c r="DB92" s="134"/>
      <c r="DC92" s="136" t="str">
        <f t="shared" si="307"/>
        <v>Completar</v>
      </c>
      <c r="DD92" s="137" t="str">
        <f t="shared" si="308"/>
        <v>Completar</v>
      </c>
      <c r="DE92" s="137" t="str">
        <f t="shared" si="309"/>
        <v>Completar</v>
      </c>
      <c r="DF92" s="135"/>
      <c r="DG92" s="136" t="str">
        <f t="shared" si="310"/>
        <v>Completar</v>
      </c>
      <c r="DH92" s="237">
        <f t="shared" si="387"/>
        <v>0</v>
      </c>
      <c r="DI92" s="238">
        <f t="shared" si="388"/>
        <v>0</v>
      </c>
      <c r="DJ92" s="239" t="str">
        <f>IFERROR(IF(DI92&gt;20*CV92,'Referencia Parámetros'!$D$20,IF(DI92&gt;10*CV92,'Referencia Parámetros'!$D$21,IF(DI92&gt;5*CV92,'Referencia Parámetros'!$D$22, IF(DI92&gt;1,'Referencia Parámetros'!$D$23,"NO APLICA")))),"")</f>
        <v/>
      </c>
      <c r="DK92" s="240" t="str">
        <f t="shared" si="389"/>
        <v/>
      </c>
      <c r="DL92" s="291">
        <f t="shared" si="311"/>
        <v>0</v>
      </c>
      <c r="DM92" s="234">
        <f t="shared" si="390"/>
        <v>0</v>
      </c>
      <c r="DN92" s="234">
        <f t="shared" si="391"/>
        <v>0</v>
      </c>
      <c r="DO92" s="234">
        <f t="shared" si="392"/>
        <v>0</v>
      </c>
      <c r="DP92" s="242">
        <f t="shared" si="393"/>
        <v>0</v>
      </c>
      <c r="DR92" s="234">
        <f t="shared" si="455"/>
        <v>79</v>
      </c>
      <c r="DS92" s="235" t="str">
        <f t="shared" si="394"/>
        <v/>
      </c>
      <c r="DT92" s="236" t="str">
        <f>IFERROR(VLOOKUP(DS92,'Referencia Parámetros'!$A$2:$B$18,2),"")</f>
        <v/>
      </c>
      <c r="DU92" s="140"/>
      <c r="DV92" s="140"/>
      <c r="DW92" s="136" t="str">
        <f t="shared" si="312"/>
        <v>Completar</v>
      </c>
      <c r="DX92" s="134"/>
      <c r="DY92" s="134"/>
      <c r="DZ92" s="134"/>
      <c r="EA92" s="136" t="str">
        <f t="shared" si="313"/>
        <v>Completar</v>
      </c>
      <c r="EB92" s="137" t="str">
        <f t="shared" si="314"/>
        <v>Completar</v>
      </c>
      <c r="EC92" s="137" t="str">
        <f t="shared" si="315"/>
        <v>Completar</v>
      </c>
      <c r="ED92" s="135"/>
      <c r="EE92" s="136" t="str">
        <f t="shared" si="316"/>
        <v>Completar</v>
      </c>
      <c r="EF92" s="237">
        <f t="shared" si="395"/>
        <v>0</v>
      </c>
      <c r="EG92" s="238">
        <f t="shared" si="396"/>
        <v>0</v>
      </c>
      <c r="EH92" s="239" t="str">
        <f>IFERROR(IF(EG92&gt;20*DT92,'Referencia Parámetros'!$D$20,IF(EG92&gt;10*DT92,'Referencia Parámetros'!$D$21,IF(EG92&gt;5*DT92,'Referencia Parámetros'!$D$22, IF(EG92&gt;1,'Referencia Parámetros'!$D$23,"NO APLICA")))),"")</f>
        <v/>
      </c>
      <c r="EI92" s="240" t="str">
        <f t="shared" si="397"/>
        <v/>
      </c>
      <c r="EJ92" s="291">
        <f t="shared" si="317"/>
        <v>0</v>
      </c>
      <c r="EK92" s="234">
        <f t="shared" si="398"/>
        <v>0</v>
      </c>
      <c r="EL92" s="234">
        <f t="shared" si="399"/>
        <v>0</v>
      </c>
      <c r="EM92" s="234">
        <f t="shared" si="400"/>
        <v>0</v>
      </c>
      <c r="EN92" s="242">
        <f t="shared" si="401"/>
        <v>0</v>
      </c>
      <c r="EP92" s="234">
        <f t="shared" si="456"/>
        <v>79</v>
      </c>
      <c r="EQ92" s="235" t="str">
        <f t="shared" si="402"/>
        <v/>
      </c>
      <c r="ER92" s="236" t="str">
        <f>IFERROR(VLOOKUP(EQ92,'Referencia Parámetros'!$A$2:$B$18,2),"")</f>
        <v/>
      </c>
      <c r="ES92" s="140"/>
      <c r="ET92" s="140"/>
      <c r="EU92" s="136" t="str">
        <f t="shared" si="318"/>
        <v>Completar</v>
      </c>
      <c r="EV92" s="134"/>
      <c r="EW92" s="134"/>
      <c r="EX92" s="134"/>
      <c r="EY92" s="136" t="str">
        <f t="shared" si="319"/>
        <v>Completar</v>
      </c>
      <c r="EZ92" s="137" t="str">
        <f t="shared" si="320"/>
        <v>Completar</v>
      </c>
      <c r="FA92" s="137" t="str">
        <f t="shared" si="321"/>
        <v>Completar</v>
      </c>
      <c r="FB92" s="135"/>
      <c r="FC92" s="136" t="str">
        <f t="shared" si="322"/>
        <v>Completar</v>
      </c>
      <c r="FD92" s="237">
        <f t="shared" si="403"/>
        <v>0</v>
      </c>
      <c r="FE92" s="238">
        <f t="shared" si="404"/>
        <v>0</v>
      </c>
      <c r="FF92" s="239" t="str">
        <f>IFERROR(IF(FE92&gt;20*ER92,'Referencia Parámetros'!$D$20,IF(FE92&gt;10*ER92,'Referencia Parámetros'!$D$21,IF(FE92&gt;5*ER92,'Referencia Parámetros'!$D$22, IF(FE92&gt;1,'Referencia Parámetros'!$D$23,"NO APLICA")))),"")</f>
        <v/>
      </c>
      <c r="FG92" s="240" t="str">
        <f t="shared" si="405"/>
        <v/>
      </c>
      <c r="FH92" s="291">
        <f t="shared" si="323"/>
        <v>0</v>
      </c>
      <c r="FI92" s="234">
        <f t="shared" si="406"/>
        <v>0</v>
      </c>
      <c r="FJ92" s="234">
        <f t="shared" si="407"/>
        <v>0</v>
      </c>
      <c r="FK92" s="234">
        <f t="shared" si="408"/>
        <v>0</v>
      </c>
      <c r="FL92" s="242">
        <f t="shared" si="409"/>
        <v>0</v>
      </c>
      <c r="FN92" s="234">
        <f t="shared" si="457"/>
        <v>79</v>
      </c>
      <c r="FO92" s="235" t="str">
        <f t="shared" si="410"/>
        <v/>
      </c>
      <c r="FP92" s="236" t="str">
        <f>IFERROR(VLOOKUP(FO92,'Referencia Parámetros'!$A$2:$B$18,2),"")</f>
        <v/>
      </c>
      <c r="FQ92" s="140"/>
      <c r="FR92" s="140"/>
      <c r="FS92" s="136" t="str">
        <f t="shared" si="324"/>
        <v>Completar</v>
      </c>
      <c r="FT92" s="134"/>
      <c r="FU92" s="134"/>
      <c r="FV92" s="134"/>
      <c r="FW92" s="136" t="str">
        <f t="shared" si="325"/>
        <v>Completar</v>
      </c>
      <c r="FX92" s="137" t="str">
        <f t="shared" si="326"/>
        <v>Completar</v>
      </c>
      <c r="FY92" s="137" t="str">
        <f t="shared" si="327"/>
        <v>Completar</v>
      </c>
      <c r="FZ92" s="135"/>
      <c r="GA92" s="136" t="str">
        <f t="shared" si="328"/>
        <v>Completar</v>
      </c>
      <c r="GB92" s="237">
        <f t="shared" si="411"/>
        <v>0</v>
      </c>
      <c r="GC92" s="238">
        <f t="shared" si="412"/>
        <v>0</v>
      </c>
      <c r="GD92" s="239" t="str">
        <f>IFERROR(IF(GC92&gt;20*FP92,'Referencia Parámetros'!$D$20,IF(GC92&gt;10*FP92,'Referencia Parámetros'!$D$21,IF(GC92&gt;5*FP92,'Referencia Parámetros'!$D$22, IF(GC92&gt;1,'Referencia Parámetros'!$D$23,"NO APLICA")))),"")</f>
        <v/>
      </c>
      <c r="GE92" s="240" t="str">
        <f t="shared" si="413"/>
        <v/>
      </c>
      <c r="GF92" s="291">
        <f t="shared" si="329"/>
        <v>0</v>
      </c>
      <c r="GG92" s="234">
        <f t="shared" si="414"/>
        <v>0</v>
      </c>
      <c r="GH92" s="234">
        <f t="shared" si="415"/>
        <v>0</v>
      </c>
      <c r="GI92" s="234">
        <f t="shared" si="416"/>
        <v>0</v>
      </c>
      <c r="GJ92" s="242">
        <f t="shared" si="417"/>
        <v>0</v>
      </c>
      <c r="GL92" s="234">
        <f t="shared" si="458"/>
        <v>79</v>
      </c>
      <c r="GM92" s="235" t="str">
        <f t="shared" si="418"/>
        <v/>
      </c>
      <c r="GN92" s="236" t="str">
        <f>IFERROR(VLOOKUP(GM92,'Referencia Parámetros'!$A$2:$B$18,2),"")</f>
        <v/>
      </c>
      <c r="GO92" s="140"/>
      <c r="GP92" s="140"/>
      <c r="GQ92" s="136" t="str">
        <f t="shared" si="330"/>
        <v>Completar</v>
      </c>
      <c r="GR92" s="134"/>
      <c r="GS92" s="134"/>
      <c r="GT92" s="134"/>
      <c r="GU92" s="136" t="str">
        <f t="shared" si="331"/>
        <v>Completar</v>
      </c>
      <c r="GV92" s="137" t="str">
        <f t="shared" si="332"/>
        <v>Completar</v>
      </c>
      <c r="GW92" s="137" t="str">
        <f t="shared" si="333"/>
        <v>Completar</v>
      </c>
      <c r="GX92" s="135"/>
      <c r="GY92" s="136" t="str">
        <f t="shared" si="334"/>
        <v>Completar</v>
      </c>
      <c r="GZ92" s="237">
        <f t="shared" si="419"/>
        <v>0</v>
      </c>
      <c r="HA92" s="238">
        <f t="shared" si="420"/>
        <v>0</v>
      </c>
      <c r="HB92" s="239" t="str">
        <f>IFERROR(IF(HA92&gt;20*GN92,'Referencia Parámetros'!$D$20,IF(HA92&gt;10*GN92,'Referencia Parámetros'!$D$21,IF(HA92&gt;5*GN92,'Referencia Parámetros'!$D$22, IF(HA92&gt;1,'Referencia Parámetros'!$D$23,"NO APLICA")))),"")</f>
        <v/>
      </c>
      <c r="HC92" s="240" t="str">
        <f t="shared" si="421"/>
        <v/>
      </c>
      <c r="HD92" s="291">
        <f t="shared" si="335"/>
        <v>0</v>
      </c>
      <c r="HE92" s="234">
        <f t="shared" si="422"/>
        <v>0</v>
      </c>
      <c r="HF92" s="234">
        <f t="shared" si="423"/>
        <v>0</v>
      </c>
      <c r="HG92" s="234">
        <f t="shared" si="424"/>
        <v>0</v>
      </c>
      <c r="HH92" s="242">
        <f t="shared" si="425"/>
        <v>0</v>
      </c>
      <c r="HJ92" s="234">
        <f t="shared" si="459"/>
        <v>79</v>
      </c>
      <c r="HK92" s="235" t="str">
        <f t="shared" si="426"/>
        <v/>
      </c>
      <c r="HL92" s="236" t="str">
        <f>IFERROR(VLOOKUP(HK92,'Referencia Parámetros'!$A$2:$B$18,2),"")</f>
        <v/>
      </c>
      <c r="HM92" s="140"/>
      <c r="HN92" s="140"/>
      <c r="HO92" s="136" t="str">
        <f t="shared" si="336"/>
        <v>Completar</v>
      </c>
      <c r="HP92" s="134"/>
      <c r="HQ92" s="134"/>
      <c r="HR92" s="134"/>
      <c r="HS92" s="136" t="str">
        <f t="shared" si="337"/>
        <v>Completar</v>
      </c>
      <c r="HT92" s="137" t="str">
        <f t="shared" si="338"/>
        <v>Completar</v>
      </c>
      <c r="HU92" s="137" t="str">
        <f t="shared" si="339"/>
        <v>Completar</v>
      </c>
      <c r="HV92" s="135"/>
      <c r="HW92" s="136" t="str">
        <f t="shared" si="340"/>
        <v>Completar</v>
      </c>
      <c r="HX92" s="237">
        <f t="shared" si="427"/>
        <v>0</v>
      </c>
      <c r="HY92" s="238">
        <f t="shared" si="428"/>
        <v>0</v>
      </c>
      <c r="HZ92" s="239" t="str">
        <f>IFERROR(IF(HY92&gt;20*HL92,'Referencia Parámetros'!$D$20,IF(HY92&gt;10*HL92,'Referencia Parámetros'!$D$21,IF(HY92&gt;5*HL92,'Referencia Parámetros'!$D$22, IF(HY92&gt;1,'Referencia Parámetros'!$D$23,"NO APLICA")))),"")</f>
        <v/>
      </c>
      <c r="IA92" s="240" t="str">
        <f t="shared" si="429"/>
        <v/>
      </c>
      <c r="IB92" s="291">
        <f t="shared" si="341"/>
        <v>0</v>
      </c>
      <c r="IC92" s="234">
        <f t="shared" si="430"/>
        <v>0</v>
      </c>
      <c r="ID92" s="234">
        <f t="shared" si="431"/>
        <v>0</v>
      </c>
      <c r="IE92" s="234">
        <f t="shared" si="432"/>
        <v>0</v>
      </c>
      <c r="IF92" s="242">
        <f t="shared" si="433"/>
        <v>0</v>
      </c>
      <c r="IH92" s="234">
        <f t="shared" si="460"/>
        <v>79</v>
      </c>
      <c r="II92" s="235" t="str">
        <f t="shared" si="434"/>
        <v/>
      </c>
      <c r="IJ92" s="236" t="str">
        <f>IFERROR(VLOOKUP(II92,'Referencia Parámetros'!$A$2:$B$18,2),"")</f>
        <v/>
      </c>
      <c r="IK92" s="140"/>
      <c r="IL92" s="140"/>
      <c r="IM92" s="136" t="str">
        <f t="shared" si="342"/>
        <v>Completar</v>
      </c>
      <c r="IN92" s="134"/>
      <c r="IO92" s="134"/>
      <c r="IP92" s="134"/>
      <c r="IQ92" s="136" t="str">
        <f t="shared" si="343"/>
        <v>Completar</v>
      </c>
      <c r="IR92" s="137" t="str">
        <f t="shared" si="344"/>
        <v>Completar</v>
      </c>
      <c r="IS92" s="137" t="str">
        <f t="shared" si="345"/>
        <v>Completar</v>
      </c>
      <c r="IT92" s="135"/>
      <c r="IU92" s="136" t="str">
        <f t="shared" si="346"/>
        <v>Completar</v>
      </c>
      <c r="IV92" s="237">
        <f t="shared" si="435"/>
        <v>0</v>
      </c>
      <c r="IW92" s="238">
        <f t="shared" si="436"/>
        <v>0</v>
      </c>
      <c r="IX92" s="239" t="str">
        <f>IFERROR(IF(IW92&gt;20*IJ92,'Referencia Parámetros'!$D$20,IF(IW92&gt;10*IJ92,'Referencia Parámetros'!$D$21,IF(IW92&gt;5*IJ92,'Referencia Parámetros'!$D$22, IF(IW92&gt;1,'Referencia Parámetros'!$D$23,"NO APLICA")))),"")</f>
        <v/>
      </c>
      <c r="IY92" s="240" t="str">
        <f t="shared" si="437"/>
        <v/>
      </c>
      <c r="IZ92" s="291">
        <f t="shared" si="347"/>
        <v>0</v>
      </c>
      <c r="JA92" s="234">
        <f t="shared" si="438"/>
        <v>0</v>
      </c>
      <c r="JB92" s="234">
        <f t="shared" si="439"/>
        <v>0</v>
      </c>
      <c r="JC92" s="234">
        <f t="shared" si="440"/>
        <v>0</v>
      </c>
      <c r="JD92" s="242">
        <f t="shared" si="441"/>
        <v>0</v>
      </c>
      <c r="JE92" s="198"/>
      <c r="JF92" s="234">
        <f t="shared" si="461"/>
        <v>79</v>
      </c>
      <c r="JG92" s="235" t="str">
        <f t="shared" si="442"/>
        <v/>
      </c>
      <c r="JH92" s="236" t="str">
        <f>IFERROR(VLOOKUP(JG92,'Referencia Parámetros'!$A$2:$B$18,2),"")</f>
        <v/>
      </c>
      <c r="JI92" s="140"/>
      <c r="JJ92" s="140"/>
      <c r="JK92" s="136" t="str">
        <f t="shared" si="348"/>
        <v>Completar</v>
      </c>
      <c r="JL92" s="134"/>
      <c r="JM92" s="134"/>
      <c r="JN92" s="134"/>
      <c r="JO92" s="136" t="str">
        <f t="shared" si="349"/>
        <v>Completar</v>
      </c>
      <c r="JP92" s="137" t="str">
        <f t="shared" si="350"/>
        <v>Completar</v>
      </c>
      <c r="JQ92" s="137" t="str">
        <f t="shared" si="351"/>
        <v>Completar</v>
      </c>
      <c r="JR92" s="135"/>
      <c r="JS92" s="136" t="str">
        <f t="shared" si="352"/>
        <v>Completar</v>
      </c>
      <c r="JT92" s="237">
        <f t="shared" si="443"/>
        <v>0</v>
      </c>
      <c r="JU92" s="238">
        <f t="shared" si="444"/>
        <v>0</v>
      </c>
      <c r="JV92" s="239" t="str">
        <f>IFERROR(IF(JU92&gt;20*JH92,'Referencia Parámetros'!$D$20,IF(JU92&gt;10*JH92,'Referencia Parámetros'!$D$21,IF(JU92&gt;5*JH92,'Referencia Parámetros'!$D$22, IF(JU92&gt;1,'Referencia Parámetros'!$D$23,"NO APLICA")))),"")</f>
        <v/>
      </c>
      <c r="JW92" s="240" t="str">
        <f t="shared" si="445"/>
        <v/>
      </c>
      <c r="JX92" s="291">
        <f t="shared" si="353"/>
        <v>0</v>
      </c>
      <c r="JY92" s="234">
        <f t="shared" si="446"/>
        <v>0</v>
      </c>
      <c r="JZ92" s="234">
        <f t="shared" si="447"/>
        <v>0</v>
      </c>
      <c r="KA92" s="234">
        <f t="shared" si="448"/>
        <v>0</v>
      </c>
      <c r="KB92" s="242">
        <f t="shared" si="449"/>
        <v>0</v>
      </c>
      <c r="LK92" s="244"/>
      <c r="LY92" s="198"/>
    </row>
    <row r="93" spans="1:337" ht="16.5" customHeight="1" x14ac:dyDescent="0.25">
      <c r="A93" s="234">
        <f t="shared" si="450"/>
        <v>80</v>
      </c>
      <c r="B93" s="235" t="str">
        <f t="shared" si="354"/>
        <v/>
      </c>
      <c r="C93" s="236" t="str">
        <f>+IFERROR(VLOOKUP(B93,'Referencia Parámetros'!$A$2:$B$18,2),"")</f>
        <v/>
      </c>
      <c r="D93" s="140"/>
      <c r="E93" s="134"/>
      <c r="F93" s="135"/>
      <c r="G93" s="134"/>
      <c r="H93" s="134"/>
      <c r="I93" s="134"/>
      <c r="J93" s="135"/>
      <c r="K93" s="141"/>
      <c r="L93" s="141"/>
      <c r="M93" s="135"/>
      <c r="N93" s="135"/>
      <c r="O93" s="237">
        <f t="shared" si="355"/>
        <v>0</v>
      </c>
      <c r="P93" s="238">
        <f t="shared" si="356"/>
        <v>0</v>
      </c>
      <c r="Q93" s="239" t="str">
        <f>IFERROR(IF(P93&gt;20*C93,'Referencia Parámetros'!$D$20,IF(P93&gt;10*C93,'Referencia Parámetros'!$D$21,IF(P93&gt;5*C93,'Referencia Parámetros'!$D$22,IF(P93&gt;1,'Referencia Parámetros'!$D$23,"NO APLICA")))),"")</f>
        <v/>
      </c>
      <c r="R93" s="240" t="str">
        <f t="shared" si="357"/>
        <v/>
      </c>
      <c r="S93" s="300">
        <f t="shared" si="288"/>
        <v>0</v>
      </c>
      <c r="T93" s="234">
        <f t="shared" si="358"/>
        <v>0</v>
      </c>
      <c r="U93" s="234">
        <f t="shared" si="359"/>
        <v>0</v>
      </c>
      <c r="V93" s="234">
        <f t="shared" si="360"/>
        <v>0</v>
      </c>
      <c r="W93" s="242">
        <f t="shared" si="361"/>
        <v>0</v>
      </c>
      <c r="X93" s="297"/>
      <c r="Z93" s="234">
        <f t="shared" si="451"/>
        <v>80</v>
      </c>
      <c r="AA93" s="235" t="str">
        <f t="shared" si="362"/>
        <v/>
      </c>
      <c r="AB93" s="236" t="str">
        <f>IFERROR(VLOOKUP(AA93,'Referencia Parámetros'!$A$2:$B$18,2),"")</f>
        <v/>
      </c>
      <c r="AC93" s="140"/>
      <c r="AD93" s="140"/>
      <c r="AE93" s="136" t="str">
        <f t="shared" si="289"/>
        <v>Completar</v>
      </c>
      <c r="AF93" s="134"/>
      <c r="AG93" s="134"/>
      <c r="AH93" s="134"/>
      <c r="AI93" s="136" t="str">
        <f t="shared" si="290"/>
        <v>Completar</v>
      </c>
      <c r="AJ93" s="137" t="str">
        <f t="shared" si="291"/>
        <v>Completar</v>
      </c>
      <c r="AK93" s="137" t="str">
        <f t="shared" si="292"/>
        <v>Completar</v>
      </c>
      <c r="AL93" s="135"/>
      <c r="AM93" s="136" t="str">
        <f t="shared" si="293"/>
        <v>Completar</v>
      </c>
      <c r="AN93" s="237">
        <f t="shared" si="363"/>
        <v>0</v>
      </c>
      <c r="AO93" s="238">
        <f t="shared" si="364"/>
        <v>0</v>
      </c>
      <c r="AP93" s="239" t="str">
        <f>IFERROR(IF(AO93&gt;20*AB93,'Referencia Parámetros'!$D$20,IF(AO93&gt;10*AB93,'Referencia Parámetros'!$D$21,IF(AO93&gt;5*AB93,'Referencia Parámetros'!$D$22, IF(AO93&gt;1,'Referencia Parámetros'!$D$23,"NO APLICA")))),"")</f>
        <v/>
      </c>
      <c r="AQ93" s="240" t="str">
        <f t="shared" si="365"/>
        <v/>
      </c>
      <c r="AR93" s="291">
        <f t="shared" si="462"/>
        <v>0</v>
      </c>
      <c r="AS93" s="234">
        <f t="shared" si="366"/>
        <v>0</v>
      </c>
      <c r="AT93" s="234">
        <f t="shared" si="367"/>
        <v>0</v>
      </c>
      <c r="AU93" s="234">
        <f t="shared" si="368"/>
        <v>0</v>
      </c>
      <c r="AV93" s="242">
        <f t="shared" si="369"/>
        <v>0</v>
      </c>
      <c r="AX93" s="234">
        <f t="shared" si="452"/>
        <v>80</v>
      </c>
      <c r="AY93" s="235" t="str">
        <f t="shared" si="370"/>
        <v/>
      </c>
      <c r="AZ93" s="236" t="str">
        <f>IFERROR(VLOOKUP(AY93,'Referencia Parámetros'!$A$2:$B$18,2),"")</f>
        <v/>
      </c>
      <c r="BA93" s="140"/>
      <c r="BB93" s="140"/>
      <c r="BC93" s="136" t="str">
        <f t="shared" si="294"/>
        <v>Completar</v>
      </c>
      <c r="BD93" s="134"/>
      <c r="BE93" s="134"/>
      <c r="BF93" s="134"/>
      <c r="BG93" s="136" t="str">
        <f t="shared" si="295"/>
        <v>Completar</v>
      </c>
      <c r="BH93" s="137" t="str">
        <f t="shared" si="296"/>
        <v>Completar</v>
      </c>
      <c r="BI93" s="137" t="str">
        <f t="shared" si="297"/>
        <v>Completar</v>
      </c>
      <c r="BJ93" s="135"/>
      <c r="BK93" s="136" t="str">
        <f t="shared" si="298"/>
        <v>Completar</v>
      </c>
      <c r="BL93" s="237">
        <f t="shared" si="371"/>
        <v>0</v>
      </c>
      <c r="BM93" s="238">
        <f t="shared" si="372"/>
        <v>0</v>
      </c>
      <c r="BN93" s="239" t="str">
        <f>IFERROR(IF(BM93&gt;20*AZ93,'Referencia Parámetros'!$D$20,IF(BM93&gt;10*AZ93,'Referencia Parámetros'!$D$21,IF(BM93&gt;5*AZ93,'Referencia Parámetros'!$D$22, IF(BM93&gt;1,'Referencia Parámetros'!$D$23,"NO APLICA")))),"")</f>
        <v/>
      </c>
      <c r="BO93" s="240" t="str">
        <f t="shared" si="373"/>
        <v/>
      </c>
      <c r="BP93" s="291">
        <f t="shared" si="299"/>
        <v>0</v>
      </c>
      <c r="BQ93" s="234">
        <f t="shared" si="374"/>
        <v>0</v>
      </c>
      <c r="BR93" s="234">
        <f t="shared" si="375"/>
        <v>0</v>
      </c>
      <c r="BS93" s="234">
        <f t="shared" si="376"/>
        <v>0</v>
      </c>
      <c r="BT93" s="242">
        <f t="shared" si="377"/>
        <v>0</v>
      </c>
      <c r="BV93" s="234">
        <f t="shared" si="453"/>
        <v>80</v>
      </c>
      <c r="BW93" s="235" t="str">
        <f t="shared" si="378"/>
        <v/>
      </c>
      <c r="BX93" s="236" t="str">
        <f>IFERROR(VLOOKUP(BW93,'Referencia Parámetros'!$A$2:$B$18,2),"")</f>
        <v/>
      </c>
      <c r="BY93" s="140"/>
      <c r="BZ93" s="140"/>
      <c r="CA93" s="136" t="str">
        <f t="shared" si="300"/>
        <v>Completar</v>
      </c>
      <c r="CB93" s="134"/>
      <c r="CC93" s="134"/>
      <c r="CD93" s="134"/>
      <c r="CE93" s="136" t="str">
        <f t="shared" si="301"/>
        <v>Completar</v>
      </c>
      <c r="CF93" s="137" t="str">
        <f t="shared" si="302"/>
        <v>Completar</v>
      </c>
      <c r="CG93" s="137" t="str">
        <f t="shared" si="303"/>
        <v>Completar</v>
      </c>
      <c r="CH93" s="135"/>
      <c r="CI93" s="136" t="str">
        <f t="shared" si="304"/>
        <v>Completar</v>
      </c>
      <c r="CJ93" s="237">
        <f t="shared" si="379"/>
        <v>0</v>
      </c>
      <c r="CK93" s="238">
        <f t="shared" si="380"/>
        <v>0</v>
      </c>
      <c r="CL93" s="239" t="str">
        <f>IFERROR(IF(CK93&gt;20*BX93,'Referencia Parámetros'!$D$20,IF(CK93&gt;10*BX93,'Referencia Parámetros'!$D$21,IF(CK93&gt;5*BX93,'Referencia Parámetros'!$D$22, IF(CK93&gt;1,'Referencia Parámetros'!$D$23,"NO APLICA")))),"")</f>
        <v/>
      </c>
      <c r="CM93" s="240" t="str">
        <f t="shared" si="381"/>
        <v/>
      </c>
      <c r="CN93" s="291">
        <f t="shared" si="305"/>
        <v>0</v>
      </c>
      <c r="CO93" s="234">
        <f t="shared" si="382"/>
        <v>0</v>
      </c>
      <c r="CP93" s="234">
        <f t="shared" si="383"/>
        <v>0</v>
      </c>
      <c r="CQ93" s="234">
        <f t="shared" si="384"/>
        <v>0</v>
      </c>
      <c r="CR93" s="242">
        <f t="shared" si="385"/>
        <v>0</v>
      </c>
      <c r="CT93" s="234">
        <f t="shared" si="454"/>
        <v>80</v>
      </c>
      <c r="CU93" s="235" t="str">
        <f t="shared" si="386"/>
        <v/>
      </c>
      <c r="CV93" s="236" t="str">
        <f>IFERROR(VLOOKUP(CU93,'Referencia Parámetros'!$A$2:$B$18,2),"")</f>
        <v/>
      </c>
      <c r="CW93" s="140"/>
      <c r="CX93" s="140"/>
      <c r="CY93" s="136" t="str">
        <f t="shared" si="306"/>
        <v>Completar</v>
      </c>
      <c r="CZ93" s="134"/>
      <c r="DA93" s="134"/>
      <c r="DB93" s="134"/>
      <c r="DC93" s="136" t="str">
        <f t="shared" si="307"/>
        <v>Completar</v>
      </c>
      <c r="DD93" s="137" t="str">
        <f t="shared" si="308"/>
        <v>Completar</v>
      </c>
      <c r="DE93" s="137" t="str">
        <f t="shared" si="309"/>
        <v>Completar</v>
      </c>
      <c r="DF93" s="135"/>
      <c r="DG93" s="136" t="str">
        <f t="shared" si="310"/>
        <v>Completar</v>
      </c>
      <c r="DH93" s="237">
        <f t="shared" si="387"/>
        <v>0</v>
      </c>
      <c r="DI93" s="238">
        <f t="shared" si="388"/>
        <v>0</v>
      </c>
      <c r="DJ93" s="239" t="str">
        <f>IFERROR(IF(DI93&gt;20*CV93,'Referencia Parámetros'!$D$20,IF(DI93&gt;10*CV93,'Referencia Parámetros'!$D$21,IF(DI93&gt;5*CV93,'Referencia Parámetros'!$D$22, IF(DI93&gt;1,'Referencia Parámetros'!$D$23,"NO APLICA")))),"")</f>
        <v/>
      </c>
      <c r="DK93" s="240" t="str">
        <f t="shared" si="389"/>
        <v/>
      </c>
      <c r="DL93" s="291">
        <f t="shared" si="311"/>
        <v>0</v>
      </c>
      <c r="DM93" s="234">
        <f t="shared" si="390"/>
        <v>0</v>
      </c>
      <c r="DN93" s="234">
        <f t="shared" si="391"/>
        <v>0</v>
      </c>
      <c r="DO93" s="234">
        <f t="shared" si="392"/>
        <v>0</v>
      </c>
      <c r="DP93" s="242">
        <f t="shared" si="393"/>
        <v>0</v>
      </c>
      <c r="DR93" s="234">
        <f t="shared" si="455"/>
        <v>80</v>
      </c>
      <c r="DS93" s="235" t="str">
        <f t="shared" si="394"/>
        <v/>
      </c>
      <c r="DT93" s="236" t="str">
        <f>IFERROR(VLOOKUP(DS93,'Referencia Parámetros'!$A$2:$B$18,2),"")</f>
        <v/>
      </c>
      <c r="DU93" s="140"/>
      <c r="DV93" s="140"/>
      <c r="DW93" s="136" t="str">
        <f t="shared" si="312"/>
        <v>Completar</v>
      </c>
      <c r="DX93" s="134"/>
      <c r="DY93" s="134"/>
      <c r="DZ93" s="134"/>
      <c r="EA93" s="136" t="str">
        <f t="shared" si="313"/>
        <v>Completar</v>
      </c>
      <c r="EB93" s="137" t="str">
        <f t="shared" si="314"/>
        <v>Completar</v>
      </c>
      <c r="EC93" s="137" t="str">
        <f t="shared" si="315"/>
        <v>Completar</v>
      </c>
      <c r="ED93" s="135"/>
      <c r="EE93" s="136" t="str">
        <f t="shared" si="316"/>
        <v>Completar</v>
      </c>
      <c r="EF93" s="237">
        <f t="shared" si="395"/>
        <v>0</v>
      </c>
      <c r="EG93" s="238">
        <f t="shared" si="396"/>
        <v>0</v>
      </c>
      <c r="EH93" s="239" t="str">
        <f>IFERROR(IF(EG93&gt;20*DT93,'Referencia Parámetros'!$D$20,IF(EG93&gt;10*DT93,'Referencia Parámetros'!$D$21,IF(EG93&gt;5*DT93,'Referencia Parámetros'!$D$22, IF(EG93&gt;1,'Referencia Parámetros'!$D$23,"NO APLICA")))),"")</f>
        <v/>
      </c>
      <c r="EI93" s="240" t="str">
        <f t="shared" si="397"/>
        <v/>
      </c>
      <c r="EJ93" s="291">
        <f t="shared" si="317"/>
        <v>0</v>
      </c>
      <c r="EK93" s="234">
        <f t="shared" si="398"/>
        <v>0</v>
      </c>
      <c r="EL93" s="234">
        <f t="shared" si="399"/>
        <v>0</v>
      </c>
      <c r="EM93" s="234">
        <f t="shared" si="400"/>
        <v>0</v>
      </c>
      <c r="EN93" s="242">
        <f t="shared" si="401"/>
        <v>0</v>
      </c>
      <c r="EP93" s="234">
        <f t="shared" si="456"/>
        <v>80</v>
      </c>
      <c r="EQ93" s="235" t="str">
        <f t="shared" si="402"/>
        <v/>
      </c>
      <c r="ER93" s="236" t="str">
        <f>IFERROR(VLOOKUP(EQ93,'Referencia Parámetros'!$A$2:$B$18,2),"")</f>
        <v/>
      </c>
      <c r="ES93" s="140"/>
      <c r="ET93" s="140"/>
      <c r="EU93" s="136" t="str">
        <f t="shared" si="318"/>
        <v>Completar</v>
      </c>
      <c r="EV93" s="134"/>
      <c r="EW93" s="134"/>
      <c r="EX93" s="134"/>
      <c r="EY93" s="136" t="str">
        <f t="shared" si="319"/>
        <v>Completar</v>
      </c>
      <c r="EZ93" s="137" t="str">
        <f t="shared" si="320"/>
        <v>Completar</v>
      </c>
      <c r="FA93" s="137" t="str">
        <f t="shared" si="321"/>
        <v>Completar</v>
      </c>
      <c r="FB93" s="135"/>
      <c r="FC93" s="136" t="str">
        <f t="shared" si="322"/>
        <v>Completar</v>
      </c>
      <c r="FD93" s="237">
        <f t="shared" si="403"/>
        <v>0</v>
      </c>
      <c r="FE93" s="238">
        <f t="shared" si="404"/>
        <v>0</v>
      </c>
      <c r="FF93" s="239" t="str">
        <f>IFERROR(IF(FE93&gt;20*ER93,'Referencia Parámetros'!$D$20,IF(FE93&gt;10*ER93,'Referencia Parámetros'!$D$21,IF(FE93&gt;5*ER93,'Referencia Parámetros'!$D$22, IF(FE93&gt;1,'Referencia Parámetros'!$D$23,"NO APLICA")))),"")</f>
        <v/>
      </c>
      <c r="FG93" s="240" t="str">
        <f t="shared" si="405"/>
        <v/>
      </c>
      <c r="FH93" s="291">
        <f t="shared" si="323"/>
        <v>0</v>
      </c>
      <c r="FI93" s="234">
        <f t="shared" si="406"/>
        <v>0</v>
      </c>
      <c r="FJ93" s="234">
        <f t="shared" si="407"/>
        <v>0</v>
      </c>
      <c r="FK93" s="234">
        <f t="shared" si="408"/>
        <v>0</v>
      </c>
      <c r="FL93" s="242">
        <f t="shared" si="409"/>
        <v>0</v>
      </c>
      <c r="FN93" s="234">
        <f t="shared" si="457"/>
        <v>80</v>
      </c>
      <c r="FO93" s="235" t="str">
        <f t="shared" si="410"/>
        <v/>
      </c>
      <c r="FP93" s="236" t="str">
        <f>IFERROR(VLOOKUP(FO93,'Referencia Parámetros'!$A$2:$B$18,2),"")</f>
        <v/>
      </c>
      <c r="FQ93" s="140"/>
      <c r="FR93" s="140"/>
      <c r="FS93" s="136" t="str">
        <f t="shared" si="324"/>
        <v>Completar</v>
      </c>
      <c r="FT93" s="134"/>
      <c r="FU93" s="134"/>
      <c r="FV93" s="134"/>
      <c r="FW93" s="136" t="str">
        <f t="shared" si="325"/>
        <v>Completar</v>
      </c>
      <c r="FX93" s="137" t="str">
        <f t="shared" si="326"/>
        <v>Completar</v>
      </c>
      <c r="FY93" s="137" t="str">
        <f t="shared" si="327"/>
        <v>Completar</v>
      </c>
      <c r="FZ93" s="135"/>
      <c r="GA93" s="136" t="str">
        <f t="shared" si="328"/>
        <v>Completar</v>
      </c>
      <c r="GB93" s="237">
        <f t="shared" si="411"/>
        <v>0</v>
      </c>
      <c r="GC93" s="238">
        <f t="shared" si="412"/>
        <v>0</v>
      </c>
      <c r="GD93" s="239" t="str">
        <f>IFERROR(IF(GC93&gt;20*FP93,'Referencia Parámetros'!$D$20,IF(GC93&gt;10*FP93,'Referencia Parámetros'!$D$21,IF(GC93&gt;5*FP93,'Referencia Parámetros'!$D$22, IF(GC93&gt;1,'Referencia Parámetros'!$D$23,"NO APLICA")))),"")</f>
        <v/>
      </c>
      <c r="GE93" s="240" t="str">
        <f t="shared" si="413"/>
        <v/>
      </c>
      <c r="GF93" s="291">
        <f t="shared" si="329"/>
        <v>0</v>
      </c>
      <c r="GG93" s="234">
        <f t="shared" si="414"/>
        <v>0</v>
      </c>
      <c r="GH93" s="234">
        <f t="shared" si="415"/>
        <v>0</v>
      </c>
      <c r="GI93" s="234">
        <f t="shared" si="416"/>
        <v>0</v>
      </c>
      <c r="GJ93" s="242">
        <f t="shared" si="417"/>
        <v>0</v>
      </c>
      <c r="GL93" s="234">
        <f t="shared" si="458"/>
        <v>80</v>
      </c>
      <c r="GM93" s="235" t="str">
        <f t="shared" si="418"/>
        <v/>
      </c>
      <c r="GN93" s="236" t="str">
        <f>IFERROR(VLOOKUP(GM93,'Referencia Parámetros'!$A$2:$B$18,2),"")</f>
        <v/>
      </c>
      <c r="GO93" s="140"/>
      <c r="GP93" s="140"/>
      <c r="GQ93" s="136" t="str">
        <f t="shared" si="330"/>
        <v>Completar</v>
      </c>
      <c r="GR93" s="134"/>
      <c r="GS93" s="134"/>
      <c r="GT93" s="134"/>
      <c r="GU93" s="136" t="str">
        <f t="shared" si="331"/>
        <v>Completar</v>
      </c>
      <c r="GV93" s="137" t="str">
        <f t="shared" si="332"/>
        <v>Completar</v>
      </c>
      <c r="GW93" s="137" t="str">
        <f t="shared" si="333"/>
        <v>Completar</v>
      </c>
      <c r="GX93" s="135"/>
      <c r="GY93" s="136" t="str">
        <f t="shared" si="334"/>
        <v>Completar</v>
      </c>
      <c r="GZ93" s="237">
        <f t="shared" si="419"/>
        <v>0</v>
      </c>
      <c r="HA93" s="238">
        <f t="shared" si="420"/>
        <v>0</v>
      </c>
      <c r="HB93" s="239" t="str">
        <f>IFERROR(IF(HA93&gt;20*GN93,'Referencia Parámetros'!$D$20,IF(HA93&gt;10*GN93,'Referencia Parámetros'!$D$21,IF(HA93&gt;5*GN93,'Referencia Parámetros'!$D$22, IF(HA93&gt;1,'Referencia Parámetros'!$D$23,"NO APLICA")))),"")</f>
        <v/>
      </c>
      <c r="HC93" s="240" t="str">
        <f t="shared" si="421"/>
        <v/>
      </c>
      <c r="HD93" s="291">
        <f t="shared" si="335"/>
        <v>0</v>
      </c>
      <c r="HE93" s="234">
        <f t="shared" si="422"/>
        <v>0</v>
      </c>
      <c r="HF93" s="234">
        <f t="shared" si="423"/>
        <v>0</v>
      </c>
      <c r="HG93" s="234">
        <f t="shared" si="424"/>
        <v>0</v>
      </c>
      <c r="HH93" s="242">
        <f t="shared" si="425"/>
        <v>0</v>
      </c>
      <c r="HJ93" s="234">
        <f t="shared" si="459"/>
        <v>80</v>
      </c>
      <c r="HK93" s="235" t="str">
        <f t="shared" si="426"/>
        <v/>
      </c>
      <c r="HL93" s="236" t="str">
        <f>IFERROR(VLOOKUP(HK93,'Referencia Parámetros'!$A$2:$B$18,2),"")</f>
        <v/>
      </c>
      <c r="HM93" s="140"/>
      <c r="HN93" s="140"/>
      <c r="HO93" s="136" t="str">
        <f t="shared" si="336"/>
        <v>Completar</v>
      </c>
      <c r="HP93" s="134"/>
      <c r="HQ93" s="134"/>
      <c r="HR93" s="134"/>
      <c r="HS93" s="136" t="str">
        <f t="shared" si="337"/>
        <v>Completar</v>
      </c>
      <c r="HT93" s="137" t="str">
        <f t="shared" si="338"/>
        <v>Completar</v>
      </c>
      <c r="HU93" s="137" t="str">
        <f t="shared" si="339"/>
        <v>Completar</v>
      </c>
      <c r="HV93" s="135"/>
      <c r="HW93" s="136" t="str">
        <f t="shared" si="340"/>
        <v>Completar</v>
      </c>
      <c r="HX93" s="237">
        <f t="shared" si="427"/>
        <v>0</v>
      </c>
      <c r="HY93" s="238">
        <f t="shared" si="428"/>
        <v>0</v>
      </c>
      <c r="HZ93" s="239" t="str">
        <f>IFERROR(IF(HY93&gt;20*HL93,'Referencia Parámetros'!$D$20,IF(HY93&gt;10*HL93,'Referencia Parámetros'!$D$21,IF(HY93&gt;5*HL93,'Referencia Parámetros'!$D$22, IF(HY93&gt;1,'Referencia Parámetros'!$D$23,"NO APLICA")))),"")</f>
        <v/>
      </c>
      <c r="IA93" s="240" t="str">
        <f t="shared" si="429"/>
        <v/>
      </c>
      <c r="IB93" s="291">
        <f t="shared" si="341"/>
        <v>0</v>
      </c>
      <c r="IC93" s="234">
        <f t="shared" si="430"/>
        <v>0</v>
      </c>
      <c r="ID93" s="234">
        <f t="shared" si="431"/>
        <v>0</v>
      </c>
      <c r="IE93" s="234">
        <f t="shared" si="432"/>
        <v>0</v>
      </c>
      <c r="IF93" s="242">
        <f t="shared" si="433"/>
        <v>0</v>
      </c>
      <c r="IH93" s="234">
        <f t="shared" si="460"/>
        <v>80</v>
      </c>
      <c r="II93" s="235" t="str">
        <f t="shared" si="434"/>
        <v/>
      </c>
      <c r="IJ93" s="236" t="str">
        <f>IFERROR(VLOOKUP(II93,'Referencia Parámetros'!$A$2:$B$18,2),"")</f>
        <v/>
      </c>
      <c r="IK93" s="140"/>
      <c r="IL93" s="140"/>
      <c r="IM93" s="136" t="str">
        <f t="shared" si="342"/>
        <v>Completar</v>
      </c>
      <c r="IN93" s="134"/>
      <c r="IO93" s="134"/>
      <c r="IP93" s="134"/>
      <c r="IQ93" s="136" t="str">
        <f t="shared" si="343"/>
        <v>Completar</v>
      </c>
      <c r="IR93" s="137" t="str">
        <f t="shared" si="344"/>
        <v>Completar</v>
      </c>
      <c r="IS93" s="137" t="str">
        <f t="shared" si="345"/>
        <v>Completar</v>
      </c>
      <c r="IT93" s="135"/>
      <c r="IU93" s="136" t="str">
        <f t="shared" si="346"/>
        <v>Completar</v>
      </c>
      <c r="IV93" s="237">
        <f t="shared" si="435"/>
        <v>0</v>
      </c>
      <c r="IW93" s="238">
        <f t="shared" si="436"/>
        <v>0</v>
      </c>
      <c r="IX93" s="239" t="str">
        <f>IFERROR(IF(IW93&gt;20*IJ93,'Referencia Parámetros'!$D$20,IF(IW93&gt;10*IJ93,'Referencia Parámetros'!$D$21,IF(IW93&gt;5*IJ93,'Referencia Parámetros'!$D$22, IF(IW93&gt;1,'Referencia Parámetros'!$D$23,"NO APLICA")))),"")</f>
        <v/>
      </c>
      <c r="IY93" s="240" t="str">
        <f t="shared" si="437"/>
        <v/>
      </c>
      <c r="IZ93" s="291">
        <f t="shared" si="347"/>
        <v>0</v>
      </c>
      <c r="JA93" s="234">
        <f t="shared" si="438"/>
        <v>0</v>
      </c>
      <c r="JB93" s="234">
        <f t="shared" si="439"/>
        <v>0</v>
      </c>
      <c r="JC93" s="234">
        <f t="shared" si="440"/>
        <v>0</v>
      </c>
      <c r="JD93" s="242">
        <f t="shared" si="441"/>
        <v>0</v>
      </c>
      <c r="JE93" s="198"/>
      <c r="JF93" s="234">
        <f t="shared" si="461"/>
        <v>80</v>
      </c>
      <c r="JG93" s="235" t="str">
        <f t="shared" si="442"/>
        <v/>
      </c>
      <c r="JH93" s="236" t="str">
        <f>IFERROR(VLOOKUP(JG93,'Referencia Parámetros'!$A$2:$B$18,2),"")</f>
        <v/>
      </c>
      <c r="JI93" s="140"/>
      <c r="JJ93" s="140"/>
      <c r="JK93" s="136" t="str">
        <f t="shared" si="348"/>
        <v>Completar</v>
      </c>
      <c r="JL93" s="134"/>
      <c r="JM93" s="134"/>
      <c r="JN93" s="134"/>
      <c r="JO93" s="136" t="str">
        <f t="shared" si="349"/>
        <v>Completar</v>
      </c>
      <c r="JP93" s="137" t="str">
        <f t="shared" si="350"/>
        <v>Completar</v>
      </c>
      <c r="JQ93" s="137" t="str">
        <f t="shared" si="351"/>
        <v>Completar</v>
      </c>
      <c r="JR93" s="135"/>
      <c r="JS93" s="136" t="str">
        <f t="shared" si="352"/>
        <v>Completar</v>
      </c>
      <c r="JT93" s="237">
        <f t="shared" si="443"/>
        <v>0</v>
      </c>
      <c r="JU93" s="238">
        <f t="shared" si="444"/>
        <v>0</v>
      </c>
      <c r="JV93" s="239" t="str">
        <f>IFERROR(IF(JU93&gt;20*JH93,'Referencia Parámetros'!$D$20,IF(JU93&gt;10*JH93,'Referencia Parámetros'!$D$21,IF(JU93&gt;5*JH93,'Referencia Parámetros'!$D$22, IF(JU93&gt;1,'Referencia Parámetros'!$D$23,"NO APLICA")))),"")</f>
        <v/>
      </c>
      <c r="JW93" s="240" t="str">
        <f t="shared" si="445"/>
        <v/>
      </c>
      <c r="JX93" s="291">
        <f t="shared" si="353"/>
        <v>0</v>
      </c>
      <c r="JY93" s="234">
        <f t="shared" si="446"/>
        <v>0</v>
      </c>
      <c r="JZ93" s="234">
        <f t="shared" si="447"/>
        <v>0</v>
      </c>
      <c r="KA93" s="234">
        <f t="shared" si="448"/>
        <v>0</v>
      </c>
      <c r="KB93" s="242">
        <f t="shared" si="449"/>
        <v>0</v>
      </c>
      <c r="LK93" s="244"/>
      <c r="LY93" s="198"/>
    </row>
    <row r="94" spans="1:337" ht="16.5" customHeight="1" x14ac:dyDescent="0.25">
      <c r="A94" s="234">
        <f t="shared" si="450"/>
        <v>81</v>
      </c>
      <c r="B94" s="235" t="str">
        <f t="shared" si="354"/>
        <v/>
      </c>
      <c r="C94" s="236" t="str">
        <f>+IFERROR(VLOOKUP(B94,'Referencia Parámetros'!$A$2:$B$18,2),"")</f>
        <v/>
      </c>
      <c r="D94" s="140"/>
      <c r="E94" s="134"/>
      <c r="F94" s="135"/>
      <c r="G94" s="134"/>
      <c r="H94" s="134"/>
      <c r="I94" s="134"/>
      <c r="J94" s="135"/>
      <c r="K94" s="141"/>
      <c r="L94" s="141"/>
      <c r="M94" s="135"/>
      <c r="N94" s="135"/>
      <c r="O94" s="237">
        <f t="shared" si="355"/>
        <v>0</v>
      </c>
      <c r="P94" s="238">
        <f t="shared" si="356"/>
        <v>0</v>
      </c>
      <c r="Q94" s="239" t="str">
        <f>IFERROR(IF(P94&gt;20*C94,'Referencia Parámetros'!$D$20,IF(P94&gt;10*C94,'Referencia Parámetros'!$D$21,IF(P94&gt;5*C94,'Referencia Parámetros'!$D$22,IF(P94&gt;1,'Referencia Parámetros'!$D$23,"NO APLICA")))),"")</f>
        <v/>
      </c>
      <c r="R94" s="240" t="str">
        <f t="shared" si="357"/>
        <v/>
      </c>
      <c r="S94" s="300">
        <f t="shared" si="288"/>
        <v>0</v>
      </c>
      <c r="T94" s="234">
        <f t="shared" si="358"/>
        <v>0</v>
      </c>
      <c r="U94" s="234">
        <f t="shared" si="359"/>
        <v>0</v>
      </c>
      <c r="V94" s="234">
        <f t="shared" si="360"/>
        <v>0</v>
      </c>
      <c r="W94" s="242">
        <f t="shared" si="361"/>
        <v>0</v>
      </c>
      <c r="X94" s="297"/>
      <c r="Z94" s="234">
        <f t="shared" si="451"/>
        <v>81</v>
      </c>
      <c r="AA94" s="235" t="str">
        <f t="shared" si="362"/>
        <v/>
      </c>
      <c r="AB94" s="236" t="str">
        <f>IFERROR(VLOOKUP(AA94,'Referencia Parámetros'!$A$2:$B$18,2),"")</f>
        <v/>
      </c>
      <c r="AC94" s="140"/>
      <c r="AD94" s="140"/>
      <c r="AE94" s="136" t="str">
        <f t="shared" si="289"/>
        <v>Completar</v>
      </c>
      <c r="AF94" s="134"/>
      <c r="AG94" s="134"/>
      <c r="AH94" s="134"/>
      <c r="AI94" s="136" t="str">
        <f t="shared" si="290"/>
        <v>Completar</v>
      </c>
      <c r="AJ94" s="137" t="str">
        <f t="shared" si="291"/>
        <v>Completar</v>
      </c>
      <c r="AK94" s="137" t="str">
        <f t="shared" si="292"/>
        <v>Completar</v>
      </c>
      <c r="AL94" s="135"/>
      <c r="AM94" s="136" t="str">
        <f t="shared" si="293"/>
        <v>Completar</v>
      </c>
      <c r="AN94" s="237">
        <f t="shared" si="363"/>
        <v>0</v>
      </c>
      <c r="AO94" s="238">
        <f t="shared" si="364"/>
        <v>0</v>
      </c>
      <c r="AP94" s="239" t="str">
        <f>IFERROR(IF(AO94&gt;20*AB94,'Referencia Parámetros'!$D$20,IF(AO94&gt;10*AB94,'Referencia Parámetros'!$D$21,IF(AO94&gt;5*AB94,'Referencia Parámetros'!$D$22, IF(AO94&gt;1,'Referencia Parámetros'!$D$23,"NO APLICA")))),"")</f>
        <v/>
      </c>
      <c r="AQ94" s="240" t="str">
        <f t="shared" si="365"/>
        <v/>
      </c>
      <c r="AR94" s="291">
        <f t="shared" si="462"/>
        <v>0</v>
      </c>
      <c r="AS94" s="234">
        <f t="shared" si="366"/>
        <v>0</v>
      </c>
      <c r="AT94" s="234">
        <f t="shared" si="367"/>
        <v>0</v>
      </c>
      <c r="AU94" s="234">
        <f t="shared" si="368"/>
        <v>0</v>
      </c>
      <c r="AV94" s="242">
        <f t="shared" si="369"/>
        <v>0</v>
      </c>
      <c r="AX94" s="234">
        <f t="shared" si="452"/>
        <v>81</v>
      </c>
      <c r="AY94" s="235" t="str">
        <f t="shared" si="370"/>
        <v/>
      </c>
      <c r="AZ94" s="236" t="str">
        <f>IFERROR(VLOOKUP(AY94,'Referencia Parámetros'!$A$2:$B$18,2),"")</f>
        <v/>
      </c>
      <c r="BA94" s="140"/>
      <c r="BB94" s="140"/>
      <c r="BC94" s="136" t="str">
        <f t="shared" si="294"/>
        <v>Completar</v>
      </c>
      <c r="BD94" s="134"/>
      <c r="BE94" s="134"/>
      <c r="BF94" s="134"/>
      <c r="BG94" s="136" t="str">
        <f t="shared" si="295"/>
        <v>Completar</v>
      </c>
      <c r="BH94" s="137" t="str">
        <f t="shared" si="296"/>
        <v>Completar</v>
      </c>
      <c r="BI94" s="137" t="str">
        <f t="shared" si="297"/>
        <v>Completar</v>
      </c>
      <c r="BJ94" s="135"/>
      <c r="BK94" s="136" t="str">
        <f t="shared" si="298"/>
        <v>Completar</v>
      </c>
      <c r="BL94" s="237">
        <f t="shared" si="371"/>
        <v>0</v>
      </c>
      <c r="BM94" s="238">
        <f t="shared" si="372"/>
        <v>0</v>
      </c>
      <c r="BN94" s="239" t="str">
        <f>IFERROR(IF(BM94&gt;20*AZ94,'Referencia Parámetros'!$D$20,IF(BM94&gt;10*AZ94,'Referencia Parámetros'!$D$21,IF(BM94&gt;5*AZ94,'Referencia Parámetros'!$D$22, IF(BM94&gt;1,'Referencia Parámetros'!$D$23,"NO APLICA")))),"")</f>
        <v/>
      </c>
      <c r="BO94" s="240" t="str">
        <f t="shared" si="373"/>
        <v/>
      </c>
      <c r="BP94" s="291">
        <f t="shared" si="299"/>
        <v>0</v>
      </c>
      <c r="BQ94" s="234">
        <f t="shared" si="374"/>
        <v>0</v>
      </c>
      <c r="BR94" s="234">
        <f t="shared" si="375"/>
        <v>0</v>
      </c>
      <c r="BS94" s="234">
        <f t="shared" si="376"/>
        <v>0</v>
      </c>
      <c r="BT94" s="242">
        <f t="shared" si="377"/>
        <v>0</v>
      </c>
      <c r="BV94" s="234">
        <f t="shared" si="453"/>
        <v>81</v>
      </c>
      <c r="BW94" s="235" t="str">
        <f t="shared" si="378"/>
        <v/>
      </c>
      <c r="BX94" s="236" t="str">
        <f>IFERROR(VLOOKUP(BW94,'Referencia Parámetros'!$A$2:$B$18,2),"")</f>
        <v/>
      </c>
      <c r="BY94" s="140"/>
      <c r="BZ94" s="140"/>
      <c r="CA94" s="136" t="str">
        <f t="shared" si="300"/>
        <v>Completar</v>
      </c>
      <c r="CB94" s="134"/>
      <c r="CC94" s="134"/>
      <c r="CD94" s="134"/>
      <c r="CE94" s="136" t="str">
        <f t="shared" si="301"/>
        <v>Completar</v>
      </c>
      <c r="CF94" s="137" t="str">
        <f t="shared" si="302"/>
        <v>Completar</v>
      </c>
      <c r="CG94" s="137" t="str">
        <f t="shared" si="303"/>
        <v>Completar</v>
      </c>
      <c r="CH94" s="135"/>
      <c r="CI94" s="136" t="str">
        <f t="shared" si="304"/>
        <v>Completar</v>
      </c>
      <c r="CJ94" s="237">
        <f t="shared" si="379"/>
        <v>0</v>
      </c>
      <c r="CK94" s="238">
        <f t="shared" si="380"/>
        <v>0</v>
      </c>
      <c r="CL94" s="239" t="str">
        <f>IFERROR(IF(CK94&gt;20*BX94,'Referencia Parámetros'!$D$20,IF(CK94&gt;10*BX94,'Referencia Parámetros'!$D$21,IF(CK94&gt;5*BX94,'Referencia Parámetros'!$D$22, IF(CK94&gt;1,'Referencia Parámetros'!$D$23,"NO APLICA")))),"")</f>
        <v/>
      </c>
      <c r="CM94" s="240" t="str">
        <f t="shared" si="381"/>
        <v/>
      </c>
      <c r="CN94" s="291">
        <f t="shared" si="305"/>
        <v>0</v>
      </c>
      <c r="CO94" s="234">
        <f t="shared" si="382"/>
        <v>0</v>
      </c>
      <c r="CP94" s="234">
        <f t="shared" si="383"/>
        <v>0</v>
      </c>
      <c r="CQ94" s="234">
        <f t="shared" si="384"/>
        <v>0</v>
      </c>
      <c r="CR94" s="242">
        <f t="shared" si="385"/>
        <v>0</v>
      </c>
      <c r="CT94" s="234">
        <f t="shared" si="454"/>
        <v>81</v>
      </c>
      <c r="CU94" s="235" t="str">
        <f t="shared" si="386"/>
        <v/>
      </c>
      <c r="CV94" s="236" t="str">
        <f>IFERROR(VLOOKUP(CU94,'Referencia Parámetros'!$A$2:$B$18,2),"")</f>
        <v/>
      </c>
      <c r="CW94" s="140"/>
      <c r="CX94" s="140"/>
      <c r="CY94" s="136" t="str">
        <f t="shared" si="306"/>
        <v>Completar</v>
      </c>
      <c r="CZ94" s="134"/>
      <c r="DA94" s="134"/>
      <c r="DB94" s="134"/>
      <c r="DC94" s="136" t="str">
        <f t="shared" si="307"/>
        <v>Completar</v>
      </c>
      <c r="DD94" s="137" t="str">
        <f t="shared" si="308"/>
        <v>Completar</v>
      </c>
      <c r="DE94" s="137" t="str">
        <f t="shared" si="309"/>
        <v>Completar</v>
      </c>
      <c r="DF94" s="135"/>
      <c r="DG94" s="136" t="str">
        <f t="shared" si="310"/>
        <v>Completar</v>
      </c>
      <c r="DH94" s="237">
        <f t="shared" si="387"/>
        <v>0</v>
      </c>
      <c r="DI94" s="238">
        <f t="shared" si="388"/>
        <v>0</v>
      </c>
      <c r="DJ94" s="239" t="str">
        <f>IFERROR(IF(DI94&gt;20*CV94,'Referencia Parámetros'!$D$20,IF(DI94&gt;10*CV94,'Referencia Parámetros'!$D$21,IF(DI94&gt;5*CV94,'Referencia Parámetros'!$D$22, IF(DI94&gt;1,'Referencia Parámetros'!$D$23,"NO APLICA")))),"")</f>
        <v/>
      </c>
      <c r="DK94" s="240" t="str">
        <f t="shared" si="389"/>
        <v/>
      </c>
      <c r="DL94" s="291">
        <f t="shared" si="311"/>
        <v>0</v>
      </c>
      <c r="DM94" s="234">
        <f t="shared" si="390"/>
        <v>0</v>
      </c>
      <c r="DN94" s="234">
        <f t="shared" si="391"/>
        <v>0</v>
      </c>
      <c r="DO94" s="234">
        <f t="shared" si="392"/>
        <v>0</v>
      </c>
      <c r="DP94" s="242">
        <f t="shared" si="393"/>
        <v>0</v>
      </c>
      <c r="DR94" s="234">
        <f t="shared" si="455"/>
        <v>81</v>
      </c>
      <c r="DS94" s="235" t="str">
        <f t="shared" si="394"/>
        <v/>
      </c>
      <c r="DT94" s="236" t="str">
        <f>IFERROR(VLOOKUP(DS94,'Referencia Parámetros'!$A$2:$B$18,2),"")</f>
        <v/>
      </c>
      <c r="DU94" s="140"/>
      <c r="DV94" s="140"/>
      <c r="DW94" s="136" t="str">
        <f t="shared" si="312"/>
        <v>Completar</v>
      </c>
      <c r="DX94" s="134"/>
      <c r="DY94" s="134"/>
      <c r="DZ94" s="134"/>
      <c r="EA94" s="136" t="str">
        <f t="shared" si="313"/>
        <v>Completar</v>
      </c>
      <c r="EB94" s="137" t="str">
        <f t="shared" si="314"/>
        <v>Completar</v>
      </c>
      <c r="EC94" s="137" t="str">
        <f t="shared" si="315"/>
        <v>Completar</v>
      </c>
      <c r="ED94" s="135"/>
      <c r="EE94" s="136" t="str">
        <f t="shared" si="316"/>
        <v>Completar</v>
      </c>
      <c r="EF94" s="237">
        <f t="shared" si="395"/>
        <v>0</v>
      </c>
      <c r="EG94" s="238">
        <f t="shared" si="396"/>
        <v>0</v>
      </c>
      <c r="EH94" s="239" t="str">
        <f>IFERROR(IF(EG94&gt;20*DT94,'Referencia Parámetros'!$D$20,IF(EG94&gt;10*DT94,'Referencia Parámetros'!$D$21,IF(EG94&gt;5*DT94,'Referencia Parámetros'!$D$22, IF(EG94&gt;1,'Referencia Parámetros'!$D$23,"NO APLICA")))),"")</f>
        <v/>
      </c>
      <c r="EI94" s="240" t="str">
        <f t="shared" si="397"/>
        <v/>
      </c>
      <c r="EJ94" s="291">
        <f t="shared" si="317"/>
        <v>0</v>
      </c>
      <c r="EK94" s="234">
        <f t="shared" si="398"/>
        <v>0</v>
      </c>
      <c r="EL94" s="234">
        <f t="shared" si="399"/>
        <v>0</v>
      </c>
      <c r="EM94" s="234">
        <f t="shared" si="400"/>
        <v>0</v>
      </c>
      <c r="EN94" s="242">
        <f t="shared" si="401"/>
        <v>0</v>
      </c>
      <c r="EP94" s="234">
        <f t="shared" si="456"/>
        <v>81</v>
      </c>
      <c r="EQ94" s="235" t="str">
        <f t="shared" si="402"/>
        <v/>
      </c>
      <c r="ER94" s="236" t="str">
        <f>IFERROR(VLOOKUP(EQ94,'Referencia Parámetros'!$A$2:$B$18,2),"")</f>
        <v/>
      </c>
      <c r="ES94" s="140"/>
      <c r="ET94" s="140"/>
      <c r="EU94" s="136" t="str">
        <f t="shared" si="318"/>
        <v>Completar</v>
      </c>
      <c r="EV94" s="134"/>
      <c r="EW94" s="134"/>
      <c r="EX94" s="134"/>
      <c r="EY94" s="136" t="str">
        <f t="shared" si="319"/>
        <v>Completar</v>
      </c>
      <c r="EZ94" s="137" t="str">
        <f t="shared" si="320"/>
        <v>Completar</v>
      </c>
      <c r="FA94" s="137" t="str">
        <f t="shared" si="321"/>
        <v>Completar</v>
      </c>
      <c r="FB94" s="135"/>
      <c r="FC94" s="136" t="str">
        <f t="shared" si="322"/>
        <v>Completar</v>
      </c>
      <c r="FD94" s="237">
        <f t="shared" si="403"/>
        <v>0</v>
      </c>
      <c r="FE94" s="238">
        <f t="shared" si="404"/>
        <v>0</v>
      </c>
      <c r="FF94" s="239" t="str">
        <f>IFERROR(IF(FE94&gt;20*ER94,'Referencia Parámetros'!$D$20,IF(FE94&gt;10*ER94,'Referencia Parámetros'!$D$21,IF(FE94&gt;5*ER94,'Referencia Parámetros'!$D$22, IF(FE94&gt;1,'Referencia Parámetros'!$D$23,"NO APLICA")))),"")</f>
        <v/>
      </c>
      <c r="FG94" s="240" t="str">
        <f t="shared" si="405"/>
        <v/>
      </c>
      <c r="FH94" s="291">
        <f t="shared" si="323"/>
        <v>0</v>
      </c>
      <c r="FI94" s="234">
        <f t="shared" si="406"/>
        <v>0</v>
      </c>
      <c r="FJ94" s="234">
        <f t="shared" si="407"/>
        <v>0</v>
      </c>
      <c r="FK94" s="234">
        <f t="shared" si="408"/>
        <v>0</v>
      </c>
      <c r="FL94" s="242">
        <f t="shared" si="409"/>
        <v>0</v>
      </c>
      <c r="FN94" s="234">
        <f t="shared" si="457"/>
        <v>81</v>
      </c>
      <c r="FO94" s="235" t="str">
        <f t="shared" si="410"/>
        <v/>
      </c>
      <c r="FP94" s="236" t="str">
        <f>IFERROR(VLOOKUP(FO94,'Referencia Parámetros'!$A$2:$B$18,2),"")</f>
        <v/>
      </c>
      <c r="FQ94" s="140"/>
      <c r="FR94" s="140"/>
      <c r="FS94" s="136" t="str">
        <f t="shared" si="324"/>
        <v>Completar</v>
      </c>
      <c r="FT94" s="134"/>
      <c r="FU94" s="134"/>
      <c r="FV94" s="134"/>
      <c r="FW94" s="136" t="str">
        <f t="shared" si="325"/>
        <v>Completar</v>
      </c>
      <c r="FX94" s="137" t="str">
        <f t="shared" si="326"/>
        <v>Completar</v>
      </c>
      <c r="FY94" s="137" t="str">
        <f t="shared" si="327"/>
        <v>Completar</v>
      </c>
      <c r="FZ94" s="135"/>
      <c r="GA94" s="136" t="str">
        <f t="shared" si="328"/>
        <v>Completar</v>
      </c>
      <c r="GB94" s="237">
        <f t="shared" si="411"/>
        <v>0</v>
      </c>
      <c r="GC94" s="238">
        <f t="shared" si="412"/>
        <v>0</v>
      </c>
      <c r="GD94" s="239" t="str">
        <f>IFERROR(IF(GC94&gt;20*FP94,'Referencia Parámetros'!$D$20,IF(GC94&gt;10*FP94,'Referencia Parámetros'!$D$21,IF(GC94&gt;5*FP94,'Referencia Parámetros'!$D$22, IF(GC94&gt;1,'Referencia Parámetros'!$D$23,"NO APLICA")))),"")</f>
        <v/>
      </c>
      <c r="GE94" s="240" t="str">
        <f t="shared" si="413"/>
        <v/>
      </c>
      <c r="GF94" s="291">
        <f t="shared" si="329"/>
        <v>0</v>
      </c>
      <c r="GG94" s="234">
        <f t="shared" si="414"/>
        <v>0</v>
      </c>
      <c r="GH94" s="234">
        <f t="shared" si="415"/>
        <v>0</v>
      </c>
      <c r="GI94" s="234">
        <f t="shared" si="416"/>
        <v>0</v>
      </c>
      <c r="GJ94" s="242">
        <f t="shared" si="417"/>
        <v>0</v>
      </c>
      <c r="GL94" s="234">
        <f t="shared" si="458"/>
        <v>81</v>
      </c>
      <c r="GM94" s="235" t="str">
        <f t="shared" si="418"/>
        <v/>
      </c>
      <c r="GN94" s="236" t="str">
        <f>IFERROR(VLOOKUP(GM94,'Referencia Parámetros'!$A$2:$B$18,2),"")</f>
        <v/>
      </c>
      <c r="GO94" s="140"/>
      <c r="GP94" s="140"/>
      <c r="GQ94" s="136" t="str">
        <f t="shared" si="330"/>
        <v>Completar</v>
      </c>
      <c r="GR94" s="134"/>
      <c r="GS94" s="134"/>
      <c r="GT94" s="134"/>
      <c r="GU94" s="136" t="str">
        <f t="shared" si="331"/>
        <v>Completar</v>
      </c>
      <c r="GV94" s="137" t="str">
        <f t="shared" si="332"/>
        <v>Completar</v>
      </c>
      <c r="GW94" s="137" t="str">
        <f t="shared" si="333"/>
        <v>Completar</v>
      </c>
      <c r="GX94" s="135"/>
      <c r="GY94" s="136" t="str">
        <f t="shared" si="334"/>
        <v>Completar</v>
      </c>
      <c r="GZ94" s="237">
        <f t="shared" si="419"/>
        <v>0</v>
      </c>
      <c r="HA94" s="238">
        <f t="shared" si="420"/>
        <v>0</v>
      </c>
      <c r="HB94" s="239" t="str">
        <f>IFERROR(IF(HA94&gt;20*GN94,'Referencia Parámetros'!$D$20,IF(HA94&gt;10*GN94,'Referencia Parámetros'!$D$21,IF(HA94&gt;5*GN94,'Referencia Parámetros'!$D$22, IF(HA94&gt;1,'Referencia Parámetros'!$D$23,"NO APLICA")))),"")</f>
        <v/>
      </c>
      <c r="HC94" s="240" t="str">
        <f t="shared" si="421"/>
        <v/>
      </c>
      <c r="HD94" s="291">
        <f t="shared" si="335"/>
        <v>0</v>
      </c>
      <c r="HE94" s="234">
        <f t="shared" si="422"/>
        <v>0</v>
      </c>
      <c r="HF94" s="234">
        <f t="shared" si="423"/>
        <v>0</v>
      </c>
      <c r="HG94" s="234">
        <f t="shared" si="424"/>
        <v>0</v>
      </c>
      <c r="HH94" s="242">
        <f t="shared" si="425"/>
        <v>0</v>
      </c>
      <c r="HJ94" s="234">
        <f t="shared" si="459"/>
        <v>81</v>
      </c>
      <c r="HK94" s="235" t="str">
        <f t="shared" si="426"/>
        <v/>
      </c>
      <c r="HL94" s="236" t="str">
        <f>IFERROR(VLOOKUP(HK94,'Referencia Parámetros'!$A$2:$B$18,2),"")</f>
        <v/>
      </c>
      <c r="HM94" s="140"/>
      <c r="HN94" s="140"/>
      <c r="HO94" s="136" t="str">
        <f t="shared" si="336"/>
        <v>Completar</v>
      </c>
      <c r="HP94" s="134"/>
      <c r="HQ94" s="134"/>
      <c r="HR94" s="134"/>
      <c r="HS94" s="136" t="str">
        <f t="shared" si="337"/>
        <v>Completar</v>
      </c>
      <c r="HT94" s="137" t="str">
        <f t="shared" si="338"/>
        <v>Completar</v>
      </c>
      <c r="HU94" s="137" t="str">
        <f t="shared" si="339"/>
        <v>Completar</v>
      </c>
      <c r="HV94" s="135"/>
      <c r="HW94" s="136" t="str">
        <f t="shared" si="340"/>
        <v>Completar</v>
      </c>
      <c r="HX94" s="237">
        <f t="shared" si="427"/>
        <v>0</v>
      </c>
      <c r="HY94" s="238">
        <f t="shared" si="428"/>
        <v>0</v>
      </c>
      <c r="HZ94" s="239" t="str">
        <f>IFERROR(IF(HY94&gt;20*HL94,'Referencia Parámetros'!$D$20,IF(HY94&gt;10*HL94,'Referencia Parámetros'!$D$21,IF(HY94&gt;5*HL94,'Referencia Parámetros'!$D$22, IF(HY94&gt;1,'Referencia Parámetros'!$D$23,"NO APLICA")))),"")</f>
        <v/>
      </c>
      <c r="IA94" s="240" t="str">
        <f t="shared" si="429"/>
        <v/>
      </c>
      <c r="IB94" s="291">
        <f t="shared" si="341"/>
        <v>0</v>
      </c>
      <c r="IC94" s="234">
        <f t="shared" si="430"/>
        <v>0</v>
      </c>
      <c r="ID94" s="234">
        <f t="shared" si="431"/>
        <v>0</v>
      </c>
      <c r="IE94" s="234">
        <f t="shared" si="432"/>
        <v>0</v>
      </c>
      <c r="IF94" s="242">
        <f t="shared" si="433"/>
        <v>0</v>
      </c>
      <c r="IH94" s="234">
        <f t="shared" si="460"/>
        <v>81</v>
      </c>
      <c r="II94" s="235" t="str">
        <f t="shared" si="434"/>
        <v/>
      </c>
      <c r="IJ94" s="236" t="str">
        <f>IFERROR(VLOOKUP(II94,'Referencia Parámetros'!$A$2:$B$18,2),"")</f>
        <v/>
      </c>
      <c r="IK94" s="140"/>
      <c r="IL94" s="140"/>
      <c r="IM94" s="136" t="str">
        <f t="shared" si="342"/>
        <v>Completar</v>
      </c>
      <c r="IN94" s="134"/>
      <c r="IO94" s="134"/>
      <c r="IP94" s="134"/>
      <c r="IQ94" s="136" t="str">
        <f t="shared" si="343"/>
        <v>Completar</v>
      </c>
      <c r="IR94" s="137" t="str">
        <f t="shared" si="344"/>
        <v>Completar</v>
      </c>
      <c r="IS94" s="137" t="str">
        <f t="shared" si="345"/>
        <v>Completar</v>
      </c>
      <c r="IT94" s="135"/>
      <c r="IU94" s="136" t="str">
        <f t="shared" si="346"/>
        <v>Completar</v>
      </c>
      <c r="IV94" s="237">
        <f t="shared" si="435"/>
        <v>0</v>
      </c>
      <c r="IW94" s="238">
        <f t="shared" si="436"/>
        <v>0</v>
      </c>
      <c r="IX94" s="239" t="str">
        <f>IFERROR(IF(IW94&gt;20*IJ94,'Referencia Parámetros'!$D$20,IF(IW94&gt;10*IJ94,'Referencia Parámetros'!$D$21,IF(IW94&gt;5*IJ94,'Referencia Parámetros'!$D$22, IF(IW94&gt;1,'Referencia Parámetros'!$D$23,"NO APLICA")))),"")</f>
        <v/>
      </c>
      <c r="IY94" s="240" t="str">
        <f t="shared" si="437"/>
        <v/>
      </c>
      <c r="IZ94" s="291">
        <f t="shared" si="347"/>
        <v>0</v>
      </c>
      <c r="JA94" s="234">
        <f t="shared" si="438"/>
        <v>0</v>
      </c>
      <c r="JB94" s="234">
        <f t="shared" si="439"/>
        <v>0</v>
      </c>
      <c r="JC94" s="234">
        <f t="shared" si="440"/>
        <v>0</v>
      </c>
      <c r="JD94" s="242">
        <f t="shared" si="441"/>
        <v>0</v>
      </c>
      <c r="JE94" s="198"/>
      <c r="JF94" s="234">
        <f t="shared" si="461"/>
        <v>81</v>
      </c>
      <c r="JG94" s="235" t="str">
        <f t="shared" si="442"/>
        <v/>
      </c>
      <c r="JH94" s="236" t="str">
        <f>IFERROR(VLOOKUP(JG94,'Referencia Parámetros'!$A$2:$B$18,2),"")</f>
        <v/>
      </c>
      <c r="JI94" s="140"/>
      <c r="JJ94" s="140"/>
      <c r="JK94" s="136" t="str">
        <f t="shared" si="348"/>
        <v>Completar</v>
      </c>
      <c r="JL94" s="134"/>
      <c r="JM94" s="134"/>
      <c r="JN94" s="134"/>
      <c r="JO94" s="136" t="str">
        <f t="shared" si="349"/>
        <v>Completar</v>
      </c>
      <c r="JP94" s="137" t="str">
        <f t="shared" si="350"/>
        <v>Completar</v>
      </c>
      <c r="JQ94" s="137" t="str">
        <f t="shared" si="351"/>
        <v>Completar</v>
      </c>
      <c r="JR94" s="135"/>
      <c r="JS94" s="136" t="str">
        <f t="shared" si="352"/>
        <v>Completar</v>
      </c>
      <c r="JT94" s="237">
        <f t="shared" si="443"/>
        <v>0</v>
      </c>
      <c r="JU94" s="238">
        <f t="shared" si="444"/>
        <v>0</v>
      </c>
      <c r="JV94" s="239" t="str">
        <f>IFERROR(IF(JU94&gt;20*JH94,'Referencia Parámetros'!$D$20,IF(JU94&gt;10*JH94,'Referencia Parámetros'!$D$21,IF(JU94&gt;5*JH94,'Referencia Parámetros'!$D$22, IF(JU94&gt;1,'Referencia Parámetros'!$D$23,"NO APLICA")))),"")</f>
        <v/>
      </c>
      <c r="JW94" s="240" t="str">
        <f t="shared" si="445"/>
        <v/>
      </c>
      <c r="JX94" s="291">
        <f t="shared" si="353"/>
        <v>0</v>
      </c>
      <c r="JY94" s="234">
        <f t="shared" si="446"/>
        <v>0</v>
      </c>
      <c r="JZ94" s="234">
        <f t="shared" si="447"/>
        <v>0</v>
      </c>
      <c r="KA94" s="234">
        <f t="shared" si="448"/>
        <v>0</v>
      </c>
      <c r="KB94" s="242">
        <f t="shared" si="449"/>
        <v>0</v>
      </c>
      <c r="LK94" s="244"/>
      <c r="LY94" s="198"/>
    </row>
    <row r="95" spans="1:337" ht="16.5" customHeight="1" x14ac:dyDescent="0.25">
      <c r="A95" s="234">
        <f t="shared" si="450"/>
        <v>82</v>
      </c>
      <c r="B95" s="235" t="str">
        <f t="shared" si="354"/>
        <v/>
      </c>
      <c r="C95" s="236" t="str">
        <f>+IFERROR(VLOOKUP(B95,'Referencia Parámetros'!$A$2:$B$18,2),"")</f>
        <v/>
      </c>
      <c r="D95" s="140"/>
      <c r="E95" s="134"/>
      <c r="F95" s="135"/>
      <c r="G95" s="134"/>
      <c r="H95" s="134"/>
      <c r="I95" s="134"/>
      <c r="J95" s="135"/>
      <c r="K95" s="141"/>
      <c r="L95" s="141"/>
      <c r="M95" s="135"/>
      <c r="N95" s="135"/>
      <c r="O95" s="237">
        <f t="shared" si="355"/>
        <v>0</v>
      </c>
      <c r="P95" s="238">
        <f t="shared" si="356"/>
        <v>0</v>
      </c>
      <c r="Q95" s="239" t="str">
        <f>IFERROR(IF(P95&gt;20*C95,'Referencia Parámetros'!$D$20,IF(P95&gt;10*C95,'Referencia Parámetros'!$D$21,IF(P95&gt;5*C95,'Referencia Parámetros'!$D$22,IF(P95&gt;1,'Referencia Parámetros'!$D$23,"NO APLICA")))),"")</f>
        <v/>
      </c>
      <c r="R95" s="240" t="str">
        <f t="shared" si="357"/>
        <v/>
      </c>
      <c r="S95" s="300">
        <f t="shared" si="288"/>
        <v>0</v>
      </c>
      <c r="T95" s="234">
        <f t="shared" si="358"/>
        <v>0</v>
      </c>
      <c r="U95" s="234">
        <f t="shared" si="359"/>
        <v>0</v>
      </c>
      <c r="V95" s="234">
        <f t="shared" si="360"/>
        <v>0</v>
      </c>
      <c r="W95" s="242">
        <f t="shared" si="361"/>
        <v>0</v>
      </c>
      <c r="X95" s="297"/>
      <c r="Z95" s="234">
        <f t="shared" si="451"/>
        <v>82</v>
      </c>
      <c r="AA95" s="235" t="str">
        <f t="shared" si="362"/>
        <v/>
      </c>
      <c r="AB95" s="236" t="str">
        <f>IFERROR(VLOOKUP(AA95,'Referencia Parámetros'!$A$2:$B$18,2),"")</f>
        <v/>
      </c>
      <c r="AC95" s="140"/>
      <c r="AD95" s="140"/>
      <c r="AE95" s="136" t="str">
        <f t="shared" si="289"/>
        <v>Completar</v>
      </c>
      <c r="AF95" s="134"/>
      <c r="AG95" s="134"/>
      <c r="AH95" s="134"/>
      <c r="AI95" s="136" t="str">
        <f t="shared" si="290"/>
        <v>Completar</v>
      </c>
      <c r="AJ95" s="137" t="str">
        <f t="shared" si="291"/>
        <v>Completar</v>
      </c>
      <c r="AK95" s="137" t="str">
        <f t="shared" si="292"/>
        <v>Completar</v>
      </c>
      <c r="AL95" s="135"/>
      <c r="AM95" s="136" t="str">
        <f t="shared" si="293"/>
        <v>Completar</v>
      </c>
      <c r="AN95" s="237">
        <f t="shared" si="363"/>
        <v>0</v>
      </c>
      <c r="AO95" s="238">
        <f t="shared" si="364"/>
        <v>0</v>
      </c>
      <c r="AP95" s="239" t="str">
        <f>IFERROR(IF(AO95&gt;20*AB95,'Referencia Parámetros'!$D$20,IF(AO95&gt;10*AB95,'Referencia Parámetros'!$D$21,IF(AO95&gt;5*AB95,'Referencia Parámetros'!$D$22, IF(AO95&gt;1,'Referencia Parámetros'!$D$23,"NO APLICA")))),"")</f>
        <v/>
      </c>
      <c r="AQ95" s="240" t="str">
        <f t="shared" si="365"/>
        <v/>
      </c>
      <c r="AR95" s="291">
        <f t="shared" si="462"/>
        <v>0</v>
      </c>
      <c r="AS95" s="234">
        <f t="shared" si="366"/>
        <v>0</v>
      </c>
      <c r="AT95" s="234">
        <f t="shared" si="367"/>
        <v>0</v>
      </c>
      <c r="AU95" s="234">
        <f t="shared" si="368"/>
        <v>0</v>
      </c>
      <c r="AV95" s="242">
        <f t="shared" si="369"/>
        <v>0</v>
      </c>
      <c r="AX95" s="234">
        <f t="shared" si="452"/>
        <v>82</v>
      </c>
      <c r="AY95" s="235" t="str">
        <f t="shared" si="370"/>
        <v/>
      </c>
      <c r="AZ95" s="236" t="str">
        <f>IFERROR(VLOOKUP(AY95,'Referencia Parámetros'!$A$2:$B$18,2),"")</f>
        <v/>
      </c>
      <c r="BA95" s="140"/>
      <c r="BB95" s="140"/>
      <c r="BC95" s="136" t="str">
        <f t="shared" si="294"/>
        <v>Completar</v>
      </c>
      <c r="BD95" s="134"/>
      <c r="BE95" s="134"/>
      <c r="BF95" s="134"/>
      <c r="BG95" s="136" t="str">
        <f t="shared" si="295"/>
        <v>Completar</v>
      </c>
      <c r="BH95" s="137" t="str">
        <f t="shared" si="296"/>
        <v>Completar</v>
      </c>
      <c r="BI95" s="137" t="str">
        <f t="shared" si="297"/>
        <v>Completar</v>
      </c>
      <c r="BJ95" s="135"/>
      <c r="BK95" s="136" t="str">
        <f t="shared" si="298"/>
        <v>Completar</v>
      </c>
      <c r="BL95" s="237">
        <f t="shared" si="371"/>
        <v>0</v>
      </c>
      <c r="BM95" s="238">
        <f t="shared" si="372"/>
        <v>0</v>
      </c>
      <c r="BN95" s="239" t="str">
        <f>IFERROR(IF(BM95&gt;20*AZ95,'Referencia Parámetros'!$D$20,IF(BM95&gt;10*AZ95,'Referencia Parámetros'!$D$21,IF(BM95&gt;5*AZ95,'Referencia Parámetros'!$D$22, IF(BM95&gt;1,'Referencia Parámetros'!$D$23,"NO APLICA")))),"")</f>
        <v/>
      </c>
      <c r="BO95" s="240" t="str">
        <f t="shared" si="373"/>
        <v/>
      </c>
      <c r="BP95" s="291">
        <f t="shared" si="299"/>
        <v>0</v>
      </c>
      <c r="BQ95" s="234">
        <f t="shared" si="374"/>
        <v>0</v>
      </c>
      <c r="BR95" s="234">
        <f t="shared" si="375"/>
        <v>0</v>
      </c>
      <c r="BS95" s="234">
        <f t="shared" si="376"/>
        <v>0</v>
      </c>
      <c r="BT95" s="242">
        <f t="shared" si="377"/>
        <v>0</v>
      </c>
      <c r="BV95" s="234">
        <f t="shared" si="453"/>
        <v>82</v>
      </c>
      <c r="BW95" s="235" t="str">
        <f t="shared" si="378"/>
        <v/>
      </c>
      <c r="BX95" s="236" t="str">
        <f>IFERROR(VLOOKUP(BW95,'Referencia Parámetros'!$A$2:$B$18,2),"")</f>
        <v/>
      </c>
      <c r="BY95" s="140"/>
      <c r="BZ95" s="140"/>
      <c r="CA95" s="136" t="str">
        <f t="shared" si="300"/>
        <v>Completar</v>
      </c>
      <c r="CB95" s="134"/>
      <c r="CC95" s="134"/>
      <c r="CD95" s="134"/>
      <c r="CE95" s="136" t="str">
        <f t="shared" si="301"/>
        <v>Completar</v>
      </c>
      <c r="CF95" s="137" t="str">
        <f t="shared" si="302"/>
        <v>Completar</v>
      </c>
      <c r="CG95" s="137" t="str">
        <f t="shared" si="303"/>
        <v>Completar</v>
      </c>
      <c r="CH95" s="135"/>
      <c r="CI95" s="136" t="str">
        <f t="shared" si="304"/>
        <v>Completar</v>
      </c>
      <c r="CJ95" s="237">
        <f t="shared" si="379"/>
        <v>0</v>
      </c>
      <c r="CK95" s="238">
        <f t="shared" si="380"/>
        <v>0</v>
      </c>
      <c r="CL95" s="239" t="str">
        <f>IFERROR(IF(CK95&gt;20*BX95,'Referencia Parámetros'!$D$20,IF(CK95&gt;10*BX95,'Referencia Parámetros'!$D$21,IF(CK95&gt;5*BX95,'Referencia Parámetros'!$D$22, IF(CK95&gt;1,'Referencia Parámetros'!$D$23,"NO APLICA")))),"")</f>
        <v/>
      </c>
      <c r="CM95" s="240" t="str">
        <f t="shared" si="381"/>
        <v/>
      </c>
      <c r="CN95" s="291">
        <f t="shared" si="305"/>
        <v>0</v>
      </c>
      <c r="CO95" s="234">
        <f t="shared" si="382"/>
        <v>0</v>
      </c>
      <c r="CP95" s="234">
        <f t="shared" si="383"/>
        <v>0</v>
      </c>
      <c r="CQ95" s="234">
        <f t="shared" si="384"/>
        <v>0</v>
      </c>
      <c r="CR95" s="242">
        <f t="shared" si="385"/>
        <v>0</v>
      </c>
      <c r="CT95" s="234">
        <f t="shared" si="454"/>
        <v>82</v>
      </c>
      <c r="CU95" s="235" t="str">
        <f t="shared" si="386"/>
        <v/>
      </c>
      <c r="CV95" s="236" t="str">
        <f>IFERROR(VLOOKUP(CU95,'Referencia Parámetros'!$A$2:$B$18,2),"")</f>
        <v/>
      </c>
      <c r="CW95" s="140"/>
      <c r="CX95" s="140"/>
      <c r="CY95" s="136" t="str">
        <f t="shared" si="306"/>
        <v>Completar</v>
      </c>
      <c r="CZ95" s="134"/>
      <c r="DA95" s="134"/>
      <c r="DB95" s="134"/>
      <c r="DC95" s="136" t="str">
        <f t="shared" si="307"/>
        <v>Completar</v>
      </c>
      <c r="DD95" s="137" t="str">
        <f t="shared" si="308"/>
        <v>Completar</v>
      </c>
      <c r="DE95" s="137" t="str">
        <f t="shared" si="309"/>
        <v>Completar</v>
      </c>
      <c r="DF95" s="135"/>
      <c r="DG95" s="136" t="str">
        <f t="shared" si="310"/>
        <v>Completar</v>
      </c>
      <c r="DH95" s="237">
        <f t="shared" si="387"/>
        <v>0</v>
      </c>
      <c r="DI95" s="238">
        <f t="shared" si="388"/>
        <v>0</v>
      </c>
      <c r="DJ95" s="239" t="str">
        <f>IFERROR(IF(DI95&gt;20*CV95,'Referencia Parámetros'!$D$20,IF(DI95&gt;10*CV95,'Referencia Parámetros'!$D$21,IF(DI95&gt;5*CV95,'Referencia Parámetros'!$D$22, IF(DI95&gt;1,'Referencia Parámetros'!$D$23,"NO APLICA")))),"")</f>
        <v/>
      </c>
      <c r="DK95" s="240" t="str">
        <f t="shared" si="389"/>
        <v/>
      </c>
      <c r="DL95" s="291">
        <f t="shared" si="311"/>
        <v>0</v>
      </c>
      <c r="DM95" s="234">
        <f t="shared" si="390"/>
        <v>0</v>
      </c>
      <c r="DN95" s="234">
        <f t="shared" si="391"/>
        <v>0</v>
      </c>
      <c r="DO95" s="234">
        <f t="shared" si="392"/>
        <v>0</v>
      </c>
      <c r="DP95" s="242">
        <f t="shared" si="393"/>
        <v>0</v>
      </c>
      <c r="DR95" s="234">
        <f t="shared" si="455"/>
        <v>82</v>
      </c>
      <c r="DS95" s="235" t="str">
        <f t="shared" si="394"/>
        <v/>
      </c>
      <c r="DT95" s="236" t="str">
        <f>IFERROR(VLOOKUP(DS95,'Referencia Parámetros'!$A$2:$B$18,2),"")</f>
        <v/>
      </c>
      <c r="DU95" s="140"/>
      <c r="DV95" s="140"/>
      <c r="DW95" s="136" t="str">
        <f t="shared" si="312"/>
        <v>Completar</v>
      </c>
      <c r="DX95" s="134"/>
      <c r="DY95" s="134"/>
      <c r="DZ95" s="134"/>
      <c r="EA95" s="136" t="str">
        <f t="shared" si="313"/>
        <v>Completar</v>
      </c>
      <c r="EB95" s="137" t="str">
        <f t="shared" si="314"/>
        <v>Completar</v>
      </c>
      <c r="EC95" s="137" t="str">
        <f t="shared" si="315"/>
        <v>Completar</v>
      </c>
      <c r="ED95" s="135"/>
      <c r="EE95" s="136" t="str">
        <f t="shared" si="316"/>
        <v>Completar</v>
      </c>
      <c r="EF95" s="237">
        <f t="shared" si="395"/>
        <v>0</v>
      </c>
      <c r="EG95" s="238">
        <f t="shared" si="396"/>
        <v>0</v>
      </c>
      <c r="EH95" s="239" t="str">
        <f>IFERROR(IF(EG95&gt;20*DT95,'Referencia Parámetros'!$D$20,IF(EG95&gt;10*DT95,'Referencia Parámetros'!$D$21,IF(EG95&gt;5*DT95,'Referencia Parámetros'!$D$22, IF(EG95&gt;1,'Referencia Parámetros'!$D$23,"NO APLICA")))),"")</f>
        <v/>
      </c>
      <c r="EI95" s="240" t="str">
        <f t="shared" si="397"/>
        <v/>
      </c>
      <c r="EJ95" s="291">
        <f t="shared" si="317"/>
        <v>0</v>
      </c>
      <c r="EK95" s="234">
        <f t="shared" si="398"/>
        <v>0</v>
      </c>
      <c r="EL95" s="234">
        <f t="shared" si="399"/>
        <v>0</v>
      </c>
      <c r="EM95" s="234">
        <f t="shared" si="400"/>
        <v>0</v>
      </c>
      <c r="EN95" s="242">
        <f t="shared" si="401"/>
        <v>0</v>
      </c>
      <c r="EP95" s="234">
        <f t="shared" si="456"/>
        <v>82</v>
      </c>
      <c r="EQ95" s="235" t="str">
        <f t="shared" si="402"/>
        <v/>
      </c>
      <c r="ER95" s="236" t="str">
        <f>IFERROR(VLOOKUP(EQ95,'Referencia Parámetros'!$A$2:$B$18,2),"")</f>
        <v/>
      </c>
      <c r="ES95" s="140"/>
      <c r="ET95" s="140"/>
      <c r="EU95" s="136" t="str">
        <f t="shared" si="318"/>
        <v>Completar</v>
      </c>
      <c r="EV95" s="134"/>
      <c r="EW95" s="134"/>
      <c r="EX95" s="134"/>
      <c r="EY95" s="136" t="str">
        <f t="shared" si="319"/>
        <v>Completar</v>
      </c>
      <c r="EZ95" s="137" t="str">
        <f t="shared" si="320"/>
        <v>Completar</v>
      </c>
      <c r="FA95" s="137" t="str">
        <f t="shared" si="321"/>
        <v>Completar</v>
      </c>
      <c r="FB95" s="135"/>
      <c r="FC95" s="136" t="str">
        <f t="shared" si="322"/>
        <v>Completar</v>
      </c>
      <c r="FD95" s="237">
        <f t="shared" si="403"/>
        <v>0</v>
      </c>
      <c r="FE95" s="238">
        <f t="shared" si="404"/>
        <v>0</v>
      </c>
      <c r="FF95" s="239" t="str">
        <f>IFERROR(IF(FE95&gt;20*ER95,'Referencia Parámetros'!$D$20,IF(FE95&gt;10*ER95,'Referencia Parámetros'!$D$21,IF(FE95&gt;5*ER95,'Referencia Parámetros'!$D$22, IF(FE95&gt;1,'Referencia Parámetros'!$D$23,"NO APLICA")))),"")</f>
        <v/>
      </c>
      <c r="FG95" s="240" t="str">
        <f t="shared" si="405"/>
        <v/>
      </c>
      <c r="FH95" s="291">
        <f t="shared" si="323"/>
        <v>0</v>
      </c>
      <c r="FI95" s="234">
        <f t="shared" si="406"/>
        <v>0</v>
      </c>
      <c r="FJ95" s="234">
        <f t="shared" si="407"/>
        <v>0</v>
      </c>
      <c r="FK95" s="234">
        <f t="shared" si="408"/>
        <v>0</v>
      </c>
      <c r="FL95" s="242">
        <f t="shared" si="409"/>
        <v>0</v>
      </c>
      <c r="FN95" s="234">
        <f t="shared" si="457"/>
        <v>82</v>
      </c>
      <c r="FO95" s="235" t="str">
        <f t="shared" si="410"/>
        <v/>
      </c>
      <c r="FP95" s="236" t="str">
        <f>IFERROR(VLOOKUP(FO95,'Referencia Parámetros'!$A$2:$B$18,2),"")</f>
        <v/>
      </c>
      <c r="FQ95" s="140"/>
      <c r="FR95" s="140"/>
      <c r="FS95" s="136" t="str">
        <f t="shared" si="324"/>
        <v>Completar</v>
      </c>
      <c r="FT95" s="134"/>
      <c r="FU95" s="134"/>
      <c r="FV95" s="134"/>
      <c r="FW95" s="136" t="str">
        <f t="shared" si="325"/>
        <v>Completar</v>
      </c>
      <c r="FX95" s="137" t="str">
        <f t="shared" si="326"/>
        <v>Completar</v>
      </c>
      <c r="FY95" s="137" t="str">
        <f t="shared" si="327"/>
        <v>Completar</v>
      </c>
      <c r="FZ95" s="135"/>
      <c r="GA95" s="136" t="str">
        <f t="shared" si="328"/>
        <v>Completar</v>
      </c>
      <c r="GB95" s="237">
        <f t="shared" si="411"/>
        <v>0</v>
      </c>
      <c r="GC95" s="238">
        <f t="shared" si="412"/>
        <v>0</v>
      </c>
      <c r="GD95" s="239" t="str">
        <f>IFERROR(IF(GC95&gt;20*FP95,'Referencia Parámetros'!$D$20,IF(GC95&gt;10*FP95,'Referencia Parámetros'!$D$21,IF(GC95&gt;5*FP95,'Referencia Parámetros'!$D$22, IF(GC95&gt;1,'Referencia Parámetros'!$D$23,"NO APLICA")))),"")</f>
        <v/>
      </c>
      <c r="GE95" s="240" t="str">
        <f t="shared" si="413"/>
        <v/>
      </c>
      <c r="GF95" s="291">
        <f t="shared" si="329"/>
        <v>0</v>
      </c>
      <c r="GG95" s="234">
        <f t="shared" si="414"/>
        <v>0</v>
      </c>
      <c r="GH95" s="234">
        <f t="shared" si="415"/>
        <v>0</v>
      </c>
      <c r="GI95" s="234">
        <f t="shared" si="416"/>
        <v>0</v>
      </c>
      <c r="GJ95" s="242">
        <f t="shared" si="417"/>
        <v>0</v>
      </c>
      <c r="GL95" s="234">
        <f t="shared" si="458"/>
        <v>82</v>
      </c>
      <c r="GM95" s="235" t="str">
        <f t="shared" si="418"/>
        <v/>
      </c>
      <c r="GN95" s="236" t="str">
        <f>IFERROR(VLOOKUP(GM95,'Referencia Parámetros'!$A$2:$B$18,2),"")</f>
        <v/>
      </c>
      <c r="GO95" s="140"/>
      <c r="GP95" s="140"/>
      <c r="GQ95" s="136" t="str">
        <f t="shared" si="330"/>
        <v>Completar</v>
      </c>
      <c r="GR95" s="134"/>
      <c r="GS95" s="134"/>
      <c r="GT95" s="134"/>
      <c r="GU95" s="136" t="str">
        <f t="shared" si="331"/>
        <v>Completar</v>
      </c>
      <c r="GV95" s="137" t="str">
        <f t="shared" si="332"/>
        <v>Completar</v>
      </c>
      <c r="GW95" s="137" t="str">
        <f t="shared" si="333"/>
        <v>Completar</v>
      </c>
      <c r="GX95" s="135"/>
      <c r="GY95" s="136" t="str">
        <f t="shared" si="334"/>
        <v>Completar</v>
      </c>
      <c r="GZ95" s="237">
        <f t="shared" si="419"/>
        <v>0</v>
      </c>
      <c r="HA95" s="238">
        <f t="shared" si="420"/>
        <v>0</v>
      </c>
      <c r="HB95" s="239" t="str">
        <f>IFERROR(IF(HA95&gt;20*GN95,'Referencia Parámetros'!$D$20,IF(HA95&gt;10*GN95,'Referencia Parámetros'!$D$21,IF(HA95&gt;5*GN95,'Referencia Parámetros'!$D$22, IF(HA95&gt;1,'Referencia Parámetros'!$D$23,"NO APLICA")))),"")</f>
        <v/>
      </c>
      <c r="HC95" s="240" t="str">
        <f t="shared" si="421"/>
        <v/>
      </c>
      <c r="HD95" s="291">
        <f t="shared" si="335"/>
        <v>0</v>
      </c>
      <c r="HE95" s="234">
        <f t="shared" si="422"/>
        <v>0</v>
      </c>
      <c r="HF95" s="234">
        <f t="shared" si="423"/>
        <v>0</v>
      </c>
      <c r="HG95" s="234">
        <f t="shared" si="424"/>
        <v>0</v>
      </c>
      <c r="HH95" s="242">
        <f t="shared" si="425"/>
        <v>0</v>
      </c>
      <c r="HJ95" s="234">
        <f t="shared" si="459"/>
        <v>82</v>
      </c>
      <c r="HK95" s="235" t="str">
        <f t="shared" si="426"/>
        <v/>
      </c>
      <c r="HL95" s="236" t="str">
        <f>IFERROR(VLOOKUP(HK95,'Referencia Parámetros'!$A$2:$B$18,2),"")</f>
        <v/>
      </c>
      <c r="HM95" s="140"/>
      <c r="HN95" s="140"/>
      <c r="HO95" s="136" t="str">
        <f t="shared" si="336"/>
        <v>Completar</v>
      </c>
      <c r="HP95" s="134"/>
      <c r="HQ95" s="134"/>
      <c r="HR95" s="134"/>
      <c r="HS95" s="136" t="str">
        <f t="shared" si="337"/>
        <v>Completar</v>
      </c>
      <c r="HT95" s="137" t="str">
        <f t="shared" si="338"/>
        <v>Completar</v>
      </c>
      <c r="HU95" s="137" t="str">
        <f t="shared" si="339"/>
        <v>Completar</v>
      </c>
      <c r="HV95" s="135"/>
      <c r="HW95" s="136" t="str">
        <f t="shared" si="340"/>
        <v>Completar</v>
      </c>
      <c r="HX95" s="237">
        <f t="shared" si="427"/>
        <v>0</v>
      </c>
      <c r="HY95" s="238">
        <f t="shared" si="428"/>
        <v>0</v>
      </c>
      <c r="HZ95" s="239" t="str">
        <f>IFERROR(IF(HY95&gt;20*HL95,'Referencia Parámetros'!$D$20,IF(HY95&gt;10*HL95,'Referencia Parámetros'!$D$21,IF(HY95&gt;5*HL95,'Referencia Parámetros'!$D$22, IF(HY95&gt;1,'Referencia Parámetros'!$D$23,"NO APLICA")))),"")</f>
        <v/>
      </c>
      <c r="IA95" s="240" t="str">
        <f t="shared" si="429"/>
        <v/>
      </c>
      <c r="IB95" s="291">
        <f t="shared" si="341"/>
        <v>0</v>
      </c>
      <c r="IC95" s="234">
        <f t="shared" si="430"/>
        <v>0</v>
      </c>
      <c r="ID95" s="234">
        <f t="shared" si="431"/>
        <v>0</v>
      </c>
      <c r="IE95" s="234">
        <f t="shared" si="432"/>
        <v>0</v>
      </c>
      <c r="IF95" s="242">
        <f t="shared" si="433"/>
        <v>0</v>
      </c>
      <c r="IH95" s="234">
        <f t="shared" si="460"/>
        <v>82</v>
      </c>
      <c r="II95" s="235" t="str">
        <f t="shared" si="434"/>
        <v/>
      </c>
      <c r="IJ95" s="236" t="str">
        <f>IFERROR(VLOOKUP(II95,'Referencia Parámetros'!$A$2:$B$18,2),"")</f>
        <v/>
      </c>
      <c r="IK95" s="140"/>
      <c r="IL95" s="140"/>
      <c r="IM95" s="136" t="str">
        <f t="shared" si="342"/>
        <v>Completar</v>
      </c>
      <c r="IN95" s="134"/>
      <c r="IO95" s="134"/>
      <c r="IP95" s="134"/>
      <c r="IQ95" s="136" t="str">
        <f t="shared" si="343"/>
        <v>Completar</v>
      </c>
      <c r="IR95" s="137" t="str">
        <f t="shared" si="344"/>
        <v>Completar</v>
      </c>
      <c r="IS95" s="137" t="str">
        <f t="shared" si="345"/>
        <v>Completar</v>
      </c>
      <c r="IT95" s="135"/>
      <c r="IU95" s="136" t="str">
        <f t="shared" si="346"/>
        <v>Completar</v>
      </c>
      <c r="IV95" s="237">
        <f t="shared" si="435"/>
        <v>0</v>
      </c>
      <c r="IW95" s="238">
        <f t="shared" si="436"/>
        <v>0</v>
      </c>
      <c r="IX95" s="239" t="str">
        <f>IFERROR(IF(IW95&gt;20*IJ95,'Referencia Parámetros'!$D$20,IF(IW95&gt;10*IJ95,'Referencia Parámetros'!$D$21,IF(IW95&gt;5*IJ95,'Referencia Parámetros'!$D$22, IF(IW95&gt;1,'Referencia Parámetros'!$D$23,"NO APLICA")))),"")</f>
        <v/>
      </c>
      <c r="IY95" s="240" t="str">
        <f t="shared" si="437"/>
        <v/>
      </c>
      <c r="IZ95" s="291">
        <f t="shared" si="347"/>
        <v>0</v>
      </c>
      <c r="JA95" s="234">
        <f t="shared" si="438"/>
        <v>0</v>
      </c>
      <c r="JB95" s="234">
        <f t="shared" si="439"/>
        <v>0</v>
      </c>
      <c r="JC95" s="234">
        <f t="shared" si="440"/>
        <v>0</v>
      </c>
      <c r="JD95" s="242">
        <f t="shared" si="441"/>
        <v>0</v>
      </c>
      <c r="JE95" s="198"/>
      <c r="JF95" s="234">
        <f t="shared" si="461"/>
        <v>82</v>
      </c>
      <c r="JG95" s="235" t="str">
        <f t="shared" si="442"/>
        <v/>
      </c>
      <c r="JH95" s="236" t="str">
        <f>IFERROR(VLOOKUP(JG95,'Referencia Parámetros'!$A$2:$B$18,2),"")</f>
        <v/>
      </c>
      <c r="JI95" s="140"/>
      <c r="JJ95" s="140"/>
      <c r="JK95" s="136" t="str">
        <f t="shared" si="348"/>
        <v>Completar</v>
      </c>
      <c r="JL95" s="134"/>
      <c r="JM95" s="134"/>
      <c r="JN95" s="134"/>
      <c r="JO95" s="136" t="str">
        <f t="shared" si="349"/>
        <v>Completar</v>
      </c>
      <c r="JP95" s="137" t="str">
        <f t="shared" si="350"/>
        <v>Completar</v>
      </c>
      <c r="JQ95" s="137" t="str">
        <f t="shared" si="351"/>
        <v>Completar</v>
      </c>
      <c r="JR95" s="135"/>
      <c r="JS95" s="136" t="str">
        <f t="shared" si="352"/>
        <v>Completar</v>
      </c>
      <c r="JT95" s="237">
        <f t="shared" si="443"/>
        <v>0</v>
      </c>
      <c r="JU95" s="238">
        <f t="shared" si="444"/>
        <v>0</v>
      </c>
      <c r="JV95" s="239" t="str">
        <f>IFERROR(IF(JU95&gt;20*JH95,'Referencia Parámetros'!$D$20,IF(JU95&gt;10*JH95,'Referencia Parámetros'!$D$21,IF(JU95&gt;5*JH95,'Referencia Parámetros'!$D$22, IF(JU95&gt;1,'Referencia Parámetros'!$D$23,"NO APLICA")))),"")</f>
        <v/>
      </c>
      <c r="JW95" s="240" t="str">
        <f t="shared" si="445"/>
        <v/>
      </c>
      <c r="JX95" s="291">
        <f t="shared" si="353"/>
        <v>0</v>
      </c>
      <c r="JY95" s="234">
        <f t="shared" si="446"/>
        <v>0</v>
      </c>
      <c r="JZ95" s="234">
        <f t="shared" si="447"/>
        <v>0</v>
      </c>
      <c r="KA95" s="234">
        <f t="shared" si="448"/>
        <v>0</v>
      </c>
      <c r="KB95" s="242">
        <f t="shared" si="449"/>
        <v>0</v>
      </c>
      <c r="LK95" s="244"/>
      <c r="LY95" s="198"/>
    </row>
    <row r="96" spans="1:337" ht="16.5" customHeight="1" x14ac:dyDescent="0.25">
      <c r="A96" s="234">
        <f t="shared" si="450"/>
        <v>83</v>
      </c>
      <c r="B96" s="235" t="str">
        <f t="shared" si="354"/>
        <v/>
      </c>
      <c r="C96" s="236" t="str">
        <f>+IFERROR(VLOOKUP(B96,'Referencia Parámetros'!$A$2:$B$18,2),"")</f>
        <v/>
      </c>
      <c r="D96" s="140"/>
      <c r="E96" s="134"/>
      <c r="F96" s="135"/>
      <c r="G96" s="134"/>
      <c r="H96" s="134"/>
      <c r="I96" s="134"/>
      <c r="J96" s="135"/>
      <c r="K96" s="141"/>
      <c r="L96" s="141"/>
      <c r="M96" s="135"/>
      <c r="N96" s="135"/>
      <c r="O96" s="237">
        <f t="shared" si="355"/>
        <v>0</v>
      </c>
      <c r="P96" s="238">
        <f t="shared" si="356"/>
        <v>0</v>
      </c>
      <c r="Q96" s="239" t="str">
        <f>IFERROR(IF(P96&gt;20*C96,'Referencia Parámetros'!$D$20,IF(P96&gt;10*C96,'Referencia Parámetros'!$D$21,IF(P96&gt;5*C96,'Referencia Parámetros'!$D$22,IF(P96&gt;1,'Referencia Parámetros'!$D$23,"NO APLICA")))),"")</f>
        <v/>
      </c>
      <c r="R96" s="240" t="str">
        <f t="shared" si="357"/>
        <v/>
      </c>
      <c r="S96" s="300">
        <f t="shared" si="288"/>
        <v>0</v>
      </c>
      <c r="T96" s="234">
        <f t="shared" si="358"/>
        <v>0</v>
      </c>
      <c r="U96" s="234">
        <f t="shared" si="359"/>
        <v>0</v>
      </c>
      <c r="V96" s="234">
        <f t="shared" si="360"/>
        <v>0</v>
      </c>
      <c r="W96" s="242">
        <f t="shared" si="361"/>
        <v>0</v>
      </c>
      <c r="X96" s="297"/>
      <c r="Z96" s="234">
        <f t="shared" si="451"/>
        <v>83</v>
      </c>
      <c r="AA96" s="235" t="str">
        <f t="shared" si="362"/>
        <v/>
      </c>
      <c r="AB96" s="236" t="str">
        <f>IFERROR(VLOOKUP(AA96,'Referencia Parámetros'!$A$2:$B$18,2),"")</f>
        <v/>
      </c>
      <c r="AC96" s="140"/>
      <c r="AD96" s="140"/>
      <c r="AE96" s="136" t="str">
        <f t="shared" si="289"/>
        <v>Completar</v>
      </c>
      <c r="AF96" s="134"/>
      <c r="AG96" s="134"/>
      <c r="AH96" s="134"/>
      <c r="AI96" s="136" t="str">
        <f t="shared" si="290"/>
        <v>Completar</v>
      </c>
      <c r="AJ96" s="137" t="str">
        <f t="shared" si="291"/>
        <v>Completar</v>
      </c>
      <c r="AK96" s="137" t="str">
        <f t="shared" si="292"/>
        <v>Completar</v>
      </c>
      <c r="AL96" s="135"/>
      <c r="AM96" s="136" t="str">
        <f t="shared" si="293"/>
        <v>Completar</v>
      </c>
      <c r="AN96" s="237">
        <f t="shared" si="363"/>
        <v>0</v>
      </c>
      <c r="AO96" s="238">
        <f t="shared" si="364"/>
        <v>0</v>
      </c>
      <c r="AP96" s="239" t="str">
        <f>IFERROR(IF(AO96&gt;20*AB96,'Referencia Parámetros'!$D$20,IF(AO96&gt;10*AB96,'Referencia Parámetros'!$D$21,IF(AO96&gt;5*AB96,'Referencia Parámetros'!$D$22, IF(AO96&gt;1,'Referencia Parámetros'!$D$23,"NO APLICA")))),"")</f>
        <v/>
      </c>
      <c r="AQ96" s="240" t="str">
        <f t="shared" si="365"/>
        <v/>
      </c>
      <c r="AR96" s="291">
        <f t="shared" si="462"/>
        <v>0</v>
      </c>
      <c r="AS96" s="234">
        <f t="shared" si="366"/>
        <v>0</v>
      </c>
      <c r="AT96" s="234">
        <f t="shared" si="367"/>
        <v>0</v>
      </c>
      <c r="AU96" s="234">
        <f t="shared" si="368"/>
        <v>0</v>
      </c>
      <c r="AV96" s="242">
        <f t="shared" si="369"/>
        <v>0</v>
      </c>
      <c r="AX96" s="234">
        <f t="shared" si="452"/>
        <v>83</v>
      </c>
      <c r="AY96" s="235" t="str">
        <f t="shared" si="370"/>
        <v/>
      </c>
      <c r="AZ96" s="236" t="str">
        <f>IFERROR(VLOOKUP(AY96,'Referencia Parámetros'!$A$2:$B$18,2),"")</f>
        <v/>
      </c>
      <c r="BA96" s="140"/>
      <c r="BB96" s="140"/>
      <c r="BC96" s="136" t="str">
        <f t="shared" si="294"/>
        <v>Completar</v>
      </c>
      <c r="BD96" s="134"/>
      <c r="BE96" s="134"/>
      <c r="BF96" s="134"/>
      <c r="BG96" s="136" t="str">
        <f t="shared" si="295"/>
        <v>Completar</v>
      </c>
      <c r="BH96" s="137" t="str">
        <f t="shared" si="296"/>
        <v>Completar</v>
      </c>
      <c r="BI96" s="137" t="str">
        <f t="shared" si="297"/>
        <v>Completar</v>
      </c>
      <c r="BJ96" s="135"/>
      <c r="BK96" s="136" t="str">
        <f t="shared" si="298"/>
        <v>Completar</v>
      </c>
      <c r="BL96" s="237">
        <f t="shared" si="371"/>
        <v>0</v>
      </c>
      <c r="BM96" s="238">
        <f t="shared" si="372"/>
        <v>0</v>
      </c>
      <c r="BN96" s="239" t="str">
        <f>IFERROR(IF(BM96&gt;20*AZ96,'Referencia Parámetros'!$D$20,IF(BM96&gt;10*AZ96,'Referencia Parámetros'!$D$21,IF(BM96&gt;5*AZ96,'Referencia Parámetros'!$D$22, IF(BM96&gt;1,'Referencia Parámetros'!$D$23,"NO APLICA")))),"")</f>
        <v/>
      </c>
      <c r="BO96" s="240" t="str">
        <f t="shared" si="373"/>
        <v/>
      </c>
      <c r="BP96" s="291">
        <f t="shared" si="299"/>
        <v>0</v>
      </c>
      <c r="BQ96" s="234">
        <f t="shared" si="374"/>
        <v>0</v>
      </c>
      <c r="BR96" s="234">
        <f t="shared" si="375"/>
        <v>0</v>
      </c>
      <c r="BS96" s="234">
        <f t="shared" si="376"/>
        <v>0</v>
      </c>
      <c r="BT96" s="242">
        <f t="shared" si="377"/>
        <v>0</v>
      </c>
      <c r="BV96" s="234">
        <f t="shared" si="453"/>
        <v>83</v>
      </c>
      <c r="BW96" s="235" t="str">
        <f t="shared" si="378"/>
        <v/>
      </c>
      <c r="BX96" s="236" t="str">
        <f>IFERROR(VLOOKUP(BW96,'Referencia Parámetros'!$A$2:$B$18,2),"")</f>
        <v/>
      </c>
      <c r="BY96" s="140"/>
      <c r="BZ96" s="140"/>
      <c r="CA96" s="136" t="str">
        <f t="shared" si="300"/>
        <v>Completar</v>
      </c>
      <c r="CB96" s="134"/>
      <c r="CC96" s="134"/>
      <c r="CD96" s="134"/>
      <c r="CE96" s="136" t="str">
        <f t="shared" si="301"/>
        <v>Completar</v>
      </c>
      <c r="CF96" s="137" t="str">
        <f t="shared" si="302"/>
        <v>Completar</v>
      </c>
      <c r="CG96" s="137" t="str">
        <f t="shared" si="303"/>
        <v>Completar</v>
      </c>
      <c r="CH96" s="135"/>
      <c r="CI96" s="136" t="str">
        <f t="shared" si="304"/>
        <v>Completar</v>
      </c>
      <c r="CJ96" s="237">
        <f t="shared" si="379"/>
        <v>0</v>
      </c>
      <c r="CK96" s="238">
        <f t="shared" si="380"/>
        <v>0</v>
      </c>
      <c r="CL96" s="239" t="str">
        <f>IFERROR(IF(CK96&gt;20*BX96,'Referencia Parámetros'!$D$20,IF(CK96&gt;10*BX96,'Referencia Parámetros'!$D$21,IF(CK96&gt;5*BX96,'Referencia Parámetros'!$D$22, IF(CK96&gt;1,'Referencia Parámetros'!$D$23,"NO APLICA")))),"")</f>
        <v/>
      </c>
      <c r="CM96" s="240" t="str">
        <f t="shared" si="381"/>
        <v/>
      </c>
      <c r="CN96" s="291">
        <f t="shared" si="305"/>
        <v>0</v>
      </c>
      <c r="CO96" s="234">
        <f t="shared" si="382"/>
        <v>0</v>
      </c>
      <c r="CP96" s="234">
        <f t="shared" si="383"/>
        <v>0</v>
      </c>
      <c r="CQ96" s="234">
        <f t="shared" si="384"/>
        <v>0</v>
      </c>
      <c r="CR96" s="242">
        <f t="shared" si="385"/>
        <v>0</v>
      </c>
      <c r="CT96" s="234">
        <f t="shared" si="454"/>
        <v>83</v>
      </c>
      <c r="CU96" s="235" t="str">
        <f t="shared" si="386"/>
        <v/>
      </c>
      <c r="CV96" s="236" t="str">
        <f>IFERROR(VLOOKUP(CU96,'Referencia Parámetros'!$A$2:$B$18,2),"")</f>
        <v/>
      </c>
      <c r="CW96" s="140"/>
      <c r="CX96" s="140"/>
      <c r="CY96" s="136" t="str">
        <f t="shared" si="306"/>
        <v>Completar</v>
      </c>
      <c r="CZ96" s="134"/>
      <c r="DA96" s="134"/>
      <c r="DB96" s="134"/>
      <c r="DC96" s="136" t="str">
        <f t="shared" si="307"/>
        <v>Completar</v>
      </c>
      <c r="DD96" s="137" t="str">
        <f t="shared" si="308"/>
        <v>Completar</v>
      </c>
      <c r="DE96" s="137" t="str">
        <f t="shared" si="309"/>
        <v>Completar</v>
      </c>
      <c r="DF96" s="135"/>
      <c r="DG96" s="136" t="str">
        <f t="shared" si="310"/>
        <v>Completar</v>
      </c>
      <c r="DH96" s="237">
        <f t="shared" si="387"/>
        <v>0</v>
      </c>
      <c r="DI96" s="238">
        <f t="shared" si="388"/>
        <v>0</v>
      </c>
      <c r="DJ96" s="239" t="str">
        <f>IFERROR(IF(DI96&gt;20*CV96,'Referencia Parámetros'!$D$20,IF(DI96&gt;10*CV96,'Referencia Parámetros'!$D$21,IF(DI96&gt;5*CV96,'Referencia Parámetros'!$D$22, IF(DI96&gt;1,'Referencia Parámetros'!$D$23,"NO APLICA")))),"")</f>
        <v/>
      </c>
      <c r="DK96" s="240" t="str">
        <f t="shared" si="389"/>
        <v/>
      </c>
      <c r="DL96" s="291">
        <f t="shared" si="311"/>
        <v>0</v>
      </c>
      <c r="DM96" s="234">
        <f t="shared" si="390"/>
        <v>0</v>
      </c>
      <c r="DN96" s="234">
        <f t="shared" si="391"/>
        <v>0</v>
      </c>
      <c r="DO96" s="234">
        <f t="shared" si="392"/>
        <v>0</v>
      </c>
      <c r="DP96" s="242">
        <f t="shared" si="393"/>
        <v>0</v>
      </c>
      <c r="DR96" s="234">
        <f t="shared" si="455"/>
        <v>83</v>
      </c>
      <c r="DS96" s="235" t="str">
        <f t="shared" si="394"/>
        <v/>
      </c>
      <c r="DT96" s="236" t="str">
        <f>IFERROR(VLOOKUP(DS96,'Referencia Parámetros'!$A$2:$B$18,2),"")</f>
        <v/>
      </c>
      <c r="DU96" s="140"/>
      <c r="DV96" s="140"/>
      <c r="DW96" s="136" t="str">
        <f t="shared" si="312"/>
        <v>Completar</v>
      </c>
      <c r="DX96" s="134"/>
      <c r="DY96" s="134"/>
      <c r="DZ96" s="134"/>
      <c r="EA96" s="136" t="str">
        <f t="shared" si="313"/>
        <v>Completar</v>
      </c>
      <c r="EB96" s="137" t="str">
        <f t="shared" si="314"/>
        <v>Completar</v>
      </c>
      <c r="EC96" s="137" t="str">
        <f t="shared" si="315"/>
        <v>Completar</v>
      </c>
      <c r="ED96" s="135"/>
      <c r="EE96" s="136" t="str">
        <f t="shared" si="316"/>
        <v>Completar</v>
      </c>
      <c r="EF96" s="237">
        <f t="shared" si="395"/>
        <v>0</v>
      </c>
      <c r="EG96" s="238">
        <f t="shared" si="396"/>
        <v>0</v>
      </c>
      <c r="EH96" s="239" t="str">
        <f>IFERROR(IF(EG96&gt;20*DT96,'Referencia Parámetros'!$D$20,IF(EG96&gt;10*DT96,'Referencia Parámetros'!$D$21,IF(EG96&gt;5*DT96,'Referencia Parámetros'!$D$22, IF(EG96&gt;1,'Referencia Parámetros'!$D$23,"NO APLICA")))),"")</f>
        <v/>
      </c>
      <c r="EI96" s="240" t="str">
        <f t="shared" si="397"/>
        <v/>
      </c>
      <c r="EJ96" s="291">
        <f t="shared" si="317"/>
        <v>0</v>
      </c>
      <c r="EK96" s="234">
        <f t="shared" si="398"/>
        <v>0</v>
      </c>
      <c r="EL96" s="234">
        <f t="shared" si="399"/>
        <v>0</v>
      </c>
      <c r="EM96" s="234">
        <f t="shared" si="400"/>
        <v>0</v>
      </c>
      <c r="EN96" s="242">
        <f t="shared" si="401"/>
        <v>0</v>
      </c>
      <c r="EP96" s="234">
        <f t="shared" si="456"/>
        <v>83</v>
      </c>
      <c r="EQ96" s="235" t="str">
        <f t="shared" si="402"/>
        <v/>
      </c>
      <c r="ER96" s="236" t="str">
        <f>IFERROR(VLOOKUP(EQ96,'Referencia Parámetros'!$A$2:$B$18,2),"")</f>
        <v/>
      </c>
      <c r="ES96" s="140"/>
      <c r="ET96" s="140"/>
      <c r="EU96" s="136" t="str">
        <f t="shared" si="318"/>
        <v>Completar</v>
      </c>
      <c r="EV96" s="134"/>
      <c r="EW96" s="134"/>
      <c r="EX96" s="134"/>
      <c r="EY96" s="136" t="str">
        <f t="shared" si="319"/>
        <v>Completar</v>
      </c>
      <c r="EZ96" s="137" t="str">
        <f t="shared" si="320"/>
        <v>Completar</v>
      </c>
      <c r="FA96" s="137" t="str">
        <f t="shared" si="321"/>
        <v>Completar</v>
      </c>
      <c r="FB96" s="135"/>
      <c r="FC96" s="136" t="str">
        <f t="shared" si="322"/>
        <v>Completar</v>
      </c>
      <c r="FD96" s="237">
        <f t="shared" si="403"/>
        <v>0</v>
      </c>
      <c r="FE96" s="238">
        <f t="shared" si="404"/>
        <v>0</v>
      </c>
      <c r="FF96" s="239" t="str">
        <f>IFERROR(IF(FE96&gt;20*ER96,'Referencia Parámetros'!$D$20,IF(FE96&gt;10*ER96,'Referencia Parámetros'!$D$21,IF(FE96&gt;5*ER96,'Referencia Parámetros'!$D$22, IF(FE96&gt;1,'Referencia Parámetros'!$D$23,"NO APLICA")))),"")</f>
        <v/>
      </c>
      <c r="FG96" s="240" t="str">
        <f t="shared" si="405"/>
        <v/>
      </c>
      <c r="FH96" s="291">
        <f t="shared" si="323"/>
        <v>0</v>
      </c>
      <c r="FI96" s="234">
        <f t="shared" si="406"/>
        <v>0</v>
      </c>
      <c r="FJ96" s="234">
        <f t="shared" si="407"/>
        <v>0</v>
      </c>
      <c r="FK96" s="234">
        <f t="shared" si="408"/>
        <v>0</v>
      </c>
      <c r="FL96" s="242">
        <f t="shared" si="409"/>
        <v>0</v>
      </c>
      <c r="FN96" s="234">
        <f t="shared" si="457"/>
        <v>83</v>
      </c>
      <c r="FO96" s="235" t="str">
        <f t="shared" si="410"/>
        <v/>
      </c>
      <c r="FP96" s="236" t="str">
        <f>IFERROR(VLOOKUP(FO96,'Referencia Parámetros'!$A$2:$B$18,2),"")</f>
        <v/>
      </c>
      <c r="FQ96" s="140"/>
      <c r="FR96" s="140"/>
      <c r="FS96" s="136" t="str">
        <f t="shared" si="324"/>
        <v>Completar</v>
      </c>
      <c r="FT96" s="134"/>
      <c r="FU96" s="134"/>
      <c r="FV96" s="134"/>
      <c r="FW96" s="136" t="str">
        <f t="shared" si="325"/>
        <v>Completar</v>
      </c>
      <c r="FX96" s="137" t="str">
        <f t="shared" si="326"/>
        <v>Completar</v>
      </c>
      <c r="FY96" s="137" t="str">
        <f t="shared" si="327"/>
        <v>Completar</v>
      </c>
      <c r="FZ96" s="135"/>
      <c r="GA96" s="136" t="str">
        <f t="shared" si="328"/>
        <v>Completar</v>
      </c>
      <c r="GB96" s="237">
        <f t="shared" si="411"/>
        <v>0</v>
      </c>
      <c r="GC96" s="238">
        <f t="shared" si="412"/>
        <v>0</v>
      </c>
      <c r="GD96" s="239" t="str">
        <f>IFERROR(IF(GC96&gt;20*FP96,'Referencia Parámetros'!$D$20,IF(GC96&gt;10*FP96,'Referencia Parámetros'!$D$21,IF(GC96&gt;5*FP96,'Referencia Parámetros'!$D$22, IF(GC96&gt;1,'Referencia Parámetros'!$D$23,"NO APLICA")))),"")</f>
        <v/>
      </c>
      <c r="GE96" s="240" t="str">
        <f t="shared" si="413"/>
        <v/>
      </c>
      <c r="GF96" s="291">
        <f t="shared" si="329"/>
        <v>0</v>
      </c>
      <c r="GG96" s="234">
        <f t="shared" si="414"/>
        <v>0</v>
      </c>
      <c r="GH96" s="234">
        <f t="shared" si="415"/>
        <v>0</v>
      </c>
      <c r="GI96" s="234">
        <f t="shared" si="416"/>
        <v>0</v>
      </c>
      <c r="GJ96" s="242">
        <f t="shared" si="417"/>
        <v>0</v>
      </c>
      <c r="GL96" s="234">
        <f t="shared" si="458"/>
        <v>83</v>
      </c>
      <c r="GM96" s="235" t="str">
        <f t="shared" si="418"/>
        <v/>
      </c>
      <c r="GN96" s="236" t="str">
        <f>IFERROR(VLOOKUP(GM96,'Referencia Parámetros'!$A$2:$B$18,2),"")</f>
        <v/>
      </c>
      <c r="GO96" s="140"/>
      <c r="GP96" s="140"/>
      <c r="GQ96" s="136" t="str">
        <f t="shared" si="330"/>
        <v>Completar</v>
      </c>
      <c r="GR96" s="134"/>
      <c r="GS96" s="134"/>
      <c r="GT96" s="134"/>
      <c r="GU96" s="136" t="str">
        <f t="shared" si="331"/>
        <v>Completar</v>
      </c>
      <c r="GV96" s="137" t="str">
        <f t="shared" si="332"/>
        <v>Completar</v>
      </c>
      <c r="GW96" s="137" t="str">
        <f t="shared" si="333"/>
        <v>Completar</v>
      </c>
      <c r="GX96" s="135"/>
      <c r="GY96" s="136" t="str">
        <f t="shared" si="334"/>
        <v>Completar</v>
      </c>
      <c r="GZ96" s="237">
        <f t="shared" si="419"/>
        <v>0</v>
      </c>
      <c r="HA96" s="238">
        <f t="shared" si="420"/>
        <v>0</v>
      </c>
      <c r="HB96" s="239" t="str">
        <f>IFERROR(IF(HA96&gt;20*GN96,'Referencia Parámetros'!$D$20,IF(HA96&gt;10*GN96,'Referencia Parámetros'!$D$21,IF(HA96&gt;5*GN96,'Referencia Parámetros'!$D$22, IF(HA96&gt;1,'Referencia Parámetros'!$D$23,"NO APLICA")))),"")</f>
        <v/>
      </c>
      <c r="HC96" s="240" t="str">
        <f t="shared" si="421"/>
        <v/>
      </c>
      <c r="HD96" s="291">
        <f t="shared" si="335"/>
        <v>0</v>
      </c>
      <c r="HE96" s="234">
        <f t="shared" si="422"/>
        <v>0</v>
      </c>
      <c r="HF96" s="234">
        <f t="shared" si="423"/>
        <v>0</v>
      </c>
      <c r="HG96" s="234">
        <f t="shared" si="424"/>
        <v>0</v>
      </c>
      <c r="HH96" s="242">
        <f t="shared" si="425"/>
        <v>0</v>
      </c>
      <c r="HJ96" s="234">
        <f t="shared" si="459"/>
        <v>83</v>
      </c>
      <c r="HK96" s="235" t="str">
        <f t="shared" si="426"/>
        <v/>
      </c>
      <c r="HL96" s="236" t="str">
        <f>IFERROR(VLOOKUP(HK96,'Referencia Parámetros'!$A$2:$B$18,2),"")</f>
        <v/>
      </c>
      <c r="HM96" s="140"/>
      <c r="HN96" s="140"/>
      <c r="HO96" s="136" t="str">
        <f t="shared" si="336"/>
        <v>Completar</v>
      </c>
      <c r="HP96" s="134"/>
      <c r="HQ96" s="134"/>
      <c r="HR96" s="134"/>
      <c r="HS96" s="136" t="str">
        <f t="shared" si="337"/>
        <v>Completar</v>
      </c>
      <c r="HT96" s="137" t="str">
        <f t="shared" si="338"/>
        <v>Completar</v>
      </c>
      <c r="HU96" s="137" t="str">
        <f t="shared" si="339"/>
        <v>Completar</v>
      </c>
      <c r="HV96" s="135"/>
      <c r="HW96" s="136" t="str">
        <f t="shared" si="340"/>
        <v>Completar</v>
      </c>
      <c r="HX96" s="237">
        <f t="shared" si="427"/>
        <v>0</v>
      </c>
      <c r="HY96" s="238">
        <f t="shared" si="428"/>
        <v>0</v>
      </c>
      <c r="HZ96" s="239" t="str">
        <f>IFERROR(IF(HY96&gt;20*HL96,'Referencia Parámetros'!$D$20,IF(HY96&gt;10*HL96,'Referencia Parámetros'!$D$21,IF(HY96&gt;5*HL96,'Referencia Parámetros'!$D$22, IF(HY96&gt;1,'Referencia Parámetros'!$D$23,"NO APLICA")))),"")</f>
        <v/>
      </c>
      <c r="IA96" s="240" t="str">
        <f t="shared" si="429"/>
        <v/>
      </c>
      <c r="IB96" s="291">
        <f t="shared" si="341"/>
        <v>0</v>
      </c>
      <c r="IC96" s="234">
        <f t="shared" si="430"/>
        <v>0</v>
      </c>
      <c r="ID96" s="234">
        <f t="shared" si="431"/>
        <v>0</v>
      </c>
      <c r="IE96" s="234">
        <f t="shared" si="432"/>
        <v>0</v>
      </c>
      <c r="IF96" s="242">
        <f t="shared" si="433"/>
        <v>0</v>
      </c>
      <c r="IH96" s="234">
        <f t="shared" si="460"/>
        <v>83</v>
      </c>
      <c r="II96" s="235" t="str">
        <f t="shared" si="434"/>
        <v/>
      </c>
      <c r="IJ96" s="236" t="str">
        <f>IFERROR(VLOOKUP(II96,'Referencia Parámetros'!$A$2:$B$18,2),"")</f>
        <v/>
      </c>
      <c r="IK96" s="140"/>
      <c r="IL96" s="140"/>
      <c r="IM96" s="136" t="str">
        <f t="shared" si="342"/>
        <v>Completar</v>
      </c>
      <c r="IN96" s="134"/>
      <c r="IO96" s="134"/>
      <c r="IP96" s="134"/>
      <c r="IQ96" s="136" t="str">
        <f t="shared" si="343"/>
        <v>Completar</v>
      </c>
      <c r="IR96" s="137" t="str">
        <f t="shared" si="344"/>
        <v>Completar</v>
      </c>
      <c r="IS96" s="137" t="str">
        <f t="shared" si="345"/>
        <v>Completar</v>
      </c>
      <c r="IT96" s="135"/>
      <c r="IU96" s="136" t="str">
        <f t="shared" si="346"/>
        <v>Completar</v>
      </c>
      <c r="IV96" s="237">
        <f t="shared" si="435"/>
        <v>0</v>
      </c>
      <c r="IW96" s="238">
        <f t="shared" si="436"/>
        <v>0</v>
      </c>
      <c r="IX96" s="239" t="str">
        <f>IFERROR(IF(IW96&gt;20*IJ96,'Referencia Parámetros'!$D$20,IF(IW96&gt;10*IJ96,'Referencia Parámetros'!$D$21,IF(IW96&gt;5*IJ96,'Referencia Parámetros'!$D$22, IF(IW96&gt;1,'Referencia Parámetros'!$D$23,"NO APLICA")))),"")</f>
        <v/>
      </c>
      <c r="IY96" s="240" t="str">
        <f t="shared" si="437"/>
        <v/>
      </c>
      <c r="IZ96" s="291">
        <f t="shared" si="347"/>
        <v>0</v>
      </c>
      <c r="JA96" s="234">
        <f t="shared" si="438"/>
        <v>0</v>
      </c>
      <c r="JB96" s="234">
        <f t="shared" si="439"/>
        <v>0</v>
      </c>
      <c r="JC96" s="234">
        <f t="shared" si="440"/>
        <v>0</v>
      </c>
      <c r="JD96" s="242">
        <f t="shared" si="441"/>
        <v>0</v>
      </c>
      <c r="JE96" s="198"/>
      <c r="JF96" s="234">
        <f t="shared" si="461"/>
        <v>83</v>
      </c>
      <c r="JG96" s="235" t="str">
        <f t="shared" si="442"/>
        <v/>
      </c>
      <c r="JH96" s="236" t="str">
        <f>IFERROR(VLOOKUP(JG96,'Referencia Parámetros'!$A$2:$B$18,2),"")</f>
        <v/>
      </c>
      <c r="JI96" s="140"/>
      <c r="JJ96" s="140"/>
      <c r="JK96" s="136" t="str">
        <f t="shared" si="348"/>
        <v>Completar</v>
      </c>
      <c r="JL96" s="134"/>
      <c r="JM96" s="134"/>
      <c r="JN96" s="134"/>
      <c r="JO96" s="136" t="str">
        <f t="shared" si="349"/>
        <v>Completar</v>
      </c>
      <c r="JP96" s="137" t="str">
        <f t="shared" si="350"/>
        <v>Completar</v>
      </c>
      <c r="JQ96" s="137" t="str">
        <f t="shared" si="351"/>
        <v>Completar</v>
      </c>
      <c r="JR96" s="135"/>
      <c r="JS96" s="136" t="str">
        <f t="shared" si="352"/>
        <v>Completar</v>
      </c>
      <c r="JT96" s="237">
        <f t="shared" si="443"/>
        <v>0</v>
      </c>
      <c r="JU96" s="238">
        <f t="shared" si="444"/>
        <v>0</v>
      </c>
      <c r="JV96" s="239" t="str">
        <f>IFERROR(IF(JU96&gt;20*JH96,'Referencia Parámetros'!$D$20,IF(JU96&gt;10*JH96,'Referencia Parámetros'!$D$21,IF(JU96&gt;5*JH96,'Referencia Parámetros'!$D$22, IF(JU96&gt;1,'Referencia Parámetros'!$D$23,"NO APLICA")))),"")</f>
        <v/>
      </c>
      <c r="JW96" s="240" t="str">
        <f t="shared" si="445"/>
        <v/>
      </c>
      <c r="JX96" s="291">
        <f t="shared" si="353"/>
        <v>0</v>
      </c>
      <c r="JY96" s="234">
        <f t="shared" si="446"/>
        <v>0</v>
      </c>
      <c r="JZ96" s="234">
        <f t="shared" si="447"/>
        <v>0</v>
      </c>
      <c r="KA96" s="234">
        <f t="shared" si="448"/>
        <v>0</v>
      </c>
      <c r="KB96" s="242">
        <f t="shared" si="449"/>
        <v>0</v>
      </c>
      <c r="LK96" s="244"/>
      <c r="LY96" s="198"/>
    </row>
    <row r="97" spans="1:337" ht="16.5" customHeight="1" x14ac:dyDescent="0.25">
      <c r="A97" s="234">
        <f t="shared" si="450"/>
        <v>84</v>
      </c>
      <c r="B97" s="235" t="str">
        <f t="shared" si="354"/>
        <v/>
      </c>
      <c r="C97" s="236" t="str">
        <f>+IFERROR(VLOOKUP(B97,'Referencia Parámetros'!$A$2:$B$18,2),"")</f>
        <v/>
      </c>
      <c r="D97" s="140"/>
      <c r="E97" s="134"/>
      <c r="F97" s="135"/>
      <c r="G97" s="134"/>
      <c r="H97" s="134"/>
      <c r="I97" s="134"/>
      <c r="J97" s="135"/>
      <c r="K97" s="141"/>
      <c r="L97" s="141"/>
      <c r="M97" s="135"/>
      <c r="N97" s="135"/>
      <c r="O97" s="237">
        <f t="shared" si="355"/>
        <v>0</v>
      </c>
      <c r="P97" s="238">
        <f t="shared" si="356"/>
        <v>0</v>
      </c>
      <c r="Q97" s="239" t="str">
        <f>IFERROR(IF(P97&gt;20*C97,'Referencia Parámetros'!$D$20,IF(P97&gt;10*C97,'Referencia Parámetros'!$D$21,IF(P97&gt;5*C97,'Referencia Parámetros'!$D$22,IF(P97&gt;1,'Referencia Parámetros'!$D$23,"NO APLICA")))),"")</f>
        <v/>
      </c>
      <c r="R97" s="240" t="str">
        <f t="shared" si="357"/>
        <v/>
      </c>
      <c r="S97" s="300">
        <f t="shared" si="288"/>
        <v>0</v>
      </c>
      <c r="T97" s="234">
        <f t="shared" si="358"/>
        <v>0</v>
      </c>
      <c r="U97" s="234">
        <f t="shared" si="359"/>
        <v>0</v>
      </c>
      <c r="V97" s="234">
        <f t="shared" si="360"/>
        <v>0</v>
      </c>
      <c r="W97" s="242">
        <f t="shared" si="361"/>
        <v>0</v>
      </c>
      <c r="X97" s="297"/>
      <c r="Z97" s="234">
        <f t="shared" si="451"/>
        <v>84</v>
      </c>
      <c r="AA97" s="235" t="str">
        <f t="shared" si="362"/>
        <v/>
      </c>
      <c r="AB97" s="236" t="str">
        <f>IFERROR(VLOOKUP(AA97,'Referencia Parámetros'!$A$2:$B$18,2),"")</f>
        <v/>
      </c>
      <c r="AC97" s="140"/>
      <c r="AD97" s="140"/>
      <c r="AE97" s="136" t="str">
        <f t="shared" si="289"/>
        <v>Completar</v>
      </c>
      <c r="AF97" s="134"/>
      <c r="AG97" s="134"/>
      <c r="AH97" s="134"/>
      <c r="AI97" s="136" t="str">
        <f t="shared" si="290"/>
        <v>Completar</v>
      </c>
      <c r="AJ97" s="137" t="str">
        <f t="shared" si="291"/>
        <v>Completar</v>
      </c>
      <c r="AK97" s="137" t="str">
        <f t="shared" si="292"/>
        <v>Completar</v>
      </c>
      <c r="AL97" s="135"/>
      <c r="AM97" s="136" t="str">
        <f t="shared" si="293"/>
        <v>Completar</v>
      </c>
      <c r="AN97" s="237">
        <f t="shared" si="363"/>
        <v>0</v>
      </c>
      <c r="AO97" s="238">
        <f t="shared" si="364"/>
        <v>0</v>
      </c>
      <c r="AP97" s="239" t="str">
        <f>IFERROR(IF(AO97&gt;20*AB97,'Referencia Parámetros'!$D$20,IF(AO97&gt;10*AB97,'Referencia Parámetros'!$D$21,IF(AO97&gt;5*AB97,'Referencia Parámetros'!$D$22, IF(AO97&gt;1,'Referencia Parámetros'!$D$23,"NO APLICA")))),"")</f>
        <v/>
      </c>
      <c r="AQ97" s="240" t="str">
        <f t="shared" si="365"/>
        <v/>
      </c>
      <c r="AR97" s="291">
        <f t="shared" si="462"/>
        <v>0</v>
      </c>
      <c r="AS97" s="234">
        <f t="shared" si="366"/>
        <v>0</v>
      </c>
      <c r="AT97" s="234">
        <f t="shared" si="367"/>
        <v>0</v>
      </c>
      <c r="AU97" s="234">
        <f t="shared" si="368"/>
        <v>0</v>
      </c>
      <c r="AV97" s="242">
        <f t="shared" si="369"/>
        <v>0</v>
      </c>
      <c r="AX97" s="234">
        <f t="shared" si="452"/>
        <v>84</v>
      </c>
      <c r="AY97" s="235" t="str">
        <f t="shared" si="370"/>
        <v/>
      </c>
      <c r="AZ97" s="236" t="str">
        <f>IFERROR(VLOOKUP(AY97,'Referencia Parámetros'!$A$2:$B$18,2),"")</f>
        <v/>
      </c>
      <c r="BA97" s="140"/>
      <c r="BB97" s="140"/>
      <c r="BC97" s="136" t="str">
        <f t="shared" si="294"/>
        <v>Completar</v>
      </c>
      <c r="BD97" s="134"/>
      <c r="BE97" s="134"/>
      <c r="BF97" s="134"/>
      <c r="BG97" s="136" t="str">
        <f t="shared" si="295"/>
        <v>Completar</v>
      </c>
      <c r="BH97" s="137" t="str">
        <f t="shared" si="296"/>
        <v>Completar</v>
      </c>
      <c r="BI97" s="137" t="str">
        <f t="shared" si="297"/>
        <v>Completar</v>
      </c>
      <c r="BJ97" s="135"/>
      <c r="BK97" s="136" t="str">
        <f t="shared" si="298"/>
        <v>Completar</v>
      </c>
      <c r="BL97" s="237">
        <f t="shared" si="371"/>
        <v>0</v>
      </c>
      <c r="BM97" s="238">
        <f t="shared" si="372"/>
        <v>0</v>
      </c>
      <c r="BN97" s="239" t="str">
        <f>IFERROR(IF(BM97&gt;20*AZ97,'Referencia Parámetros'!$D$20,IF(BM97&gt;10*AZ97,'Referencia Parámetros'!$D$21,IF(BM97&gt;5*AZ97,'Referencia Parámetros'!$D$22, IF(BM97&gt;1,'Referencia Parámetros'!$D$23,"NO APLICA")))),"")</f>
        <v/>
      </c>
      <c r="BO97" s="240" t="str">
        <f t="shared" si="373"/>
        <v/>
      </c>
      <c r="BP97" s="291">
        <f t="shared" si="299"/>
        <v>0</v>
      </c>
      <c r="BQ97" s="234">
        <f t="shared" si="374"/>
        <v>0</v>
      </c>
      <c r="BR97" s="234">
        <f t="shared" si="375"/>
        <v>0</v>
      </c>
      <c r="BS97" s="234">
        <f t="shared" si="376"/>
        <v>0</v>
      </c>
      <c r="BT97" s="242">
        <f t="shared" si="377"/>
        <v>0</v>
      </c>
      <c r="BV97" s="234">
        <f t="shared" si="453"/>
        <v>84</v>
      </c>
      <c r="BW97" s="235" t="str">
        <f t="shared" si="378"/>
        <v/>
      </c>
      <c r="BX97" s="236" t="str">
        <f>IFERROR(VLOOKUP(BW97,'Referencia Parámetros'!$A$2:$B$18,2),"")</f>
        <v/>
      </c>
      <c r="BY97" s="140"/>
      <c r="BZ97" s="140"/>
      <c r="CA97" s="136" t="str">
        <f t="shared" si="300"/>
        <v>Completar</v>
      </c>
      <c r="CB97" s="134"/>
      <c r="CC97" s="134"/>
      <c r="CD97" s="134"/>
      <c r="CE97" s="136" t="str">
        <f t="shared" si="301"/>
        <v>Completar</v>
      </c>
      <c r="CF97" s="137" t="str">
        <f t="shared" si="302"/>
        <v>Completar</v>
      </c>
      <c r="CG97" s="137" t="str">
        <f t="shared" si="303"/>
        <v>Completar</v>
      </c>
      <c r="CH97" s="135"/>
      <c r="CI97" s="136" t="str">
        <f t="shared" si="304"/>
        <v>Completar</v>
      </c>
      <c r="CJ97" s="237">
        <f t="shared" si="379"/>
        <v>0</v>
      </c>
      <c r="CK97" s="238">
        <f t="shared" si="380"/>
        <v>0</v>
      </c>
      <c r="CL97" s="239" t="str">
        <f>IFERROR(IF(CK97&gt;20*BX97,'Referencia Parámetros'!$D$20,IF(CK97&gt;10*BX97,'Referencia Parámetros'!$D$21,IF(CK97&gt;5*BX97,'Referencia Parámetros'!$D$22, IF(CK97&gt;1,'Referencia Parámetros'!$D$23,"NO APLICA")))),"")</f>
        <v/>
      </c>
      <c r="CM97" s="240" t="str">
        <f t="shared" si="381"/>
        <v/>
      </c>
      <c r="CN97" s="291">
        <f t="shared" si="305"/>
        <v>0</v>
      </c>
      <c r="CO97" s="234">
        <f t="shared" si="382"/>
        <v>0</v>
      </c>
      <c r="CP97" s="234">
        <f t="shared" si="383"/>
        <v>0</v>
      </c>
      <c r="CQ97" s="234">
        <f t="shared" si="384"/>
        <v>0</v>
      </c>
      <c r="CR97" s="242">
        <f t="shared" si="385"/>
        <v>0</v>
      </c>
      <c r="CT97" s="234">
        <f t="shared" si="454"/>
        <v>84</v>
      </c>
      <c r="CU97" s="235" t="str">
        <f t="shared" si="386"/>
        <v/>
      </c>
      <c r="CV97" s="236" t="str">
        <f>IFERROR(VLOOKUP(CU97,'Referencia Parámetros'!$A$2:$B$18,2),"")</f>
        <v/>
      </c>
      <c r="CW97" s="140"/>
      <c r="CX97" s="140"/>
      <c r="CY97" s="136" t="str">
        <f t="shared" si="306"/>
        <v>Completar</v>
      </c>
      <c r="CZ97" s="134"/>
      <c r="DA97" s="134"/>
      <c r="DB97" s="134"/>
      <c r="DC97" s="136" t="str">
        <f t="shared" si="307"/>
        <v>Completar</v>
      </c>
      <c r="DD97" s="137" t="str">
        <f t="shared" si="308"/>
        <v>Completar</v>
      </c>
      <c r="DE97" s="137" t="str">
        <f t="shared" si="309"/>
        <v>Completar</v>
      </c>
      <c r="DF97" s="135"/>
      <c r="DG97" s="136" t="str">
        <f t="shared" si="310"/>
        <v>Completar</v>
      </c>
      <c r="DH97" s="237">
        <f t="shared" si="387"/>
        <v>0</v>
      </c>
      <c r="DI97" s="238">
        <f t="shared" si="388"/>
        <v>0</v>
      </c>
      <c r="DJ97" s="239" t="str">
        <f>IFERROR(IF(DI97&gt;20*CV97,'Referencia Parámetros'!$D$20,IF(DI97&gt;10*CV97,'Referencia Parámetros'!$D$21,IF(DI97&gt;5*CV97,'Referencia Parámetros'!$D$22, IF(DI97&gt;1,'Referencia Parámetros'!$D$23,"NO APLICA")))),"")</f>
        <v/>
      </c>
      <c r="DK97" s="240" t="str">
        <f t="shared" si="389"/>
        <v/>
      </c>
      <c r="DL97" s="291">
        <f t="shared" si="311"/>
        <v>0</v>
      </c>
      <c r="DM97" s="234">
        <f t="shared" si="390"/>
        <v>0</v>
      </c>
      <c r="DN97" s="234">
        <f t="shared" si="391"/>
        <v>0</v>
      </c>
      <c r="DO97" s="234">
        <f t="shared" si="392"/>
        <v>0</v>
      </c>
      <c r="DP97" s="242">
        <f t="shared" si="393"/>
        <v>0</v>
      </c>
      <c r="DR97" s="234">
        <f t="shared" si="455"/>
        <v>84</v>
      </c>
      <c r="DS97" s="235" t="str">
        <f t="shared" si="394"/>
        <v/>
      </c>
      <c r="DT97" s="236" t="str">
        <f>IFERROR(VLOOKUP(DS97,'Referencia Parámetros'!$A$2:$B$18,2),"")</f>
        <v/>
      </c>
      <c r="DU97" s="140"/>
      <c r="DV97" s="140"/>
      <c r="DW97" s="136" t="str">
        <f t="shared" si="312"/>
        <v>Completar</v>
      </c>
      <c r="DX97" s="134"/>
      <c r="DY97" s="134"/>
      <c r="DZ97" s="134"/>
      <c r="EA97" s="136" t="str">
        <f t="shared" si="313"/>
        <v>Completar</v>
      </c>
      <c r="EB97" s="137" t="str">
        <f t="shared" si="314"/>
        <v>Completar</v>
      </c>
      <c r="EC97" s="137" t="str">
        <f t="shared" si="315"/>
        <v>Completar</v>
      </c>
      <c r="ED97" s="135"/>
      <c r="EE97" s="136" t="str">
        <f t="shared" si="316"/>
        <v>Completar</v>
      </c>
      <c r="EF97" s="237">
        <f t="shared" si="395"/>
        <v>0</v>
      </c>
      <c r="EG97" s="238">
        <f t="shared" si="396"/>
        <v>0</v>
      </c>
      <c r="EH97" s="239" t="str">
        <f>IFERROR(IF(EG97&gt;20*DT97,'Referencia Parámetros'!$D$20,IF(EG97&gt;10*DT97,'Referencia Parámetros'!$D$21,IF(EG97&gt;5*DT97,'Referencia Parámetros'!$D$22, IF(EG97&gt;1,'Referencia Parámetros'!$D$23,"NO APLICA")))),"")</f>
        <v/>
      </c>
      <c r="EI97" s="240" t="str">
        <f t="shared" si="397"/>
        <v/>
      </c>
      <c r="EJ97" s="291">
        <f t="shared" si="317"/>
        <v>0</v>
      </c>
      <c r="EK97" s="234">
        <f t="shared" si="398"/>
        <v>0</v>
      </c>
      <c r="EL97" s="234">
        <f t="shared" si="399"/>
        <v>0</v>
      </c>
      <c r="EM97" s="234">
        <f t="shared" si="400"/>
        <v>0</v>
      </c>
      <c r="EN97" s="242">
        <f t="shared" si="401"/>
        <v>0</v>
      </c>
      <c r="EP97" s="234">
        <f t="shared" si="456"/>
        <v>84</v>
      </c>
      <c r="EQ97" s="235" t="str">
        <f t="shared" si="402"/>
        <v/>
      </c>
      <c r="ER97" s="236" t="str">
        <f>IFERROR(VLOOKUP(EQ97,'Referencia Parámetros'!$A$2:$B$18,2),"")</f>
        <v/>
      </c>
      <c r="ES97" s="140"/>
      <c r="ET97" s="140"/>
      <c r="EU97" s="136" t="str">
        <f t="shared" si="318"/>
        <v>Completar</v>
      </c>
      <c r="EV97" s="134"/>
      <c r="EW97" s="134"/>
      <c r="EX97" s="134"/>
      <c r="EY97" s="136" t="str">
        <f t="shared" si="319"/>
        <v>Completar</v>
      </c>
      <c r="EZ97" s="137" t="str">
        <f t="shared" si="320"/>
        <v>Completar</v>
      </c>
      <c r="FA97" s="137" t="str">
        <f t="shared" si="321"/>
        <v>Completar</v>
      </c>
      <c r="FB97" s="135"/>
      <c r="FC97" s="136" t="str">
        <f t="shared" si="322"/>
        <v>Completar</v>
      </c>
      <c r="FD97" s="237">
        <f t="shared" si="403"/>
        <v>0</v>
      </c>
      <c r="FE97" s="238">
        <f t="shared" si="404"/>
        <v>0</v>
      </c>
      <c r="FF97" s="239" t="str">
        <f>IFERROR(IF(FE97&gt;20*ER97,'Referencia Parámetros'!$D$20,IF(FE97&gt;10*ER97,'Referencia Parámetros'!$D$21,IF(FE97&gt;5*ER97,'Referencia Parámetros'!$D$22, IF(FE97&gt;1,'Referencia Parámetros'!$D$23,"NO APLICA")))),"")</f>
        <v/>
      </c>
      <c r="FG97" s="240" t="str">
        <f t="shared" si="405"/>
        <v/>
      </c>
      <c r="FH97" s="291">
        <f t="shared" si="323"/>
        <v>0</v>
      </c>
      <c r="FI97" s="234">
        <f t="shared" si="406"/>
        <v>0</v>
      </c>
      <c r="FJ97" s="234">
        <f t="shared" si="407"/>
        <v>0</v>
      </c>
      <c r="FK97" s="234">
        <f t="shared" si="408"/>
        <v>0</v>
      </c>
      <c r="FL97" s="242">
        <f t="shared" si="409"/>
        <v>0</v>
      </c>
      <c r="FN97" s="234">
        <f t="shared" si="457"/>
        <v>84</v>
      </c>
      <c r="FO97" s="235" t="str">
        <f t="shared" si="410"/>
        <v/>
      </c>
      <c r="FP97" s="236" t="str">
        <f>IFERROR(VLOOKUP(FO97,'Referencia Parámetros'!$A$2:$B$18,2),"")</f>
        <v/>
      </c>
      <c r="FQ97" s="140"/>
      <c r="FR97" s="140"/>
      <c r="FS97" s="136" t="str">
        <f t="shared" si="324"/>
        <v>Completar</v>
      </c>
      <c r="FT97" s="134"/>
      <c r="FU97" s="134"/>
      <c r="FV97" s="134"/>
      <c r="FW97" s="136" t="str">
        <f t="shared" si="325"/>
        <v>Completar</v>
      </c>
      <c r="FX97" s="137" t="str">
        <f t="shared" si="326"/>
        <v>Completar</v>
      </c>
      <c r="FY97" s="137" t="str">
        <f t="shared" si="327"/>
        <v>Completar</v>
      </c>
      <c r="FZ97" s="135"/>
      <c r="GA97" s="136" t="str">
        <f t="shared" si="328"/>
        <v>Completar</v>
      </c>
      <c r="GB97" s="237">
        <f t="shared" si="411"/>
        <v>0</v>
      </c>
      <c r="GC97" s="238">
        <f t="shared" si="412"/>
        <v>0</v>
      </c>
      <c r="GD97" s="239" t="str">
        <f>IFERROR(IF(GC97&gt;20*FP97,'Referencia Parámetros'!$D$20,IF(GC97&gt;10*FP97,'Referencia Parámetros'!$D$21,IF(GC97&gt;5*FP97,'Referencia Parámetros'!$D$22, IF(GC97&gt;1,'Referencia Parámetros'!$D$23,"NO APLICA")))),"")</f>
        <v/>
      </c>
      <c r="GE97" s="240" t="str">
        <f t="shared" si="413"/>
        <v/>
      </c>
      <c r="GF97" s="291">
        <f t="shared" si="329"/>
        <v>0</v>
      </c>
      <c r="GG97" s="234">
        <f t="shared" si="414"/>
        <v>0</v>
      </c>
      <c r="GH97" s="234">
        <f t="shared" si="415"/>
        <v>0</v>
      </c>
      <c r="GI97" s="234">
        <f t="shared" si="416"/>
        <v>0</v>
      </c>
      <c r="GJ97" s="242">
        <f t="shared" si="417"/>
        <v>0</v>
      </c>
      <c r="GL97" s="234">
        <f t="shared" si="458"/>
        <v>84</v>
      </c>
      <c r="GM97" s="235" t="str">
        <f t="shared" si="418"/>
        <v/>
      </c>
      <c r="GN97" s="236" t="str">
        <f>IFERROR(VLOOKUP(GM97,'Referencia Parámetros'!$A$2:$B$18,2),"")</f>
        <v/>
      </c>
      <c r="GO97" s="140"/>
      <c r="GP97" s="140"/>
      <c r="GQ97" s="136" t="str">
        <f t="shared" si="330"/>
        <v>Completar</v>
      </c>
      <c r="GR97" s="134"/>
      <c r="GS97" s="134"/>
      <c r="GT97" s="134"/>
      <c r="GU97" s="136" t="str">
        <f t="shared" si="331"/>
        <v>Completar</v>
      </c>
      <c r="GV97" s="137" t="str">
        <f t="shared" si="332"/>
        <v>Completar</v>
      </c>
      <c r="GW97" s="137" t="str">
        <f t="shared" si="333"/>
        <v>Completar</v>
      </c>
      <c r="GX97" s="135"/>
      <c r="GY97" s="136" t="str">
        <f t="shared" si="334"/>
        <v>Completar</v>
      </c>
      <c r="GZ97" s="237">
        <f t="shared" si="419"/>
        <v>0</v>
      </c>
      <c r="HA97" s="238">
        <f t="shared" si="420"/>
        <v>0</v>
      </c>
      <c r="HB97" s="239" t="str">
        <f>IFERROR(IF(HA97&gt;20*GN97,'Referencia Parámetros'!$D$20,IF(HA97&gt;10*GN97,'Referencia Parámetros'!$D$21,IF(HA97&gt;5*GN97,'Referencia Parámetros'!$D$22, IF(HA97&gt;1,'Referencia Parámetros'!$D$23,"NO APLICA")))),"")</f>
        <v/>
      </c>
      <c r="HC97" s="240" t="str">
        <f t="shared" si="421"/>
        <v/>
      </c>
      <c r="HD97" s="291">
        <f t="shared" si="335"/>
        <v>0</v>
      </c>
      <c r="HE97" s="234">
        <f t="shared" si="422"/>
        <v>0</v>
      </c>
      <c r="HF97" s="234">
        <f t="shared" si="423"/>
        <v>0</v>
      </c>
      <c r="HG97" s="234">
        <f t="shared" si="424"/>
        <v>0</v>
      </c>
      <c r="HH97" s="242">
        <f t="shared" si="425"/>
        <v>0</v>
      </c>
      <c r="HJ97" s="234">
        <f t="shared" si="459"/>
        <v>84</v>
      </c>
      <c r="HK97" s="235" t="str">
        <f t="shared" si="426"/>
        <v/>
      </c>
      <c r="HL97" s="236" t="str">
        <f>IFERROR(VLOOKUP(HK97,'Referencia Parámetros'!$A$2:$B$18,2),"")</f>
        <v/>
      </c>
      <c r="HM97" s="140"/>
      <c r="HN97" s="140"/>
      <c r="HO97" s="136" t="str">
        <f t="shared" si="336"/>
        <v>Completar</v>
      </c>
      <c r="HP97" s="134"/>
      <c r="HQ97" s="134"/>
      <c r="HR97" s="134"/>
      <c r="HS97" s="136" t="str">
        <f t="shared" si="337"/>
        <v>Completar</v>
      </c>
      <c r="HT97" s="137" t="str">
        <f t="shared" si="338"/>
        <v>Completar</v>
      </c>
      <c r="HU97" s="137" t="str">
        <f t="shared" si="339"/>
        <v>Completar</v>
      </c>
      <c r="HV97" s="135"/>
      <c r="HW97" s="136" t="str">
        <f t="shared" si="340"/>
        <v>Completar</v>
      </c>
      <c r="HX97" s="237">
        <f t="shared" si="427"/>
        <v>0</v>
      </c>
      <c r="HY97" s="238">
        <f t="shared" si="428"/>
        <v>0</v>
      </c>
      <c r="HZ97" s="239" t="str">
        <f>IFERROR(IF(HY97&gt;20*HL97,'Referencia Parámetros'!$D$20,IF(HY97&gt;10*HL97,'Referencia Parámetros'!$D$21,IF(HY97&gt;5*HL97,'Referencia Parámetros'!$D$22, IF(HY97&gt;1,'Referencia Parámetros'!$D$23,"NO APLICA")))),"")</f>
        <v/>
      </c>
      <c r="IA97" s="240" t="str">
        <f t="shared" si="429"/>
        <v/>
      </c>
      <c r="IB97" s="291">
        <f t="shared" si="341"/>
        <v>0</v>
      </c>
      <c r="IC97" s="234">
        <f t="shared" si="430"/>
        <v>0</v>
      </c>
      <c r="ID97" s="234">
        <f t="shared" si="431"/>
        <v>0</v>
      </c>
      <c r="IE97" s="234">
        <f t="shared" si="432"/>
        <v>0</v>
      </c>
      <c r="IF97" s="242">
        <f t="shared" si="433"/>
        <v>0</v>
      </c>
      <c r="IH97" s="234">
        <f t="shared" si="460"/>
        <v>84</v>
      </c>
      <c r="II97" s="235" t="str">
        <f t="shared" si="434"/>
        <v/>
      </c>
      <c r="IJ97" s="236" t="str">
        <f>IFERROR(VLOOKUP(II97,'Referencia Parámetros'!$A$2:$B$18,2),"")</f>
        <v/>
      </c>
      <c r="IK97" s="140"/>
      <c r="IL97" s="140"/>
      <c r="IM97" s="136" t="str">
        <f t="shared" si="342"/>
        <v>Completar</v>
      </c>
      <c r="IN97" s="134"/>
      <c r="IO97" s="134"/>
      <c r="IP97" s="134"/>
      <c r="IQ97" s="136" t="str">
        <f t="shared" si="343"/>
        <v>Completar</v>
      </c>
      <c r="IR97" s="137" t="str">
        <f t="shared" si="344"/>
        <v>Completar</v>
      </c>
      <c r="IS97" s="137" t="str">
        <f t="shared" si="345"/>
        <v>Completar</v>
      </c>
      <c r="IT97" s="135"/>
      <c r="IU97" s="136" t="str">
        <f t="shared" si="346"/>
        <v>Completar</v>
      </c>
      <c r="IV97" s="237">
        <f t="shared" si="435"/>
        <v>0</v>
      </c>
      <c r="IW97" s="238">
        <f t="shared" si="436"/>
        <v>0</v>
      </c>
      <c r="IX97" s="239" t="str">
        <f>IFERROR(IF(IW97&gt;20*IJ97,'Referencia Parámetros'!$D$20,IF(IW97&gt;10*IJ97,'Referencia Parámetros'!$D$21,IF(IW97&gt;5*IJ97,'Referencia Parámetros'!$D$22, IF(IW97&gt;1,'Referencia Parámetros'!$D$23,"NO APLICA")))),"")</f>
        <v/>
      </c>
      <c r="IY97" s="240" t="str">
        <f t="shared" si="437"/>
        <v/>
      </c>
      <c r="IZ97" s="291">
        <f t="shared" si="347"/>
        <v>0</v>
      </c>
      <c r="JA97" s="234">
        <f t="shared" si="438"/>
        <v>0</v>
      </c>
      <c r="JB97" s="234">
        <f t="shared" si="439"/>
        <v>0</v>
      </c>
      <c r="JC97" s="234">
        <f t="shared" si="440"/>
        <v>0</v>
      </c>
      <c r="JD97" s="242">
        <f t="shared" si="441"/>
        <v>0</v>
      </c>
      <c r="JE97" s="198"/>
      <c r="JF97" s="234">
        <f t="shared" si="461"/>
        <v>84</v>
      </c>
      <c r="JG97" s="235" t="str">
        <f t="shared" si="442"/>
        <v/>
      </c>
      <c r="JH97" s="236" t="str">
        <f>IFERROR(VLOOKUP(JG97,'Referencia Parámetros'!$A$2:$B$18,2),"")</f>
        <v/>
      </c>
      <c r="JI97" s="140"/>
      <c r="JJ97" s="140"/>
      <c r="JK97" s="136" t="str">
        <f t="shared" si="348"/>
        <v>Completar</v>
      </c>
      <c r="JL97" s="134"/>
      <c r="JM97" s="134"/>
      <c r="JN97" s="134"/>
      <c r="JO97" s="136" t="str">
        <f t="shared" si="349"/>
        <v>Completar</v>
      </c>
      <c r="JP97" s="137" t="str">
        <f t="shared" si="350"/>
        <v>Completar</v>
      </c>
      <c r="JQ97" s="137" t="str">
        <f t="shared" si="351"/>
        <v>Completar</v>
      </c>
      <c r="JR97" s="135"/>
      <c r="JS97" s="136" t="str">
        <f t="shared" si="352"/>
        <v>Completar</v>
      </c>
      <c r="JT97" s="237">
        <f t="shared" si="443"/>
        <v>0</v>
      </c>
      <c r="JU97" s="238">
        <f t="shared" si="444"/>
        <v>0</v>
      </c>
      <c r="JV97" s="239" t="str">
        <f>IFERROR(IF(JU97&gt;20*JH97,'Referencia Parámetros'!$D$20,IF(JU97&gt;10*JH97,'Referencia Parámetros'!$D$21,IF(JU97&gt;5*JH97,'Referencia Parámetros'!$D$22, IF(JU97&gt;1,'Referencia Parámetros'!$D$23,"NO APLICA")))),"")</f>
        <v/>
      </c>
      <c r="JW97" s="240" t="str">
        <f t="shared" si="445"/>
        <v/>
      </c>
      <c r="JX97" s="291">
        <f t="shared" si="353"/>
        <v>0</v>
      </c>
      <c r="JY97" s="234">
        <f t="shared" si="446"/>
        <v>0</v>
      </c>
      <c r="JZ97" s="234">
        <f t="shared" si="447"/>
        <v>0</v>
      </c>
      <c r="KA97" s="234">
        <f t="shared" si="448"/>
        <v>0</v>
      </c>
      <c r="KB97" s="242">
        <f t="shared" si="449"/>
        <v>0</v>
      </c>
      <c r="LK97" s="244"/>
      <c r="LY97" s="198"/>
    </row>
    <row r="98" spans="1:337" ht="16.5" customHeight="1" x14ac:dyDescent="0.25">
      <c r="A98" s="234">
        <f t="shared" si="450"/>
        <v>85</v>
      </c>
      <c r="B98" s="235" t="str">
        <f t="shared" si="354"/>
        <v/>
      </c>
      <c r="C98" s="236" t="str">
        <f>+IFERROR(VLOOKUP(B98,'Referencia Parámetros'!$A$2:$B$18,2),"")</f>
        <v/>
      </c>
      <c r="D98" s="140"/>
      <c r="E98" s="134"/>
      <c r="F98" s="135"/>
      <c r="G98" s="134"/>
      <c r="H98" s="134"/>
      <c r="I98" s="134"/>
      <c r="J98" s="135"/>
      <c r="K98" s="141"/>
      <c r="L98" s="141"/>
      <c r="M98" s="135"/>
      <c r="N98" s="135"/>
      <c r="O98" s="237">
        <f t="shared" si="355"/>
        <v>0</v>
      </c>
      <c r="P98" s="238">
        <f t="shared" si="356"/>
        <v>0</v>
      </c>
      <c r="Q98" s="239" t="str">
        <f>IFERROR(IF(P98&gt;20*C98,'Referencia Parámetros'!$D$20,IF(P98&gt;10*C98,'Referencia Parámetros'!$D$21,IF(P98&gt;5*C98,'Referencia Parámetros'!$D$22,IF(P98&gt;1,'Referencia Parámetros'!$D$23,"NO APLICA")))),"")</f>
        <v/>
      </c>
      <c r="R98" s="240" t="str">
        <f t="shared" si="357"/>
        <v/>
      </c>
      <c r="S98" s="300">
        <f t="shared" si="288"/>
        <v>0</v>
      </c>
      <c r="T98" s="234">
        <f t="shared" si="358"/>
        <v>0</v>
      </c>
      <c r="U98" s="234">
        <f t="shared" si="359"/>
        <v>0</v>
      </c>
      <c r="V98" s="234">
        <f t="shared" si="360"/>
        <v>0</v>
      </c>
      <c r="W98" s="242">
        <f t="shared" si="361"/>
        <v>0</v>
      </c>
      <c r="X98" s="297"/>
      <c r="Z98" s="234">
        <f t="shared" si="451"/>
        <v>85</v>
      </c>
      <c r="AA98" s="235" t="str">
        <f t="shared" si="362"/>
        <v/>
      </c>
      <c r="AB98" s="236" t="str">
        <f>IFERROR(VLOOKUP(AA98,'Referencia Parámetros'!$A$2:$B$18,2),"")</f>
        <v/>
      </c>
      <c r="AC98" s="140"/>
      <c r="AD98" s="140"/>
      <c r="AE98" s="136" t="str">
        <f t="shared" si="289"/>
        <v>Completar</v>
      </c>
      <c r="AF98" s="134"/>
      <c r="AG98" s="134"/>
      <c r="AH98" s="134"/>
      <c r="AI98" s="136" t="str">
        <f t="shared" si="290"/>
        <v>Completar</v>
      </c>
      <c r="AJ98" s="137" t="str">
        <f t="shared" si="291"/>
        <v>Completar</v>
      </c>
      <c r="AK98" s="137" t="str">
        <f t="shared" si="292"/>
        <v>Completar</v>
      </c>
      <c r="AL98" s="135"/>
      <c r="AM98" s="136" t="str">
        <f t="shared" si="293"/>
        <v>Completar</v>
      </c>
      <c r="AN98" s="237">
        <f t="shared" si="363"/>
        <v>0</v>
      </c>
      <c r="AO98" s="238">
        <f t="shared" si="364"/>
        <v>0</v>
      </c>
      <c r="AP98" s="239" t="str">
        <f>IFERROR(IF(AO98&gt;20*AB98,'Referencia Parámetros'!$D$20,IF(AO98&gt;10*AB98,'Referencia Parámetros'!$D$21,IF(AO98&gt;5*AB98,'Referencia Parámetros'!$D$22, IF(AO98&gt;1,'Referencia Parámetros'!$D$23,"NO APLICA")))),"")</f>
        <v/>
      </c>
      <c r="AQ98" s="240" t="str">
        <f t="shared" si="365"/>
        <v/>
      </c>
      <c r="AR98" s="291">
        <f t="shared" si="462"/>
        <v>0</v>
      </c>
      <c r="AS98" s="234">
        <f t="shared" si="366"/>
        <v>0</v>
      </c>
      <c r="AT98" s="234">
        <f t="shared" si="367"/>
        <v>0</v>
      </c>
      <c r="AU98" s="234">
        <f t="shared" si="368"/>
        <v>0</v>
      </c>
      <c r="AV98" s="242">
        <f t="shared" si="369"/>
        <v>0</v>
      </c>
      <c r="AX98" s="234">
        <f t="shared" si="452"/>
        <v>85</v>
      </c>
      <c r="AY98" s="235" t="str">
        <f t="shared" si="370"/>
        <v/>
      </c>
      <c r="AZ98" s="236" t="str">
        <f>IFERROR(VLOOKUP(AY98,'Referencia Parámetros'!$A$2:$B$18,2),"")</f>
        <v/>
      </c>
      <c r="BA98" s="140"/>
      <c r="BB98" s="140"/>
      <c r="BC98" s="136" t="str">
        <f t="shared" si="294"/>
        <v>Completar</v>
      </c>
      <c r="BD98" s="134"/>
      <c r="BE98" s="134"/>
      <c r="BF98" s="134"/>
      <c r="BG98" s="136" t="str">
        <f t="shared" si="295"/>
        <v>Completar</v>
      </c>
      <c r="BH98" s="137" t="str">
        <f t="shared" si="296"/>
        <v>Completar</v>
      </c>
      <c r="BI98" s="137" t="str">
        <f t="shared" si="297"/>
        <v>Completar</v>
      </c>
      <c r="BJ98" s="135"/>
      <c r="BK98" s="136" t="str">
        <f t="shared" si="298"/>
        <v>Completar</v>
      </c>
      <c r="BL98" s="237">
        <f t="shared" si="371"/>
        <v>0</v>
      </c>
      <c r="BM98" s="238">
        <f t="shared" si="372"/>
        <v>0</v>
      </c>
      <c r="BN98" s="239" t="str">
        <f>IFERROR(IF(BM98&gt;20*AZ98,'Referencia Parámetros'!$D$20,IF(BM98&gt;10*AZ98,'Referencia Parámetros'!$D$21,IF(BM98&gt;5*AZ98,'Referencia Parámetros'!$D$22, IF(BM98&gt;1,'Referencia Parámetros'!$D$23,"NO APLICA")))),"")</f>
        <v/>
      </c>
      <c r="BO98" s="240" t="str">
        <f t="shared" si="373"/>
        <v/>
      </c>
      <c r="BP98" s="291">
        <f t="shared" si="299"/>
        <v>0</v>
      </c>
      <c r="BQ98" s="234">
        <f t="shared" si="374"/>
        <v>0</v>
      </c>
      <c r="BR98" s="234">
        <f t="shared" si="375"/>
        <v>0</v>
      </c>
      <c r="BS98" s="234">
        <f t="shared" si="376"/>
        <v>0</v>
      </c>
      <c r="BT98" s="242">
        <f t="shared" si="377"/>
        <v>0</v>
      </c>
      <c r="BV98" s="234">
        <f t="shared" si="453"/>
        <v>85</v>
      </c>
      <c r="BW98" s="235" t="str">
        <f t="shared" si="378"/>
        <v/>
      </c>
      <c r="BX98" s="236" t="str">
        <f>IFERROR(VLOOKUP(BW98,'Referencia Parámetros'!$A$2:$B$18,2),"")</f>
        <v/>
      </c>
      <c r="BY98" s="140"/>
      <c r="BZ98" s="140"/>
      <c r="CA98" s="136" t="str">
        <f t="shared" si="300"/>
        <v>Completar</v>
      </c>
      <c r="CB98" s="134"/>
      <c r="CC98" s="134"/>
      <c r="CD98" s="134"/>
      <c r="CE98" s="136" t="str">
        <f t="shared" si="301"/>
        <v>Completar</v>
      </c>
      <c r="CF98" s="137" t="str">
        <f t="shared" si="302"/>
        <v>Completar</v>
      </c>
      <c r="CG98" s="137" t="str">
        <f t="shared" si="303"/>
        <v>Completar</v>
      </c>
      <c r="CH98" s="135"/>
      <c r="CI98" s="136" t="str">
        <f t="shared" si="304"/>
        <v>Completar</v>
      </c>
      <c r="CJ98" s="237">
        <f t="shared" si="379"/>
        <v>0</v>
      </c>
      <c r="CK98" s="238">
        <f t="shared" si="380"/>
        <v>0</v>
      </c>
      <c r="CL98" s="239" t="str">
        <f>IFERROR(IF(CK98&gt;20*BX98,'Referencia Parámetros'!$D$20,IF(CK98&gt;10*BX98,'Referencia Parámetros'!$D$21,IF(CK98&gt;5*BX98,'Referencia Parámetros'!$D$22, IF(CK98&gt;1,'Referencia Parámetros'!$D$23,"NO APLICA")))),"")</f>
        <v/>
      </c>
      <c r="CM98" s="240" t="str">
        <f t="shared" si="381"/>
        <v/>
      </c>
      <c r="CN98" s="291">
        <f t="shared" si="305"/>
        <v>0</v>
      </c>
      <c r="CO98" s="234">
        <f t="shared" si="382"/>
        <v>0</v>
      </c>
      <c r="CP98" s="234">
        <f t="shared" si="383"/>
        <v>0</v>
      </c>
      <c r="CQ98" s="234">
        <f t="shared" si="384"/>
        <v>0</v>
      </c>
      <c r="CR98" s="242">
        <f t="shared" si="385"/>
        <v>0</v>
      </c>
      <c r="CT98" s="234">
        <f t="shared" si="454"/>
        <v>85</v>
      </c>
      <c r="CU98" s="235" t="str">
        <f t="shared" si="386"/>
        <v/>
      </c>
      <c r="CV98" s="236" t="str">
        <f>IFERROR(VLOOKUP(CU98,'Referencia Parámetros'!$A$2:$B$18,2),"")</f>
        <v/>
      </c>
      <c r="CW98" s="140"/>
      <c r="CX98" s="140"/>
      <c r="CY98" s="136" t="str">
        <f t="shared" si="306"/>
        <v>Completar</v>
      </c>
      <c r="CZ98" s="134"/>
      <c r="DA98" s="134"/>
      <c r="DB98" s="134"/>
      <c r="DC98" s="136" t="str">
        <f t="shared" si="307"/>
        <v>Completar</v>
      </c>
      <c r="DD98" s="137" t="str">
        <f t="shared" si="308"/>
        <v>Completar</v>
      </c>
      <c r="DE98" s="137" t="str">
        <f t="shared" si="309"/>
        <v>Completar</v>
      </c>
      <c r="DF98" s="135"/>
      <c r="DG98" s="136" t="str">
        <f t="shared" si="310"/>
        <v>Completar</v>
      </c>
      <c r="DH98" s="237">
        <f t="shared" si="387"/>
        <v>0</v>
      </c>
      <c r="DI98" s="238">
        <f t="shared" si="388"/>
        <v>0</v>
      </c>
      <c r="DJ98" s="239" t="str">
        <f>IFERROR(IF(DI98&gt;20*CV98,'Referencia Parámetros'!$D$20,IF(DI98&gt;10*CV98,'Referencia Parámetros'!$D$21,IF(DI98&gt;5*CV98,'Referencia Parámetros'!$D$22, IF(DI98&gt;1,'Referencia Parámetros'!$D$23,"NO APLICA")))),"")</f>
        <v/>
      </c>
      <c r="DK98" s="240" t="str">
        <f t="shared" si="389"/>
        <v/>
      </c>
      <c r="DL98" s="291">
        <f t="shared" si="311"/>
        <v>0</v>
      </c>
      <c r="DM98" s="234">
        <f t="shared" si="390"/>
        <v>0</v>
      </c>
      <c r="DN98" s="234">
        <f t="shared" si="391"/>
        <v>0</v>
      </c>
      <c r="DO98" s="234">
        <f t="shared" si="392"/>
        <v>0</v>
      </c>
      <c r="DP98" s="242">
        <f t="shared" si="393"/>
        <v>0</v>
      </c>
      <c r="DR98" s="234">
        <f t="shared" si="455"/>
        <v>85</v>
      </c>
      <c r="DS98" s="235" t="str">
        <f t="shared" si="394"/>
        <v/>
      </c>
      <c r="DT98" s="236" t="str">
        <f>IFERROR(VLOOKUP(DS98,'Referencia Parámetros'!$A$2:$B$18,2),"")</f>
        <v/>
      </c>
      <c r="DU98" s="140"/>
      <c r="DV98" s="140"/>
      <c r="DW98" s="136" t="str">
        <f t="shared" si="312"/>
        <v>Completar</v>
      </c>
      <c r="DX98" s="134"/>
      <c r="DY98" s="134"/>
      <c r="DZ98" s="134"/>
      <c r="EA98" s="136" t="str">
        <f t="shared" si="313"/>
        <v>Completar</v>
      </c>
      <c r="EB98" s="137" t="str">
        <f t="shared" si="314"/>
        <v>Completar</v>
      </c>
      <c r="EC98" s="137" t="str">
        <f t="shared" si="315"/>
        <v>Completar</v>
      </c>
      <c r="ED98" s="135"/>
      <c r="EE98" s="136" t="str">
        <f t="shared" si="316"/>
        <v>Completar</v>
      </c>
      <c r="EF98" s="237">
        <f t="shared" si="395"/>
        <v>0</v>
      </c>
      <c r="EG98" s="238">
        <f t="shared" si="396"/>
        <v>0</v>
      </c>
      <c r="EH98" s="239" t="str">
        <f>IFERROR(IF(EG98&gt;20*DT98,'Referencia Parámetros'!$D$20,IF(EG98&gt;10*DT98,'Referencia Parámetros'!$D$21,IF(EG98&gt;5*DT98,'Referencia Parámetros'!$D$22, IF(EG98&gt;1,'Referencia Parámetros'!$D$23,"NO APLICA")))),"")</f>
        <v/>
      </c>
      <c r="EI98" s="240" t="str">
        <f t="shared" si="397"/>
        <v/>
      </c>
      <c r="EJ98" s="291">
        <f t="shared" si="317"/>
        <v>0</v>
      </c>
      <c r="EK98" s="234">
        <f t="shared" si="398"/>
        <v>0</v>
      </c>
      <c r="EL98" s="234">
        <f t="shared" si="399"/>
        <v>0</v>
      </c>
      <c r="EM98" s="234">
        <f t="shared" si="400"/>
        <v>0</v>
      </c>
      <c r="EN98" s="242">
        <f t="shared" si="401"/>
        <v>0</v>
      </c>
      <c r="EP98" s="234">
        <f t="shared" si="456"/>
        <v>85</v>
      </c>
      <c r="EQ98" s="235" t="str">
        <f t="shared" si="402"/>
        <v/>
      </c>
      <c r="ER98" s="236" t="str">
        <f>IFERROR(VLOOKUP(EQ98,'Referencia Parámetros'!$A$2:$B$18,2),"")</f>
        <v/>
      </c>
      <c r="ES98" s="140"/>
      <c r="ET98" s="140"/>
      <c r="EU98" s="136" t="str">
        <f t="shared" si="318"/>
        <v>Completar</v>
      </c>
      <c r="EV98" s="134"/>
      <c r="EW98" s="134"/>
      <c r="EX98" s="134"/>
      <c r="EY98" s="136" t="str">
        <f t="shared" si="319"/>
        <v>Completar</v>
      </c>
      <c r="EZ98" s="137" t="str">
        <f t="shared" si="320"/>
        <v>Completar</v>
      </c>
      <c r="FA98" s="137" t="str">
        <f t="shared" si="321"/>
        <v>Completar</v>
      </c>
      <c r="FB98" s="135"/>
      <c r="FC98" s="136" t="str">
        <f t="shared" si="322"/>
        <v>Completar</v>
      </c>
      <c r="FD98" s="237">
        <f t="shared" si="403"/>
        <v>0</v>
      </c>
      <c r="FE98" s="238">
        <f t="shared" si="404"/>
        <v>0</v>
      </c>
      <c r="FF98" s="239" t="str">
        <f>IFERROR(IF(FE98&gt;20*ER98,'Referencia Parámetros'!$D$20,IF(FE98&gt;10*ER98,'Referencia Parámetros'!$D$21,IF(FE98&gt;5*ER98,'Referencia Parámetros'!$D$22, IF(FE98&gt;1,'Referencia Parámetros'!$D$23,"NO APLICA")))),"")</f>
        <v/>
      </c>
      <c r="FG98" s="240" t="str">
        <f t="shared" si="405"/>
        <v/>
      </c>
      <c r="FH98" s="291">
        <f t="shared" si="323"/>
        <v>0</v>
      </c>
      <c r="FI98" s="234">
        <f t="shared" si="406"/>
        <v>0</v>
      </c>
      <c r="FJ98" s="234">
        <f t="shared" si="407"/>
        <v>0</v>
      </c>
      <c r="FK98" s="234">
        <f t="shared" si="408"/>
        <v>0</v>
      </c>
      <c r="FL98" s="242">
        <f t="shared" si="409"/>
        <v>0</v>
      </c>
      <c r="FN98" s="234">
        <f t="shared" si="457"/>
        <v>85</v>
      </c>
      <c r="FO98" s="235" t="str">
        <f t="shared" si="410"/>
        <v/>
      </c>
      <c r="FP98" s="236" t="str">
        <f>IFERROR(VLOOKUP(FO98,'Referencia Parámetros'!$A$2:$B$18,2),"")</f>
        <v/>
      </c>
      <c r="FQ98" s="140"/>
      <c r="FR98" s="140"/>
      <c r="FS98" s="136" t="str">
        <f t="shared" si="324"/>
        <v>Completar</v>
      </c>
      <c r="FT98" s="134"/>
      <c r="FU98" s="134"/>
      <c r="FV98" s="134"/>
      <c r="FW98" s="136" t="str">
        <f t="shared" si="325"/>
        <v>Completar</v>
      </c>
      <c r="FX98" s="137" t="str">
        <f t="shared" si="326"/>
        <v>Completar</v>
      </c>
      <c r="FY98" s="137" t="str">
        <f t="shared" si="327"/>
        <v>Completar</v>
      </c>
      <c r="FZ98" s="135"/>
      <c r="GA98" s="136" t="str">
        <f t="shared" si="328"/>
        <v>Completar</v>
      </c>
      <c r="GB98" s="237">
        <f t="shared" si="411"/>
        <v>0</v>
      </c>
      <c r="GC98" s="238">
        <f t="shared" si="412"/>
        <v>0</v>
      </c>
      <c r="GD98" s="239" t="str">
        <f>IFERROR(IF(GC98&gt;20*FP98,'Referencia Parámetros'!$D$20,IF(GC98&gt;10*FP98,'Referencia Parámetros'!$D$21,IF(GC98&gt;5*FP98,'Referencia Parámetros'!$D$22, IF(GC98&gt;1,'Referencia Parámetros'!$D$23,"NO APLICA")))),"")</f>
        <v/>
      </c>
      <c r="GE98" s="240" t="str">
        <f t="shared" si="413"/>
        <v/>
      </c>
      <c r="GF98" s="291">
        <f t="shared" si="329"/>
        <v>0</v>
      </c>
      <c r="GG98" s="234">
        <f t="shared" si="414"/>
        <v>0</v>
      </c>
      <c r="GH98" s="234">
        <f t="shared" si="415"/>
        <v>0</v>
      </c>
      <c r="GI98" s="234">
        <f t="shared" si="416"/>
        <v>0</v>
      </c>
      <c r="GJ98" s="242">
        <f t="shared" si="417"/>
        <v>0</v>
      </c>
      <c r="GL98" s="234">
        <f t="shared" si="458"/>
        <v>85</v>
      </c>
      <c r="GM98" s="235" t="str">
        <f t="shared" si="418"/>
        <v/>
      </c>
      <c r="GN98" s="236" t="str">
        <f>IFERROR(VLOOKUP(GM98,'Referencia Parámetros'!$A$2:$B$18,2),"")</f>
        <v/>
      </c>
      <c r="GO98" s="140"/>
      <c r="GP98" s="140"/>
      <c r="GQ98" s="136" t="str">
        <f t="shared" si="330"/>
        <v>Completar</v>
      </c>
      <c r="GR98" s="134"/>
      <c r="GS98" s="134"/>
      <c r="GT98" s="134"/>
      <c r="GU98" s="136" t="str">
        <f t="shared" si="331"/>
        <v>Completar</v>
      </c>
      <c r="GV98" s="137" t="str">
        <f t="shared" si="332"/>
        <v>Completar</v>
      </c>
      <c r="GW98" s="137" t="str">
        <f t="shared" si="333"/>
        <v>Completar</v>
      </c>
      <c r="GX98" s="135"/>
      <c r="GY98" s="136" t="str">
        <f t="shared" si="334"/>
        <v>Completar</v>
      </c>
      <c r="GZ98" s="237">
        <f t="shared" si="419"/>
        <v>0</v>
      </c>
      <c r="HA98" s="238">
        <f t="shared" si="420"/>
        <v>0</v>
      </c>
      <c r="HB98" s="239" t="str">
        <f>IFERROR(IF(HA98&gt;20*GN98,'Referencia Parámetros'!$D$20,IF(HA98&gt;10*GN98,'Referencia Parámetros'!$D$21,IF(HA98&gt;5*GN98,'Referencia Parámetros'!$D$22, IF(HA98&gt;1,'Referencia Parámetros'!$D$23,"NO APLICA")))),"")</f>
        <v/>
      </c>
      <c r="HC98" s="240" t="str">
        <f t="shared" si="421"/>
        <v/>
      </c>
      <c r="HD98" s="291">
        <f t="shared" si="335"/>
        <v>0</v>
      </c>
      <c r="HE98" s="234">
        <f t="shared" si="422"/>
        <v>0</v>
      </c>
      <c r="HF98" s="234">
        <f t="shared" si="423"/>
        <v>0</v>
      </c>
      <c r="HG98" s="234">
        <f t="shared" si="424"/>
        <v>0</v>
      </c>
      <c r="HH98" s="242">
        <f t="shared" si="425"/>
        <v>0</v>
      </c>
      <c r="HJ98" s="234">
        <f t="shared" si="459"/>
        <v>85</v>
      </c>
      <c r="HK98" s="235" t="str">
        <f t="shared" si="426"/>
        <v/>
      </c>
      <c r="HL98" s="236" t="str">
        <f>IFERROR(VLOOKUP(HK98,'Referencia Parámetros'!$A$2:$B$18,2),"")</f>
        <v/>
      </c>
      <c r="HM98" s="140"/>
      <c r="HN98" s="140"/>
      <c r="HO98" s="136" t="str">
        <f t="shared" si="336"/>
        <v>Completar</v>
      </c>
      <c r="HP98" s="134"/>
      <c r="HQ98" s="134"/>
      <c r="HR98" s="134"/>
      <c r="HS98" s="136" t="str">
        <f t="shared" si="337"/>
        <v>Completar</v>
      </c>
      <c r="HT98" s="137" t="str">
        <f t="shared" si="338"/>
        <v>Completar</v>
      </c>
      <c r="HU98" s="137" t="str">
        <f t="shared" si="339"/>
        <v>Completar</v>
      </c>
      <c r="HV98" s="135"/>
      <c r="HW98" s="136" t="str">
        <f t="shared" si="340"/>
        <v>Completar</v>
      </c>
      <c r="HX98" s="237">
        <f t="shared" si="427"/>
        <v>0</v>
      </c>
      <c r="HY98" s="238">
        <f t="shared" si="428"/>
        <v>0</v>
      </c>
      <c r="HZ98" s="239" t="str">
        <f>IFERROR(IF(HY98&gt;20*HL98,'Referencia Parámetros'!$D$20,IF(HY98&gt;10*HL98,'Referencia Parámetros'!$D$21,IF(HY98&gt;5*HL98,'Referencia Parámetros'!$D$22, IF(HY98&gt;1,'Referencia Parámetros'!$D$23,"NO APLICA")))),"")</f>
        <v/>
      </c>
      <c r="IA98" s="240" t="str">
        <f t="shared" si="429"/>
        <v/>
      </c>
      <c r="IB98" s="291">
        <f t="shared" si="341"/>
        <v>0</v>
      </c>
      <c r="IC98" s="234">
        <f t="shared" si="430"/>
        <v>0</v>
      </c>
      <c r="ID98" s="234">
        <f t="shared" si="431"/>
        <v>0</v>
      </c>
      <c r="IE98" s="234">
        <f t="shared" si="432"/>
        <v>0</v>
      </c>
      <c r="IF98" s="242">
        <f t="shared" si="433"/>
        <v>0</v>
      </c>
      <c r="IH98" s="234">
        <f t="shared" si="460"/>
        <v>85</v>
      </c>
      <c r="II98" s="235" t="str">
        <f t="shared" si="434"/>
        <v/>
      </c>
      <c r="IJ98" s="236" t="str">
        <f>IFERROR(VLOOKUP(II98,'Referencia Parámetros'!$A$2:$B$18,2),"")</f>
        <v/>
      </c>
      <c r="IK98" s="140"/>
      <c r="IL98" s="140"/>
      <c r="IM98" s="136" t="str">
        <f t="shared" si="342"/>
        <v>Completar</v>
      </c>
      <c r="IN98" s="134"/>
      <c r="IO98" s="134"/>
      <c r="IP98" s="134"/>
      <c r="IQ98" s="136" t="str">
        <f t="shared" si="343"/>
        <v>Completar</v>
      </c>
      <c r="IR98" s="137" t="str">
        <f t="shared" si="344"/>
        <v>Completar</v>
      </c>
      <c r="IS98" s="137" t="str">
        <f t="shared" si="345"/>
        <v>Completar</v>
      </c>
      <c r="IT98" s="135"/>
      <c r="IU98" s="136" t="str">
        <f t="shared" si="346"/>
        <v>Completar</v>
      </c>
      <c r="IV98" s="237">
        <f t="shared" si="435"/>
        <v>0</v>
      </c>
      <c r="IW98" s="238">
        <f t="shared" si="436"/>
        <v>0</v>
      </c>
      <c r="IX98" s="239" t="str">
        <f>IFERROR(IF(IW98&gt;20*IJ98,'Referencia Parámetros'!$D$20,IF(IW98&gt;10*IJ98,'Referencia Parámetros'!$D$21,IF(IW98&gt;5*IJ98,'Referencia Parámetros'!$D$22, IF(IW98&gt;1,'Referencia Parámetros'!$D$23,"NO APLICA")))),"")</f>
        <v/>
      </c>
      <c r="IY98" s="240" t="str">
        <f t="shared" si="437"/>
        <v/>
      </c>
      <c r="IZ98" s="291">
        <f t="shared" si="347"/>
        <v>0</v>
      </c>
      <c r="JA98" s="234">
        <f t="shared" si="438"/>
        <v>0</v>
      </c>
      <c r="JB98" s="234">
        <f t="shared" si="439"/>
        <v>0</v>
      </c>
      <c r="JC98" s="234">
        <f t="shared" si="440"/>
        <v>0</v>
      </c>
      <c r="JD98" s="242">
        <f t="shared" si="441"/>
        <v>0</v>
      </c>
      <c r="JE98" s="198"/>
      <c r="JF98" s="234">
        <f t="shared" si="461"/>
        <v>85</v>
      </c>
      <c r="JG98" s="235" t="str">
        <f t="shared" si="442"/>
        <v/>
      </c>
      <c r="JH98" s="236" t="str">
        <f>IFERROR(VLOOKUP(JG98,'Referencia Parámetros'!$A$2:$B$18,2),"")</f>
        <v/>
      </c>
      <c r="JI98" s="140"/>
      <c r="JJ98" s="140"/>
      <c r="JK98" s="136" t="str">
        <f t="shared" si="348"/>
        <v>Completar</v>
      </c>
      <c r="JL98" s="134"/>
      <c r="JM98" s="134"/>
      <c r="JN98" s="134"/>
      <c r="JO98" s="136" t="str">
        <f t="shared" si="349"/>
        <v>Completar</v>
      </c>
      <c r="JP98" s="137" t="str">
        <f t="shared" si="350"/>
        <v>Completar</v>
      </c>
      <c r="JQ98" s="137" t="str">
        <f t="shared" si="351"/>
        <v>Completar</v>
      </c>
      <c r="JR98" s="135"/>
      <c r="JS98" s="136" t="str">
        <f t="shared" si="352"/>
        <v>Completar</v>
      </c>
      <c r="JT98" s="237">
        <f t="shared" si="443"/>
        <v>0</v>
      </c>
      <c r="JU98" s="238">
        <f t="shared" si="444"/>
        <v>0</v>
      </c>
      <c r="JV98" s="239" t="str">
        <f>IFERROR(IF(JU98&gt;20*JH98,'Referencia Parámetros'!$D$20,IF(JU98&gt;10*JH98,'Referencia Parámetros'!$D$21,IF(JU98&gt;5*JH98,'Referencia Parámetros'!$D$22, IF(JU98&gt;1,'Referencia Parámetros'!$D$23,"NO APLICA")))),"")</f>
        <v/>
      </c>
      <c r="JW98" s="240" t="str">
        <f t="shared" si="445"/>
        <v/>
      </c>
      <c r="JX98" s="291">
        <f t="shared" si="353"/>
        <v>0</v>
      </c>
      <c r="JY98" s="234">
        <f t="shared" si="446"/>
        <v>0</v>
      </c>
      <c r="JZ98" s="234">
        <f t="shared" si="447"/>
        <v>0</v>
      </c>
      <c r="KA98" s="234">
        <f t="shared" si="448"/>
        <v>0</v>
      </c>
      <c r="KB98" s="242">
        <f t="shared" si="449"/>
        <v>0</v>
      </c>
      <c r="LK98" s="244"/>
      <c r="LY98" s="198"/>
    </row>
    <row r="99" spans="1:337" ht="16.5" customHeight="1" x14ac:dyDescent="0.25">
      <c r="A99" s="234">
        <f t="shared" si="450"/>
        <v>86</v>
      </c>
      <c r="B99" s="235" t="str">
        <f t="shared" si="354"/>
        <v/>
      </c>
      <c r="C99" s="236" t="str">
        <f>+IFERROR(VLOOKUP(B99,'Referencia Parámetros'!$A$2:$B$18,2),"")</f>
        <v/>
      </c>
      <c r="D99" s="140"/>
      <c r="E99" s="134"/>
      <c r="F99" s="135"/>
      <c r="G99" s="134"/>
      <c r="H99" s="134"/>
      <c r="I99" s="134"/>
      <c r="J99" s="135"/>
      <c r="K99" s="141"/>
      <c r="L99" s="141"/>
      <c r="M99" s="135"/>
      <c r="N99" s="135"/>
      <c r="O99" s="237">
        <f t="shared" si="355"/>
        <v>0</v>
      </c>
      <c r="P99" s="238">
        <f t="shared" si="356"/>
        <v>0</v>
      </c>
      <c r="Q99" s="239" t="str">
        <f>IFERROR(IF(P99&gt;20*C99,'Referencia Parámetros'!$D$20,IF(P99&gt;10*C99,'Referencia Parámetros'!$D$21,IF(P99&gt;5*C99,'Referencia Parámetros'!$D$22,IF(P99&gt;1,'Referencia Parámetros'!$D$23,"NO APLICA")))),"")</f>
        <v/>
      </c>
      <c r="R99" s="240" t="str">
        <f t="shared" si="357"/>
        <v/>
      </c>
      <c r="S99" s="300">
        <f t="shared" si="288"/>
        <v>0</v>
      </c>
      <c r="T99" s="234">
        <f t="shared" si="358"/>
        <v>0</v>
      </c>
      <c r="U99" s="234">
        <f t="shared" si="359"/>
        <v>0</v>
      </c>
      <c r="V99" s="234">
        <f t="shared" si="360"/>
        <v>0</v>
      </c>
      <c r="W99" s="242">
        <f t="shared" si="361"/>
        <v>0</v>
      </c>
      <c r="X99" s="297"/>
      <c r="Z99" s="234">
        <f t="shared" si="451"/>
        <v>86</v>
      </c>
      <c r="AA99" s="235" t="str">
        <f t="shared" si="362"/>
        <v/>
      </c>
      <c r="AB99" s="236" t="str">
        <f>IFERROR(VLOOKUP(AA99,'Referencia Parámetros'!$A$2:$B$18,2),"")</f>
        <v/>
      </c>
      <c r="AC99" s="140"/>
      <c r="AD99" s="140"/>
      <c r="AE99" s="136" t="str">
        <f t="shared" si="289"/>
        <v>Completar</v>
      </c>
      <c r="AF99" s="134"/>
      <c r="AG99" s="134"/>
      <c r="AH99" s="134"/>
      <c r="AI99" s="136" t="str">
        <f t="shared" si="290"/>
        <v>Completar</v>
      </c>
      <c r="AJ99" s="137" t="str">
        <f t="shared" si="291"/>
        <v>Completar</v>
      </c>
      <c r="AK99" s="137" t="str">
        <f t="shared" si="292"/>
        <v>Completar</v>
      </c>
      <c r="AL99" s="135"/>
      <c r="AM99" s="136" t="str">
        <f t="shared" si="293"/>
        <v>Completar</v>
      </c>
      <c r="AN99" s="237">
        <f t="shared" si="363"/>
        <v>0</v>
      </c>
      <c r="AO99" s="238">
        <f t="shared" si="364"/>
        <v>0</v>
      </c>
      <c r="AP99" s="239" t="str">
        <f>IFERROR(IF(AO99&gt;20*AB99,'Referencia Parámetros'!$D$20,IF(AO99&gt;10*AB99,'Referencia Parámetros'!$D$21,IF(AO99&gt;5*AB99,'Referencia Parámetros'!$D$22, IF(AO99&gt;1,'Referencia Parámetros'!$D$23,"NO APLICA")))),"")</f>
        <v/>
      </c>
      <c r="AQ99" s="240" t="str">
        <f t="shared" si="365"/>
        <v/>
      </c>
      <c r="AR99" s="291">
        <f t="shared" si="462"/>
        <v>0</v>
      </c>
      <c r="AS99" s="234">
        <f t="shared" si="366"/>
        <v>0</v>
      </c>
      <c r="AT99" s="234">
        <f t="shared" si="367"/>
        <v>0</v>
      </c>
      <c r="AU99" s="234">
        <f t="shared" si="368"/>
        <v>0</v>
      </c>
      <c r="AV99" s="242">
        <f t="shared" si="369"/>
        <v>0</v>
      </c>
      <c r="AX99" s="234">
        <f t="shared" si="452"/>
        <v>86</v>
      </c>
      <c r="AY99" s="235" t="str">
        <f t="shared" si="370"/>
        <v/>
      </c>
      <c r="AZ99" s="236" t="str">
        <f>IFERROR(VLOOKUP(AY99,'Referencia Parámetros'!$A$2:$B$18,2),"")</f>
        <v/>
      </c>
      <c r="BA99" s="140"/>
      <c r="BB99" s="140"/>
      <c r="BC99" s="136" t="str">
        <f t="shared" si="294"/>
        <v>Completar</v>
      </c>
      <c r="BD99" s="134"/>
      <c r="BE99" s="134"/>
      <c r="BF99" s="134"/>
      <c r="BG99" s="136" t="str">
        <f t="shared" si="295"/>
        <v>Completar</v>
      </c>
      <c r="BH99" s="137" t="str">
        <f t="shared" si="296"/>
        <v>Completar</v>
      </c>
      <c r="BI99" s="137" t="str">
        <f t="shared" si="297"/>
        <v>Completar</v>
      </c>
      <c r="BJ99" s="135"/>
      <c r="BK99" s="136" t="str">
        <f t="shared" si="298"/>
        <v>Completar</v>
      </c>
      <c r="BL99" s="237">
        <f t="shared" si="371"/>
        <v>0</v>
      </c>
      <c r="BM99" s="238">
        <f t="shared" si="372"/>
        <v>0</v>
      </c>
      <c r="BN99" s="239" t="str">
        <f>IFERROR(IF(BM99&gt;20*AZ99,'Referencia Parámetros'!$D$20,IF(BM99&gt;10*AZ99,'Referencia Parámetros'!$D$21,IF(BM99&gt;5*AZ99,'Referencia Parámetros'!$D$22, IF(BM99&gt;1,'Referencia Parámetros'!$D$23,"NO APLICA")))),"")</f>
        <v/>
      </c>
      <c r="BO99" s="240" t="str">
        <f t="shared" si="373"/>
        <v/>
      </c>
      <c r="BP99" s="291">
        <f t="shared" si="299"/>
        <v>0</v>
      </c>
      <c r="BQ99" s="234">
        <f t="shared" si="374"/>
        <v>0</v>
      </c>
      <c r="BR99" s="234">
        <f t="shared" si="375"/>
        <v>0</v>
      </c>
      <c r="BS99" s="234">
        <f t="shared" si="376"/>
        <v>0</v>
      </c>
      <c r="BT99" s="242">
        <f t="shared" si="377"/>
        <v>0</v>
      </c>
      <c r="BV99" s="234">
        <f t="shared" si="453"/>
        <v>86</v>
      </c>
      <c r="BW99" s="235" t="str">
        <f t="shared" si="378"/>
        <v/>
      </c>
      <c r="BX99" s="236" t="str">
        <f>IFERROR(VLOOKUP(BW99,'Referencia Parámetros'!$A$2:$B$18,2),"")</f>
        <v/>
      </c>
      <c r="BY99" s="140"/>
      <c r="BZ99" s="140"/>
      <c r="CA99" s="136" t="str">
        <f t="shared" si="300"/>
        <v>Completar</v>
      </c>
      <c r="CB99" s="134"/>
      <c r="CC99" s="134"/>
      <c r="CD99" s="134"/>
      <c r="CE99" s="136" t="str">
        <f t="shared" si="301"/>
        <v>Completar</v>
      </c>
      <c r="CF99" s="137" t="str">
        <f t="shared" si="302"/>
        <v>Completar</v>
      </c>
      <c r="CG99" s="137" t="str">
        <f t="shared" si="303"/>
        <v>Completar</v>
      </c>
      <c r="CH99" s="135"/>
      <c r="CI99" s="136" t="str">
        <f t="shared" si="304"/>
        <v>Completar</v>
      </c>
      <c r="CJ99" s="237">
        <f t="shared" si="379"/>
        <v>0</v>
      </c>
      <c r="CK99" s="238">
        <f t="shared" si="380"/>
        <v>0</v>
      </c>
      <c r="CL99" s="239" t="str">
        <f>IFERROR(IF(CK99&gt;20*BX99,'Referencia Parámetros'!$D$20,IF(CK99&gt;10*BX99,'Referencia Parámetros'!$D$21,IF(CK99&gt;5*BX99,'Referencia Parámetros'!$D$22, IF(CK99&gt;1,'Referencia Parámetros'!$D$23,"NO APLICA")))),"")</f>
        <v/>
      </c>
      <c r="CM99" s="240" t="str">
        <f t="shared" si="381"/>
        <v/>
      </c>
      <c r="CN99" s="291">
        <f t="shared" si="305"/>
        <v>0</v>
      </c>
      <c r="CO99" s="234">
        <f t="shared" si="382"/>
        <v>0</v>
      </c>
      <c r="CP99" s="234">
        <f t="shared" si="383"/>
        <v>0</v>
      </c>
      <c r="CQ99" s="234">
        <f t="shared" si="384"/>
        <v>0</v>
      </c>
      <c r="CR99" s="242">
        <f t="shared" si="385"/>
        <v>0</v>
      </c>
      <c r="CT99" s="234">
        <f t="shared" si="454"/>
        <v>86</v>
      </c>
      <c r="CU99" s="235" t="str">
        <f t="shared" si="386"/>
        <v/>
      </c>
      <c r="CV99" s="236" t="str">
        <f>IFERROR(VLOOKUP(CU99,'Referencia Parámetros'!$A$2:$B$18,2),"")</f>
        <v/>
      </c>
      <c r="CW99" s="140"/>
      <c r="CX99" s="140"/>
      <c r="CY99" s="136" t="str">
        <f t="shared" si="306"/>
        <v>Completar</v>
      </c>
      <c r="CZ99" s="134"/>
      <c r="DA99" s="134"/>
      <c r="DB99" s="134"/>
      <c r="DC99" s="136" t="str">
        <f t="shared" si="307"/>
        <v>Completar</v>
      </c>
      <c r="DD99" s="137" t="str">
        <f t="shared" si="308"/>
        <v>Completar</v>
      </c>
      <c r="DE99" s="137" t="str">
        <f t="shared" si="309"/>
        <v>Completar</v>
      </c>
      <c r="DF99" s="135"/>
      <c r="DG99" s="136" t="str">
        <f t="shared" si="310"/>
        <v>Completar</v>
      </c>
      <c r="DH99" s="237">
        <f t="shared" si="387"/>
        <v>0</v>
      </c>
      <c r="DI99" s="238">
        <f t="shared" si="388"/>
        <v>0</v>
      </c>
      <c r="DJ99" s="239" t="str">
        <f>IFERROR(IF(DI99&gt;20*CV99,'Referencia Parámetros'!$D$20,IF(DI99&gt;10*CV99,'Referencia Parámetros'!$D$21,IF(DI99&gt;5*CV99,'Referencia Parámetros'!$D$22, IF(DI99&gt;1,'Referencia Parámetros'!$D$23,"NO APLICA")))),"")</f>
        <v/>
      </c>
      <c r="DK99" s="240" t="str">
        <f t="shared" si="389"/>
        <v/>
      </c>
      <c r="DL99" s="291">
        <f t="shared" si="311"/>
        <v>0</v>
      </c>
      <c r="DM99" s="234">
        <f t="shared" si="390"/>
        <v>0</v>
      </c>
      <c r="DN99" s="234">
        <f t="shared" si="391"/>
        <v>0</v>
      </c>
      <c r="DO99" s="234">
        <f t="shared" si="392"/>
        <v>0</v>
      </c>
      <c r="DP99" s="242">
        <f t="shared" si="393"/>
        <v>0</v>
      </c>
      <c r="DR99" s="234">
        <f t="shared" si="455"/>
        <v>86</v>
      </c>
      <c r="DS99" s="235" t="str">
        <f t="shared" si="394"/>
        <v/>
      </c>
      <c r="DT99" s="236" t="str">
        <f>IFERROR(VLOOKUP(DS99,'Referencia Parámetros'!$A$2:$B$18,2),"")</f>
        <v/>
      </c>
      <c r="DU99" s="140"/>
      <c r="DV99" s="140"/>
      <c r="DW99" s="136" t="str">
        <f t="shared" si="312"/>
        <v>Completar</v>
      </c>
      <c r="DX99" s="134"/>
      <c r="DY99" s="134"/>
      <c r="DZ99" s="134"/>
      <c r="EA99" s="136" t="str">
        <f t="shared" si="313"/>
        <v>Completar</v>
      </c>
      <c r="EB99" s="137" t="str">
        <f t="shared" si="314"/>
        <v>Completar</v>
      </c>
      <c r="EC99" s="137" t="str">
        <f t="shared" si="315"/>
        <v>Completar</v>
      </c>
      <c r="ED99" s="135"/>
      <c r="EE99" s="136" t="str">
        <f t="shared" si="316"/>
        <v>Completar</v>
      </c>
      <c r="EF99" s="237">
        <f t="shared" si="395"/>
        <v>0</v>
      </c>
      <c r="EG99" s="238">
        <f t="shared" si="396"/>
        <v>0</v>
      </c>
      <c r="EH99" s="239" t="str">
        <f>IFERROR(IF(EG99&gt;20*DT99,'Referencia Parámetros'!$D$20,IF(EG99&gt;10*DT99,'Referencia Parámetros'!$D$21,IF(EG99&gt;5*DT99,'Referencia Parámetros'!$D$22, IF(EG99&gt;1,'Referencia Parámetros'!$D$23,"NO APLICA")))),"")</f>
        <v/>
      </c>
      <c r="EI99" s="240" t="str">
        <f t="shared" si="397"/>
        <v/>
      </c>
      <c r="EJ99" s="291">
        <f t="shared" si="317"/>
        <v>0</v>
      </c>
      <c r="EK99" s="234">
        <f t="shared" si="398"/>
        <v>0</v>
      </c>
      <c r="EL99" s="234">
        <f t="shared" si="399"/>
        <v>0</v>
      </c>
      <c r="EM99" s="234">
        <f t="shared" si="400"/>
        <v>0</v>
      </c>
      <c r="EN99" s="242">
        <f t="shared" si="401"/>
        <v>0</v>
      </c>
      <c r="EP99" s="234">
        <f t="shared" si="456"/>
        <v>86</v>
      </c>
      <c r="EQ99" s="235" t="str">
        <f t="shared" si="402"/>
        <v/>
      </c>
      <c r="ER99" s="236" t="str">
        <f>IFERROR(VLOOKUP(EQ99,'Referencia Parámetros'!$A$2:$B$18,2),"")</f>
        <v/>
      </c>
      <c r="ES99" s="140"/>
      <c r="ET99" s="140"/>
      <c r="EU99" s="136" t="str">
        <f t="shared" si="318"/>
        <v>Completar</v>
      </c>
      <c r="EV99" s="134"/>
      <c r="EW99" s="134"/>
      <c r="EX99" s="134"/>
      <c r="EY99" s="136" t="str">
        <f t="shared" si="319"/>
        <v>Completar</v>
      </c>
      <c r="EZ99" s="137" t="str">
        <f t="shared" si="320"/>
        <v>Completar</v>
      </c>
      <c r="FA99" s="137" t="str">
        <f t="shared" si="321"/>
        <v>Completar</v>
      </c>
      <c r="FB99" s="135"/>
      <c r="FC99" s="136" t="str">
        <f t="shared" si="322"/>
        <v>Completar</v>
      </c>
      <c r="FD99" s="237">
        <f t="shared" si="403"/>
        <v>0</v>
      </c>
      <c r="FE99" s="238">
        <f t="shared" si="404"/>
        <v>0</v>
      </c>
      <c r="FF99" s="239" t="str">
        <f>IFERROR(IF(FE99&gt;20*ER99,'Referencia Parámetros'!$D$20,IF(FE99&gt;10*ER99,'Referencia Parámetros'!$D$21,IF(FE99&gt;5*ER99,'Referencia Parámetros'!$D$22, IF(FE99&gt;1,'Referencia Parámetros'!$D$23,"NO APLICA")))),"")</f>
        <v/>
      </c>
      <c r="FG99" s="240" t="str">
        <f t="shared" si="405"/>
        <v/>
      </c>
      <c r="FH99" s="291">
        <f t="shared" si="323"/>
        <v>0</v>
      </c>
      <c r="FI99" s="234">
        <f t="shared" si="406"/>
        <v>0</v>
      </c>
      <c r="FJ99" s="234">
        <f t="shared" si="407"/>
        <v>0</v>
      </c>
      <c r="FK99" s="234">
        <f t="shared" si="408"/>
        <v>0</v>
      </c>
      <c r="FL99" s="242">
        <f t="shared" si="409"/>
        <v>0</v>
      </c>
      <c r="FN99" s="234">
        <f t="shared" si="457"/>
        <v>86</v>
      </c>
      <c r="FO99" s="235" t="str">
        <f t="shared" si="410"/>
        <v/>
      </c>
      <c r="FP99" s="236" t="str">
        <f>IFERROR(VLOOKUP(FO99,'Referencia Parámetros'!$A$2:$B$18,2),"")</f>
        <v/>
      </c>
      <c r="FQ99" s="140"/>
      <c r="FR99" s="140"/>
      <c r="FS99" s="136" t="str">
        <f t="shared" si="324"/>
        <v>Completar</v>
      </c>
      <c r="FT99" s="134"/>
      <c r="FU99" s="134"/>
      <c r="FV99" s="134"/>
      <c r="FW99" s="136" t="str">
        <f t="shared" si="325"/>
        <v>Completar</v>
      </c>
      <c r="FX99" s="137" t="str">
        <f t="shared" si="326"/>
        <v>Completar</v>
      </c>
      <c r="FY99" s="137" t="str">
        <f t="shared" si="327"/>
        <v>Completar</v>
      </c>
      <c r="FZ99" s="135"/>
      <c r="GA99" s="136" t="str">
        <f t="shared" si="328"/>
        <v>Completar</v>
      </c>
      <c r="GB99" s="237">
        <f t="shared" si="411"/>
        <v>0</v>
      </c>
      <c r="GC99" s="238">
        <f t="shared" si="412"/>
        <v>0</v>
      </c>
      <c r="GD99" s="239" t="str">
        <f>IFERROR(IF(GC99&gt;20*FP99,'Referencia Parámetros'!$D$20,IF(GC99&gt;10*FP99,'Referencia Parámetros'!$D$21,IF(GC99&gt;5*FP99,'Referencia Parámetros'!$D$22, IF(GC99&gt;1,'Referencia Parámetros'!$D$23,"NO APLICA")))),"")</f>
        <v/>
      </c>
      <c r="GE99" s="240" t="str">
        <f t="shared" si="413"/>
        <v/>
      </c>
      <c r="GF99" s="291">
        <f t="shared" si="329"/>
        <v>0</v>
      </c>
      <c r="GG99" s="234">
        <f t="shared" si="414"/>
        <v>0</v>
      </c>
      <c r="GH99" s="234">
        <f t="shared" si="415"/>
        <v>0</v>
      </c>
      <c r="GI99" s="234">
        <f t="shared" si="416"/>
        <v>0</v>
      </c>
      <c r="GJ99" s="242">
        <f t="shared" si="417"/>
        <v>0</v>
      </c>
      <c r="GL99" s="234">
        <f t="shared" si="458"/>
        <v>86</v>
      </c>
      <c r="GM99" s="235" t="str">
        <f t="shared" si="418"/>
        <v/>
      </c>
      <c r="GN99" s="236" t="str">
        <f>IFERROR(VLOOKUP(GM99,'Referencia Parámetros'!$A$2:$B$18,2),"")</f>
        <v/>
      </c>
      <c r="GO99" s="140"/>
      <c r="GP99" s="140"/>
      <c r="GQ99" s="136" t="str">
        <f t="shared" si="330"/>
        <v>Completar</v>
      </c>
      <c r="GR99" s="134"/>
      <c r="GS99" s="134"/>
      <c r="GT99" s="134"/>
      <c r="GU99" s="136" t="str">
        <f t="shared" si="331"/>
        <v>Completar</v>
      </c>
      <c r="GV99" s="137" t="str">
        <f t="shared" si="332"/>
        <v>Completar</v>
      </c>
      <c r="GW99" s="137" t="str">
        <f t="shared" si="333"/>
        <v>Completar</v>
      </c>
      <c r="GX99" s="135"/>
      <c r="GY99" s="136" t="str">
        <f t="shared" si="334"/>
        <v>Completar</v>
      </c>
      <c r="GZ99" s="237">
        <f t="shared" si="419"/>
        <v>0</v>
      </c>
      <c r="HA99" s="238">
        <f t="shared" si="420"/>
        <v>0</v>
      </c>
      <c r="HB99" s="239" t="str">
        <f>IFERROR(IF(HA99&gt;20*GN99,'Referencia Parámetros'!$D$20,IF(HA99&gt;10*GN99,'Referencia Parámetros'!$D$21,IF(HA99&gt;5*GN99,'Referencia Parámetros'!$D$22, IF(HA99&gt;1,'Referencia Parámetros'!$D$23,"NO APLICA")))),"")</f>
        <v/>
      </c>
      <c r="HC99" s="240" t="str">
        <f t="shared" si="421"/>
        <v/>
      </c>
      <c r="HD99" s="291">
        <f t="shared" si="335"/>
        <v>0</v>
      </c>
      <c r="HE99" s="234">
        <f t="shared" si="422"/>
        <v>0</v>
      </c>
      <c r="HF99" s="234">
        <f t="shared" si="423"/>
        <v>0</v>
      </c>
      <c r="HG99" s="234">
        <f t="shared" si="424"/>
        <v>0</v>
      </c>
      <c r="HH99" s="242">
        <f t="shared" si="425"/>
        <v>0</v>
      </c>
      <c r="HJ99" s="234">
        <f t="shared" si="459"/>
        <v>86</v>
      </c>
      <c r="HK99" s="235" t="str">
        <f t="shared" si="426"/>
        <v/>
      </c>
      <c r="HL99" s="236" t="str">
        <f>IFERROR(VLOOKUP(HK99,'Referencia Parámetros'!$A$2:$B$18,2),"")</f>
        <v/>
      </c>
      <c r="HM99" s="140"/>
      <c r="HN99" s="140"/>
      <c r="HO99" s="136" t="str">
        <f t="shared" si="336"/>
        <v>Completar</v>
      </c>
      <c r="HP99" s="134"/>
      <c r="HQ99" s="134"/>
      <c r="HR99" s="134"/>
      <c r="HS99" s="136" t="str">
        <f t="shared" si="337"/>
        <v>Completar</v>
      </c>
      <c r="HT99" s="137" t="str">
        <f t="shared" si="338"/>
        <v>Completar</v>
      </c>
      <c r="HU99" s="137" t="str">
        <f t="shared" si="339"/>
        <v>Completar</v>
      </c>
      <c r="HV99" s="135"/>
      <c r="HW99" s="136" t="str">
        <f t="shared" si="340"/>
        <v>Completar</v>
      </c>
      <c r="HX99" s="237">
        <f t="shared" si="427"/>
        <v>0</v>
      </c>
      <c r="HY99" s="238">
        <f t="shared" si="428"/>
        <v>0</v>
      </c>
      <c r="HZ99" s="239" t="str">
        <f>IFERROR(IF(HY99&gt;20*HL99,'Referencia Parámetros'!$D$20,IF(HY99&gt;10*HL99,'Referencia Parámetros'!$D$21,IF(HY99&gt;5*HL99,'Referencia Parámetros'!$D$22, IF(HY99&gt;1,'Referencia Parámetros'!$D$23,"NO APLICA")))),"")</f>
        <v/>
      </c>
      <c r="IA99" s="240" t="str">
        <f t="shared" si="429"/>
        <v/>
      </c>
      <c r="IB99" s="291">
        <f t="shared" si="341"/>
        <v>0</v>
      </c>
      <c r="IC99" s="234">
        <f t="shared" si="430"/>
        <v>0</v>
      </c>
      <c r="ID99" s="234">
        <f t="shared" si="431"/>
        <v>0</v>
      </c>
      <c r="IE99" s="234">
        <f t="shared" si="432"/>
        <v>0</v>
      </c>
      <c r="IF99" s="242">
        <f t="shared" si="433"/>
        <v>0</v>
      </c>
      <c r="IH99" s="234">
        <f t="shared" si="460"/>
        <v>86</v>
      </c>
      <c r="II99" s="235" t="str">
        <f t="shared" si="434"/>
        <v/>
      </c>
      <c r="IJ99" s="236" t="str">
        <f>IFERROR(VLOOKUP(II99,'Referencia Parámetros'!$A$2:$B$18,2),"")</f>
        <v/>
      </c>
      <c r="IK99" s="140"/>
      <c r="IL99" s="140"/>
      <c r="IM99" s="136" t="str">
        <f t="shared" si="342"/>
        <v>Completar</v>
      </c>
      <c r="IN99" s="134"/>
      <c r="IO99" s="134"/>
      <c r="IP99" s="134"/>
      <c r="IQ99" s="136" t="str">
        <f t="shared" si="343"/>
        <v>Completar</v>
      </c>
      <c r="IR99" s="137" t="str">
        <f t="shared" si="344"/>
        <v>Completar</v>
      </c>
      <c r="IS99" s="137" t="str">
        <f t="shared" si="345"/>
        <v>Completar</v>
      </c>
      <c r="IT99" s="135"/>
      <c r="IU99" s="136" t="str">
        <f t="shared" si="346"/>
        <v>Completar</v>
      </c>
      <c r="IV99" s="237">
        <f t="shared" si="435"/>
        <v>0</v>
      </c>
      <c r="IW99" s="238">
        <f t="shared" si="436"/>
        <v>0</v>
      </c>
      <c r="IX99" s="239" t="str">
        <f>IFERROR(IF(IW99&gt;20*IJ99,'Referencia Parámetros'!$D$20,IF(IW99&gt;10*IJ99,'Referencia Parámetros'!$D$21,IF(IW99&gt;5*IJ99,'Referencia Parámetros'!$D$22, IF(IW99&gt;1,'Referencia Parámetros'!$D$23,"NO APLICA")))),"")</f>
        <v/>
      </c>
      <c r="IY99" s="240" t="str">
        <f t="shared" si="437"/>
        <v/>
      </c>
      <c r="IZ99" s="291">
        <f t="shared" si="347"/>
        <v>0</v>
      </c>
      <c r="JA99" s="234">
        <f t="shared" si="438"/>
        <v>0</v>
      </c>
      <c r="JB99" s="234">
        <f t="shared" si="439"/>
        <v>0</v>
      </c>
      <c r="JC99" s="234">
        <f t="shared" si="440"/>
        <v>0</v>
      </c>
      <c r="JD99" s="242">
        <f t="shared" si="441"/>
        <v>0</v>
      </c>
      <c r="JE99" s="198"/>
      <c r="JF99" s="234">
        <f t="shared" si="461"/>
        <v>86</v>
      </c>
      <c r="JG99" s="235" t="str">
        <f t="shared" si="442"/>
        <v/>
      </c>
      <c r="JH99" s="236" t="str">
        <f>IFERROR(VLOOKUP(JG99,'Referencia Parámetros'!$A$2:$B$18,2),"")</f>
        <v/>
      </c>
      <c r="JI99" s="140"/>
      <c r="JJ99" s="140"/>
      <c r="JK99" s="136" t="str">
        <f t="shared" si="348"/>
        <v>Completar</v>
      </c>
      <c r="JL99" s="134"/>
      <c r="JM99" s="134"/>
      <c r="JN99" s="134"/>
      <c r="JO99" s="136" t="str">
        <f t="shared" si="349"/>
        <v>Completar</v>
      </c>
      <c r="JP99" s="137" t="str">
        <f t="shared" si="350"/>
        <v>Completar</v>
      </c>
      <c r="JQ99" s="137" t="str">
        <f t="shared" si="351"/>
        <v>Completar</v>
      </c>
      <c r="JR99" s="135"/>
      <c r="JS99" s="136" t="str">
        <f t="shared" si="352"/>
        <v>Completar</v>
      </c>
      <c r="JT99" s="237">
        <f t="shared" si="443"/>
        <v>0</v>
      </c>
      <c r="JU99" s="238">
        <f t="shared" si="444"/>
        <v>0</v>
      </c>
      <c r="JV99" s="239" t="str">
        <f>IFERROR(IF(JU99&gt;20*JH99,'Referencia Parámetros'!$D$20,IF(JU99&gt;10*JH99,'Referencia Parámetros'!$D$21,IF(JU99&gt;5*JH99,'Referencia Parámetros'!$D$22, IF(JU99&gt;1,'Referencia Parámetros'!$D$23,"NO APLICA")))),"")</f>
        <v/>
      </c>
      <c r="JW99" s="240" t="str">
        <f t="shared" si="445"/>
        <v/>
      </c>
      <c r="JX99" s="291">
        <f t="shared" si="353"/>
        <v>0</v>
      </c>
      <c r="JY99" s="234">
        <f t="shared" si="446"/>
        <v>0</v>
      </c>
      <c r="JZ99" s="234">
        <f t="shared" si="447"/>
        <v>0</v>
      </c>
      <c r="KA99" s="234">
        <f t="shared" si="448"/>
        <v>0</v>
      </c>
      <c r="KB99" s="242">
        <f t="shared" si="449"/>
        <v>0</v>
      </c>
      <c r="LK99" s="244"/>
      <c r="LY99" s="198"/>
    </row>
    <row r="100" spans="1:337" ht="16.5" customHeight="1" x14ac:dyDescent="0.25">
      <c r="A100" s="234">
        <f t="shared" si="450"/>
        <v>87</v>
      </c>
      <c r="B100" s="235" t="str">
        <f t="shared" si="354"/>
        <v/>
      </c>
      <c r="C100" s="236" t="str">
        <f>+IFERROR(VLOOKUP(B100,'Referencia Parámetros'!$A$2:$B$18,2),"")</f>
        <v/>
      </c>
      <c r="D100" s="140"/>
      <c r="E100" s="134"/>
      <c r="F100" s="135"/>
      <c r="G100" s="134"/>
      <c r="H100" s="134"/>
      <c r="I100" s="134"/>
      <c r="J100" s="135"/>
      <c r="K100" s="141"/>
      <c r="L100" s="141"/>
      <c r="M100" s="135"/>
      <c r="N100" s="135"/>
      <c r="O100" s="237">
        <f t="shared" si="355"/>
        <v>0</v>
      </c>
      <c r="P100" s="238">
        <f t="shared" si="356"/>
        <v>0</v>
      </c>
      <c r="Q100" s="239" t="str">
        <f>IFERROR(IF(P100&gt;20*C100,'Referencia Parámetros'!$D$20,IF(P100&gt;10*C100,'Referencia Parámetros'!$D$21,IF(P100&gt;5*C100,'Referencia Parámetros'!$D$22,IF(P100&gt;1,'Referencia Parámetros'!$D$23,"NO APLICA")))),"")</f>
        <v/>
      </c>
      <c r="R100" s="240" t="str">
        <f t="shared" si="357"/>
        <v/>
      </c>
      <c r="S100" s="300">
        <f t="shared" si="288"/>
        <v>0</v>
      </c>
      <c r="T100" s="234">
        <f t="shared" si="358"/>
        <v>0</v>
      </c>
      <c r="U100" s="234">
        <f t="shared" si="359"/>
        <v>0</v>
      </c>
      <c r="V100" s="234">
        <f t="shared" si="360"/>
        <v>0</v>
      </c>
      <c r="W100" s="242">
        <f t="shared" si="361"/>
        <v>0</v>
      </c>
      <c r="X100" s="297"/>
      <c r="Z100" s="234">
        <f t="shared" si="451"/>
        <v>87</v>
      </c>
      <c r="AA100" s="235" t="str">
        <f t="shared" si="362"/>
        <v/>
      </c>
      <c r="AB100" s="236" t="str">
        <f>IFERROR(VLOOKUP(AA100,'Referencia Parámetros'!$A$2:$B$18,2),"")</f>
        <v/>
      </c>
      <c r="AC100" s="140"/>
      <c r="AD100" s="140"/>
      <c r="AE100" s="136" t="str">
        <f t="shared" si="289"/>
        <v>Completar</v>
      </c>
      <c r="AF100" s="134"/>
      <c r="AG100" s="134"/>
      <c r="AH100" s="134"/>
      <c r="AI100" s="136" t="str">
        <f t="shared" si="290"/>
        <v>Completar</v>
      </c>
      <c r="AJ100" s="137" t="str">
        <f t="shared" si="291"/>
        <v>Completar</v>
      </c>
      <c r="AK100" s="137" t="str">
        <f t="shared" si="292"/>
        <v>Completar</v>
      </c>
      <c r="AL100" s="135"/>
      <c r="AM100" s="136" t="str">
        <f t="shared" si="293"/>
        <v>Completar</v>
      </c>
      <c r="AN100" s="237">
        <f t="shared" si="363"/>
        <v>0</v>
      </c>
      <c r="AO100" s="238">
        <f t="shared" si="364"/>
        <v>0</v>
      </c>
      <c r="AP100" s="239" t="str">
        <f>IFERROR(IF(AO100&gt;20*AB100,'Referencia Parámetros'!$D$20,IF(AO100&gt;10*AB100,'Referencia Parámetros'!$D$21,IF(AO100&gt;5*AB100,'Referencia Parámetros'!$D$22, IF(AO100&gt;1,'Referencia Parámetros'!$D$23,"NO APLICA")))),"")</f>
        <v/>
      </c>
      <c r="AQ100" s="240" t="str">
        <f t="shared" si="365"/>
        <v/>
      </c>
      <c r="AR100" s="291">
        <f t="shared" si="462"/>
        <v>0</v>
      </c>
      <c r="AS100" s="234">
        <f t="shared" si="366"/>
        <v>0</v>
      </c>
      <c r="AT100" s="234">
        <f t="shared" si="367"/>
        <v>0</v>
      </c>
      <c r="AU100" s="234">
        <f t="shared" si="368"/>
        <v>0</v>
      </c>
      <c r="AV100" s="242">
        <f t="shared" si="369"/>
        <v>0</v>
      </c>
      <c r="AX100" s="234">
        <f t="shared" si="452"/>
        <v>87</v>
      </c>
      <c r="AY100" s="235" t="str">
        <f t="shared" si="370"/>
        <v/>
      </c>
      <c r="AZ100" s="236" t="str">
        <f>IFERROR(VLOOKUP(AY100,'Referencia Parámetros'!$A$2:$B$18,2),"")</f>
        <v/>
      </c>
      <c r="BA100" s="140"/>
      <c r="BB100" s="140"/>
      <c r="BC100" s="136" t="str">
        <f t="shared" si="294"/>
        <v>Completar</v>
      </c>
      <c r="BD100" s="134"/>
      <c r="BE100" s="134"/>
      <c r="BF100" s="134"/>
      <c r="BG100" s="136" t="str">
        <f t="shared" si="295"/>
        <v>Completar</v>
      </c>
      <c r="BH100" s="137" t="str">
        <f t="shared" si="296"/>
        <v>Completar</v>
      </c>
      <c r="BI100" s="137" t="str">
        <f t="shared" si="297"/>
        <v>Completar</v>
      </c>
      <c r="BJ100" s="135"/>
      <c r="BK100" s="136" t="str">
        <f t="shared" si="298"/>
        <v>Completar</v>
      </c>
      <c r="BL100" s="237">
        <f t="shared" si="371"/>
        <v>0</v>
      </c>
      <c r="BM100" s="238">
        <f t="shared" si="372"/>
        <v>0</v>
      </c>
      <c r="BN100" s="239" t="str">
        <f>IFERROR(IF(BM100&gt;20*AZ100,'Referencia Parámetros'!$D$20,IF(BM100&gt;10*AZ100,'Referencia Parámetros'!$D$21,IF(BM100&gt;5*AZ100,'Referencia Parámetros'!$D$22, IF(BM100&gt;1,'Referencia Parámetros'!$D$23,"NO APLICA")))),"")</f>
        <v/>
      </c>
      <c r="BO100" s="240" t="str">
        <f t="shared" si="373"/>
        <v/>
      </c>
      <c r="BP100" s="291">
        <f t="shared" si="299"/>
        <v>0</v>
      </c>
      <c r="BQ100" s="234">
        <f t="shared" si="374"/>
        <v>0</v>
      </c>
      <c r="BR100" s="234">
        <f t="shared" si="375"/>
        <v>0</v>
      </c>
      <c r="BS100" s="234">
        <f t="shared" si="376"/>
        <v>0</v>
      </c>
      <c r="BT100" s="242">
        <f t="shared" si="377"/>
        <v>0</v>
      </c>
      <c r="BV100" s="234">
        <f t="shared" si="453"/>
        <v>87</v>
      </c>
      <c r="BW100" s="235" t="str">
        <f t="shared" si="378"/>
        <v/>
      </c>
      <c r="BX100" s="236" t="str">
        <f>IFERROR(VLOOKUP(BW100,'Referencia Parámetros'!$A$2:$B$18,2),"")</f>
        <v/>
      </c>
      <c r="BY100" s="140"/>
      <c r="BZ100" s="140"/>
      <c r="CA100" s="136" t="str">
        <f t="shared" si="300"/>
        <v>Completar</v>
      </c>
      <c r="CB100" s="134"/>
      <c r="CC100" s="134"/>
      <c r="CD100" s="134"/>
      <c r="CE100" s="136" t="str">
        <f t="shared" si="301"/>
        <v>Completar</v>
      </c>
      <c r="CF100" s="137" t="str">
        <f t="shared" si="302"/>
        <v>Completar</v>
      </c>
      <c r="CG100" s="137" t="str">
        <f t="shared" si="303"/>
        <v>Completar</v>
      </c>
      <c r="CH100" s="135"/>
      <c r="CI100" s="136" t="str">
        <f t="shared" si="304"/>
        <v>Completar</v>
      </c>
      <c r="CJ100" s="237">
        <f t="shared" si="379"/>
        <v>0</v>
      </c>
      <c r="CK100" s="238">
        <f t="shared" si="380"/>
        <v>0</v>
      </c>
      <c r="CL100" s="239" t="str">
        <f>IFERROR(IF(CK100&gt;20*BX100,'Referencia Parámetros'!$D$20,IF(CK100&gt;10*BX100,'Referencia Parámetros'!$D$21,IF(CK100&gt;5*BX100,'Referencia Parámetros'!$D$22, IF(CK100&gt;1,'Referencia Parámetros'!$D$23,"NO APLICA")))),"")</f>
        <v/>
      </c>
      <c r="CM100" s="240" t="str">
        <f t="shared" si="381"/>
        <v/>
      </c>
      <c r="CN100" s="291">
        <f t="shared" si="305"/>
        <v>0</v>
      </c>
      <c r="CO100" s="234">
        <f t="shared" si="382"/>
        <v>0</v>
      </c>
      <c r="CP100" s="234">
        <f t="shared" si="383"/>
        <v>0</v>
      </c>
      <c r="CQ100" s="234">
        <f t="shared" si="384"/>
        <v>0</v>
      </c>
      <c r="CR100" s="242">
        <f t="shared" si="385"/>
        <v>0</v>
      </c>
      <c r="CT100" s="234">
        <f t="shared" si="454"/>
        <v>87</v>
      </c>
      <c r="CU100" s="235" t="str">
        <f t="shared" si="386"/>
        <v/>
      </c>
      <c r="CV100" s="236" t="str">
        <f>IFERROR(VLOOKUP(CU100,'Referencia Parámetros'!$A$2:$B$18,2),"")</f>
        <v/>
      </c>
      <c r="CW100" s="140"/>
      <c r="CX100" s="140"/>
      <c r="CY100" s="136" t="str">
        <f t="shared" si="306"/>
        <v>Completar</v>
      </c>
      <c r="CZ100" s="134"/>
      <c r="DA100" s="134"/>
      <c r="DB100" s="134"/>
      <c r="DC100" s="136" t="str">
        <f t="shared" si="307"/>
        <v>Completar</v>
      </c>
      <c r="DD100" s="137" t="str">
        <f t="shared" si="308"/>
        <v>Completar</v>
      </c>
      <c r="DE100" s="137" t="str">
        <f t="shared" si="309"/>
        <v>Completar</v>
      </c>
      <c r="DF100" s="135"/>
      <c r="DG100" s="136" t="str">
        <f t="shared" si="310"/>
        <v>Completar</v>
      </c>
      <c r="DH100" s="237">
        <f t="shared" si="387"/>
        <v>0</v>
      </c>
      <c r="DI100" s="238">
        <f t="shared" si="388"/>
        <v>0</v>
      </c>
      <c r="DJ100" s="239" t="str">
        <f>IFERROR(IF(DI100&gt;20*CV100,'Referencia Parámetros'!$D$20,IF(DI100&gt;10*CV100,'Referencia Parámetros'!$D$21,IF(DI100&gt;5*CV100,'Referencia Parámetros'!$D$22, IF(DI100&gt;1,'Referencia Parámetros'!$D$23,"NO APLICA")))),"")</f>
        <v/>
      </c>
      <c r="DK100" s="240" t="str">
        <f t="shared" si="389"/>
        <v/>
      </c>
      <c r="DL100" s="291">
        <f t="shared" si="311"/>
        <v>0</v>
      </c>
      <c r="DM100" s="234">
        <f t="shared" si="390"/>
        <v>0</v>
      </c>
      <c r="DN100" s="234">
        <f t="shared" si="391"/>
        <v>0</v>
      </c>
      <c r="DO100" s="234">
        <f t="shared" si="392"/>
        <v>0</v>
      </c>
      <c r="DP100" s="242">
        <f t="shared" si="393"/>
        <v>0</v>
      </c>
      <c r="DR100" s="234">
        <f t="shared" si="455"/>
        <v>87</v>
      </c>
      <c r="DS100" s="235" t="str">
        <f t="shared" si="394"/>
        <v/>
      </c>
      <c r="DT100" s="236" t="str">
        <f>IFERROR(VLOOKUP(DS100,'Referencia Parámetros'!$A$2:$B$18,2),"")</f>
        <v/>
      </c>
      <c r="DU100" s="140"/>
      <c r="DV100" s="140"/>
      <c r="DW100" s="136" t="str">
        <f t="shared" si="312"/>
        <v>Completar</v>
      </c>
      <c r="DX100" s="134"/>
      <c r="DY100" s="134"/>
      <c r="DZ100" s="134"/>
      <c r="EA100" s="136" t="str">
        <f t="shared" si="313"/>
        <v>Completar</v>
      </c>
      <c r="EB100" s="137" t="str">
        <f t="shared" si="314"/>
        <v>Completar</v>
      </c>
      <c r="EC100" s="137" t="str">
        <f t="shared" si="315"/>
        <v>Completar</v>
      </c>
      <c r="ED100" s="135"/>
      <c r="EE100" s="136" t="str">
        <f t="shared" si="316"/>
        <v>Completar</v>
      </c>
      <c r="EF100" s="237">
        <f t="shared" si="395"/>
        <v>0</v>
      </c>
      <c r="EG100" s="238">
        <f t="shared" si="396"/>
        <v>0</v>
      </c>
      <c r="EH100" s="239" t="str">
        <f>IFERROR(IF(EG100&gt;20*DT100,'Referencia Parámetros'!$D$20,IF(EG100&gt;10*DT100,'Referencia Parámetros'!$D$21,IF(EG100&gt;5*DT100,'Referencia Parámetros'!$D$22, IF(EG100&gt;1,'Referencia Parámetros'!$D$23,"NO APLICA")))),"")</f>
        <v/>
      </c>
      <c r="EI100" s="240" t="str">
        <f t="shared" si="397"/>
        <v/>
      </c>
      <c r="EJ100" s="291">
        <f t="shared" si="317"/>
        <v>0</v>
      </c>
      <c r="EK100" s="234">
        <f t="shared" si="398"/>
        <v>0</v>
      </c>
      <c r="EL100" s="234">
        <f t="shared" si="399"/>
        <v>0</v>
      </c>
      <c r="EM100" s="234">
        <f t="shared" si="400"/>
        <v>0</v>
      </c>
      <c r="EN100" s="242">
        <f t="shared" si="401"/>
        <v>0</v>
      </c>
      <c r="EP100" s="234">
        <f t="shared" si="456"/>
        <v>87</v>
      </c>
      <c r="EQ100" s="235" t="str">
        <f t="shared" si="402"/>
        <v/>
      </c>
      <c r="ER100" s="236" t="str">
        <f>IFERROR(VLOOKUP(EQ100,'Referencia Parámetros'!$A$2:$B$18,2),"")</f>
        <v/>
      </c>
      <c r="ES100" s="140"/>
      <c r="ET100" s="140"/>
      <c r="EU100" s="136" t="str">
        <f t="shared" si="318"/>
        <v>Completar</v>
      </c>
      <c r="EV100" s="134"/>
      <c r="EW100" s="134"/>
      <c r="EX100" s="134"/>
      <c r="EY100" s="136" t="str">
        <f t="shared" si="319"/>
        <v>Completar</v>
      </c>
      <c r="EZ100" s="137" t="str">
        <f t="shared" si="320"/>
        <v>Completar</v>
      </c>
      <c r="FA100" s="137" t="str">
        <f t="shared" si="321"/>
        <v>Completar</v>
      </c>
      <c r="FB100" s="135"/>
      <c r="FC100" s="136" t="str">
        <f t="shared" si="322"/>
        <v>Completar</v>
      </c>
      <c r="FD100" s="237">
        <f t="shared" si="403"/>
        <v>0</v>
      </c>
      <c r="FE100" s="238">
        <f t="shared" si="404"/>
        <v>0</v>
      </c>
      <c r="FF100" s="239" t="str">
        <f>IFERROR(IF(FE100&gt;20*ER100,'Referencia Parámetros'!$D$20,IF(FE100&gt;10*ER100,'Referencia Parámetros'!$D$21,IF(FE100&gt;5*ER100,'Referencia Parámetros'!$D$22, IF(FE100&gt;1,'Referencia Parámetros'!$D$23,"NO APLICA")))),"")</f>
        <v/>
      </c>
      <c r="FG100" s="240" t="str">
        <f t="shared" si="405"/>
        <v/>
      </c>
      <c r="FH100" s="291">
        <f t="shared" si="323"/>
        <v>0</v>
      </c>
      <c r="FI100" s="234">
        <f t="shared" si="406"/>
        <v>0</v>
      </c>
      <c r="FJ100" s="234">
        <f t="shared" si="407"/>
        <v>0</v>
      </c>
      <c r="FK100" s="234">
        <f t="shared" si="408"/>
        <v>0</v>
      </c>
      <c r="FL100" s="242">
        <f t="shared" si="409"/>
        <v>0</v>
      </c>
      <c r="FN100" s="234">
        <f t="shared" si="457"/>
        <v>87</v>
      </c>
      <c r="FO100" s="235" t="str">
        <f t="shared" si="410"/>
        <v/>
      </c>
      <c r="FP100" s="236" t="str">
        <f>IFERROR(VLOOKUP(FO100,'Referencia Parámetros'!$A$2:$B$18,2),"")</f>
        <v/>
      </c>
      <c r="FQ100" s="140"/>
      <c r="FR100" s="140"/>
      <c r="FS100" s="136" t="str">
        <f t="shared" si="324"/>
        <v>Completar</v>
      </c>
      <c r="FT100" s="134"/>
      <c r="FU100" s="134"/>
      <c r="FV100" s="134"/>
      <c r="FW100" s="136" t="str">
        <f t="shared" si="325"/>
        <v>Completar</v>
      </c>
      <c r="FX100" s="137" t="str">
        <f t="shared" si="326"/>
        <v>Completar</v>
      </c>
      <c r="FY100" s="137" t="str">
        <f t="shared" si="327"/>
        <v>Completar</v>
      </c>
      <c r="FZ100" s="135"/>
      <c r="GA100" s="136" t="str">
        <f t="shared" si="328"/>
        <v>Completar</v>
      </c>
      <c r="GB100" s="237">
        <f t="shared" si="411"/>
        <v>0</v>
      </c>
      <c r="GC100" s="238">
        <f t="shared" si="412"/>
        <v>0</v>
      </c>
      <c r="GD100" s="239" t="str">
        <f>IFERROR(IF(GC100&gt;20*FP100,'Referencia Parámetros'!$D$20,IF(GC100&gt;10*FP100,'Referencia Parámetros'!$D$21,IF(GC100&gt;5*FP100,'Referencia Parámetros'!$D$22, IF(GC100&gt;1,'Referencia Parámetros'!$D$23,"NO APLICA")))),"")</f>
        <v/>
      </c>
      <c r="GE100" s="240" t="str">
        <f t="shared" si="413"/>
        <v/>
      </c>
      <c r="GF100" s="291">
        <f t="shared" si="329"/>
        <v>0</v>
      </c>
      <c r="GG100" s="234">
        <f t="shared" si="414"/>
        <v>0</v>
      </c>
      <c r="GH100" s="234">
        <f t="shared" si="415"/>
        <v>0</v>
      </c>
      <c r="GI100" s="234">
        <f t="shared" si="416"/>
        <v>0</v>
      </c>
      <c r="GJ100" s="242">
        <f t="shared" si="417"/>
        <v>0</v>
      </c>
      <c r="GL100" s="234">
        <f t="shared" si="458"/>
        <v>87</v>
      </c>
      <c r="GM100" s="235" t="str">
        <f t="shared" si="418"/>
        <v/>
      </c>
      <c r="GN100" s="236" t="str">
        <f>IFERROR(VLOOKUP(GM100,'Referencia Parámetros'!$A$2:$B$18,2),"")</f>
        <v/>
      </c>
      <c r="GO100" s="140"/>
      <c r="GP100" s="140"/>
      <c r="GQ100" s="136" t="str">
        <f t="shared" si="330"/>
        <v>Completar</v>
      </c>
      <c r="GR100" s="134"/>
      <c r="GS100" s="134"/>
      <c r="GT100" s="134"/>
      <c r="GU100" s="136" t="str">
        <f t="shared" si="331"/>
        <v>Completar</v>
      </c>
      <c r="GV100" s="137" t="str">
        <f t="shared" si="332"/>
        <v>Completar</v>
      </c>
      <c r="GW100" s="137" t="str">
        <f t="shared" si="333"/>
        <v>Completar</v>
      </c>
      <c r="GX100" s="135"/>
      <c r="GY100" s="136" t="str">
        <f t="shared" si="334"/>
        <v>Completar</v>
      </c>
      <c r="GZ100" s="237">
        <f t="shared" si="419"/>
        <v>0</v>
      </c>
      <c r="HA100" s="238">
        <f t="shared" si="420"/>
        <v>0</v>
      </c>
      <c r="HB100" s="239" t="str">
        <f>IFERROR(IF(HA100&gt;20*GN100,'Referencia Parámetros'!$D$20,IF(HA100&gt;10*GN100,'Referencia Parámetros'!$D$21,IF(HA100&gt;5*GN100,'Referencia Parámetros'!$D$22, IF(HA100&gt;1,'Referencia Parámetros'!$D$23,"NO APLICA")))),"")</f>
        <v/>
      </c>
      <c r="HC100" s="240" t="str">
        <f t="shared" si="421"/>
        <v/>
      </c>
      <c r="HD100" s="291">
        <f t="shared" si="335"/>
        <v>0</v>
      </c>
      <c r="HE100" s="234">
        <f t="shared" si="422"/>
        <v>0</v>
      </c>
      <c r="HF100" s="234">
        <f t="shared" si="423"/>
        <v>0</v>
      </c>
      <c r="HG100" s="234">
        <f t="shared" si="424"/>
        <v>0</v>
      </c>
      <c r="HH100" s="242">
        <f t="shared" si="425"/>
        <v>0</v>
      </c>
      <c r="HJ100" s="234">
        <f t="shared" si="459"/>
        <v>87</v>
      </c>
      <c r="HK100" s="235" t="str">
        <f t="shared" si="426"/>
        <v/>
      </c>
      <c r="HL100" s="236" t="str">
        <f>IFERROR(VLOOKUP(HK100,'Referencia Parámetros'!$A$2:$B$18,2),"")</f>
        <v/>
      </c>
      <c r="HM100" s="140"/>
      <c r="HN100" s="140"/>
      <c r="HO100" s="136" t="str">
        <f t="shared" si="336"/>
        <v>Completar</v>
      </c>
      <c r="HP100" s="134"/>
      <c r="HQ100" s="134"/>
      <c r="HR100" s="134"/>
      <c r="HS100" s="136" t="str">
        <f t="shared" si="337"/>
        <v>Completar</v>
      </c>
      <c r="HT100" s="137" t="str">
        <f t="shared" si="338"/>
        <v>Completar</v>
      </c>
      <c r="HU100" s="137" t="str">
        <f t="shared" si="339"/>
        <v>Completar</v>
      </c>
      <c r="HV100" s="135"/>
      <c r="HW100" s="136" t="str">
        <f t="shared" si="340"/>
        <v>Completar</v>
      </c>
      <c r="HX100" s="237">
        <f t="shared" si="427"/>
        <v>0</v>
      </c>
      <c r="HY100" s="238">
        <f t="shared" si="428"/>
        <v>0</v>
      </c>
      <c r="HZ100" s="239" t="str">
        <f>IFERROR(IF(HY100&gt;20*HL100,'Referencia Parámetros'!$D$20,IF(HY100&gt;10*HL100,'Referencia Parámetros'!$D$21,IF(HY100&gt;5*HL100,'Referencia Parámetros'!$D$22, IF(HY100&gt;1,'Referencia Parámetros'!$D$23,"NO APLICA")))),"")</f>
        <v/>
      </c>
      <c r="IA100" s="240" t="str">
        <f t="shared" si="429"/>
        <v/>
      </c>
      <c r="IB100" s="291">
        <f t="shared" si="341"/>
        <v>0</v>
      </c>
      <c r="IC100" s="234">
        <f t="shared" si="430"/>
        <v>0</v>
      </c>
      <c r="ID100" s="234">
        <f t="shared" si="431"/>
        <v>0</v>
      </c>
      <c r="IE100" s="234">
        <f t="shared" si="432"/>
        <v>0</v>
      </c>
      <c r="IF100" s="242">
        <f t="shared" si="433"/>
        <v>0</v>
      </c>
      <c r="IH100" s="234">
        <f t="shared" si="460"/>
        <v>87</v>
      </c>
      <c r="II100" s="235" t="str">
        <f t="shared" si="434"/>
        <v/>
      </c>
      <c r="IJ100" s="236" t="str">
        <f>IFERROR(VLOOKUP(II100,'Referencia Parámetros'!$A$2:$B$18,2),"")</f>
        <v/>
      </c>
      <c r="IK100" s="140"/>
      <c r="IL100" s="140"/>
      <c r="IM100" s="136" t="str">
        <f t="shared" si="342"/>
        <v>Completar</v>
      </c>
      <c r="IN100" s="134"/>
      <c r="IO100" s="134"/>
      <c r="IP100" s="134"/>
      <c r="IQ100" s="136" t="str">
        <f t="shared" si="343"/>
        <v>Completar</v>
      </c>
      <c r="IR100" s="137" t="str">
        <f t="shared" si="344"/>
        <v>Completar</v>
      </c>
      <c r="IS100" s="137" t="str">
        <f t="shared" si="345"/>
        <v>Completar</v>
      </c>
      <c r="IT100" s="135"/>
      <c r="IU100" s="136" t="str">
        <f t="shared" si="346"/>
        <v>Completar</v>
      </c>
      <c r="IV100" s="237">
        <f t="shared" si="435"/>
        <v>0</v>
      </c>
      <c r="IW100" s="238">
        <f t="shared" si="436"/>
        <v>0</v>
      </c>
      <c r="IX100" s="239" t="str">
        <f>IFERROR(IF(IW100&gt;20*IJ100,'Referencia Parámetros'!$D$20,IF(IW100&gt;10*IJ100,'Referencia Parámetros'!$D$21,IF(IW100&gt;5*IJ100,'Referencia Parámetros'!$D$22, IF(IW100&gt;1,'Referencia Parámetros'!$D$23,"NO APLICA")))),"")</f>
        <v/>
      </c>
      <c r="IY100" s="240" t="str">
        <f t="shared" si="437"/>
        <v/>
      </c>
      <c r="IZ100" s="291">
        <f t="shared" si="347"/>
        <v>0</v>
      </c>
      <c r="JA100" s="234">
        <f t="shared" si="438"/>
        <v>0</v>
      </c>
      <c r="JB100" s="234">
        <f t="shared" si="439"/>
        <v>0</v>
      </c>
      <c r="JC100" s="234">
        <f t="shared" si="440"/>
        <v>0</v>
      </c>
      <c r="JD100" s="242">
        <f t="shared" si="441"/>
        <v>0</v>
      </c>
      <c r="JE100" s="198"/>
      <c r="JF100" s="234">
        <f t="shared" si="461"/>
        <v>87</v>
      </c>
      <c r="JG100" s="235" t="str">
        <f t="shared" si="442"/>
        <v/>
      </c>
      <c r="JH100" s="236" t="str">
        <f>IFERROR(VLOOKUP(JG100,'Referencia Parámetros'!$A$2:$B$18,2),"")</f>
        <v/>
      </c>
      <c r="JI100" s="140"/>
      <c r="JJ100" s="140"/>
      <c r="JK100" s="136" t="str">
        <f t="shared" si="348"/>
        <v>Completar</v>
      </c>
      <c r="JL100" s="134"/>
      <c r="JM100" s="134"/>
      <c r="JN100" s="134"/>
      <c r="JO100" s="136" t="str">
        <f t="shared" si="349"/>
        <v>Completar</v>
      </c>
      <c r="JP100" s="137" t="str">
        <f t="shared" si="350"/>
        <v>Completar</v>
      </c>
      <c r="JQ100" s="137" t="str">
        <f t="shared" si="351"/>
        <v>Completar</v>
      </c>
      <c r="JR100" s="135"/>
      <c r="JS100" s="136" t="str">
        <f t="shared" si="352"/>
        <v>Completar</v>
      </c>
      <c r="JT100" s="237">
        <f t="shared" si="443"/>
        <v>0</v>
      </c>
      <c r="JU100" s="238">
        <f t="shared" si="444"/>
        <v>0</v>
      </c>
      <c r="JV100" s="239" t="str">
        <f>IFERROR(IF(JU100&gt;20*JH100,'Referencia Parámetros'!$D$20,IF(JU100&gt;10*JH100,'Referencia Parámetros'!$D$21,IF(JU100&gt;5*JH100,'Referencia Parámetros'!$D$22, IF(JU100&gt;1,'Referencia Parámetros'!$D$23,"NO APLICA")))),"")</f>
        <v/>
      </c>
      <c r="JW100" s="240" t="str">
        <f t="shared" si="445"/>
        <v/>
      </c>
      <c r="JX100" s="291">
        <f t="shared" si="353"/>
        <v>0</v>
      </c>
      <c r="JY100" s="234">
        <f t="shared" si="446"/>
        <v>0</v>
      </c>
      <c r="JZ100" s="234">
        <f t="shared" si="447"/>
        <v>0</v>
      </c>
      <c r="KA100" s="234">
        <f t="shared" si="448"/>
        <v>0</v>
      </c>
      <c r="KB100" s="242">
        <f t="shared" si="449"/>
        <v>0</v>
      </c>
      <c r="LK100" s="244"/>
      <c r="LY100" s="198"/>
    </row>
    <row r="101" spans="1:337" ht="16.5" customHeight="1" x14ac:dyDescent="0.25">
      <c r="A101" s="234">
        <f t="shared" si="450"/>
        <v>88</v>
      </c>
      <c r="B101" s="235" t="str">
        <f t="shared" si="354"/>
        <v/>
      </c>
      <c r="C101" s="236" t="str">
        <f>+IFERROR(VLOOKUP(B101,'Referencia Parámetros'!$A$2:$B$18,2),"")</f>
        <v/>
      </c>
      <c r="D101" s="140"/>
      <c r="E101" s="134"/>
      <c r="F101" s="135"/>
      <c r="G101" s="134"/>
      <c r="H101" s="134"/>
      <c r="I101" s="134"/>
      <c r="J101" s="135"/>
      <c r="K101" s="141"/>
      <c r="L101" s="141"/>
      <c r="M101" s="135"/>
      <c r="N101" s="135"/>
      <c r="O101" s="237">
        <f t="shared" si="355"/>
        <v>0</v>
      </c>
      <c r="P101" s="238">
        <f t="shared" si="356"/>
        <v>0</v>
      </c>
      <c r="Q101" s="239" t="str">
        <f>IFERROR(IF(P101&gt;20*C101,'Referencia Parámetros'!$D$20,IF(P101&gt;10*C101,'Referencia Parámetros'!$D$21,IF(P101&gt;5*C101,'Referencia Parámetros'!$D$22,IF(P101&gt;1,'Referencia Parámetros'!$D$23,"NO APLICA")))),"")</f>
        <v/>
      </c>
      <c r="R101" s="240" t="str">
        <f t="shared" si="357"/>
        <v/>
      </c>
      <c r="S101" s="300">
        <f t="shared" si="288"/>
        <v>0</v>
      </c>
      <c r="T101" s="234">
        <f t="shared" si="358"/>
        <v>0</v>
      </c>
      <c r="U101" s="234">
        <f t="shared" si="359"/>
        <v>0</v>
      </c>
      <c r="V101" s="234">
        <f t="shared" si="360"/>
        <v>0</v>
      </c>
      <c r="W101" s="242">
        <f t="shared" si="361"/>
        <v>0</v>
      </c>
      <c r="X101" s="297"/>
      <c r="Z101" s="234">
        <f t="shared" si="451"/>
        <v>88</v>
      </c>
      <c r="AA101" s="235" t="str">
        <f t="shared" si="362"/>
        <v/>
      </c>
      <c r="AB101" s="236" t="str">
        <f>IFERROR(VLOOKUP(AA101,'Referencia Parámetros'!$A$2:$B$18,2),"")</f>
        <v/>
      </c>
      <c r="AC101" s="140"/>
      <c r="AD101" s="140"/>
      <c r="AE101" s="136" t="str">
        <f t="shared" si="289"/>
        <v>Completar</v>
      </c>
      <c r="AF101" s="134"/>
      <c r="AG101" s="134"/>
      <c r="AH101" s="134"/>
      <c r="AI101" s="136" t="str">
        <f t="shared" si="290"/>
        <v>Completar</v>
      </c>
      <c r="AJ101" s="137" t="str">
        <f t="shared" si="291"/>
        <v>Completar</v>
      </c>
      <c r="AK101" s="137" t="str">
        <f t="shared" si="292"/>
        <v>Completar</v>
      </c>
      <c r="AL101" s="135"/>
      <c r="AM101" s="136" t="str">
        <f t="shared" si="293"/>
        <v>Completar</v>
      </c>
      <c r="AN101" s="237">
        <f t="shared" si="363"/>
        <v>0</v>
      </c>
      <c r="AO101" s="238">
        <f t="shared" si="364"/>
        <v>0</v>
      </c>
      <c r="AP101" s="239" t="str">
        <f>IFERROR(IF(AO101&gt;20*AB101,'Referencia Parámetros'!$D$20,IF(AO101&gt;10*AB101,'Referencia Parámetros'!$D$21,IF(AO101&gt;5*AB101,'Referencia Parámetros'!$D$22, IF(AO101&gt;1,'Referencia Parámetros'!$D$23,"NO APLICA")))),"")</f>
        <v/>
      </c>
      <c r="AQ101" s="240" t="str">
        <f t="shared" si="365"/>
        <v/>
      </c>
      <c r="AR101" s="291">
        <f t="shared" si="462"/>
        <v>0</v>
      </c>
      <c r="AS101" s="234">
        <f t="shared" si="366"/>
        <v>0</v>
      </c>
      <c r="AT101" s="234">
        <f t="shared" si="367"/>
        <v>0</v>
      </c>
      <c r="AU101" s="234">
        <f t="shared" si="368"/>
        <v>0</v>
      </c>
      <c r="AV101" s="242">
        <f t="shared" si="369"/>
        <v>0</v>
      </c>
      <c r="AX101" s="234">
        <f t="shared" si="452"/>
        <v>88</v>
      </c>
      <c r="AY101" s="235" t="str">
        <f t="shared" si="370"/>
        <v/>
      </c>
      <c r="AZ101" s="236" t="str">
        <f>IFERROR(VLOOKUP(AY101,'Referencia Parámetros'!$A$2:$B$18,2),"")</f>
        <v/>
      </c>
      <c r="BA101" s="140"/>
      <c r="BB101" s="140"/>
      <c r="BC101" s="136" t="str">
        <f t="shared" si="294"/>
        <v>Completar</v>
      </c>
      <c r="BD101" s="134"/>
      <c r="BE101" s="134"/>
      <c r="BF101" s="134"/>
      <c r="BG101" s="136" t="str">
        <f t="shared" si="295"/>
        <v>Completar</v>
      </c>
      <c r="BH101" s="137" t="str">
        <f t="shared" si="296"/>
        <v>Completar</v>
      </c>
      <c r="BI101" s="137" t="str">
        <f t="shared" si="297"/>
        <v>Completar</v>
      </c>
      <c r="BJ101" s="135"/>
      <c r="BK101" s="136" t="str">
        <f t="shared" si="298"/>
        <v>Completar</v>
      </c>
      <c r="BL101" s="237">
        <f t="shared" si="371"/>
        <v>0</v>
      </c>
      <c r="BM101" s="238">
        <f t="shared" si="372"/>
        <v>0</v>
      </c>
      <c r="BN101" s="239" t="str">
        <f>IFERROR(IF(BM101&gt;20*AZ101,'Referencia Parámetros'!$D$20,IF(BM101&gt;10*AZ101,'Referencia Parámetros'!$D$21,IF(BM101&gt;5*AZ101,'Referencia Parámetros'!$D$22, IF(BM101&gt;1,'Referencia Parámetros'!$D$23,"NO APLICA")))),"")</f>
        <v/>
      </c>
      <c r="BO101" s="240" t="str">
        <f t="shared" si="373"/>
        <v/>
      </c>
      <c r="BP101" s="291">
        <f t="shared" si="299"/>
        <v>0</v>
      </c>
      <c r="BQ101" s="234">
        <f t="shared" si="374"/>
        <v>0</v>
      </c>
      <c r="BR101" s="234">
        <f t="shared" si="375"/>
        <v>0</v>
      </c>
      <c r="BS101" s="234">
        <f t="shared" si="376"/>
        <v>0</v>
      </c>
      <c r="BT101" s="242">
        <f t="shared" si="377"/>
        <v>0</v>
      </c>
      <c r="BV101" s="234">
        <f t="shared" si="453"/>
        <v>88</v>
      </c>
      <c r="BW101" s="235" t="str">
        <f t="shared" si="378"/>
        <v/>
      </c>
      <c r="BX101" s="236" t="str">
        <f>IFERROR(VLOOKUP(BW101,'Referencia Parámetros'!$A$2:$B$18,2),"")</f>
        <v/>
      </c>
      <c r="BY101" s="140"/>
      <c r="BZ101" s="140"/>
      <c r="CA101" s="136" t="str">
        <f t="shared" si="300"/>
        <v>Completar</v>
      </c>
      <c r="CB101" s="134"/>
      <c r="CC101" s="134"/>
      <c r="CD101" s="134"/>
      <c r="CE101" s="136" t="str">
        <f t="shared" si="301"/>
        <v>Completar</v>
      </c>
      <c r="CF101" s="137" t="str">
        <f t="shared" si="302"/>
        <v>Completar</v>
      </c>
      <c r="CG101" s="137" t="str">
        <f t="shared" si="303"/>
        <v>Completar</v>
      </c>
      <c r="CH101" s="135"/>
      <c r="CI101" s="136" t="str">
        <f t="shared" si="304"/>
        <v>Completar</v>
      </c>
      <c r="CJ101" s="237">
        <f t="shared" si="379"/>
        <v>0</v>
      </c>
      <c r="CK101" s="238">
        <f t="shared" si="380"/>
        <v>0</v>
      </c>
      <c r="CL101" s="239" t="str">
        <f>IFERROR(IF(CK101&gt;20*BX101,'Referencia Parámetros'!$D$20,IF(CK101&gt;10*BX101,'Referencia Parámetros'!$D$21,IF(CK101&gt;5*BX101,'Referencia Parámetros'!$D$22, IF(CK101&gt;1,'Referencia Parámetros'!$D$23,"NO APLICA")))),"")</f>
        <v/>
      </c>
      <c r="CM101" s="240" t="str">
        <f t="shared" si="381"/>
        <v/>
      </c>
      <c r="CN101" s="291">
        <f t="shared" si="305"/>
        <v>0</v>
      </c>
      <c r="CO101" s="234">
        <f t="shared" si="382"/>
        <v>0</v>
      </c>
      <c r="CP101" s="234">
        <f t="shared" si="383"/>
        <v>0</v>
      </c>
      <c r="CQ101" s="234">
        <f t="shared" si="384"/>
        <v>0</v>
      </c>
      <c r="CR101" s="242">
        <f t="shared" si="385"/>
        <v>0</v>
      </c>
      <c r="CT101" s="234">
        <f t="shared" si="454"/>
        <v>88</v>
      </c>
      <c r="CU101" s="235" t="str">
        <f t="shared" si="386"/>
        <v/>
      </c>
      <c r="CV101" s="236" t="str">
        <f>IFERROR(VLOOKUP(CU101,'Referencia Parámetros'!$A$2:$B$18,2),"")</f>
        <v/>
      </c>
      <c r="CW101" s="140"/>
      <c r="CX101" s="140"/>
      <c r="CY101" s="136" t="str">
        <f t="shared" si="306"/>
        <v>Completar</v>
      </c>
      <c r="CZ101" s="134"/>
      <c r="DA101" s="134"/>
      <c r="DB101" s="134"/>
      <c r="DC101" s="136" t="str">
        <f t="shared" si="307"/>
        <v>Completar</v>
      </c>
      <c r="DD101" s="137" t="str">
        <f t="shared" si="308"/>
        <v>Completar</v>
      </c>
      <c r="DE101" s="137" t="str">
        <f t="shared" si="309"/>
        <v>Completar</v>
      </c>
      <c r="DF101" s="135"/>
      <c r="DG101" s="136" t="str">
        <f t="shared" si="310"/>
        <v>Completar</v>
      </c>
      <c r="DH101" s="237">
        <f t="shared" si="387"/>
        <v>0</v>
      </c>
      <c r="DI101" s="238">
        <f t="shared" si="388"/>
        <v>0</v>
      </c>
      <c r="DJ101" s="239" t="str">
        <f>IFERROR(IF(DI101&gt;20*CV101,'Referencia Parámetros'!$D$20,IF(DI101&gt;10*CV101,'Referencia Parámetros'!$D$21,IF(DI101&gt;5*CV101,'Referencia Parámetros'!$D$22, IF(DI101&gt;1,'Referencia Parámetros'!$D$23,"NO APLICA")))),"")</f>
        <v/>
      </c>
      <c r="DK101" s="240" t="str">
        <f t="shared" si="389"/>
        <v/>
      </c>
      <c r="DL101" s="291">
        <f t="shared" si="311"/>
        <v>0</v>
      </c>
      <c r="DM101" s="234">
        <f t="shared" si="390"/>
        <v>0</v>
      </c>
      <c r="DN101" s="234">
        <f t="shared" si="391"/>
        <v>0</v>
      </c>
      <c r="DO101" s="234">
        <f t="shared" si="392"/>
        <v>0</v>
      </c>
      <c r="DP101" s="242">
        <f t="shared" si="393"/>
        <v>0</v>
      </c>
      <c r="DR101" s="234">
        <f t="shared" si="455"/>
        <v>88</v>
      </c>
      <c r="DS101" s="235" t="str">
        <f t="shared" si="394"/>
        <v/>
      </c>
      <c r="DT101" s="236" t="str">
        <f>IFERROR(VLOOKUP(DS101,'Referencia Parámetros'!$A$2:$B$18,2),"")</f>
        <v/>
      </c>
      <c r="DU101" s="140"/>
      <c r="DV101" s="140"/>
      <c r="DW101" s="136" t="str">
        <f t="shared" si="312"/>
        <v>Completar</v>
      </c>
      <c r="DX101" s="134"/>
      <c r="DY101" s="134"/>
      <c r="DZ101" s="134"/>
      <c r="EA101" s="136" t="str">
        <f t="shared" si="313"/>
        <v>Completar</v>
      </c>
      <c r="EB101" s="137" t="str">
        <f t="shared" si="314"/>
        <v>Completar</v>
      </c>
      <c r="EC101" s="137" t="str">
        <f t="shared" si="315"/>
        <v>Completar</v>
      </c>
      <c r="ED101" s="135"/>
      <c r="EE101" s="136" t="str">
        <f t="shared" si="316"/>
        <v>Completar</v>
      </c>
      <c r="EF101" s="237">
        <f t="shared" si="395"/>
        <v>0</v>
      </c>
      <c r="EG101" s="238">
        <f t="shared" si="396"/>
        <v>0</v>
      </c>
      <c r="EH101" s="239" t="str">
        <f>IFERROR(IF(EG101&gt;20*DT101,'Referencia Parámetros'!$D$20,IF(EG101&gt;10*DT101,'Referencia Parámetros'!$D$21,IF(EG101&gt;5*DT101,'Referencia Parámetros'!$D$22, IF(EG101&gt;1,'Referencia Parámetros'!$D$23,"NO APLICA")))),"")</f>
        <v/>
      </c>
      <c r="EI101" s="240" t="str">
        <f t="shared" si="397"/>
        <v/>
      </c>
      <c r="EJ101" s="291">
        <f t="shared" si="317"/>
        <v>0</v>
      </c>
      <c r="EK101" s="234">
        <f t="shared" si="398"/>
        <v>0</v>
      </c>
      <c r="EL101" s="234">
        <f t="shared" si="399"/>
        <v>0</v>
      </c>
      <c r="EM101" s="234">
        <f t="shared" si="400"/>
        <v>0</v>
      </c>
      <c r="EN101" s="242">
        <f t="shared" si="401"/>
        <v>0</v>
      </c>
      <c r="EP101" s="234">
        <f t="shared" si="456"/>
        <v>88</v>
      </c>
      <c r="EQ101" s="235" t="str">
        <f t="shared" si="402"/>
        <v/>
      </c>
      <c r="ER101" s="236" t="str">
        <f>IFERROR(VLOOKUP(EQ101,'Referencia Parámetros'!$A$2:$B$18,2),"")</f>
        <v/>
      </c>
      <c r="ES101" s="140"/>
      <c r="ET101" s="140"/>
      <c r="EU101" s="136" t="str">
        <f t="shared" si="318"/>
        <v>Completar</v>
      </c>
      <c r="EV101" s="134"/>
      <c r="EW101" s="134"/>
      <c r="EX101" s="134"/>
      <c r="EY101" s="136" t="str">
        <f t="shared" si="319"/>
        <v>Completar</v>
      </c>
      <c r="EZ101" s="137" t="str">
        <f t="shared" si="320"/>
        <v>Completar</v>
      </c>
      <c r="FA101" s="137" t="str">
        <f t="shared" si="321"/>
        <v>Completar</v>
      </c>
      <c r="FB101" s="135"/>
      <c r="FC101" s="136" t="str">
        <f t="shared" si="322"/>
        <v>Completar</v>
      </c>
      <c r="FD101" s="237">
        <f t="shared" si="403"/>
        <v>0</v>
      </c>
      <c r="FE101" s="238">
        <f t="shared" si="404"/>
        <v>0</v>
      </c>
      <c r="FF101" s="239" t="str">
        <f>IFERROR(IF(FE101&gt;20*ER101,'Referencia Parámetros'!$D$20,IF(FE101&gt;10*ER101,'Referencia Parámetros'!$D$21,IF(FE101&gt;5*ER101,'Referencia Parámetros'!$D$22, IF(FE101&gt;1,'Referencia Parámetros'!$D$23,"NO APLICA")))),"")</f>
        <v/>
      </c>
      <c r="FG101" s="240" t="str">
        <f t="shared" si="405"/>
        <v/>
      </c>
      <c r="FH101" s="291">
        <f t="shared" si="323"/>
        <v>0</v>
      </c>
      <c r="FI101" s="234">
        <f t="shared" si="406"/>
        <v>0</v>
      </c>
      <c r="FJ101" s="234">
        <f t="shared" si="407"/>
        <v>0</v>
      </c>
      <c r="FK101" s="234">
        <f t="shared" si="408"/>
        <v>0</v>
      </c>
      <c r="FL101" s="242">
        <f t="shared" si="409"/>
        <v>0</v>
      </c>
      <c r="FN101" s="234">
        <f t="shared" si="457"/>
        <v>88</v>
      </c>
      <c r="FO101" s="235" t="str">
        <f t="shared" si="410"/>
        <v/>
      </c>
      <c r="FP101" s="236" t="str">
        <f>IFERROR(VLOOKUP(FO101,'Referencia Parámetros'!$A$2:$B$18,2),"")</f>
        <v/>
      </c>
      <c r="FQ101" s="140"/>
      <c r="FR101" s="140"/>
      <c r="FS101" s="136" t="str">
        <f t="shared" si="324"/>
        <v>Completar</v>
      </c>
      <c r="FT101" s="134"/>
      <c r="FU101" s="134"/>
      <c r="FV101" s="134"/>
      <c r="FW101" s="136" t="str">
        <f t="shared" si="325"/>
        <v>Completar</v>
      </c>
      <c r="FX101" s="137" t="str">
        <f t="shared" si="326"/>
        <v>Completar</v>
      </c>
      <c r="FY101" s="137" t="str">
        <f t="shared" si="327"/>
        <v>Completar</v>
      </c>
      <c r="FZ101" s="135"/>
      <c r="GA101" s="136" t="str">
        <f t="shared" si="328"/>
        <v>Completar</v>
      </c>
      <c r="GB101" s="237">
        <f t="shared" si="411"/>
        <v>0</v>
      </c>
      <c r="GC101" s="238">
        <f t="shared" si="412"/>
        <v>0</v>
      </c>
      <c r="GD101" s="239" t="str">
        <f>IFERROR(IF(GC101&gt;20*FP101,'Referencia Parámetros'!$D$20,IF(GC101&gt;10*FP101,'Referencia Parámetros'!$D$21,IF(GC101&gt;5*FP101,'Referencia Parámetros'!$D$22, IF(GC101&gt;1,'Referencia Parámetros'!$D$23,"NO APLICA")))),"")</f>
        <v/>
      </c>
      <c r="GE101" s="240" t="str">
        <f t="shared" si="413"/>
        <v/>
      </c>
      <c r="GF101" s="291">
        <f t="shared" si="329"/>
        <v>0</v>
      </c>
      <c r="GG101" s="234">
        <f t="shared" si="414"/>
        <v>0</v>
      </c>
      <c r="GH101" s="234">
        <f t="shared" si="415"/>
        <v>0</v>
      </c>
      <c r="GI101" s="234">
        <f t="shared" si="416"/>
        <v>0</v>
      </c>
      <c r="GJ101" s="242">
        <f t="shared" si="417"/>
        <v>0</v>
      </c>
      <c r="GL101" s="234">
        <f t="shared" si="458"/>
        <v>88</v>
      </c>
      <c r="GM101" s="235" t="str">
        <f t="shared" si="418"/>
        <v/>
      </c>
      <c r="GN101" s="236" t="str">
        <f>IFERROR(VLOOKUP(GM101,'Referencia Parámetros'!$A$2:$B$18,2),"")</f>
        <v/>
      </c>
      <c r="GO101" s="140"/>
      <c r="GP101" s="140"/>
      <c r="GQ101" s="136" t="str">
        <f t="shared" si="330"/>
        <v>Completar</v>
      </c>
      <c r="GR101" s="134"/>
      <c r="GS101" s="134"/>
      <c r="GT101" s="134"/>
      <c r="GU101" s="136" t="str">
        <f t="shared" si="331"/>
        <v>Completar</v>
      </c>
      <c r="GV101" s="137" t="str">
        <f t="shared" si="332"/>
        <v>Completar</v>
      </c>
      <c r="GW101" s="137" t="str">
        <f t="shared" si="333"/>
        <v>Completar</v>
      </c>
      <c r="GX101" s="135"/>
      <c r="GY101" s="136" t="str">
        <f t="shared" si="334"/>
        <v>Completar</v>
      </c>
      <c r="GZ101" s="237">
        <f t="shared" si="419"/>
        <v>0</v>
      </c>
      <c r="HA101" s="238">
        <f t="shared" si="420"/>
        <v>0</v>
      </c>
      <c r="HB101" s="239" t="str">
        <f>IFERROR(IF(HA101&gt;20*GN101,'Referencia Parámetros'!$D$20,IF(HA101&gt;10*GN101,'Referencia Parámetros'!$D$21,IF(HA101&gt;5*GN101,'Referencia Parámetros'!$D$22, IF(HA101&gt;1,'Referencia Parámetros'!$D$23,"NO APLICA")))),"")</f>
        <v/>
      </c>
      <c r="HC101" s="240" t="str">
        <f t="shared" si="421"/>
        <v/>
      </c>
      <c r="HD101" s="291">
        <f t="shared" si="335"/>
        <v>0</v>
      </c>
      <c r="HE101" s="234">
        <f t="shared" si="422"/>
        <v>0</v>
      </c>
      <c r="HF101" s="234">
        <f t="shared" si="423"/>
        <v>0</v>
      </c>
      <c r="HG101" s="234">
        <f t="shared" si="424"/>
        <v>0</v>
      </c>
      <c r="HH101" s="242">
        <f t="shared" si="425"/>
        <v>0</v>
      </c>
      <c r="HJ101" s="234">
        <f t="shared" si="459"/>
        <v>88</v>
      </c>
      <c r="HK101" s="235" t="str">
        <f t="shared" si="426"/>
        <v/>
      </c>
      <c r="HL101" s="236" t="str">
        <f>IFERROR(VLOOKUP(HK101,'Referencia Parámetros'!$A$2:$B$18,2),"")</f>
        <v/>
      </c>
      <c r="HM101" s="140"/>
      <c r="HN101" s="140"/>
      <c r="HO101" s="136" t="str">
        <f t="shared" si="336"/>
        <v>Completar</v>
      </c>
      <c r="HP101" s="134"/>
      <c r="HQ101" s="134"/>
      <c r="HR101" s="134"/>
      <c r="HS101" s="136" t="str">
        <f t="shared" si="337"/>
        <v>Completar</v>
      </c>
      <c r="HT101" s="137" t="str">
        <f t="shared" si="338"/>
        <v>Completar</v>
      </c>
      <c r="HU101" s="137" t="str">
        <f t="shared" si="339"/>
        <v>Completar</v>
      </c>
      <c r="HV101" s="135"/>
      <c r="HW101" s="136" t="str">
        <f t="shared" si="340"/>
        <v>Completar</v>
      </c>
      <c r="HX101" s="237">
        <f t="shared" si="427"/>
        <v>0</v>
      </c>
      <c r="HY101" s="238">
        <f t="shared" si="428"/>
        <v>0</v>
      </c>
      <c r="HZ101" s="239" t="str">
        <f>IFERROR(IF(HY101&gt;20*HL101,'Referencia Parámetros'!$D$20,IF(HY101&gt;10*HL101,'Referencia Parámetros'!$D$21,IF(HY101&gt;5*HL101,'Referencia Parámetros'!$D$22, IF(HY101&gt;1,'Referencia Parámetros'!$D$23,"NO APLICA")))),"")</f>
        <v/>
      </c>
      <c r="IA101" s="240" t="str">
        <f t="shared" si="429"/>
        <v/>
      </c>
      <c r="IB101" s="291">
        <f t="shared" si="341"/>
        <v>0</v>
      </c>
      <c r="IC101" s="234">
        <f t="shared" si="430"/>
        <v>0</v>
      </c>
      <c r="ID101" s="234">
        <f t="shared" si="431"/>
        <v>0</v>
      </c>
      <c r="IE101" s="234">
        <f t="shared" si="432"/>
        <v>0</v>
      </c>
      <c r="IF101" s="242">
        <f t="shared" si="433"/>
        <v>0</v>
      </c>
      <c r="IH101" s="234">
        <f t="shared" si="460"/>
        <v>88</v>
      </c>
      <c r="II101" s="235" t="str">
        <f t="shared" si="434"/>
        <v/>
      </c>
      <c r="IJ101" s="236" t="str">
        <f>IFERROR(VLOOKUP(II101,'Referencia Parámetros'!$A$2:$B$18,2),"")</f>
        <v/>
      </c>
      <c r="IK101" s="140"/>
      <c r="IL101" s="140"/>
      <c r="IM101" s="136" t="str">
        <f t="shared" si="342"/>
        <v>Completar</v>
      </c>
      <c r="IN101" s="134"/>
      <c r="IO101" s="134"/>
      <c r="IP101" s="134"/>
      <c r="IQ101" s="136" t="str">
        <f t="shared" si="343"/>
        <v>Completar</v>
      </c>
      <c r="IR101" s="137" t="str">
        <f t="shared" si="344"/>
        <v>Completar</v>
      </c>
      <c r="IS101" s="137" t="str">
        <f t="shared" si="345"/>
        <v>Completar</v>
      </c>
      <c r="IT101" s="135"/>
      <c r="IU101" s="136" t="str">
        <f t="shared" si="346"/>
        <v>Completar</v>
      </c>
      <c r="IV101" s="237">
        <f t="shared" si="435"/>
        <v>0</v>
      </c>
      <c r="IW101" s="238">
        <f t="shared" si="436"/>
        <v>0</v>
      </c>
      <c r="IX101" s="239" t="str">
        <f>IFERROR(IF(IW101&gt;20*IJ101,'Referencia Parámetros'!$D$20,IF(IW101&gt;10*IJ101,'Referencia Parámetros'!$D$21,IF(IW101&gt;5*IJ101,'Referencia Parámetros'!$D$22, IF(IW101&gt;1,'Referencia Parámetros'!$D$23,"NO APLICA")))),"")</f>
        <v/>
      </c>
      <c r="IY101" s="240" t="str">
        <f t="shared" si="437"/>
        <v/>
      </c>
      <c r="IZ101" s="291">
        <f t="shared" si="347"/>
        <v>0</v>
      </c>
      <c r="JA101" s="234">
        <f t="shared" si="438"/>
        <v>0</v>
      </c>
      <c r="JB101" s="234">
        <f t="shared" si="439"/>
        <v>0</v>
      </c>
      <c r="JC101" s="234">
        <f t="shared" si="440"/>
        <v>0</v>
      </c>
      <c r="JD101" s="242">
        <f t="shared" si="441"/>
        <v>0</v>
      </c>
      <c r="JE101" s="198"/>
      <c r="JF101" s="234">
        <f t="shared" si="461"/>
        <v>88</v>
      </c>
      <c r="JG101" s="235" t="str">
        <f t="shared" si="442"/>
        <v/>
      </c>
      <c r="JH101" s="236" t="str">
        <f>IFERROR(VLOOKUP(JG101,'Referencia Parámetros'!$A$2:$B$18,2),"")</f>
        <v/>
      </c>
      <c r="JI101" s="140"/>
      <c r="JJ101" s="140"/>
      <c r="JK101" s="136" t="str">
        <f t="shared" si="348"/>
        <v>Completar</v>
      </c>
      <c r="JL101" s="134"/>
      <c r="JM101" s="134"/>
      <c r="JN101" s="134"/>
      <c r="JO101" s="136" t="str">
        <f t="shared" si="349"/>
        <v>Completar</v>
      </c>
      <c r="JP101" s="137" t="str">
        <f t="shared" si="350"/>
        <v>Completar</v>
      </c>
      <c r="JQ101" s="137" t="str">
        <f t="shared" si="351"/>
        <v>Completar</v>
      </c>
      <c r="JR101" s="135"/>
      <c r="JS101" s="136" t="str">
        <f t="shared" si="352"/>
        <v>Completar</v>
      </c>
      <c r="JT101" s="237">
        <f t="shared" si="443"/>
        <v>0</v>
      </c>
      <c r="JU101" s="238">
        <f t="shared" si="444"/>
        <v>0</v>
      </c>
      <c r="JV101" s="239" t="str">
        <f>IFERROR(IF(JU101&gt;20*JH101,'Referencia Parámetros'!$D$20,IF(JU101&gt;10*JH101,'Referencia Parámetros'!$D$21,IF(JU101&gt;5*JH101,'Referencia Parámetros'!$D$22, IF(JU101&gt;1,'Referencia Parámetros'!$D$23,"NO APLICA")))),"")</f>
        <v/>
      </c>
      <c r="JW101" s="240" t="str">
        <f t="shared" si="445"/>
        <v/>
      </c>
      <c r="JX101" s="291">
        <f t="shared" si="353"/>
        <v>0</v>
      </c>
      <c r="JY101" s="234">
        <f t="shared" si="446"/>
        <v>0</v>
      </c>
      <c r="JZ101" s="234">
        <f t="shared" si="447"/>
        <v>0</v>
      </c>
      <c r="KA101" s="234">
        <f t="shared" si="448"/>
        <v>0</v>
      </c>
      <c r="KB101" s="242">
        <f t="shared" si="449"/>
        <v>0</v>
      </c>
      <c r="LK101" s="244"/>
      <c r="LY101" s="198"/>
    </row>
    <row r="102" spans="1:337" ht="16.5" customHeight="1" x14ac:dyDescent="0.25">
      <c r="A102" s="234">
        <f t="shared" si="450"/>
        <v>89</v>
      </c>
      <c r="B102" s="235" t="str">
        <f t="shared" si="354"/>
        <v/>
      </c>
      <c r="C102" s="236" t="str">
        <f>+IFERROR(VLOOKUP(B102,'Referencia Parámetros'!$A$2:$B$18,2),"")</f>
        <v/>
      </c>
      <c r="D102" s="140"/>
      <c r="E102" s="134"/>
      <c r="F102" s="135"/>
      <c r="G102" s="134"/>
      <c r="H102" s="134"/>
      <c r="I102" s="134"/>
      <c r="J102" s="135"/>
      <c r="K102" s="141"/>
      <c r="L102" s="141"/>
      <c r="M102" s="135"/>
      <c r="N102" s="135"/>
      <c r="O102" s="237">
        <f t="shared" si="355"/>
        <v>0</v>
      </c>
      <c r="P102" s="238">
        <f t="shared" si="356"/>
        <v>0</v>
      </c>
      <c r="Q102" s="239" t="str">
        <f>IFERROR(IF(P102&gt;20*C102,'Referencia Parámetros'!$D$20,IF(P102&gt;10*C102,'Referencia Parámetros'!$D$21,IF(P102&gt;5*C102,'Referencia Parámetros'!$D$22,IF(P102&gt;1,'Referencia Parámetros'!$D$23,"NO APLICA")))),"")</f>
        <v/>
      </c>
      <c r="R102" s="240" t="str">
        <f t="shared" si="357"/>
        <v/>
      </c>
      <c r="S102" s="300">
        <f t="shared" si="288"/>
        <v>0</v>
      </c>
      <c r="T102" s="234">
        <f t="shared" si="358"/>
        <v>0</v>
      </c>
      <c r="U102" s="234">
        <f t="shared" si="359"/>
        <v>0</v>
      </c>
      <c r="V102" s="234">
        <f t="shared" si="360"/>
        <v>0</v>
      </c>
      <c r="W102" s="242">
        <f t="shared" si="361"/>
        <v>0</v>
      </c>
      <c r="X102" s="297"/>
      <c r="Z102" s="234">
        <f t="shared" si="451"/>
        <v>89</v>
      </c>
      <c r="AA102" s="235" t="str">
        <f t="shared" si="362"/>
        <v/>
      </c>
      <c r="AB102" s="236" t="str">
        <f>IFERROR(VLOOKUP(AA102,'Referencia Parámetros'!$A$2:$B$18,2),"")</f>
        <v/>
      </c>
      <c r="AC102" s="140"/>
      <c r="AD102" s="140"/>
      <c r="AE102" s="136" t="str">
        <f t="shared" si="289"/>
        <v>Completar</v>
      </c>
      <c r="AF102" s="134"/>
      <c r="AG102" s="134"/>
      <c r="AH102" s="134"/>
      <c r="AI102" s="136" t="str">
        <f t="shared" si="290"/>
        <v>Completar</v>
      </c>
      <c r="AJ102" s="137" t="str">
        <f t="shared" si="291"/>
        <v>Completar</v>
      </c>
      <c r="AK102" s="137" t="str">
        <f t="shared" si="292"/>
        <v>Completar</v>
      </c>
      <c r="AL102" s="135"/>
      <c r="AM102" s="136" t="str">
        <f t="shared" si="293"/>
        <v>Completar</v>
      </c>
      <c r="AN102" s="237">
        <f t="shared" si="363"/>
        <v>0</v>
      </c>
      <c r="AO102" s="238">
        <f t="shared" si="364"/>
        <v>0</v>
      </c>
      <c r="AP102" s="239" t="str">
        <f>IFERROR(IF(AO102&gt;20*AB102,'Referencia Parámetros'!$D$20,IF(AO102&gt;10*AB102,'Referencia Parámetros'!$D$21,IF(AO102&gt;5*AB102,'Referencia Parámetros'!$D$22, IF(AO102&gt;1,'Referencia Parámetros'!$D$23,"NO APLICA")))),"")</f>
        <v/>
      </c>
      <c r="AQ102" s="240" t="str">
        <f t="shared" si="365"/>
        <v/>
      </c>
      <c r="AR102" s="291">
        <f t="shared" si="462"/>
        <v>0</v>
      </c>
      <c r="AS102" s="234">
        <f t="shared" si="366"/>
        <v>0</v>
      </c>
      <c r="AT102" s="234">
        <f t="shared" si="367"/>
        <v>0</v>
      </c>
      <c r="AU102" s="234">
        <f t="shared" si="368"/>
        <v>0</v>
      </c>
      <c r="AV102" s="242">
        <f t="shared" si="369"/>
        <v>0</v>
      </c>
      <c r="AX102" s="234">
        <f t="shared" si="452"/>
        <v>89</v>
      </c>
      <c r="AY102" s="235" t="str">
        <f t="shared" si="370"/>
        <v/>
      </c>
      <c r="AZ102" s="236" t="str">
        <f>IFERROR(VLOOKUP(AY102,'Referencia Parámetros'!$A$2:$B$18,2),"")</f>
        <v/>
      </c>
      <c r="BA102" s="140"/>
      <c r="BB102" s="140"/>
      <c r="BC102" s="136" t="str">
        <f t="shared" si="294"/>
        <v>Completar</v>
      </c>
      <c r="BD102" s="134"/>
      <c r="BE102" s="134"/>
      <c r="BF102" s="134"/>
      <c r="BG102" s="136" t="str">
        <f t="shared" si="295"/>
        <v>Completar</v>
      </c>
      <c r="BH102" s="137" t="str">
        <f t="shared" si="296"/>
        <v>Completar</v>
      </c>
      <c r="BI102" s="137" t="str">
        <f t="shared" si="297"/>
        <v>Completar</v>
      </c>
      <c r="BJ102" s="135"/>
      <c r="BK102" s="136" t="str">
        <f t="shared" si="298"/>
        <v>Completar</v>
      </c>
      <c r="BL102" s="237">
        <f t="shared" si="371"/>
        <v>0</v>
      </c>
      <c r="BM102" s="238">
        <f t="shared" si="372"/>
        <v>0</v>
      </c>
      <c r="BN102" s="239" t="str">
        <f>IFERROR(IF(BM102&gt;20*AZ102,'Referencia Parámetros'!$D$20,IF(BM102&gt;10*AZ102,'Referencia Parámetros'!$D$21,IF(BM102&gt;5*AZ102,'Referencia Parámetros'!$D$22, IF(BM102&gt;1,'Referencia Parámetros'!$D$23,"NO APLICA")))),"")</f>
        <v/>
      </c>
      <c r="BO102" s="240" t="str">
        <f t="shared" si="373"/>
        <v/>
      </c>
      <c r="BP102" s="291">
        <f t="shared" si="299"/>
        <v>0</v>
      </c>
      <c r="BQ102" s="234">
        <f t="shared" si="374"/>
        <v>0</v>
      </c>
      <c r="BR102" s="234">
        <f t="shared" si="375"/>
        <v>0</v>
      </c>
      <c r="BS102" s="234">
        <f t="shared" si="376"/>
        <v>0</v>
      </c>
      <c r="BT102" s="242">
        <f t="shared" si="377"/>
        <v>0</v>
      </c>
      <c r="BV102" s="234">
        <f t="shared" si="453"/>
        <v>89</v>
      </c>
      <c r="BW102" s="235" t="str">
        <f t="shared" si="378"/>
        <v/>
      </c>
      <c r="BX102" s="236" t="str">
        <f>IFERROR(VLOOKUP(BW102,'Referencia Parámetros'!$A$2:$B$18,2),"")</f>
        <v/>
      </c>
      <c r="BY102" s="140"/>
      <c r="BZ102" s="140"/>
      <c r="CA102" s="136" t="str">
        <f t="shared" si="300"/>
        <v>Completar</v>
      </c>
      <c r="CB102" s="134"/>
      <c r="CC102" s="134"/>
      <c r="CD102" s="134"/>
      <c r="CE102" s="136" t="str">
        <f t="shared" si="301"/>
        <v>Completar</v>
      </c>
      <c r="CF102" s="137" t="str">
        <f t="shared" si="302"/>
        <v>Completar</v>
      </c>
      <c r="CG102" s="137" t="str">
        <f t="shared" si="303"/>
        <v>Completar</v>
      </c>
      <c r="CH102" s="135"/>
      <c r="CI102" s="136" t="str">
        <f t="shared" si="304"/>
        <v>Completar</v>
      </c>
      <c r="CJ102" s="237">
        <f t="shared" si="379"/>
        <v>0</v>
      </c>
      <c r="CK102" s="238">
        <f t="shared" si="380"/>
        <v>0</v>
      </c>
      <c r="CL102" s="239" t="str">
        <f>IFERROR(IF(CK102&gt;20*BX102,'Referencia Parámetros'!$D$20,IF(CK102&gt;10*BX102,'Referencia Parámetros'!$D$21,IF(CK102&gt;5*BX102,'Referencia Parámetros'!$D$22, IF(CK102&gt;1,'Referencia Parámetros'!$D$23,"NO APLICA")))),"")</f>
        <v/>
      </c>
      <c r="CM102" s="240" t="str">
        <f t="shared" si="381"/>
        <v/>
      </c>
      <c r="CN102" s="291">
        <f t="shared" si="305"/>
        <v>0</v>
      </c>
      <c r="CO102" s="234">
        <f t="shared" si="382"/>
        <v>0</v>
      </c>
      <c r="CP102" s="234">
        <f t="shared" si="383"/>
        <v>0</v>
      </c>
      <c r="CQ102" s="234">
        <f t="shared" si="384"/>
        <v>0</v>
      </c>
      <c r="CR102" s="242">
        <f t="shared" si="385"/>
        <v>0</v>
      </c>
      <c r="CT102" s="234">
        <f t="shared" si="454"/>
        <v>89</v>
      </c>
      <c r="CU102" s="235" t="str">
        <f t="shared" si="386"/>
        <v/>
      </c>
      <c r="CV102" s="236" t="str">
        <f>IFERROR(VLOOKUP(CU102,'Referencia Parámetros'!$A$2:$B$18,2),"")</f>
        <v/>
      </c>
      <c r="CW102" s="140"/>
      <c r="CX102" s="140"/>
      <c r="CY102" s="136" t="str">
        <f t="shared" si="306"/>
        <v>Completar</v>
      </c>
      <c r="CZ102" s="134"/>
      <c r="DA102" s="134"/>
      <c r="DB102" s="134"/>
      <c r="DC102" s="136" t="str">
        <f t="shared" si="307"/>
        <v>Completar</v>
      </c>
      <c r="DD102" s="137" t="str">
        <f t="shared" si="308"/>
        <v>Completar</v>
      </c>
      <c r="DE102" s="137" t="str">
        <f t="shared" si="309"/>
        <v>Completar</v>
      </c>
      <c r="DF102" s="135"/>
      <c r="DG102" s="136" t="str">
        <f t="shared" si="310"/>
        <v>Completar</v>
      </c>
      <c r="DH102" s="237">
        <f t="shared" si="387"/>
        <v>0</v>
      </c>
      <c r="DI102" s="238">
        <f t="shared" si="388"/>
        <v>0</v>
      </c>
      <c r="DJ102" s="239" t="str">
        <f>IFERROR(IF(DI102&gt;20*CV102,'Referencia Parámetros'!$D$20,IF(DI102&gt;10*CV102,'Referencia Parámetros'!$D$21,IF(DI102&gt;5*CV102,'Referencia Parámetros'!$D$22, IF(DI102&gt;1,'Referencia Parámetros'!$D$23,"NO APLICA")))),"")</f>
        <v/>
      </c>
      <c r="DK102" s="240" t="str">
        <f t="shared" si="389"/>
        <v/>
      </c>
      <c r="DL102" s="291">
        <f t="shared" si="311"/>
        <v>0</v>
      </c>
      <c r="DM102" s="234">
        <f t="shared" si="390"/>
        <v>0</v>
      </c>
      <c r="DN102" s="234">
        <f t="shared" si="391"/>
        <v>0</v>
      </c>
      <c r="DO102" s="234">
        <f t="shared" si="392"/>
        <v>0</v>
      </c>
      <c r="DP102" s="242">
        <f t="shared" si="393"/>
        <v>0</v>
      </c>
      <c r="DR102" s="234">
        <f t="shared" si="455"/>
        <v>89</v>
      </c>
      <c r="DS102" s="235" t="str">
        <f t="shared" si="394"/>
        <v/>
      </c>
      <c r="DT102" s="236" t="str">
        <f>IFERROR(VLOOKUP(DS102,'Referencia Parámetros'!$A$2:$B$18,2),"")</f>
        <v/>
      </c>
      <c r="DU102" s="140"/>
      <c r="DV102" s="140"/>
      <c r="DW102" s="136" t="str">
        <f t="shared" si="312"/>
        <v>Completar</v>
      </c>
      <c r="DX102" s="134"/>
      <c r="DY102" s="134"/>
      <c r="DZ102" s="134"/>
      <c r="EA102" s="136" t="str">
        <f t="shared" si="313"/>
        <v>Completar</v>
      </c>
      <c r="EB102" s="137" t="str">
        <f t="shared" si="314"/>
        <v>Completar</v>
      </c>
      <c r="EC102" s="137" t="str">
        <f t="shared" si="315"/>
        <v>Completar</v>
      </c>
      <c r="ED102" s="135"/>
      <c r="EE102" s="136" t="str">
        <f t="shared" si="316"/>
        <v>Completar</v>
      </c>
      <c r="EF102" s="237">
        <f t="shared" si="395"/>
        <v>0</v>
      </c>
      <c r="EG102" s="238">
        <f t="shared" si="396"/>
        <v>0</v>
      </c>
      <c r="EH102" s="239" t="str">
        <f>IFERROR(IF(EG102&gt;20*DT102,'Referencia Parámetros'!$D$20,IF(EG102&gt;10*DT102,'Referencia Parámetros'!$D$21,IF(EG102&gt;5*DT102,'Referencia Parámetros'!$D$22, IF(EG102&gt;1,'Referencia Parámetros'!$D$23,"NO APLICA")))),"")</f>
        <v/>
      </c>
      <c r="EI102" s="240" t="str">
        <f t="shared" si="397"/>
        <v/>
      </c>
      <c r="EJ102" s="291">
        <f t="shared" si="317"/>
        <v>0</v>
      </c>
      <c r="EK102" s="234">
        <f t="shared" si="398"/>
        <v>0</v>
      </c>
      <c r="EL102" s="234">
        <f t="shared" si="399"/>
        <v>0</v>
      </c>
      <c r="EM102" s="234">
        <f t="shared" si="400"/>
        <v>0</v>
      </c>
      <c r="EN102" s="242">
        <f t="shared" si="401"/>
        <v>0</v>
      </c>
      <c r="EP102" s="234">
        <f t="shared" si="456"/>
        <v>89</v>
      </c>
      <c r="EQ102" s="235" t="str">
        <f t="shared" si="402"/>
        <v/>
      </c>
      <c r="ER102" s="236" t="str">
        <f>IFERROR(VLOOKUP(EQ102,'Referencia Parámetros'!$A$2:$B$18,2),"")</f>
        <v/>
      </c>
      <c r="ES102" s="140"/>
      <c r="ET102" s="140"/>
      <c r="EU102" s="136" t="str">
        <f t="shared" si="318"/>
        <v>Completar</v>
      </c>
      <c r="EV102" s="134"/>
      <c r="EW102" s="134"/>
      <c r="EX102" s="134"/>
      <c r="EY102" s="136" t="str">
        <f t="shared" si="319"/>
        <v>Completar</v>
      </c>
      <c r="EZ102" s="137" t="str">
        <f t="shared" si="320"/>
        <v>Completar</v>
      </c>
      <c r="FA102" s="137" t="str">
        <f t="shared" si="321"/>
        <v>Completar</v>
      </c>
      <c r="FB102" s="135"/>
      <c r="FC102" s="136" t="str">
        <f t="shared" si="322"/>
        <v>Completar</v>
      </c>
      <c r="FD102" s="237">
        <f t="shared" si="403"/>
        <v>0</v>
      </c>
      <c r="FE102" s="238">
        <f t="shared" si="404"/>
        <v>0</v>
      </c>
      <c r="FF102" s="239" t="str">
        <f>IFERROR(IF(FE102&gt;20*ER102,'Referencia Parámetros'!$D$20,IF(FE102&gt;10*ER102,'Referencia Parámetros'!$D$21,IF(FE102&gt;5*ER102,'Referencia Parámetros'!$D$22, IF(FE102&gt;1,'Referencia Parámetros'!$D$23,"NO APLICA")))),"")</f>
        <v/>
      </c>
      <c r="FG102" s="240" t="str">
        <f t="shared" si="405"/>
        <v/>
      </c>
      <c r="FH102" s="291">
        <f t="shared" si="323"/>
        <v>0</v>
      </c>
      <c r="FI102" s="234">
        <f t="shared" si="406"/>
        <v>0</v>
      </c>
      <c r="FJ102" s="234">
        <f t="shared" si="407"/>
        <v>0</v>
      </c>
      <c r="FK102" s="234">
        <f t="shared" si="408"/>
        <v>0</v>
      </c>
      <c r="FL102" s="242">
        <f t="shared" si="409"/>
        <v>0</v>
      </c>
      <c r="FN102" s="234">
        <f t="shared" si="457"/>
        <v>89</v>
      </c>
      <c r="FO102" s="235" t="str">
        <f t="shared" si="410"/>
        <v/>
      </c>
      <c r="FP102" s="236" t="str">
        <f>IFERROR(VLOOKUP(FO102,'Referencia Parámetros'!$A$2:$B$18,2),"")</f>
        <v/>
      </c>
      <c r="FQ102" s="140"/>
      <c r="FR102" s="140"/>
      <c r="FS102" s="136" t="str">
        <f t="shared" si="324"/>
        <v>Completar</v>
      </c>
      <c r="FT102" s="134"/>
      <c r="FU102" s="134"/>
      <c r="FV102" s="134"/>
      <c r="FW102" s="136" t="str">
        <f t="shared" si="325"/>
        <v>Completar</v>
      </c>
      <c r="FX102" s="137" t="str">
        <f t="shared" si="326"/>
        <v>Completar</v>
      </c>
      <c r="FY102" s="137" t="str">
        <f t="shared" si="327"/>
        <v>Completar</v>
      </c>
      <c r="FZ102" s="135"/>
      <c r="GA102" s="136" t="str">
        <f t="shared" si="328"/>
        <v>Completar</v>
      </c>
      <c r="GB102" s="237">
        <f t="shared" si="411"/>
        <v>0</v>
      </c>
      <c r="GC102" s="238">
        <f t="shared" si="412"/>
        <v>0</v>
      </c>
      <c r="GD102" s="239" t="str">
        <f>IFERROR(IF(GC102&gt;20*FP102,'Referencia Parámetros'!$D$20,IF(GC102&gt;10*FP102,'Referencia Parámetros'!$D$21,IF(GC102&gt;5*FP102,'Referencia Parámetros'!$D$22, IF(GC102&gt;1,'Referencia Parámetros'!$D$23,"NO APLICA")))),"")</f>
        <v/>
      </c>
      <c r="GE102" s="240" t="str">
        <f t="shared" si="413"/>
        <v/>
      </c>
      <c r="GF102" s="291">
        <f t="shared" si="329"/>
        <v>0</v>
      </c>
      <c r="GG102" s="234">
        <f t="shared" si="414"/>
        <v>0</v>
      </c>
      <c r="GH102" s="234">
        <f t="shared" si="415"/>
        <v>0</v>
      </c>
      <c r="GI102" s="234">
        <f t="shared" si="416"/>
        <v>0</v>
      </c>
      <c r="GJ102" s="242">
        <f t="shared" si="417"/>
        <v>0</v>
      </c>
      <c r="GL102" s="234">
        <f t="shared" si="458"/>
        <v>89</v>
      </c>
      <c r="GM102" s="235" t="str">
        <f t="shared" si="418"/>
        <v/>
      </c>
      <c r="GN102" s="236" t="str">
        <f>IFERROR(VLOOKUP(GM102,'Referencia Parámetros'!$A$2:$B$18,2),"")</f>
        <v/>
      </c>
      <c r="GO102" s="140"/>
      <c r="GP102" s="140"/>
      <c r="GQ102" s="136" t="str">
        <f t="shared" si="330"/>
        <v>Completar</v>
      </c>
      <c r="GR102" s="134"/>
      <c r="GS102" s="134"/>
      <c r="GT102" s="134"/>
      <c r="GU102" s="136" t="str">
        <f t="shared" si="331"/>
        <v>Completar</v>
      </c>
      <c r="GV102" s="137" t="str">
        <f t="shared" si="332"/>
        <v>Completar</v>
      </c>
      <c r="GW102" s="137" t="str">
        <f t="shared" si="333"/>
        <v>Completar</v>
      </c>
      <c r="GX102" s="135"/>
      <c r="GY102" s="136" t="str">
        <f t="shared" si="334"/>
        <v>Completar</v>
      </c>
      <c r="GZ102" s="237">
        <f t="shared" si="419"/>
        <v>0</v>
      </c>
      <c r="HA102" s="238">
        <f t="shared" si="420"/>
        <v>0</v>
      </c>
      <c r="HB102" s="239" t="str">
        <f>IFERROR(IF(HA102&gt;20*GN102,'Referencia Parámetros'!$D$20,IF(HA102&gt;10*GN102,'Referencia Parámetros'!$D$21,IF(HA102&gt;5*GN102,'Referencia Parámetros'!$D$22, IF(HA102&gt;1,'Referencia Parámetros'!$D$23,"NO APLICA")))),"")</f>
        <v/>
      </c>
      <c r="HC102" s="240" t="str">
        <f t="shared" si="421"/>
        <v/>
      </c>
      <c r="HD102" s="291">
        <f t="shared" si="335"/>
        <v>0</v>
      </c>
      <c r="HE102" s="234">
        <f t="shared" si="422"/>
        <v>0</v>
      </c>
      <c r="HF102" s="234">
        <f t="shared" si="423"/>
        <v>0</v>
      </c>
      <c r="HG102" s="234">
        <f t="shared" si="424"/>
        <v>0</v>
      </c>
      <c r="HH102" s="242">
        <f t="shared" si="425"/>
        <v>0</v>
      </c>
      <c r="HJ102" s="234">
        <f t="shared" si="459"/>
        <v>89</v>
      </c>
      <c r="HK102" s="235" t="str">
        <f t="shared" si="426"/>
        <v/>
      </c>
      <c r="HL102" s="236" t="str">
        <f>IFERROR(VLOOKUP(HK102,'Referencia Parámetros'!$A$2:$B$18,2),"")</f>
        <v/>
      </c>
      <c r="HM102" s="140"/>
      <c r="HN102" s="140"/>
      <c r="HO102" s="136" t="str">
        <f t="shared" si="336"/>
        <v>Completar</v>
      </c>
      <c r="HP102" s="134"/>
      <c r="HQ102" s="134"/>
      <c r="HR102" s="134"/>
      <c r="HS102" s="136" t="str">
        <f t="shared" si="337"/>
        <v>Completar</v>
      </c>
      <c r="HT102" s="137" t="str">
        <f t="shared" si="338"/>
        <v>Completar</v>
      </c>
      <c r="HU102" s="137" t="str">
        <f t="shared" si="339"/>
        <v>Completar</v>
      </c>
      <c r="HV102" s="135"/>
      <c r="HW102" s="136" t="str">
        <f t="shared" si="340"/>
        <v>Completar</v>
      </c>
      <c r="HX102" s="237">
        <f t="shared" si="427"/>
        <v>0</v>
      </c>
      <c r="HY102" s="238">
        <f t="shared" si="428"/>
        <v>0</v>
      </c>
      <c r="HZ102" s="239" t="str">
        <f>IFERROR(IF(HY102&gt;20*HL102,'Referencia Parámetros'!$D$20,IF(HY102&gt;10*HL102,'Referencia Parámetros'!$D$21,IF(HY102&gt;5*HL102,'Referencia Parámetros'!$D$22, IF(HY102&gt;1,'Referencia Parámetros'!$D$23,"NO APLICA")))),"")</f>
        <v/>
      </c>
      <c r="IA102" s="240" t="str">
        <f t="shared" si="429"/>
        <v/>
      </c>
      <c r="IB102" s="291">
        <f t="shared" si="341"/>
        <v>0</v>
      </c>
      <c r="IC102" s="234">
        <f t="shared" si="430"/>
        <v>0</v>
      </c>
      <c r="ID102" s="234">
        <f t="shared" si="431"/>
        <v>0</v>
      </c>
      <c r="IE102" s="234">
        <f t="shared" si="432"/>
        <v>0</v>
      </c>
      <c r="IF102" s="242">
        <f t="shared" si="433"/>
        <v>0</v>
      </c>
      <c r="IH102" s="234">
        <f t="shared" si="460"/>
        <v>89</v>
      </c>
      <c r="II102" s="235" t="str">
        <f t="shared" si="434"/>
        <v/>
      </c>
      <c r="IJ102" s="236" t="str">
        <f>IFERROR(VLOOKUP(II102,'Referencia Parámetros'!$A$2:$B$18,2),"")</f>
        <v/>
      </c>
      <c r="IK102" s="140"/>
      <c r="IL102" s="140"/>
      <c r="IM102" s="136" t="str">
        <f t="shared" si="342"/>
        <v>Completar</v>
      </c>
      <c r="IN102" s="134"/>
      <c r="IO102" s="134"/>
      <c r="IP102" s="134"/>
      <c r="IQ102" s="136" t="str">
        <f t="shared" si="343"/>
        <v>Completar</v>
      </c>
      <c r="IR102" s="137" t="str">
        <f t="shared" si="344"/>
        <v>Completar</v>
      </c>
      <c r="IS102" s="137" t="str">
        <f t="shared" si="345"/>
        <v>Completar</v>
      </c>
      <c r="IT102" s="135"/>
      <c r="IU102" s="136" t="str">
        <f t="shared" si="346"/>
        <v>Completar</v>
      </c>
      <c r="IV102" s="237">
        <f t="shared" si="435"/>
        <v>0</v>
      </c>
      <c r="IW102" s="238">
        <f t="shared" si="436"/>
        <v>0</v>
      </c>
      <c r="IX102" s="239" t="str">
        <f>IFERROR(IF(IW102&gt;20*IJ102,'Referencia Parámetros'!$D$20,IF(IW102&gt;10*IJ102,'Referencia Parámetros'!$D$21,IF(IW102&gt;5*IJ102,'Referencia Parámetros'!$D$22, IF(IW102&gt;1,'Referencia Parámetros'!$D$23,"NO APLICA")))),"")</f>
        <v/>
      </c>
      <c r="IY102" s="240" t="str">
        <f t="shared" si="437"/>
        <v/>
      </c>
      <c r="IZ102" s="291">
        <f t="shared" si="347"/>
        <v>0</v>
      </c>
      <c r="JA102" s="234">
        <f t="shared" si="438"/>
        <v>0</v>
      </c>
      <c r="JB102" s="234">
        <f t="shared" si="439"/>
        <v>0</v>
      </c>
      <c r="JC102" s="234">
        <f t="shared" si="440"/>
        <v>0</v>
      </c>
      <c r="JD102" s="242">
        <f t="shared" si="441"/>
        <v>0</v>
      </c>
      <c r="JE102" s="198"/>
      <c r="JF102" s="234">
        <f t="shared" si="461"/>
        <v>89</v>
      </c>
      <c r="JG102" s="235" t="str">
        <f t="shared" si="442"/>
        <v/>
      </c>
      <c r="JH102" s="236" t="str">
        <f>IFERROR(VLOOKUP(JG102,'Referencia Parámetros'!$A$2:$B$18,2),"")</f>
        <v/>
      </c>
      <c r="JI102" s="140"/>
      <c r="JJ102" s="140"/>
      <c r="JK102" s="136" t="str">
        <f t="shared" si="348"/>
        <v>Completar</v>
      </c>
      <c r="JL102" s="134"/>
      <c r="JM102" s="134"/>
      <c r="JN102" s="134"/>
      <c r="JO102" s="136" t="str">
        <f t="shared" si="349"/>
        <v>Completar</v>
      </c>
      <c r="JP102" s="137" t="str">
        <f t="shared" si="350"/>
        <v>Completar</v>
      </c>
      <c r="JQ102" s="137" t="str">
        <f t="shared" si="351"/>
        <v>Completar</v>
      </c>
      <c r="JR102" s="135"/>
      <c r="JS102" s="136" t="str">
        <f t="shared" si="352"/>
        <v>Completar</v>
      </c>
      <c r="JT102" s="237">
        <f t="shared" si="443"/>
        <v>0</v>
      </c>
      <c r="JU102" s="238">
        <f t="shared" si="444"/>
        <v>0</v>
      </c>
      <c r="JV102" s="239" t="str">
        <f>IFERROR(IF(JU102&gt;20*JH102,'Referencia Parámetros'!$D$20,IF(JU102&gt;10*JH102,'Referencia Parámetros'!$D$21,IF(JU102&gt;5*JH102,'Referencia Parámetros'!$D$22, IF(JU102&gt;1,'Referencia Parámetros'!$D$23,"NO APLICA")))),"")</f>
        <v/>
      </c>
      <c r="JW102" s="240" t="str">
        <f t="shared" si="445"/>
        <v/>
      </c>
      <c r="JX102" s="291">
        <f t="shared" si="353"/>
        <v>0</v>
      </c>
      <c r="JY102" s="234">
        <f t="shared" si="446"/>
        <v>0</v>
      </c>
      <c r="JZ102" s="234">
        <f t="shared" si="447"/>
        <v>0</v>
      </c>
      <c r="KA102" s="234">
        <f t="shared" si="448"/>
        <v>0</v>
      </c>
      <c r="KB102" s="242">
        <f t="shared" si="449"/>
        <v>0</v>
      </c>
      <c r="LK102" s="244"/>
      <c r="LY102" s="198"/>
    </row>
    <row r="103" spans="1:337" ht="16.5" customHeight="1" x14ac:dyDescent="0.25">
      <c r="A103" s="234">
        <f t="shared" si="450"/>
        <v>90</v>
      </c>
      <c r="B103" s="235" t="str">
        <f t="shared" si="354"/>
        <v/>
      </c>
      <c r="C103" s="236" t="str">
        <f>+IFERROR(VLOOKUP(B103,'Referencia Parámetros'!$A$2:$B$18,2),"")</f>
        <v/>
      </c>
      <c r="D103" s="140"/>
      <c r="E103" s="134"/>
      <c r="F103" s="135"/>
      <c r="G103" s="134"/>
      <c r="H103" s="134"/>
      <c r="I103" s="134"/>
      <c r="J103" s="135"/>
      <c r="K103" s="141"/>
      <c r="L103" s="141"/>
      <c r="M103" s="135"/>
      <c r="N103" s="135"/>
      <c r="O103" s="237">
        <f t="shared" si="355"/>
        <v>0</v>
      </c>
      <c r="P103" s="238">
        <f t="shared" si="356"/>
        <v>0</v>
      </c>
      <c r="Q103" s="239" t="str">
        <f>IFERROR(IF(P103&gt;20*C103,'Referencia Parámetros'!$D$20,IF(P103&gt;10*C103,'Referencia Parámetros'!$D$21,IF(P103&gt;5*C103,'Referencia Parámetros'!$D$22,IF(P103&gt;1,'Referencia Parámetros'!$D$23,"NO APLICA")))),"")</f>
        <v/>
      </c>
      <c r="R103" s="240" t="str">
        <f t="shared" si="357"/>
        <v/>
      </c>
      <c r="S103" s="300">
        <f t="shared" si="288"/>
        <v>0</v>
      </c>
      <c r="T103" s="234">
        <f t="shared" si="358"/>
        <v>0</v>
      </c>
      <c r="U103" s="234">
        <f t="shared" si="359"/>
        <v>0</v>
      </c>
      <c r="V103" s="234">
        <f t="shared" si="360"/>
        <v>0</v>
      </c>
      <c r="W103" s="242">
        <f t="shared" si="361"/>
        <v>0</v>
      </c>
      <c r="X103" s="297"/>
      <c r="Z103" s="234">
        <f t="shared" si="451"/>
        <v>90</v>
      </c>
      <c r="AA103" s="235" t="str">
        <f t="shared" si="362"/>
        <v/>
      </c>
      <c r="AB103" s="236" t="str">
        <f>IFERROR(VLOOKUP(AA103,'Referencia Parámetros'!$A$2:$B$18,2),"")</f>
        <v/>
      </c>
      <c r="AC103" s="140"/>
      <c r="AD103" s="140"/>
      <c r="AE103" s="136" t="str">
        <f t="shared" si="289"/>
        <v>Completar</v>
      </c>
      <c r="AF103" s="134"/>
      <c r="AG103" s="134"/>
      <c r="AH103" s="134"/>
      <c r="AI103" s="136" t="str">
        <f t="shared" si="290"/>
        <v>Completar</v>
      </c>
      <c r="AJ103" s="137" t="str">
        <f t="shared" si="291"/>
        <v>Completar</v>
      </c>
      <c r="AK103" s="137" t="str">
        <f t="shared" si="292"/>
        <v>Completar</v>
      </c>
      <c r="AL103" s="135"/>
      <c r="AM103" s="136" t="str">
        <f t="shared" si="293"/>
        <v>Completar</v>
      </c>
      <c r="AN103" s="237">
        <f t="shared" si="363"/>
        <v>0</v>
      </c>
      <c r="AO103" s="238">
        <f t="shared" si="364"/>
        <v>0</v>
      </c>
      <c r="AP103" s="239" t="str">
        <f>IFERROR(IF(AO103&gt;20*AB103,'Referencia Parámetros'!$D$20,IF(AO103&gt;10*AB103,'Referencia Parámetros'!$D$21,IF(AO103&gt;5*AB103,'Referencia Parámetros'!$D$22, IF(AO103&gt;1,'Referencia Parámetros'!$D$23,"NO APLICA")))),"")</f>
        <v/>
      </c>
      <c r="AQ103" s="240" t="str">
        <f t="shared" si="365"/>
        <v/>
      </c>
      <c r="AR103" s="291">
        <f t="shared" si="462"/>
        <v>0</v>
      </c>
      <c r="AS103" s="234">
        <f t="shared" si="366"/>
        <v>0</v>
      </c>
      <c r="AT103" s="234">
        <f t="shared" si="367"/>
        <v>0</v>
      </c>
      <c r="AU103" s="234">
        <f t="shared" si="368"/>
        <v>0</v>
      </c>
      <c r="AV103" s="242">
        <f t="shared" si="369"/>
        <v>0</v>
      </c>
      <c r="AX103" s="234">
        <f t="shared" si="452"/>
        <v>90</v>
      </c>
      <c r="AY103" s="235" t="str">
        <f t="shared" si="370"/>
        <v/>
      </c>
      <c r="AZ103" s="236" t="str">
        <f>IFERROR(VLOOKUP(AY103,'Referencia Parámetros'!$A$2:$B$18,2),"")</f>
        <v/>
      </c>
      <c r="BA103" s="140"/>
      <c r="BB103" s="140"/>
      <c r="BC103" s="136" t="str">
        <f t="shared" si="294"/>
        <v>Completar</v>
      </c>
      <c r="BD103" s="134"/>
      <c r="BE103" s="134"/>
      <c r="BF103" s="134"/>
      <c r="BG103" s="136" t="str">
        <f t="shared" si="295"/>
        <v>Completar</v>
      </c>
      <c r="BH103" s="137" t="str">
        <f t="shared" si="296"/>
        <v>Completar</v>
      </c>
      <c r="BI103" s="137" t="str">
        <f t="shared" si="297"/>
        <v>Completar</v>
      </c>
      <c r="BJ103" s="135"/>
      <c r="BK103" s="136" t="str">
        <f t="shared" si="298"/>
        <v>Completar</v>
      </c>
      <c r="BL103" s="237">
        <f t="shared" si="371"/>
        <v>0</v>
      </c>
      <c r="BM103" s="238">
        <f t="shared" si="372"/>
        <v>0</v>
      </c>
      <c r="BN103" s="239" t="str">
        <f>IFERROR(IF(BM103&gt;20*AZ103,'Referencia Parámetros'!$D$20,IF(BM103&gt;10*AZ103,'Referencia Parámetros'!$D$21,IF(BM103&gt;5*AZ103,'Referencia Parámetros'!$D$22, IF(BM103&gt;1,'Referencia Parámetros'!$D$23,"NO APLICA")))),"")</f>
        <v/>
      </c>
      <c r="BO103" s="240" t="str">
        <f t="shared" si="373"/>
        <v/>
      </c>
      <c r="BP103" s="291">
        <f t="shared" si="299"/>
        <v>0</v>
      </c>
      <c r="BQ103" s="234">
        <f t="shared" si="374"/>
        <v>0</v>
      </c>
      <c r="BR103" s="234">
        <f t="shared" si="375"/>
        <v>0</v>
      </c>
      <c r="BS103" s="234">
        <f t="shared" si="376"/>
        <v>0</v>
      </c>
      <c r="BT103" s="242">
        <f t="shared" si="377"/>
        <v>0</v>
      </c>
      <c r="BV103" s="234">
        <f t="shared" si="453"/>
        <v>90</v>
      </c>
      <c r="BW103" s="235" t="str">
        <f t="shared" si="378"/>
        <v/>
      </c>
      <c r="BX103" s="236" t="str">
        <f>IFERROR(VLOOKUP(BW103,'Referencia Parámetros'!$A$2:$B$18,2),"")</f>
        <v/>
      </c>
      <c r="BY103" s="140"/>
      <c r="BZ103" s="140"/>
      <c r="CA103" s="136" t="str">
        <f t="shared" si="300"/>
        <v>Completar</v>
      </c>
      <c r="CB103" s="134"/>
      <c r="CC103" s="134"/>
      <c r="CD103" s="134"/>
      <c r="CE103" s="136" t="str">
        <f t="shared" si="301"/>
        <v>Completar</v>
      </c>
      <c r="CF103" s="137" t="str">
        <f t="shared" si="302"/>
        <v>Completar</v>
      </c>
      <c r="CG103" s="137" t="str">
        <f t="shared" si="303"/>
        <v>Completar</v>
      </c>
      <c r="CH103" s="135"/>
      <c r="CI103" s="136" t="str">
        <f t="shared" si="304"/>
        <v>Completar</v>
      </c>
      <c r="CJ103" s="237">
        <f t="shared" si="379"/>
        <v>0</v>
      </c>
      <c r="CK103" s="238">
        <f t="shared" si="380"/>
        <v>0</v>
      </c>
      <c r="CL103" s="239" t="str">
        <f>IFERROR(IF(CK103&gt;20*BX103,'Referencia Parámetros'!$D$20,IF(CK103&gt;10*BX103,'Referencia Parámetros'!$D$21,IF(CK103&gt;5*BX103,'Referencia Parámetros'!$D$22, IF(CK103&gt;1,'Referencia Parámetros'!$D$23,"NO APLICA")))),"")</f>
        <v/>
      </c>
      <c r="CM103" s="240" t="str">
        <f t="shared" si="381"/>
        <v/>
      </c>
      <c r="CN103" s="291">
        <f t="shared" si="305"/>
        <v>0</v>
      </c>
      <c r="CO103" s="234">
        <f t="shared" si="382"/>
        <v>0</v>
      </c>
      <c r="CP103" s="234">
        <f t="shared" si="383"/>
        <v>0</v>
      </c>
      <c r="CQ103" s="234">
        <f t="shared" si="384"/>
        <v>0</v>
      </c>
      <c r="CR103" s="242">
        <f t="shared" si="385"/>
        <v>0</v>
      </c>
      <c r="CT103" s="234">
        <f t="shared" si="454"/>
        <v>90</v>
      </c>
      <c r="CU103" s="235" t="str">
        <f t="shared" si="386"/>
        <v/>
      </c>
      <c r="CV103" s="236" t="str">
        <f>IFERROR(VLOOKUP(CU103,'Referencia Parámetros'!$A$2:$B$18,2),"")</f>
        <v/>
      </c>
      <c r="CW103" s="140"/>
      <c r="CX103" s="140"/>
      <c r="CY103" s="136" t="str">
        <f t="shared" si="306"/>
        <v>Completar</v>
      </c>
      <c r="CZ103" s="134"/>
      <c r="DA103" s="134"/>
      <c r="DB103" s="134"/>
      <c r="DC103" s="136" t="str">
        <f t="shared" si="307"/>
        <v>Completar</v>
      </c>
      <c r="DD103" s="137" t="str">
        <f t="shared" si="308"/>
        <v>Completar</v>
      </c>
      <c r="DE103" s="137" t="str">
        <f t="shared" si="309"/>
        <v>Completar</v>
      </c>
      <c r="DF103" s="135"/>
      <c r="DG103" s="136" t="str">
        <f t="shared" si="310"/>
        <v>Completar</v>
      </c>
      <c r="DH103" s="237">
        <f t="shared" si="387"/>
        <v>0</v>
      </c>
      <c r="DI103" s="238">
        <f t="shared" si="388"/>
        <v>0</v>
      </c>
      <c r="DJ103" s="239" t="str">
        <f>IFERROR(IF(DI103&gt;20*CV103,'Referencia Parámetros'!$D$20,IF(DI103&gt;10*CV103,'Referencia Parámetros'!$D$21,IF(DI103&gt;5*CV103,'Referencia Parámetros'!$D$22, IF(DI103&gt;1,'Referencia Parámetros'!$D$23,"NO APLICA")))),"")</f>
        <v/>
      </c>
      <c r="DK103" s="240" t="str">
        <f t="shared" si="389"/>
        <v/>
      </c>
      <c r="DL103" s="291">
        <f t="shared" si="311"/>
        <v>0</v>
      </c>
      <c r="DM103" s="234">
        <f t="shared" si="390"/>
        <v>0</v>
      </c>
      <c r="DN103" s="234">
        <f t="shared" si="391"/>
        <v>0</v>
      </c>
      <c r="DO103" s="234">
        <f t="shared" si="392"/>
        <v>0</v>
      </c>
      <c r="DP103" s="242">
        <f t="shared" si="393"/>
        <v>0</v>
      </c>
      <c r="DR103" s="234">
        <f t="shared" si="455"/>
        <v>90</v>
      </c>
      <c r="DS103" s="235" t="str">
        <f t="shared" si="394"/>
        <v/>
      </c>
      <c r="DT103" s="236" t="str">
        <f>IFERROR(VLOOKUP(DS103,'Referencia Parámetros'!$A$2:$B$18,2),"")</f>
        <v/>
      </c>
      <c r="DU103" s="140"/>
      <c r="DV103" s="140"/>
      <c r="DW103" s="136" t="str">
        <f t="shared" si="312"/>
        <v>Completar</v>
      </c>
      <c r="DX103" s="134"/>
      <c r="DY103" s="134"/>
      <c r="DZ103" s="134"/>
      <c r="EA103" s="136" t="str">
        <f t="shared" si="313"/>
        <v>Completar</v>
      </c>
      <c r="EB103" s="137" t="str">
        <f t="shared" si="314"/>
        <v>Completar</v>
      </c>
      <c r="EC103" s="137" t="str">
        <f t="shared" si="315"/>
        <v>Completar</v>
      </c>
      <c r="ED103" s="135"/>
      <c r="EE103" s="136" t="str">
        <f t="shared" si="316"/>
        <v>Completar</v>
      </c>
      <c r="EF103" s="237">
        <f t="shared" si="395"/>
        <v>0</v>
      </c>
      <c r="EG103" s="238">
        <f t="shared" si="396"/>
        <v>0</v>
      </c>
      <c r="EH103" s="239" t="str">
        <f>IFERROR(IF(EG103&gt;20*DT103,'Referencia Parámetros'!$D$20,IF(EG103&gt;10*DT103,'Referencia Parámetros'!$D$21,IF(EG103&gt;5*DT103,'Referencia Parámetros'!$D$22, IF(EG103&gt;1,'Referencia Parámetros'!$D$23,"NO APLICA")))),"")</f>
        <v/>
      </c>
      <c r="EI103" s="240" t="str">
        <f t="shared" si="397"/>
        <v/>
      </c>
      <c r="EJ103" s="291">
        <f t="shared" si="317"/>
        <v>0</v>
      </c>
      <c r="EK103" s="234">
        <f t="shared" si="398"/>
        <v>0</v>
      </c>
      <c r="EL103" s="234">
        <f t="shared" si="399"/>
        <v>0</v>
      </c>
      <c r="EM103" s="234">
        <f t="shared" si="400"/>
        <v>0</v>
      </c>
      <c r="EN103" s="242">
        <f t="shared" si="401"/>
        <v>0</v>
      </c>
      <c r="EP103" s="234">
        <f t="shared" si="456"/>
        <v>90</v>
      </c>
      <c r="EQ103" s="235" t="str">
        <f t="shared" si="402"/>
        <v/>
      </c>
      <c r="ER103" s="236" t="str">
        <f>IFERROR(VLOOKUP(EQ103,'Referencia Parámetros'!$A$2:$B$18,2),"")</f>
        <v/>
      </c>
      <c r="ES103" s="140"/>
      <c r="ET103" s="140"/>
      <c r="EU103" s="136" t="str">
        <f t="shared" si="318"/>
        <v>Completar</v>
      </c>
      <c r="EV103" s="134"/>
      <c r="EW103" s="134"/>
      <c r="EX103" s="134"/>
      <c r="EY103" s="136" t="str">
        <f t="shared" si="319"/>
        <v>Completar</v>
      </c>
      <c r="EZ103" s="137" t="str">
        <f t="shared" si="320"/>
        <v>Completar</v>
      </c>
      <c r="FA103" s="137" t="str">
        <f t="shared" si="321"/>
        <v>Completar</v>
      </c>
      <c r="FB103" s="135"/>
      <c r="FC103" s="136" t="str">
        <f t="shared" si="322"/>
        <v>Completar</v>
      </c>
      <c r="FD103" s="237">
        <f t="shared" si="403"/>
        <v>0</v>
      </c>
      <c r="FE103" s="238">
        <f t="shared" si="404"/>
        <v>0</v>
      </c>
      <c r="FF103" s="239" t="str">
        <f>IFERROR(IF(FE103&gt;20*ER103,'Referencia Parámetros'!$D$20,IF(FE103&gt;10*ER103,'Referencia Parámetros'!$D$21,IF(FE103&gt;5*ER103,'Referencia Parámetros'!$D$22, IF(FE103&gt;1,'Referencia Parámetros'!$D$23,"NO APLICA")))),"")</f>
        <v/>
      </c>
      <c r="FG103" s="240" t="str">
        <f t="shared" si="405"/>
        <v/>
      </c>
      <c r="FH103" s="291">
        <f t="shared" si="323"/>
        <v>0</v>
      </c>
      <c r="FI103" s="234">
        <f t="shared" si="406"/>
        <v>0</v>
      </c>
      <c r="FJ103" s="234">
        <f t="shared" si="407"/>
        <v>0</v>
      </c>
      <c r="FK103" s="234">
        <f t="shared" si="408"/>
        <v>0</v>
      </c>
      <c r="FL103" s="242">
        <f t="shared" si="409"/>
        <v>0</v>
      </c>
      <c r="FN103" s="234">
        <f t="shared" si="457"/>
        <v>90</v>
      </c>
      <c r="FO103" s="235" t="str">
        <f t="shared" si="410"/>
        <v/>
      </c>
      <c r="FP103" s="236" t="str">
        <f>IFERROR(VLOOKUP(FO103,'Referencia Parámetros'!$A$2:$B$18,2),"")</f>
        <v/>
      </c>
      <c r="FQ103" s="140"/>
      <c r="FR103" s="140"/>
      <c r="FS103" s="136" t="str">
        <f t="shared" si="324"/>
        <v>Completar</v>
      </c>
      <c r="FT103" s="134"/>
      <c r="FU103" s="134"/>
      <c r="FV103" s="134"/>
      <c r="FW103" s="136" t="str">
        <f t="shared" si="325"/>
        <v>Completar</v>
      </c>
      <c r="FX103" s="137" t="str">
        <f t="shared" si="326"/>
        <v>Completar</v>
      </c>
      <c r="FY103" s="137" t="str">
        <f t="shared" si="327"/>
        <v>Completar</v>
      </c>
      <c r="FZ103" s="135"/>
      <c r="GA103" s="136" t="str">
        <f t="shared" si="328"/>
        <v>Completar</v>
      </c>
      <c r="GB103" s="237">
        <f t="shared" si="411"/>
        <v>0</v>
      </c>
      <c r="GC103" s="238">
        <f t="shared" si="412"/>
        <v>0</v>
      </c>
      <c r="GD103" s="239" t="str">
        <f>IFERROR(IF(GC103&gt;20*FP103,'Referencia Parámetros'!$D$20,IF(GC103&gt;10*FP103,'Referencia Parámetros'!$D$21,IF(GC103&gt;5*FP103,'Referencia Parámetros'!$D$22, IF(GC103&gt;1,'Referencia Parámetros'!$D$23,"NO APLICA")))),"")</f>
        <v/>
      </c>
      <c r="GE103" s="240" t="str">
        <f t="shared" si="413"/>
        <v/>
      </c>
      <c r="GF103" s="291">
        <f t="shared" si="329"/>
        <v>0</v>
      </c>
      <c r="GG103" s="234">
        <f t="shared" si="414"/>
        <v>0</v>
      </c>
      <c r="GH103" s="234">
        <f t="shared" si="415"/>
        <v>0</v>
      </c>
      <c r="GI103" s="234">
        <f t="shared" si="416"/>
        <v>0</v>
      </c>
      <c r="GJ103" s="242">
        <f t="shared" si="417"/>
        <v>0</v>
      </c>
      <c r="GL103" s="234">
        <f t="shared" si="458"/>
        <v>90</v>
      </c>
      <c r="GM103" s="235" t="str">
        <f t="shared" si="418"/>
        <v/>
      </c>
      <c r="GN103" s="236" t="str">
        <f>IFERROR(VLOOKUP(GM103,'Referencia Parámetros'!$A$2:$B$18,2),"")</f>
        <v/>
      </c>
      <c r="GO103" s="140"/>
      <c r="GP103" s="140"/>
      <c r="GQ103" s="136" t="str">
        <f t="shared" si="330"/>
        <v>Completar</v>
      </c>
      <c r="GR103" s="134"/>
      <c r="GS103" s="134"/>
      <c r="GT103" s="134"/>
      <c r="GU103" s="136" t="str">
        <f t="shared" si="331"/>
        <v>Completar</v>
      </c>
      <c r="GV103" s="137" t="str">
        <f t="shared" si="332"/>
        <v>Completar</v>
      </c>
      <c r="GW103" s="137" t="str">
        <f t="shared" si="333"/>
        <v>Completar</v>
      </c>
      <c r="GX103" s="135"/>
      <c r="GY103" s="136" t="str">
        <f t="shared" si="334"/>
        <v>Completar</v>
      </c>
      <c r="GZ103" s="237">
        <f t="shared" si="419"/>
        <v>0</v>
      </c>
      <c r="HA103" s="238">
        <f t="shared" si="420"/>
        <v>0</v>
      </c>
      <c r="HB103" s="239" t="str">
        <f>IFERROR(IF(HA103&gt;20*GN103,'Referencia Parámetros'!$D$20,IF(HA103&gt;10*GN103,'Referencia Parámetros'!$D$21,IF(HA103&gt;5*GN103,'Referencia Parámetros'!$D$22, IF(HA103&gt;1,'Referencia Parámetros'!$D$23,"NO APLICA")))),"")</f>
        <v/>
      </c>
      <c r="HC103" s="240" t="str">
        <f t="shared" si="421"/>
        <v/>
      </c>
      <c r="HD103" s="291">
        <f t="shared" si="335"/>
        <v>0</v>
      </c>
      <c r="HE103" s="234">
        <f t="shared" si="422"/>
        <v>0</v>
      </c>
      <c r="HF103" s="234">
        <f t="shared" si="423"/>
        <v>0</v>
      </c>
      <c r="HG103" s="234">
        <f t="shared" si="424"/>
        <v>0</v>
      </c>
      <c r="HH103" s="242">
        <f t="shared" si="425"/>
        <v>0</v>
      </c>
      <c r="HJ103" s="234">
        <f t="shared" si="459"/>
        <v>90</v>
      </c>
      <c r="HK103" s="235" t="str">
        <f t="shared" si="426"/>
        <v/>
      </c>
      <c r="HL103" s="236" t="str">
        <f>IFERROR(VLOOKUP(HK103,'Referencia Parámetros'!$A$2:$B$18,2),"")</f>
        <v/>
      </c>
      <c r="HM103" s="140"/>
      <c r="HN103" s="140"/>
      <c r="HO103" s="136" t="str">
        <f t="shared" si="336"/>
        <v>Completar</v>
      </c>
      <c r="HP103" s="134"/>
      <c r="HQ103" s="134"/>
      <c r="HR103" s="134"/>
      <c r="HS103" s="136" t="str">
        <f t="shared" si="337"/>
        <v>Completar</v>
      </c>
      <c r="HT103" s="137" t="str">
        <f t="shared" si="338"/>
        <v>Completar</v>
      </c>
      <c r="HU103" s="137" t="str">
        <f t="shared" si="339"/>
        <v>Completar</v>
      </c>
      <c r="HV103" s="135"/>
      <c r="HW103" s="136" t="str">
        <f t="shared" si="340"/>
        <v>Completar</v>
      </c>
      <c r="HX103" s="237">
        <f t="shared" si="427"/>
        <v>0</v>
      </c>
      <c r="HY103" s="238">
        <f t="shared" si="428"/>
        <v>0</v>
      </c>
      <c r="HZ103" s="239" t="str">
        <f>IFERROR(IF(HY103&gt;20*HL103,'Referencia Parámetros'!$D$20,IF(HY103&gt;10*HL103,'Referencia Parámetros'!$D$21,IF(HY103&gt;5*HL103,'Referencia Parámetros'!$D$22, IF(HY103&gt;1,'Referencia Parámetros'!$D$23,"NO APLICA")))),"")</f>
        <v/>
      </c>
      <c r="IA103" s="240" t="str">
        <f t="shared" si="429"/>
        <v/>
      </c>
      <c r="IB103" s="291">
        <f t="shared" si="341"/>
        <v>0</v>
      </c>
      <c r="IC103" s="234">
        <f t="shared" si="430"/>
        <v>0</v>
      </c>
      <c r="ID103" s="234">
        <f t="shared" si="431"/>
        <v>0</v>
      </c>
      <c r="IE103" s="234">
        <f t="shared" si="432"/>
        <v>0</v>
      </c>
      <c r="IF103" s="242">
        <f t="shared" si="433"/>
        <v>0</v>
      </c>
      <c r="IH103" s="234">
        <f t="shared" si="460"/>
        <v>90</v>
      </c>
      <c r="II103" s="235" t="str">
        <f t="shared" si="434"/>
        <v/>
      </c>
      <c r="IJ103" s="236" t="str">
        <f>IFERROR(VLOOKUP(II103,'Referencia Parámetros'!$A$2:$B$18,2),"")</f>
        <v/>
      </c>
      <c r="IK103" s="140"/>
      <c r="IL103" s="140"/>
      <c r="IM103" s="136" t="str">
        <f t="shared" si="342"/>
        <v>Completar</v>
      </c>
      <c r="IN103" s="134"/>
      <c r="IO103" s="134"/>
      <c r="IP103" s="134"/>
      <c r="IQ103" s="136" t="str">
        <f t="shared" si="343"/>
        <v>Completar</v>
      </c>
      <c r="IR103" s="137" t="str">
        <f t="shared" si="344"/>
        <v>Completar</v>
      </c>
      <c r="IS103" s="137" t="str">
        <f t="shared" si="345"/>
        <v>Completar</v>
      </c>
      <c r="IT103" s="135"/>
      <c r="IU103" s="136" t="str">
        <f t="shared" si="346"/>
        <v>Completar</v>
      </c>
      <c r="IV103" s="237">
        <f t="shared" si="435"/>
        <v>0</v>
      </c>
      <c r="IW103" s="238">
        <f t="shared" si="436"/>
        <v>0</v>
      </c>
      <c r="IX103" s="239" t="str">
        <f>IFERROR(IF(IW103&gt;20*IJ103,'Referencia Parámetros'!$D$20,IF(IW103&gt;10*IJ103,'Referencia Parámetros'!$D$21,IF(IW103&gt;5*IJ103,'Referencia Parámetros'!$D$22, IF(IW103&gt;1,'Referencia Parámetros'!$D$23,"NO APLICA")))),"")</f>
        <v/>
      </c>
      <c r="IY103" s="240" t="str">
        <f t="shared" si="437"/>
        <v/>
      </c>
      <c r="IZ103" s="291">
        <f t="shared" si="347"/>
        <v>0</v>
      </c>
      <c r="JA103" s="234">
        <f t="shared" si="438"/>
        <v>0</v>
      </c>
      <c r="JB103" s="234">
        <f t="shared" si="439"/>
        <v>0</v>
      </c>
      <c r="JC103" s="234">
        <f t="shared" si="440"/>
        <v>0</v>
      </c>
      <c r="JD103" s="242">
        <f t="shared" si="441"/>
        <v>0</v>
      </c>
      <c r="JE103" s="198"/>
      <c r="JF103" s="234">
        <f t="shared" si="461"/>
        <v>90</v>
      </c>
      <c r="JG103" s="235" t="str">
        <f t="shared" si="442"/>
        <v/>
      </c>
      <c r="JH103" s="236" t="str">
        <f>IFERROR(VLOOKUP(JG103,'Referencia Parámetros'!$A$2:$B$18,2),"")</f>
        <v/>
      </c>
      <c r="JI103" s="140"/>
      <c r="JJ103" s="140"/>
      <c r="JK103" s="136" t="str">
        <f t="shared" si="348"/>
        <v>Completar</v>
      </c>
      <c r="JL103" s="134"/>
      <c r="JM103" s="134"/>
      <c r="JN103" s="134"/>
      <c r="JO103" s="136" t="str">
        <f t="shared" si="349"/>
        <v>Completar</v>
      </c>
      <c r="JP103" s="137" t="str">
        <f t="shared" si="350"/>
        <v>Completar</v>
      </c>
      <c r="JQ103" s="137" t="str">
        <f t="shared" si="351"/>
        <v>Completar</v>
      </c>
      <c r="JR103" s="135"/>
      <c r="JS103" s="136" t="str">
        <f t="shared" si="352"/>
        <v>Completar</v>
      </c>
      <c r="JT103" s="237">
        <f t="shared" si="443"/>
        <v>0</v>
      </c>
      <c r="JU103" s="238">
        <f t="shared" si="444"/>
        <v>0</v>
      </c>
      <c r="JV103" s="239" t="str">
        <f>IFERROR(IF(JU103&gt;20*JH103,'Referencia Parámetros'!$D$20,IF(JU103&gt;10*JH103,'Referencia Parámetros'!$D$21,IF(JU103&gt;5*JH103,'Referencia Parámetros'!$D$22, IF(JU103&gt;1,'Referencia Parámetros'!$D$23,"NO APLICA")))),"")</f>
        <v/>
      </c>
      <c r="JW103" s="240" t="str">
        <f t="shared" si="445"/>
        <v/>
      </c>
      <c r="JX103" s="291">
        <f t="shared" si="353"/>
        <v>0</v>
      </c>
      <c r="JY103" s="234">
        <f t="shared" si="446"/>
        <v>0</v>
      </c>
      <c r="JZ103" s="234">
        <f t="shared" si="447"/>
        <v>0</v>
      </c>
      <c r="KA103" s="234">
        <f t="shared" si="448"/>
        <v>0</v>
      </c>
      <c r="KB103" s="242">
        <f t="shared" si="449"/>
        <v>0</v>
      </c>
      <c r="LK103" s="244"/>
      <c r="LY103" s="198"/>
    </row>
    <row r="104" spans="1:337" ht="16.5" customHeight="1" x14ac:dyDescent="0.25">
      <c r="A104" s="234">
        <f t="shared" si="450"/>
        <v>91</v>
      </c>
      <c r="B104" s="235" t="str">
        <f t="shared" si="354"/>
        <v/>
      </c>
      <c r="C104" s="236" t="str">
        <f>+IFERROR(VLOOKUP(B104,'Referencia Parámetros'!$A$2:$B$18,2),"")</f>
        <v/>
      </c>
      <c r="D104" s="140"/>
      <c r="E104" s="134"/>
      <c r="F104" s="135"/>
      <c r="G104" s="134"/>
      <c r="H104" s="134"/>
      <c r="I104" s="134"/>
      <c r="J104" s="135"/>
      <c r="K104" s="141"/>
      <c r="L104" s="141"/>
      <c r="M104" s="135"/>
      <c r="N104" s="135"/>
      <c r="O104" s="237">
        <f t="shared" si="355"/>
        <v>0</v>
      </c>
      <c r="P104" s="238">
        <f t="shared" si="356"/>
        <v>0</v>
      </c>
      <c r="Q104" s="239" t="str">
        <f>IFERROR(IF(P104&gt;20*C104,'Referencia Parámetros'!$D$20,IF(P104&gt;10*C104,'Referencia Parámetros'!$D$21,IF(P104&gt;5*C104,'Referencia Parámetros'!$D$22,IF(P104&gt;1,'Referencia Parámetros'!$D$23,"NO APLICA")))),"")</f>
        <v/>
      </c>
      <c r="R104" s="240" t="str">
        <f t="shared" si="357"/>
        <v/>
      </c>
      <c r="S104" s="300">
        <f t="shared" si="288"/>
        <v>0</v>
      </c>
      <c r="T104" s="234">
        <f t="shared" si="358"/>
        <v>0</v>
      </c>
      <c r="U104" s="234">
        <f t="shared" si="359"/>
        <v>0</v>
      </c>
      <c r="V104" s="234">
        <f t="shared" si="360"/>
        <v>0</v>
      </c>
      <c r="W104" s="242">
        <f t="shared" si="361"/>
        <v>0</v>
      </c>
      <c r="X104" s="297"/>
      <c r="Z104" s="234">
        <f t="shared" si="451"/>
        <v>91</v>
      </c>
      <c r="AA104" s="235" t="str">
        <f t="shared" si="362"/>
        <v/>
      </c>
      <c r="AB104" s="236" t="str">
        <f>IFERROR(VLOOKUP(AA104,'Referencia Parámetros'!$A$2:$B$18,2),"")</f>
        <v/>
      </c>
      <c r="AC104" s="140"/>
      <c r="AD104" s="140"/>
      <c r="AE104" s="136" t="str">
        <f t="shared" si="289"/>
        <v>Completar</v>
      </c>
      <c r="AF104" s="134"/>
      <c r="AG104" s="134"/>
      <c r="AH104" s="134"/>
      <c r="AI104" s="136" t="str">
        <f t="shared" si="290"/>
        <v>Completar</v>
      </c>
      <c r="AJ104" s="137" t="str">
        <f t="shared" si="291"/>
        <v>Completar</v>
      </c>
      <c r="AK104" s="137" t="str">
        <f t="shared" si="292"/>
        <v>Completar</v>
      </c>
      <c r="AL104" s="135"/>
      <c r="AM104" s="136" t="str">
        <f t="shared" si="293"/>
        <v>Completar</v>
      </c>
      <c r="AN104" s="237">
        <f t="shared" si="363"/>
        <v>0</v>
      </c>
      <c r="AO104" s="238">
        <f t="shared" si="364"/>
        <v>0</v>
      </c>
      <c r="AP104" s="239" t="str">
        <f>IFERROR(IF(AO104&gt;20*AB104,'Referencia Parámetros'!$D$20,IF(AO104&gt;10*AB104,'Referencia Parámetros'!$D$21,IF(AO104&gt;5*AB104,'Referencia Parámetros'!$D$22, IF(AO104&gt;1,'Referencia Parámetros'!$D$23,"NO APLICA")))),"")</f>
        <v/>
      </c>
      <c r="AQ104" s="240" t="str">
        <f t="shared" si="365"/>
        <v/>
      </c>
      <c r="AR104" s="291">
        <f t="shared" si="462"/>
        <v>0</v>
      </c>
      <c r="AS104" s="234">
        <f t="shared" si="366"/>
        <v>0</v>
      </c>
      <c r="AT104" s="234">
        <f t="shared" si="367"/>
        <v>0</v>
      </c>
      <c r="AU104" s="234">
        <f t="shared" si="368"/>
        <v>0</v>
      </c>
      <c r="AV104" s="242">
        <f t="shared" si="369"/>
        <v>0</v>
      </c>
      <c r="AX104" s="234">
        <f t="shared" si="452"/>
        <v>91</v>
      </c>
      <c r="AY104" s="235" t="str">
        <f t="shared" si="370"/>
        <v/>
      </c>
      <c r="AZ104" s="236" t="str">
        <f>IFERROR(VLOOKUP(AY104,'Referencia Parámetros'!$A$2:$B$18,2),"")</f>
        <v/>
      </c>
      <c r="BA104" s="140"/>
      <c r="BB104" s="140"/>
      <c r="BC104" s="136" t="str">
        <f t="shared" si="294"/>
        <v>Completar</v>
      </c>
      <c r="BD104" s="134"/>
      <c r="BE104" s="134"/>
      <c r="BF104" s="134"/>
      <c r="BG104" s="136" t="str">
        <f t="shared" si="295"/>
        <v>Completar</v>
      </c>
      <c r="BH104" s="137" t="str">
        <f t="shared" si="296"/>
        <v>Completar</v>
      </c>
      <c r="BI104" s="137" t="str">
        <f t="shared" si="297"/>
        <v>Completar</v>
      </c>
      <c r="BJ104" s="135"/>
      <c r="BK104" s="136" t="str">
        <f t="shared" si="298"/>
        <v>Completar</v>
      </c>
      <c r="BL104" s="237">
        <f t="shared" si="371"/>
        <v>0</v>
      </c>
      <c r="BM104" s="238">
        <f t="shared" si="372"/>
        <v>0</v>
      </c>
      <c r="BN104" s="239" t="str">
        <f>IFERROR(IF(BM104&gt;20*AZ104,'Referencia Parámetros'!$D$20,IF(BM104&gt;10*AZ104,'Referencia Parámetros'!$D$21,IF(BM104&gt;5*AZ104,'Referencia Parámetros'!$D$22, IF(BM104&gt;1,'Referencia Parámetros'!$D$23,"NO APLICA")))),"")</f>
        <v/>
      </c>
      <c r="BO104" s="240" t="str">
        <f t="shared" si="373"/>
        <v/>
      </c>
      <c r="BP104" s="291">
        <f t="shared" si="299"/>
        <v>0</v>
      </c>
      <c r="BQ104" s="234">
        <f t="shared" si="374"/>
        <v>0</v>
      </c>
      <c r="BR104" s="234">
        <f t="shared" si="375"/>
        <v>0</v>
      </c>
      <c r="BS104" s="234">
        <f t="shared" si="376"/>
        <v>0</v>
      </c>
      <c r="BT104" s="242">
        <f t="shared" si="377"/>
        <v>0</v>
      </c>
      <c r="BV104" s="234">
        <f t="shared" si="453"/>
        <v>91</v>
      </c>
      <c r="BW104" s="235" t="str">
        <f t="shared" si="378"/>
        <v/>
      </c>
      <c r="BX104" s="236" t="str">
        <f>IFERROR(VLOOKUP(BW104,'Referencia Parámetros'!$A$2:$B$18,2),"")</f>
        <v/>
      </c>
      <c r="BY104" s="140"/>
      <c r="BZ104" s="140"/>
      <c r="CA104" s="136" t="str">
        <f t="shared" si="300"/>
        <v>Completar</v>
      </c>
      <c r="CB104" s="134"/>
      <c r="CC104" s="134"/>
      <c r="CD104" s="134"/>
      <c r="CE104" s="136" t="str">
        <f t="shared" si="301"/>
        <v>Completar</v>
      </c>
      <c r="CF104" s="137" t="str">
        <f t="shared" si="302"/>
        <v>Completar</v>
      </c>
      <c r="CG104" s="137" t="str">
        <f t="shared" si="303"/>
        <v>Completar</v>
      </c>
      <c r="CH104" s="135"/>
      <c r="CI104" s="136" t="str">
        <f t="shared" si="304"/>
        <v>Completar</v>
      </c>
      <c r="CJ104" s="237">
        <f t="shared" si="379"/>
        <v>0</v>
      </c>
      <c r="CK104" s="238">
        <f t="shared" si="380"/>
        <v>0</v>
      </c>
      <c r="CL104" s="239" t="str">
        <f>IFERROR(IF(CK104&gt;20*BX104,'Referencia Parámetros'!$D$20,IF(CK104&gt;10*BX104,'Referencia Parámetros'!$D$21,IF(CK104&gt;5*BX104,'Referencia Parámetros'!$D$22, IF(CK104&gt;1,'Referencia Parámetros'!$D$23,"NO APLICA")))),"")</f>
        <v/>
      </c>
      <c r="CM104" s="240" t="str">
        <f t="shared" si="381"/>
        <v/>
      </c>
      <c r="CN104" s="291">
        <f t="shared" si="305"/>
        <v>0</v>
      </c>
      <c r="CO104" s="234">
        <f t="shared" si="382"/>
        <v>0</v>
      </c>
      <c r="CP104" s="234">
        <f t="shared" si="383"/>
        <v>0</v>
      </c>
      <c r="CQ104" s="234">
        <f t="shared" si="384"/>
        <v>0</v>
      </c>
      <c r="CR104" s="242">
        <f t="shared" si="385"/>
        <v>0</v>
      </c>
      <c r="CT104" s="234">
        <f t="shared" si="454"/>
        <v>91</v>
      </c>
      <c r="CU104" s="235" t="str">
        <f t="shared" si="386"/>
        <v/>
      </c>
      <c r="CV104" s="236" t="str">
        <f>IFERROR(VLOOKUP(CU104,'Referencia Parámetros'!$A$2:$B$18,2),"")</f>
        <v/>
      </c>
      <c r="CW104" s="140"/>
      <c r="CX104" s="140"/>
      <c r="CY104" s="136" t="str">
        <f t="shared" si="306"/>
        <v>Completar</v>
      </c>
      <c r="CZ104" s="134"/>
      <c r="DA104" s="134"/>
      <c r="DB104" s="134"/>
      <c r="DC104" s="136" t="str">
        <f t="shared" si="307"/>
        <v>Completar</v>
      </c>
      <c r="DD104" s="137" t="str">
        <f t="shared" si="308"/>
        <v>Completar</v>
      </c>
      <c r="DE104" s="137" t="str">
        <f t="shared" si="309"/>
        <v>Completar</v>
      </c>
      <c r="DF104" s="135"/>
      <c r="DG104" s="136" t="str">
        <f t="shared" si="310"/>
        <v>Completar</v>
      </c>
      <c r="DH104" s="237">
        <f t="shared" si="387"/>
        <v>0</v>
      </c>
      <c r="DI104" s="238">
        <f t="shared" si="388"/>
        <v>0</v>
      </c>
      <c r="DJ104" s="239" t="str">
        <f>IFERROR(IF(DI104&gt;20*CV104,'Referencia Parámetros'!$D$20,IF(DI104&gt;10*CV104,'Referencia Parámetros'!$D$21,IF(DI104&gt;5*CV104,'Referencia Parámetros'!$D$22, IF(DI104&gt;1,'Referencia Parámetros'!$D$23,"NO APLICA")))),"")</f>
        <v/>
      </c>
      <c r="DK104" s="240" t="str">
        <f t="shared" si="389"/>
        <v/>
      </c>
      <c r="DL104" s="291">
        <f t="shared" si="311"/>
        <v>0</v>
      </c>
      <c r="DM104" s="234">
        <f t="shared" si="390"/>
        <v>0</v>
      </c>
      <c r="DN104" s="234">
        <f t="shared" si="391"/>
        <v>0</v>
      </c>
      <c r="DO104" s="234">
        <f t="shared" si="392"/>
        <v>0</v>
      </c>
      <c r="DP104" s="242">
        <f t="shared" si="393"/>
        <v>0</v>
      </c>
      <c r="DR104" s="234">
        <f t="shared" si="455"/>
        <v>91</v>
      </c>
      <c r="DS104" s="235" t="str">
        <f t="shared" si="394"/>
        <v/>
      </c>
      <c r="DT104" s="236" t="str">
        <f>IFERROR(VLOOKUP(DS104,'Referencia Parámetros'!$A$2:$B$18,2),"")</f>
        <v/>
      </c>
      <c r="DU104" s="140"/>
      <c r="DV104" s="140"/>
      <c r="DW104" s="136" t="str">
        <f t="shared" si="312"/>
        <v>Completar</v>
      </c>
      <c r="DX104" s="134"/>
      <c r="DY104" s="134"/>
      <c r="DZ104" s="134"/>
      <c r="EA104" s="136" t="str">
        <f t="shared" si="313"/>
        <v>Completar</v>
      </c>
      <c r="EB104" s="137" t="str">
        <f t="shared" si="314"/>
        <v>Completar</v>
      </c>
      <c r="EC104" s="137" t="str">
        <f t="shared" si="315"/>
        <v>Completar</v>
      </c>
      <c r="ED104" s="135"/>
      <c r="EE104" s="136" t="str">
        <f t="shared" si="316"/>
        <v>Completar</v>
      </c>
      <c r="EF104" s="237">
        <f t="shared" si="395"/>
        <v>0</v>
      </c>
      <c r="EG104" s="238">
        <f t="shared" si="396"/>
        <v>0</v>
      </c>
      <c r="EH104" s="239" t="str">
        <f>IFERROR(IF(EG104&gt;20*DT104,'Referencia Parámetros'!$D$20,IF(EG104&gt;10*DT104,'Referencia Parámetros'!$D$21,IF(EG104&gt;5*DT104,'Referencia Parámetros'!$D$22, IF(EG104&gt;1,'Referencia Parámetros'!$D$23,"NO APLICA")))),"")</f>
        <v/>
      </c>
      <c r="EI104" s="240" t="str">
        <f t="shared" si="397"/>
        <v/>
      </c>
      <c r="EJ104" s="291">
        <f t="shared" si="317"/>
        <v>0</v>
      </c>
      <c r="EK104" s="234">
        <f t="shared" si="398"/>
        <v>0</v>
      </c>
      <c r="EL104" s="234">
        <f t="shared" si="399"/>
        <v>0</v>
      </c>
      <c r="EM104" s="234">
        <f t="shared" si="400"/>
        <v>0</v>
      </c>
      <c r="EN104" s="242">
        <f t="shared" si="401"/>
        <v>0</v>
      </c>
      <c r="EP104" s="234">
        <f t="shared" si="456"/>
        <v>91</v>
      </c>
      <c r="EQ104" s="235" t="str">
        <f t="shared" si="402"/>
        <v/>
      </c>
      <c r="ER104" s="236" t="str">
        <f>IFERROR(VLOOKUP(EQ104,'Referencia Parámetros'!$A$2:$B$18,2),"")</f>
        <v/>
      </c>
      <c r="ES104" s="140"/>
      <c r="ET104" s="140"/>
      <c r="EU104" s="136" t="str">
        <f t="shared" si="318"/>
        <v>Completar</v>
      </c>
      <c r="EV104" s="134"/>
      <c r="EW104" s="134"/>
      <c r="EX104" s="134"/>
      <c r="EY104" s="136" t="str">
        <f t="shared" si="319"/>
        <v>Completar</v>
      </c>
      <c r="EZ104" s="137" t="str">
        <f t="shared" si="320"/>
        <v>Completar</v>
      </c>
      <c r="FA104" s="137" t="str">
        <f t="shared" si="321"/>
        <v>Completar</v>
      </c>
      <c r="FB104" s="135"/>
      <c r="FC104" s="136" t="str">
        <f t="shared" si="322"/>
        <v>Completar</v>
      </c>
      <c r="FD104" s="237">
        <f t="shared" si="403"/>
        <v>0</v>
      </c>
      <c r="FE104" s="238">
        <f t="shared" si="404"/>
        <v>0</v>
      </c>
      <c r="FF104" s="239" t="str">
        <f>IFERROR(IF(FE104&gt;20*ER104,'Referencia Parámetros'!$D$20,IF(FE104&gt;10*ER104,'Referencia Parámetros'!$D$21,IF(FE104&gt;5*ER104,'Referencia Parámetros'!$D$22, IF(FE104&gt;1,'Referencia Parámetros'!$D$23,"NO APLICA")))),"")</f>
        <v/>
      </c>
      <c r="FG104" s="240" t="str">
        <f t="shared" si="405"/>
        <v/>
      </c>
      <c r="FH104" s="291">
        <f t="shared" si="323"/>
        <v>0</v>
      </c>
      <c r="FI104" s="234">
        <f t="shared" si="406"/>
        <v>0</v>
      </c>
      <c r="FJ104" s="234">
        <f t="shared" si="407"/>
        <v>0</v>
      </c>
      <c r="FK104" s="234">
        <f t="shared" si="408"/>
        <v>0</v>
      </c>
      <c r="FL104" s="242">
        <f t="shared" si="409"/>
        <v>0</v>
      </c>
      <c r="FN104" s="234">
        <f t="shared" si="457"/>
        <v>91</v>
      </c>
      <c r="FO104" s="235" t="str">
        <f t="shared" si="410"/>
        <v/>
      </c>
      <c r="FP104" s="236" t="str">
        <f>IFERROR(VLOOKUP(FO104,'Referencia Parámetros'!$A$2:$B$18,2),"")</f>
        <v/>
      </c>
      <c r="FQ104" s="140"/>
      <c r="FR104" s="140"/>
      <c r="FS104" s="136" t="str">
        <f t="shared" si="324"/>
        <v>Completar</v>
      </c>
      <c r="FT104" s="134"/>
      <c r="FU104" s="134"/>
      <c r="FV104" s="134"/>
      <c r="FW104" s="136" t="str">
        <f t="shared" si="325"/>
        <v>Completar</v>
      </c>
      <c r="FX104" s="137" t="str">
        <f t="shared" si="326"/>
        <v>Completar</v>
      </c>
      <c r="FY104" s="137" t="str">
        <f t="shared" si="327"/>
        <v>Completar</v>
      </c>
      <c r="FZ104" s="135"/>
      <c r="GA104" s="136" t="str">
        <f t="shared" si="328"/>
        <v>Completar</v>
      </c>
      <c r="GB104" s="237">
        <f t="shared" si="411"/>
        <v>0</v>
      </c>
      <c r="GC104" s="238">
        <f t="shared" si="412"/>
        <v>0</v>
      </c>
      <c r="GD104" s="239" t="str">
        <f>IFERROR(IF(GC104&gt;20*FP104,'Referencia Parámetros'!$D$20,IF(GC104&gt;10*FP104,'Referencia Parámetros'!$D$21,IF(GC104&gt;5*FP104,'Referencia Parámetros'!$D$22, IF(GC104&gt;1,'Referencia Parámetros'!$D$23,"NO APLICA")))),"")</f>
        <v/>
      </c>
      <c r="GE104" s="240" t="str">
        <f t="shared" si="413"/>
        <v/>
      </c>
      <c r="GF104" s="291">
        <f t="shared" si="329"/>
        <v>0</v>
      </c>
      <c r="GG104" s="234">
        <f t="shared" si="414"/>
        <v>0</v>
      </c>
      <c r="GH104" s="234">
        <f t="shared" si="415"/>
        <v>0</v>
      </c>
      <c r="GI104" s="234">
        <f t="shared" si="416"/>
        <v>0</v>
      </c>
      <c r="GJ104" s="242">
        <f t="shared" si="417"/>
        <v>0</v>
      </c>
      <c r="GL104" s="234">
        <f t="shared" si="458"/>
        <v>91</v>
      </c>
      <c r="GM104" s="235" t="str">
        <f t="shared" si="418"/>
        <v/>
      </c>
      <c r="GN104" s="236" t="str">
        <f>IFERROR(VLOOKUP(GM104,'Referencia Parámetros'!$A$2:$B$18,2),"")</f>
        <v/>
      </c>
      <c r="GO104" s="140"/>
      <c r="GP104" s="140"/>
      <c r="GQ104" s="136" t="str">
        <f t="shared" si="330"/>
        <v>Completar</v>
      </c>
      <c r="GR104" s="134"/>
      <c r="GS104" s="134"/>
      <c r="GT104" s="134"/>
      <c r="GU104" s="136" t="str">
        <f t="shared" si="331"/>
        <v>Completar</v>
      </c>
      <c r="GV104" s="137" t="str">
        <f t="shared" si="332"/>
        <v>Completar</v>
      </c>
      <c r="GW104" s="137" t="str">
        <f t="shared" si="333"/>
        <v>Completar</v>
      </c>
      <c r="GX104" s="135"/>
      <c r="GY104" s="136" t="str">
        <f t="shared" si="334"/>
        <v>Completar</v>
      </c>
      <c r="GZ104" s="237">
        <f t="shared" si="419"/>
        <v>0</v>
      </c>
      <c r="HA104" s="238">
        <f t="shared" si="420"/>
        <v>0</v>
      </c>
      <c r="HB104" s="239" t="str">
        <f>IFERROR(IF(HA104&gt;20*GN104,'Referencia Parámetros'!$D$20,IF(HA104&gt;10*GN104,'Referencia Parámetros'!$D$21,IF(HA104&gt;5*GN104,'Referencia Parámetros'!$D$22, IF(HA104&gt;1,'Referencia Parámetros'!$D$23,"NO APLICA")))),"")</f>
        <v/>
      </c>
      <c r="HC104" s="240" t="str">
        <f t="shared" si="421"/>
        <v/>
      </c>
      <c r="HD104" s="291">
        <f t="shared" si="335"/>
        <v>0</v>
      </c>
      <c r="HE104" s="234">
        <f t="shared" si="422"/>
        <v>0</v>
      </c>
      <c r="HF104" s="234">
        <f t="shared" si="423"/>
        <v>0</v>
      </c>
      <c r="HG104" s="234">
        <f t="shared" si="424"/>
        <v>0</v>
      </c>
      <c r="HH104" s="242">
        <f t="shared" si="425"/>
        <v>0</v>
      </c>
      <c r="HJ104" s="234">
        <f t="shared" si="459"/>
        <v>91</v>
      </c>
      <c r="HK104" s="235" t="str">
        <f t="shared" si="426"/>
        <v/>
      </c>
      <c r="HL104" s="236" t="str">
        <f>IFERROR(VLOOKUP(HK104,'Referencia Parámetros'!$A$2:$B$18,2),"")</f>
        <v/>
      </c>
      <c r="HM104" s="140"/>
      <c r="HN104" s="140"/>
      <c r="HO104" s="136" t="str">
        <f t="shared" si="336"/>
        <v>Completar</v>
      </c>
      <c r="HP104" s="134"/>
      <c r="HQ104" s="134"/>
      <c r="HR104" s="134"/>
      <c r="HS104" s="136" t="str">
        <f t="shared" si="337"/>
        <v>Completar</v>
      </c>
      <c r="HT104" s="137" t="str">
        <f t="shared" si="338"/>
        <v>Completar</v>
      </c>
      <c r="HU104" s="137" t="str">
        <f t="shared" si="339"/>
        <v>Completar</v>
      </c>
      <c r="HV104" s="135"/>
      <c r="HW104" s="136" t="str">
        <f t="shared" si="340"/>
        <v>Completar</v>
      </c>
      <c r="HX104" s="237">
        <f t="shared" si="427"/>
        <v>0</v>
      </c>
      <c r="HY104" s="238">
        <f t="shared" si="428"/>
        <v>0</v>
      </c>
      <c r="HZ104" s="239" t="str">
        <f>IFERROR(IF(HY104&gt;20*HL104,'Referencia Parámetros'!$D$20,IF(HY104&gt;10*HL104,'Referencia Parámetros'!$D$21,IF(HY104&gt;5*HL104,'Referencia Parámetros'!$D$22, IF(HY104&gt;1,'Referencia Parámetros'!$D$23,"NO APLICA")))),"")</f>
        <v/>
      </c>
      <c r="IA104" s="240" t="str">
        <f t="shared" si="429"/>
        <v/>
      </c>
      <c r="IB104" s="291">
        <f t="shared" si="341"/>
        <v>0</v>
      </c>
      <c r="IC104" s="234">
        <f t="shared" si="430"/>
        <v>0</v>
      </c>
      <c r="ID104" s="234">
        <f t="shared" si="431"/>
        <v>0</v>
      </c>
      <c r="IE104" s="234">
        <f t="shared" si="432"/>
        <v>0</v>
      </c>
      <c r="IF104" s="242">
        <f t="shared" si="433"/>
        <v>0</v>
      </c>
      <c r="IH104" s="234">
        <f t="shared" si="460"/>
        <v>91</v>
      </c>
      <c r="II104" s="235" t="str">
        <f t="shared" si="434"/>
        <v/>
      </c>
      <c r="IJ104" s="236" t="str">
        <f>IFERROR(VLOOKUP(II104,'Referencia Parámetros'!$A$2:$B$18,2),"")</f>
        <v/>
      </c>
      <c r="IK104" s="140"/>
      <c r="IL104" s="140"/>
      <c r="IM104" s="136" t="str">
        <f t="shared" si="342"/>
        <v>Completar</v>
      </c>
      <c r="IN104" s="134"/>
      <c r="IO104" s="134"/>
      <c r="IP104" s="134"/>
      <c r="IQ104" s="136" t="str">
        <f t="shared" si="343"/>
        <v>Completar</v>
      </c>
      <c r="IR104" s="137" t="str">
        <f t="shared" si="344"/>
        <v>Completar</v>
      </c>
      <c r="IS104" s="137" t="str">
        <f t="shared" si="345"/>
        <v>Completar</v>
      </c>
      <c r="IT104" s="135"/>
      <c r="IU104" s="136" t="str">
        <f t="shared" si="346"/>
        <v>Completar</v>
      </c>
      <c r="IV104" s="237">
        <f t="shared" si="435"/>
        <v>0</v>
      </c>
      <c r="IW104" s="238">
        <f t="shared" si="436"/>
        <v>0</v>
      </c>
      <c r="IX104" s="239" t="str">
        <f>IFERROR(IF(IW104&gt;20*IJ104,'Referencia Parámetros'!$D$20,IF(IW104&gt;10*IJ104,'Referencia Parámetros'!$D$21,IF(IW104&gt;5*IJ104,'Referencia Parámetros'!$D$22, IF(IW104&gt;1,'Referencia Parámetros'!$D$23,"NO APLICA")))),"")</f>
        <v/>
      </c>
      <c r="IY104" s="240" t="str">
        <f t="shared" si="437"/>
        <v/>
      </c>
      <c r="IZ104" s="291">
        <f t="shared" si="347"/>
        <v>0</v>
      </c>
      <c r="JA104" s="234">
        <f t="shared" si="438"/>
        <v>0</v>
      </c>
      <c r="JB104" s="234">
        <f t="shared" si="439"/>
        <v>0</v>
      </c>
      <c r="JC104" s="234">
        <f t="shared" si="440"/>
        <v>0</v>
      </c>
      <c r="JD104" s="242">
        <f t="shared" si="441"/>
        <v>0</v>
      </c>
      <c r="JE104" s="198"/>
      <c r="JF104" s="234">
        <f t="shared" si="461"/>
        <v>91</v>
      </c>
      <c r="JG104" s="235" t="str">
        <f t="shared" si="442"/>
        <v/>
      </c>
      <c r="JH104" s="236" t="str">
        <f>IFERROR(VLOOKUP(JG104,'Referencia Parámetros'!$A$2:$B$18,2),"")</f>
        <v/>
      </c>
      <c r="JI104" s="140"/>
      <c r="JJ104" s="140"/>
      <c r="JK104" s="136" t="str">
        <f t="shared" si="348"/>
        <v>Completar</v>
      </c>
      <c r="JL104" s="134"/>
      <c r="JM104" s="134"/>
      <c r="JN104" s="134"/>
      <c r="JO104" s="136" t="str">
        <f t="shared" si="349"/>
        <v>Completar</v>
      </c>
      <c r="JP104" s="137" t="str">
        <f t="shared" si="350"/>
        <v>Completar</v>
      </c>
      <c r="JQ104" s="137" t="str">
        <f t="shared" si="351"/>
        <v>Completar</v>
      </c>
      <c r="JR104" s="135"/>
      <c r="JS104" s="136" t="str">
        <f t="shared" si="352"/>
        <v>Completar</v>
      </c>
      <c r="JT104" s="237">
        <f t="shared" si="443"/>
        <v>0</v>
      </c>
      <c r="JU104" s="238">
        <f t="shared" si="444"/>
        <v>0</v>
      </c>
      <c r="JV104" s="239" t="str">
        <f>IFERROR(IF(JU104&gt;20*JH104,'Referencia Parámetros'!$D$20,IF(JU104&gt;10*JH104,'Referencia Parámetros'!$D$21,IF(JU104&gt;5*JH104,'Referencia Parámetros'!$D$22, IF(JU104&gt;1,'Referencia Parámetros'!$D$23,"NO APLICA")))),"")</f>
        <v/>
      </c>
      <c r="JW104" s="240" t="str">
        <f t="shared" si="445"/>
        <v/>
      </c>
      <c r="JX104" s="291">
        <f t="shared" si="353"/>
        <v>0</v>
      </c>
      <c r="JY104" s="234">
        <f t="shared" si="446"/>
        <v>0</v>
      </c>
      <c r="JZ104" s="234">
        <f t="shared" si="447"/>
        <v>0</v>
      </c>
      <c r="KA104" s="234">
        <f t="shared" si="448"/>
        <v>0</v>
      </c>
      <c r="KB104" s="242">
        <f t="shared" si="449"/>
        <v>0</v>
      </c>
      <c r="LK104" s="244"/>
      <c r="LY104" s="198"/>
    </row>
    <row r="105" spans="1:337" ht="16.5" customHeight="1" x14ac:dyDescent="0.25">
      <c r="A105" s="234">
        <f t="shared" si="450"/>
        <v>92</v>
      </c>
      <c r="B105" s="235" t="str">
        <f t="shared" si="354"/>
        <v/>
      </c>
      <c r="C105" s="236" t="str">
        <f>+IFERROR(VLOOKUP(B105,'Referencia Parámetros'!$A$2:$B$18,2),"")</f>
        <v/>
      </c>
      <c r="D105" s="140"/>
      <c r="E105" s="134"/>
      <c r="F105" s="135"/>
      <c r="G105" s="134"/>
      <c r="H105" s="134"/>
      <c r="I105" s="134"/>
      <c r="J105" s="135"/>
      <c r="K105" s="141"/>
      <c r="L105" s="141"/>
      <c r="M105" s="135"/>
      <c r="N105" s="135"/>
      <c r="O105" s="237">
        <f t="shared" si="355"/>
        <v>0</v>
      </c>
      <c r="P105" s="238">
        <f t="shared" si="356"/>
        <v>0</v>
      </c>
      <c r="Q105" s="239" t="str">
        <f>IFERROR(IF(P105&gt;20*C105,'Referencia Parámetros'!$D$20,IF(P105&gt;10*C105,'Referencia Parámetros'!$D$21,IF(P105&gt;5*C105,'Referencia Parámetros'!$D$22,IF(P105&gt;1,'Referencia Parámetros'!$D$23,"NO APLICA")))),"")</f>
        <v/>
      </c>
      <c r="R105" s="240" t="str">
        <f t="shared" si="357"/>
        <v/>
      </c>
      <c r="S105" s="300">
        <f t="shared" si="288"/>
        <v>0</v>
      </c>
      <c r="T105" s="234">
        <f t="shared" si="358"/>
        <v>0</v>
      </c>
      <c r="U105" s="234">
        <f t="shared" si="359"/>
        <v>0</v>
      </c>
      <c r="V105" s="234">
        <f t="shared" si="360"/>
        <v>0</v>
      </c>
      <c r="W105" s="242">
        <f t="shared" si="361"/>
        <v>0</v>
      </c>
      <c r="X105" s="297"/>
      <c r="Z105" s="234">
        <f t="shared" si="451"/>
        <v>92</v>
      </c>
      <c r="AA105" s="235" t="str">
        <f t="shared" si="362"/>
        <v/>
      </c>
      <c r="AB105" s="236" t="str">
        <f>IFERROR(VLOOKUP(AA105,'Referencia Parámetros'!$A$2:$B$18,2),"")</f>
        <v/>
      </c>
      <c r="AC105" s="140"/>
      <c r="AD105" s="140"/>
      <c r="AE105" s="136" t="str">
        <f t="shared" si="289"/>
        <v>Completar</v>
      </c>
      <c r="AF105" s="134"/>
      <c r="AG105" s="134"/>
      <c r="AH105" s="134"/>
      <c r="AI105" s="136" t="str">
        <f t="shared" si="290"/>
        <v>Completar</v>
      </c>
      <c r="AJ105" s="137" t="str">
        <f t="shared" si="291"/>
        <v>Completar</v>
      </c>
      <c r="AK105" s="137" t="str">
        <f t="shared" si="292"/>
        <v>Completar</v>
      </c>
      <c r="AL105" s="135"/>
      <c r="AM105" s="136" t="str">
        <f t="shared" si="293"/>
        <v>Completar</v>
      </c>
      <c r="AN105" s="237">
        <f t="shared" si="363"/>
        <v>0</v>
      </c>
      <c r="AO105" s="238">
        <f t="shared" si="364"/>
        <v>0</v>
      </c>
      <c r="AP105" s="239" t="str">
        <f>IFERROR(IF(AO105&gt;20*AB105,'Referencia Parámetros'!$D$20,IF(AO105&gt;10*AB105,'Referencia Parámetros'!$D$21,IF(AO105&gt;5*AB105,'Referencia Parámetros'!$D$22, IF(AO105&gt;1,'Referencia Parámetros'!$D$23,"NO APLICA")))),"")</f>
        <v/>
      </c>
      <c r="AQ105" s="240" t="str">
        <f t="shared" si="365"/>
        <v/>
      </c>
      <c r="AR105" s="291">
        <f t="shared" si="462"/>
        <v>0</v>
      </c>
      <c r="AS105" s="234">
        <f t="shared" si="366"/>
        <v>0</v>
      </c>
      <c r="AT105" s="234">
        <f t="shared" si="367"/>
        <v>0</v>
      </c>
      <c r="AU105" s="234">
        <f t="shared" si="368"/>
        <v>0</v>
      </c>
      <c r="AV105" s="242">
        <f t="shared" si="369"/>
        <v>0</v>
      </c>
      <c r="AX105" s="234">
        <f t="shared" si="452"/>
        <v>92</v>
      </c>
      <c r="AY105" s="235" t="str">
        <f t="shared" si="370"/>
        <v/>
      </c>
      <c r="AZ105" s="236" t="str">
        <f>IFERROR(VLOOKUP(AY105,'Referencia Parámetros'!$A$2:$B$18,2),"")</f>
        <v/>
      </c>
      <c r="BA105" s="140"/>
      <c r="BB105" s="140"/>
      <c r="BC105" s="136" t="str">
        <f t="shared" si="294"/>
        <v>Completar</v>
      </c>
      <c r="BD105" s="134"/>
      <c r="BE105" s="134"/>
      <c r="BF105" s="134"/>
      <c r="BG105" s="136" t="str">
        <f t="shared" si="295"/>
        <v>Completar</v>
      </c>
      <c r="BH105" s="137" t="str">
        <f t="shared" si="296"/>
        <v>Completar</v>
      </c>
      <c r="BI105" s="137" t="str">
        <f t="shared" si="297"/>
        <v>Completar</v>
      </c>
      <c r="BJ105" s="135"/>
      <c r="BK105" s="136" t="str">
        <f t="shared" si="298"/>
        <v>Completar</v>
      </c>
      <c r="BL105" s="237">
        <f t="shared" si="371"/>
        <v>0</v>
      </c>
      <c r="BM105" s="238">
        <f t="shared" si="372"/>
        <v>0</v>
      </c>
      <c r="BN105" s="239" t="str">
        <f>IFERROR(IF(BM105&gt;20*AZ105,'Referencia Parámetros'!$D$20,IF(BM105&gt;10*AZ105,'Referencia Parámetros'!$D$21,IF(BM105&gt;5*AZ105,'Referencia Parámetros'!$D$22, IF(BM105&gt;1,'Referencia Parámetros'!$D$23,"NO APLICA")))),"")</f>
        <v/>
      </c>
      <c r="BO105" s="240" t="str">
        <f t="shared" si="373"/>
        <v/>
      </c>
      <c r="BP105" s="291">
        <f t="shared" si="299"/>
        <v>0</v>
      </c>
      <c r="BQ105" s="234">
        <f t="shared" si="374"/>
        <v>0</v>
      </c>
      <c r="BR105" s="234">
        <f t="shared" si="375"/>
        <v>0</v>
      </c>
      <c r="BS105" s="234">
        <f t="shared" si="376"/>
        <v>0</v>
      </c>
      <c r="BT105" s="242">
        <f t="shared" si="377"/>
        <v>0</v>
      </c>
      <c r="BV105" s="234">
        <f t="shared" si="453"/>
        <v>92</v>
      </c>
      <c r="BW105" s="235" t="str">
        <f t="shared" si="378"/>
        <v/>
      </c>
      <c r="BX105" s="236" t="str">
        <f>IFERROR(VLOOKUP(BW105,'Referencia Parámetros'!$A$2:$B$18,2),"")</f>
        <v/>
      </c>
      <c r="BY105" s="140"/>
      <c r="BZ105" s="140"/>
      <c r="CA105" s="136" t="str">
        <f t="shared" si="300"/>
        <v>Completar</v>
      </c>
      <c r="CB105" s="134"/>
      <c r="CC105" s="134"/>
      <c r="CD105" s="134"/>
      <c r="CE105" s="136" t="str">
        <f t="shared" si="301"/>
        <v>Completar</v>
      </c>
      <c r="CF105" s="137" t="str">
        <f t="shared" si="302"/>
        <v>Completar</v>
      </c>
      <c r="CG105" s="137" t="str">
        <f t="shared" si="303"/>
        <v>Completar</v>
      </c>
      <c r="CH105" s="135"/>
      <c r="CI105" s="136" t="str">
        <f t="shared" si="304"/>
        <v>Completar</v>
      </c>
      <c r="CJ105" s="237">
        <f t="shared" si="379"/>
        <v>0</v>
      </c>
      <c r="CK105" s="238">
        <f t="shared" si="380"/>
        <v>0</v>
      </c>
      <c r="CL105" s="239" t="str">
        <f>IFERROR(IF(CK105&gt;20*BX105,'Referencia Parámetros'!$D$20,IF(CK105&gt;10*BX105,'Referencia Parámetros'!$D$21,IF(CK105&gt;5*BX105,'Referencia Parámetros'!$D$22, IF(CK105&gt;1,'Referencia Parámetros'!$D$23,"NO APLICA")))),"")</f>
        <v/>
      </c>
      <c r="CM105" s="240" t="str">
        <f t="shared" si="381"/>
        <v/>
      </c>
      <c r="CN105" s="291">
        <f t="shared" si="305"/>
        <v>0</v>
      </c>
      <c r="CO105" s="234">
        <f t="shared" si="382"/>
        <v>0</v>
      </c>
      <c r="CP105" s="234">
        <f t="shared" si="383"/>
        <v>0</v>
      </c>
      <c r="CQ105" s="234">
        <f t="shared" si="384"/>
        <v>0</v>
      </c>
      <c r="CR105" s="242">
        <f t="shared" si="385"/>
        <v>0</v>
      </c>
      <c r="CT105" s="234">
        <f t="shared" si="454"/>
        <v>92</v>
      </c>
      <c r="CU105" s="235" t="str">
        <f t="shared" si="386"/>
        <v/>
      </c>
      <c r="CV105" s="236" t="str">
        <f>IFERROR(VLOOKUP(CU105,'Referencia Parámetros'!$A$2:$B$18,2),"")</f>
        <v/>
      </c>
      <c r="CW105" s="140"/>
      <c r="CX105" s="140"/>
      <c r="CY105" s="136" t="str">
        <f t="shared" si="306"/>
        <v>Completar</v>
      </c>
      <c r="CZ105" s="134"/>
      <c r="DA105" s="134"/>
      <c r="DB105" s="134"/>
      <c r="DC105" s="136" t="str">
        <f t="shared" si="307"/>
        <v>Completar</v>
      </c>
      <c r="DD105" s="137" t="str">
        <f t="shared" si="308"/>
        <v>Completar</v>
      </c>
      <c r="DE105" s="137" t="str">
        <f t="shared" si="309"/>
        <v>Completar</v>
      </c>
      <c r="DF105" s="135"/>
      <c r="DG105" s="136" t="str">
        <f t="shared" si="310"/>
        <v>Completar</v>
      </c>
      <c r="DH105" s="237">
        <f t="shared" si="387"/>
        <v>0</v>
      </c>
      <c r="DI105" s="238">
        <f t="shared" si="388"/>
        <v>0</v>
      </c>
      <c r="DJ105" s="239" t="str">
        <f>IFERROR(IF(DI105&gt;20*CV105,'Referencia Parámetros'!$D$20,IF(DI105&gt;10*CV105,'Referencia Parámetros'!$D$21,IF(DI105&gt;5*CV105,'Referencia Parámetros'!$D$22, IF(DI105&gt;1,'Referencia Parámetros'!$D$23,"NO APLICA")))),"")</f>
        <v/>
      </c>
      <c r="DK105" s="240" t="str">
        <f t="shared" si="389"/>
        <v/>
      </c>
      <c r="DL105" s="291">
        <f t="shared" si="311"/>
        <v>0</v>
      </c>
      <c r="DM105" s="234">
        <f t="shared" si="390"/>
        <v>0</v>
      </c>
      <c r="DN105" s="234">
        <f t="shared" si="391"/>
        <v>0</v>
      </c>
      <c r="DO105" s="234">
        <f t="shared" si="392"/>
        <v>0</v>
      </c>
      <c r="DP105" s="242">
        <f t="shared" si="393"/>
        <v>0</v>
      </c>
      <c r="DR105" s="234">
        <f t="shared" si="455"/>
        <v>92</v>
      </c>
      <c r="DS105" s="235" t="str">
        <f t="shared" si="394"/>
        <v/>
      </c>
      <c r="DT105" s="236" t="str">
        <f>IFERROR(VLOOKUP(DS105,'Referencia Parámetros'!$A$2:$B$18,2),"")</f>
        <v/>
      </c>
      <c r="DU105" s="140"/>
      <c r="DV105" s="140"/>
      <c r="DW105" s="136" t="str">
        <f t="shared" si="312"/>
        <v>Completar</v>
      </c>
      <c r="DX105" s="134"/>
      <c r="DY105" s="134"/>
      <c r="DZ105" s="134"/>
      <c r="EA105" s="136" t="str">
        <f t="shared" si="313"/>
        <v>Completar</v>
      </c>
      <c r="EB105" s="137" t="str">
        <f t="shared" si="314"/>
        <v>Completar</v>
      </c>
      <c r="EC105" s="137" t="str">
        <f t="shared" si="315"/>
        <v>Completar</v>
      </c>
      <c r="ED105" s="135"/>
      <c r="EE105" s="136" t="str">
        <f t="shared" si="316"/>
        <v>Completar</v>
      </c>
      <c r="EF105" s="237">
        <f t="shared" si="395"/>
        <v>0</v>
      </c>
      <c r="EG105" s="238">
        <f t="shared" si="396"/>
        <v>0</v>
      </c>
      <c r="EH105" s="239" t="str">
        <f>IFERROR(IF(EG105&gt;20*DT105,'Referencia Parámetros'!$D$20,IF(EG105&gt;10*DT105,'Referencia Parámetros'!$D$21,IF(EG105&gt;5*DT105,'Referencia Parámetros'!$D$22, IF(EG105&gt;1,'Referencia Parámetros'!$D$23,"NO APLICA")))),"")</f>
        <v/>
      </c>
      <c r="EI105" s="240" t="str">
        <f t="shared" si="397"/>
        <v/>
      </c>
      <c r="EJ105" s="291">
        <f t="shared" si="317"/>
        <v>0</v>
      </c>
      <c r="EK105" s="234">
        <f t="shared" si="398"/>
        <v>0</v>
      </c>
      <c r="EL105" s="234">
        <f t="shared" si="399"/>
        <v>0</v>
      </c>
      <c r="EM105" s="234">
        <f t="shared" si="400"/>
        <v>0</v>
      </c>
      <c r="EN105" s="242">
        <f t="shared" si="401"/>
        <v>0</v>
      </c>
      <c r="EP105" s="234">
        <f t="shared" si="456"/>
        <v>92</v>
      </c>
      <c r="EQ105" s="235" t="str">
        <f t="shared" si="402"/>
        <v/>
      </c>
      <c r="ER105" s="236" t="str">
        <f>IFERROR(VLOOKUP(EQ105,'Referencia Parámetros'!$A$2:$B$18,2),"")</f>
        <v/>
      </c>
      <c r="ES105" s="140"/>
      <c r="ET105" s="140"/>
      <c r="EU105" s="136" t="str">
        <f t="shared" si="318"/>
        <v>Completar</v>
      </c>
      <c r="EV105" s="134"/>
      <c r="EW105" s="134"/>
      <c r="EX105" s="134"/>
      <c r="EY105" s="136" t="str">
        <f t="shared" si="319"/>
        <v>Completar</v>
      </c>
      <c r="EZ105" s="137" t="str">
        <f t="shared" si="320"/>
        <v>Completar</v>
      </c>
      <c r="FA105" s="137" t="str">
        <f t="shared" si="321"/>
        <v>Completar</v>
      </c>
      <c r="FB105" s="135"/>
      <c r="FC105" s="136" t="str">
        <f t="shared" si="322"/>
        <v>Completar</v>
      </c>
      <c r="FD105" s="237">
        <f t="shared" si="403"/>
        <v>0</v>
      </c>
      <c r="FE105" s="238">
        <f t="shared" si="404"/>
        <v>0</v>
      </c>
      <c r="FF105" s="239" t="str">
        <f>IFERROR(IF(FE105&gt;20*ER105,'Referencia Parámetros'!$D$20,IF(FE105&gt;10*ER105,'Referencia Parámetros'!$D$21,IF(FE105&gt;5*ER105,'Referencia Parámetros'!$D$22, IF(FE105&gt;1,'Referencia Parámetros'!$D$23,"NO APLICA")))),"")</f>
        <v/>
      </c>
      <c r="FG105" s="240" t="str">
        <f t="shared" si="405"/>
        <v/>
      </c>
      <c r="FH105" s="291">
        <f t="shared" si="323"/>
        <v>0</v>
      </c>
      <c r="FI105" s="234">
        <f t="shared" si="406"/>
        <v>0</v>
      </c>
      <c r="FJ105" s="234">
        <f t="shared" si="407"/>
        <v>0</v>
      </c>
      <c r="FK105" s="234">
        <f t="shared" si="408"/>
        <v>0</v>
      </c>
      <c r="FL105" s="242">
        <f t="shared" si="409"/>
        <v>0</v>
      </c>
      <c r="FN105" s="234">
        <f t="shared" si="457"/>
        <v>92</v>
      </c>
      <c r="FO105" s="235" t="str">
        <f t="shared" si="410"/>
        <v/>
      </c>
      <c r="FP105" s="236" t="str">
        <f>IFERROR(VLOOKUP(FO105,'Referencia Parámetros'!$A$2:$B$18,2),"")</f>
        <v/>
      </c>
      <c r="FQ105" s="140"/>
      <c r="FR105" s="140"/>
      <c r="FS105" s="136" t="str">
        <f t="shared" si="324"/>
        <v>Completar</v>
      </c>
      <c r="FT105" s="134"/>
      <c r="FU105" s="134"/>
      <c r="FV105" s="134"/>
      <c r="FW105" s="136" t="str">
        <f t="shared" si="325"/>
        <v>Completar</v>
      </c>
      <c r="FX105" s="137" t="str">
        <f t="shared" si="326"/>
        <v>Completar</v>
      </c>
      <c r="FY105" s="137" t="str">
        <f t="shared" si="327"/>
        <v>Completar</v>
      </c>
      <c r="FZ105" s="135"/>
      <c r="GA105" s="136" t="str">
        <f t="shared" si="328"/>
        <v>Completar</v>
      </c>
      <c r="GB105" s="237">
        <f t="shared" si="411"/>
        <v>0</v>
      </c>
      <c r="GC105" s="238">
        <f t="shared" si="412"/>
        <v>0</v>
      </c>
      <c r="GD105" s="239" t="str">
        <f>IFERROR(IF(GC105&gt;20*FP105,'Referencia Parámetros'!$D$20,IF(GC105&gt;10*FP105,'Referencia Parámetros'!$D$21,IF(GC105&gt;5*FP105,'Referencia Parámetros'!$D$22, IF(GC105&gt;1,'Referencia Parámetros'!$D$23,"NO APLICA")))),"")</f>
        <v/>
      </c>
      <c r="GE105" s="240" t="str">
        <f t="shared" si="413"/>
        <v/>
      </c>
      <c r="GF105" s="291">
        <f t="shared" si="329"/>
        <v>0</v>
      </c>
      <c r="GG105" s="234">
        <f t="shared" si="414"/>
        <v>0</v>
      </c>
      <c r="GH105" s="234">
        <f t="shared" si="415"/>
        <v>0</v>
      </c>
      <c r="GI105" s="234">
        <f t="shared" si="416"/>
        <v>0</v>
      </c>
      <c r="GJ105" s="242">
        <f t="shared" si="417"/>
        <v>0</v>
      </c>
      <c r="GL105" s="234">
        <f t="shared" si="458"/>
        <v>92</v>
      </c>
      <c r="GM105" s="235" t="str">
        <f t="shared" si="418"/>
        <v/>
      </c>
      <c r="GN105" s="236" t="str">
        <f>IFERROR(VLOOKUP(GM105,'Referencia Parámetros'!$A$2:$B$18,2),"")</f>
        <v/>
      </c>
      <c r="GO105" s="140"/>
      <c r="GP105" s="140"/>
      <c r="GQ105" s="136" t="str">
        <f t="shared" si="330"/>
        <v>Completar</v>
      </c>
      <c r="GR105" s="134"/>
      <c r="GS105" s="134"/>
      <c r="GT105" s="134"/>
      <c r="GU105" s="136" t="str">
        <f t="shared" si="331"/>
        <v>Completar</v>
      </c>
      <c r="GV105" s="137" t="str">
        <f t="shared" si="332"/>
        <v>Completar</v>
      </c>
      <c r="GW105" s="137" t="str">
        <f t="shared" si="333"/>
        <v>Completar</v>
      </c>
      <c r="GX105" s="135"/>
      <c r="GY105" s="136" t="str">
        <f t="shared" si="334"/>
        <v>Completar</v>
      </c>
      <c r="GZ105" s="237">
        <f t="shared" si="419"/>
        <v>0</v>
      </c>
      <c r="HA105" s="238">
        <f t="shared" si="420"/>
        <v>0</v>
      </c>
      <c r="HB105" s="239" t="str">
        <f>IFERROR(IF(HA105&gt;20*GN105,'Referencia Parámetros'!$D$20,IF(HA105&gt;10*GN105,'Referencia Parámetros'!$D$21,IF(HA105&gt;5*GN105,'Referencia Parámetros'!$D$22, IF(HA105&gt;1,'Referencia Parámetros'!$D$23,"NO APLICA")))),"")</f>
        <v/>
      </c>
      <c r="HC105" s="240" t="str">
        <f t="shared" si="421"/>
        <v/>
      </c>
      <c r="HD105" s="291">
        <f t="shared" si="335"/>
        <v>0</v>
      </c>
      <c r="HE105" s="234">
        <f t="shared" si="422"/>
        <v>0</v>
      </c>
      <c r="HF105" s="234">
        <f t="shared" si="423"/>
        <v>0</v>
      </c>
      <c r="HG105" s="234">
        <f t="shared" si="424"/>
        <v>0</v>
      </c>
      <c r="HH105" s="242">
        <f t="shared" si="425"/>
        <v>0</v>
      </c>
      <c r="HJ105" s="234">
        <f t="shared" si="459"/>
        <v>92</v>
      </c>
      <c r="HK105" s="235" t="str">
        <f t="shared" si="426"/>
        <v/>
      </c>
      <c r="HL105" s="236" t="str">
        <f>IFERROR(VLOOKUP(HK105,'Referencia Parámetros'!$A$2:$B$18,2),"")</f>
        <v/>
      </c>
      <c r="HM105" s="140"/>
      <c r="HN105" s="140"/>
      <c r="HO105" s="136" t="str">
        <f t="shared" si="336"/>
        <v>Completar</v>
      </c>
      <c r="HP105" s="134"/>
      <c r="HQ105" s="134"/>
      <c r="HR105" s="134"/>
      <c r="HS105" s="136" t="str">
        <f t="shared" si="337"/>
        <v>Completar</v>
      </c>
      <c r="HT105" s="137" t="str">
        <f t="shared" si="338"/>
        <v>Completar</v>
      </c>
      <c r="HU105" s="137" t="str">
        <f t="shared" si="339"/>
        <v>Completar</v>
      </c>
      <c r="HV105" s="135"/>
      <c r="HW105" s="136" t="str">
        <f t="shared" si="340"/>
        <v>Completar</v>
      </c>
      <c r="HX105" s="237">
        <f t="shared" si="427"/>
        <v>0</v>
      </c>
      <c r="HY105" s="238">
        <f t="shared" si="428"/>
        <v>0</v>
      </c>
      <c r="HZ105" s="239" t="str">
        <f>IFERROR(IF(HY105&gt;20*HL105,'Referencia Parámetros'!$D$20,IF(HY105&gt;10*HL105,'Referencia Parámetros'!$D$21,IF(HY105&gt;5*HL105,'Referencia Parámetros'!$D$22, IF(HY105&gt;1,'Referencia Parámetros'!$D$23,"NO APLICA")))),"")</f>
        <v/>
      </c>
      <c r="IA105" s="240" t="str">
        <f t="shared" si="429"/>
        <v/>
      </c>
      <c r="IB105" s="291">
        <f t="shared" si="341"/>
        <v>0</v>
      </c>
      <c r="IC105" s="234">
        <f t="shared" si="430"/>
        <v>0</v>
      </c>
      <c r="ID105" s="234">
        <f t="shared" si="431"/>
        <v>0</v>
      </c>
      <c r="IE105" s="234">
        <f t="shared" si="432"/>
        <v>0</v>
      </c>
      <c r="IF105" s="242">
        <f t="shared" si="433"/>
        <v>0</v>
      </c>
      <c r="IH105" s="234">
        <f t="shared" si="460"/>
        <v>92</v>
      </c>
      <c r="II105" s="235" t="str">
        <f t="shared" si="434"/>
        <v/>
      </c>
      <c r="IJ105" s="236" t="str">
        <f>IFERROR(VLOOKUP(II105,'Referencia Parámetros'!$A$2:$B$18,2),"")</f>
        <v/>
      </c>
      <c r="IK105" s="140"/>
      <c r="IL105" s="140"/>
      <c r="IM105" s="136" t="str">
        <f t="shared" si="342"/>
        <v>Completar</v>
      </c>
      <c r="IN105" s="134"/>
      <c r="IO105" s="134"/>
      <c r="IP105" s="134"/>
      <c r="IQ105" s="136" t="str">
        <f t="shared" si="343"/>
        <v>Completar</v>
      </c>
      <c r="IR105" s="137" t="str">
        <f t="shared" si="344"/>
        <v>Completar</v>
      </c>
      <c r="IS105" s="137" t="str">
        <f t="shared" si="345"/>
        <v>Completar</v>
      </c>
      <c r="IT105" s="135"/>
      <c r="IU105" s="136" t="str">
        <f t="shared" si="346"/>
        <v>Completar</v>
      </c>
      <c r="IV105" s="237">
        <f t="shared" si="435"/>
        <v>0</v>
      </c>
      <c r="IW105" s="238">
        <f t="shared" si="436"/>
        <v>0</v>
      </c>
      <c r="IX105" s="239" t="str">
        <f>IFERROR(IF(IW105&gt;20*IJ105,'Referencia Parámetros'!$D$20,IF(IW105&gt;10*IJ105,'Referencia Parámetros'!$D$21,IF(IW105&gt;5*IJ105,'Referencia Parámetros'!$D$22, IF(IW105&gt;1,'Referencia Parámetros'!$D$23,"NO APLICA")))),"")</f>
        <v/>
      </c>
      <c r="IY105" s="240" t="str">
        <f t="shared" si="437"/>
        <v/>
      </c>
      <c r="IZ105" s="291">
        <f t="shared" si="347"/>
        <v>0</v>
      </c>
      <c r="JA105" s="234">
        <f t="shared" si="438"/>
        <v>0</v>
      </c>
      <c r="JB105" s="234">
        <f t="shared" si="439"/>
        <v>0</v>
      </c>
      <c r="JC105" s="234">
        <f t="shared" si="440"/>
        <v>0</v>
      </c>
      <c r="JD105" s="242">
        <f t="shared" si="441"/>
        <v>0</v>
      </c>
      <c r="JE105" s="198"/>
      <c r="JF105" s="234">
        <f t="shared" si="461"/>
        <v>92</v>
      </c>
      <c r="JG105" s="235" t="str">
        <f t="shared" si="442"/>
        <v/>
      </c>
      <c r="JH105" s="236" t="str">
        <f>IFERROR(VLOOKUP(JG105,'Referencia Parámetros'!$A$2:$B$18,2),"")</f>
        <v/>
      </c>
      <c r="JI105" s="140"/>
      <c r="JJ105" s="140"/>
      <c r="JK105" s="136" t="str">
        <f t="shared" si="348"/>
        <v>Completar</v>
      </c>
      <c r="JL105" s="134"/>
      <c r="JM105" s="134"/>
      <c r="JN105" s="134"/>
      <c r="JO105" s="136" t="str">
        <f t="shared" si="349"/>
        <v>Completar</v>
      </c>
      <c r="JP105" s="137" t="str">
        <f t="shared" si="350"/>
        <v>Completar</v>
      </c>
      <c r="JQ105" s="137" t="str">
        <f t="shared" si="351"/>
        <v>Completar</v>
      </c>
      <c r="JR105" s="135"/>
      <c r="JS105" s="136" t="str">
        <f t="shared" si="352"/>
        <v>Completar</v>
      </c>
      <c r="JT105" s="237">
        <f t="shared" si="443"/>
        <v>0</v>
      </c>
      <c r="JU105" s="238">
        <f t="shared" si="444"/>
        <v>0</v>
      </c>
      <c r="JV105" s="239" t="str">
        <f>IFERROR(IF(JU105&gt;20*JH105,'Referencia Parámetros'!$D$20,IF(JU105&gt;10*JH105,'Referencia Parámetros'!$D$21,IF(JU105&gt;5*JH105,'Referencia Parámetros'!$D$22, IF(JU105&gt;1,'Referencia Parámetros'!$D$23,"NO APLICA")))),"")</f>
        <v/>
      </c>
      <c r="JW105" s="240" t="str">
        <f t="shared" si="445"/>
        <v/>
      </c>
      <c r="JX105" s="291">
        <f t="shared" si="353"/>
        <v>0</v>
      </c>
      <c r="JY105" s="234">
        <f t="shared" si="446"/>
        <v>0</v>
      </c>
      <c r="JZ105" s="234">
        <f t="shared" si="447"/>
        <v>0</v>
      </c>
      <c r="KA105" s="234">
        <f t="shared" si="448"/>
        <v>0</v>
      </c>
      <c r="KB105" s="242">
        <f t="shared" si="449"/>
        <v>0</v>
      </c>
      <c r="LK105" s="244"/>
      <c r="LY105" s="198"/>
    </row>
    <row r="106" spans="1:337" ht="16.5" customHeight="1" x14ac:dyDescent="0.25">
      <c r="A106" s="234">
        <f t="shared" si="450"/>
        <v>93</v>
      </c>
      <c r="B106" s="235" t="str">
        <f t="shared" si="354"/>
        <v/>
      </c>
      <c r="C106" s="236" t="str">
        <f>+IFERROR(VLOOKUP(B106,'Referencia Parámetros'!$A$2:$B$18,2),"")</f>
        <v/>
      </c>
      <c r="D106" s="140"/>
      <c r="E106" s="134"/>
      <c r="F106" s="135"/>
      <c r="G106" s="134"/>
      <c r="H106" s="134"/>
      <c r="I106" s="134"/>
      <c r="J106" s="135"/>
      <c r="K106" s="141"/>
      <c r="L106" s="141"/>
      <c r="M106" s="135"/>
      <c r="N106" s="135"/>
      <c r="O106" s="237">
        <f t="shared" si="355"/>
        <v>0</v>
      </c>
      <c r="P106" s="238">
        <f t="shared" si="356"/>
        <v>0</v>
      </c>
      <c r="Q106" s="239" t="str">
        <f>IFERROR(IF(P106&gt;20*C106,'Referencia Parámetros'!$D$20,IF(P106&gt;10*C106,'Referencia Parámetros'!$D$21,IF(P106&gt;5*C106,'Referencia Parámetros'!$D$22,IF(P106&gt;1,'Referencia Parámetros'!$D$23,"NO APLICA")))),"")</f>
        <v/>
      </c>
      <c r="R106" s="240" t="str">
        <f t="shared" si="357"/>
        <v/>
      </c>
      <c r="S106" s="300">
        <f t="shared" si="288"/>
        <v>0</v>
      </c>
      <c r="T106" s="234">
        <f t="shared" si="358"/>
        <v>0</v>
      </c>
      <c r="U106" s="234">
        <f t="shared" si="359"/>
        <v>0</v>
      </c>
      <c r="V106" s="234">
        <f t="shared" si="360"/>
        <v>0</v>
      </c>
      <c r="W106" s="242">
        <f t="shared" si="361"/>
        <v>0</v>
      </c>
      <c r="X106" s="297"/>
      <c r="Z106" s="234">
        <f t="shared" si="451"/>
        <v>93</v>
      </c>
      <c r="AA106" s="235" t="str">
        <f t="shared" si="362"/>
        <v/>
      </c>
      <c r="AB106" s="236" t="str">
        <f>IFERROR(VLOOKUP(AA106,'Referencia Parámetros'!$A$2:$B$18,2),"")</f>
        <v/>
      </c>
      <c r="AC106" s="140"/>
      <c r="AD106" s="140"/>
      <c r="AE106" s="136" t="str">
        <f t="shared" si="289"/>
        <v>Completar</v>
      </c>
      <c r="AF106" s="134"/>
      <c r="AG106" s="134"/>
      <c r="AH106" s="134"/>
      <c r="AI106" s="136" t="str">
        <f t="shared" si="290"/>
        <v>Completar</v>
      </c>
      <c r="AJ106" s="137" t="str">
        <f t="shared" si="291"/>
        <v>Completar</v>
      </c>
      <c r="AK106" s="137" t="str">
        <f t="shared" si="292"/>
        <v>Completar</v>
      </c>
      <c r="AL106" s="135"/>
      <c r="AM106" s="136" t="str">
        <f t="shared" si="293"/>
        <v>Completar</v>
      </c>
      <c r="AN106" s="237">
        <f t="shared" si="363"/>
        <v>0</v>
      </c>
      <c r="AO106" s="238">
        <f t="shared" si="364"/>
        <v>0</v>
      </c>
      <c r="AP106" s="239" t="str">
        <f>IFERROR(IF(AO106&gt;20*AB106,'Referencia Parámetros'!$D$20,IF(AO106&gt;10*AB106,'Referencia Parámetros'!$D$21,IF(AO106&gt;5*AB106,'Referencia Parámetros'!$D$22, IF(AO106&gt;1,'Referencia Parámetros'!$D$23,"NO APLICA")))),"")</f>
        <v/>
      </c>
      <c r="AQ106" s="240" t="str">
        <f t="shared" si="365"/>
        <v/>
      </c>
      <c r="AR106" s="291">
        <f t="shared" si="462"/>
        <v>0</v>
      </c>
      <c r="AS106" s="234">
        <f t="shared" si="366"/>
        <v>0</v>
      </c>
      <c r="AT106" s="234">
        <f t="shared" si="367"/>
        <v>0</v>
      </c>
      <c r="AU106" s="234">
        <f t="shared" si="368"/>
        <v>0</v>
      </c>
      <c r="AV106" s="242">
        <f t="shared" si="369"/>
        <v>0</v>
      </c>
      <c r="AX106" s="234">
        <f t="shared" si="452"/>
        <v>93</v>
      </c>
      <c r="AY106" s="235" t="str">
        <f t="shared" si="370"/>
        <v/>
      </c>
      <c r="AZ106" s="236" t="str">
        <f>IFERROR(VLOOKUP(AY106,'Referencia Parámetros'!$A$2:$B$18,2),"")</f>
        <v/>
      </c>
      <c r="BA106" s="140"/>
      <c r="BB106" s="140"/>
      <c r="BC106" s="136" t="str">
        <f t="shared" si="294"/>
        <v>Completar</v>
      </c>
      <c r="BD106" s="134"/>
      <c r="BE106" s="134"/>
      <c r="BF106" s="134"/>
      <c r="BG106" s="136" t="str">
        <f t="shared" si="295"/>
        <v>Completar</v>
      </c>
      <c r="BH106" s="137" t="str">
        <f t="shared" si="296"/>
        <v>Completar</v>
      </c>
      <c r="BI106" s="137" t="str">
        <f t="shared" si="297"/>
        <v>Completar</v>
      </c>
      <c r="BJ106" s="135"/>
      <c r="BK106" s="136" t="str">
        <f t="shared" si="298"/>
        <v>Completar</v>
      </c>
      <c r="BL106" s="237">
        <f t="shared" si="371"/>
        <v>0</v>
      </c>
      <c r="BM106" s="238">
        <f t="shared" si="372"/>
        <v>0</v>
      </c>
      <c r="BN106" s="239" t="str">
        <f>IFERROR(IF(BM106&gt;20*AZ106,'Referencia Parámetros'!$D$20,IF(BM106&gt;10*AZ106,'Referencia Parámetros'!$D$21,IF(BM106&gt;5*AZ106,'Referencia Parámetros'!$D$22, IF(BM106&gt;1,'Referencia Parámetros'!$D$23,"NO APLICA")))),"")</f>
        <v/>
      </c>
      <c r="BO106" s="240" t="str">
        <f t="shared" si="373"/>
        <v/>
      </c>
      <c r="BP106" s="291">
        <f t="shared" si="299"/>
        <v>0</v>
      </c>
      <c r="BQ106" s="234">
        <f t="shared" si="374"/>
        <v>0</v>
      </c>
      <c r="BR106" s="234">
        <f t="shared" si="375"/>
        <v>0</v>
      </c>
      <c r="BS106" s="234">
        <f t="shared" si="376"/>
        <v>0</v>
      </c>
      <c r="BT106" s="242">
        <f t="shared" si="377"/>
        <v>0</v>
      </c>
      <c r="BV106" s="234">
        <f t="shared" si="453"/>
        <v>93</v>
      </c>
      <c r="BW106" s="235" t="str">
        <f t="shared" si="378"/>
        <v/>
      </c>
      <c r="BX106" s="236" t="str">
        <f>IFERROR(VLOOKUP(BW106,'Referencia Parámetros'!$A$2:$B$18,2),"")</f>
        <v/>
      </c>
      <c r="BY106" s="140"/>
      <c r="BZ106" s="140"/>
      <c r="CA106" s="136" t="str">
        <f t="shared" si="300"/>
        <v>Completar</v>
      </c>
      <c r="CB106" s="134"/>
      <c r="CC106" s="134"/>
      <c r="CD106" s="134"/>
      <c r="CE106" s="136" t="str">
        <f t="shared" si="301"/>
        <v>Completar</v>
      </c>
      <c r="CF106" s="137" t="str">
        <f t="shared" si="302"/>
        <v>Completar</v>
      </c>
      <c r="CG106" s="137" t="str">
        <f t="shared" si="303"/>
        <v>Completar</v>
      </c>
      <c r="CH106" s="135"/>
      <c r="CI106" s="136" t="str">
        <f t="shared" si="304"/>
        <v>Completar</v>
      </c>
      <c r="CJ106" s="237">
        <f t="shared" si="379"/>
        <v>0</v>
      </c>
      <c r="CK106" s="238">
        <f t="shared" si="380"/>
        <v>0</v>
      </c>
      <c r="CL106" s="239" t="str">
        <f>IFERROR(IF(CK106&gt;20*BX106,'Referencia Parámetros'!$D$20,IF(CK106&gt;10*BX106,'Referencia Parámetros'!$D$21,IF(CK106&gt;5*BX106,'Referencia Parámetros'!$D$22, IF(CK106&gt;1,'Referencia Parámetros'!$D$23,"NO APLICA")))),"")</f>
        <v/>
      </c>
      <c r="CM106" s="240" t="str">
        <f t="shared" si="381"/>
        <v/>
      </c>
      <c r="CN106" s="291">
        <f t="shared" si="305"/>
        <v>0</v>
      </c>
      <c r="CO106" s="234">
        <f t="shared" si="382"/>
        <v>0</v>
      </c>
      <c r="CP106" s="234">
        <f t="shared" si="383"/>
        <v>0</v>
      </c>
      <c r="CQ106" s="234">
        <f t="shared" si="384"/>
        <v>0</v>
      </c>
      <c r="CR106" s="242">
        <f t="shared" si="385"/>
        <v>0</v>
      </c>
      <c r="CT106" s="234">
        <f t="shared" si="454"/>
        <v>93</v>
      </c>
      <c r="CU106" s="235" t="str">
        <f t="shared" si="386"/>
        <v/>
      </c>
      <c r="CV106" s="236" t="str">
        <f>IFERROR(VLOOKUP(CU106,'Referencia Parámetros'!$A$2:$B$18,2),"")</f>
        <v/>
      </c>
      <c r="CW106" s="140"/>
      <c r="CX106" s="140"/>
      <c r="CY106" s="136" t="str">
        <f t="shared" si="306"/>
        <v>Completar</v>
      </c>
      <c r="CZ106" s="134"/>
      <c r="DA106" s="134"/>
      <c r="DB106" s="134"/>
      <c r="DC106" s="136" t="str">
        <f t="shared" si="307"/>
        <v>Completar</v>
      </c>
      <c r="DD106" s="137" t="str">
        <f t="shared" si="308"/>
        <v>Completar</v>
      </c>
      <c r="DE106" s="137" t="str">
        <f t="shared" si="309"/>
        <v>Completar</v>
      </c>
      <c r="DF106" s="135"/>
      <c r="DG106" s="136" t="str">
        <f t="shared" si="310"/>
        <v>Completar</v>
      </c>
      <c r="DH106" s="237">
        <f t="shared" si="387"/>
        <v>0</v>
      </c>
      <c r="DI106" s="238">
        <f t="shared" si="388"/>
        <v>0</v>
      </c>
      <c r="DJ106" s="239" t="str">
        <f>IFERROR(IF(DI106&gt;20*CV106,'Referencia Parámetros'!$D$20,IF(DI106&gt;10*CV106,'Referencia Parámetros'!$D$21,IF(DI106&gt;5*CV106,'Referencia Parámetros'!$D$22, IF(DI106&gt;1,'Referencia Parámetros'!$D$23,"NO APLICA")))),"")</f>
        <v/>
      </c>
      <c r="DK106" s="240" t="str">
        <f t="shared" si="389"/>
        <v/>
      </c>
      <c r="DL106" s="291">
        <f t="shared" si="311"/>
        <v>0</v>
      </c>
      <c r="DM106" s="234">
        <f t="shared" si="390"/>
        <v>0</v>
      </c>
      <c r="DN106" s="234">
        <f t="shared" si="391"/>
        <v>0</v>
      </c>
      <c r="DO106" s="234">
        <f t="shared" si="392"/>
        <v>0</v>
      </c>
      <c r="DP106" s="242">
        <f t="shared" si="393"/>
        <v>0</v>
      </c>
      <c r="DR106" s="234">
        <f t="shared" si="455"/>
        <v>93</v>
      </c>
      <c r="DS106" s="235" t="str">
        <f t="shared" si="394"/>
        <v/>
      </c>
      <c r="DT106" s="236" t="str">
        <f>IFERROR(VLOOKUP(DS106,'Referencia Parámetros'!$A$2:$B$18,2),"")</f>
        <v/>
      </c>
      <c r="DU106" s="140"/>
      <c r="DV106" s="140"/>
      <c r="DW106" s="136" t="str">
        <f t="shared" si="312"/>
        <v>Completar</v>
      </c>
      <c r="DX106" s="134"/>
      <c r="DY106" s="134"/>
      <c r="DZ106" s="134"/>
      <c r="EA106" s="136" t="str">
        <f t="shared" si="313"/>
        <v>Completar</v>
      </c>
      <c r="EB106" s="137" t="str">
        <f t="shared" si="314"/>
        <v>Completar</v>
      </c>
      <c r="EC106" s="137" t="str">
        <f t="shared" si="315"/>
        <v>Completar</v>
      </c>
      <c r="ED106" s="135"/>
      <c r="EE106" s="136" t="str">
        <f t="shared" si="316"/>
        <v>Completar</v>
      </c>
      <c r="EF106" s="237">
        <f t="shared" si="395"/>
        <v>0</v>
      </c>
      <c r="EG106" s="238">
        <f t="shared" si="396"/>
        <v>0</v>
      </c>
      <c r="EH106" s="239" t="str">
        <f>IFERROR(IF(EG106&gt;20*DT106,'Referencia Parámetros'!$D$20,IF(EG106&gt;10*DT106,'Referencia Parámetros'!$D$21,IF(EG106&gt;5*DT106,'Referencia Parámetros'!$D$22, IF(EG106&gt;1,'Referencia Parámetros'!$D$23,"NO APLICA")))),"")</f>
        <v/>
      </c>
      <c r="EI106" s="240" t="str">
        <f t="shared" si="397"/>
        <v/>
      </c>
      <c r="EJ106" s="291">
        <f t="shared" si="317"/>
        <v>0</v>
      </c>
      <c r="EK106" s="234">
        <f t="shared" si="398"/>
        <v>0</v>
      </c>
      <c r="EL106" s="234">
        <f t="shared" si="399"/>
        <v>0</v>
      </c>
      <c r="EM106" s="234">
        <f t="shared" si="400"/>
        <v>0</v>
      </c>
      <c r="EN106" s="242">
        <f t="shared" si="401"/>
        <v>0</v>
      </c>
      <c r="EP106" s="234">
        <f t="shared" si="456"/>
        <v>93</v>
      </c>
      <c r="EQ106" s="235" t="str">
        <f t="shared" si="402"/>
        <v/>
      </c>
      <c r="ER106" s="236" t="str">
        <f>IFERROR(VLOOKUP(EQ106,'Referencia Parámetros'!$A$2:$B$18,2),"")</f>
        <v/>
      </c>
      <c r="ES106" s="140"/>
      <c r="ET106" s="140"/>
      <c r="EU106" s="136" t="str">
        <f t="shared" si="318"/>
        <v>Completar</v>
      </c>
      <c r="EV106" s="134"/>
      <c r="EW106" s="134"/>
      <c r="EX106" s="134"/>
      <c r="EY106" s="136" t="str">
        <f t="shared" si="319"/>
        <v>Completar</v>
      </c>
      <c r="EZ106" s="137" t="str">
        <f t="shared" si="320"/>
        <v>Completar</v>
      </c>
      <c r="FA106" s="137" t="str">
        <f t="shared" si="321"/>
        <v>Completar</v>
      </c>
      <c r="FB106" s="135"/>
      <c r="FC106" s="136" t="str">
        <f t="shared" si="322"/>
        <v>Completar</v>
      </c>
      <c r="FD106" s="237">
        <f t="shared" si="403"/>
        <v>0</v>
      </c>
      <c r="FE106" s="238">
        <f t="shared" si="404"/>
        <v>0</v>
      </c>
      <c r="FF106" s="239" t="str">
        <f>IFERROR(IF(FE106&gt;20*ER106,'Referencia Parámetros'!$D$20,IF(FE106&gt;10*ER106,'Referencia Parámetros'!$D$21,IF(FE106&gt;5*ER106,'Referencia Parámetros'!$D$22, IF(FE106&gt;1,'Referencia Parámetros'!$D$23,"NO APLICA")))),"")</f>
        <v/>
      </c>
      <c r="FG106" s="240" t="str">
        <f t="shared" si="405"/>
        <v/>
      </c>
      <c r="FH106" s="291">
        <f t="shared" si="323"/>
        <v>0</v>
      </c>
      <c r="FI106" s="234">
        <f t="shared" si="406"/>
        <v>0</v>
      </c>
      <c r="FJ106" s="234">
        <f t="shared" si="407"/>
        <v>0</v>
      </c>
      <c r="FK106" s="234">
        <f t="shared" si="408"/>
        <v>0</v>
      </c>
      <c r="FL106" s="242">
        <f t="shared" si="409"/>
        <v>0</v>
      </c>
      <c r="FN106" s="234">
        <f t="shared" si="457"/>
        <v>93</v>
      </c>
      <c r="FO106" s="235" t="str">
        <f t="shared" si="410"/>
        <v/>
      </c>
      <c r="FP106" s="236" t="str">
        <f>IFERROR(VLOOKUP(FO106,'Referencia Parámetros'!$A$2:$B$18,2),"")</f>
        <v/>
      </c>
      <c r="FQ106" s="140"/>
      <c r="FR106" s="140"/>
      <c r="FS106" s="136" t="str">
        <f t="shared" si="324"/>
        <v>Completar</v>
      </c>
      <c r="FT106" s="134"/>
      <c r="FU106" s="134"/>
      <c r="FV106" s="134"/>
      <c r="FW106" s="136" t="str">
        <f t="shared" si="325"/>
        <v>Completar</v>
      </c>
      <c r="FX106" s="137" t="str">
        <f t="shared" si="326"/>
        <v>Completar</v>
      </c>
      <c r="FY106" s="137" t="str">
        <f t="shared" si="327"/>
        <v>Completar</v>
      </c>
      <c r="FZ106" s="135"/>
      <c r="GA106" s="136" t="str">
        <f t="shared" si="328"/>
        <v>Completar</v>
      </c>
      <c r="GB106" s="237">
        <f t="shared" si="411"/>
        <v>0</v>
      </c>
      <c r="GC106" s="238">
        <f t="shared" si="412"/>
        <v>0</v>
      </c>
      <c r="GD106" s="239" t="str">
        <f>IFERROR(IF(GC106&gt;20*FP106,'Referencia Parámetros'!$D$20,IF(GC106&gt;10*FP106,'Referencia Parámetros'!$D$21,IF(GC106&gt;5*FP106,'Referencia Parámetros'!$D$22, IF(GC106&gt;1,'Referencia Parámetros'!$D$23,"NO APLICA")))),"")</f>
        <v/>
      </c>
      <c r="GE106" s="240" t="str">
        <f t="shared" si="413"/>
        <v/>
      </c>
      <c r="GF106" s="291">
        <f t="shared" si="329"/>
        <v>0</v>
      </c>
      <c r="GG106" s="234">
        <f t="shared" si="414"/>
        <v>0</v>
      </c>
      <c r="GH106" s="234">
        <f t="shared" si="415"/>
        <v>0</v>
      </c>
      <c r="GI106" s="234">
        <f t="shared" si="416"/>
        <v>0</v>
      </c>
      <c r="GJ106" s="242">
        <f t="shared" si="417"/>
        <v>0</v>
      </c>
      <c r="GL106" s="234">
        <f t="shared" si="458"/>
        <v>93</v>
      </c>
      <c r="GM106" s="235" t="str">
        <f t="shared" si="418"/>
        <v/>
      </c>
      <c r="GN106" s="236" t="str">
        <f>IFERROR(VLOOKUP(GM106,'Referencia Parámetros'!$A$2:$B$18,2),"")</f>
        <v/>
      </c>
      <c r="GO106" s="140"/>
      <c r="GP106" s="140"/>
      <c r="GQ106" s="136" t="str">
        <f t="shared" si="330"/>
        <v>Completar</v>
      </c>
      <c r="GR106" s="134"/>
      <c r="GS106" s="134"/>
      <c r="GT106" s="134"/>
      <c r="GU106" s="136" t="str">
        <f t="shared" si="331"/>
        <v>Completar</v>
      </c>
      <c r="GV106" s="137" t="str">
        <f t="shared" si="332"/>
        <v>Completar</v>
      </c>
      <c r="GW106" s="137" t="str">
        <f t="shared" si="333"/>
        <v>Completar</v>
      </c>
      <c r="GX106" s="135"/>
      <c r="GY106" s="136" t="str">
        <f t="shared" si="334"/>
        <v>Completar</v>
      </c>
      <c r="GZ106" s="237">
        <f t="shared" si="419"/>
        <v>0</v>
      </c>
      <c r="HA106" s="238">
        <f t="shared" si="420"/>
        <v>0</v>
      </c>
      <c r="HB106" s="239" t="str">
        <f>IFERROR(IF(HA106&gt;20*GN106,'Referencia Parámetros'!$D$20,IF(HA106&gt;10*GN106,'Referencia Parámetros'!$D$21,IF(HA106&gt;5*GN106,'Referencia Parámetros'!$D$22, IF(HA106&gt;1,'Referencia Parámetros'!$D$23,"NO APLICA")))),"")</f>
        <v/>
      </c>
      <c r="HC106" s="240" t="str">
        <f t="shared" si="421"/>
        <v/>
      </c>
      <c r="HD106" s="291">
        <f t="shared" si="335"/>
        <v>0</v>
      </c>
      <c r="HE106" s="234">
        <f t="shared" si="422"/>
        <v>0</v>
      </c>
      <c r="HF106" s="234">
        <f t="shared" si="423"/>
        <v>0</v>
      </c>
      <c r="HG106" s="234">
        <f t="shared" si="424"/>
        <v>0</v>
      </c>
      <c r="HH106" s="242">
        <f t="shared" si="425"/>
        <v>0</v>
      </c>
      <c r="HJ106" s="234">
        <f t="shared" si="459"/>
        <v>93</v>
      </c>
      <c r="HK106" s="235" t="str">
        <f t="shared" si="426"/>
        <v/>
      </c>
      <c r="HL106" s="236" t="str">
        <f>IFERROR(VLOOKUP(HK106,'Referencia Parámetros'!$A$2:$B$18,2),"")</f>
        <v/>
      </c>
      <c r="HM106" s="140"/>
      <c r="HN106" s="140"/>
      <c r="HO106" s="136" t="str">
        <f t="shared" si="336"/>
        <v>Completar</v>
      </c>
      <c r="HP106" s="134"/>
      <c r="HQ106" s="134"/>
      <c r="HR106" s="134"/>
      <c r="HS106" s="136" t="str">
        <f t="shared" si="337"/>
        <v>Completar</v>
      </c>
      <c r="HT106" s="137" t="str">
        <f t="shared" si="338"/>
        <v>Completar</v>
      </c>
      <c r="HU106" s="137" t="str">
        <f t="shared" si="339"/>
        <v>Completar</v>
      </c>
      <c r="HV106" s="135"/>
      <c r="HW106" s="136" t="str">
        <f t="shared" si="340"/>
        <v>Completar</v>
      </c>
      <c r="HX106" s="237">
        <f t="shared" si="427"/>
        <v>0</v>
      </c>
      <c r="HY106" s="238">
        <f t="shared" si="428"/>
        <v>0</v>
      </c>
      <c r="HZ106" s="239" t="str">
        <f>IFERROR(IF(HY106&gt;20*HL106,'Referencia Parámetros'!$D$20,IF(HY106&gt;10*HL106,'Referencia Parámetros'!$D$21,IF(HY106&gt;5*HL106,'Referencia Parámetros'!$D$22, IF(HY106&gt;1,'Referencia Parámetros'!$D$23,"NO APLICA")))),"")</f>
        <v/>
      </c>
      <c r="IA106" s="240" t="str">
        <f t="shared" si="429"/>
        <v/>
      </c>
      <c r="IB106" s="291">
        <f t="shared" si="341"/>
        <v>0</v>
      </c>
      <c r="IC106" s="234">
        <f t="shared" si="430"/>
        <v>0</v>
      </c>
      <c r="ID106" s="234">
        <f t="shared" si="431"/>
        <v>0</v>
      </c>
      <c r="IE106" s="234">
        <f t="shared" si="432"/>
        <v>0</v>
      </c>
      <c r="IF106" s="242">
        <f t="shared" si="433"/>
        <v>0</v>
      </c>
      <c r="IH106" s="234">
        <f t="shared" si="460"/>
        <v>93</v>
      </c>
      <c r="II106" s="235" t="str">
        <f t="shared" si="434"/>
        <v/>
      </c>
      <c r="IJ106" s="236" t="str">
        <f>IFERROR(VLOOKUP(II106,'Referencia Parámetros'!$A$2:$B$18,2),"")</f>
        <v/>
      </c>
      <c r="IK106" s="140"/>
      <c r="IL106" s="140"/>
      <c r="IM106" s="136" t="str">
        <f t="shared" si="342"/>
        <v>Completar</v>
      </c>
      <c r="IN106" s="134"/>
      <c r="IO106" s="134"/>
      <c r="IP106" s="134"/>
      <c r="IQ106" s="136" t="str">
        <f t="shared" si="343"/>
        <v>Completar</v>
      </c>
      <c r="IR106" s="137" t="str">
        <f t="shared" si="344"/>
        <v>Completar</v>
      </c>
      <c r="IS106" s="137" t="str">
        <f t="shared" si="345"/>
        <v>Completar</v>
      </c>
      <c r="IT106" s="135"/>
      <c r="IU106" s="136" t="str">
        <f t="shared" si="346"/>
        <v>Completar</v>
      </c>
      <c r="IV106" s="237">
        <f t="shared" si="435"/>
        <v>0</v>
      </c>
      <c r="IW106" s="238">
        <f t="shared" si="436"/>
        <v>0</v>
      </c>
      <c r="IX106" s="239" t="str">
        <f>IFERROR(IF(IW106&gt;20*IJ106,'Referencia Parámetros'!$D$20,IF(IW106&gt;10*IJ106,'Referencia Parámetros'!$D$21,IF(IW106&gt;5*IJ106,'Referencia Parámetros'!$D$22, IF(IW106&gt;1,'Referencia Parámetros'!$D$23,"NO APLICA")))),"")</f>
        <v/>
      </c>
      <c r="IY106" s="240" t="str">
        <f t="shared" si="437"/>
        <v/>
      </c>
      <c r="IZ106" s="291">
        <f t="shared" si="347"/>
        <v>0</v>
      </c>
      <c r="JA106" s="234">
        <f t="shared" si="438"/>
        <v>0</v>
      </c>
      <c r="JB106" s="234">
        <f t="shared" si="439"/>
        <v>0</v>
      </c>
      <c r="JC106" s="234">
        <f t="shared" si="440"/>
        <v>0</v>
      </c>
      <c r="JD106" s="242">
        <f t="shared" si="441"/>
        <v>0</v>
      </c>
      <c r="JE106" s="198"/>
      <c r="JF106" s="234">
        <f t="shared" si="461"/>
        <v>93</v>
      </c>
      <c r="JG106" s="235" t="str">
        <f t="shared" si="442"/>
        <v/>
      </c>
      <c r="JH106" s="236" t="str">
        <f>IFERROR(VLOOKUP(JG106,'Referencia Parámetros'!$A$2:$B$18,2),"")</f>
        <v/>
      </c>
      <c r="JI106" s="140"/>
      <c r="JJ106" s="140"/>
      <c r="JK106" s="136" t="str">
        <f t="shared" si="348"/>
        <v>Completar</v>
      </c>
      <c r="JL106" s="134"/>
      <c r="JM106" s="134"/>
      <c r="JN106" s="134"/>
      <c r="JO106" s="136" t="str">
        <f t="shared" si="349"/>
        <v>Completar</v>
      </c>
      <c r="JP106" s="137" t="str">
        <f t="shared" si="350"/>
        <v>Completar</v>
      </c>
      <c r="JQ106" s="137" t="str">
        <f t="shared" si="351"/>
        <v>Completar</v>
      </c>
      <c r="JR106" s="135"/>
      <c r="JS106" s="136" t="str">
        <f t="shared" si="352"/>
        <v>Completar</v>
      </c>
      <c r="JT106" s="237">
        <f t="shared" si="443"/>
        <v>0</v>
      </c>
      <c r="JU106" s="238">
        <f t="shared" si="444"/>
        <v>0</v>
      </c>
      <c r="JV106" s="239" t="str">
        <f>IFERROR(IF(JU106&gt;20*JH106,'Referencia Parámetros'!$D$20,IF(JU106&gt;10*JH106,'Referencia Parámetros'!$D$21,IF(JU106&gt;5*JH106,'Referencia Parámetros'!$D$22, IF(JU106&gt;1,'Referencia Parámetros'!$D$23,"NO APLICA")))),"")</f>
        <v/>
      </c>
      <c r="JW106" s="240" t="str">
        <f t="shared" si="445"/>
        <v/>
      </c>
      <c r="JX106" s="291">
        <f t="shared" si="353"/>
        <v>0</v>
      </c>
      <c r="JY106" s="234">
        <f t="shared" si="446"/>
        <v>0</v>
      </c>
      <c r="JZ106" s="234">
        <f t="shared" si="447"/>
        <v>0</v>
      </c>
      <c r="KA106" s="234">
        <f t="shared" si="448"/>
        <v>0</v>
      </c>
      <c r="KB106" s="242">
        <f t="shared" si="449"/>
        <v>0</v>
      </c>
      <c r="LK106" s="244"/>
      <c r="LY106" s="198"/>
    </row>
    <row r="107" spans="1:337" ht="16.5" customHeight="1" x14ac:dyDescent="0.25">
      <c r="A107" s="234">
        <f t="shared" si="450"/>
        <v>94</v>
      </c>
      <c r="B107" s="235" t="str">
        <f t="shared" si="354"/>
        <v/>
      </c>
      <c r="C107" s="236" t="str">
        <f>+IFERROR(VLOOKUP(B107,'Referencia Parámetros'!$A$2:$B$18,2),"")</f>
        <v/>
      </c>
      <c r="D107" s="140"/>
      <c r="E107" s="134"/>
      <c r="F107" s="135"/>
      <c r="G107" s="134"/>
      <c r="H107" s="134"/>
      <c r="I107" s="134"/>
      <c r="J107" s="135"/>
      <c r="K107" s="141"/>
      <c r="L107" s="141"/>
      <c r="M107" s="135"/>
      <c r="N107" s="135"/>
      <c r="O107" s="237">
        <f t="shared" si="355"/>
        <v>0</v>
      </c>
      <c r="P107" s="238">
        <f t="shared" si="356"/>
        <v>0</v>
      </c>
      <c r="Q107" s="239" t="str">
        <f>IFERROR(IF(P107&gt;20*C107,'Referencia Parámetros'!$D$20,IF(P107&gt;10*C107,'Referencia Parámetros'!$D$21,IF(P107&gt;5*C107,'Referencia Parámetros'!$D$22,IF(P107&gt;1,'Referencia Parámetros'!$D$23,"NO APLICA")))),"")</f>
        <v/>
      </c>
      <c r="R107" s="240" t="str">
        <f t="shared" si="357"/>
        <v/>
      </c>
      <c r="S107" s="300">
        <f t="shared" si="288"/>
        <v>0</v>
      </c>
      <c r="T107" s="234">
        <f t="shared" si="358"/>
        <v>0</v>
      </c>
      <c r="U107" s="234">
        <f t="shared" si="359"/>
        <v>0</v>
      </c>
      <c r="V107" s="234">
        <f t="shared" si="360"/>
        <v>0</v>
      </c>
      <c r="W107" s="242">
        <f t="shared" si="361"/>
        <v>0</v>
      </c>
      <c r="X107" s="297"/>
      <c r="Z107" s="234">
        <f t="shared" si="451"/>
        <v>94</v>
      </c>
      <c r="AA107" s="235" t="str">
        <f t="shared" si="362"/>
        <v/>
      </c>
      <c r="AB107" s="236" t="str">
        <f>IFERROR(VLOOKUP(AA107,'Referencia Parámetros'!$A$2:$B$18,2),"")</f>
        <v/>
      </c>
      <c r="AC107" s="140"/>
      <c r="AD107" s="140"/>
      <c r="AE107" s="136" t="str">
        <f t="shared" si="289"/>
        <v>Completar</v>
      </c>
      <c r="AF107" s="134"/>
      <c r="AG107" s="134"/>
      <c r="AH107" s="134"/>
      <c r="AI107" s="136" t="str">
        <f t="shared" si="290"/>
        <v>Completar</v>
      </c>
      <c r="AJ107" s="137" t="str">
        <f t="shared" si="291"/>
        <v>Completar</v>
      </c>
      <c r="AK107" s="137" t="str">
        <f t="shared" si="292"/>
        <v>Completar</v>
      </c>
      <c r="AL107" s="135"/>
      <c r="AM107" s="136" t="str">
        <f t="shared" si="293"/>
        <v>Completar</v>
      </c>
      <c r="AN107" s="237">
        <f t="shared" si="363"/>
        <v>0</v>
      </c>
      <c r="AO107" s="238">
        <f t="shared" si="364"/>
        <v>0</v>
      </c>
      <c r="AP107" s="239" t="str">
        <f>IFERROR(IF(AO107&gt;20*AB107,'Referencia Parámetros'!$D$20,IF(AO107&gt;10*AB107,'Referencia Parámetros'!$D$21,IF(AO107&gt;5*AB107,'Referencia Parámetros'!$D$22, IF(AO107&gt;1,'Referencia Parámetros'!$D$23,"NO APLICA")))),"")</f>
        <v/>
      </c>
      <c r="AQ107" s="240" t="str">
        <f t="shared" si="365"/>
        <v/>
      </c>
      <c r="AR107" s="291">
        <f t="shared" si="462"/>
        <v>0</v>
      </c>
      <c r="AS107" s="234">
        <f t="shared" si="366"/>
        <v>0</v>
      </c>
      <c r="AT107" s="234">
        <f t="shared" si="367"/>
        <v>0</v>
      </c>
      <c r="AU107" s="234">
        <f t="shared" si="368"/>
        <v>0</v>
      </c>
      <c r="AV107" s="242">
        <f t="shared" si="369"/>
        <v>0</v>
      </c>
      <c r="AX107" s="234">
        <f t="shared" si="452"/>
        <v>94</v>
      </c>
      <c r="AY107" s="235" t="str">
        <f t="shared" si="370"/>
        <v/>
      </c>
      <c r="AZ107" s="236" t="str">
        <f>IFERROR(VLOOKUP(AY107,'Referencia Parámetros'!$A$2:$B$18,2),"")</f>
        <v/>
      </c>
      <c r="BA107" s="140"/>
      <c r="BB107" s="140"/>
      <c r="BC107" s="136" t="str">
        <f t="shared" si="294"/>
        <v>Completar</v>
      </c>
      <c r="BD107" s="134"/>
      <c r="BE107" s="134"/>
      <c r="BF107" s="134"/>
      <c r="BG107" s="136" t="str">
        <f t="shared" si="295"/>
        <v>Completar</v>
      </c>
      <c r="BH107" s="137" t="str">
        <f t="shared" si="296"/>
        <v>Completar</v>
      </c>
      <c r="BI107" s="137" t="str">
        <f t="shared" si="297"/>
        <v>Completar</v>
      </c>
      <c r="BJ107" s="135"/>
      <c r="BK107" s="136" t="str">
        <f t="shared" si="298"/>
        <v>Completar</v>
      </c>
      <c r="BL107" s="237">
        <f t="shared" si="371"/>
        <v>0</v>
      </c>
      <c r="BM107" s="238">
        <f t="shared" si="372"/>
        <v>0</v>
      </c>
      <c r="BN107" s="239" t="str">
        <f>IFERROR(IF(BM107&gt;20*AZ107,'Referencia Parámetros'!$D$20,IF(BM107&gt;10*AZ107,'Referencia Parámetros'!$D$21,IF(BM107&gt;5*AZ107,'Referencia Parámetros'!$D$22, IF(BM107&gt;1,'Referencia Parámetros'!$D$23,"NO APLICA")))),"")</f>
        <v/>
      </c>
      <c r="BO107" s="240" t="str">
        <f t="shared" si="373"/>
        <v/>
      </c>
      <c r="BP107" s="291">
        <f t="shared" si="299"/>
        <v>0</v>
      </c>
      <c r="BQ107" s="234">
        <f t="shared" si="374"/>
        <v>0</v>
      </c>
      <c r="BR107" s="234">
        <f t="shared" si="375"/>
        <v>0</v>
      </c>
      <c r="BS107" s="234">
        <f t="shared" si="376"/>
        <v>0</v>
      </c>
      <c r="BT107" s="242">
        <f t="shared" si="377"/>
        <v>0</v>
      </c>
      <c r="BV107" s="234">
        <f t="shared" si="453"/>
        <v>94</v>
      </c>
      <c r="BW107" s="235" t="str">
        <f t="shared" si="378"/>
        <v/>
      </c>
      <c r="BX107" s="236" t="str">
        <f>IFERROR(VLOOKUP(BW107,'Referencia Parámetros'!$A$2:$B$18,2),"")</f>
        <v/>
      </c>
      <c r="BY107" s="140"/>
      <c r="BZ107" s="140"/>
      <c r="CA107" s="136" t="str">
        <f t="shared" si="300"/>
        <v>Completar</v>
      </c>
      <c r="CB107" s="134"/>
      <c r="CC107" s="134"/>
      <c r="CD107" s="134"/>
      <c r="CE107" s="136" t="str">
        <f t="shared" si="301"/>
        <v>Completar</v>
      </c>
      <c r="CF107" s="137" t="str">
        <f t="shared" si="302"/>
        <v>Completar</v>
      </c>
      <c r="CG107" s="137" t="str">
        <f t="shared" si="303"/>
        <v>Completar</v>
      </c>
      <c r="CH107" s="135"/>
      <c r="CI107" s="136" t="str">
        <f t="shared" si="304"/>
        <v>Completar</v>
      </c>
      <c r="CJ107" s="237">
        <f t="shared" si="379"/>
        <v>0</v>
      </c>
      <c r="CK107" s="238">
        <f t="shared" si="380"/>
        <v>0</v>
      </c>
      <c r="CL107" s="239" t="str">
        <f>IFERROR(IF(CK107&gt;20*BX107,'Referencia Parámetros'!$D$20,IF(CK107&gt;10*BX107,'Referencia Parámetros'!$D$21,IF(CK107&gt;5*BX107,'Referencia Parámetros'!$D$22, IF(CK107&gt;1,'Referencia Parámetros'!$D$23,"NO APLICA")))),"")</f>
        <v/>
      </c>
      <c r="CM107" s="240" t="str">
        <f t="shared" si="381"/>
        <v/>
      </c>
      <c r="CN107" s="291">
        <f t="shared" si="305"/>
        <v>0</v>
      </c>
      <c r="CO107" s="234">
        <f t="shared" si="382"/>
        <v>0</v>
      </c>
      <c r="CP107" s="234">
        <f t="shared" si="383"/>
        <v>0</v>
      </c>
      <c r="CQ107" s="234">
        <f t="shared" si="384"/>
        <v>0</v>
      </c>
      <c r="CR107" s="242">
        <f t="shared" si="385"/>
        <v>0</v>
      </c>
      <c r="CT107" s="234">
        <f t="shared" si="454"/>
        <v>94</v>
      </c>
      <c r="CU107" s="235" t="str">
        <f t="shared" si="386"/>
        <v/>
      </c>
      <c r="CV107" s="236" t="str">
        <f>IFERROR(VLOOKUP(CU107,'Referencia Parámetros'!$A$2:$B$18,2),"")</f>
        <v/>
      </c>
      <c r="CW107" s="140"/>
      <c r="CX107" s="140"/>
      <c r="CY107" s="136" t="str">
        <f t="shared" si="306"/>
        <v>Completar</v>
      </c>
      <c r="CZ107" s="134"/>
      <c r="DA107" s="134"/>
      <c r="DB107" s="134"/>
      <c r="DC107" s="136" t="str">
        <f t="shared" si="307"/>
        <v>Completar</v>
      </c>
      <c r="DD107" s="137" t="str">
        <f t="shared" si="308"/>
        <v>Completar</v>
      </c>
      <c r="DE107" s="137" t="str">
        <f t="shared" si="309"/>
        <v>Completar</v>
      </c>
      <c r="DF107" s="135"/>
      <c r="DG107" s="136" t="str">
        <f t="shared" si="310"/>
        <v>Completar</v>
      </c>
      <c r="DH107" s="237">
        <f t="shared" si="387"/>
        <v>0</v>
      </c>
      <c r="DI107" s="238">
        <f t="shared" si="388"/>
        <v>0</v>
      </c>
      <c r="DJ107" s="239" t="str">
        <f>IFERROR(IF(DI107&gt;20*CV107,'Referencia Parámetros'!$D$20,IF(DI107&gt;10*CV107,'Referencia Parámetros'!$D$21,IF(DI107&gt;5*CV107,'Referencia Parámetros'!$D$22, IF(DI107&gt;1,'Referencia Parámetros'!$D$23,"NO APLICA")))),"")</f>
        <v/>
      </c>
      <c r="DK107" s="240" t="str">
        <f t="shared" si="389"/>
        <v/>
      </c>
      <c r="DL107" s="291">
        <f t="shared" si="311"/>
        <v>0</v>
      </c>
      <c r="DM107" s="234">
        <f t="shared" si="390"/>
        <v>0</v>
      </c>
      <c r="DN107" s="234">
        <f t="shared" si="391"/>
        <v>0</v>
      </c>
      <c r="DO107" s="234">
        <f t="shared" si="392"/>
        <v>0</v>
      </c>
      <c r="DP107" s="242">
        <f t="shared" si="393"/>
        <v>0</v>
      </c>
      <c r="DR107" s="234">
        <f t="shared" si="455"/>
        <v>94</v>
      </c>
      <c r="DS107" s="235" t="str">
        <f t="shared" si="394"/>
        <v/>
      </c>
      <c r="DT107" s="236" t="str">
        <f>IFERROR(VLOOKUP(DS107,'Referencia Parámetros'!$A$2:$B$18,2),"")</f>
        <v/>
      </c>
      <c r="DU107" s="140"/>
      <c r="DV107" s="140"/>
      <c r="DW107" s="136" t="str">
        <f t="shared" si="312"/>
        <v>Completar</v>
      </c>
      <c r="DX107" s="134"/>
      <c r="DY107" s="134"/>
      <c r="DZ107" s="134"/>
      <c r="EA107" s="136" t="str">
        <f t="shared" si="313"/>
        <v>Completar</v>
      </c>
      <c r="EB107" s="137" t="str">
        <f t="shared" si="314"/>
        <v>Completar</v>
      </c>
      <c r="EC107" s="137" t="str">
        <f t="shared" si="315"/>
        <v>Completar</v>
      </c>
      <c r="ED107" s="135"/>
      <c r="EE107" s="136" t="str">
        <f t="shared" si="316"/>
        <v>Completar</v>
      </c>
      <c r="EF107" s="237">
        <f t="shared" si="395"/>
        <v>0</v>
      </c>
      <c r="EG107" s="238">
        <f t="shared" si="396"/>
        <v>0</v>
      </c>
      <c r="EH107" s="239" t="str">
        <f>IFERROR(IF(EG107&gt;20*DT107,'Referencia Parámetros'!$D$20,IF(EG107&gt;10*DT107,'Referencia Parámetros'!$D$21,IF(EG107&gt;5*DT107,'Referencia Parámetros'!$D$22, IF(EG107&gt;1,'Referencia Parámetros'!$D$23,"NO APLICA")))),"")</f>
        <v/>
      </c>
      <c r="EI107" s="240" t="str">
        <f t="shared" si="397"/>
        <v/>
      </c>
      <c r="EJ107" s="291">
        <f t="shared" si="317"/>
        <v>0</v>
      </c>
      <c r="EK107" s="234">
        <f t="shared" si="398"/>
        <v>0</v>
      </c>
      <c r="EL107" s="234">
        <f t="shared" si="399"/>
        <v>0</v>
      </c>
      <c r="EM107" s="234">
        <f t="shared" si="400"/>
        <v>0</v>
      </c>
      <c r="EN107" s="242">
        <f t="shared" si="401"/>
        <v>0</v>
      </c>
      <c r="EP107" s="234">
        <f t="shared" si="456"/>
        <v>94</v>
      </c>
      <c r="EQ107" s="235" t="str">
        <f t="shared" si="402"/>
        <v/>
      </c>
      <c r="ER107" s="236" t="str">
        <f>IFERROR(VLOOKUP(EQ107,'Referencia Parámetros'!$A$2:$B$18,2),"")</f>
        <v/>
      </c>
      <c r="ES107" s="140"/>
      <c r="ET107" s="140"/>
      <c r="EU107" s="136" t="str">
        <f t="shared" si="318"/>
        <v>Completar</v>
      </c>
      <c r="EV107" s="134"/>
      <c r="EW107" s="134"/>
      <c r="EX107" s="134"/>
      <c r="EY107" s="136" t="str">
        <f t="shared" si="319"/>
        <v>Completar</v>
      </c>
      <c r="EZ107" s="137" t="str">
        <f t="shared" si="320"/>
        <v>Completar</v>
      </c>
      <c r="FA107" s="137" t="str">
        <f t="shared" si="321"/>
        <v>Completar</v>
      </c>
      <c r="FB107" s="135"/>
      <c r="FC107" s="136" t="str">
        <f t="shared" si="322"/>
        <v>Completar</v>
      </c>
      <c r="FD107" s="237">
        <f t="shared" si="403"/>
        <v>0</v>
      </c>
      <c r="FE107" s="238">
        <f t="shared" si="404"/>
        <v>0</v>
      </c>
      <c r="FF107" s="239" t="str">
        <f>IFERROR(IF(FE107&gt;20*ER107,'Referencia Parámetros'!$D$20,IF(FE107&gt;10*ER107,'Referencia Parámetros'!$D$21,IF(FE107&gt;5*ER107,'Referencia Parámetros'!$D$22, IF(FE107&gt;1,'Referencia Parámetros'!$D$23,"NO APLICA")))),"")</f>
        <v/>
      </c>
      <c r="FG107" s="240" t="str">
        <f t="shared" si="405"/>
        <v/>
      </c>
      <c r="FH107" s="291">
        <f t="shared" si="323"/>
        <v>0</v>
      </c>
      <c r="FI107" s="234">
        <f t="shared" si="406"/>
        <v>0</v>
      </c>
      <c r="FJ107" s="234">
        <f t="shared" si="407"/>
        <v>0</v>
      </c>
      <c r="FK107" s="234">
        <f t="shared" si="408"/>
        <v>0</v>
      </c>
      <c r="FL107" s="242">
        <f t="shared" si="409"/>
        <v>0</v>
      </c>
      <c r="FN107" s="234">
        <f t="shared" si="457"/>
        <v>94</v>
      </c>
      <c r="FO107" s="235" t="str">
        <f t="shared" si="410"/>
        <v/>
      </c>
      <c r="FP107" s="236" t="str">
        <f>IFERROR(VLOOKUP(FO107,'Referencia Parámetros'!$A$2:$B$18,2),"")</f>
        <v/>
      </c>
      <c r="FQ107" s="140"/>
      <c r="FR107" s="140"/>
      <c r="FS107" s="136" t="str">
        <f t="shared" si="324"/>
        <v>Completar</v>
      </c>
      <c r="FT107" s="134"/>
      <c r="FU107" s="134"/>
      <c r="FV107" s="134"/>
      <c r="FW107" s="136" t="str">
        <f t="shared" si="325"/>
        <v>Completar</v>
      </c>
      <c r="FX107" s="137" t="str">
        <f t="shared" si="326"/>
        <v>Completar</v>
      </c>
      <c r="FY107" s="137" t="str">
        <f t="shared" si="327"/>
        <v>Completar</v>
      </c>
      <c r="FZ107" s="135"/>
      <c r="GA107" s="136" t="str">
        <f t="shared" si="328"/>
        <v>Completar</v>
      </c>
      <c r="GB107" s="237">
        <f t="shared" si="411"/>
        <v>0</v>
      </c>
      <c r="GC107" s="238">
        <f t="shared" si="412"/>
        <v>0</v>
      </c>
      <c r="GD107" s="239" t="str">
        <f>IFERROR(IF(GC107&gt;20*FP107,'Referencia Parámetros'!$D$20,IF(GC107&gt;10*FP107,'Referencia Parámetros'!$D$21,IF(GC107&gt;5*FP107,'Referencia Parámetros'!$D$22, IF(GC107&gt;1,'Referencia Parámetros'!$D$23,"NO APLICA")))),"")</f>
        <v/>
      </c>
      <c r="GE107" s="240" t="str">
        <f t="shared" si="413"/>
        <v/>
      </c>
      <c r="GF107" s="291">
        <f t="shared" si="329"/>
        <v>0</v>
      </c>
      <c r="GG107" s="234">
        <f t="shared" si="414"/>
        <v>0</v>
      </c>
      <c r="GH107" s="234">
        <f t="shared" si="415"/>
        <v>0</v>
      </c>
      <c r="GI107" s="234">
        <f t="shared" si="416"/>
        <v>0</v>
      </c>
      <c r="GJ107" s="242">
        <f t="shared" si="417"/>
        <v>0</v>
      </c>
      <c r="GL107" s="234">
        <f t="shared" si="458"/>
        <v>94</v>
      </c>
      <c r="GM107" s="235" t="str">
        <f t="shared" si="418"/>
        <v/>
      </c>
      <c r="GN107" s="236" t="str">
        <f>IFERROR(VLOOKUP(GM107,'Referencia Parámetros'!$A$2:$B$18,2),"")</f>
        <v/>
      </c>
      <c r="GO107" s="140"/>
      <c r="GP107" s="140"/>
      <c r="GQ107" s="136" t="str">
        <f t="shared" si="330"/>
        <v>Completar</v>
      </c>
      <c r="GR107" s="134"/>
      <c r="GS107" s="134"/>
      <c r="GT107" s="134"/>
      <c r="GU107" s="136" t="str">
        <f t="shared" si="331"/>
        <v>Completar</v>
      </c>
      <c r="GV107" s="137" t="str">
        <f t="shared" si="332"/>
        <v>Completar</v>
      </c>
      <c r="GW107" s="137" t="str">
        <f t="shared" si="333"/>
        <v>Completar</v>
      </c>
      <c r="GX107" s="135"/>
      <c r="GY107" s="136" t="str">
        <f t="shared" si="334"/>
        <v>Completar</v>
      </c>
      <c r="GZ107" s="237">
        <f t="shared" si="419"/>
        <v>0</v>
      </c>
      <c r="HA107" s="238">
        <f t="shared" si="420"/>
        <v>0</v>
      </c>
      <c r="HB107" s="239" t="str">
        <f>IFERROR(IF(HA107&gt;20*GN107,'Referencia Parámetros'!$D$20,IF(HA107&gt;10*GN107,'Referencia Parámetros'!$D$21,IF(HA107&gt;5*GN107,'Referencia Parámetros'!$D$22, IF(HA107&gt;1,'Referencia Parámetros'!$D$23,"NO APLICA")))),"")</f>
        <v/>
      </c>
      <c r="HC107" s="240" t="str">
        <f t="shared" si="421"/>
        <v/>
      </c>
      <c r="HD107" s="291">
        <f t="shared" si="335"/>
        <v>0</v>
      </c>
      <c r="HE107" s="234">
        <f t="shared" si="422"/>
        <v>0</v>
      </c>
      <c r="HF107" s="234">
        <f t="shared" si="423"/>
        <v>0</v>
      </c>
      <c r="HG107" s="234">
        <f t="shared" si="424"/>
        <v>0</v>
      </c>
      <c r="HH107" s="242">
        <f t="shared" si="425"/>
        <v>0</v>
      </c>
      <c r="HJ107" s="234">
        <f t="shared" si="459"/>
        <v>94</v>
      </c>
      <c r="HK107" s="235" t="str">
        <f t="shared" si="426"/>
        <v/>
      </c>
      <c r="HL107" s="236" t="str">
        <f>IFERROR(VLOOKUP(HK107,'Referencia Parámetros'!$A$2:$B$18,2),"")</f>
        <v/>
      </c>
      <c r="HM107" s="140"/>
      <c r="HN107" s="140"/>
      <c r="HO107" s="136" t="str">
        <f t="shared" si="336"/>
        <v>Completar</v>
      </c>
      <c r="HP107" s="134"/>
      <c r="HQ107" s="134"/>
      <c r="HR107" s="134"/>
      <c r="HS107" s="136" t="str">
        <f t="shared" si="337"/>
        <v>Completar</v>
      </c>
      <c r="HT107" s="137" t="str">
        <f t="shared" si="338"/>
        <v>Completar</v>
      </c>
      <c r="HU107" s="137" t="str">
        <f t="shared" si="339"/>
        <v>Completar</v>
      </c>
      <c r="HV107" s="135"/>
      <c r="HW107" s="136" t="str">
        <f t="shared" si="340"/>
        <v>Completar</v>
      </c>
      <c r="HX107" s="237">
        <f t="shared" si="427"/>
        <v>0</v>
      </c>
      <c r="HY107" s="238">
        <f t="shared" si="428"/>
        <v>0</v>
      </c>
      <c r="HZ107" s="239" t="str">
        <f>IFERROR(IF(HY107&gt;20*HL107,'Referencia Parámetros'!$D$20,IF(HY107&gt;10*HL107,'Referencia Parámetros'!$D$21,IF(HY107&gt;5*HL107,'Referencia Parámetros'!$D$22, IF(HY107&gt;1,'Referencia Parámetros'!$D$23,"NO APLICA")))),"")</f>
        <v/>
      </c>
      <c r="IA107" s="240" t="str">
        <f t="shared" si="429"/>
        <v/>
      </c>
      <c r="IB107" s="291">
        <f t="shared" si="341"/>
        <v>0</v>
      </c>
      <c r="IC107" s="234">
        <f t="shared" si="430"/>
        <v>0</v>
      </c>
      <c r="ID107" s="234">
        <f t="shared" si="431"/>
        <v>0</v>
      </c>
      <c r="IE107" s="234">
        <f t="shared" si="432"/>
        <v>0</v>
      </c>
      <c r="IF107" s="242">
        <f t="shared" si="433"/>
        <v>0</v>
      </c>
      <c r="IH107" s="234">
        <f t="shared" si="460"/>
        <v>94</v>
      </c>
      <c r="II107" s="235" t="str">
        <f t="shared" si="434"/>
        <v/>
      </c>
      <c r="IJ107" s="236" t="str">
        <f>IFERROR(VLOOKUP(II107,'Referencia Parámetros'!$A$2:$B$18,2),"")</f>
        <v/>
      </c>
      <c r="IK107" s="140"/>
      <c r="IL107" s="140"/>
      <c r="IM107" s="136" t="str">
        <f t="shared" si="342"/>
        <v>Completar</v>
      </c>
      <c r="IN107" s="134"/>
      <c r="IO107" s="134"/>
      <c r="IP107" s="134"/>
      <c r="IQ107" s="136" t="str">
        <f t="shared" si="343"/>
        <v>Completar</v>
      </c>
      <c r="IR107" s="137" t="str">
        <f t="shared" si="344"/>
        <v>Completar</v>
      </c>
      <c r="IS107" s="137" t="str">
        <f t="shared" si="345"/>
        <v>Completar</v>
      </c>
      <c r="IT107" s="135"/>
      <c r="IU107" s="136" t="str">
        <f t="shared" si="346"/>
        <v>Completar</v>
      </c>
      <c r="IV107" s="237">
        <f t="shared" si="435"/>
        <v>0</v>
      </c>
      <c r="IW107" s="238">
        <f t="shared" si="436"/>
        <v>0</v>
      </c>
      <c r="IX107" s="239" t="str">
        <f>IFERROR(IF(IW107&gt;20*IJ107,'Referencia Parámetros'!$D$20,IF(IW107&gt;10*IJ107,'Referencia Parámetros'!$D$21,IF(IW107&gt;5*IJ107,'Referencia Parámetros'!$D$22, IF(IW107&gt;1,'Referencia Parámetros'!$D$23,"NO APLICA")))),"")</f>
        <v/>
      </c>
      <c r="IY107" s="240" t="str">
        <f t="shared" si="437"/>
        <v/>
      </c>
      <c r="IZ107" s="291">
        <f t="shared" si="347"/>
        <v>0</v>
      </c>
      <c r="JA107" s="234">
        <f t="shared" si="438"/>
        <v>0</v>
      </c>
      <c r="JB107" s="234">
        <f t="shared" si="439"/>
        <v>0</v>
      </c>
      <c r="JC107" s="234">
        <f t="shared" si="440"/>
        <v>0</v>
      </c>
      <c r="JD107" s="242">
        <f t="shared" si="441"/>
        <v>0</v>
      </c>
      <c r="JE107" s="198"/>
      <c r="JF107" s="234">
        <f t="shared" si="461"/>
        <v>94</v>
      </c>
      <c r="JG107" s="235" t="str">
        <f t="shared" si="442"/>
        <v/>
      </c>
      <c r="JH107" s="236" t="str">
        <f>IFERROR(VLOOKUP(JG107,'Referencia Parámetros'!$A$2:$B$18,2),"")</f>
        <v/>
      </c>
      <c r="JI107" s="140"/>
      <c r="JJ107" s="140"/>
      <c r="JK107" s="136" t="str">
        <f t="shared" si="348"/>
        <v>Completar</v>
      </c>
      <c r="JL107" s="134"/>
      <c r="JM107" s="134"/>
      <c r="JN107" s="134"/>
      <c r="JO107" s="136" t="str">
        <f t="shared" si="349"/>
        <v>Completar</v>
      </c>
      <c r="JP107" s="137" t="str">
        <f t="shared" si="350"/>
        <v>Completar</v>
      </c>
      <c r="JQ107" s="137" t="str">
        <f t="shared" si="351"/>
        <v>Completar</v>
      </c>
      <c r="JR107" s="135"/>
      <c r="JS107" s="136" t="str">
        <f t="shared" si="352"/>
        <v>Completar</v>
      </c>
      <c r="JT107" s="237">
        <f t="shared" si="443"/>
        <v>0</v>
      </c>
      <c r="JU107" s="238">
        <f t="shared" si="444"/>
        <v>0</v>
      </c>
      <c r="JV107" s="239" t="str">
        <f>IFERROR(IF(JU107&gt;20*JH107,'Referencia Parámetros'!$D$20,IF(JU107&gt;10*JH107,'Referencia Parámetros'!$D$21,IF(JU107&gt;5*JH107,'Referencia Parámetros'!$D$22, IF(JU107&gt;1,'Referencia Parámetros'!$D$23,"NO APLICA")))),"")</f>
        <v/>
      </c>
      <c r="JW107" s="240" t="str">
        <f t="shared" si="445"/>
        <v/>
      </c>
      <c r="JX107" s="291">
        <f t="shared" si="353"/>
        <v>0</v>
      </c>
      <c r="JY107" s="234">
        <f t="shared" si="446"/>
        <v>0</v>
      </c>
      <c r="JZ107" s="234">
        <f t="shared" si="447"/>
        <v>0</v>
      </c>
      <c r="KA107" s="234">
        <f t="shared" si="448"/>
        <v>0</v>
      </c>
      <c r="KB107" s="242">
        <f t="shared" si="449"/>
        <v>0</v>
      </c>
      <c r="LK107" s="244"/>
      <c r="LY107" s="198"/>
    </row>
    <row r="108" spans="1:337" ht="16.5" customHeight="1" x14ac:dyDescent="0.25">
      <c r="A108" s="234">
        <f t="shared" si="450"/>
        <v>95</v>
      </c>
      <c r="B108" s="235" t="str">
        <f t="shared" si="354"/>
        <v/>
      </c>
      <c r="C108" s="236" t="str">
        <f>+IFERROR(VLOOKUP(B108,'Referencia Parámetros'!$A$2:$B$18,2),"")</f>
        <v/>
      </c>
      <c r="D108" s="140"/>
      <c r="E108" s="134"/>
      <c r="F108" s="135"/>
      <c r="G108" s="134"/>
      <c r="H108" s="134"/>
      <c r="I108" s="134"/>
      <c r="J108" s="135"/>
      <c r="K108" s="141"/>
      <c r="L108" s="141"/>
      <c r="M108" s="135"/>
      <c r="N108" s="135"/>
      <c r="O108" s="237">
        <f t="shared" si="355"/>
        <v>0</v>
      </c>
      <c r="P108" s="238">
        <f t="shared" si="356"/>
        <v>0</v>
      </c>
      <c r="Q108" s="239" t="str">
        <f>IFERROR(IF(P108&gt;20*C108,'Referencia Parámetros'!$D$20,IF(P108&gt;10*C108,'Referencia Parámetros'!$D$21,IF(P108&gt;5*C108,'Referencia Parámetros'!$D$22,IF(P108&gt;1,'Referencia Parámetros'!$D$23,"NO APLICA")))),"")</f>
        <v/>
      </c>
      <c r="R108" s="240" t="str">
        <f t="shared" si="357"/>
        <v/>
      </c>
      <c r="S108" s="300">
        <f t="shared" si="288"/>
        <v>0</v>
      </c>
      <c r="T108" s="234">
        <f t="shared" si="358"/>
        <v>0</v>
      </c>
      <c r="U108" s="234">
        <f t="shared" si="359"/>
        <v>0</v>
      </c>
      <c r="V108" s="234">
        <f t="shared" si="360"/>
        <v>0</v>
      </c>
      <c r="W108" s="242">
        <f t="shared" si="361"/>
        <v>0</v>
      </c>
      <c r="X108" s="297"/>
      <c r="Z108" s="234">
        <f t="shared" si="451"/>
        <v>95</v>
      </c>
      <c r="AA108" s="235" t="str">
        <f t="shared" si="362"/>
        <v/>
      </c>
      <c r="AB108" s="236" t="str">
        <f>IFERROR(VLOOKUP(AA108,'Referencia Parámetros'!$A$2:$B$18,2),"")</f>
        <v/>
      </c>
      <c r="AC108" s="140"/>
      <c r="AD108" s="140"/>
      <c r="AE108" s="136" t="str">
        <f t="shared" si="289"/>
        <v>Completar</v>
      </c>
      <c r="AF108" s="134"/>
      <c r="AG108" s="134"/>
      <c r="AH108" s="134"/>
      <c r="AI108" s="136" t="str">
        <f t="shared" si="290"/>
        <v>Completar</v>
      </c>
      <c r="AJ108" s="137" t="str">
        <f t="shared" si="291"/>
        <v>Completar</v>
      </c>
      <c r="AK108" s="137" t="str">
        <f t="shared" si="292"/>
        <v>Completar</v>
      </c>
      <c r="AL108" s="135"/>
      <c r="AM108" s="136" t="str">
        <f t="shared" si="293"/>
        <v>Completar</v>
      </c>
      <c r="AN108" s="237">
        <f t="shared" si="363"/>
        <v>0</v>
      </c>
      <c r="AO108" s="238">
        <f t="shared" si="364"/>
        <v>0</v>
      </c>
      <c r="AP108" s="239" t="str">
        <f>IFERROR(IF(AO108&gt;20*AB108,'Referencia Parámetros'!$D$20,IF(AO108&gt;10*AB108,'Referencia Parámetros'!$D$21,IF(AO108&gt;5*AB108,'Referencia Parámetros'!$D$22, IF(AO108&gt;1,'Referencia Parámetros'!$D$23,"NO APLICA")))),"")</f>
        <v/>
      </c>
      <c r="AQ108" s="240" t="str">
        <f t="shared" si="365"/>
        <v/>
      </c>
      <c r="AR108" s="291">
        <f t="shared" si="462"/>
        <v>0</v>
      </c>
      <c r="AS108" s="234">
        <f t="shared" si="366"/>
        <v>0</v>
      </c>
      <c r="AT108" s="234">
        <f t="shared" si="367"/>
        <v>0</v>
      </c>
      <c r="AU108" s="234">
        <f t="shared" si="368"/>
        <v>0</v>
      </c>
      <c r="AV108" s="242">
        <f t="shared" si="369"/>
        <v>0</v>
      </c>
      <c r="AX108" s="234">
        <f t="shared" si="452"/>
        <v>95</v>
      </c>
      <c r="AY108" s="235" t="str">
        <f t="shared" si="370"/>
        <v/>
      </c>
      <c r="AZ108" s="236" t="str">
        <f>IFERROR(VLOOKUP(AY108,'Referencia Parámetros'!$A$2:$B$18,2),"")</f>
        <v/>
      </c>
      <c r="BA108" s="140"/>
      <c r="BB108" s="140"/>
      <c r="BC108" s="136" t="str">
        <f t="shared" si="294"/>
        <v>Completar</v>
      </c>
      <c r="BD108" s="134"/>
      <c r="BE108" s="134"/>
      <c r="BF108" s="134"/>
      <c r="BG108" s="136" t="str">
        <f t="shared" si="295"/>
        <v>Completar</v>
      </c>
      <c r="BH108" s="137" t="str">
        <f t="shared" si="296"/>
        <v>Completar</v>
      </c>
      <c r="BI108" s="137" t="str">
        <f t="shared" si="297"/>
        <v>Completar</v>
      </c>
      <c r="BJ108" s="135"/>
      <c r="BK108" s="136" t="str">
        <f t="shared" si="298"/>
        <v>Completar</v>
      </c>
      <c r="BL108" s="237">
        <f t="shared" si="371"/>
        <v>0</v>
      </c>
      <c r="BM108" s="238">
        <f t="shared" si="372"/>
        <v>0</v>
      </c>
      <c r="BN108" s="239" t="str">
        <f>IFERROR(IF(BM108&gt;20*AZ108,'Referencia Parámetros'!$D$20,IF(BM108&gt;10*AZ108,'Referencia Parámetros'!$D$21,IF(BM108&gt;5*AZ108,'Referencia Parámetros'!$D$22, IF(BM108&gt;1,'Referencia Parámetros'!$D$23,"NO APLICA")))),"")</f>
        <v/>
      </c>
      <c r="BO108" s="240" t="str">
        <f t="shared" si="373"/>
        <v/>
      </c>
      <c r="BP108" s="291">
        <f t="shared" si="299"/>
        <v>0</v>
      </c>
      <c r="BQ108" s="234">
        <f t="shared" si="374"/>
        <v>0</v>
      </c>
      <c r="BR108" s="234">
        <f t="shared" si="375"/>
        <v>0</v>
      </c>
      <c r="BS108" s="234">
        <f t="shared" si="376"/>
        <v>0</v>
      </c>
      <c r="BT108" s="242">
        <f t="shared" si="377"/>
        <v>0</v>
      </c>
      <c r="BV108" s="234">
        <f t="shared" si="453"/>
        <v>95</v>
      </c>
      <c r="BW108" s="235" t="str">
        <f t="shared" si="378"/>
        <v/>
      </c>
      <c r="BX108" s="236" t="str">
        <f>IFERROR(VLOOKUP(BW108,'Referencia Parámetros'!$A$2:$B$18,2),"")</f>
        <v/>
      </c>
      <c r="BY108" s="140"/>
      <c r="BZ108" s="140"/>
      <c r="CA108" s="136" t="str">
        <f t="shared" si="300"/>
        <v>Completar</v>
      </c>
      <c r="CB108" s="134"/>
      <c r="CC108" s="134"/>
      <c r="CD108" s="134"/>
      <c r="CE108" s="136" t="str">
        <f t="shared" si="301"/>
        <v>Completar</v>
      </c>
      <c r="CF108" s="137" t="str">
        <f t="shared" si="302"/>
        <v>Completar</v>
      </c>
      <c r="CG108" s="137" t="str">
        <f t="shared" si="303"/>
        <v>Completar</v>
      </c>
      <c r="CH108" s="135"/>
      <c r="CI108" s="136" t="str">
        <f t="shared" si="304"/>
        <v>Completar</v>
      </c>
      <c r="CJ108" s="237">
        <f t="shared" si="379"/>
        <v>0</v>
      </c>
      <c r="CK108" s="238">
        <f t="shared" si="380"/>
        <v>0</v>
      </c>
      <c r="CL108" s="239" t="str">
        <f>IFERROR(IF(CK108&gt;20*BX108,'Referencia Parámetros'!$D$20,IF(CK108&gt;10*BX108,'Referencia Parámetros'!$D$21,IF(CK108&gt;5*BX108,'Referencia Parámetros'!$D$22, IF(CK108&gt;1,'Referencia Parámetros'!$D$23,"NO APLICA")))),"")</f>
        <v/>
      </c>
      <c r="CM108" s="240" t="str">
        <f t="shared" si="381"/>
        <v/>
      </c>
      <c r="CN108" s="291">
        <f t="shared" si="305"/>
        <v>0</v>
      </c>
      <c r="CO108" s="234">
        <f t="shared" si="382"/>
        <v>0</v>
      </c>
      <c r="CP108" s="234">
        <f t="shared" si="383"/>
        <v>0</v>
      </c>
      <c r="CQ108" s="234">
        <f t="shared" si="384"/>
        <v>0</v>
      </c>
      <c r="CR108" s="242">
        <f t="shared" si="385"/>
        <v>0</v>
      </c>
      <c r="CT108" s="234">
        <f t="shared" si="454"/>
        <v>95</v>
      </c>
      <c r="CU108" s="235" t="str">
        <f t="shared" si="386"/>
        <v/>
      </c>
      <c r="CV108" s="236" t="str">
        <f>IFERROR(VLOOKUP(CU108,'Referencia Parámetros'!$A$2:$B$18,2),"")</f>
        <v/>
      </c>
      <c r="CW108" s="140"/>
      <c r="CX108" s="140"/>
      <c r="CY108" s="136" t="str">
        <f t="shared" si="306"/>
        <v>Completar</v>
      </c>
      <c r="CZ108" s="134"/>
      <c r="DA108" s="134"/>
      <c r="DB108" s="134"/>
      <c r="DC108" s="136" t="str">
        <f t="shared" si="307"/>
        <v>Completar</v>
      </c>
      <c r="DD108" s="137" t="str">
        <f t="shared" si="308"/>
        <v>Completar</v>
      </c>
      <c r="DE108" s="137" t="str">
        <f t="shared" si="309"/>
        <v>Completar</v>
      </c>
      <c r="DF108" s="135"/>
      <c r="DG108" s="136" t="str">
        <f t="shared" si="310"/>
        <v>Completar</v>
      </c>
      <c r="DH108" s="237">
        <f t="shared" si="387"/>
        <v>0</v>
      </c>
      <c r="DI108" s="238">
        <f t="shared" si="388"/>
        <v>0</v>
      </c>
      <c r="DJ108" s="239" t="str">
        <f>IFERROR(IF(DI108&gt;20*CV108,'Referencia Parámetros'!$D$20,IF(DI108&gt;10*CV108,'Referencia Parámetros'!$D$21,IF(DI108&gt;5*CV108,'Referencia Parámetros'!$D$22, IF(DI108&gt;1,'Referencia Parámetros'!$D$23,"NO APLICA")))),"")</f>
        <v/>
      </c>
      <c r="DK108" s="240" t="str">
        <f t="shared" si="389"/>
        <v/>
      </c>
      <c r="DL108" s="291">
        <f t="shared" si="311"/>
        <v>0</v>
      </c>
      <c r="DM108" s="234">
        <f t="shared" si="390"/>
        <v>0</v>
      </c>
      <c r="DN108" s="234">
        <f t="shared" si="391"/>
        <v>0</v>
      </c>
      <c r="DO108" s="234">
        <f t="shared" si="392"/>
        <v>0</v>
      </c>
      <c r="DP108" s="242">
        <f t="shared" si="393"/>
        <v>0</v>
      </c>
      <c r="DR108" s="234">
        <f t="shared" si="455"/>
        <v>95</v>
      </c>
      <c r="DS108" s="235" t="str">
        <f t="shared" si="394"/>
        <v/>
      </c>
      <c r="DT108" s="236" t="str">
        <f>IFERROR(VLOOKUP(DS108,'Referencia Parámetros'!$A$2:$B$18,2),"")</f>
        <v/>
      </c>
      <c r="DU108" s="140"/>
      <c r="DV108" s="140"/>
      <c r="DW108" s="136" t="str">
        <f t="shared" si="312"/>
        <v>Completar</v>
      </c>
      <c r="DX108" s="134"/>
      <c r="DY108" s="134"/>
      <c r="DZ108" s="134"/>
      <c r="EA108" s="136" t="str">
        <f t="shared" si="313"/>
        <v>Completar</v>
      </c>
      <c r="EB108" s="137" t="str">
        <f t="shared" si="314"/>
        <v>Completar</v>
      </c>
      <c r="EC108" s="137" t="str">
        <f t="shared" si="315"/>
        <v>Completar</v>
      </c>
      <c r="ED108" s="135"/>
      <c r="EE108" s="136" t="str">
        <f t="shared" si="316"/>
        <v>Completar</v>
      </c>
      <c r="EF108" s="237">
        <f t="shared" si="395"/>
        <v>0</v>
      </c>
      <c r="EG108" s="238">
        <f t="shared" si="396"/>
        <v>0</v>
      </c>
      <c r="EH108" s="239" t="str">
        <f>IFERROR(IF(EG108&gt;20*DT108,'Referencia Parámetros'!$D$20,IF(EG108&gt;10*DT108,'Referencia Parámetros'!$D$21,IF(EG108&gt;5*DT108,'Referencia Parámetros'!$D$22, IF(EG108&gt;1,'Referencia Parámetros'!$D$23,"NO APLICA")))),"")</f>
        <v/>
      </c>
      <c r="EI108" s="240" t="str">
        <f t="shared" si="397"/>
        <v/>
      </c>
      <c r="EJ108" s="291">
        <f t="shared" si="317"/>
        <v>0</v>
      </c>
      <c r="EK108" s="234">
        <f t="shared" si="398"/>
        <v>0</v>
      </c>
      <c r="EL108" s="234">
        <f t="shared" si="399"/>
        <v>0</v>
      </c>
      <c r="EM108" s="234">
        <f t="shared" si="400"/>
        <v>0</v>
      </c>
      <c r="EN108" s="242">
        <f t="shared" si="401"/>
        <v>0</v>
      </c>
      <c r="EP108" s="234">
        <f t="shared" si="456"/>
        <v>95</v>
      </c>
      <c r="EQ108" s="235" t="str">
        <f t="shared" si="402"/>
        <v/>
      </c>
      <c r="ER108" s="236" t="str">
        <f>IFERROR(VLOOKUP(EQ108,'Referencia Parámetros'!$A$2:$B$18,2),"")</f>
        <v/>
      </c>
      <c r="ES108" s="140"/>
      <c r="ET108" s="140"/>
      <c r="EU108" s="136" t="str">
        <f t="shared" si="318"/>
        <v>Completar</v>
      </c>
      <c r="EV108" s="134"/>
      <c r="EW108" s="134"/>
      <c r="EX108" s="134"/>
      <c r="EY108" s="136" t="str">
        <f t="shared" si="319"/>
        <v>Completar</v>
      </c>
      <c r="EZ108" s="137" t="str">
        <f t="shared" si="320"/>
        <v>Completar</v>
      </c>
      <c r="FA108" s="137" t="str">
        <f t="shared" si="321"/>
        <v>Completar</v>
      </c>
      <c r="FB108" s="135"/>
      <c r="FC108" s="136" t="str">
        <f t="shared" si="322"/>
        <v>Completar</v>
      </c>
      <c r="FD108" s="237">
        <f t="shared" si="403"/>
        <v>0</v>
      </c>
      <c r="FE108" s="238">
        <f t="shared" si="404"/>
        <v>0</v>
      </c>
      <c r="FF108" s="239" t="str">
        <f>IFERROR(IF(FE108&gt;20*ER108,'Referencia Parámetros'!$D$20,IF(FE108&gt;10*ER108,'Referencia Parámetros'!$D$21,IF(FE108&gt;5*ER108,'Referencia Parámetros'!$D$22, IF(FE108&gt;1,'Referencia Parámetros'!$D$23,"NO APLICA")))),"")</f>
        <v/>
      </c>
      <c r="FG108" s="240" t="str">
        <f t="shared" si="405"/>
        <v/>
      </c>
      <c r="FH108" s="291">
        <f t="shared" si="323"/>
        <v>0</v>
      </c>
      <c r="FI108" s="234">
        <f t="shared" si="406"/>
        <v>0</v>
      </c>
      <c r="FJ108" s="234">
        <f t="shared" si="407"/>
        <v>0</v>
      </c>
      <c r="FK108" s="234">
        <f t="shared" si="408"/>
        <v>0</v>
      </c>
      <c r="FL108" s="242">
        <f t="shared" si="409"/>
        <v>0</v>
      </c>
      <c r="FN108" s="234">
        <f t="shared" si="457"/>
        <v>95</v>
      </c>
      <c r="FO108" s="235" t="str">
        <f t="shared" si="410"/>
        <v/>
      </c>
      <c r="FP108" s="236" t="str">
        <f>IFERROR(VLOOKUP(FO108,'Referencia Parámetros'!$A$2:$B$18,2),"")</f>
        <v/>
      </c>
      <c r="FQ108" s="140"/>
      <c r="FR108" s="140"/>
      <c r="FS108" s="136" t="str">
        <f t="shared" si="324"/>
        <v>Completar</v>
      </c>
      <c r="FT108" s="134"/>
      <c r="FU108" s="134"/>
      <c r="FV108" s="134"/>
      <c r="FW108" s="136" t="str">
        <f t="shared" si="325"/>
        <v>Completar</v>
      </c>
      <c r="FX108" s="137" t="str">
        <f t="shared" si="326"/>
        <v>Completar</v>
      </c>
      <c r="FY108" s="137" t="str">
        <f t="shared" si="327"/>
        <v>Completar</v>
      </c>
      <c r="FZ108" s="135"/>
      <c r="GA108" s="136" t="str">
        <f t="shared" si="328"/>
        <v>Completar</v>
      </c>
      <c r="GB108" s="237">
        <f t="shared" si="411"/>
        <v>0</v>
      </c>
      <c r="GC108" s="238">
        <f t="shared" si="412"/>
        <v>0</v>
      </c>
      <c r="GD108" s="239" t="str">
        <f>IFERROR(IF(GC108&gt;20*FP108,'Referencia Parámetros'!$D$20,IF(GC108&gt;10*FP108,'Referencia Parámetros'!$D$21,IF(GC108&gt;5*FP108,'Referencia Parámetros'!$D$22, IF(GC108&gt;1,'Referencia Parámetros'!$D$23,"NO APLICA")))),"")</f>
        <v/>
      </c>
      <c r="GE108" s="240" t="str">
        <f t="shared" si="413"/>
        <v/>
      </c>
      <c r="GF108" s="291">
        <f t="shared" si="329"/>
        <v>0</v>
      </c>
      <c r="GG108" s="234">
        <f t="shared" si="414"/>
        <v>0</v>
      </c>
      <c r="GH108" s="234">
        <f t="shared" si="415"/>
        <v>0</v>
      </c>
      <c r="GI108" s="234">
        <f t="shared" si="416"/>
        <v>0</v>
      </c>
      <c r="GJ108" s="242">
        <f t="shared" si="417"/>
        <v>0</v>
      </c>
      <c r="GL108" s="234">
        <f t="shared" si="458"/>
        <v>95</v>
      </c>
      <c r="GM108" s="235" t="str">
        <f t="shared" si="418"/>
        <v/>
      </c>
      <c r="GN108" s="236" t="str">
        <f>IFERROR(VLOOKUP(GM108,'Referencia Parámetros'!$A$2:$B$18,2),"")</f>
        <v/>
      </c>
      <c r="GO108" s="140"/>
      <c r="GP108" s="140"/>
      <c r="GQ108" s="136" t="str">
        <f t="shared" si="330"/>
        <v>Completar</v>
      </c>
      <c r="GR108" s="134"/>
      <c r="GS108" s="134"/>
      <c r="GT108" s="134"/>
      <c r="GU108" s="136" t="str">
        <f t="shared" si="331"/>
        <v>Completar</v>
      </c>
      <c r="GV108" s="137" t="str">
        <f t="shared" si="332"/>
        <v>Completar</v>
      </c>
      <c r="GW108" s="137" t="str">
        <f t="shared" si="333"/>
        <v>Completar</v>
      </c>
      <c r="GX108" s="135"/>
      <c r="GY108" s="136" t="str">
        <f t="shared" si="334"/>
        <v>Completar</v>
      </c>
      <c r="GZ108" s="237">
        <f t="shared" si="419"/>
        <v>0</v>
      </c>
      <c r="HA108" s="238">
        <f t="shared" si="420"/>
        <v>0</v>
      </c>
      <c r="HB108" s="239" t="str">
        <f>IFERROR(IF(HA108&gt;20*GN108,'Referencia Parámetros'!$D$20,IF(HA108&gt;10*GN108,'Referencia Parámetros'!$D$21,IF(HA108&gt;5*GN108,'Referencia Parámetros'!$D$22, IF(HA108&gt;1,'Referencia Parámetros'!$D$23,"NO APLICA")))),"")</f>
        <v/>
      </c>
      <c r="HC108" s="240" t="str">
        <f t="shared" si="421"/>
        <v/>
      </c>
      <c r="HD108" s="291">
        <f t="shared" si="335"/>
        <v>0</v>
      </c>
      <c r="HE108" s="234">
        <f t="shared" si="422"/>
        <v>0</v>
      </c>
      <c r="HF108" s="234">
        <f t="shared" si="423"/>
        <v>0</v>
      </c>
      <c r="HG108" s="234">
        <f t="shared" si="424"/>
        <v>0</v>
      </c>
      <c r="HH108" s="242">
        <f t="shared" si="425"/>
        <v>0</v>
      </c>
      <c r="HJ108" s="234">
        <f t="shared" si="459"/>
        <v>95</v>
      </c>
      <c r="HK108" s="235" t="str">
        <f t="shared" si="426"/>
        <v/>
      </c>
      <c r="HL108" s="236" t="str">
        <f>IFERROR(VLOOKUP(HK108,'Referencia Parámetros'!$A$2:$B$18,2),"")</f>
        <v/>
      </c>
      <c r="HM108" s="140"/>
      <c r="HN108" s="140"/>
      <c r="HO108" s="136" t="str">
        <f t="shared" si="336"/>
        <v>Completar</v>
      </c>
      <c r="HP108" s="134"/>
      <c r="HQ108" s="134"/>
      <c r="HR108" s="134"/>
      <c r="HS108" s="136" t="str">
        <f t="shared" si="337"/>
        <v>Completar</v>
      </c>
      <c r="HT108" s="137" t="str">
        <f t="shared" si="338"/>
        <v>Completar</v>
      </c>
      <c r="HU108" s="137" t="str">
        <f t="shared" si="339"/>
        <v>Completar</v>
      </c>
      <c r="HV108" s="135"/>
      <c r="HW108" s="136" t="str">
        <f t="shared" si="340"/>
        <v>Completar</v>
      </c>
      <c r="HX108" s="237">
        <f t="shared" si="427"/>
        <v>0</v>
      </c>
      <c r="HY108" s="238">
        <f t="shared" si="428"/>
        <v>0</v>
      </c>
      <c r="HZ108" s="239" t="str">
        <f>IFERROR(IF(HY108&gt;20*HL108,'Referencia Parámetros'!$D$20,IF(HY108&gt;10*HL108,'Referencia Parámetros'!$D$21,IF(HY108&gt;5*HL108,'Referencia Parámetros'!$D$22, IF(HY108&gt;1,'Referencia Parámetros'!$D$23,"NO APLICA")))),"")</f>
        <v/>
      </c>
      <c r="IA108" s="240" t="str">
        <f t="shared" si="429"/>
        <v/>
      </c>
      <c r="IB108" s="291">
        <f t="shared" si="341"/>
        <v>0</v>
      </c>
      <c r="IC108" s="234">
        <f t="shared" si="430"/>
        <v>0</v>
      </c>
      <c r="ID108" s="234">
        <f t="shared" si="431"/>
        <v>0</v>
      </c>
      <c r="IE108" s="234">
        <f t="shared" si="432"/>
        <v>0</v>
      </c>
      <c r="IF108" s="242">
        <f t="shared" si="433"/>
        <v>0</v>
      </c>
      <c r="IH108" s="234">
        <f t="shared" si="460"/>
        <v>95</v>
      </c>
      <c r="II108" s="235" t="str">
        <f t="shared" si="434"/>
        <v/>
      </c>
      <c r="IJ108" s="236" t="str">
        <f>IFERROR(VLOOKUP(II108,'Referencia Parámetros'!$A$2:$B$18,2),"")</f>
        <v/>
      </c>
      <c r="IK108" s="140"/>
      <c r="IL108" s="140"/>
      <c r="IM108" s="136" t="str">
        <f t="shared" si="342"/>
        <v>Completar</v>
      </c>
      <c r="IN108" s="134"/>
      <c r="IO108" s="134"/>
      <c r="IP108" s="134"/>
      <c r="IQ108" s="136" t="str">
        <f t="shared" si="343"/>
        <v>Completar</v>
      </c>
      <c r="IR108" s="137" t="str">
        <f t="shared" si="344"/>
        <v>Completar</v>
      </c>
      <c r="IS108" s="137" t="str">
        <f t="shared" si="345"/>
        <v>Completar</v>
      </c>
      <c r="IT108" s="135"/>
      <c r="IU108" s="136" t="str">
        <f t="shared" si="346"/>
        <v>Completar</v>
      </c>
      <c r="IV108" s="237">
        <f t="shared" si="435"/>
        <v>0</v>
      </c>
      <c r="IW108" s="238">
        <f t="shared" si="436"/>
        <v>0</v>
      </c>
      <c r="IX108" s="239" t="str">
        <f>IFERROR(IF(IW108&gt;20*IJ108,'Referencia Parámetros'!$D$20,IF(IW108&gt;10*IJ108,'Referencia Parámetros'!$D$21,IF(IW108&gt;5*IJ108,'Referencia Parámetros'!$D$22, IF(IW108&gt;1,'Referencia Parámetros'!$D$23,"NO APLICA")))),"")</f>
        <v/>
      </c>
      <c r="IY108" s="240" t="str">
        <f t="shared" si="437"/>
        <v/>
      </c>
      <c r="IZ108" s="291">
        <f t="shared" si="347"/>
        <v>0</v>
      </c>
      <c r="JA108" s="234">
        <f t="shared" si="438"/>
        <v>0</v>
      </c>
      <c r="JB108" s="234">
        <f t="shared" si="439"/>
        <v>0</v>
      </c>
      <c r="JC108" s="234">
        <f t="shared" si="440"/>
        <v>0</v>
      </c>
      <c r="JD108" s="242">
        <f t="shared" si="441"/>
        <v>0</v>
      </c>
      <c r="JE108" s="198"/>
      <c r="JF108" s="234">
        <f t="shared" si="461"/>
        <v>95</v>
      </c>
      <c r="JG108" s="235" t="str">
        <f t="shared" si="442"/>
        <v/>
      </c>
      <c r="JH108" s="236" t="str">
        <f>IFERROR(VLOOKUP(JG108,'Referencia Parámetros'!$A$2:$B$18,2),"")</f>
        <v/>
      </c>
      <c r="JI108" s="140"/>
      <c r="JJ108" s="140"/>
      <c r="JK108" s="136" t="str">
        <f t="shared" si="348"/>
        <v>Completar</v>
      </c>
      <c r="JL108" s="134"/>
      <c r="JM108" s="134"/>
      <c r="JN108" s="134"/>
      <c r="JO108" s="136" t="str">
        <f t="shared" si="349"/>
        <v>Completar</v>
      </c>
      <c r="JP108" s="137" t="str">
        <f t="shared" si="350"/>
        <v>Completar</v>
      </c>
      <c r="JQ108" s="137" t="str">
        <f t="shared" si="351"/>
        <v>Completar</v>
      </c>
      <c r="JR108" s="135"/>
      <c r="JS108" s="136" t="str">
        <f t="shared" si="352"/>
        <v>Completar</v>
      </c>
      <c r="JT108" s="237">
        <f t="shared" si="443"/>
        <v>0</v>
      </c>
      <c r="JU108" s="238">
        <f t="shared" si="444"/>
        <v>0</v>
      </c>
      <c r="JV108" s="239" t="str">
        <f>IFERROR(IF(JU108&gt;20*JH108,'Referencia Parámetros'!$D$20,IF(JU108&gt;10*JH108,'Referencia Parámetros'!$D$21,IF(JU108&gt;5*JH108,'Referencia Parámetros'!$D$22, IF(JU108&gt;1,'Referencia Parámetros'!$D$23,"NO APLICA")))),"")</f>
        <v/>
      </c>
      <c r="JW108" s="240" t="str">
        <f t="shared" si="445"/>
        <v/>
      </c>
      <c r="JX108" s="291">
        <f t="shared" si="353"/>
        <v>0</v>
      </c>
      <c r="JY108" s="234">
        <f t="shared" si="446"/>
        <v>0</v>
      </c>
      <c r="JZ108" s="234">
        <f t="shared" si="447"/>
        <v>0</v>
      </c>
      <c r="KA108" s="234">
        <f t="shared" si="448"/>
        <v>0</v>
      </c>
      <c r="KB108" s="242">
        <f t="shared" si="449"/>
        <v>0</v>
      </c>
      <c r="LK108" s="244"/>
      <c r="LY108" s="198"/>
    </row>
    <row r="109" spans="1:337" ht="16.5" customHeight="1" x14ac:dyDescent="0.25">
      <c r="A109" s="234">
        <f t="shared" si="450"/>
        <v>96</v>
      </c>
      <c r="B109" s="235" t="str">
        <f t="shared" si="354"/>
        <v/>
      </c>
      <c r="C109" s="236" t="str">
        <f>+IFERROR(VLOOKUP(B109,'Referencia Parámetros'!$A$2:$B$18,2),"")</f>
        <v/>
      </c>
      <c r="D109" s="140"/>
      <c r="E109" s="134"/>
      <c r="F109" s="135"/>
      <c r="G109" s="134"/>
      <c r="H109" s="134"/>
      <c r="I109" s="134"/>
      <c r="J109" s="135"/>
      <c r="K109" s="141"/>
      <c r="L109" s="141"/>
      <c r="M109" s="135"/>
      <c r="N109" s="135"/>
      <c r="O109" s="237">
        <f t="shared" si="355"/>
        <v>0</v>
      </c>
      <c r="P109" s="238">
        <f t="shared" si="356"/>
        <v>0</v>
      </c>
      <c r="Q109" s="239" t="str">
        <f>IFERROR(IF(P109&gt;20*C109,'Referencia Parámetros'!$D$20,IF(P109&gt;10*C109,'Referencia Parámetros'!$D$21,IF(P109&gt;5*C109,'Referencia Parámetros'!$D$22,IF(P109&gt;1,'Referencia Parámetros'!$D$23,"NO APLICA")))),"")</f>
        <v/>
      </c>
      <c r="R109" s="240" t="str">
        <f t="shared" si="357"/>
        <v/>
      </c>
      <c r="S109" s="300">
        <f t="shared" si="288"/>
        <v>0</v>
      </c>
      <c r="T109" s="234">
        <f t="shared" si="358"/>
        <v>0</v>
      </c>
      <c r="U109" s="234">
        <f t="shared" si="359"/>
        <v>0</v>
      </c>
      <c r="V109" s="234">
        <f t="shared" si="360"/>
        <v>0</v>
      </c>
      <c r="W109" s="242">
        <f t="shared" si="361"/>
        <v>0</v>
      </c>
      <c r="X109" s="297"/>
      <c r="Z109" s="234">
        <f t="shared" si="451"/>
        <v>96</v>
      </c>
      <c r="AA109" s="235" t="str">
        <f t="shared" si="362"/>
        <v/>
      </c>
      <c r="AB109" s="236" t="str">
        <f>IFERROR(VLOOKUP(AA109,'Referencia Parámetros'!$A$2:$B$18,2),"")</f>
        <v/>
      </c>
      <c r="AC109" s="140"/>
      <c r="AD109" s="140"/>
      <c r="AE109" s="136" t="str">
        <f t="shared" si="289"/>
        <v>Completar</v>
      </c>
      <c r="AF109" s="134"/>
      <c r="AG109" s="134"/>
      <c r="AH109" s="134"/>
      <c r="AI109" s="136" t="str">
        <f t="shared" si="290"/>
        <v>Completar</v>
      </c>
      <c r="AJ109" s="137" t="str">
        <f t="shared" si="291"/>
        <v>Completar</v>
      </c>
      <c r="AK109" s="137" t="str">
        <f t="shared" si="292"/>
        <v>Completar</v>
      </c>
      <c r="AL109" s="135"/>
      <c r="AM109" s="136" t="str">
        <f t="shared" si="293"/>
        <v>Completar</v>
      </c>
      <c r="AN109" s="237">
        <f t="shared" si="363"/>
        <v>0</v>
      </c>
      <c r="AO109" s="238">
        <f t="shared" si="364"/>
        <v>0</v>
      </c>
      <c r="AP109" s="239" t="str">
        <f>IFERROR(IF(AO109&gt;20*AB109,'Referencia Parámetros'!$D$20,IF(AO109&gt;10*AB109,'Referencia Parámetros'!$D$21,IF(AO109&gt;5*AB109,'Referencia Parámetros'!$D$22, IF(AO109&gt;1,'Referencia Parámetros'!$D$23,"NO APLICA")))),"")</f>
        <v/>
      </c>
      <c r="AQ109" s="240" t="str">
        <f t="shared" si="365"/>
        <v/>
      </c>
      <c r="AR109" s="291">
        <f t="shared" si="462"/>
        <v>0</v>
      </c>
      <c r="AS109" s="234">
        <f t="shared" si="366"/>
        <v>0</v>
      </c>
      <c r="AT109" s="234">
        <f t="shared" si="367"/>
        <v>0</v>
      </c>
      <c r="AU109" s="234">
        <f t="shared" si="368"/>
        <v>0</v>
      </c>
      <c r="AV109" s="242">
        <f t="shared" si="369"/>
        <v>0</v>
      </c>
      <c r="AX109" s="234">
        <f t="shared" si="452"/>
        <v>96</v>
      </c>
      <c r="AY109" s="235" t="str">
        <f t="shared" si="370"/>
        <v/>
      </c>
      <c r="AZ109" s="236" t="str">
        <f>IFERROR(VLOOKUP(AY109,'Referencia Parámetros'!$A$2:$B$18,2),"")</f>
        <v/>
      </c>
      <c r="BA109" s="140"/>
      <c r="BB109" s="140"/>
      <c r="BC109" s="136" t="str">
        <f t="shared" si="294"/>
        <v>Completar</v>
      </c>
      <c r="BD109" s="134"/>
      <c r="BE109" s="134"/>
      <c r="BF109" s="134"/>
      <c r="BG109" s="136" t="str">
        <f t="shared" si="295"/>
        <v>Completar</v>
      </c>
      <c r="BH109" s="137" t="str">
        <f t="shared" si="296"/>
        <v>Completar</v>
      </c>
      <c r="BI109" s="137" t="str">
        <f t="shared" si="297"/>
        <v>Completar</v>
      </c>
      <c r="BJ109" s="135"/>
      <c r="BK109" s="136" t="str">
        <f t="shared" si="298"/>
        <v>Completar</v>
      </c>
      <c r="BL109" s="237">
        <f t="shared" si="371"/>
        <v>0</v>
      </c>
      <c r="BM109" s="238">
        <f t="shared" si="372"/>
        <v>0</v>
      </c>
      <c r="BN109" s="239" t="str">
        <f>IFERROR(IF(BM109&gt;20*AZ109,'Referencia Parámetros'!$D$20,IF(BM109&gt;10*AZ109,'Referencia Parámetros'!$D$21,IF(BM109&gt;5*AZ109,'Referencia Parámetros'!$D$22, IF(BM109&gt;1,'Referencia Parámetros'!$D$23,"NO APLICA")))),"")</f>
        <v/>
      </c>
      <c r="BO109" s="240" t="str">
        <f t="shared" si="373"/>
        <v/>
      </c>
      <c r="BP109" s="291">
        <f t="shared" si="299"/>
        <v>0</v>
      </c>
      <c r="BQ109" s="234">
        <f t="shared" si="374"/>
        <v>0</v>
      </c>
      <c r="BR109" s="234">
        <f t="shared" si="375"/>
        <v>0</v>
      </c>
      <c r="BS109" s="234">
        <f t="shared" si="376"/>
        <v>0</v>
      </c>
      <c r="BT109" s="242">
        <f t="shared" si="377"/>
        <v>0</v>
      </c>
      <c r="BV109" s="234">
        <f t="shared" si="453"/>
        <v>96</v>
      </c>
      <c r="BW109" s="235" t="str">
        <f t="shared" si="378"/>
        <v/>
      </c>
      <c r="BX109" s="236" t="str">
        <f>IFERROR(VLOOKUP(BW109,'Referencia Parámetros'!$A$2:$B$18,2),"")</f>
        <v/>
      </c>
      <c r="BY109" s="140"/>
      <c r="BZ109" s="140"/>
      <c r="CA109" s="136" t="str">
        <f t="shared" si="300"/>
        <v>Completar</v>
      </c>
      <c r="CB109" s="134"/>
      <c r="CC109" s="134"/>
      <c r="CD109" s="134"/>
      <c r="CE109" s="136" t="str">
        <f t="shared" si="301"/>
        <v>Completar</v>
      </c>
      <c r="CF109" s="137" t="str">
        <f t="shared" si="302"/>
        <v>Completar</v>
      </c>
      <c r="CG109" s="137" t="str">
        <f t="shared" si="303"/>
        <v>Completar</v>
      </c>
      <c r="CH109" s="135"/>
      <c r="CI109" s="136" t="str">
        <f t="shared" si="304"/>
        <v>Completar</v>
      </c>
      <c r="CJ109" s="237">
        <f t="shared" si="379"/>
        <v>0</v>
      </c>
      <c r="CK109" s="238">
        <f t="shared" si="380"/>
        <v>0</v>
      </c>
      <c r="CL109" s="239" t="str">
        <f>IFERROR(IF(CK109&gt;20*BX109,'Referencia Parámetros'!$D$20,IF(CK109&gt;10*BX109,'Referencia Parámetros'!$D$21,IF(CK109&gt;5*BX109,'Referencia Parámetros'!$D$22, IF(CK109&gt;1,'Referencia Parámetros'!$D$23,"NO APLICA")))),"")</f>
        <v/>
      </c>
      <c r="CM109" s="240" t="str">
        <f t="shared" si="381"/>
        <v/>
      </c>
      <c r="CN109" s="291">
        <f t="shared" si="305"/>
        <v>0</v>
      </c>
      <c r="CO109" s="234">
        <f t="shared" si="382"/>
        <v>0</v>
      </c>
      <c r="CP109" s="234">
        <f t="shared" si="383"/>
        <v>0</v>
      </c>
      <c r="CQ109" s="234">
        <f t="shared" si="384"/>
        <v>0</v>
      </c>
      <c r="CR109" s="242">
        <f t="shared" si="385"/>
        <v>0</v>
      </c>
      <c r="CT109" s="234">
        <f t="shared" si="454"/>
        <v>96</v>
      </c>
      <c r="CU109" s="235" t="str">
        <f t="shared" si="386"/>
        <v/>
      </c>
      <c r="CV109" s="236" t="str">
        <f>IFERROR(VLOOKUP(CU109,'Referencia Parámetros'!$A$2:$B$18,2),"")</f>
        <v/>
      </c>
      <c r="CW109" s="140"/>
      <c r="CX109" s="140"/>
      <c r="CY109" s="136" t="str">
        <f t="shared" si="306"/>
        <v>Completar</v>
      </c>
      <c r="CZ109" s="134"/>
      <c r="DA109" s="134"/>
      <c r="DB109" s="134"/>
      <c r="DC109" s="136" t="str">
        <f t="shared" si="307"/>
        <v>Completar</v>
      </c>
      <c r="DD109" s="137" t="str">
        <f t="shared" si="308"/>
        <v>Completar</v>
      </c>
      <c r="DE109" s="137" t="str">
        <f t="shared" si="309"/>
        <v>Completar</v>
      </c>
      <c r="DF109" s="135"/>
      <c r="DG109" s="136" t="str">
        <f t="shared" si="310"/>
        <v>Completar</v>
      </c>
      <c r="DH109" s="237">
        <f t="shared" si="387"/>
        <v>0</v>
      </c>
      <c r="DI109" s="238">
        <f t="shared" si="388"/>
        <v>0</v>
      </c>
      <c r="DJ109" s="239" t="str">
        <f>IFERROR(IF(DI109&gt;20*CV109,'Referencia Parámetros'!$D$20,IF(DI109&gt;10*CV109,'Referencia Parámetros'!$D$21,IF(DI109&gt;5*CV109,'Referencia Parámetros'!$D$22, IF(DI109&gt;1,'Referencia Parámetros'!$D$23,"NO APLICA")))),"")</f>
        <v/>
      </c>
      <c r="DK109" s="240" t="str">
        <f t="shared" si="389"/>
        <v/>
      </c>
      <c r="DL109" s="291">
        <f t="shared" si="311"/>
        <v>0</v>
      </c>
      <c r="DM109" s="234">
        <f t="shared" si="390"/>
        <v>0</v>
      </c>
      <c r="DN109" s="234">
        <f t="shared" si="391"/>
        <v>0</v>
      </c>
      <c r="DO109" s="234">
        <f t="shared" si="392"/>
        <v>0</v>
      </c>
      <c r="DP109" s="242">
        <f t="shared" si="393"/>
        <v>0</v>
      </c>
      <c r="DR109" s="234">
        <f t="shared" si="455"/>
        <v>96</v>
      </c>
      <c r="DS109" s="235" t="str">
        <f t="shared" si="394"/>
        <v/>
      </c>
      <c r="DT109" s="236" t="str">
        <f>IFERROR(VLOOKUP(DS109,'Referencia Parámetros'!$A$2:$B$18,2),"")</f>
        <v/>
      </c>
      <c r="DU109" s="140"/>
      <c r="DV109" s="140"/>
      <c r="DW109" s="136" t="str">
        <f t="shared" si="312"/>
        <v>Completar</v>
      </c>
      <c r="DX109" s="134"/>
      <c r="DY109" s="134"/>
      <c r="DZ109" s="134"/>
      <c r="EA109" s="136" t="str">
        <f t="shared" si="313"/>
        <v>Completar</v>
      </c>
      <c r="EB109" s="137" t="str">
        <f t="shared" si="314"/>
        <v>Completar</v>
      </c>
      <c r="EC109" s="137" t="str">
        <f t="shared" si="315"/>
        <v>Completar</v>
      </c>
      <c r="ED109" s="135"/>
      <c r="EE109" s="136" t="str">
        <f t="shared" si="316"/>
        <v>Completar</v>
      </c>
      <c r="EF109" s="237">
        <f t="shared" si="395"/>
        <v>0</v>
      </c>
      <c r="EG109" s="238">
        <f t="shared" si="396"/>
        <v>0</v>
      </c>
      <c r="EH109" s="239" t="str">
        <f>IFERROR(IF(EG109&gt;20*DT109,'Referencia Parámetros'!$D$20,IF(EG109&gt;10*DT109,'Referencia Parámetros'!$D$21,IF(EG109&gt;5*DT109,'Referencia Parámetros'!$D$22, IF(EG109&gt;1,'Referencia Parámetros'!$D$23,"NO APLICA")))),"")</f>
        <v/>
      </c>
      <c r="EI109" s="240" t="str">
        <f t="shared" si="397"/>
        <v/>
      </c>
      <c r="EJ109" s="291">
        <f t="shared" si="317"/>
        <v>0</v>
      </c>
      <c r="EK109" s="234">
        <f t="shared" si="398"/>
        <v>0</v>
      </c>
      <c r="EL109" s="234">
        <f t="shared" si="399"/>
        <v>0</v>
      </c>
      <c r="EM109" s="234">
        <f t="shared" si="400"/>
        <v>0</v>
      </c>
      <c r="EN109" s="242">
        <f t="shared" si="401"/>
        <v>0</v>
      </c>
      <c r="EP109" s="234">
        <f t="shared" si="456"/>
        <v>96</v>
      </c>
      <c r="EQ109" s="235" t="str">
        <f t="shared" si="402"/>
        <v/>
      </c>
      <c r="ER109" s="236" t="str">
        <f>IFERROR(VLOOKUP(EQ109,'Referencia Parámetros'!$A$2:$B$18,2),"")</f>
        <v/>
      </c>
      <c r="ES109" s="140"/>
      <c r="ET109" s="140"/>
      <c r="EU109" s="136" t="str">
        <f t="shared" si="318"/>
        <v>Completar</v>
      </c>
      <c r="EV109" s="134"/>
      <c r="EW109" s="134"/>
      <c r="EX109" s="134"/>
      <c r="EY109" s="136" t="str">
        <f t="shared" si="319"/>
        <v>Completar</v>
      </c>
      <c r="EZ109" s="137" t="str">
        <f t="shared" si="320"/>
        <v>Completar</v>
      </c>
      <c r="FA109" s="137" t="str">
        <f t="shared" si="321"/>
        <v>Completar</v>
      </c>
      <c r="FB109" s="135"/>
      <c r="FC109" s="136" t="str">
        <f t="shared" si="322"/>
        <v>Completar</v>
      </c>
      <c r="FD109" s="237">
        <f t="shared" si="403"/>
        <v>0</v>
      </c>
      <c r="FE109" s="238">
        <f t="shared" si="404"/>
        <v>0</v>
      </c>
      <c r="FF109" s="239" t="str">
        <f>IFERROR(IF(FE109&gt;20*ER109,'Referencia Parámetros'!$D$20,IF(FE109&gt;10*ER109,'Referencia Parámetros'!$D$21,IF(FE109&gt;5*ER109,'Referencia Parámetros'!$D$22, IF(FE109&gt;1,'Referencia Parámetros'!$D$23,"NO APLICA")))),"")</f>
        <v/>
      </c>
      <c r="FG109" s="240" t="str">
        <f t="shared" si="405"/>
        <v/>
      </c>
      <c r="FH109" s="291">
        <f t="shared" si="323"/>
        <v>0</v>
      </c>
      <c r="FI109" s="234">
        <f t="shared" si="406"/>
        <v>0</v>
      </c>
      <c r="FJ109" s="234">
        <f t="shared" si="407"/>
        <v>0</v>
      </c>
      <c r="FK109" s="234">
        <f t="shared" si="408"/>
        <v>0</v>
      </c>
      <c r="FL109" s="242">
        <f t="shared" si="409"/>
        <v>0</v>
      </c>
      <c r="FN109" s="234">
        <f t="shared" si="457"/>
        <v>96</v>
      </c>
      <c r="FO109" s="235" t="str">
        <f t="shared" si="410"/>
        <v/>
      </c>
      <c r="FP109" s="236" t="str">
        <f>IFERROR(VLOOKUP(FO109,'Referencia Parámetros'!$A$2:$B$18,2),"")</f>
        <v/>
      </c>
      <c r="FQ109" s="140"/>
      <c r="FR109" s="140"/>
      <c r="FS109" s="136" t="str">
        <f t="shared" si="324"/>
        <v>Completar</v>
      </c>
      <c r="FT109" s="134"/>
      <c r="FU109" s="134"/>
      <c r="FV109" s="134"/>
      <c r="FW109" s="136" t="str">
        <f t="shared" si="325"/>
        <v>Completar</v>
      </c>
      <c r="FX109" s="137" t="str">
        <f t="shared" si="326"/>
        <v>Completar</v>
      </c>
      <c r="FY109" s="137" t="str">
        <f t="shared" si="327"/>
        <v>Completar</v>
      </c>
      <c r="FZ109" s="135"/>
      <c r="GA109" s="136" t="str">
        <f t="shared" si="328"/>
        <v>Completar</v>
      </c>
      <c r="GB109" s="237">
        <f t="shared" si="411"/>
        <v>0</v>
      </c>
      <c r="GC109" s="238">
        <f t="shared" si="412"/>
        <v>0</v>
      </c>
      <c r="GD109" s="239" t="str">
        <f>IFERROR(IF(GC109&gt;20*FP109,'Referencia Parámetros'!$D$20,IF(GC109&gt;10*FP109,'Referencia Parámetros'!$D$21,IF(GC109&gt;5*FP109,'Referencia Parámetros'!$D$22, IF(GC109&gt;1,'Referencia Parámetros'!$D$23,"NO APLICA")))),"")</f>
        <v/>
      </c>
      <c r="GE109" s="240" t="str">
        <f t="shared" si="413"/>
        <v/>
      </c>
      <c r="GF109" s="291">
        <f t="shared" si="329"/>
        <v>0</v>
      </c>
      <c r="GG109" s="234">
        <f t="shared" si="414"/>
        <v>0</v>
      </c>
      <c r="GH109" s="234">
        <f t="shared" si="415"/>
        <v>0</v>
      </c>
      <c r="GI109" s="234">
        <f t="shared" si="416"/>
        <v>0</v>
      </c>
      <c r="GJ109" s="242">
        <f t="shared" si="417"/>
        <v>0</v>
      </c>
      <c r="GL109" s="234">
        <f t="shared" si="458"/>
        <v>96</v>
      </c>
      <c r="GM109" s="235" t="str">
        <f t="shared" si="418"/>
        <v/>
      </c>
      <c r="GN109" s="236" t="str">
        <f>IFERROR(VLOOKUP(GM109,'Referencia Parámetros'!$A$2:$B$18,2),"")</f>
        <v/>
      </c>
      <c r="GO109" s="140"/>
      <c r="GP109" s="140"/>
      <c r="GQ109" s="136" t="str">
        <f t="shared" si="330"/>
        <v>Completar</v>
      </c>
      <c r="GR109" s="134"/>
      <c r="GS109" s="134"/>
      <c r="GT109" s="134"/>
      <c r="GU109" s="136" t="str">
        <f t="shared" si="331"/>
        <v>Completar</v>
      </c>
      <c r="GV109" s="137" t="str">
        <f t="shared" si="332"/>
        <v>Completar</v>
      </c>
      <c r="GW109" s="137" t="str">
        <f t="shared" si="333"/>
        <v>Completar</v>
      </c>
      <c r="GX109" s="135"/>
      <c r="GY109" s="136" t="str">
        <f t="shared" si="334"/>
        <v>Completar</v>
      </c>
      <c r="GZ109" s="237">
        <f t="shared" si="419"/>
        <v>0</v>
      </c>
      <c r="HA109" s="238">
        <f t="shared" si="420"/>
        <v>0</v>
      </c>
      <c r="HB109" s="239" t="str">
        <f>IFERROR(IF(HA109&gt;20*GN109,'Referencia Parámetros'!$D$20,IF(HA109&gt;10*GN109,'Referencia Parámetros'!$D$21,IF(HA109&gt;5*GN109,'Referencia Parámetros'!$D$22, IF(HA109&gt;1,'Referencia Parámetros'!$D$23,"NO APLICA")))),"")</f>
        <v/>
      </c>
      <c r="HC109" s="240" t="str">
        <f t="shared" si="421"/>
        <v/>
      </c>
      <c r="HD109" s="291">
        <f t="shared" si="335"/>
        <v>0</v>
      </c>
      <c r="HE109" s="234">
        <f t="shared" si="422"/>
        <v>0</v>
      </c>
      <c r="HF109" s="234">
        <f t="shared" si="423"/>
        <v>0</v>
      </c>
      <c r="HG109" s="234">
        <f t="shared" si="424"/>
        <v>0</v>
      </c>
      <c r="HH109" s="242">
        <f t="shared" si="425"/>
        <v>0</v>
      </c>
      <c r="HJ109" s="234">
        <f t="shared" si="459"/>
        <v>96</v>
      </c>
      <c r="HK109" s="235" t="str">
        <f t="shared" si="426"/>
        <v/>
      </c>
      <c r="HL109" s="236" t="str">
        <f>IFERROR(VLOOKUP(HK109,'Referencia Parámetros'!$A$2:$B$18,2),"")</f>
        <v/>
      </c>
      <c r="HM109" s="140"/>
      <c r="HN109" s="140"/>
      <c r="HO109" s="136" t="str">
        <f t="shared" si="336"/>
        <v>Completar</v>
      </c>
      <c r="HP109" s="134"/>
      <c r="HQ109" s="134"/>
      <c r="HR109" s="134"/>
      <c r="HS109" s="136" t="str">
        <f t="shared" si="337"/>
        <v>Completar</v>
      </c>
      <c r="HT109" s="137" t="str">
        <f t="shared" si="338"/>
        <v>Completar</v>
      </c>
      <c r="HU109" s="137" t="str">
        <f t="shared" si="339"/>
        <v>Completar</v>
      </c>
      <c r="HV109" s="135"/>
      <c r="HW109" s="136" t="str">
        <f t="shared" si="340"/>
        <v>Completar</v>
      </c>
      <c r="HX109" s="237">
        <f t="shared" si="427"/>
        <v>0</v>
      </c>
      <c r="HY109" s="238">
        <f t="shared" si="428"/>
        <v>0</v>
      </c>
      <c r="HZ109" s="239" t="str">
        <f>IFERROR(IF(HY109&gt;20*HL109,'Referencia Parámetros'!$D$20,IF(HY109&gt;10*HL109,'Referencia Parámetros'!$D$21,IF(HY109&gt;5*HL109,'Referencia Parámetros'!$D$22, IF(HY109&gt;1,'Referencia Parámetros'!$D$23,"NO APLICA")))),"")</f>
        <v/>
      </c>
      <c r="IA109" s="240" t="str">
        <f t="shared" si="429"/>
        <v/>
      </c>
      <c r="IB109" s="291">
        <f t="shared" si="341"/>
        <v>0</v>
      </c>
      <c r="IC109" s="234">
        <f t="shared" si="430"/>
        <v>0</v>
      </c>
      <c r="ID109" s="234">
        <f t="shared" si="431"/>
        <v>0</v>
      </c>
      <c r="IE109" s="234">
        <f t="shared" si="432"/>
        <v>0</v>
      </c>
      <c r="IF109" s="242">
        <f t="shared" si="433"/>
        <v>0</v>
      </c>
      <c r="IH109" s="234">
        <f t="shared" si="460"/>
        <v>96</v>
      </c>
      <c r="II109" s="235" t="str">
        <f t="shared" si="434"/>
        <v/>
      </c>
      <c r="IJ109" s="236" t="str">
        <f>IFERROR(VLOOKUP(II109,'Referencia Parámetros'!$A$2:$B$18,2),"")</f>
        <v/>
      </c>
      <c r="IK109" s="140"/>
      <c r="IL109" s="140"/>
      <c r="IM109" s="136" t="str">
        <f t="shared" si="342"/>
        <v>Completar</v>
      </c>
      <c r="IN109" s="134"/>
      <c r="IO109" s="134"/>
      <c r="IP109" s="134"/>
      <c r="IQ109" s="136" t="str">
        <f t="shared" si="343"/>
        <v>Completar</v>
      </c>
      <c r="IR109" s="137" t="str">
        <f t="shared" si="344"/>
        <v>Completar</v>
      </c>
      <c r="IS109" s="137" t="str">
        <f t="shared" si="345"/>
        <v>Completar</v>
      </c>
      <c r="IT109" s="135"/>
      <c r="IU109" s="136" t="str">
        <f t="shared" si="346"/>
        <v>Completar</v>
      </c>
      <c r="IV109" s="237">
        <f t="shared" si="435"/>
        <v>0</v>
      </c>
      <c r="IW109" s="238">
        <f t="shared" si="436"/>
        <v>0</v>
      </c>
      <c r="IX109" s="239" t="str">
        <f>IFERROR(IF(IW109&gt;20*IJ109,'Referencia Parámetros'!$D$20,IF(IW109&gt;10*IJ109,'Referencia Parámetros'!$D$21,IF(IW109&gt;5*IJ109,'Referencia Parámetros'!$D$22, IF(IW109&gt;1,'Referencia Parámetros'!$D$23,"NO APLICA")))),"")</f>
        <v/>
      </c>
      <c r="IY109" s="240" t="str">
        <f t="shared" si="437"/>
        <v/>
      </c>
      <c r="IZ109" s="291">
        <f t="shared" si="347"/>
        <v>0</v>
      </c>
      <c r="JA109" s="234">
        <f t="shared" si="438"/>
        <v>0</v>
      </c>
      <c r="JB109" s="234">
        <f t="shared" si="439"/>
        <v>0</v>
      </c>
      <c r="JC109" s="234">
        <f t="shared" si="440"/>
        <v>0</v>
      </c>
      <c r="JD109" s="242">
        <f t="shared" si="441"/>
        <v>0</v>
      </c>
      <c r="JE109" s="198"/>
      <c r="JF109" s="234">
        <f t="shared" si="461"/>
        <v>96</v>
      </c>
      <c r="JG109" s="235" t="str">
        <f t="shared" si="442"/>
        <v/>
      </c>
      <c r="JH109" s="236" t="str">
        <f>IFERROR(VLOOKUP(JG109,'Referencia Parámetros'!$A$2:$B$18,2),"")</f>
        <v/>
      </c>
      <c r="JI109" s="140"/>
      <c r="JJ109" s="140"/>
      <c r="JK109" s="136" t="str">
        <f t="shared" si="348"/>
        <v>Completar</v>
      </c>
      <c r="JL109" s="134"/>
      <c r="JM109" s="134"/>
      <c r="JN109" s="134"/>
      <c r="JO109" s="136" t="str">
        <f t="shared" si="349"/>
        <v>Completar</v>
      </c>
      <c r="JP109" s="137" t="str">
        <f t="shared" si="350"/>
        <v>Completar</v>
      </c>
      <c r="JQ109" s="137" t="str">
        <f t="shared" si="351"/>
        <v>Completar</v>
      </c>
      <c r="JR109" s="135"/>
      <c r="JS109" s="136" t="str">
        <f t="shared" si="352"/>
        <v>Completar</v>
      </c>
      <c r="JT109" s="237">
        <f t="shared" si="443"/>
        <v>0</v>
      </c>
      <c r="JU109" s="238">
        <f t="shared" si="444"/>
        <v>0</v>
      </c>
      <c r="JV109" s="239" t="str">
        <f>IFERROR(IF(JU109&gt;20*JH109,'Referencia Parámetros'!$D$20,IF(JU109&gt;10*JH109,'Referencia Parámetros'!$D$21,IF(JU109&gt;5*JH109,'Referencia Parámetros'!$D$22, IF(JU109&gt;1,'Referencia Parámetros'!$D$23,"NO APLICA")))),"")</f>
        <v/>
      </c>
      <c r="JW109" s="240" t="str">
        <f t="shared" si="445"/>
        <v/>
      </c>
      <c r="JX109" s="291">
        <f t="shared" si="353"/>
        <v>0</v>
      </c>
      <c r="JY109" s="234">
        <f t="shared" si="446"/>
        <v>0</v>
      </c>
      <c r="JZ109" s="234">
        <f t="shared" si="447"/>
        <v>0</v>
      </c>
      <c r="KA109" s="234">
        <f t="shared" si="448"/>
        <v>0</v>
      </c>
      <c r="KB109" s="242">
        <f t="shared" si="449"/>
        <v>0</v>
      </c>
      <c r="LK109" s="244"/>
      <c r="LY109" s="198"/>
    </row>
    <row r="110" spans="1:337" ht="16.5" customHeight="1" x14ac:dyDescent="0.25">
      <c r="A110" s="234">
        <f t="shared" si="450"/>
        <v>97</v>
      </c>
      <c r="B110" s="235" t="str">
        <f t="shared" si="354"/>
        <v/>
      </c>
      <c r="C110" s="236" t="str">
        <f>+IFERROR(VLOOKUP(B110,'Referencia Parámetros'!$A$2:$B$18,2),"")</f>
        <v/>
      </c>
      <c r="D110" s="140"/>
      <c r="E110" s="134"/>
      <c r="F110" s="135"/>
      <c r="G110" s="134"/>
      <c r="H110" s="134"/>
      <c r="I110" s="134"/>
      <c r="J110" s="135"/>
      <c r="K110" s="141"/>
      <c r="L110" s="141"/>
      <c r="M110" s="135"/>
      <c r="N110" s="135"/>
      <c r="O110" s="237">
        <f t="shared" si="355"/>
        <v>0</v>
      </c>
      <c r="P110" s="238">
        <f t="shared" si="356"/>
        <v>0</v>
      </c>
      <c r="Q110" s="239" t="str">
        <f>IFERROR(IF(P110&gt;20*C110,'Referencia Parámetros'!$D$20,IF(P110&gt;10*C110,'Referencia Parámetros'!$D$21,IF(P110&gt;5*C110,'Referencia Parámetros'!$D$22,IF(P110&gt;1,'Referencia Parámetros'!$D$23,"NO APLICA")))),"")</f>
        <v/>
      </c>
      <c r="R110" s="240" t="str">
        <f t="shared" si="357"/>
        <v/>
      </c>
      <c r="S110" s="300">
        <f t="shared" si="288"/>
        <v>0</v>
      </c>
      <c r="T110" s="234">
        <f t="shared" si="358"/>
        <v>0</v>
      </c>
      <c r="U110" s="234">
        <f t="shared" si="359"/>
        <v>0</v>
      </c>
      <c r="V110" s="234">
        <f t="shared" si="360"/>
        <v>0</v>
      </c>
      <c r="W110" s="242">
        <f t="shared" si="361"/>
        <v>0</v>
      </c>
      <c r="X110" s="297"/>
      <c r="Z110" s="234">
        <f t="shared" si="451"/>
        <v>97</v>
      </c>
      <c r="AA110" s="235" t="str">
        <f t="shared" si="362"/>
        <v/>
      </c>
      <c r="AB110" s="236" t="str">
        <f>IFERROR(VLOOKUP(AA110,'Referencia Parámetros'!$A$2:$B$18,2),"")</f>
        <v/>
      </c>
      <c r="AC110" s="140"/>
      <c r="AD110" s="140"/>
      <c r="AE110" s="136" t="str">
        <f t="shared" si="289"/>
        <v>Completar</v>
      </c>
      <c r="AF110" s="134"/>
      <c r="AG110" s="134"/>
      <c r="AH110" s="134"/>
      <c r="AI110" s="136" t="str">
        <f t="shared" si="290"/>
        <v>Completar</v>
      </c>
      <c r="AJ110" s="137" t="str">
        <f t="shared" si="291"/>
        <v>Completar</v>
      </c>
      <c r="AK110" s="137" t="str">
        <f t="shared" si="292"/>
        <v>Completar</v>
      </c>
      <c r="AL110" s="135"/>
      <c r="AM110" s="136" t="str">
        <f t="shared" si="293"/>
        <v>Completar</v>
      </c>
      <c r="AN110" s="237">
        <f t="shared" si="363"/>
        <v>0</v>
      </c>
      <c r="AO110" s="238">
        <f t="shared" si="364"/>
        <v>0</v>
      </c>
      <c r="AP110" s="239" t="str">
        <f>IFERROR(IF(AO110&gt;20*AB110,'Referencia Parámetros'!$D$20,IF(AO110&gt;10*AB110,'Referencia Parámetros'!$D$21,IF(AO110&gt;5*AB110,'Referencia Parámetros'!$D$22, IF(AO110&gt;1,'Referencia Parámetros'!$D$23,"NO APLICA")))),"")</f>
        <v/>
      </c>
      <c r="AQ110" s="240" t="str">
        <f t="shared" si="365"/>
        <v/>
      </c>
      <c r="AR110" s="291">
        <f t="shared" si="462"/>
        <v>0</v>
      </c>
      <c r="AS110" s="234">
        <f t="shared" si="366"/>
        <v>0</v>
      </c>
      <c r="AT110" s="234">
        <f t="shared" si="367"/>
        <v>0</v>
      </c>
      <c r="AU110" s="234">
        <f t="shared" si="368"/>
        <v>0</v>
      </c>
      <c r="AV110" s="242">
        <f t="shared" si="369"/>
        <v>0</v>
      </c>
      <c r="AX110" s="234">
        <f t="shared" si="452"/>
        <v>97</v>
      </c>
      <c r="AY110" s="235" t="str">
        <f t="shared" si="370"/>
        <v/>
      </c>
      <c r="AZ110" s="236" t="str">
        <f>IFERROR(VLOOKUP(AY110,'Referencia Parámetros'!$A$2:$B$18,2),"")</f>
        <v/>
      </c>
      <c r="BA110" s="140"/>
      <c r="BB110" s="140"/>
      <c r="BC110" s="136" t="str">
        <f t="shared" si="294"/>
        <v>Completar</v>
      </c>
      <c r="BD110" s="134"/>
      <c r="BE110" s="134"/>
      <c r="BF110" s="134"/>
      <c r="BG110" s="136" t="str">
        <f t="shared" si="295"/>
        <v>Completar</v>
      </c>
      <c r="BH110" s="137" t="str">
        <f t="shared" si="296"/>
        <v>Completar</v>
      </c>
      <c r="BI110" s="137" t="str">
        <f t="shared" si="297"/>
        <v>Completar</v>
      </c>
      <c r="BJ110" s="135"/>
      <c r="BK110" s="136" t="str">
        <f t="shared" si="298"/>
        <v>Completar</v>
      </c>
      <c r="BL110" s="237">
        <f t="shared" si="371"/>
        <v>0</v>
      </c>
      <c r="BM110" s="238">
        <f t="shared" si="372"/>
        <v>0</v>
      </c>
      <c r="BN110" s="239" t="str">
        <f>IFERROR(IF(BM110&gt;20*AZ110,'Referencia Parámetros'!$D$20,IF(BM110&gt;10*AZ110,'Referencia Parámetros'!$D$21,IF(BM110&gt;5*AZ110,'Referencia Parámetros'!$D$22, IF(BM110&gt;1,'Referencia Parámetros'!$D$23,"NO APLICA")))),"")</f>
        <v/>
      </c>
      <c r="BO110" s="240" t="str">
        <f t="shared" si="373"/>
        <v/>
      </c>
      <c r="BP110" s="291">
        <f t="shared" si="299"/>
        <v>0</v>
      </c>
      <c r="BQ110" s="234">
        <f t="shared" si="374"/>
        <v>0</v>
      </c>
      <c r="BR110" s="234">
        <f t="shared" si="375"/>
        <v>0</v>
      </c>
      <c r="BS110" s="234">
        <f t="shared" si="376"/>
        <v>0</v>
      </c>
      <c r="BT110" s="242">
        <f t="shared" si="377"/>
        <v>0</v>
      </c>
      <c r="BV110" s="234">
        <f t="shared" si="453"/>
        <v>97</v>
      </c>
      <c r="BW110" s="235" t="str">
        <f t="shared" si="378"/>
        <v/>
      </c>
      <c r="BX110" s="236" t="str">
        <f>IFERROR(VLOOKUP(BW110,'Referencia Parámetros'!$A$2:$B$18,2),"")</f>
        <v/>
      </c>
      <c r="BY110" s="140"/>
      <c r="BZ110" s="140"/>
      <c r="CA110" s="136" t="str">
        <f t="shared" si="300"/>
        <v>Completar</v>
      </c>
      <c r="CB110" s="134"/>
      <c r="CC110" s="134"/>
      <c r="CD110" s="134"/>
      <c r="CE110" s="136" t="str">
        <f t="shared" si="301"/>
        <v>Completar</v>
      </c>
      <c r="CF110" s="137" t="str">
        <f t="shared" si="302"/>
        <v>Completar</v>
      </c>
      <c r="CG110" s="137" t="str">
        <f t="shared" si="303"/>
        <v>Completar</v>
      </c>
      <c r="CH110" s="135"/>
      <c r="CI110" s="136" t="str">
        <f t="shared" si="304"/>
        <v>Completar</v>
      </c>
      <c r="CJ110" s="237">
        <f t="shared" si="379"/>
        <v>0</v>
      </c>
      <c r="CK110" s="238">
        <f t="shared" si="380"/>
        <v>0</v>
      </c>
      <c r="CL110" s="239" t="str">
        <f>IFERROR(IF(CK110&gt;20*BX110,'Referencia Parámetros'!$D$20,IF(CK110&gt;10*BX110,'Referencia Parámetros'!$D$21,IF(CK110&gt;5*BX110,'Referencia Parámetros'!$D$22, IF(CK110&gt;1,'Referencia Parámetros'!$D$23,"NO APLICA")))),"")</f>
        <v/>
      </c>
      <c r="CM110" s="240" t="str">
        <f t="shared" si="381"/>
        <v/>
      </c>
      <c r="CN110" s="291">
        <f t="shared" si="305"/>
        <v>0</v>
      </c>
      <c r="CO110" s="234">
        <f t="shared" si="382"/>
        <v>0</v>
      </c>
      <c r="CP110" s="234">
        <f t="shared" si="383"/>
        <v>0</v>
      </c>
      <c r="CQ110" s="234">
        <f t="shared" si="384"/>
        <v>0</v>
      </c>
      <c r="CR110" s="242">
        <f t="shared" si="385"/>
        <v>0</v>
      </c>
      <c r="CT110" s="234">
        <f t="shared" si="454"/>
        <v>97</v>
      </c>
      <c r="CU110" s="235" t="str">
        <f t="shared" si="386"/>
        <v/>
      </c>
      <c r="CV110" s="236" t="str">
        <f>IFERROR(VLOOKUP(CU110,'Referencia Parámetros'!$A$2:$B$18,2),"")</f>
        <v/>
      </c>
      <c r="CW110" s="140"/>
      <c r="CX110" s="140"/>
      <c r="CY110" s="136" t="str">
        <f t="shared" si="306"/>
        <v>Completar</v>
      </c>
      <c r="CZ110" s="134"/>
      <c r="DA110" s="134"/>
      <c r="DB110" s="134"/>
      <c r="DC110" s="136" t="str">
        <f t="shared" si="307"/>
        <v>Completar</v>
      </c>
      <c r="DD110" s="137" t="str">
        <f t="shared" si="308"/>
        <v>Completar</v>
      </c>
      <c r="DE110" s="137" t="str">
        <f t="shared" si="309"/>
        <v>Completar</v>
      </c>
      <c r="DF110" s="135"/>
      <c r="DG110" s="136" t="str">
        <f t="shared" si="310"/>
        <v>Completar</v>
      </c>
      <c r="DH110" s="237">
        <f t="shared" si="387"/>
        <v>0</v>
      </c>
      <c r="DI110" s="238">
        <f t="shared" si="388"/>
        <v>0</v>
      </c>
      <c r="DJ110" s="239" t="str">
        <f>IFERROR(IF(DI110&gt;20*CV110,'Referencia Parámetros'!$D$20,IF(DI110&gt;10*CV110,'Referencia Parámetros'!$D$21,IF(DI110&gt;5*CV110,'Referencia Parámetros'!$D$22, IF(DI110&gt;1,'Referencia Parámetros'!$D$23,"NO APLICA")))),"")</f>
        <v/>
      </c>
      <c r="DK110" s="240" t="str">
        <f t="shared" si="389"/>
        <v/>
      </c>
      <c r="DL110" s="291">
        <f t="shared" si="311"/>
        <v>0</v>
      </c>
      <c r="DM110" s="234">
        <f t="shared" si="390"/>
        <v>0</v>
      </c>
      <c r="DN110" s="234">
        <f t="shared" si="391"/>
        <v>0</v>
      </c>
      <c r="DO110" s="234">
        <f t="shared" si="392"/>
        <v>0</v>
      </c>
      <c r="DP110" s="242">
        <f t="shared" si="393"/>
        <v>0</v>
      </c>
      <c r="DR110" s="234">
        <f t="shared" si="455"/>
        <v>97</v>
      </c>
      <c r="DS110" s="235" t="str">
        <f t="shared" si="394"/>
        <v/>
      </c>
      <c r="DT110" s="236" t="str">
        <f>IFERROR(VLOOKUP(DS110,'Referencia Parámetros'!$A$2:$B$18,2),"")</f>
        <v/>
      </c>
      <c r="DU110" s="140"/>
      <c r="DV110" s="140"/>
      <c r="DW110" s="136" t="str">
        <f t="shared" si="312"/>
        <v>Completar</v>
      </c>
      <c r="DX110" s="134"/>
      <c r="DY110" s="134"/>
      <c r="DZ110" s="134"/>
      <c r="EA110" s="136" t="str">
        <f t="shared" si="313"/>
        <v>Completar</v>
      </c>
      <c r="EB110" s="137" t="str">
        <f t="shared" si="314"/>
        <v>Completar</v>
      </c>
      <c r="EC110" s="137" t="str">
        <f t="shared" si="315"/>
        <v>Completar</v>
      </c>
      <c r="ED110" s="135"/>
      <c r="EE110" s="136" t="str">
        <f t="shared" si="316"/>
        <v>Completar</v>
      </c>
      <c r="EF110" s="237">
        <f t="shared" si="395"/>
        <v>0</v>
      </c>
      <c r="EG110" s="238">
        <f t="shared" si="396"/>
        <v>0</v>
      </c>
      <c r="EH110" s="239" t="str">
        <f>IFERROR(IF(EG110&gt;20*DT110,'Referencia Parámetros'!$D$20,IF(EG110&gt;10*DT110,'Referencia Parámetros'!$D$21,IF(EG110&gt;5*DT110,'Referencia Parámetros'!$D$22, IF(EG110&gt;1,'Referencia Parámetros'!$D$23,"NO APLICA")))),"")</f>
        <v/>
      </c>
      <c r="EI110" s="240" t="str">
        <f t="shared" si="397"/>
        <v/>
      </c>
      <c r="EJ110" s="291">
        <f t="shared" si="317"/>
        <v>0</v>
      </c>
      <c r="EK110" s="234">
        <f t="shared" si="398"/>
        <v>0</v>
      </c>
      <c r="EL110" s="234">
        <f t="shared" si="399"/>
        <v>0</v>
      </c>
      <c r="EM110" s="234">
        <f t="shared" si="400"/>
        <v>0</v>
      </c>
      <c r="EN110" s="242">
        <f t="shared" si="401"/>
        <v>0</v>
      </c>
      <c r="EP110" s="234">
        <f t="shared" si="456"/>
        <v>97</v>
      </c>
      <c r="EQ110" s="235" t="str">
        <f t="shared" si="402"/>
        <v/>
      </c>
      <c r="ER110" s="236" t="str">
        <f>IFERROR(VLOOKUP(EQ110,'Referencia Parámetros'!$A$2:$B$18,2),"")</f>
        <v/>
      </c>
      <c r="ES110" s="140"/>
      <c r="ET110" s="140"/>
      <c r="EU110" s="136" t="str">
        <f t="shared" si="318"/>
        <v>Completar</v>
      </c>
      <c r="EV110" s="134"/>
      <c r="EW110" s="134"/>
      <c r="EX110" s="134"/>
      <c r="EY110" s="136" t="str">
        <f t="shared" si="319"/>
        <v>Completar</v>
      </c>
      <c r="EZ110" s="137" t="str">
        <f t="shared" si="320"/>
        <v>Completar</v>
      </c>
      <c r="FA110" s="137" t="str">
        <f t="shared" si="321"/>
        <v>Completar</v>
      </c>
      <c r="FB110" s="135"/>
      <c r="FC110" s="136" t="str">
        <f t="shared" si="322"/>
        <v>Completar</v>
      </c>
      <c r="FD110" s="237">
        <f t="shared" si="403"/>
        <v>0</v>
      </c>
      <c r="FE110" s="238">
        <f t="shared" si="404"/>
        <v>0</v>
      </c>
      <c r="FF110" s="239" t="str">
        <f>IFERROR(IF(FE110&gt;20*ER110,'Referencia Parámetros'!$D$20,IF(FE110&gt;10*ER110,'Referencia Parámetros'!$D$21,IF(FE110&gt;5*ER110,'Referencia Parámetros'!$D$22, IF(FE110&gt;1,'Referencia Parámetros'!$D$23,"NO APLICA")))),"")</f>
        <v/>
      </c>
      <c r="FG110" s="240" t="str">
        <f t="shared" si="405"/>
        <v/>
      </c>
      <c r="FH110" s="291">
        <f t="shared" si="323"/>
        <v>0</v>
      </c>
      <c r="FI110" s="234">
        <f t="shared" si="406"/>
        <v>0</v>
      </c>
      <c r="FJ110" s="234">
        <f t="shared" si="407"/>
        <v>0</v>
      </c>
      <c r="FK110" s="234">
        <f t="shared" si="408"/>
        <v>0</v>
      </c>
      <c r="FL110" s="242">
        <f t="shared" si="409"/>
        <v>0</v>
      </c>
      <c r="FN110" s="234">
        <f t="shared" si="457"/>
        <v>97</v>
      </c>
      <c r="FO110" s="235" t="str">
        <f t="shared" si="410"/>
        <v/>
      </c>
      <c r="FP110" s="236" t="str">
        <f>IFERROR(VLOOKUP(FO110,'Referencia Parámetros'!$A$2:$B$18,2),"")</f>
        <v/>
      </c>
      <c r="FQ110" s="140"/>
      <c r="FR110" s="140"/>
      <c r="FS110" s="136" t="str">
        <f t="shared" si="324"/>
        <v>Completar</v>
      </c>
      <c r="FT110" s="134"/>
      <c r="FU110" s="134"/>
      <c r="FV110" s="134"/>
      <c r="FW110" s="136" t="str">
        <f t="shared" si="325"/>
        <v>Completar</v>
      </c>
      <c r="FX110" s="137" t="str">
        <f t="shared" si="326"/>
        <v>Completar</v>
      </c>
      <c r="FY110" s="137" t="str">
        <f t="shared" si="327"/>
        <v>Completar</v>
      </c>
      <c r="FZ110" s="135"/>
      <c r="GA110" s="136" t="str">
        <f t="shared" si="328"/>
        <v>Completar</v>
      </c>
      <c r="GB110" s="237">
        <f t="shared" si="411"/>
        <v>0</v>
      </c>
      <c r="GC110" s="238">
        <f t="shared" si="412"/>
        <v>0</v>
      </c>
      <c r="GD110" s="239" t="str">
        <f>IFERROR(IF(GC110&gt;20*FP110,'Referencia Parámetros'!$D$20,IF(GC110&gt;10*FP110,'Referencia Parámetros'!$D$21,IF(GC110&gt;5*FP110,'Referencia Parámetros'!$D$22, IF(GC110&gt;1,'Referencia Parámetros'!$D$23,"NO APLICA")))),"")</f>
        <v/>
      </c>
      <c r="GE110" s="240" t="str">
        <f t="shared" si="413"/>
        <v/>
      </c>
      <c r="GF110" s="291">
        <f t="shared" si="329"/>
        <v>0</v>
      </c>
      <c r="GG110" s="234">
        <f t="shared" si="414"/>
        <v>0</v>
      </c>
      <c r="GH110" s="234">
        <f t="shared" si="415"/>
        <v>0</v>
      </c>
      <c r="GI110" s="234">
        <f t="shared" si="416"/>
        <v>0</v>
      </c>
      <c r="GJ110" s="242">
        <f t="shared" si="417"/>
        <v>0</v>
      </c>
      <c r="GL110" s="234">
        <f t="shared" si="458"/>
        <v>97</v>
      </c>
      <c r="GM110" s="235" t="str">
        <f t="shared" si="418"/>
        <v/>
      </c>
      <c r="GN110" s="236" t="str">
        <f>IFERROR(VLOOKUP(GM110,'Referencia Parámetros'!$A$2:$B$18,2),"")</f>
        <v/>
      </c>
      <c r="GO110" s="140"/>
      <c r="GP110" s="140"/>
      <c r="GQ110" s="136" t="str">
        <f t="shared" si="330"/>
        <v>Completar</v>
      </c>
      <c r="GR110" s="134"/>
      <c r="GS110" s="134"/>
      <c r="GT110" s="134"/>
      <c r="GU110" s="136" t="str">
        <f t="shared" si="331"/>
        <v>Completar</v>
      </c>
      <c r="GV110" s="137" t="str">
        <f t="shared" si="332"/>
        <v>Completar</v>
      </c>
      <c r="GW110" s="137" t="str">
        <f t="shared" si="333"/>
        <v>Completar</v>
      </c>
      <c r="GX110" s="135"/>
      <c r="GY110" s="136" t="str">
        <f t="shared" si="334"/>
        <v>Completar</v>
      </c>
      <c r="GZ110" s="237">
        <f t="shared" si="419"/>
        <v>0</v>
      </c>
      <c r="HA110" s="238">
        <f t="shared" si="420"/>
        <v>0</v>
      </c>
      <c r="HB110" s="239" t="str">
        <f>IFERROR(IF(HA110&gt;20*GN110,'Referencia Parámetros'!$D$20,IF(HA110&gt;10*GN110,'Referencia Parámetros'!$D$21,IF(HA110&gt;5*GN110,'Referencia Parámetros'!$D$22, IF(HA110&gt;1,'Referencia Parámetros'!$D$23,"NO APLICA")))),"")</f>
        <v/>
      </c>
      <c r="HC110" s="240" t="str">
        <f t="shared" si="421"/>
        <v/>
      </c>
      <c r="HD110" s="291">
        <f t="shared" si="335"/>
        <v>0</v>
      </c>
      <c r="HE110" s="234">
        <f t="shared" si="422"/>
        <v>0</v>
      </c>
      <c r="HF110" s="234">
        <f t="shared" si="423"/>
        <v>0</v>
      </c>
      <c r="HG110" s="234">
        <f t="shared" si="424"/>
        <v>0</v>
      </c>
      <c r="HH110" s="242">
        <f t="shared" si="425"/>
        <v>0</v>
      </c>
      <c r="HJ110" s="234">
        <f t="shared" si="459"/>
        <v>97</v>
      </c>
      <c r="HK110" s="235" t="str">
        <f t="shared" si="426"/>
        <v/>
      </c>
      <c r="HL110" s="236" t="str">
        <f>IFERROR(VLOOKUP(HK110,'Referencia Parámetros'!$A$2:$B$18,2),"")</f>
        <v/>
      </c>
      <c r="HM110" s="140"/>
      <c r="HN110" s="140"/>
      <c r="HO110" s="136" t="str">
        <f t="shared" si="336"/>
        <v>Completar</v>
      </c>
      <c r="HP110" s="134"/>
      <c r="HQ110" s="134"/>
      <c r="HR110" s="134"/>
      <c r="HS110" s="136" t="str">
        <f t="shared" si="337"/>
        <v>Completar</v>
      </c>
      <c r="HT110" s="137" t="str">
        <f t="shared" si="338"/>
        <v>Completar</v>
      </c>
      <c r="HU110" s="137" t="str">
        <f t="shared" si="339"/>
        <v>Completar</v>
      </c>
      <c r="HV110" s="135"/>
      <c r="HW110" s="136" t="str">
        <f t="shared" si="340"/>
        <v>Completar</v>
      </c>
      <c r="HX110" s="237">
        <f t="shared" si="427"/>
        <v>0</v>
      </c>
      <c r="HY110" s="238">
        <f t="shared" si="428"/>
        <v>0</v>
      </c>
      <c r="HZ110" s="239" t="str">
        <f>IFERROR(IF(HY110&gt;20*HL110,'Referencia Parámetros'!$D$20,IF(HY110&gt;10*HL110,'Referencia Parámetros'!$D$21,IF(HY110&gt;5*HL110,'Referencia Parámetros'!$D$22, IF(HY110&gt;1,'Referencia Parámetros'!$D$23,"NO APLICA")))),"")</f>
        <v/>
      </c>
      <c r="IA110" s="240" t="str">
        <f t="shared" si="429"/>
        <v/>
      </c>
      <c r="IB110" s="291">
        <f t="shared" si="341"/>
        <v>0</v>
      </c>
      <c r="IC110" s="234">
        <f t="shared" si="430"/>
        <v>0</v>
      </c>
      <c r="ID110" s="234">
        <f t="shared" si="431"/>
        <v>0</v>
      </c>
      <c r="IE110" s="234">
        <f t="shared" si="432"/>
        <v>0</v>
      </c>
      <c r="IF110" s="242">
        <f t="shared" si="433"/>
        <v>0</v>
      </c>
      <c r="IH110" s="234">
        <f t="shared" si="460"/>
        <v>97</v>
      </c>
      <c r="II110" s="235" t="str">
        <f t="shared" si="434"/>
        <v/>
      </c>
      <c r="IJ110" s="236" t="str">
        <f>IFERROR(VLOOKUP(II110,'Referencia Parámetros'!$A$2:$B$18,2),"")</f>
        <v/>
      </c>
      <c r="IK110" s="140"/>
      <c r="IL110" s="140"/>
      <c r="IM110" s="136" t="str">
        <f t="shared" si="342"/>
        <v>Completar</v>
      </c>
      <c r="IN110" s="134"/>
      <c r="IO110" s="134"/>
      <c r="IP110" s="134"/>
      <c r="IQ110" s="136" t="str">
        <f t="shared" si="343"/>
        <v>Completar</v>
      </c>
      <c r="IR110" s="137" t="str">
        <f t="shared" si="344"/>
        <v>Completar</v>
      </c>
      <c r="IS110" s="137" t="str">
        <f t="shared" si="345"/>
        <v>Completar</v>
      </c>
      <c r="IT110" s="135"/>
      <c r="IU110" s="136" t="str">
        <f t="shared" si="346"/>
        <v>Completar</v>
      </c>
      <c r="IV110" s="237">
        <f t="shared" si="435"/>
        <v>0</v>
      </c>
      <c r="IW110" s="238">
        <f t="shared" si="436"/>
        <v>0</v>
      </c>
      <c r="IX110" s="239" t="str">
        <f>IFERROR(IF(IW110&gt;20*IJ110,'Referencia Parámetros'!$D$20,IF(IW110&gt;10*IJ110,'Referencia Parámetros'!$D$21,IF(IW110&gt;5*IJ110,'Referencia Parámetros'!$D$22, IF(IW110&gt;1,'Referencia Parámetros'!$D$23,"NO APLICA")))),"")</f>
        <v/>
      </c>
      <c r="IY110" s="240" t="str">
        <f t="shared" si="437"/>
        <v/>
      </c>
      <c r="IZ110" s="291">
        <f t="shared" si="347"/>
        <v>0</v>
      </c>
      <c r="JA110" s="234">
        <f t="shared" si="438"/>
        <v>0</v>
      </c>
      <c r="JB110" s="234">
        <f t="shared" si="439"/>
        <v>0</v>
      </c>
      <c r="JC110" s="234">
        <f t="shared" si="440"/>
        <v>0</v>
      </c>
      <c r="JD110" s="242">
        <f t="shared" si="441"/>
        <v>0</v>
      </c>
      <c r="JE110" s="198"/>
      <c r="JF110" s="234">
        <f t="shared" si="461"/>
        <v>97</v>
      </c>
      <c r="JG110" s="235" t="str">
        <f t="shared" si="442"/>
        <v/>
      </c>
      <c r="JH110" s="236" t="str">
        <f>IFERROR(VLOOKUP(JG110,'Referencia Parámetros'!$A$2:$B$18,2),"")</f>
        <v/>
      </c>
      <c r="JI110" s="140"/>
      <c r="JJ110" s="140"/>
      <c r="JK110" s="136" t="str">
        <f t="shared" si="348"/>
        <v>Completar</v>
      </c>
      <c r="JL110" s="134"/>
      <c r="JM110" s="134"/>
      <c r="JN110" s="134"/>
      <c r="JO110" s="136" t="str">
        <f t="shared" si="349"/>
        <v>Completar</v>
      </c>
      <c r="JP110" s="137" t="str">
        <f t="shared" si="350"/>
        <v>Completar</v>
      </c>
      <c r="JQ110" s="137" t="str">
        <f t="shared" si="351"/>
        <v>Completar</v>
      </c>
      <c r="JR110" s="135"/>
      <c r="JS110" s="136" t="str">
        <f t="shared" si="352"/>
        <v>Completar</v>
      </c>
      <c r="JT110" s="237">
        <f t="shared" si="443"/>
        <v>0</v>
      </c>
      <c r="JU110" s="238">
        <f t="shared" si="444"/>
        <v>0</v>
      </c>
      <c r="JV110" s="239" t="str">
        <f>IFERROR(IF(JU110&gt;20*JH110,'Referencia Parámetros'!$D$20,IF(JU110&gt;10*JH110,'Referencia Parámetros'!$D$21,IF(JU110&gt;5*JH110,'Referencia Parámetros'!$D$22, IF(JU110&gt;1,'Referencia Parámetros'!$D$23,"NO APLICA")))),"")</f>
        <v/>
      </c>
      <c r="JW110" s="240" t="str">
        <f t="shared" si="445"/>
        <v/>
      </c>
      <c r="JX110" s="291">
        <f t="shared" si="353"/>
        <v>0</v>
      </c>
      <c r="JY110" s="234">
        <f t="shared" si="446"/>
        <v>0</v>
      </c>
      <c r="JZ110" s="234">
        <f t="shared" si="447"/>
        <v>0</v>
      </c>
      <c r="KA110" s="234">
        <f t="shared" si="448"/>
        <v>0</v>
      </c>
      <c r="KB110" s="242">
        <f t="shared" si="449"/>
        <v>0</v>
      </c>
      <c r="LK110" s="244"/>
      <c r="LY110" s="198"/>
    </row>
    <row r="111" spans="1:337" ht="16.5" customHeight="1" x14ac:dyDescent="0.25">
      <c r="A111" s="234">
        <f t="shared" si="450"/>
        <v>98</v>
      </c>
      <c r="B111" s="235" t="str">
        <f t="shared" si="354"/>
        <v/>
      </c>
      <c r="C111" s="236" t="str">
        <f>+IFERROR(VLOOKUP(B111,'Referencia Parámetros'!$A$2:$B$18,2),"")</f>
        <v/>
      </c>
      <c r="D111" s="140"/>
      <c r="E111" s="134"/>
      <c r="F111" s="135"/>
      <c r="G111" s="134"/>
      <c r="H111" s="134"/>
      <c r="I111" s="134"/>
      <c r="J111" s="135"/>
      <c r="K111" s="141"/>
      <c r="L111" s="141"/>
      <c r="M111" s="135"/>
      <c r="N111" s="135"/>
      <c r="O111" s="237">
        <f t="shared" si="355"/>
        <v>0</v>
      </c>
      <c r="P111" s="238">
        <f t="shared" si="356"/>
        <v>0</v>
      </c>
      <c r="Q111" s="239" t="str">
        <f>IFERROR(IF(P111&gt;20*C111,'Referencia Parámetros'!$D$20,IF(P111&gt;10*C111,'Referencia Parámetros'!$D$21,IF(P111&gt;5*C111,'Referencia Parámetros'!$D$22,IF(P111&gt;1,'Referencia Parámetros'!$D$23,"NO APLICA")))),"")</f>
        <v/>
      </c>
      <c r="R111" s="240" t="str">
        <f t="shared" si="357"/>
        <v/>
      </c>
      <c r="S111" s="300">
        <f t="shared" si="288"/>
        <v>0</v>
      </c>
      <c r="T111" s="234">
        <f t="shared" si="358"/>
        <v>0</v>
      </c>
      <c r="U111" s="234">
        <f t="shared" si="359"/>
        <v>0</v>
      </c>
      <c r="V111" s="234">
        <f t="shared" si="360"/>
        <v>0</v>
      </c>
      <c r="W111" s="242">
        <f t="shared" si="361"/>
        <v>0</v>
      </c>
      <c r="X111" s="297"/>
      <c r="Z111" s="234">
        <f t="shared" si="451"/>
        <v>98</v>
      </c>
      <c r="AA111" s="235" t="str">
        <f t="shared" si="362"/>
        <v/>
      </c>
      <c r="AB111" s="236" t="str">
        <f>IFERROR(VLOOKUP(AA111,'Referencia Parámetros'!$A$2:$B$18,2),"")</f>
        <v/>
      </c>
      <c r="AC111" s="140"/>
      <c r="AD111" s="140"/>
      <c r="AE111" s="136" t="str">
        <f t="shared" si="289"/>
        <v>Completar</v>
      </c>
      <c r="AF111" s="134"/>
      <c r="AG111" s="134"/>
      <c r="AH111" s="134"/>
      <c r="AI111" s="136" t="str">
        <f t="shared" si="290"/>
        <v>Completar</v>
      </c>
      <c r="AJ111" s="137" t="str">
        <f t="shared" si="291"/>
        <v>Completar</v>
      </c>
      <c r="AK111" s="137" t="str">
        <f t="shared" si="292"/>
        <v>Completar</v>
      </c>
      <c r="AL111" s="135"/>
      <c r="AM111" s="136" t="str">
        <f t="shared" si="293"/>
        <v>Completar</v>
      </c>
      <c r="AN111" s="237">
        <f t="shared" si="363"/>
        <v>0</v>
      </c>
      <c r="AO111" s="238">
        <f t="shared" si="364"/>
        <v>0</v>
      </c>
      <c r="AP111" s="239" t="str">
        <f>IFERROR(IF(AO111&gt;20*AB111,'Referencia Parámetros'!$D$20,IF(AO111&gt;10*AB111,'Referencia Parámetros'!$D$21,IF(AO111&gt;5*AB111,'Referencia Parámetros'!$D$22, IF(AO111&gt;1,'Referencia Parámetros'!$D$23,"NO APLICA")))),"")</f>
        <v/>
      </c>
      <c r="AQ111" s="240" t="str">
        <f t="shared" si="365"/>
        <v/>
      </c>
      <c r="AR111" s="291">
        <f t="shared" si="462"/>
        <v>0</v>
      </c>
      <c r="AS111" s="234">
        <f t="shared" si="366"/>
        <v>0</v>
      </c>
      <c r="AT111" s="234">
        <f t="shared" si="367"/>
        <v>0</v>
      </c>
      <c r="AU111" s="234">
        <f t="shared" si="368"/>
        <v>0</v>
      </c>
      <c r="AV111" s="242">
        <f t="shared" si="369"/>
        <v>0</v>
      </c>
      <c r="AX111" s="234">
        <f t="shared" si="452"/>
        <v>98</v>
      </c>
      <c r="AY111" s="235" t="str">
        <f t="shared" si="370"/>
        <v/>
      </c>
      <c r="AZ111" s="236" t="str">
        <f>IFERROR(VLOOKUP(AY111,'Referencia Parámetros'!$A$2:$B$18,2),"")</f>
        <v/>
      </c>
      <c r="BA111" s="140"/>
      <c r="BB111" s="140"/>
      <c r="BC111" s="136" t="str">
        <f t="shared" si="294"/>
        <v>Completar</v>
      </c>
      <c r="BD111" s="134"/>
      <c r="BE111" s="134"/>
      <c r="BF111" s="134"/>
      <c r="BG111" s="136" t="str">
        <f t="shared" si="295"/>
        <v>Completar</v>
      </c>
      <c r="BH111" s="137" t="str">
        <f t="shared" si="296"/>
        <v>Completar</v>
      </c>
      <c r="BI111" s="137" t="str">
        <f t="shared" si="297"/>
        <v>Completar</v>
      </c>
      <c r="BJ111" s="135"/>
      <c r="BK111" s="136" t="str">
        <f t="shared" si="298"/>
        <v>Completar</v>
      </c>
      <c r="BL111" s="237">
        <f t="shared" si="371"/>
        <v>0</v>
      </c>
      <c r="BM111" s="238">
        <f t="shared" si="372"/>
        <v>0</v>
      </c>
      <c r="BN111" s="239" t="str">
        <f>IFERROR(IF(BM111&gt;20*AZ111,'Referencia Parámetros'!$D$20,IF(BM111&gt;10*AZ111,'Referencia Parámetros'!$D$21,IF(BM111&gt;5*AZ111,'Referencia Parámetros'!$D$22, IF(BM111&gt;1,'Referencia Parámetros'!$D$23,"NO APLICA")))),"")</f>
        <v/>
      </c>
      <c r="BO111" s="240" t="str">
        <f t="shared" si="373"/>
        <v/>
      </c>
      <c r="BP111" s="291">
        <f t="shared" si="299"/>
        <v>0</v>
      </c>
      <c r="BQ111" s="234">
        <f t="shared" si="374"/>
        <v>0</v>
      </c>
      <c r="BR111" s="234">
        <f t="shared" si="375"/>
        <v>0</v>
      </c>
      <c r="BS111" s="234">
        <f t="shared" si="376"/>
        <v>0</v>
      </c>
      <c r="BT111" s="242">
        <f t="shared" si="377"/>
        <v>0</v>
      </c>
      <c r="BV111" s="234">
        <f t="shared" si="453"/>
        <v>98</v>
      </c>
      <c r="BW111" s="235" t="str">
        <f t="shared" si="378"/>
        <v/>
      </c>
      <c r="BX111" s="236" t="str">
        <f>IFERROR(VLOOKUP(BW111,'Referencia Parámetros'!$A$2:$B$18,2),"")</f>
        <v/>
      </c>
      <c r="BY111" s="140"/>
      <c r="BZ111" s="140"/>
      <c r="CA111" s="136" t="str">
        <f t="shared" si="300"/>
        <v>Completar</v>
      </c>
      <c r="CB111" s="134"/>
      <c r="CC111" s="134"/>
      <c r="CD111" s="134"/>
      <c r="CE111" s="136" t="str">
        <f t="shared" si="301"/>
        <v>Completar</v>
      </c>
      <c r="CF111" s="137" t="str">
        <f t="shared" si="302"/>
        <v>Completar</v>
      </c>
      <c r="CG111" s="137" t="str">
        <f t="shared" si="303"/>
        <v>Completar</v>
      </c>
      <c r="CH111" s="135"/>
      <c r="CI111" s="136" t="str">
        <f t="shared" si="304"/>
        <v>Completar</v>
      </c>
      <c r="CJ111" s="237">
        <f t="shared" si="379"/>
        <v>0</v>
      </c>
      <c r="CK111" s="238">
        <f t="shared" si="380"/>
        <v>0</v>
      </c>
      <c r="CL111" s="239" t="str">
        <f>IFERROR(IF(CK111&gt;20*BX111,'Referencia Parámetros'!$D$20,IF(CK111&gt;10*BX111,'Referencia Parámetros'!$D$21,IF(CK111&gt;5*BX111,'Referencia Parámetros'!$D$22, IF(CK111&gt;1,'Referencia Parámetros'!$D$23,"NO APLICA")))),"")</f>
        <v/>
      </c>
      <c r="CM111" s="240" t="str">
        <f t="shared" si="381"/>
        <v/>
      </c>
      <c r="CN111" s="291">
        <f t="shared" si="305"/>
        <v>0</v>
      </c>
      <c r="CO111" s="234">
        <f t="shared" si="382"/>
        <v>0</v>
      </c>
      <c r="CP111" s="234">
        <f t="shared" si="383"/>
        <v>0</v>
      </c>
      <c r="CQ111" s="234">
        <f t="shared" si="384"/>
        <v>0</v>
      </c>
      <c r="CR111" s="242">
        <f t="shared" si="385"/>
        <v>0</v>
      </c>
      <c r="CT111" s="234">
        <f t="shared" si="454"/>
        <v>98</v>
      </c>
      <c r="CU111" s="235" t="str">
        <f t="shared" si="386"/>
        <v/>
      </c>
      <c r="CV111" s="236" t="str">
        <f>IFERROR(VLOOKUP(CU111,'Referencia Parámetros'!$A$2:$B$18,2),"")</f>
        <v/>
      </c>
      <c r="CW111" s="140"/>
      <c r="CX111" s="140"/>
      <c r="CY111" s="136" t="str">
        <f t="shared" si="306"/>
        <v>Completar</v>
      </c>
      <c r="CZ111" s="134"/>
      <c r="DA111" s="134"/>
      <c r="DB111" s="134"/>
      <c r="DC111" s="136" t="str">
        <f t="shared" si="307"/>
        <v>Completar</v>
      </c>
      <c r="DD111" s="137" t="str">
        <f t="shared" si="308"/>
        <v>Completar</v>
      </c>
      <c r="DE111" s="137" t="str">
        <f t="shared" si="309"/>
        <v>Completar</v>
      </c>
      <c r="DF111" s="135"/>
      <c r="DG111" s="136" t="str">
        <f t="shared" si="310"/>
        <v>Completar</v>
      </c>
      <c r="DH111" s="237">
        <f t="shared" si="387"/>
        <v>0</v>
      </c>
      <c r="DI111" s="238">
        <f t="shared" si="388"/>
        <v>0</v>
      </c>
      <c r="DJ111" s="239" t="str">
        <f>IFERROR(IF(DI111&gt;20*CV111,'Referencia Parámetros'!$D$20,IF(DI111&gt;10*CV111,'Referencia Parámetros'!$D$21,IF(DI111&gt;5*CV111,'Referencia Parámetros'!$D$22, IF(DI111&gt;1,'Referencia Parámetros'!$D$23,"NO APLICA")))),"")</f>
        <v/>
      </c>
      <c r="DK111" s="240" t="str">
        <f t="shared" si="389"/>
        <v/>
      </c>
      <c r="DL111" s="291">
        <f t="shared" si="311"/>
        <v>0</v>
      </c>
      <c r="DM111" s="234">
        <f t="shared" si="390"/>
        <v>0</v>
      </c>
      <c r="DN111" s="234">
        <f t="shared" si="391"/>
        <v>0</v>
      </c>
      <c r="DO111" s="234">
        <f t="shared" si="392"/>
        <v>0</v>
      </c>
      <c r="DP111" s="242">
        <f t="shared" si="393"/>
        <v>0</v>
      </c>
      <c r="DR111" s="234">
        <f t="shared" si="455"/>
        <v>98</v>
      </c>
      <c r="DS111" s="235" t="str">
        <f t="shared" si="394"/>
        <v/>
      </c>
      <c r="DT111" s="236" t="str">
        <f>IFERROR(VLOOKUP(DS111,'Referencia Parámetros'!$A$2:$B$18,2),"")</f>
        <v/>
      </c>
      <c r="DU111" s="140"/>
      <c r="DV111" s="140"/>
      <c r="DW111" s="136" t="str">
        <f t="shared" si="312"/>
        <v>Completar</v>
      </c>
      <c r="DX111" s="134"/>
      <c r="DY111" s="134"/>
      <c r="DZ111" s="134"/>
      <c r="EA111" s="136" t="str">
        <f t="shared" si="313"/>
        <v>Completar</v>
      </c>
      <c r="EB111" s="137" t="str">
        <f t="shared" si="314"/>
        <v>Completar</v>
      </c>
      <c r="EC111" s="137" t="str">
        <f t="shared" si="315"/>
        <v>Completar</v>
      </c>
      <c r="ED111" s="135"/>
      <c r="EE111" s="136" t="str">
        <f t="shared" si="316"/>
        <v>Completar</v>
      </c>
      <c r="EF111" s="237">
        <f t="shared" si="395"/>
        <v>0</v>
      </c>
      <c r="EG111" s="238">
        <f t="shared" si="396"/>
        <v>0</v>
      </c>
      <c r="EH111" s="239" t="str">
        <f>IFERROR(IF(EG111&gt;20*DT111,'Referencia Parámetros'!$D$20,IF(EG111&gt;10*DT111,'Referencia Parámetros'!$D$21,IF(EG111&gt;5*DT111,'Referencia Parámetros'!$D$22, IF(EG111&gt;1,'Referencia Parámetros'!$D$23,"NO APLICA")))),"")</f>
        <v/>
      </c>
      <c r="EI111" s="240" t="str">
        <f t="shared" si="397"/>
        <v/>
      </c>
      <c r="EJ111" s="291">
        <f t="shared" si="317"/>
        <v>0</v>
      </c>
      <c r="EK111" s="234">
        <f t="shared" si="398"/>
        <v>0</v>
      </c>
      <c r="EL111" s="234">
        <f t="shared" si="399"/>
        <v>0</v>
      </c>
      <c r="EM111" s="234">
        <f t="shared" si="400"/>
        <v>0</v>
      </c>
      <c r="EN111" s="242">
        <f t="shared" si="401"/>
        <v>0</v>
      </c>
      <c r="EP111" s="234">
        <f t="shared" si="456"/>
        <v>98</v>
      </c>
      <c r="EQ111" s="235" t="str">
        <f t="shared" si="402"/>
        <v/>
      </c>
      <c r="ER111" s="236" t="str">
        <f>IFERROR(VLOOKUP(EQ111,'Referencia Parámetros'!$A$2:$B$18,2),"")</f>
        <v/>
      </c>
      <c r="ES111" s="140"/>
      <c r="ET111" s="140"/>
      <c r="EU111" s="136" t="str">
        <f t="shared" si="318"/>
        <v>Completar</v>
      </c>
      <c r="EV111" s="134"/>
      <c r="EW111" s="134"/>
      <c r="EX111" s="134"/>
      <c r="EY111" s="136" t="str">
        <f t="shared" si="319"/>
        <v>Completar</v>
      </c>
      <c r="EZ111" s="137" t="str">
        <f t="shared" si="320"/>
        <v>Completar</v>
      </c>
      <c r="FA111" s="137" t="str">
        <f t="shared" si="321"/>
        <v>Completar</v>
      </c>
      <c r="FB111" s="135"/>
      <c r="FC111" s="136" t="str">
        <f t="shared" si="322"/>
        <v>Completar</v>
      </c>
      <c r="FD111" s="237">
        <f t="shared" si="403"/>
        <v>0</v>
      </c>
      <c r="FE111" s="238">
        <f t="shared" si="404"/>
        <v>0</v>
      </c>
      <c r="FF111" s="239" t="str">
        <f>IFERROR(IF(FE111&gt;20*ER111,'Referencia Parámetros'!$D$20,IF(FE111&gt;10*ER111,'Referencia Parámetros'!$D$21,IF(FE111&gt;5*ER111,'Referencia Parámetros'!$D$22, IF(FE111&gt;1,'Referencia Parámetros'!$D$23,"NO APLICA")))),"")</f>
        <v/>
      </c>
      <c r="FG111" s="240" t="str">
        <f t="shared" si="405"/>
        <v/>
      </c>
      <c r="FH111" s="291">
        <f t="shared" si="323"/>
        <v>0</v>
      </c>
      <c r="FI111" s="234">
        <f t="shared" si="406"/>
        <v>0</v>
      </c>
      <c r="FJ111" s="234">
        <f t="shared" si="407"/>
        <v>0</v>
      </c>
      <c r="FK111" s="234">
        <f t="shared" si="408"/>
        <v>0</v>
      </c>
      <c r="FL111" s="242">
        <f t="shared" si="409"/>
        <v>0</v>
      </c>
      <c r="FN111" s="234">
        <f t="shared" si="457"/>
        <v>98</v>
      </c>
      <c r="FO111" s="235" t="str">
        <f t="shared" si="410"/>
        <v/>
      </c>
      <c r="FP111" s="236" t="str">
        <f>IFERROR(VLOOKUP(FO111,'Referencia Parámetros'!$A$2:$B$18,2),"")</f>
        <v/>
      </c>
      <c r="FQ111" s="140"/>
      <c r="FR111" s="140"/>
      <c r="FS111" s="136" t="str">
        <f t="shared" si="324"/>
        <v>Completar</v>
      </c>
      <c r="FT111" s="134"/>
      <c r="FU111" s="134"/>
      <c r="FV111" s="134"/>
      <c r="FW111" s="136" t="str">
        <f t="shared" si="325"/>
        <v>Completar</v>
      </c>
      <c r="FX111" s="137" t="str">
        <f t="shared" si="326"/>
        <v>Completar</v>
      </c>
      <c r="FY111" s="137" t="str">
        <f t="shared" si="327"/>
        <v>Completar</v>
      </c>
      <c r="FZ111" s="135"/>
      <c r="GA111" s="136" t="str">
        <f t="shared" si="328"/>
        <v>Completar</v>
      </c>
      <c r="GB111" s="237">
        <f t="shared" si="411"/>
        <v>0</v>
      </c>
      <c r="GC111" s="238">
        <f t="shared" si="412"/>
        <v>0</v>
      </c>
      <c r="GD111" s="239" t="str">
        <f>IFERROR(IF(GC111&gt;20*FP111,'Referencia Parámetros'!$D$20,IF(GC111&gt;10*FP111,'Referencia Parámetros'!$D$21,IF(GC111&gt;5*FP111,'Referencia Parámetros'!$D$22, IF(GC111&gt;1,'Referencia Parámetros'!$D$23,"NO APLICA")))),"")</f>
        <v/>
      </c>
      <c r="GE111" s="240" t="str">
        <f t="shared" si="413"/>
        <v/>
      </c>
      <c r="GF111" s="291">
        <f t="shared" si="329"/>
        <v>0</v>
      </c>
      <c r="GG111" s="234">
        <f t="shared" si="414"/>
        <v>0</v>
      </c>
      <c r="GH111" s="234">
        <f t="shared" si="415"/>
        <v>0</v>
      </c>
      <c r="GI111" s="234">
        <f t="shared" si="416"/>
        <v>0</v>
      </c>
      <c r="GJ111" s="242">
        <f t="shared" si="417"/>
        <v>0</v>
      </c>
      <c r="GL111" s="234">
        <f t="shared" si="458"/>
        <v>98</v>
      </c>
      <c r="GM111" s="235" t="str">
        <f t="shared" si="418"/>
        <v/>
      </c>
      <c r="GN111" s="236" t="str">
        <f>IFERROR(VLOOKUP(GM111,'Referencia Parámetros'!$A$2:$B$18,2),"")</f>
        <v/>
      </c>
      <c r="GO111" s="140"/>
      <c r="GP111" s="140"/>
      <c r="GQ111" s="136" t="str">
        <f t="shared" si="330"/>
        <v>Completar</v>
      </c>
      <c r="GR111" s="134"/>
      <c r="GS111" s="134"/>
      <c r="GT111" s="134"/>
      <c r="GU111" s="136" t="str">
        <f t="shared" si="331"/>
        <v>Completar</v>
      </c>
      <c r="GV111" s="137" t="str">
        <f t="shared" si="332"/>
        <v>Completar</v>
      </c>
      <c r="GW111" s="137" t="str">
        <f t="shared" si="333"/>
        <v>Completar</v>
      </c>
      <c r="GX111" s="135"/>
      <c r="GY111" s="136" t="str">
        <f t="shared" si="334"/>
        <v>Completar</v>
      </c>
      <c r="GZ111" s="237">
        <f t="shared" si="419"/>
        <v>0</v>
      </c>
      <c r="HA111" s="238">
        <f t="shared" si="420"/>
        <v>0</v>
      </c>
      <c r="HB111" s="239" t="str">
        <f>IFERROR(IF(HA111&gt;20*GN111,'Referencia Parámetros'!$D$20,IF(HA111&gt;10*GN111,'Referencia Parámetros'!$D$21,IF(HA111&gt;5*GN111,'Referencia Parámetros'!$D$22, IF(HA111&gt;1,'Referencia Parámetros'!$D$23,"NO APLICA")))),"")</f>
        <v/>
      </c>
      <c r="HC111" s="240" t="str">
        <f t="shared" si="421"/>
        <v/>
      </c>
      <c r="HD111" s="291">
        <f t="shared" si="335"/>
        <v>0</v>
      </c>
      <c r="HE111" s="234">
        <f t="shared" si="422"/>
        <v>0</v>
      </c>
      <c r="HF111" s="234">
        <f t="shared" si="423"/>
        <v>0</v>
      </c>
      <c r="HG111" s="234">
        <f t="shared" si="424"/>
        <v>0</v>
      </c>
      <c r="HH111" s="242">
        <f t="shared" si="425"/>
        <v>0</v>
      </c>
      <c r="HJ111" s="234">
        <f t="shared" si="459"/>
        <v>98</v>
      </c>
      <c r="HK111" s="235" t="str">
        <f t="shared" si="426"/>
        <v/>
      </c>
      <c r="HL111" s="236" t="str">
        <f>IFERROR(VLOOKUP(HK111,'Referencia Parámetros'!$A$2:$B$18,2),"")</f>
        <v/>
      </c>
      <c r="HM111" s="140"/>
      <c r="HN111" s="140"/>
      <c r="HO111" s="136" t="str">
        <f t="shared" si="336"/>
        <v>Completar</v>
      </c>
      <c r="HP111" s="134"/>
      <c r="HQ111" s="134"/>
      <c r="HR111" s="134"/>
      <c r="HS111" s="136" t="str">
        <f t="shared" si="337"/>
        <v>Completar</v>
      </c>
      <c r="HT111" s="137" t="str">
        <f t="shared" si="338"/>
        <v>Completar</v>
      </c>
      <c r="HU111" s="137" t="str">
        <f t="shared" si="339"/>
        <v>Completar</v>
      </c>
      <c r="HV111" s="135"/>
      <c r="HW111" s="136" t="str">
        <f t="shared" si="340"/>
        <v>Completar</v>
      </c>
      <c r="HX111" s="237">
        <f t="shared" si="427"/>
        <v>0</v>
      </c>
      <c r="HY111" s="238">
        <f t="shared" si="428"/>
        <v>0</v>
      </c>
      <c r="HZ111" s="239" t="str">
        <f>IFERROR(IF(HY111&gt;20*HL111,'Referencia Parámetros'!$D$20,IF(HY111&gt;10*HL111,'Referencia Parámetros'!$D$21,IF(HY111&gt;5*HL111,'Referencia Parámetros'!$D$22, IF(HY111&gt;1,'Referencia Parámetros'!$D$23,"NO APLICA")))),"")</f>
        <v/>
      </c>
      <c r="IA111" s="240" t="str">
        <f t="shared" si="429"/>
        <v/>
      </c>
      <c r="IB111" s="291">
        <f t="shared" si="341"/>
        <v>0</v>
      </c>
      <c r="IC111" s="234">
        <f t="shared" si="430"/>
        <v>0</v>
      </c>
      <c r="ID111" s="234">
        <f t="shared" si="431"/>
        <v>0</v>
      </c>
      <c r="IE111" s="234">
        <f t="shared" si="432"/>
        <v>0</v>
      </c>
      <c r="IF111" s="242">
        <f t="shared" si="433"/>
        <v>0</v>
      </c>
      <c r="IH111" s="234">
        <f t="shared" si="460"/>
        <v>98</v>
      </c>
      <c r="II111" s="235" t="str">
        <f t="shared" si="434"/>
        <v/>
      </c>
      <c r="IJ111" s="236" t="str">
        <f>IFERROR(VLOOKUP(II111,'Referencia Parámetros'!$A$2:$B$18,2),"")</f>
        <v/>
      </c>
      <c r="IK111" s="140"/>
      <c r="IL111" s="140"/>
      <c r="IM111" s="136" t="str">
        <f t="shared" si="342"/>
        <v>Completar</v>
      </c>
      <c r="IN111" s="134"/>
      <c r="IO111" s="134"/>
      <c r="IP111" s="134"/>
      <c r="IQ111" s="136" t="str">
        <f t="shared" si="343"/>
        <v>Completar</v>
      </c>
      <c r="IR111" s="137" t="str">
        <f t="shared" si="344"/>
        <v>Completar</v>
      </c>
      <c r="IS111" s="137" t="str">
        <f t="shared" si="345"/>
        <v>Completar</v>
      </c>
      <c r="IT111" s="135"/>
      <c r="IU111" s="136" t="str">
        <f t="shared" si="346"/>
        <v>Completar</v>
      </c>
      <c r="IV111" s="237">
        <f t="shared" si="435"/>
        <v>0</v>
      </c>
      <c r="IW111" s="238">
        <f t="shared" si="436"/>
        <v>0</v>
      </c>
      <c r="IX111" s="239" t="str">
        <f>IFERROR(IF(IW111&gt;20*IJ111,'Referencia Parámetros'!$D$20,IF(IW111&gt;10*IJ111,'Referencia Parámetros'!$D$21,IF(IW111&gt;5*IJ111,'Referencia Parámetros'!$D$22, IF(IW111&gt;1,'Referencia Parámetros'!$D$23,"NO APLICA")))),"")</f>
        <v/>
      </c>
      <c r="IY111" s="240" t="str">
        <f t="shared" si="437"/>
        <v/>
      </c>
      <c r="IZ111" s="291">
        <f t="shared" si="347"/>
        <v>0</v>
      </c>
      <c r="JA111" s="234">
        <f t="shared" si="438"/>
        <v>0</v>
      </c>
      <c r="JB111" s="234">
        <f t="shared" si="439"/>
        <v>0</v>
      </c>
      <c r="JC111" s="234">
        <f t="shared" si="440"/>
        <v>0</v>
      </c>
      <c r="JD111" s="242">
        <f t="shared" si="441"/>
        <v>0</v>
      </c>
      <c r="JE111" s="198"/>
      <c r="JF111" s="234">
        <f t="shared" si="461"/>
        <v>98</v>
      </c>
      <c r="JG111" s="235" t="str">
        <f t="shared" si="442"/>
        <v/>
      </c>
      <c r="JH111" s="236" t="str">
        <f>IFERROR(VLOOKUP(JG111,'Referencia Parámetros'!$A$2:$B$18,2),"")</f>
        <v/>
      </c>
      <c r="JI111" s="140"/>
      <c r="JJ111" s="140"/>
      <c r="JK111" s="136" t="str">
        <f t="shared" si="348"/>
        <v>Completar</v>
      </c>
      <c r="JL111" s="134"/>
      <c r="JM111" s="134"/>
      <c r="JN111" s="134"/>
      <c r="JO111" s="136" t="str">
        <f t="shared" si="349"/>
        <v>Completar</v>
      </c>
      <c r="JP111" s="137" t="str">
        <f t="shared" si="350"/>
        <v>Completar</v>
      </c>
      <c r="JQ111" s="137" t="str">
        <f t="shared" si="351"/>
        <v>Completar</v>
      </c>
      <c r="JR111" s="135"/>
      <c r="JS111" s="136" t="str">
        <f t="shared" si="352"/>
        <v>Completar</v>
      </c>
      <c r="JT111" s="237">
        <f t="shared" si="443"/>
        <v>0</v>
      </c>
      <c r="JU111" s="238">
        <f t="shared" si="444"/>
        <v>0</v>
      </c>
      <c r="JV111" s="239" t="str">
        <f>IFERROR(IF(JU111&gt;20*JH111,'Referencia Parámetros'!$D$20,IF(JU111&gt;10*JH111,'Referencia Parámetros'!$D$21,IF(JU111&gt;5*JH111,'Referencia Parámetros'!$D$22, IF(JU111&gt;1,'Referencia Parámetros'!$D$23,"NO APLICA")))),"")</f>
        <v/>
      </c>
      <c r="JW111" s="240" t="str">
        <f t="shared" si="445"/>
        <v/>
      </c>
      <c r="JX111" s="291">
        <f t="shared" si="353"/>
        <v>0</v>
      </c>
      <c r="JY111" s="234">
        <f t="shared" si="446"/>
        <v>0</v>
      </c>
      <c r="JZ111" s="234">
        <f t="shared" si="447"/>
        <v>0</v>
      </c>
      <c r="KA111" s="234">
        <f t="shared" si="448"/>
        <v>0</v>
      </c>
      <c r="KB111" s="242">
        <f t="shared" si="449"/>
        <v>0</v>
      </c>
      <c r="LK111" s="244"/>
      <c r="LY111" s="198"/>
    </row>
    <row r="112" spans="1:337" ht="16.5" customHeight="1" x14ac:dyDescent="0.25">
      <c r="A112" s="234">
        <f t="shared" si="450"/>
        <v>99</v>
      </c>
      <c r="B112" s="235" t="str">
        <f t="shared" si="354"/>
        <v/>
      </c>
      <c r="C112" s="236" t="str">
        <f>+IFERROR(VLOOKUP(B112,'Referencia Parámetros'!$A$2:$B$18,2),"")</f>
        <v/>
      </c>
      <c r="D112" s="140"/>
      <c r="E112" s="134"/>
      <c r="F112" s="135"/>
      <c r="G112" s="134"/>
      <c r="H112" s="134"/>
      <c r="I112" s="134"/>
      <c r="J112" s="135"/>
      <c r="K112" s="141"/>
      <c r="L112" s="141"/>
      <c r="M112" s="135"/>
      <c r="N112" s="135"/>
      <c r="O112" s="237">
        <f t="shared" si="355"/>
        <v>0</v>
      </c>
      <c r="P112" s="238">
        <f t="shared" si="356"/>
        <v>0</v>
      </c>
      <c r="Q112" s="239" t="str">
        <f>IFERROR(IF(P112&gt;20*C112,'Referencia Parámetros'!$D$20,IF(P112&gt;10*C112,'Referencia Parámetros'!$D$21,IF(P112&gt;5*C112,'Referencia Parámetros'!$D$22,IF(P112&gt;1,'Referencia Parámetros'!$D$23,"NO APLICA")))),"")</f>
        <v/>
      </c>
      <c r="R112" s="240" t="str">
        <f t="shared" si="357"/>
        <v/>
      </c>
      <c r="S112" s="300">
        <f t="shared" si="288"/>
        <v>0</v>
      </c>
      <c r="T112" s="234">
        <f t="shared" si="358"/>
        <v>0</v>
      </c>
      <c r="U112" s="234">
        <f t="shared" si="359"/>
        <v>0</v>
      </c>
      <c r="V112" s="234">
        <f t="shared" si="360"/>
        <v>0</v>
      </c>
      <c r="W112" s="242">
        <f t="shared" si="361"/>
        <v>0</v>
      </c>
      <c r="X112" s="297"/>
      <c r="Z112" s="234">
        <f t="shared" si="451"/>
        <v>99</v>
      </c>
      <c r="AA112" s="235" t="str">
        <f t="shared" si="362"/>
        <v/>
      </c>
      <c r="AB112" s="236" t="str">
        <f>IFERROR(VLOOKUP(AA112,'Referencia Parámetros'!$A$2:$B$18,2),"")</f>
        <v/>
      </c>
      <c r="AC112" s="140"/>
      <c r="AD112" s="140"/>
      <c r="AE112" s="136" t="str">
        <f t="shared" si="289"/>
        <v>Completar</v>
      </c>
      <c r="AF112" s="134"/>
      <c r="AG112" s="134"/>
      <c r="AH112" s="134"/>
      <c r="AI112" s="136" t="str">
        <f t="shared" si="290"/>
        <v>Completar</v>
      </c>
      <c r="AJ112" s="137" t="str">
        <f t="shared" si="291"/>
        <v>Completar</v>
      </c>
      <c r="AK112" s="137" t="str">
        <f t="shared" si="292"/>
        <v>Completar</v>
      </c>
      <c r="AL112" s="135"/>
      <c r="AM112" s="136" t="str">
        <f t="shared" si="293"/>
        <v>Completar</v>
      </c>
      <c r="AN112" s="237">
        <f t="shared" si="363"/>
        <v>0</v>
      </c>
      <c r="AO112" s="238">
        <f t="shared" si="364"/>
        <v>0</v>
      </c>
      <c r="AP112" s="239" t="str">
        <f>IFERROR(IF(AO112&gt;20*AB112,'Referencia Parámetros'!$D$20,IF(AO112&gt;10*AB112,'Referencia Parámetros'!$D$21,IF(AO112&gt;5*AB112,'Referencia Parámetros'!$D$22, IF(AO112&gt;1,'Referencia Parámetros'!$D$23,"NO APLICA")))),"")</f>
        <v/>
      </c>
      <c r="AQ112" s="240" t="str">
        <f t="shared" si="365"/>
        <v/>
      </c>
      <c r="AR112" s="291">
        <f t="shared" si="462"/>
        <v>0</v>
      </c>
      <c r="AS112" s="234">
        <f t="shared" si="366"/>
        <v>0</v>
      </c>
      <c r="AT112" s="234">
        <f t="shared" si="367"/>
        <v>0</v>
      </c>
      <c r="AU112" s="234">
        <f t="shared" si="368"/>
        <v>0</v>
      </c>
      <c r="AV112" s="242">
        <f t="shared" si="369"/>
        <v>0</v>
      </c>
      <c r="AX112" s="234">
        <f t="shared" si="452"/>
        <v>99</v>
      </c>
      <c r="AY112" s="235" t="str">
        <f t="shared" si="370"/>
        <v/>
      </c>
      <c r="AZ112" s="236" t="str">
        <f>IFERROR(VLOOKUP(AY112,'Referencia Parámetros'!$A$2:$B$18,2),"")</f>
        <v/>
      </c>
      <c r="BA112" s="140"/>
      <c r="BB112" s="140"/>
      <c r="BC112" s="136" t="str">
        <f t="shared" si="294"/>
        <v>Completar</v>
      </c>
      <c r="BD112" s="134"/>
      <c r="BE112" s="134"/>
      <c r="BF112" s="134"/>
      <c r="BG112" s="136" t="str">
        <f t="shared" si="295"/>
        <v>Completar</v>
      </c>
      <c r="BH112" s="137" t="str">
        <f t="shared" si="296"/>
        <v>Completar</v>
      </c>
      <c r="BI112" s="137" t="str">
        <f t="shared" si="297"/>
        <v>Completar</v>
      </c>
      <c r="BJ112" s="135"/>
      <c r="BK112" s="136" t="str">
        <f t="shared" si="298"/>
        <v>Completar</v>
      </c>
      <c r="BL112" s="237">
        <f t="shared" si="371"/>
        <v>0</v>
      </c>
      <c r="BM112" s="238">
        <f t="shared" si="372"/>
        <v>0</v>
      </c>
      <c r="BN112" s="239" t="str">
        <f>IFERROR(IF(BM112&gt;20*AZ112,'Referencia Parámetros'!$D$20,IF(BM112&gt;10*AZ112,'Referencia Parámetros'!$D$21,IF(BM112&gt;5*AZ112,'Referencia Parámetros'!$D$22, IF(BM112&gt;1,'Referencia Parámetros'!$D$23,"NO APLICA")))),"")</f>
        <v/>
      </c>
      <c r="BO112" s="240" t="str">
        <f t="shared" si="373"/>
        <v/>
      </c>
      <c r="BP112" s="291">
        <f t="shared" si="299"/>
        <v>0</v>
      </c>
      <c r="BQ112" s="234">
        <f t="shared" si="374"/>
        <v>0</v>
      </c>
      <c r="BR112" s="234">
        <f t="shared" si="375"/>
        <v>0</v>
      </c>
      <c r="BS112" s="234">
        <f t="shared" si="376"/>
        <v>0</v>
      </c>
      <c r="BT112" s="242">
        <f t="shared" si="377"/>
        <v>0</v>
      </c>
      <c r="BV112" s="234">
        <f t="shared" si="453"/>
        <v>99</v>
      </c>
      <c r="BW112" s="235" t="str">
        <f t="shared" si="378"/>
        <v/>
      </c>
      <c r="BX112" s="236" t="str">
        <f>IFERROR(VLOOKUP(BW112,'Referencia Parámetros'!$A$2:$B$18,2),"")</f>
        <v/>
      </c>
      <c r="BY112" s="140"/>
      <c r="BZ112" s="140"/>
      <c r="CA112" s="136" t="str">
        <f t="shared" si="300"/>
        <v>Completar</v>
      </c>
      <c r="CB112" s="134"/>
      <c r="CC112" s="134"/>
      <c r="CD112" s="134"/>
      <c r="CE112" s="136" t="str">
        <f t="shared" si="301"/>
        <v>Completar</v>
      </c>
      <c r="CF112" s="137" t="str">
        <f t="shared" si="302"/>
        <v>Completar</v>
      </c>
      <c r="CG112" s="137" t="str">
        <f t="shared" si="303"/>
        <v>Completar</v>
      </c>
      <c r="CH112" s="135"/>
      <c r="CI112" s="136" t="str">
        <f t="shared" si="304"/>
        <v>Completar</v>
      </c>
      <c r="CJ112" s="237">
        <f t="shared" si="379"/>
        <v>0</v>
      </c>
      <c r="CK112" s="238">
        <f t="shared" si="380"/>
        <v>0</v>
      </c>
      <c r="CL112" s="239" t="str">
        <f>IFERROR(IF(CK112&gt;20*BX112,'Referencia Parámetros'!$D$20,IF(CK112&gt;10*BX112,'Referencia Parámetros'!$D$21,IF(CK112&gt;5*BX112,'Referencia Parámetros'!$D$22, IF(CK112&gt;1,'Referencia Parámetros'!$D$23,"NO APLICA")))),"")</f>
        <v/>
      </c>
      <c r="CM112" s="240" t="str">
        <f t="shared" si="381"/>
        <v/>
      </c>
      <c r="CN112" s="291">
        <f t="shared" si="305"/>
        <v>0</v>
      </c>
      <c r="CO112" s="234">
        <f t="shared" si="382"/>
        <v>0</v>
      </c>
      <c r="CP112" s="234">
        <f t="shared" si="383"/>
        <v>0</v>
      </c>
      <c r="CQ112" s="234">
        <f t="shared" si="384"/>
        <v>0</v>
      </c>
      <c r="CR112" s="242">
        <f t="shared" si="385"/>
        <v>0</v>
      </c>
      <c r="CT112" s="234">
        <f t="shared" si="454"/>
        <v>99</v>
      </c>
      <c r="CU112" s="235" t="str">
        <f t="shared" si="386"/>
        <v/>
      </c>
      <c r="CV112" s="236" t="str">
        <f>IFERROR(VLOOKUP(CU112,'Referencia Parámetros'!$A$2:$B$18,2),"")</f>
        <v/>
      </c>
      <c r="CW112" s="140"/>
      <c r="CX112" s="140"/>
      <c r="CY112" s="136" t="str">
        <f t="shared" si="306"/>
        <v>Completar</v>
      </c>
      <c r="CZ112" s="134"/>
      <c r="DA112" s="134"/>
      <c r="DB112" s="134"/>
      <c r="DC112" s="136" t="str">
        <f t="shared" si="307"/>
        <v>Completar</v>
      </c>
      <c r="DD112" s="137" t="str">
        <f t="shared" si="308"/>
        <v>Completar</v>
      </c>
      <c r="DE112" s="137" t="str">
        <f t="shared" si="309"/>
        <v>Completar</v>
      </c>
      <c r="DF112" s="135"/>
      <c r="DG112" s="136" t="str">
        <f t="shared" si="310"/>
        <v>Completar</v>
      </c>
      <c r="DH112" s="237">
        <f t="shared" si="387"/>
        <v>0</v>
      </c>
      <c r="DI112" s="238">
        <f t="shared" si="388"/>
        <v>0</v>
      </c>
      <c r="DJ112" s="239" t="str">
        <f>IFERROR(IF(DI112&gt;20*CV112,'Referencia Parámetros'!$D$20,IF(DI112&gt;10*CV112,'Referencia Parámetros'!$D$21,IF(DI112&gt;5*CV112,'Referencia Parámetros'!$D$22, IF(DI112&gt;1,'Referencia Parámetros'!$D$23,"NO APLICA")))),"")</f>
        <v/>
      </c>
      <c r="DK112" s="240" t="str">
        <f t="shared" si="389"/>
        <v/>
      </c>
      <c r="DL112" s="291">
        <f t="shared" si="311"/>
        <v>0</v>
      </c>
      <c r="DM112" s="234">
        <f t="shared" si="390"/>
        <v>0</v>
      </c>
      <c r="DN112" s="234">
        <f t="shared" si="391"/>
        <v>0</v>
      </c>
      <c r="DO112" s="234">
        <f t="shared" si="392"/>
        <v>0</v>
      </c>
      <c r="DP112" s="242">
        <f t="shared" si="393"/>
        <v>0</v>
      </c>
      <c r="DR112" s="234">
        <f t="shared" si="455"/>
        <v>99</v>
      </c>
      <c r="DS112" s="235" t="str">
        <f t="shared" si="394"/>
        <v/>
      </c>
      <c r="DT112" s="236" t="str">
        <f>IFERROR(VLOOKUP(DS112,'Referencia Parámetros'!$A$2:$B$18,2),"")</f>
        <v/>
      </c>
      <c r="DU112" s="140"/>
      <c r="DV112" s="140"/>
      <c r="DW112" s="136" t="str">
        <f t="shared" si="312"/>
        <v>Completar</v>
      </c>
      <c r="DX112" s="134"/>
      <c r="DY112" s="134"/>
      <c r="DZ112" s="134"/>
      <c r="EA112" s="136" t="str">
        <f t="shared" si="313"/>
        <v>Completar</v>
      </c>
      <c r="EB112" s="137" t="str">
        <f t="shared" si="314"/>
        <v>Completar</v>
      </c>
      <c r="EC112" s="137" t="str">
        <f t="shared" si="315"/>
        <v>Completar</v>
      </c>
      <c r="ED112" s="135"/>
      <c r="EE112" s="136" t="str">
        <f t="shared" si="316"/>
        <v>Completar</v>
      </c>
      <c r="EF112" s="237">
        <f t="shared" si="395"/>
        <v>0</v>
      </c>
      <c r="EG112" s="238">
        <f t="shared" si="396"/>
        <v>0</v>
      </c>
      <c r="EH112" s="239" t="str">
        <f>IFERROR(IF(EG112&gt;20*DT112,'Referencia Parámetros'!$D$20,IF(EG112&gt;10*DT112,'Referencia Parámetros'!$D$21,IF(EG112&gt;5*DT112,'Referencia Parámetros'!$D$22, IF(EG112&gt;1,'Referencia Parámetros'!$D$23,"NO APLICA")))),"")</f>
        <v/>
      </c>
      <c r="EI112" s="240" t="str">
        <f t="shared" si="397"/>
        <v/>
      </c>
      <c r="EJ112" s="291">
        <f t="shared" si="317"/>
        <v>0</v>
      </c>
      <c r="EK112" s="234">
        <f t="shared" si="398"/>
        <v>0</v>
      </c>
      <c r="EL112" s="234">
        <f t="shared" si="399"/>
        <v>0</v>
      </c>
      <c r="EM112" s="234">
        <f t="shared" si="400"/>
        <v>0</v>
      </c>
      <c r="EN112" s="242">
        <f t="shared" si="401"/>
        <v>0</v>
      </c>
      <c r="EP112" s="234">
        <f t="shared" si="456"/>
        <v>99</v>
      </c>
      <c r="EQ112" s="235" t="str">
        <f t="shared" si="402"/>
        <v/>
      </c>
      <c r="ER112" s="236" t="str">
        <f>IFERROR(VLOOKUP(EQ112,'Referencia Parámetros'!$A$2:$B$18,2),"")</f>
        <v/>
      </c>
      <c r="ES112" s="140"/>
      <c r="ET112" s="140"/>
      <c r="EU112" s="136" t="str">
        <f t="shared" si="318"/>
        <v>Completar</v>
      </c>
      <c r="EV112" s="134"/>
      <c r="EW112" s="134"/>
      <c r="EX112" s="134"/>
      <c r="EY112" s="136" t="str">
        <f t="shared" si="319"/>
        <v>Completar</v>
      </c>
      <c r="EZ112" s="137" t="str">
        <f t="shared" si="320"/>
        <v>Completar</v>
      </c>
      <c r="FA112" s="137" t="str">
        <f t="shared" si="321"/>
        <v>Completar</v>
      </c>
      <c r="FB112" s="135"/>
      <c r="FC112" s="136" t="str">
        <f t="shared" si="322"/>
        <v>Completar</v>
      </c>
      <c r="FD112" s="237">
        <f t="shared" si="403"/>
        <v>0</v>
      </c>
      <c r="FE112" s="238">
        <f t="shared" si="404"/>
        <v>0</v>
      </c>
      <c r="FF112" s="239" t="str">
        <f>IFERROR(IF(FE112&gt;20*ER112,'Referencia Parámetros'!$D$20,IF(FE112&gt;10*ER112,'Referencia Parámetros'!$D$21,IF(FE112&gt;5*ER112,'Referencia Parámetros'!$D$22, IF(FE112&gt;1,'Referencia Parámetros'!$D$23,"NO APLICA")))),"")</f>
        <v/>
      </c>
      <c r="FG112" s="240" t="str">
        <f t="shared" si="405"/>
        <v/>
      </c>
      <c r="FH112" s="291">
        <f t="shared" si="323"/>
        <v>0</v>
      </c>
      <c r="FI112" s="234">
        <f t="shared" si="406"/>
        <v>0</v>
      </c>
      <c r="FJ112" s="234">
        <f t="shared" si="407"/>
        <v>0</v>
      </c>
      <c r="FK112" s="234">
        <f t="shared" si="408"/>
        <v>0</v>
      </c>
      <c r="FL112" s="242">
        <f t="shared" si="409"/>
        <v>0</v>
      </c>
      <c r="FN112" s="234">
        <f t="shared" si="457"/>
        <v>99</v>
      </c>
      <c r="FO112" s="235" t="str">
        <f t="shared" si="410"/>
        <v/>
      </c>
      <c r="FP112" s="236" t="str">
        <f>IFERROR(VLOOKUP(FO112,'Referencia Parámetros'!$A$2:$B$18,2),"")</f>
        <v/>
      </c>
      <c r="FQ112" s="140"/>
      <c r="FR112" s="140"/>
      <c r="FS112" s="136" t="str">
        <f t="shared" si="324"/>
        <v>Completar</v>
      </c>
      <c r="FT112" s="134"/>
      <c r="FU112" s="134"/>
      <c r="FV112" s="134"/>
      <c r="FW112" s="136" t="str">
        <f t="shared" si="325"/>
        <v>Completar</v>
      </c>
      <c r="FX112" s="137" t="str">
        <f t="shared" si="326"/>
        <v>Completar</v>
      </c>
      <c r="FY112" s="137" t="str">
        <f t="shared" si="327"/>
        <v>Completar</v>
      </c>
      <c r="FZ112" s="135"/>
      <c r="GA112" s="136" t="str">
        <f t="shared" si="328"/>
        <v>Completar</v>
      </c>
      <c r="GB112" s="237">
        <f t="shared" si="411"/>
        <v>0</v>
      </c>
      <c r="GC112" s="238">
        <f t="shared" si="412"/>
        <v>0</v>
      </c>
      <c r="GD112" s="239" t="str">
        <f>IFERROR(IF(GC112&gt;20*FP112,'Referencia Parámetros'!$D$20,IF(GC112&gt;10*FP112,'Referencia Parámetros'!$D$21,IF(GC112&gt;5*FP112,'Referencia Parámetros'!$D$22, IF(GC112&gt;1,'Referencia Parámetros'!$D$23,"NO APLICA")))),"")</f>
        <v/>
      </c>
      <c r="GE112" s="240" t="str">
        <f t="shared" si="413"/>
        <v/>
      </c>
      <c r="GF112" s="291">
        <f t="shared" si="329"/>
        <v>0</v>
      </c>
      <c r="GG112" s="234">
        <f t="shared" si="414"/>
        <v>0</v>
      </c>
      <c r="GH112" s="234">
        <f t="shared" si="415"/>
        <v>0</v>
      </c>
      <c r="GI112" s="234">
        <f t="shared" si="416"/>
        <v>0</v>
      </c>
      <c r="GJ112" s="242">
        <f t="shared" si="417"/>
        <v>0</v>
      </c>
      <c r="GL112" s="234">
        <f t="shared" si="458"/>
        <v>99</v>
      </c>
      <c r="GM112" s="235" t="str">
        <f t="shared" si="418"/>
        <v/>
      </c>
      <c r="GN112" s="236" t="str">
        <f>IFERROR(VLOOKUP(GM112,'Referencia Parámetros'!$A$2:$B$18,2),"")</f>
        <v/>
      </c>
      <c r="GO112" s="140"/>
      <c r="GP112" s="140"/>
      <c r="GQ112" s="136" t="str">
        <f t="shared" si="330"/>
        <v>Completar</v>
      </c>
      <c r="GR112" s="134"/>
      <c r="GS112" s="134"/>
      <c r="GT112" s="134"/>
      <c r="GU112" s="136" t="str">
        <f t="shared" si="331"/>
        <v>Completar</v>
      </c>
      <c r="GV112" s="137" t="str">
        <f t="shared" si="332"/>
        <v>Completar</v>
      </c>
      <c r="GW112" s="137" t="str">
        <f t="shared" si="333"/>
        <v>Completar</v>
      </c>
      <c r="GX112" s="135"/>
      <c r="GY112" s="136" t="str">
        <f t="shared" si="334"/>
        <v>Completar</v>
      </c>
      <c r="GZ112" s="237">
        <f t="shared" si="419"/>
        <v>0</v>
      </c>
      <c r="HA112" s="238">
        <f t="shared" si="420"/>
        <v>0</v>
      </c>
      <c r="HB112" s="239" t="str">
        <f>IFERROR(IF(HA112&gt;20*GN112,'Referencia Parámetros'!$D$20,IF(HA112&gt;10*GN112,'Referencia Parámetros'!$D$21,IF(HA112&gt;5*GN112,'Referencia Parámetros'!$D$22, IF(HA112&gt;1,'Referencia Parámetros'!$D$23,"NO APLICA")))),"")</f>
        <v/>
      </c>
      <c r="HC112" s="240" t="str">
        <f t="shared" si="421"/>
        <v/>
      </c>
      <c r="HD112" s="291">
        <f t="shared" si="335"/>
        <v>0</v>
      </c>
      <c r="HE112" s="234">
        <f t="shared" si="422"/>
        <v>0</v>
      </c>
      <c r="HF112" s="234">
        <f t="shared" si="423"/>
        <v>0</v>
      </c>
      <c r="HG112" s="234">
        <f t="shared" si="424"/>
        <v>0</v>
      </c>
      <c r="HH112" s="242">
        <f t="shared" si="425"/>
        <v>0</v>
      </c>
      <c r="HJ112" s="234">
        <f t="shared" si="459"/>
        <v>99</v>
      </c>
      <c r="HK112" s="235" t="str">
        <f t="shared" si="426"/>
        <v/>
      </c>
      <c r="HL112" s="236" t="str">
        <f>IFERROR(VLOOKUP(HK112,'Referencia Parámetros'!$A$2:$B$18,2),"")</f>
        <v/>
      </c>
      <c r="HM112" s="140"/>
      <c r="HN112" s="140"/>
      <c r="HO112" s="136" t="str">
        <f t="shared" si="336"/>
        <v>Completar</v>
      </c>
      <c r="HP112" s="134"/>
      <c r="HQ112" s="134"/>
      <c r="HR112" s="134"/>
      <c r="HS112" s="136" t="str">
        <f t="shared" si="337"/>
        <v>Completar</v>
      </c>
      <c r="HT112" s="137" t="str">
        <f t="shared" si="338"/>
        <v>Completar</v>
      </c>
      <c r="HU112" s="137" t="str">
        <f t="shared" si="339"/>
        <v>Completar</v>
      </c>
      <c r="HV112" s="135"/>
      <c r="HW112" s="136" t="str">
        <f t="shared" si="340"/>
        <v>Completar</v>
      </c>
      <c r="HX112" s="237">
        <f t="shared" si="427"/>
        <v>0</v>
      </c>
      <c r="HY112" s="238">
        <f t="shared" si="428"/>
        <v>0</v>
      </c>
      <c r="HZ112" s="239" t="str">
        <f>IFERROR(IF(HY112&gt;20*HL112,'Referencia Parámetros'!$D$20,IF(HY112&gt;10*HL112,'Referencia Parámetros'!$D$21,IF(HY112&gt;5*HL112,'Referencia Parámetros'!$D$22, IF(HY112&gt;1,'Referencia Parámetros'!$D$23,"NO APLICA")))),"")</f>
        <v/>
      </c>
      <c r="IA112" s="240" t="str">
        <f t="shared" si="429"/>
        <v/>
      </c>
      <c r="IB112" s="291">
        <f t="shared" si="341"/>
        <v>0</v>
      </c>
      <c r="IC112" s="234">
        <f t="shared" si="430"/>
        <v>0</v>
      </c>
      <c r="ID112" s="234">
        <f t="shared" si="431"/>
        <v>0</v>
      </c>
      <c r="IE112" s="234">
        <f t="shared" si="432"/>
        <v>0</v>
      </c>
      <c r="IF112" s="242">
        <f t="shared" si="433"/>
        <v>0</v>
      </c>
      <c r="IH112" s="234">
        <f t="shared" si="460"/>
        <v>99</v>
      </c>
      <c r="II112" s="235" t="str">
        <f t="shared" si="434"/>
        <v/>
      </c>
      <c r="IJ112" s="236" t="str">
        <f>IFERROR(VLOOKUP(II112,'Referencia Parámetros'!$A$2:$B$18,2),"")</f>
        <v/>
      </c>
      <c r="IK112" s="140"/>
      <c r="IL112" s="140"/>
      <c r="IM112" s="136" t="str">
        <f t="shared" si="342"/>
        <v>Completar</v>
      </c>
      <c r="IN112" s="134"/>
      <c r="IO112" s="134"/>
      <c r="IP112" s="134"/>
      <c r="IQ112" s="136" t="str">
        <f t="shared" si="343"/>
        <v>Completar</v>
      </c>
      <c r="IR112" s="137" t="str">
        <f t="shared" si="344"/>
        <v>Completar</v>
      </c>
      <c r="IS112" s="137" t="str">
        <f t="shared" si="345"/>
        <v>Completar</v>
      </c>
      <c r="IT112" s="135"/>
      <c r="IU112" s="136" t="str">
        <f t="shared" si="346"/>
        <v>Completar</v>
      </c>
      <c r="IV112" s="237">
        <f t="shared" si="435"/>
        <v>0</v>
      </c>
      <c r="IW112" s="238">
        <f t="shared" si="436"/>
        <v>0</v>
      </c>
      <c r="IX112" s="239" t="str">
        <f>IFERROR(IF(IW112&gt;20*IJ112,'Referencia Parámetros'!$D$20,IF(IW112&gt;10*IJ112,'Referencia Parámetros'!$D$21,IF(IW112&gt;5*IJ112,'Referencia Parámetros'!$D$22, IF(IW112&gt;1,'Referencia Parámetros'!$D$23,"NO APLICA")))),"")</f>
        <v/>
      </c>
      <c r="IY112" s="240" t="str">
        <f t="shared" si="437"/>
        <v/>
      </c>
      <c r="IZ112" s="291">
        <f t="shared" si="347"/>
        <v>0</v>
      </c>
      <c r="JA112" s="234">
        <f t="shared" si="438"/>
        <v>0</v>
      </c>
      <c r="JB112" s="234">
        <f t="shared" si="439"/>
        <v>0</v>
      </c>
      <c r="JC112" s="234">
        <f t="shared" si="440"/>
        <v>0</v>
      </c>
      <c r="JD112" s="242">
        <f t="shared" si="441"/>
        <v>0</v>
      </c>
      <c r="JE112" s="198"/>
      <c r="JF112" s="234">
        <f t="shared" si="461"/>
        <v>99</v>
      </c>
      <c r="JG112" s="235" t="str">
        <f t="shared" si="442"/>
        <v/>
      </c>
      <c r="JH112" s="236" t="str">
        <f>IFERROR(VLOOKUP(JG112,'Referencia Parámetros'!$A$2:$B$18,2),"")</f>
        <v/>
      </c>
      <c r="JI112" s="140"/>
      <c r="JJ112" s="140"/>
      <c r="JK112" s="136" t="str">
        <f t="shared" si="348"/>
        <v>Completar</v>
      </c>
      <c r="JL112" s="134"/>
      <c r="JM112" s="134"/>
      <c r="JN112" s="134"/>
      <c r="JO112" s="136" t="str">
        <f t="shared" si="349"/>
        <v>Completar</v>
      </c>
      <c r="JP112" s="137" t="str">
        <f t="shared" si="350"/>
        <v>Completar</v>
      </c>
      <c r="JQ112" s="137" t="str">
        <f t="shared" si="351"/>
        <v>Completar</v>
      </c>
      <c r="JR112" s="135"/>
      <c r="JS112" s="136" t="str">
        <f t="shared" si="352"/>
        <v>Completar</v>
      </c>
      <c r="JT112" s="237">
        <f t="shared" si="443"/>
        <v>0</v>
      </c>
      <c r="JU112" s="238">
        <f t="shared" si="444"/>
        <v>0</v>
      </c>
      <c r="JV112" s="239" t="str">
        <f>IFERROR(IF(JU112&gt;20*JH112,'Referencia Parámetros'!$D$20,IF(JU112&gt;10*JH112,'Referencia Parámetros'!$D$21,IF(JU112&gt;5*JH112,'Referencia Parámetros'!$D$22, IF(JU112&gt;1,'Referencia Parámetros'!$D$23,"NO APLICA")))),"")</f>
        <v/>
      </c>
      <c r="JW112" s="240" t="str">
        <f t="shared" si="445"/>
        <v/>
      </c>
      <c r="JX112" s="291">
        <f t="shared" si="353"/>
        <v>0</v>
      </c>
      <c r="JY112" s="234">
        <f t="shared" si="446"/>
        <v>0</v>
      </c>
      <c r="JZ112" s="234">
        <f t="shared" si="447"/>
        <v>0</v>
      </c>
      <c r="KA112" s="234">
        <f t="shared" si="448"/>
        <v>0</v>
      </c>
      <c r="KB112" s="242">
        <f t="shared" si="449"/>
        <v>0</v>
      </c>
      <c r="LK112" s="244"/>
      <c r="LY112" s="198"/>
    </row>
    <row r="113" spans="1:337" ht="16.5" customHeight="1" x14ac:dyDescent="0.25">
      <c r="A113" s="234">
        <f t="shared" si="450"/>
        <v>100</v>
      </c>
      <c r="B113" s="235" t="str">
        <f t="shared" si="354"/>
        <v/>
      </c>
      <c r="C113" s="236" t="str">
        <f>+IFERROR(VLOOKUP(B113,'Referencia Parámetros'!$A$2:$B$18,2),"")</f>
        <v/>
      </c>
      <c r="D113" s="140"/>
      <c r="E113" s="134"/>
      <c r="F113" s="135"/>
      <c r="G113" s="134"/>
      <c r="H113" s="134"/>
      <c r="I113" s="134"/>
      <c r="J113" s="135"/>
      <c r="K113" s="141"/>
      <c r="L113" s="141"/>
      <c r="M113" s="135"/>
      <c r="N113" s="135"/>
      <c r="O113" s="237">
        <f t="shared" si="355"/>
        <v>0</v>
      </c>
      <c r="P113" s="238">
        <f t="shared" si="356"/>
        <v>0</v>
      </c>
      <c r="Q113" s="239" t="str">
        <f>IFERROR(IF(P113&gt;20*C113,'Referencia Parámetros'!$D$20,IF(P113&gt;10*C113,'Referencia Parámetros'!$D$21,IF(P113&gt;5*C113,'Referencia Parámetros'!$D$22,IF(P113&gt;1,'Referencia Parámetros'!$D$23,"NO APLICA")))),"")</f>
        <v/>
      </c>
      <c r="R113" s="240" t="str">
        <f t="shared" si="357"/>
        <v/>
      </c>
      <c r="S113" s="300">
        <f t="shared" si="288"/>
        <v>0</v>
      </c>
      <c r="T113" s="234">
        <f t="shared" si="358"/>
        <v>0</v>
      </c>
      <c r="U113" s="234">
        <f t="shared" si="359"/>
        <v>0</v>
      </c>
      <c r="V113" s="234">
        <f t="shared" si="360"/>
        <v>0</v>
      </c>
      <c r="W113" s="242">
        <f t="shared" si="361"/>
        <v>0</v>
      </c>
      <c r="X113" s="297"/>
      <c r="Z113" s="234">
        <f t="shared" si="451"/>
        <v>100</v>
      </c>
      <c r="AA113" s="235" t="str">
        <f t="shared" si="362"/>
        <v/>
      </c>
      <c r="AB113" s="236" t="str">
        <f>IFERROR(VLOOKUP(AA113,'Referencia Parámetros'!$A$2:$B$18,2),"")</f>
        <v/>
      </c>
      <c r="AC113" s="140"/>
      <c r="AD113" s="140"/>
      <c r="AE113" s="136" t="str">
        <f t="shared" si="289"/>
        <v>Completar</v>
      </c>
      <c r="AF113" s="134"/>
      <c r="AG113" s="134"/>
      <c r="AH113" s="134"/>
      <c r="AI113" s="136" t="str">
        <f t="shared" si="290"/>
        <v>Completar</v>
      </c>
      <c r="AJ113" s="137" t="str">
        <f t="shared" si="291"/>
        <v>Completar</v>
      </c>
      <c r="AK113" s="137" t="str">
        <f t="shared" si="292"/>
        <v>Completar</v>
      </c>
      <c r="AL113" s="135"/>
      <c r="AM113" s="136" t="str">
        <f t="shared" si="293"/>
        <v>Completar</v>
      </c>
      <c r="AN113" s="237">
        <f t="shared" si="363"/>
        <v>0</v>
      </c>
      <c r="AO113" s="238">
        <f t="shared" si="364"/>
        <v>0</v>
      </c>
      <c r="AP113" s="239" t="str">
        <f>IFERROR(IF(AO113&gt;20*AB113,'Referencia Parámetros'!$D$20,IF(AO113&gt;10*AB113,'Referencia Parámetros'!$D$21,IF(AO113&gt;5*AB113,'Referencia Parámetros'!$D$22, IF(AO113&gt;1,'Referencia Parámetros'!$D$23,"NO APLICA")))),"")</f>
        <v/>
      </c>
      <c r="AQ113" s="240" t="str">
        <f t="shared" si="365"/>
        <v/>
      </c>
      <c r="AR113" s="291">
        <f t="shared" si="462"/>
        <v>0</v>
      </c>
      <c r="AS113" s="234">
        <f t="shared" si="366"/>
        <v>0</v>
      </c>
      <c r="AT113" s="234">
        <f t="shared" si="367"/>
        <v>0</v>
      </c>
      <c r="AU113" s="234">
        <f t="shared" si="368"/>
        <v>0</v>
      </c>
      <c r="AV113" s="242">
        <f t="shared" si="369"/>
        <v>0</v>
      </c>
      <c r="AX113" s="234">
        <f t="shared" si="452"/>
        <v>100</v>
      </c>
      <c r="AY113" s="235" t="str">
        <f t="shared" si="370"/>
        <v/>
      </c>
      <c r="AZ113" s="236" t="str">
        <f>IFERROR(VLOOKUP(AY113,'Referencia Parámetros'!$A$2:$B$18,2),"")</f>
        <v/>
      </c>
      <c r="BA113" s="140"/>
      <c r="BB113" s="140"/>
      <c r="BC113" s="136" t="str">
        <f t="shared" si="294"/>
        <v>Completar</v>
      </c>
      <c r="BD113" s="134"/>
      <c r="BE113" s="134"/>
      <c r="BF113" s="134"/>
      <c r="BG113" s="136" t="str">
        <f t="shared" si="295"/>
        <v>Completar</v>
      </c>
      <c r="BH113" s="137" t="str">
        <f t="shared" si="296"/>
        <v>Completar</v>
      </c>
      <c r="BI113" s="137" t="str">
        <f t="shared" si="297"/>
        <v>Completar</v>
      </c>
      <c r="BJ113" s="135"/>
      <c r="BK113" s="136" t="str">
        <f t="shared" si="298"/>
        <v>Completar</v>
      </c>
      <c r="BL113" s="237">
        <f t="shared" si="371"/>
        <v>0</v>
      </c>
      <c r="BM113" s="238">
        <f t="shared" si="372"/>
        <v>0</v>
      </c>
      <c r="BN113" s="239" t="str">
        <f>IFERROR(IF(BM113&gt;20*AZ113,'Referencia Parámetros'!$D$20,IF(BM113&gt;10*AZ113,'Referencia Parámetros'!$D$21,IF(BM113&gt;5*AZ113,'Referencia Parámetros'!$D$22, IF(BM113&gt;1,'Referencia Parámetros'!$D$23,"NO APLICA")))),"")</f>
        <v/>
      </c>
      <c r="BO113" s="240" t="str">
        <f t="shared" si="373"/>
        <v/>
      </c>
      <c r="BP113" s="291">
        <f t="shared" si="299"/>
        <v>0</v>
      </c>
      <c r="BQ113" s="234">
        <f t="shared" si="374"/>
        <v>0</v>
      </c>
      <c r="BR113" s="234">
        <f t="shared" si="375"/>
        <v>0</v>
      </c>
      <c r="BS113" s="234">
        <f t="shared" si="376"/>
        <v>0</v>
      </c>
      <c r="BT113" s="242">
        <f t="shared" si="377"/>
        <v>0</v>
      </c>
      <c r="BV113" s="234">
        <f t="shared" si="453"/>
        <v>100</v>
      </c>
      <c r="BW113" s="235" t="str">
        <f t="shared" si="378"/>
        <v/>
      </c>
      <c r="BX113" s="236" t="str">
        <f>IFERROR(VLOOKUP(BW113,'Referencia Parámetros'!$A$2:$B$18,2),"")</f>
        <v/>
      </c>
      <c r="BY113" s="140"/>
      <c r="BZ113" s="140"/>
      <c r="CA113" s="136" t="str">
        <f t="shared" si="300"/>
        <v>Completar</v>
      </c>
      <c r="CB113" s="134"/>
      <c r="CC113" s="134"/>
      <c r="CD113" s="134"/>
      <c r="CE113" s="136" t="str">
        <f t="shared" si="301"/>
        <v>Completar</v>
      </c>
      <c r="CF113" s="137" t="str">
        <f t="shared" si="302"/>
        <v>Completar</v>
      </c>
      <c r="CG113" s="137" t="str">
        <f t="shared" si="303"/>
        <v>Completar</v>
      </c>
      <c r="CH113" s="135"/>
      <c r="CI113" s="136" t="str">
        <f t="shared" si="304"/>
        <v>Completar</v>
      </c>
      <c r="CJ113" s="237">
        <f t="shared" si="379"/>
        <v>0</v>
      </c>
      <c r="CK113" s="238">
        <f t="shared" si="380"/>
        <v>0</v>
      </c>
      <c r="CL113" s="239" t="str">
        <f>IFERROR(IF(CK113&gt;20*BX113,'Referencia Parámetros'!$D$20,IF(CK113&gt;10*BX113,'Referencia Parámetros'!$D$21,IF(CK113&gt;5*BX113,'Referencia Parámetros'!$D$22, IF(CK113&gt;1,'Referencia Parámetros'!$D$23,"NO APLICA")))),"")</f>
        <v/>
      </c>
      <c r="CM113" s="240" t="str">
        <f t="shared" si="381"/>
        <v/>
      </c>
      <c r="CN113" s="291">
        <f t="shared" si="305"/>
        <v>0</v>
      </c>
      <c r="CO113" s="234">
        <f t="shared" si="382"/>
        <v>0</v>
      </c>
      <c r="CP113" s="234">
        <f t="shared" si="383"/>
        <v>0</v>
      </c>
      <c r="CQ113" s="234">
        <f t="shared" si="384"/>
        <v>0</v>
      </c>
      <c r="CR113" s="242">
        <f t="shared" si="385"/>
        <v>0</v>
      </c>
      <c r="CT113" s="234">
        <f t="shared" si="454"/>
        <v>100</v>
      </c>
      <c r="CU113" s="235" t="str">
        <f t="shared" si="386"/>
        <v/>
      </c>
      <c r="CV113" s="236" t="str">
        <f>IFERROR(VLOOKUP(CU113,'Referencia Parámetros'!$A$2:$B$18,2),"")</f>
        <v/>
      </c>
      <c r="CW113" s="140"/>
      <c r="CX113" s="140"/>
      <c r="CY113" s="136" t="str">
        <f t="shared" si="306"/>
        <v>Completar</v>
      </c>
      <c r="CZ113" s="134"/>
      <c r="DA113" s="134"/>
      <c r="DB113" s="134"/>
      <c r="DC113" s="136" t="str">
        <f t="shared" si="307"/>
        <v>Completar</v>
      </c>
      <c r="DD113" s="137" t="str">
        <f t="shared" si="308"/>
        <v>Completar</v>
      </c>
      <c r="DE113" s="137" t="str">
        <f t="shared" si="309"/>
        <v>Completar</v>
      </c>
      <c r="DF113" s="135"/>
      <c r="DG113" s="136" t="str">
        <f t="shared" si="310"/>
        <v>Completar</v>
      </c>
      <c r="DH113" s="237">
        <f t="shared" si="387"/>
        <v>0</v>
      </c>
      <c r="DI113" s="238">
        <f t="shared" si="388"/>
        <v>0</v>
      </c>
      <c r="DJ113" s="239" t="str">
        <f>IFERROR(IF(DI113&gt;20*CV113,'Referencia Parámetros'!$D$20,IF(DI113&gt;10*CV113,'Referencia Parámetros'!$D$21,IF(DI113&gt;5*CV113,'Referencia Parámetros'!$D$22, IF(DI113&gt;1,'Referencia Parámetros'!$D$23,"NO APLICA")))),"")</f>
        <v/>
      </c>
      <c r="DK113" s="240" t="str">
        <f t="shared" si="389"/>
        <v/>
      </c>
      <c r="DL113" s="291">
        <f t="shared" si="311"/>
        <v>0</v>
      </c>
      <c r="DM113" s="234">
        <f t="shared" si="390"/>
        <v>0</v>
      </c>
      <c r="DN113" s="234">
        <f t="shared" si="391"/>
        <v>0</v>
      </c>
      <c r="DO113" s="234">
        <f t="shared" si="392"/>
        <v>0</v>
      </c>
      <c r="DP113" s="242">
        <f t="shared" si="393"/>
        <v>0</v>
      </c>
      <c r="DR113" s="234">
        <f t="shared" si="455"/>
        <v>100</v>
      </c>
      <c r="DS113" s="235" t="str">
        <f t="shared" si="394"/>
        <v/>
      </c>
      <c r="DT113" s="236" t="str">
        <f>IFERROR(VLOOKUP(DS113,'Referencia Parámetros'!$A$2:$B$18,2),"")</f>
        <v/>
      </c>
      <c r="DU113" s="140"/>
      <c r="DV113" s="140"/>
      <c r="DW113" s="136" t="str">
        <f t="shared" si="312"/>
        <v>Completar</v>
      </c>
      <c r="DX113" s="134"/>
      <c r="DY113" s="134"/>
      <c r="DZ113" s="134"/>
      <c r="EA113" s="136" t="str">
        <f t="shared" si="313"/>
        <v>Completar</v>
      </c>
      <c r="EB113" s="137" t="str">
        <f t="shared" si="314"/>
        <v>Completar</v>
      </c>
      <c r="EC113" s="137" t="str">
        <f t="shared" si="315"/>
        <v>Completar</v>
      </c>
      <c r="ED113" s="135"/>
      <c r="EE113" s="136" t="str">
        <f t="shared" si="316"/>
        <v>Completar</v>
      </c>
      <c r="EF113" s="237">
        <f t="shared" si="395"/>
        <v>0</v>
      </c>
      <c r="EG113" s="238">
        <f t="shared" si="396"/>
        <v>0</v>
      </c>
      <c r="EH113" s="239" t="str">
        <f>IFERROR(IF(EG113&gt;20*DT113,'Referencia Parámetros'!$D$20,IF(EG113&gt;10*DT113,'Referencia Parámetros'!$D$21,IF(EG113&gt;5*DT113,'Referencia Parámetros'!$D$22, IF(EG113&gt;1,'Referencia Parámetros'!$D$23,"NO APLICA")))),"")</f>
        <v/>
      </c>
      <c r="EI113" s="240" t="str">
        <f t="shared" si="397"/>
        <v/>
      </c>
      <c r="EJ113" s="291">
        <f t="shared" si="317"/>
        <v>0</v>
      </c>
      <c r="EK113" s="234">
        <f t="shared" si="398"/>
        <v>0</v>
      </c>
      <c r="EL113" s="234">
        <f t="shared" si="399"/>
        <v>0</v>
      </c>
      <c r="EM113" s="234">
        <f t="shared" si="400"/>
        <v>0</v>
      </c>
      <c r="EN113" s="242">
        <f t="shared" si="401"/>
        <v>0</v>
      </c>
      <c r="EP113" s="234">
        <f t="shared" si="456"/>
        <v>100</v>
      </c>
      <c r="EQ113" s="235" t="str">
        <f t="shared" si="402"/>
        <v/>
      </c>
      <c r="ER113" s="236" t="str">
        <f>IFERROR(VLOOKUP(EQ113,'Referencia Parámetros'!$A$2:$B$18,2),"")</f>
        <v/>
      </c>
      <c r="ES113" s="140"/>
      <c r="ET113" s="140"/>
      <c r="EU113" s="136" t="str">
        <f t="shared" si="318"/>
        <v>Completar</v>
      </c>
      <c r="EV113" s="134"/>
      <c r="EW113" s="134"/>
      <c r="EX113" s="134"/>
      <c r="EY113" s="136" t="str">
        <f t="shared" si="319"/>
        <v>Completar</v>
      </c>
      <c r="EZ113" s="137" t="str">
        <f t="shared" si="320"/>
        <v>Completar</v>
      </c>
      <c r="FA113" s="137" t="str">
        <f t="shared" si="321"/>
        <v>Completar</v>
      </c>
      <c r="FB113" s="135"/>
      <c r="FC113" s="136" t="str">
        <f t="shared" si="322"/>
        <v>Completar</v>
      </c>
      <c r="FD113" s="237">
        <f t="shared" si="403"/>
        <v>0</v>
      </c>
      <c r="FE113" s="238">
        <f t="shared" si="404"/>
        <v>0</v>
      </c>
      <c r="FF113" s="239" t="str">
        <f>IFERROR(IF(FE113&gt;20*ER113,'Referencia Parámetros'!$D$20,IF(FE113&gt;10*ER113,'Referencia Parámetros'!$D$21,IF(FE113&gt;5*ER113,'Referencia Parámetros'!$D$22, IF(FE113&gt;1,'Referencia Parámetros'!$D$23,"NO APLICA")))),"")</f>
        <v/>
      </c>
      <c r="FG113" s="240" t="str">
        <f t="shared" si="405"/>
        <v/>
      </c>
      <c r="FH113" s="291">
        <f t="shared" si="323"/>
        <v>0</v>
      </c>
      <c r="FI113" s="234">
        <f t="shared" si="406"/>
        <v>0</v>
      </c>
      <c r="FJ113" s="234">
        <f t="shared" si="407"/>
        <v>0</v>
      </c>
      <c r="FK113" s="234">
        <f t="shared" si="408"/>
        <v>0</v>
      </c>
      <c r="FL113" s="242">
        <f t="shared" si="409"/>
        <v>0</v>
      </c>
      <c r="FN113" s="234">
        <f t="shared" si="457"/>
        <v>100</v>
      </c>
      <c r="FO113" s="235" t="str">
        <f t="shared" si="410"/>
        <v/>
      </c>
      <c r="FP113" s="236" t="str">
        <f>IFERROR(VLOOKUP(FO113,'Referencia Parámetros'!$A$2:$B$18,2),"")</f>
        <v/>
      </c>
      <c r="FQ113" s="140"/>
      <c r="FR113" s="140"/>
      <c r="FS113" s="136" t="str">
        <f t="shared" si="324"/>
        <v>Completar</v>
      </c>
      <c r="FT113" s="134"/>
      <c r="FU113" s="134"/>
      <c r="FV113" s="134"/>
      <c r="FW113" s="136" t="str">
        <f t="shared" si="325"/>
        <v>Completar</v>
      </c>
      <c r="FX113" s="137" t="str">
        <f t="shared" si="326"/>
        <v>Completar</v>
      </c>
      <c r="FY113" s="137" t="str">
        <f t="shared" si="327"/>
        <v>Completar</v>
      </c>
      <c r="FZ113" s="135"/>
      <c r="GA113" s="136" t="str">
        <f t="shared" si="328"/>
        <v>Completar</v>
      </c>
      <c r="GB113" s="237">
        <f t="shared" si="411"/>
        <v>0</v>
      </c>
      <c r="GC113" s="238">
        <f t="shared" si="412"/>
        <v>0</v>
      </c>
      <c r="GD113" s="239" t="str">
        <f>IFERROR(IF(GC113&gt;20*FP113,'Referencia Parámetros'!$D$20,IF(GC113&gt;10*FP113,'Referencia Parámetros'!$D$21,IF(GC113&gt;5*FP113,'Referencia Parámetros'!$D$22, IF(GC113&gt;1,'Referencia Parámetros'!$D$23,"NO APLICA")))),"")</f>
        <v/>
      </c>
      <c r="GE113" s="240" t="str">
        <f t="shared" si="413"/>
        <v/>
      </c>
      <c r="GF113" s="291">
        <f t="shared" si="329"/>
        <v>0</v>
      </c>
      <c r="GG113" s="234">
        <f t="shared" si="414"/>
        <v>0</v>
      </c>
      <c r="GH113" s="234">
        <f t="shared" si="415"/>
        <v>0</v>
      </c>
      <c r="GI113" s="234">
        <f t="shared" si="416"/>
        <v>0</v>
      </c>
      <c r="GJ113" s="242">
        <f t="shared" si="417"/>
        <v>0</v>
      </c>
      <c r="GL113" s="234">
        <f t="shared" si="458"/>
        <v>100</v>
      </c>
      <c r="GM113" s="235" t="str">
        <f t="shared" si="418"/>
        <v/>
      </c>
      <c r="GN113" s="236" t="str">
        <f>IFERROR(VLOOKUP(GM113,'Referencia Parámetros'!$A$2:$B$18,2),"")</f>
        <v/>
      </c>
      <c r="GO113" s="140"/>
      <c r="GP113" s="140"/>
      <c r="GQ113" s="136" t="str">
        <f t="shared" si="330"/>
        <v>Completar</v>
      </c>
      <c r="GR113" s="134"/>
      <c r="GS113" s="134"/>
      <c r="GT113" s="134"/>
      <c r="GU113" s="136" t="str">
        <f t="shared" si="331"/>
        <v>Completar</v>
      </c>
      <c r="GV113" s="137" t="str">
        <f t="shared" si="332"/>
        <v>Completar</v>
      </c>
      <c r="GW113" s="137" t="str">
        <f t="shared" si="333"/>
        <v>Completar</v>
      </c>
      <c r="GX113" s="135"/>
      <c r="GY113" s="136" t="str">
        <f t="shared" si="334"/>
        <v>Completar</v>
      </c>
      <c r="GZ113" s="237">
        <f t="shared" si="419"/>
        <v>0</v>
      </c>
      <c r="HA113" s="238">
        <f t="shared" si="420"/>
        <v>0</v>
      </c>
      <c r="HB113" s="239" t="str">
        <f>IFERROR(IF(HA113&gt;20*GN113,'Referencia Parámetros'!$D$20,IF(HA113&gt;10*GN113,'Referencia Parámetros'!$D$21,IF(HA113&gt;5*GN113,'Referencia Parámetros'!$D$22, IF(HA113&gt;1,'Referencia Parámetros'!$D$23,"NO APLICA")))),"")</f>
        <v/>
      </c>
      <c r="HC113" s="240" t="str">
        <f t="shared" si="421"/>
        <v/>
      </c>
      <c r="HD113" s="291">
        <f t="shared" si="335"/>
        <v>0</v>
      </c>
      <c r="HE113" s="234">
        <f t="shared" si="422"/>
        <v>0</v>
      </c>
      <c r="HF113" s="234">
        <f t="shared" si="423"/>
        <v>0</v>
      </c>
      <c r="HG113" s="234">
        <f t="shared" si="424"/>
        <v>0</v>
      </c>
      <c r="HH113" s="242">
        <f t="shared" si="425"/>
        <v>0</v>
      </c>
      <c r="HJ113" s="234">
        <f t="shared" si="459"/>
        <v>100</v>
      </c>
      <c r="HK113" s="235" t="str">
        <f t="shared" si="426"/>
        <v/>
      </c>
      <c r="HL113" s="236" t="str">
        <f>IFERROR(VLOOKUP(HK113,'Referencia Parámetros'!$A$2:$B$18,2),"")</f>
        <v/>
      </c>
      <c r="HM113" s="140"/>
      <c r="HN113" s="140"/>
      <c r="HO113" s="136" t="str">
        <f t="shared" si="336"/>
        <v>Completar</v>
      </c>
      <c r="HP113" s="134"/>
      <c r="HQ113" s="134"/>
      <c r="HR113" s="134"/>
      <c r="HS113" s="136" t="str">
        <f t="shared" si="337"/>
        <v>Completar</v>
      </c>
      <c r="HT113" s="137" t="str">
        <f t="shared" si="338"/>
        <v>Completar</v>
      </c>
      <c r="HU113" s="137" t="str">
        <f t="shared" si="339"/>
        <v>Completar</v>
      </c>
      <c r="HV113" s="135"/>
      <c r="HW113" s="136" t="str">
        <f t="shared" si="340"/>
        <v>Completar</v>
      </c>
      <c r="HX113" s="237">
        <f t="shared" si="427"/>
        <v>0</v>
      </c>
      <c r="HY113" s="238">
        <f t="shared" si="428"/>
        <v>0</v>
      </c>
      <c r="HZ113" s="239" t="str">
        <f>IFERROR(IF(HY113&gt;20*HL113,'Referencia Parámetros'!$D$20,IF(HY113&gt;10*HL113,'Referencia Parámetros'!$D$21,IF(HY113&gt;5*HL113,'Referencia Parámetros'!$D$22, IF(HY113&gt;1,'Referencia Parámetros'!$D$23,"NO APLICA")))),"")</f>
        <v/>
      </c>
      <c r="IA113" s="240" t="str">
        <f t="shared" si="429"/>
        <v/>
      </c>
      <c r="IB113" s="291">
        <f t="shared" si="341"/>
        <v>0</v>
      </c>
      <c r="IC113" s="234">
        <f t="shared" si="430"/>
        <v>0</v>
      </c>
      <c r="ID113" s="234">
        <f t="shared" si="431"/>
        <v>0</v>
      </c>
      <c r="IE113" s="234">
        <f t="shared" si="432"/>
        <v>0</v>
      </c>
      <c r="IF113" s="242">
        <f t="shared" si="433"/>
        <v>0</v>
      </c>
      <c r="IH113" s="234">
        <f t="shared" si="460"/>
        <v>100</v>
      </c>
      <c r="II113" s="235" t="str">
        <f t="shared" si="434"/>
        <v/>
      </c>
      <c r="IJ113" s="236" t="str">
        <f>IFERROR(VLOOKUP(II113,'Referencia Parámetros'!$A$2:$B$18,2),"")</f>
        <v/>
      </c>
      <c r="IK113" s="140"/>
      <c r="IL113" s="140"/>
      <c r="IM113" s="136" t="str">
        <f t="shared" si="342"/>
        <v>Completar</v>
      </c>
      <c r="IN113" s="134"/>
      <c r="IO113" s="134"/>
      <c r="IP113" s="134"/>
      <c r="IQ113" s="136" t="str">
        <f t="shared" si="343"/>
        <v>Completar</v>
      </c>
      <c r="IR113" s="137" t="str">
        <f t="shared" si="344"/>
        <v>Completar</v>
      </c>
      <c r="IS113" s="137" t="str">
        <f t="shared" si="345"/>
        <v>Completar</v>
      </c>
      <c r="IT113" s="135"/>
      <c r="IU113" s="136" t="str">
        <f t="shared" si="346"/>
        <v>Completar</v>
      </c>
      <c r="IV113" s="237">
        <f t="shared" si="435"/>
        <v>0</v>
      </c>
      <c r="IW113" s="238">
        <f t="shared" si="436"/>
        <v>0</v>
      </c>
      <c r="IX113" s="239" t="str">
        <f>IFERROR(IF(IW113&gt;20*IJ113,'Referencia Parámetros'!$D$20,IF(IW113&gt;10*IJ113,'Referencia Parámetros'!$D$21,IF(IW113&gt;5*IJ113,'Referencia Parámetros'!$D$22, IF(IW113&gt;1,'Referencia Parámetros'!$D$23,"NO APLICA")))),"")</f>
        <v/>
      </c>
      <c r="IY113" s="240" t="str">
        <f t="shared" si="437"/>
        <v/>
      </c>
      <c r="IZ113" s="291">
        <f t="shared" si="347"/>
        <v>0</v>
      </c>
      <c r="JA113" s="234">
        <f t="shared" si="438"/>
        <v>0</v>
      </c>
      <c r="JB113" s="234">
        <f t="shared" si="439"/>
        <v>0</v>
      </c>
      <c r="JC113" s="234">
        <f t="shared" si="440"/>
        <v>0</v>
      </c>
      <c r="JD113" s="242">
        <f t="shared" si="441"/>
        <v>0</v>
      </c>
      <c r="JE113" s="198"/>
      <c r="JF113" s="234">
        <f t="shared" si="461"/>
        <v>100</v>
      </c>
      <c r="JG113" s="235" t="str">
        <f t="shared" si="442"/>
        <v/>
      </c>
      <c r="JH113" s="236" t="str">
        <f>IFERROR(VLOOKUP(JG113,'Referencia Parámetros'!$A$2:$B$18,2),"")</f>
        <v/>
      </c>
      <c r="JI113" s="140"/>
      <c r="JJ113" s="140"/>
      <c r="JK113" s="136" t="str">
        <f t="shared" si="348"/>
        <v>Completar</v>
      </c>
      <c r="JL113" s="134"/>
      <c r="JM113" s="134"/>
      <c r="JN113" s="134"/>
      <c r="JO113" s="136" t="str">
        <f t="shared" si="349"/>
        <v>Completar</v>
      </c>
      <c r="JP113" s="137" t="str">
        <f t="shared" si="350"/>
        <v>Completar</v>
      </c>
      <c r="JQ113" s="137" t="str">
        <f t="shared" si="351"/>
        <v>Completar</v>
      </c>
      <c r="JR113" s="135"/>
      <c r="JS113" s="136" t="str">
        <f t="shared" si="352"/>
        <v>Completar</v>
      </c>
      <c r="JT113" s="237">
        <f t="shared" si="443"/>
        <v>0</v>
      </c>
      <c r="JU113" s="238">
        <f t="shared" si="444"/>
        <v>0</v>
      </c>
      <c r="JV113" s="239" t="str">
        <f>IFERROR(IF(JU113&gt;20*JH113,'Referencia Parámetros'!$D$20,IF(JU113&gt;10*JH113,'Referencia Parámetros'!$D$21,IF(JU113&gt;5*JH113,'Referencia Parámetros'!$D$22, IF(JU113&gt;1,'Referencia Parámetros'!$D$23,"NO APLICA")))),"")</f>
        <v/>
      </c>
      <c r="JW113" s="240" t="str">
        <f t="shared" si="445"/>
        <v/>
      </c>
      <c r="JX113" s="291">
        <f t="shared" si="353"/>
        <v>0</v>
      </c>
      <c r="JY113" s="234">
        <f t="shared" si="446"/>
        <v>0</v>
      </c>
      <c r="JZ113" s="234">
        <f t="shared" si="447"/>
        <v>0</v>
      </c>
      <c r="KA113" s="234">
        <f t="shared" si="448"/>
        <v>0</v>
      </c>
      <c r="KB113" s="242">
        <f t="shared" si="449"/>
        <v>0</v>
      </c>
      <c r="LK113" s="244"/>
      <c r="LY113" s="198"/>
    </row>
  </sheetData>
  <sheetProtection password="91C0" sheet="1" objects="1" scenarios="1" selectLockedCells="1"/>
  <mergeCells count="2">
    <mergeCell ref="G5:K5"/>
    <mergeCell ref="J8:N8"/>
  </mergeCells>
  <conditionalFormatting sqref="AI14:AK14 AM14 AE14">
    <cfRule type="containsText" dxfId="642" priority="3499" operator="containsText" text="Completar">
      <formula>NOT(ISERROR(SEARCH("Completar",AE14)))</formula>
    </cfRule>
  </conditionalFormatting>
  <conditionalFormatting sqref="Q14">
    <cfRule type="containsText" dxfId="641" priority="3496" operator="containsText" text="NO">
      <formula>NOT(ISERROR(SEARCH("NO",Q14)))</formula>
    </cfRule>
  </conditionalFormatting>
  <conditionalFormatting sqref="U14:U113">
    <cfRule type="containsText" dxfId="640" priority="3493" operator="containsText" text="N">
      <formula>NOT(ISERROR(SEARCH("N",U14)))</formula>
    </cfRule>
  </conditionalFormatting>
  <conditionalFormatting sqref="AP14">
    <cfRule type="containsText" dxfId="639" priority="3492" operator="containsText" text="NO">
      <formula>NOT(ISERROR(SEARCH("NO",AP14)))</formula>
    </cfRule>
  </conditionalFormatting>
  <conditionalFormatting sqref="AR14:AR113">
    <cfRule type="containsText" dxfId="638" priority="3491" operator="containsText" text="N">
      <formula>NOT(ISERROR(SEARCH("N",AR14)))</formula>
    </cfRule>
  </conditionalFormatting>
  <conditionalFormatting sqref="AT14:AT113">
    <cfRule type="containsText" dxfId="637" priority="3490" operator="containsText" text="N">
      <formula>NOT(ISERROR(SEARCH("N",AT14)))</formula>
    </cfRule>
  </conditionalFormatting>
  <conditionalFormatting sqref="AF15:AF113 BD15:BD113 CB15:CB113 CZ15:CZ113 EV15:EV113 FT15:FT113 GR15:GR113 HP15:HP113 IN15:IN113 JL15:JL113 DX14:DX113 G14:G113">
    <cfRule type="expression" dxfId="636" priority="3099" stopIfTrue="1">
      <formula>F14=2</formula>
    </cfRule>
  </conditionalFormatting>
  <conditionalFormatting sqref="AG15:AG113 BE15:BE113 CC15:CC113 DA15:DA113 EW15:EW113 FU15:FU113 GS15:GS113 HQ15:HQ113 IO15:IO113 JM15:JM113 DY14:DY113 H14:H113">
    <cfRule type="expression" dxfId="635" priority="3097" stopIfTrue="1">
      <formula>F14=1</formula>
    </cfRule>
  </conditionalFormatting>
  <conditionalFormatting sqref="AH15:AH113 BF15:BF113 CD15:CD113 DB15:DB113 EX15:EX113 FV15:FV113 GT15:GT113 HR15:HR113 IP15:IP113 JN15:JN113 DZ14:DZ113 I14:I113">
    <cfRule type="expression" dxfId="634" priority="3096" stopIfTrue="1">
      <formula>F14=1</formula>
    </cfRule>
  </conditionalFormatting>
  <conditionalFormatting sqref="AF14">
    <cfRule type="expression" dxfId="633" priority="3095" stopIfTrue="1">
      <formula>AE14=2</formula>
    </cfRule>
  </conditionalFormatting>
  <conditionalFormatting sqref="AG14">
    <cfRule type="expression" dxfId="632" priority="3094" stopIfTrue="1">
      <formula>AE14=1</formula>
    </cfRule>
  </conditionalFormatting>
  <conditionalFormatting sqref="AH14">
    <cfRule type="expression" dxfId="631" priority="3093" stopIfTrue="1">
      <formula>AE14=1</formula>
    </cfRule>
  </conditionalFormatting>
  <conditionalFormatting sqref="BC14 BG14:BI14">
    <cfRule type="containsText" dxfId="630" priority="2887" operator="containsText" text="Completar">
      <formula>NOT(ISERROR(SEARCH("Completar",BC14)))</formula>
    </cfRule>
  </conditionalFormatting>
  <conditionalFormatting sqref="BN14">
    <cfRule type="containsText" dxfId="629" priority="2886" operator="containsText" text="NO">
      <formula>NOT(ISERROR(SEARCH("NO",BN14)))</formula>
    </cfRule>
  </conditionalFormatting>
  <conditionalFormatting sqref="BD14">
    <cfRule type="expression" dxfId="628" priority="2877" stopIfTrue="1">
      <formula>BC14=2</formula>
    </cfRule>
  </conditionalFormatting>
  <conditionalFormatting sqref="BE14">
    <cfRule type="expression" dxfId="627" priority="2876" stopIfTrue="1">
      <formula>BC14=1</formula>
    </cfRule>
  </conditionalFormatting>
  <conditionalFormatting sqref="BF14">
    <cfRule type="expression" dxfId="626" priority="2875" stopIfTrue="1">
      <formula>BC14=1</formula>
    </cfRule>
  </conditionalFormatting>
  <conditionalFormatting sqref="CA14 CE14:CG14">
    <cfRule type="containsText" dxfId="625" priority="2874" operator="containsText" text="Completar">
      <formula>NOT(ISERROR(SEARCH("Completar",CA14)))</formula>
    </cfRule>
  </conditionalFormatting>
  <conditionalFormatting sqref="CL14">
    <cfRule type="containsText" dxfId="624" priority="2873" operator="containsText" text="NO">
      <formula>NOT(ISERROR(SEARCH("NO",CL14)))</formula>
    </cfRule>
  </conditionalFormatting>
  <conditionalFormatting sqref="CN14:CN113">
    <cfRule type="containsText" dxfId="623" priority="2872" operator="containsText" text="N">
      <formula>NOT(ISERROR(SEARCH("N",CN14)))</formula>
    </cfRule>
  </conditionalFormatting>
  <conditionalFormatting sqref="CB14">
    <cfRule type="expression" dxfId="622" priority="2864" stopIfTrue="1">
      <formula>CA14=2</formula>
    </cfRule>
  </conditionalFormatting>
  <conditionalFormatting sqref="CC14">
    <cfRule type="expression" dxfId="621" priority="2863" stopIfTrue="1">
      <formula>CA14=1</formula>
    </cfRule>
  </conditionalFormatting>
  <conditionalFormatting sqref="CD14">
    <cfRule type="expression" dxfId="620" priority="2862" stopIfTrue="1">
      <formula>CA14=1</formula>
    </cfRule>
  </conditionalFormatting>
  <conditionalFormatting sqref="CY14 DC14:DE14">
    <cfRule type="containsText" dxfId="619" priority="2861" operator="containsText" text="Completar">
      <formula>NOT(ISERROR(SEARCH("Completar",CY14)))</formula>
    </cfRule>
  </conditionalFormatting>
  <conditionalFormatting sqref="DJ14">
    <cfRule type="containsText" dxfId="618" priority="2860" operator="containsText" text="NO">
      <formula>NOT(ISERROR(SEARCH("NO",DJ14)))</formula>
    </cfRule>
  </conditionalFormatting>
  <conditionalFormatting sqref="DL14:DL113">
    <cfRule type="containsText" dxfId="617" priority="2859" operator="containsText" text="N">
      <formula>NOT(ISERROR(SEARCH("N",DL14)))</formula>
    </cfRule>
  </conditionalFormatting>
  <conditionalFormatting sqref="CZ14">
    <cfRule type="expression" dxfId="616" priority="2851" stopIfTrue="1">
      <formula>CY14=2</formula>
    </cfRule>
  </conditionalFormatting>
  <conditionalFormatting sqref="DA14">
    <cfRule type="expression" dxfId="615" priority="2850" stopIfTrue="1">
      <formula>CY14=1</formula>
    </cfRule>
  </conditionalFormatting>
  <conditionalFormatting sqref="DB14">
    <cfRule type="expression" dxfId="614" priority="2849" stopIfTrue="1">
      <formula>CY14=1</formula>
    </cfRule>
  </conditionalFormatting>
  <conditionalFormatting sqref="EH14">
    <cfRule type="containsText" dxfId="613" priority="2847" operator="containsText" text="NO">
      <formula>NOT(ISERROR(SEARCH("NO",EH14)))</formula>
    </cfRule>
  </conditionalFormatting>
  <conditionalFormatting sqref="EJ14:EJ113">
    <cfRule type="containsText" dxfId="612" priority="2846" operator="containsText" text="N">
      <formula>NOT(ISERROR(SEARCH("N",EJ14)))</formula>
    </cfRule>
  </conditionalFormatting>
  <conditionalFormatting sqref="IX14">
    <cfRule type="containsText" dxfId="611" priority="2746" operator="containsText" text="NO">
      <formula>NOT(ISERROR(SEARCH("NO",IX14)))</formula>
    </cfRule>
  </conditionalFormatting>
  <conditionalFormatting sqref="EU14 EY14:FA14">
    <cfRule type="containsText" dxfId="610" priority="2835" operator="containsText" text="Completar">
      <formula>NOT(ISERROR(SEARCH("Completar",EU14)))</formula>
    </cfRule>
  </conditionalFormatting>
  <conditionalFormatting sqref="FF14">
    <cfRule type="containsText" dxfId="609" priority="2834" operator="containsText" text="NO">
      <formula>NOT(ISERROR(SEARCH("NO",FF14)))</formula>
    </cfRule>
  </conditionalFormatting>
  <conditionalFormatting sqref="FH14:FH113">
    <cfRule type="containsText" dxfId="608" priority="2833" operator="containsText" text="N">
      <formula>NOT(ISERROR(SEARCH("N",FH14)))</formula>
    </cfRule>
  </conditionalFormatting>
  <conditionalFormatting sqref="JX14:JX113">
    <cfRule type="containsText" dxfId="607" priority="2731" operator="containsText" text="N">
      <formula>NOT(ISERROR(SEARCH("N",JX14)))</formula>
    </cfRule>
  </conditionalFormatting>
  <conditionalFormatting sqref="EV14">
    <cfRule type="expression" dxfId="606" priority="2825" stopIfTrue="1">
      <formula>EU14=2</formula>
    </cfRule>
  </conditionalFormatting>
  <conditionalFormatting sqref="EW14">
    <cfRule type="expression" dxfId="605" priority="2824" stopIfTrue="1">
      <formula>EU14=1</formula>
    </cfRule>
  </conditionalFormatting>
  <conditionalFormatting sqref="EX14">
    <cfRule type="expression" dxfId="604" priority="2823" stopIfTrue="1">
      <formula>EU14=1</formula>
    </cfRule>
  </conditionalFormatting>
  <conditionalFormatting sqref="FS14 FW14:FY14">
    <cfRule type="containsText" dxfId="603" priority="2822" operator="containsText" text="Completar">
      <formula>NOT(ISERROR(SEARCH("Completar",FS14)))</formula>
    </cfRule>
  </conditionalFormatting>
  <conditionalFormatting sqref="GD14">
    <cfRule type="containsText" dxfId="602" priority="2821" operator="containsText" text="NO">
      <formula>NOT(ISERROR(SEARCH("NO",GD14)))</formula>
    </cfRule>
  </conditionalFormatting>
  <conditionalFormatting sqref="GF14:GF113">
    <cfRule type="containsText" dxfId="601" priority="2820" operator="containsText" text="N">
      <formula>NOT(ISERROR(SEARCH("N",GF14)))</formula>
    </cfRule>
  </conditionalFormatting>
  <conditionalFormatting sqref="FT14">
    <cfRule type="expression" dxfId="600" priority="2812" stopIfTrue="1">
      <formula>FS14=2</formula>
    </cfRule>
  </conditionalFormatting>
  <conditionalFormatting sqref="FU14">
    <cfRule type="expression" dxfId="599" priority="2811" stopIfTrue="1">
      <formula>FS14=1</formula>
    </cfRule>
  </conditionalFormatting>
  <conditionalFormatting sqref="FV14">
    <cfRule type="expression" dxfId="598" priority="2810" stopIfTrue="1">
      <formula>FS14=1</formula>
    </cfRule>
  </conditionalFormatting>
  <conditionalFormatting sqref="GQ14 GU14:GW14">
    <cfRule type="containsText" dxfId="597" priority="2809" operator="containsText" text="Completar">
      <formula>NOT(ISERROR(SEARCH("Completar",GQ14)))</formula>
    </cfRule>
  </conditionalFormatting>
  <conditionalFormatting sqref="HB14">
    <cfRule type="containsText" dxfId="596" priority="2808" operator="containsText" text="NO">
      <formula>NOT(ISERROR(SEARCH("NO",HB14)))</formula>
    </cfRule>
  </conditionalFormatting>
  <conditionalFormatting sqref="HD14:HD113">
    <cfRule type="containsText" dxfId="595" priority="2807" operator="containsText" text="N">
      <formula>NOT(ISERROR(SEARCH("N",HD14)))</formula>
    </cfRule>
  </conditionalFormatting>
  <conditionalFormatting sqref="GR14">
    <cfRule type="expression" dxfId="594" priority="2799" stopIfTrue="1">
      <formula>GQ14=2</formula>
    </cfRule>
  </conditionalFormatting>
  <conditionalFormatting sqref="GS14">
    <cfRule type="expression" dxfId="593" priority="2798" stopIfTrue="1">
      <formula>GQ14=1</formula>
    </cfRule>
  </conditionalFormatting>
  <conditionalFormatting sqref="GT14">
    <cfRule type="expression" dxfId="592" priority="2797" stopIfTrue="1">
      <formula>GQ14=1</formula>
    </cfRule>
  </conditionalFormatting>
  <conditionalFormatting sqref="HO14 HS14:HU14">
    <cfRule type="containsText" dxfId="591" priority="2796" operator="containsText" text="Completar">
      <formula>NOT(ISERROR(SEARCH("Completar",HO14)))</formula>
    </cfRule>
  </conditionalFormatting>
  <conditionalFormatting sqref="HZ14">
    <cfRule type="containsText" dxfId="590" priority="2795" operator="containsText" text="NO">
      <formula>NOT(ISERROR(SEARCH("NO",HZ14)))</formula>
    </cfRule>
  </conditionalFormatting>
  <conditionalFormatting sqref="HP14">
    <cfRule type="expression" dxfId="589" priority="2786" stopIfTrue="1">
      <formula>HO14=2</formula>
    </cfRule>
  </conditionalFormatting>
  <conditionalFormatting sqref="HQ14">
    <cfRule type="expression" dxfId="588" priority="2785" stopIfTrue="1">
      <formula>HO14=1</formula>
    </cfRule>
  </conditionalFormatting>
  <conditionalFormatting sqref="HR14">
    <cfRule type="expression" dxfId="587" priority="2784" stopIfTrue="1">
      <formula>HO14=1</formula>
    </cfRule>
  </conditionalFormatting>
  <conditionalFormatting sqref="BK14">
    <cfRule type="containsText" dxfId="586" priority="2757" operator="containsText" text="Completar">
      <formula>NOT(ISERROR(SEARCH("Completar",BK14)))</formula>
    </cfRule>
  </conditionalFormatting>
  <conditionalFormatting sqref="CI14">
    <cfRule type="containsText" dxfId="585" priority="2756" operator="containsText" text="Completar">
      <formula>NOT(ISERROR(SEARCH("Completar",CI14)))</formula>
    </cfRule>
  </conditionalFormatting>
  <conditionalFormatting sqref="DG14">
    <cfRule type="containsText" dxfId="584" priority="2755" operator="containsText" text="Completar">
      <formula>NOT(ISERROR(SEARCH("Completar",DG14)))</formula>
    </cfRule>
  </conditionalFormatting>
  <conditionalFormatting sqref="FC14">
    <cfRule type="containsText" dxfId="583" priority="2753" operator="containsText" text="Completar">
      <formula>NOT(ISERROR(SEARCH("Completar",FC14)))</formula>
    </cfRule>
  </conditionalFormatting>
  <conditionalFormatting sqref="GA14">
    <cfRule type="containsText" dxfId="582" priority="2752" operator="containsText" text="Completar">
      <formula>NOT(ISERROR(SEARCH("Completar",GA14)))</formula>
    </cfRule>
  </conditionalFormatting>
  <conditionalFormatting sqref="GY14">
    <cfRule type="containsText" dxfId="581" priority="2751" operator="containsText" text="Completar">
      <formula>NOT(ISERROR(SEARCH("Completar",GY14)))</formula>
    </cfRule>
  </conditionalFormatting>
  <conditionalFormatting sqref="HW14">
    <cfRule type="containsText" dxfId="580" priority="2750" operator="containsText" text="Completar">
      <formula>NOT(ISERROR(SEARCH("Completar",HW14)))</formula>
    </cfRule>
  </conditionalFormatting>
  <conditionalFormatting sqref="IQ14:IS14 IM14:IM113">
    <cfRule type="containsText" dxfId="579" priority="2747" operator="containsText" text="Completar">
      <formula>NOT(ISERROR(SEARCH("Completar",IM14)))</formula>
    </cfRule>
  </conditionalFormatting>
  <conditionalFormatting sqref="IN14">
    <cfRule type="expression" dxfId="578" priority="2737" stopIfTrue="1">
      <formula>IM14=2</formula>
    </cfRule>
  </conditionalFormatting>
  <conditionalFormatting sqref="IO14">
    <cfRule type="expression" dxfId="577" priority="2736" stopIfTrue="1">
      <formula>IM14=1</formula>
    </cfRule>
  </conditionalFormatting>
  <conditionalFormatting sqref="IP14">
    <cfRule type="expression" dxfId="576" priority="2735" stopIfTrue="1">
      <formula>IM14=1</formula>
    </cfRule>
  </conditionalFormatting>
  <conditionalFormatting sqref="IU14">
    <cfRule type="containsText" dxfId="575" priority="2734" operator="containsText" text="Completar">
      <formula>NOT(ISERROR(SEARCH("Completar",IU14)))</formula>
    </cfRule>
  </conditionalFormatting>
  <conditionalFormatting sqref="JK14 JO14:JQ14">
    <cfRule type="containsText" dxfId="574" priority="2733" operator="containsText" text="Completar">
      <formula>NOT(ISERROR(SEARCH("Completar",JK14)))</formula>
    </cfRule>
  </conditionalFormatting>
  <conditionalFormatting sqref="JV14">
    <cfRule type="containsText" dxfId="573" priority="2732" operator="containsText" text="NO">
      <formula>NOT(ISERROR(SEARCH("NO",JV14)))</formula>
    </cfRule>
  </conditionalFormatting>
  <conditionalFormatting sqref="JL14">
    <cfRule type="expression" dxfId="572" priority="2723" stopIfTrue="1">
      <formula>JK14=2</formula>
    </cfRule>
  </conditionalFormatting>
  <conditionalFormatting sqref="JM14">
    <cfRule type="expression" dxfId="571" priority="2722" stopIfTrue="1">
      <formula>JK14=1</formula>
    </cfRule>
  </conditionalFormatting>
  <conditionalFormatting sqref="JN14">
    <cfRule type="expression" dxfId="570" priority="2721" stopIfTrue="1">
      <formula>JK14=1</formula>
    </cfRule>
  </conditionalFormatting>
  <conditionalFormatting sqref="JS14">
    <cfRule type="containsText" dxfId="569" priority="2720" operator="containsText" text="Completar">
      <formula>NOT(ISERROR(SEARCH("Completar",JS14)))</formula>
    </cfRule>
  </conditionalFormatting>
  <conditionalFormatting sqref="Q14">
    <cfRule type="containsErrors" dxfId="568" priority="243">
      <formula>ISERROR(Q14)</formula>
    </cfRule>
    <cfRule type="containsText" dxfId="567" priority="244" operator="containsText" text="#¡VALOR!">
      <formula>NOT(ISERROR(SEARCH("#¡VALOR!",Q14)))</formula>
    </cfRule>
  </conditionalFormatting>
  <conditionalFormatting sqref="AE15:AE113 AI15:AK113 AM15:AM113">
    <cfRule type="containsText" dxfId="566" priority="242" operator="containsText" text="Completar">
      <formula>NOT(ISERROR(SEARCH("Completar",AE15)))</formula>
    </cfRule>
  </conditionalFormatting>
  <conditionalFormatting sqref="Q15:Q113">
    <cfRule type="containsText" dxfId="565" priority="241" operator="containsText" text="NO">
      <formula>NOT(ISERROR(SEARCH("NO",Q15)))</formula>
    </cfRule>
  </conditionalFormatting>
  <conditionalFormatting sqref="U15:U113">
    <cfRule type="containsText" dxfId="564" priority="239" operator="containsText" text="N">
      <formula>NOT(ISERROR(SEARCH("N",U15)))</formula>
    </cfRule>
  </conditionalFormatting>
  <conditionalFormatting sqref="AP15:AP113">
    <cfRule type="containsText" dxfId="563" priority="238" operator="containsText" text="NO">
      <formula>NOT(ISERROR(SEARCH("NO",AP15)))</formula>
    </cfRule>
  </conditionalFormatting>
  <conditionalFormatting sqref="AR15:AR113">
    <cfRule type="containsText" dxfId="562" priority="237" operator="containsText" text="N">
      <formula>NOT(ISERROR(SEARCH("N",AR15)))</formula>
    </cfRule>
  </conditionalFormatting>
  <conditionalFormatting sqref="AT15:AT113">
    <cfRule type="containsText" dxfId="561" priority="236" operator="containsText" text="N">
      <formula>NOT(ISERROR(SEARCH("N",AT15)))</formula>
    </cfRule>
  </conditionalFormatting>
  <conditionalFormatting sqref="BC15:BC113 BG15:BI113">
    <cfRule type="containsText" dxfId="560" priority="229" operator="containsText" text="Completar">
      <formula>NOT(ISERROR(SEARCH("Completar",BC15)))</formula>
    </cfRule>
  </conditionalFormatting>
  <conditionalFormatting sqref="BN15:BN113">
    <cfRule type="containsText" dxfId="559" priority="228" operator="containsText" text="NO">
      <formula>NOT(ISERROR(SEARCH("NO",BN15)))</formula>
    </cfRule>
  </conditionalFormatting>
  <conditionalFormatting sqref="CA15:CA113 CE15:CG113">
    <cfRule type="containsText" dxfId="558" priority="222" operator="containsText" text="Completar">
      <formula>NOT(ISERROR(SEARCH("Completar",CA15)))</formula>
    </cfRule>
  </conditionalFormatting>
  <conditionalFormatting sqref="CL15:CL113">
    <cfRule type="containsText" dxfId="557" priority="221" operator="containsText" text="NO">
      <formula>NOT(ISERROR(SEARCH("NO",CL15)))</formula>
    </cfRule>
  </conditionalFormatting>
  <conditionalFormatting sqref="CY15:CY113 DC15:DE113">
    <cfRule type="containsText" dxfId="556" priority="215" operator="containsText" text="Completar">
      <formula>NOT(ISERROR(SEARCH("Completar",CY15)))</formula>
    </cfRule>
  </conditionalFormatting>
  <conditionalFormatting sqref="DJ15:DJ113">
    <cfRule type="containsText" dxfId="555" priority="214" operator="containsText" text="NO">
      <formula>NOT(ISERROR(SEARCH("NO",DJ15)))</formula>
    </cfRule>
  </conditionalFormatting>
  <conditionalFormatting sqref="DW14:DW113 EA14:EC113">
    <cfRule type="containsText" dxfId="554" priority="208" operator="containsText" text="Completar">
      <formula>NOT(ISERROR(SEARCH("Completar",DW14)))</formula>
    </cfRule>
  </conditionalFormatting>
  <conditionalFormatting sqref="EH15:EH113">
    <cfRule type="containsText" dxfId="553" priority="207" operator="containsText" text="NO">
      <formula>NOT(ISERROR(SEARCH("NO",EH15)))</formula>
    </cfRule>
  </conditionalFormatting>
  <conditionalFormatting sqref="EU15:EU113 EY15:FA113">
    <cfRule type="containsText" dxfId="552" priority="201" operator="containsText" text="Completar">
      <formula>NOT(ISERROR(SEARCH("Completar",EU15)))</formula>
    </cfRule>
  </conditionalFormatting>
  <conditionalFormatting sqref="FF15:FF113">
    <cfRule type="containsText" dxfId="551" priority="200" operator="containsText" text="NO">
      <formula>NOT(ISERROR(SEARCH("NO",FF15)))</formula>
    </cfRule>
  </conditionalFormatting>
  <conditionalFormatting sqref="FS15:FS113 FW15:FY113">
    <cfRule type="containsText" dxfId="550" priority="194" operator="containsText" text="Completar">
      <formula>NOT(ISERROR(SEARCH("Completar",FS15)))</formula>
    </cfRule>
  </conditionalFormatting>
  <conditionalFormatting sqref="GD15:GD113">
    <cfRule type="containsText" dxfId="549" priority="193" operator="containsText" text="NO">
      <formula>NOT(ISERROR(SEARCH("NO",GD15)))</formula>
    </cfRule>
  </conditionalFormatting>
  <conditionalFormatting sqref="GQ15:GQ113 GU15:GW113">
    <cfRule type="containsText" dxfId="548" priority="187" operator="containsText" text="Completar">
      <formula>NOT(ISERROR(SEARCH("Completar",GQ15)))</formula>
    </cfRule>
  </conditionalFormatting>
  <conditionalFormatting sqref="HB15:HB113">
    <cfRule type="containsText" dxfId="547" priority="186" operator="containsText" text="NO">
      <formula>NOT(ISERROR(SEARCH("NO",HB15)))</formula>
    </cfRule>
  </conditionalFormatting>
  <conditionalFormatting sqref="HO15:HO113 HS15:HU113">
    <cfRule type="containsText" dxfId="546" priority="180" operator="containsText" text="Completar">
      <formula>NOT(ISERROR(SEARCH("Completar",HO15)))</formula>
    </cfRule>
  </conditionalFormatting>
  <conditionalFormatting sqref="HZ15:HZ113">
    <cfRule type="containsText" dxfId="545" priority="179" operator="containsText" text="NO">
      <formula>NOT(ISERROR(SEARCH("NO",HZ15)))</formula>
    </cfRule>
  </conditionalFormatting>
  <conditionalFormatting sqref="BK15:BK113">
    <cfRule type="containsText" dxfId="544" priority="173" operator="containsText" text="Completar">
      <formula>NOT(ISERROR(SEARCH("Completar",BK15)))</formula>
    </cfRule>
  </conditionalFormatting>
  <conditionalFormatting sqref="CI15:CI113">
    <cfRule type="containsText" dxfId="543" priority="172" operator="containsText" text="Completar">
      <formula>NOT(ISERROR(SEARCH("Completar",CI15)))</formula>
    </cfRule>
  </conditionalFormatting>
  <conditionalFormatting sqref="DG15:DG113">
    <cfRule type="containsText" dxfId="542" priority="171" operator="containsText" text="Completar">
      <formula>NOT(ISERROR(SEARCH("Completar",DG15)))</formula>
    </cfRule>
  </conditionalFormatting>
  <conditionalFormatting sqref="EE14:EE113">
    <cfRule type="containsText" dxfId="541" priority="170" operator="containsText" text="Completar">
      <formula>NOT(ISERROR(SEARCH("Completar",EE14)))</formula>
    </cfRule>
  </conditionalFormatting>
  <conditionalFormatting sqref="FC15:FC113">
    <cfRule type="containsText" dxfId="540" priority="169" operator="containsText" text="Completar">
      <formula>NOT(ISERROR(SEARCH("Completar",FC15)))</formula>
    </cfRule>
  </conditionalFormatting>
  <conditionalFormatting sqref="GA15:GA113">
    <cfRule type="containsText" dxfId="539" priority="168" operator="containsText" text="Completar">
      <formula>NOT(ISERROR(SEARCH("Completar",GA15)))</formula>
    </cfRule>
  </conditionalFormatting>
  <conditionalFormatting sqref="GY15:GY113">
    <cfRule type="containsText" dxfId="538" priority="167" operator="containsText" text="Completar">
      <formula>NOT(ISERROR(SEARCH("Completar",GY15)))</formula>
    </cfRule>
  </conditionalFormatting>
  <conditionalFormatting sqref="HW15:HW113">
    <cfRule type="containsText" dxfId="537" priority="166" operator="containsText" text="Completar">
      <formula>NOT(ISERROR(SEARCH("Completar",HW15)))</formula>
    </cfRule>
  </conditionalFormatting>
  <conditionalFormatting sqref="IQ15:IS113 IR14:IS14 IM14:IM113">
    <cfRule type="containsText" dxfId="536" priority="165" operator="containsText" text="Completar">
      <formula>NOT(ISERROR(SEARCH("Completar",IM14)))</formula>
    </cfRule>
  </conditionalFormatting>
  <conditionalFormatting sqref="IX15:IX113">
    <cfRule type="containsText" dxfId="535" priority="164" operator="containsText" text="NO">
      <formula>NOT(ISERROR(SEARCH("NO",IX15)))</formula>
    </cfRule>
  </conditionalFormatting>
  <conditionalFormatting sqref="IU15:IU113">
    <cfRule type="containsText" dxfId="534" priority="158" operator="containsText" text="Completar">
      <formula>NOT(ISERROR(SEARCH("Completar",IU15)))</formula>
    </cfRule>
  </conditionalFormatting>
  <conditionalFormatting sqref="JO15:JQ113 JP14:JQ16 JK14:JK113">
    <cfRule type="containsText" dxfId="533" priority="157" operator="containsText" text="Completar">
      <formula>NOT(ISERROR(SEARCH("Completar",JK14)))</formula>
    </cfRule>
  </conditionalFormatting>
  <conditionalFormatting sqref="JV15:JV113">
    <cfRule type="containsText" dxfId="532" priority="156" operator="containsText" text="NO">
      <formula>NOT(ISERROR(SEARCH("NO",JV15)))</formula>
    </cfRule>
  </conditionalFormatting>
  <conditionalFormatting sqref="JX15:JX113">
    <cfRule type="containsText" dxfId="531" priority="155" operator="containsText" text="N">
      <formula>NOT(ISERROR(SEARCH("N",JX15)))</formula>
    </cfRule>
  </conditionalFormatting>
  <conditionalFormatting sqref="JS15:JS113">
    <cfRule type="containsText" dxfId="530" priority="150" operator="containsText" text="Completar">
      <formula>NOT(ISERROR(SEARCH("Completar",JS15)))</formula>
    </cfRule>
  </conditionalFormatting>
  <conditionalFormatting sqref="Q15:Q113">
    <cfRule type="containsErrors" dxfId="529" priority="148">
      <formula>ISERROR(Q15)</formula>
    </cfRule>
    <cfRule type="containsText" dxfId="528" priority="149" operator="containsText" text="#¡VALOR!">
      <formula>NOT(ISERROR(SEARCH("#¡VALOR!",Q15)))</formula>
    </cfRule>
  </conditionalFormatting>
  <conditionalFormatting sqref="JJ12">
    <cfRule type="expression" dxfId="527" priority="146">
      <formula>$JJ$12=0</formula>
    </cfRule>
  </conditionalFormatting>
  <conditionalFormatting sqref="IL12">
    <cfRule type="expression" dxfId="526" priority="145">
      <formula>$JJ$12=0</formula>
    </cfRule>
  </conditionalFormatting>
  <conditionalFormatting sqref="HN12">
    <cfRule type="expression" dxfId="525" priority="144">
      <formula>$JJ$12=0</formula>
    </cfRule>
  </conditionalFormatting>
  <conditionalFormatting sqref="GP12">
    <cfRule type="expression" dxfId="524" priority="143">
      <formula>$JJ$12=0</formula>
    </cfRule>
  </conditionalFormatting>
  <conditionalFormatting sqref="FR12">
    <cfRule type="expression" dxfId="523" priority="142">
      <formula>$JJ$12=0</formula>
    </cfRule>
  </conditionalFormatting>
  <conditionalFormatting sqref="ET12">
    <cfRule type="expression" dxfId="522" priority="141">
      <formula>$JJ$12=0</formula>
    </cfRule>
  </conditionalFormatting>
  <conditionalFormatting sqref="DV12">
    <cfRule type="expression" dxfId="521" priority="140">
      <formula>$JJ$12=0</formula>
    </cfRule>
  </conditionalFormatting>
  <conditionalFormatting sqref="CX12">
    <cfRule type="expression" dxfId="520" priority="139">
      <formula>$JJ$12=0</formula>
    </cfRule>
  </conditionalFormatting>
  <conditionalFormatting sqref="BZ12">
    <cfRule type="expression" dxfId="519" priority="138">
      <formula>$JJ$12=0</formula>
    </cfRule>
  </conditionalFormatting>
  <conditionalFormatting sqref="BB12">
    <cfRule type="expression" dxfId="518" priority="137">
      <formula>$JJ$12=0</formula>
    </cfRule>
  </conditionalFormatting>
  <conditionalFormatting sqref="C12">
    <cfRule type="expression" dxfId="517" priority="134">
      <formula>$E$12=0</formula>
    </cfRule>
  </conditionalFormatting>
  <conditionalFormatting sqref="Z11:AV12 Z14:AV113 Z13:AQ13 AS13:AV13">
    <cfRule type="expression" dxfId="516" priority="131">
      <formula>$AD$12=0</formula>
    </cfRule>
  </conditionalFormatting>
  <conditionalFormatting sqref="AX11:BT12 BS14:BT113 AX13:BO113 BQ13:BT13">
    <cfRule type="expression" dxfId="515" priority="130">
      <formula>$BB$12=0</formula>
    </cfRule>
  </conditionalFormatting>
  <conditionalFormatting sqref="BV11:CR12 CQ14:CR113 BV14:CO113 BV13:CM13 CO13:CR13">
    <cfRule type="expression" dxfId="514" priority="129">
      <formula>$BZ$12=0</formula>
    </cfRule>
  </conditionalFormatting>
  <conditionalFormatting sqref="CT11:DP12 DO14:DP113 CT14:DM113 CT13:DK13 DM13:DP13">
    <cfRule type="expression" dxfId="513" priority="128">
      <formula>$CX$12=0</formula>
    </cfRule>
  </conditionalFormatting>
  <conditionalFormatting sqref="DR11:EN12 EM14:EN113 DR14:EK113 DR13:EI13 EK13:EN13">
    <cfRule type="expression" dxfId="512" priority="127">
      <formula>$DV$12=0</formula>
    </cfRule>
  </conditionalFormatting>
  <conditionalFormatting sqref="EP11:FL12 FK14:FL113 EP14:FI113 EP13:FG13 FI13:FL13">
    <cfRule type="expression" dxfId="511" priority="126">
      <formula>$ET$12=0</formula>
    </cfRule>
  </conditionalFormatting>
  <conditionalFormatting sqref="FN11:GJ12 GI14:GJ113 FN14:GG113 FN13:GE13 GG13:GJ13">
    <cfRule type="expression" dxfId="510" priority="125">
      <formula>$FR$12=0</formula>
    </cfRule>
  </conditionalFormatting>
  <conditionalFormatting sqref="GL11:HH12 HG14:HH113 GL14:HE113 GL13:HC13 HE13:HH13">
    <cfRule type="expression" dxfId="509" priority="124">
      <formula>$GP$12=0</formula>
    </cfRule>
  </conditionalFormatting>
  <conditionalFormatting sqref="HJ11:IF12 IE14:IF113 IC14:IC113 HJ13:IA113 IC13:IF13">
    <cfRule type="expression" dxfId="508" priority="123">
      <formula>$HN$12=0</formula>
    </cfRule>
  </conditionalFormatting>
  <conditionalFormatting sqref="IH11:JD12 JA14:JA113 JC14:JD113 IH13:IY113 JA13:JD13">
    <cfRule type="expression" dxfId="507" priority="122">
      <formula>$IL$12=0</formula>
    </cfRule>
  </conditionalFormatting>
  <conditionalFormatting sqref="JF11:KB113">
    <cfRule type="expression" dxfId="506" priority="121">
      <formula>$JJ$12=0</formula>
    </cfRule>
  </conditionalFormatting>
  <conditionalFormatting sqref="IZ14:IZ113">
    <cfRule type="containsText" dxfId="505" priority="120" operator="containsText" text="N">
      <formula>NOT(ISERROR(SEARCH("N",IZ14)))</formula>
    </cfRule>
  </conditionalFormatting>
  <conditionalFormatting sqref="IZ14:IZ113">
    <cfRule type="expression" dxfId="504" priority="119">
      <formula>$JJ$12=0</formula>
    </cfRule>
  </conditionalFormatting>
  <conditionalFormatting sqref="IB14:IB113">
    <cfRule type="containsText" dxfId="503" priority="115" operator="containsText" text="N">
      <formula>NOT(ISERROR(SEARCH("N",IB14)))</formula>
    </cfRule>
  </conditionalFormatting>
  <conditionalFormatting sqref="IB14:IB113">
    <cfRule type="expression" dxfId="502" priority="114">
      <formula>$GP$12=0</formula>
    </cfRule>
  </conditionalFormatting>
  <conditionalFormatting sqref="BP14:BP113">
    <cfRule type="containsText" dxfId="501" priority="80" operator="containsText" text="N">
      <formula>NOT(ISERROR(SEARCH("N",BP14)))</formula>
    </cfRule>
  </conditionalFormatting>
  <conditionalFormatting sqref="BP14:BQ113">
    <cfRule type="expression" dxfId="500" priority="78">
      <formula>$AD$12=0</formula>
    </cfRule>
  </conditionalFormatting>
  <conditionalFormatting sqref="JP14">
    <cfRule type="containsText" dxfId="499" priority="77" operator="containsText" text="Completar">
      <formula>NOT(ISERROR(SEARCH("Completar",JP14)))</formula>
    </cfRule>
  </conditionalFormatting>
  <conditionalFormatting sqref="JI12">
    <cfRule type="expression" dxfId="498" priority="68">
      <formula>$IL$12=0</formula>
    </cfRule>
  </conditionalFormatting>
  <conditionalFormatting sqref="U14:U113">
    <cfRule type="containsText" dxfId="497" priority="67" operator="containsText" text="N">
      <formula>NOT(ISERROR(SEARCH("N",U14)))</formula>
    </cfRule>
  </conditionalFormatting>
  <conditionalFormatting sqref="U14:U113">
    <cfRule type="containsText" dxfId="496" priority="66" operator="containsText" text="N">
      <formula>NOT(ISERROR(SEARCH("N",U14)))</formula>
    </cfRule>
  </conditionalFormatting>
  <conditionalFormatting sqref="BR14:BR113">
    <cfRule type="expression" dxfId="495" priority="46">
      <formula>$BB$12=0</formula>
    </cfRule>
  </conditionalFormatting>
  <conditionalFormatting sqref="CP14:CP113">
    <cfRule type="expression" dxfId="494" priority="44">
      <formula>$BZ$12=0</formula>
    </cfRule>
  </conditionalFormatting>
  <conditionalFormatting sqref="DN14:DN113">
    <cfRule type="expression" dxfId="493" priority="42">
      <formula>$CX$12=0</formula>
    </cfRule>
  </conditionalFormatting>
  <conditionalFormatting sqref="EL14:EL113">
    <cfRule type="expression" dxfId="492" priority="40">
      <formula>$DV$12=0</formula>
    </cfRule>
  </conditionalFormatting>
  <conditionalFormatting sqref="FJ14:FJ113">
    <cfRule type="expression" dxfId="491" priority="38">
      <formula>$ET$12=0</formula>
    </cfRule>
  </conditionalFormatting>
  <conditionalFormatting sqref="GH14:GH113">
    <cfRule type="expression" dxfId="490" priority="36">
      <formula>$FR$12=0</formula>
    </cfRule>
  </conditionalFormatting>
  <conditionalFormatting sqref="HF14:HF113">
    <cfRule type="expression" dxfId="489" priority="34">
      <formula>$GP$12=0</formula>
    </cfRule>
  </conditionalFormatting>
  <conditionalFormatting sqref="ID14:ID113">
    <cfRule type="expression" dxfId="488" priority="32">
      <formula>$HN$12=0</formula>
    </cfRule>
  </conditionalFormatting>
  <conditionalFormatting sqref="JB14:JB113">
    <cfRule type="expression" dxfId="487" priority="30">
      <formula>$IL$12=0</formula>
    </cfRule>
  </conditionalFormatting>
  <conditionalFormatting sqref="AE14">
    <cfRule type="containsText" dxfId="486" priority="27" operator="containsText" text="Completar">
      <formula>NOT(ISERROR(SEARCH("Completar",AE14)))</formula>
    </cfRule>
  </conditionalFormatting>
  <conditionalFormatting sqref="AJ14">
    <cfRule type="containsText" dxfId="485" priority="26" operator="containsText" text="Completar">
      <formula>NOT(ISERROR(SEARCH("Completar",AJ14)))</formula>
    </cfRule>
  </conditionalFormatting>
  <conditionalFormatting sqref="AK14">
    <cfRule type="containsText" dxfId="484" priority="25" operator="containsText" text="Completar">
      <formula>NOT(ISERROR(SEARCH("Completar",AK14)))</formula>
    </cfRule>
  </conditionalFormatting>
  <conditionalFormatting sqref="AI14">
    <cfRule type="containsText" dxfId="483" priority="24" operator="containsText" text="Completar">
      <formula>NOT(ISERROR(SEARCH("Completar",AI14)))</formula>
    </cfRule>
  </conditionalFormatting>
  <conditionalFormatting sqref="AM14">
    <cfRule type="containsText" dxfId="482" priority="23" operator="containsText" text="Completar">
      <formula>NOT(ISERROR(SEARCH("Completar",AM14)))</formula>
    </cfRule>
  </conditionalFormatting>
  <conditionalFormatting sqref="AD12">
    <cfRule type="expression" priority="3668">
      <formula>$AD$12=0</formula>
    </cfRule>
    <cfRule type="expression" dxfId="481" priority="3669">
      <formula>$JJ$12=0</formula>
    </cfRule>
  </conditionalFormatting>
  <conditionalFormatting sqref="A11:W113">
    <cfRule type="expression" dxfId="480" priority="3670">
      <formula>$E$12=0</formula>
    </cfRule>
    <cfRule type="expression" dxfId="479" priority="3671">
      <formula>$JJ$12=0</formula>
    </cfRule>
  </conditionalFormatting>
  <conditionalFormatting sqref="AR13">
    <cfRule type="expression" dxfId="478" priority="21">
      <formula>$E$12=0</formula>
    </cfRule>
    <cfRule type="expression" dxfId="477" priority="22">
      <formula>$JJ$12=0</formula>
    </cfRule>
  </conditionalFormatting>
  <conditionalFormatting sqref="BP13">
    <cfRule type="expression" dxfId="476" priority="19">
      <formula>$BB$12=0</formula>
    </cfRule>
  </conditionalFormatting>
  <conditionalFormatting sqref="CN13">
    <cfRule type="expression" dxfId="475" priority="17">
      <formula>$BZ$12=0</formula>
    </cfRule>
  </conditionalFormatting>
  <conditionalFormatting sqref="DL13">
    <cfRule type="expression" dxfId="474" priority="15">
      <formula>$CX$12=0</formula>
    </cfRule>
  </conditionalFormatting>
  <conditionalFormatting sqref="EJ13">
    <cfRule type="expression" dxfId="473" priority="13">
      <formula>$DV$12=0</formula>
    </cfRule>
  </conditionalFormatting>
  <conditionalFormatting sqref="FH13">
    <cfRule type="expression" dxfId="472" priority="11">
      <formula>$ET$12=0</formula>
    </cfRule>
  </conditionalFormatting>
  <conditionalFormatting sqref="GF13">
    <cfRule type="expression" dxfId="471" priority="9">
      <formula>$FR$12=0</formula>
    </cfRule>
  </conditionalFormatting>
  <conditionalFormatting sqref="HD13">
    <cfRule type="expression" dxfId="470" priority="7">
      <formula>$GP$12=0</formula>
    </cfRule>
  </conditionalFormatting>
  <conditionalFormatting sqref="IB13">
    <cfRule type="expression" dxfId="469" priority="5">
      <formula>$HN$12=0</formula>
    </cfRule>
  </conditionalFormatting>
  <conditionalFormatting sqref="IZ13">
    <cfRule type="expression" dxfId="468" priority="3">
      <formula>$IL$12=0</formula>
    </cfRule>
  </conditionalFormatting>
  <dataValidations count="1">
    <dataValidation type="list" allowBlank="1" showInputMessage="1" showErrorMessage="1" sqref="J14:J113 N14:N113">
      <formula1>$G$8:$G$9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6">
        <x14:dataValidation type="list" allowBlank="1" showInputMessage="1" showErrorMessage="1">
          <x14:formula1>
            <xm:f>'Referencia Parámetros'!$A$30:$A$34</xm:f>
          </x14:formula1>
          <xm:sqref>F14:F113</xm:sqref>
        </x14:dataValidation>
        <x14:dataValidation type="list" allowBlank="1" showInputMessage="1" showErrorMessage="1">
          <x14:formula1>
            <xm:f>'Referencia Parámetros'!$A$30:$A$35</xm:f>
          </x14:formula1>
          <xm:sqref>HO14:HO113 GQ14:GQ113 EU14:EU113 JK14:JK113 CY14:CY113 CA14:CA113 BC14:BC113 DW14:DW113 FS14:FS113 AE14:AE113 IM14:IM113</xm:sqref>
        </x14:dataValidation>
        <x14:dataValidation type="list" allowBlank="1" showInputMessage="1" showErrorMessage="1">
          <x14:formula1>
            <xm:f>'Referencia Parámetros'!$A$26:$A$28</xm:f>
          </x14:formula1>
          <xm:sqref>HS14:HS113 GU14:GU113 FW14:FW113 EY14:EY113 IQ14:IQ113 DC14:DC113 CE14:CE113 BG14:BG113 AI14:AI113 JO14:JO113 EA14:EA113</xm:sqref>
        </x14:dataValidation>
        <x14:dataValidation type="list" allowBlank="1" showInputMessage="1" showErrorMessage="1">
          <x14:formula1>
            <xm:f>'Referencia Parámetros'!$A$38:$A$40</xm:f>
          </x14:formula1>
          <xm:sqref>GY14:GY113 GA14:GA113 FC14:FC113 HW14:HW113 DG14:DG113 CI14:CI113 BK14:BK113 AM14:AM113 IU14:IU113 JS14:JS113 EE14:EE113</xm:sqref>
        </x14:dataValidation>
        <x14:dataValidation type="list" allowBlank="1" showInputMessage="1" showErrorMessage="1">
          <x14:formula1>
            <xm:f>'Referencia Parámetros'!$A$46:$A$90</xm:f>
          </x14:formula1>
          <xm:sqref>GX14:GX113</xm:sqref>
        </x14:dataValidation>
        <x14:dataValidation type="list" allowBlank="1" showInputMessage="1" showErrorMessage="1">
          <x14:formula1>
            <xm:f>'Referencia Parámetros'!$A$46:$A$90</xm:f>
          </x14:formula1>
          <xm:sqref>FZ14:FZ113</xm:sqref>
        </x14:dataValidation>
        <x14:dataValidation type="list" allowBlank="1" showInputMessage="1" showErrorMessage="1">
          <x14:formula1>
            <xm:f>'Referencia Parámetros'!$A$46:$A$90</xm:f>
          </x14:formula1>
          <xm:sqref>FB14:FB113</xm:sqref>
        </x14:dataValidation>
        <x14:dataValidation type="list" allowBlank="1" showInputMessage="1" showErrorMessage="1">
          <x14:formula1>
            <xm:f>'Referencia Parámetros'!$A$46:$A$90</xm:f>
          </x14:formula1>
          <xm:sqref>HV14:HV113</xm:sqref>
        </x14:dataValidation>
        <x14:dataValidation type="list" allowBlank="1" showInputMessage="1" showErrorMessage="1">
          <x14:formula1>
            <xm:f>'Referencia Parámetros'!$A$46:$A$90</xm:f>
          </x14:formula1>
          <xm:sqref>DF14:DF113</xm:sqref>
        </x14:dataValidation>
        <x14:dataValidation type="list" allowBlank="1" showInputMessage="1" showErrorMessage="1">
          <x14:formula1>
            <xm:f>'Referencia Parámetros'!$A$46:$A$90</xm:f>
          </x14:formula1>
          <xm:sqref>CH14:CH113</xm:sqref>
        </x14:dataValidation>
        <x14:dataValidation type="list" allowBlank="1" showInputMessage="1" showErrorMessage="1">
          <x14:formula1>
            <xm:f>'Referencia Parámetros'!$A$46:$A$90</xm:f>
          </x14:formula1>
          <xm:sqref>BJ14:BJ113</xm:sqref>
        </x14:dataValidation>
        <x14:dataValidation type="list" allowBlank="1" showInputMessage="1" showErrorMessage="1">
          <x14:formula1>
            <xm:f>'Referencia Parámetros'!$A$46:$A$90</xm:f>
          </x14:formula1>
          <xm:sqref>IT14:IT113</xm:sqref>
        </x14:dataValidation>
        <x14:dataValidation type="list" allowBlank="1" showInputMessage="1" showErrorMessage="1">
          <x14:formula1>
            <xm:f>'Referencia Parámetros'!$A$46:$A$90</xm:f>
          </x14:formula1>
          <xm:sqref>AL14:AL113</xm:sqref>
        </x14:dataValidation>
        <x14:dataValidation type="list" allowBlank="1" showInputMessage="1" showErrorMessage="1">
          <x14:formula1>
            <xm:f>'Referencia Parámetros'!$A$46:$A$90</xm:f>
          </x14:formula1>
          <xm:sqref>JR14:JR113</xm:sqref>
        </x14:dataValidation>
        <x14:dataValidation type="list" allowBlank="1" showInputMessage="1" showErrorMessage="1">
          <x14:formula1>
            <xm:f>'Referencia Parámetros'!$A$46:$A$90</xm:f>
          </x14:formula1>
          <xm:sqref>M14:M113</xm:sqref>
        </x14:dataValidation>
        <x14:dataValidation type="list" allowBlank="1" showInputMessage="1" showErrorMessage="1">
          <x14:formula1>
            <xm:f>'Referencia Parámetros'!$A$46:$A$90</xm:f>
          </x14:formula1>
          <xm:sqref>ED14:ED113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KA113"/>
  <sheetViews>
    <sheetView showGridLines="0" topLeftCell="A7" workbookViewId="0">
      <pane ySplit="6" topLeftCell="A13" activePane="bottomLeft" state="frozen"/>
      <selection activeCell="A7" sqref="A7"/>
      <selection pane="bottomLeft" activeCell="M17" sqref="M17"/>
    </sheetView>
  </sheetViews>
  <sheetFormatPr baseColWidth="10" defaultColWidth="11.42578125" defaultRowHeight="15" x14ac:dyDescent="0.25"/>
  <cols>
    <col min="1" max="1" width="11.42578125" style="6"/>
    <col min="2" max="2" width="11.42578125" style="6" customWidth="1"/>
    <col min="3" max="3" width="11.42578125" style="6"/>
    <col min="4" max="5" width="15.7109375" style="6" customWidth="1"/>
    <col min="6" max="6" width="15.28515625" style="6" customWidth="1"/>
    <col min="7" max="7" width="11.42578125" style="6"/>
    <col min="8" max="8" width="14.140625" style="6" customWidth="1"/>
    <col min="9" max="10" width="11.42578125" style="6"/>
    <col min="11" max="12" width="15.7109375" style="6" customWidth="1"/>
    <col min="13" max="15" width="11.42578125" style="6"/>
    <col min="16" max="16" width="15.7109375" style="6" customWidth="1"/>
    <col min="17" max="25" width="11.42578125" style="6"/>
    <col min="26" max="26" width="13.85546875" style="6" customWidth="1"/>
    <col min="27" max="27" width="11.42578125" style="6"/>
    <col min="28" max="29" width="15.7109375" style="6" customWidth="1"/>
    <col min="30" max="34" width="11.42578125" style="6"/>
    <col min="35" max="36" width="15.7109375" style="6" customWidth="1"/>
    <col min="37" max="39" width="11.42578125" style="6"/>
    <col min="40" max="40" width="15.7109375" style="6" customWidth="1"/>
    <col min="41" max="51" width="11.42578125" style="6"/>
    <col min="52" max="53" width="15.7109375" style="6" customWidth="1"/>
    <col min="54" max="58" width="11.42578125" style="6"/>
    <col min="59" max="60" width="15.7109375" style="6" customWidth="1"/>
    <col min="61" max="63" width="11.42578125" style="6"/>
    <col min="64" max="64" width="15.7109375" style="6" customWidth="1"/>
    <col min="65" max="75" width="11.42578125" style="6"/>
    <col min="76" max="77" width="15.7109375" style="6" customWidth="1"/>
    <col min="78" max="78" width="11.42578125" style="6"/>
    <col min="79" max="79" width="10.140625" style="6" bestFit="1" customWidth="1"/>
    <col min="80" max="80" width="10" style="6" bestFit="1" customWidth="1"/>
    <col min="81" max="82" width="11.42578125" style="6"/>
    <col min="83" max="84" width="15.7109375" style="6" customWidth="1"/>
    <col min="85" max="87" width="11.42578125" style="6"/>
    <col min="88" max="88" width="15.7109375" style="6" customWidth="1"/>
    <col min="89" max="99" width="11.42578125" style="6"/>
    <col min="100" max="101" width="15.7109375" style="6" customWidth="1"/>
    <col min="102" max="106" width="11.42578125" style="6"/>
    <col min="107" max="108" width="15.7109375" style="6" customWidth="1"/>
    <col min="109" max="111" width="11.42578125" style="6"/>
    <col min="112" max="112" width="15.7109375" style="6" customWidth="1"/>
    <col min="113" max="123" width="11.42578125" style="6"/>
    <col min="124" max="125" width="15.7109375" style="6" customWidth="1"/>
    <col min="126" max="130" width="11.42578125" style="6"/>
    <col min="131" max="132" width="15.7109375" style="6" customWidth="1"/>
    <col min="133" max="133" width="11.42578125" style="6"/>
    <col min="134" max="134" width="9.5703125" style="6" bestFit="1" customWidth="1"/>
    <col min="135" max="135" width="11.42578125" style="6"/>
    <col min="136" max="136" width="15.7109375" style="6" customWidth="1"/>
    <col min="137" max="147" width="11.42578125" style="6"/>
    <col min="148" max="149" width="15.7109375" style="6" customWidth="1"/>
    <col min="150" max="154" width="11.42578125" style="6"/>
    <col min="155" max="156" width="15.7109375" style="6" customWidth="1"/>
    <col min="157" max="159" width="11.42578125" style="6"/>
    <col min="160" max="160" width="15.7109375" style="6" customWidth="1"/>
    <col min="161" max="161" width="12" style="6" bestFit="1" customWidth="1"/>
    <col min="162" max="171" width="11.42578125" style="6"/>
    <col min="172" max="173" width="15.7109375" style="6" customWidth="1"/>
    <col min="174" max="178" width="11.42578125" style="6"/>
    <col min="179" max="180" width="15.7109375" style="6" customWidth="1"/>
    <col min="181" max="187" width="11.42578125" style="6"/>
    <col min="188" max="188" width="11.140625" style="6" customWidth="1"/>
    <col min="189" max="195" width="11.42578125" style="6"/>
    <col min="196" max="197" width="15.7109375" style="6" customWidth="1"/>
    <col min="198" max="202" width="11.42578125" style="6"/>
    <col min="203" max="204" width="15.7109375" style="6" customWidth="1"/>
    <col min="205" max="207" width="11.42578125" style="6"/>
    <col min="208" max="208" width="15.7109375" style="6" customWidth="1"/>
    <col min="209" max="214" width="11.42578125" style="6"/>
    <col min="215" max="215" width="12.7109375" style="6" customWidth="1"/>
    <col min="216" max="218" width="11.42578125" style="6"/>
    <col min="219" max="219" width="13.7109375" style="6" bestFit="1" customWidth="1"/>
    <col min="220" max="221" width="15.7109375" style="6" customWidth="1"/>
    <col min="222" max="226" width="11.42578125" style="6"/>
    <col min="227" max="228" width="15.7109375" style="6" customWidth="1"/>
    <col min="229" max="231" width="11.42578125" style="6"/>
    <col min="232" max="232" width="15.7109375" style="6" customWidth="1"/>
    <col min="233" max="240" width="11.42578125" style="6"/>
    <col min="241" max="241" width="11.140625" style="6" customWidth="1"/>
    <col min="242" max="243" width="11.42578125" style="6"/>
    <col min="244" max="245" width="15.7109375" style="6" customWidth="1"/>
    <col min="246" max="250" width="11.42578125" style="6"/>
    <col min="251" max="252" width="15.7109375" style="6" customWidth="1"/>
    <col min="253" max="255" width="11.42578125" style="6"/>
    <col min="256" max="256" width="15.7109375" style="6" customWidth="1"/>
    <col min="257" max="267" width="11.42578125" style="6"/>
    <col min="268" max="269" width="15.7109375" style="6" customWidth="1"/>
    <col min="270" max="272" width="11.42578125" style="6"/>
    <col min="273" max="273" width="13.28515625" style="6" bestFit="1" customWidth="1"/>
    <col min="274" max="274" width="11.42578125" style="6"/>
    <col min="275" max="276" width="15.7109375" style="6" customWidth="1"/>
    <col min="277" max="279" width="11.42578125" style="6"/>
    <col min="280" max="280" width="15.7109375" style="6" customWidth="1"/>
    <col min="281" max="294" width="11.42578125" style="6"/>
    <col min="295" max="295" width="0" style="6" hidden="1" customWidth="1"/>
    <col min="296" max="299" width="11.42578125" style="6"/>
    <col min="300" max="300" width="12.7109375" style="6" bestFit="1" customWidth="1"/>
    <col min="301" max="322" width="11.42578125" style="6"/>
    <col min="323" max="323" width="0" style="6" hidden="1" customWidth="1"/>
    <col min="324" max="16384" width="11.42578125" style="6"/>
  </cols>
  <sheetData>
    <row r="1" spans="1:287" ht="24.6" hidden="1" customHeight="1" x14ac:dyDescent="0.25">
      <c r="C1" s="131" t="b">
        <f>+AND(MONTH('Año 1'!KK12)=2,OR(YEAR('Año 1'!KK12)=2012,YEAR('Año 1'!KK12)=2016,YEAR('Año 1'!KK12)=2020,YEAR('Año 1'!KK12)=2024,YEAR('Año 1'!KK12)=2028))</f>
        <v>0</v>
      </c>
    </row>
    <row r="2" spans="1:287" ht="7.9" hidden="1" customHeight="1" x14ac:dyDescent="0.25">
      <c r="B2" s="228" t="s">
        <v>97</v>
      </c>
      <c r="C2" s="250" t="str">
        <f>IFERROR(+DATE(YEAR('Año 1'!JI12),MONTH('Año 1'!JI12)+1,DAY('Año 1'!JI12)),"")</f>
        <v/>
      </c>
    </row>
    <row r="3" spans="1:287" ht="20.45" hidden="1" customHeight="1" x14ac:dyDescent="0.25">
      <c r="C3" s="251"/>
      <c r="F3" s="199" t="s">
        <v>168</v>
      </c>
      <c r="G3" s="200"/>
      <c r="H3" s="200"/>
      <c r="I3" s="200"/>
      <c r="J3" s="210"/>
    </row>
    <row r="4" spans="1:287" ht="18" hidden="1" customHeight="1" x14ac:dyDescent="0.25">
      <c r="B4" s="228" t="s">
        <v>96</v>
      </c>
      <c r="C4" s="250" t="str">
        <f>IFERROR(+DATE(YEAR(C2),MONTH(' Declaración '!B10),DAY(' Declaración '!B10)),"")</f>
        <v/>
      </c>
      <c r="D4" s="252">
        <f>+IF(C4&gt;J4,1,0)</f>
        <v>0</v>
      </c>
      <c r="F4" s="203" t="s">
        <v>26</v>
      </c>
      <c r="G4" s="20"/>
      <c r="H4" s="20"/>
      <c r="I4" s="204"/>
      <c r="J4" s="211" t="str">
        <f>IFERROR((+'Año 1'!F2),"")</f>
        <v/>
      </c>
    </row>
    <row r="5" spans="1:287" ht="20.45" hidden="1" customHeight="1" x14ac:dyDescent="0.25">
      <c r="B5" s="228" t="s">
        <v>125</v>
      </c>
      <c r="C5" s="253">
        <f>+IF(' Declaración '!C16="No",0,1)</f>
        <v>1</v>
      </c>
      <c r="D5" s="254"/>
      <c r="F5" s="383" t="s">
        <v>169</v>
      </c>
      <c r="G5" s="384"/>
      <c r="H5" s="384"/>
      <c r="I5" s="385"/>
      <c r="J5" s="303" t="str">
        <f>'Año 1'!F5</f>
        <v/>
      </c>
    </row>
    <row r="6" spans="1:287" ht="27" hidden="1" customHeight="1" x14ac:dyDescent="0.25"/>
    <row r="7" spans="1:287" ht="9" customHeight="1" x14ac:dyDescent="0.25">
      <c r="B7" s="273"/>
      <c r="C7" s="274"/>
      <c r="D7" s="275"/>
      <c r="E7" s="276"/>
      <c r="F7" s="277"/>
      <c r="H7" s="267"/>
      <c r="I7" s="268"/>
    </row>
    <row r="8" spans="1:287" x14ac:dyDescent="0.25">
      <c r="B8" s="269" t="s">
        <v>93</v>
      </c>
      <c r="C8" s="270"/>
      <c r="D8" s="271"/>
      <c r="E8" s="272"/>
      <c r="F8" s="299">
        <f>IFERROR(AVERAGE(W10,AU10,BS10,CQ10,DO10,EM10,FK10,GI10,HG10,IE10,JC10,KA10),0)</f>
        <v>0</v>
      </c>
      <c r="G8" s="92">
        <v>1</v>
      </c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198"/>
      <c r="AQ8" s="86"/>
      <c r="AR8" s="86"/>
      <c r="BT8" s="198"/>
    </row>
    <row r="9" spans="1:287" x14ac:dyDescent="0.25">
      <c r="B9" s="219"/>
      <c r="C9" s="198"/>
      <c r="D9" s="213"/>
      <c r="E9" s="213"/>
      <c r="F9" s="198"/>
      <c r="G9" s="244">
        <v>2</v>
      </c>
      <c r="H9" s="198"/>
      <c r="I9" s="220"/>
      <c r="J9" s="198"/>
      <c r="K9" s="198"/>
      <c r="L9" s="198"/>
      <c r="M9" s="198"/>
      <c r="N9" s="198"/>
      <c r="O9" s="198"/>
      <c r="P9" s="198"/>
      <c r="Q9" s="198"/>
      <c r="R9" s="198"/>
      <c r="AJ9" s="198"/>
      <c r="AK9" s="198"/>
      <c r="AL9" s="198"/>
      <c r="AM9" s="198"/>
      <c r="AN9" s="198"/>
      <c r="AP9" s="198"/>
      <c r="BT9" s="198"/>
    </row>
    <row r="10" spans="1:287" x14ac:dyDescent="0.25">
      <c r="A10" s="221" t="s">
        <v>29</v>
      </c>
      <c r="B10" s="255"/>
      <c r="C10" s="256" t="s">
        <v>30</v>
      </c>
      <c r="D10" s="256" t="b">
        <f>+AND(MONTH('Año 1'!KK12)=2,OR(YEAR('Año 1'!KK12)=2012,YEAR('Año 1'!KK12)=2016,YEAR('Año 1'!KK12)=2020,YEAR('Año 1'!KK12)=2024,YEAR('Año 1'!KK12)=2028))</f>
        <v>0</v>
      </c>
      <c r="E10" s="257"/>
      <c r="F10" s="257"/>
      <c r="G10" s="258" t="s">
        <v>90</v>
      </c>
      <c r="H10" s="257"/>
      <c r="I10" s="257"/>
      <c r="J10" s="257"/>
      <c r="K10" s="257"/>
      <c r="L10" s="257"/>
      <c r="M10" s="257"/>
      <c r="N10" s="257"/>
      <c r="O10" s="257"/>
      <c r="P10" s="257"/>
      <c r="Q10" s="257"/>
      <c r="R10" s="257"/>
      <c r="S10" s="257"/>
      <c r="T10" s="257"/>
      <c r="U10" s="257"/>
      <c r="V10" s="257"/>
      <c r="W10" s="224">
        <f>SUM(W13:W$112)</f>
        <v>0</v>
      </c>
      <c r="Y10" s="221" t="s">
        <v>29</v>
      </c>
      <c r="Z10" s="255"/>
      <c r="AA10" s="256" t="s">
        <v>30</v>
      </c>
      <c r="AB10" s="256" t="e">
        <f>+AND(MONTH(D11)=2,OR(YEAR(D11)=2012,YEAR(D11)=2016,YEAR(D11)=2020,YEAR(D11)=2024,YEAR(D11)=2028))</f>
        <v>#VALUE!</v>
      </c>
      <c r="AC10" s="257"/>
      <c r="AD10" s="257"/>
      <c r="AE10" s="257"/>
      <c r="AF10" s="257"/>
      <c r="AG10" s="257"/>
      <c r="AH10" s="257"/>
      <c r="AI10" s="257"/>
      <c r="AJ10" s="257"/>
      <c r="AK10" s="257"/>
      <c r="AL10" s="257"/>
      <c r="AM10" s="257"/>
      <c r="AN10" s="257"/>
      <c r="AO10" s="257"/>
      <c r="AP10" s="257"/>
      <c r="AQ10" s="257"/>
      <c r="AR10" s="257"/>
      <c r="AS10" s="257"/>
      <c r="AT10" s="257"/>
      <c r="AU10" s="224">
        <f>SUM(AU13:AU$112)</f>
        <v>0</v>
      </c>
      <c r="AW10" s="221" t="s">
        <v>29</v>
      </c>
      <c r="AX10" s="255"/>
      <c r="AY10" s="256" t="s">
        <v>30</v>
      </c>
      <c r="AZ10" s="256" t="e">
        <f>+AND(MONTH(AB11)=2,OR(YEAR(AB11)=2012,YEAR(AB11)=2016,YEAR(AB11)=2020,YEAR(AB11)=2024,YEAR(AB11)=2028))</f>
        <v>#VALUE!</v>
      </c>
      <c r="BA10" s="257"/>
      <c r="BB10" s="257"/>
      <c r="BC10" s="257"/>
      <c r="BD10" s="257"/>
      <c r="BE10" s="257"/>
      <c r="BF10" s="257"/>
      <c r="BG10" s="257"/>
      <c r="BH10" s="257"/>
      <c r="BI10" s="257"/>
      <c r="BJ10" s="257"/>
      <c r="BK10" s="257"/>
      <c r="BL10" s="257"/>
      <c r="BM10" s="257"/>
      <c r="BN10" s="257"/>
      <c r="BO10" s="257"/>
      <c r="BP10" s="257"/>
      <c r="BQ10" s="257"/>
      <c r="BR10" s="257"/>
      <c r="BS10" s="224">
        <f>SUM(BS13:BS$112)</f>
        <v>0</v>
      </c>
      <c r="BU10" s="221" t="s">
        <v>29</v>
      </c>
      <c r="BV10" s="255"/>
      <c r="BW10" s="256" t="s">
        <v>30</v>
      </c>
      <c r="BX10" s="256" t="e">
        <f>+AND(MONTH(AZ11)=2,OR(YEAR(AZ11)=2012,YEAR(AZ11)=2016,YEAR(AZ11)=2020,YEAR(AZ11)=2024,YEAR(AZ11)=2028))</f>
        <v>#VALUE!</v>
      </c>
      <c r="BY10" s="257"/>
      <c r="BZ10" s="257"/>
      <c r="CA10" s="257"/>
      <c r="CB10" s="257"/>
      <c r="CC10" s="257"/>
      <c r="CD10" s="257"/>
      <c r="CE10" s="257"/>
      <c r="CF10" s="257"/>
      <c r="CG10" s="257"/>
      <c r="CH10" s="257"/>
      <c r="CI10" s="257"/>
      <c r="CJ10" s="257"/>
      <c r="CK10" s="257"/>
      <c r="CL10" s="257"/>
      <c r="CM10" s="257"/>
      <c r="CN10" s="257"/>
      <c r="CO10" s="257"/>
      <c r="CP10" s="257"/>
      <c r="CQ10" s="224">
        <f>SUM(CQ13:CQ$112)</f>
        <v>0</v>
      </c>
      <c r="CS10" s="221" t="s">
        <v>29</v>
      </c>
      <c r="CT10" s="255"/>
      <c r="CU10" s="256" t="s">
        <v>30</v>
      </c>
      <c r="CV10" s="256" t="e">
        <f>+AND(MONTH(BX11)=2,OR(YEAR(BX11)=2012,YEAR(BX11)=2016,YEAR(BX11)=2020,YEAR(BX11)=2024,YEAR(BX11)=2028))</f>
        <v>#VALUE!</v>
      </c>
      <c r="CW10" s="257"/>
      <c r="CX10" s="257"/>
      <c r="CY10" s="257"/>
      <c r="CZ10" s="257"/>
      <c r="DA10" s="257"/>
      <c r="DB10" s="257"/>
      <c r="DC10" s="257"/>
      <c r="DD10" s="257"/>
      <c r="DE10" s="257"/>
      <c r="DF10" s="257"/>
      <c r="DG10" s="257"/>
      <c r="DH10" s="257"/>
      <c r="DI10" s="257"/>
      <c r="DJ10" s="257"/>
      <c r="DK10" s="257"/>
      <c r="DL10" s="257"/>
      <c r="DM10" s="257"/>
      <c r="DN10" s="257"/>
      <c r="DO10" s="224">
        <f>SUM(DO13:DO$112)</f>
        <v>0</v>
      </c>
      <c r="DQ10" s="221" t="s">
        <v>29</v>
      </c>
      <c r="DR10" s="255"/>
      <c r="DS10" s="256" t="s">
        <v>30</v>
      </c>
      <c r="DT10" s="256" t="e">
        <f>+AND(MONTH(CV11)=2,OR(YEAR(CV11)=2012,YEAR(CV11)=2016,YEAR(CV11)=2020,YEAR(CV11)=2024,YEAR(CV11)=2028))</f>
        <v>#VALUE!</v>
      </c>
      <c r="DU10" s="257"/>
      <c r="DV10" s="257"/>
      <c r="DW10" s="257"/>
      <c r="DX10" s="257"/>
      <c r="DY10" s="257"/>
      <c r="DZ10" s="257"/>
      <c r="EA10" s="257"/>
      <c r="EB10" s="257"/>
      <c r="EC10" s="257"/>
      <c r="ED10" s="257"/>
      <c r="EE10" s="257"/>
      <c r="EF10" s="257"/>
      <c r="EG10" s="257"/>
      <c r="EH10" s="257"/>
      <c r="EI10" s="257"/>
      <c r="EJ10" s="257"/>
      <c r="EK10" s="257"/>
      <c r="EL10" s="257"/>
      <c r="EM10" s="224">
        <f>SUM(EM13:EM$112)</f>
        <v>0</v>
      </c>
      <c r="EO10" s="221" t="s">
        <v>29</v>
      </c>
      <c r="EP10" s="255"/>
      <c r="EQ10" s="256" t="s">
        <v>30</v>
      </c>
      <c r="ER10" s="256" t="e">
        <f>+AND(MONTH(DT11)=2,OR(YEAR(DT11)=2012,YEAR(DT11)=2016,YEAR(DT11)=2020,YEAR(DT11)=2024,YEAR(DT11)=2028))</f>
        <v>#VALUE!</v>
      </c>
      <c r="ES10" s="257"/>
      <c r="ET10" s="257"/>
      <c r="EU10" s="257"/>
      <c r="EV10" s="257"/>
      <c r="EW10" s="257"/>
      <c r="EX10" s="257"/>
      <c r="EY10" s="257"/>
      <c r="EZ10" s="257"/>
      <c r="FA10" s="257"/>
      <c r="FB10" s="257"/>
      <c r="FC10" s="257"/>
      <c r="FD10" s="257"/>
      <c r="FE10" s="257"/>
      <c r="FF10" s="257"/>
      <c r="FG10" s="257"/>
      <c r="FH10" s="257"/>
      <c r="FI10" s="257"/>
      <c r="FJ10" s="257"/>
      <c r="FK10" s="224">
        <f>SUM(FK13:FK$112)</f>
        <v>0</v>
      </c>
      <c r="FM10" s="221" t="s">
        <v>29</v>
      </c>
      <c r="FN10" s="255"/>
      <c r="FO10" s="256" t="s">
        <v>30</v>
      </c>
      <c r="FP10" s="256" t="e">
        <f>+AND(MONTH(ER11)=2,OR(YEAR(ER11)=2012,YEAR(ER11)=2016,YEAR(ER11)=2020,YEAR(ER11)=2024,YEAR(ER11)=2028))</f>
        <v>#VALUE!</v>
      </c>
      <c r="FQ10" s="257"/>
      <c r="FR10" s="257"/>
      <c r="FS10" s="257"/>
      <c r="FT10" s="257"/>
      <c r="FU10" s="257"/>
      <c r="FV10" s="257"/>
      <c r="FW10" s="257"/>
      <c r="FX10" s="257"/>
      <c r="FY10" s="257"/>
      <c r="FZ10" s="257"/>
      <c r="GA10" s="257"/>
      <c r="GB10" s="257"/>
      <c r="GC10" s="257"/>
      <c r="GD10" s="257"/>
      <c r="GE10" s="257"/>
      <c r="GF10" s="257"/>
      <c r="GG10" s="257"/>
      <c r="GH10" s="257"/>
      <c r="GI10" s="224">
        <f>SUM(GI13:GI$112)</f>
        <v>0</v>
      </c>
      <c r="GK10" s="221" t="s">
        <v>29</v>
      </c>
      <c r="GL10" s="255"/>
      <c r="GM10" s="256" t="s">
        <v>30</v>
      </c>
      <c r="GN10" s="256" t="e">
        <f>+AND(MONTH(FP11)=2,OR(YEAR(FP11)=2012,YEAR(FP11)=2016,YEAR(FP11)=2020,YEAR(FP11)=2024,YEAR(FP11)=2028))</f>
        <v>#VALUE!</v>
      </c>
      <c r="GO10" s="257"/>
      <c r="GP10" s="257"/>
      <c r="GQ10" s="257"/>
      <c r="GR10" s="257"/>
      <c r="GS10" s="257"/>
      <c r="GT10" s="257"/>
      <c r="GU10" s="257"/>
      <c r="GV10" s="257"/>
      <c r="GW10" s="257"/>
      <c r="GX10" s="257"/>
      <c r="GY10" s="257"/>
      <c r="GZ10" s="257"/>
      <c r="HA10" s="257"/>
      <c r="HB10" s="257"/>
      <c r="HC10" s="257"/>
      <c r="HD10" s="257"/>
      <c r="HE10" s="257"/>
      <c r="HF10" s="257"/>
      <c r="HG10" s="224">
        <f>SUM(HG13:HG$112)</f>
        <v>0</v>
      </c>
      <c r="HI10" s="221" t="s">
        <v>29</v>
      </c>
      <c r="HJ10" s="255"/>
      <c r="HK10" s="256" t="s">
        <v>30</v>
      </c>
      <c r="HL10" s="256" t="e">
        <f>+AND(MONTH(GN11)=2,OR(YEAR(GN11)=2012,YEAR(GN11)=2016,YEAR(GN11)=2020,YEAR(GN11)=2024,YEAR(GN11)=2028))</f>
        <v>#VALUE!</v>
      </c>
      <c r="HM10" s="257"/>
      <c r="HN10" s="257"/>
      <c r="HO10" s="257"/>
      <c r="HP10" s="257"/>
      <c r="HQ10" s="257"/>
      <c r="HR10" s="257"/>
      <c r="HS10" s="257"/>
      <c r="HT10" s="257"/>
      <c r="HU10" s="257"/>
      <c r="HV10" s="257"/>
      <c r="HW10" s="257"/>
      <c r="HX10" s="257"/>
      <c r="HY10" s="257"/>
      <c r="HZ10" s="257"/>
      <c r="IA10" s="257"/>
      <c r="IB10" s="257"/>
      <c r="IC10" s="257"/>
      <c r="ID10" s="257"/>
      <c r="IE10" s="224">
        <f>SUM(IE13:IE$112)</f>
        <v>0</v>
      </c>
      <c r="IG10" s="221" t="s">
        <v>29</v>
      </c>
      <c r="IH10" s="255"/>
      <c r="II10" s="256" t="s">
        <v>30</v>
      </c>
      <c r="IJ10" s="256" t="e">
        <f>+AND(MONTH(HL11)=2,OR(YEAR(HL11)=2012,YEAR(HL11)=2016,YEAR(HL11)=2020,YEAR(HL11)=2024,YEAR(HL11)=2028))</f>
        <v>#VALUE!</v>
      </c>
      <c r="IK10" s="257"/>
      <c r="IL10" s="257"/>
      <c r="IM10" s="257"/>
      <c r="IN10" s="257"/>
      <c r="IO10" s="257"/>
      <c r="IP10" s="257"/>
      <c r="IQ10" s="257"/>
      <c r="IR10" s="257"/>
      <c r="IS10" s="257"/>
      <c r="IT10" s="257"/>
      <c r="IU10" s="257"/>
      <c r="IV10" s="257"/>
      <c r="IW10" s="257"/>
      <c r="IX10" s="257"/>
      <c r="IY10" s="257"/>
      <c r="IZ10" s="257"/>
      <c r="JA10" s="257"/>
      <c r="JB10" s="257"/>
      <c r="JC10" s="224">
        <f>SUM(JC13:JC$112)</f>
        <v>0</v>
      </c>
      <c r="JE10" s="221" t="s">
        <v>29</v>
      </c>
      <c r="JF10" s="255"/>
      <c r="JG10" s="256" t="s">
        <v>30</v>
      </c>
      <c r="JH10" s="256" t="e">
        <f>+AND(MONTH(IJ11)=2,OR(YEAR(IJ11)=2012,YEAR(IJ11)=2016,YEAR(IJ11)=2020,YEAR(IJ11)=2024,YEAR(IJ11)=2028))</f>
        <v>#VALUE!</v>
      </c>
      <c r="JI10" s="257"/>
      <c r="JJ10" s="257"/>
      <c r="JK10" s="257"/>
      <c r="JL10" s="257"/>
      <c r="JM10" s="257"/>
      <c r="JN10" s="257"/>
      <c r="JO10" s="257"/>
      <c r="JP10" s="257"/>
      <c r="JQ10" s="257"/>
      <c r="JR10" s="257"/>
      <c r="JS10" s="257"/>
      <c r="JT10" s="257"/>
      <c r="JU10" s="257"/>
      <c r="JV10" s="257"/>
      <c r="JW10" s="257"/>
      <c r="JX10" s="257"/>
      <c r="JY10" s="257"/>
      <c r="JZ10" s="257"/>
      <c r="KA10" s="224">
        <f>SUM(KA13:KA$112)</f>
        <v>0</v>
      </c>
    </row>
    <row r="11" spans="1:287" x14ac:dyDescent="0.25">
      <c r="A11" s="226" t="s">
        <v>31</v>
      </c>
      <c r="B11" s="227">
        <v>1</v>
      </c>
      <c r="C11" s="228" t="s">
        <v>32</v>
      </c>
      <c r="D11" s="229" t="str">
        <f>IFERROR(('Año 1'!F6+1),"")</f>
        <v/>
      </c>
      <c r="F11" s="198"/>
      <c r="G11" s="198"/>
      <c r="H11" s="198"/>
      <c r="I11" s="198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X11" s="198"/>
      <c r="Y11" s="226" t="s">
        <v>31</v>
      </c>
      <c r="Z11" s="227">
        <f>+B11+1</f>
        <v>2</v>
      </c>
      <c r="AA11" s="228" t="s">
        <v>32</v>
      </c>
      <c r="AB11" s="229" t="str">
        <f>IFERROR(+DATE(YEAR(D11),MONTH(D11)+1,DAY(D11)),"")</f>
        <v/>
      </c>
      <c r="AD11" s="198"/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  <c r="AP11" s="198"/>
      <c r="AQ11" s="198"/>
      <c r="AV11" s="198"/>
      <c r="AW11" s="226" t="s">
        <v>31</v>
      </c>
      <c r="AX11" s="227">
        <f>+Z11+1</f>
        <v>3</v>
      </c>
      <c r="AY11" s="228" t="s">
        <v>32</v>
      </c>
      <c r="AZ11" s="229" t="str">
        <f>IFERROR(DATE(YEAR(AB11),MONTH(AB11)+1,DAY(AB11)),"")</f>
        <v/>
      </c>
      <c r="BB11" s="198"/>
      <c r="BC11" s="198"/>
      <c r="BD11" s="198"/>
      <c r="BE11" s="198"/>
      <c r="BF11" s="198"/>
      <c r="BG11" s="198"/>
      <c r="BH11" s="198"/>
      <c r="BI11" s="198"/>
      <c r="BJ11" s="198"/>
      <c r="BK11" s="198"/>
      <c r="BL11" s="198"/>
      <c r="BM11" s="198"/>
      <c r="BN11" s="198"/>
      <c r="BO11" s="198"/>
      <c r="BU11" s="226" t="s">
        <v>31</v>
      </c>
      <c r="BV11" s="227">
        <f>+AX11+1</f>
        <v>4</v>
      </c>
      <c r="BW11" s="228" t="s">
        <v>32</v>
      </c>
      <c r="BX11" s="229" t="str">
        <f>IFERROR(DATE(YEAR(AZ11),MONTH(AZ11)+1,DAY(AZ11)),"")</f>
        <v/>
      </c>
      <c r="BZ11" s="198"/>
      <c r="CA11" s="198"/>
      <c r="CB11" s="198"/>
      <c r="CC11" s="198"/>
      <c r="CD11" s="198"/>
      <c r="CE11" s="198"/>
      <c r="CF11" s="198"/>
      <c r="CG11" s="198"/>
      <c r="CH11" s="198"/>
      <c r="CI11" s="198"/>
      <c r="CJ11" s="198"/>
      <c r="CK11" s="198"/>
      <c r="CL11" s="198"/>
      <c r="CM11" s="198"/>
      <c r="CS11" s="226" t="s">
        <v>31</v>
      </c>
      <c r="CT11" s="227">
        <f>+BV11+1</f>
        <v>5</v>
      </c>
      <c r="CU11" s="228" t="s">
        <v>32</v>
      </c>
      <c r="CV11" s="229" t="str">
        <f>IFERROR(+DATE(YEAR(BX11),MONTH(BX11)+1,DAY(BX11)),"")</f>
        <v/>
      </c>
      <c r="CX11" s="198"/>
      <c r="CY11" s="198"/>
      <c r="CZ11" s="198"/>
      <c r="DA11" s="198"/>
      <c r="DB11" s="198"/>
      <c r="DC11" s="198"/>
      <c r="DD11" s="198"/>
      <c r="DE11" s="198"/>
      <c r="DF11" s="198"/>
      <c r="DG11" s="198"/>
      <c r="DH11" s="198"/>
      <c r="DI11" s="198"/>
      <c r="DJ11" s="198"/>
      <c r="DK11" s="198"/>
      <c r="DQ11" s="226" t="s">
        <v>31</v>
      </c>
      <c r="DR11" s="227">
        <f>+CT11+1</f>
        <v>6</v>
      </c>
      <c r="DS11" s="228" t="s">
        <v>32</v>
      </c>
      <c r="DT11" s="229" t="str">
        <f>IFERROR(DATE(YEAR(CV11),MONTH(CV11)+1,DAY(CV11)),"")</f>
        <v/>
      </c>
      <c r="DV11" s="198"/>
      <c r="DW11" s="198"/>
      <c r="DX11" s="198"/>
      <c r="DY11" s="198"/>
      <c r="DZ11" s="198"/>
      <c r="EA11" s="198"/>
      <c r="EB11" s="198"/>
      <c r="EC11" s="198"/>
      <c r="ED11" s="198"/>
      <c r="EE11" s="198"/>
      <c r="EF11" s="198"/>
      <c r="EG11" s="198"/>
      <c r="EH11" s="198"/>
      <c r="EI11" s="198"/>
      <c r="EO11" s="226" t="s">
        <v>31</v>
      </c>
      <c r="EP11" s="227">
        <f>+DR11+1</f>
        <v>7</v>
      </c>
      <c r="EQ11" s="228" t="s">
        <v>32</v>
      </c>
      <c r="ER11" s="229" t="str">
        <f>IFERROR(+DATE(YEAR(DT11),MONTH(DT11)+1,DAY(DT11)),"")</f>
        <v/>
      </c>
      <c r="ET11" s="198"/>
      <c r="EU11" s="198"/>
      <c r="EV11" s="198"/>
      <c r="EW11" s="198"/>
      <c r="EX11" s="198"/>
      <c r="EY11" s="198"/>
      <c r="EZ11" s="198"/>
      <c r="FA11" s="198"/>
      <c r="FB11" s="198"/>
      <c r="FC11" s="198"/>
      <c r="FD11" s="198"/>
      <c r="FE11" s="198"/>
      <c r="FF11" s="198"/>
      <c r="FG11" s="198"/>
      <c r="FM11" s="226" t="s">
        <v>31</v>
      </c>
      <c r="FN11" s="227">
        <f>+EP11+1</f>
        <v>8</v>
      </c>
      <c r="FO11" s="228" t="s">
        <v>32</v>
      </c>
      <c r="FP11" s="229" t="str">
        <f>IFERROR(+DATE(YEAR(ER11),MONTH(ER11)+1,DAY(ER11)),"")</f>
        <v/>
      </c>
      <c r="FR11" s="198"/>
      <c r="FS11" s="198"/>
      <c r="FT11" s="198"/>
      <c r="FU11" s="198"/>
      <c r="FV11" s="198"/>
      <c r="FW11" s="198"/>
      <c r="FX11" s="198"/>
      <c r="FY11" s="198"/>
      <c r="FZ11" s="198"/>
      <c r="GA11" s="198"/>
      <c r="GB11" s="198"/>
      <c r="GC11" s="198"/>
      <c r="GD11" s="198"/>
      <c r="GE11" s="198"/>
      <c r="GK11" s="226" t="s">
        <v>31</v>
      </c>
      <c r="GL11" s="227">
        <f>+FN11+1</f>
        <v>9</v>
      </c>
      <c r="GM11" s="228" t="s">
        <v>32</v>
      </c>
      <c r="GN11" s="229" t="str">
        <f>IFERROR(+DATE(YEAR(FP11),MONTH(FP11)+1,DAY(FP11)),"")</f>
        <v/>
      </c>
      <c r="GP11" s="198"/>
      <c r="GQ11" s="198"/>
      <c r="GR11" s="198"/>
      <c r="GS11" s="198"/>
      <c r="GT11" s="198"/>
      <c r="GU11" s="198"/>
      <c r="GV11" s="198"/>
      <c r="GW11" s="198"/>
      <c r="GX11" s="198"/>
      <c r="GY11" s="198"/>
      <c r="GZ11" s="198"/>
      <c r="HA11" s="198"/>
      <c r="HB11" s="198"/>
      <c r="HC11" s="198"/>
      <c r="HI11" s="226" t="s">
        <v>31</v>
      </c>
      <c r="HJ11" s="227">
        <f>+GL11+1</f>
        <v>10</v>
      </c>
      <c r="HK11" s="228" t="s">
        <v>32</v>
      </c>
      <c r="HL11" s="229" t="str">
        <f>IFERROR(+DATE(YEAR(GN11),MONTH(GN11)+1,DAY(GN11)),"")</f>
        <v/>
      </c>
      <c r="HN11" s="198"/>
      <c r="HO11" s="198"/>
      <c r="HP11" s="198"/>
      <c r="HQ11" s="198"/>
      <c r="HR11" s="198"/>
      <c r="HS11" s="198"/>
      <c r="HT11" s="198"/>
      <c r="HU11" s="198"/>
      <c r="HV11" s="198"/>
      <c r="HW11" s="198"/>
      <c r="HX11" s="198"/>
      <c r="HY11" s="198"/>
      <c r="HZ11" s="198"/>
      <c r="IA11" s="198"/>
      <c r="IG11" s="226" t="s">
        <v>31</v>
      </c>
      <c r="IH11" s="227">
        <f>+HJ11+1</f>
        <v>11</v>
      </c>
      <c r="II11" s="228" t="s">
        <v>32</v>
      </c>
      <c r="IJ11" s="229" t="str">
        <f>IFERROR(+DATE(YEAR(HL11),MONTH(HL11)+1,DAY(HL11)),"")</f>
        <v/>
      </c>
      <c r="IL11" s="198"/>
      <c r="IM11" s="198"/>
      <c r="IN11" s="198"/>
      <c r="IO11" s="198"/>
      <c r="IP11" s="198"/>
      <c r="IQ11" s="198"/>
      <c r="IR11" s="198"/>
      <c r="IS11" s="198"/>
      <c r="IT11" s="198"/>
      <c r="IU11" s="198"/>
      <c r="IV11" s="198"/>
      <c r="IW11" s="198"/>
      <c r="IX11" s="198"/>
      <c r="IY11" s="198"/>
      <c r="JD11" s="198"/>
      <c r="JE11" s="226" t="s">
        <v>31</v>
      </c>
      <c r="JF11" s="227">
        <f>+IH11+1</f>
        <v>12</v>
      </c>
      <c r="JG11" s="228" t="s">
        <v>32</v>
      </c>
      <c r="JH11" s="229" t="str">
        <f>IFERROR(+DATE(YEAR(IJ11),MONTH(IJ11)+1,DAY(IJ11)),"")</f>
        <v/>
      </c>
      <c r="JJ11" s="198"/>
      <c r="JK11" s="198"/>
      <c r="JL11" s="198"/>
      <c r="JM11" s="198"/>
      <c r="JN11" s="198"/>
      <c r="JO11" s="198"/>
      <c r="JP11" s="198"/>
      <c r="JQ11" s="198"/>
      <c r="JR11" s="198"/>
      <c r="JS11" s="198"/>
      <c r="JT11" s="198"/>
      <c r="JU11" s="198"/>
      <c r="JV11" s="198"/>
      <c r="JW11" s="198"/>
    </row>
    <row r="12" spans="1:287" ht="60" x14ac:dyDescent="0.25">
      <c r="A12" s="230" t="s">
        <v>33</v>
      </c>
      <c r="B12" s="230" t="s">
        <v>34</v>
      </c>
      <c r="C12" s="231" t="s">
        <v>35</v>
      </c>
      <c r="D12" s="231" t="s">
        <v>36</v>
      </c>
      <c r="E12" s="231" t="s">
        <v>80</v>
      </c>
      <c r="F12" s="231" t="s">
        <v>81</v>
      </c>
      <c r="G12" s="231" t="s">
        <v>87</v>
      </c>
      <c r="H12" s="231" t="s">
        <v>88</v>
      </c>
      <c r="I12" s="231" t="s">
        <v>89</v>
      </c>
      <c r="J12" s="231" t="s">
        <v>65</v>
      </c>
      <c r="K12" s="231" t="s">
        <v>82</v>
      </c>
      <c r="L12" s="231" t="s">
        <v>83</v>
      </c>
      <c r="M12" s="231" t="s">
        <v>91</v>
      </c>
      <c r="N12" s="231" t="s">
        <v>84</v>
      </c>
      <c r="O12" s="231" t="s">
        <v>86</v>
      </c>
      <c r="P12" s="231" t="s">
        <v>85</v>
      </c>
      <c r="Q12" s="231" t="s">
        <v>38</v>
      </c>
      <c r="R12" s="231" t="s">
        <v>39</v>
      </c>
      <c r="S12" s="231" t="s">
        <v>170</v>
      </c>
      <c r="T12" s="231" t="s">
        <v>40</v>
      </c>
      <c r="U12" s="231" t="s">
        <v>41</v>
      </c>
      <c r="V12" s="231" t="s">
        <v>42</v>
      </c>
      <c r="W12" s="231" t="s">
        <v>43</v>
      </c>
      <c r="X12" s="232"/>
      <c r="Y12" s="230" t="s">
        <v>33</v>
      </c>
      <c r="Z12" s="230" t="s">
        <v>34</v>
      </c>
      <c r="AA12" s="231" t="s">
        <v>35</v>
      </c>
      <c r="AB12" s="231" t="s">
        <v>36</v>
      </c>
      <c r="AC12" s="231" t="s">
        <v>80</v>
      </c>
      <c r="AD12" s="231" t="s">
        <v>81</v>
      </c>
      <c r="AE12" s="231" t="s">
        <v>87</v>
      </c>
      <c r="AF12" s="231" t="s">
        <v>88</v>
      </c>
      <c r="AG12" s="231" t="s">
        <v>89</v>
      </c>
      <c r="AH12" s="231" t="s">
        <v>65</v>
      </c>
      <c r="AI12" s="231" t="s">
        <v>82</v>
      </c>
      <c r="AJ12" s="231" t="s">
        <v>83</v>
      </c>
      <c r="AK12" s="231" t="s">
        <v>91</v>
      </c>
      <c r="AL12" s="231" t="s">
        <v>84</v>
      </c>
      <c r="AM12" s="231" t="s">
        <v>86</v>
      </c>
      <c r="AN12" s="231" t="s">
        <v>85</v>
      </c>
      <c r="AO12" s="231" t="s">
        <v>38</v>
      </c>
      <c r="AP12" s="231" t="s">
        <v>39</v>
      </c>
      <c r="AQ12" s="231" t="s">
        <v>170</v>
      </c>
      <c r="AR12" s="231" t="s">
        <v>40</v>
      </c>
      <c r="AS12" s="231" t="s">
        <v>41</v>
      </c>
      <c r="AT12" s="231" t="s">
        <v>42</v>
      </c>
      <c r="AU12" s="231" t="s">
        <v>43</v>
      </c>
      <c r="AV12" s="233"/>
      <c r="AW12" s="230" t="s">
        <v>33</v>
      </c>
      <c r="AX12" s="230" t="s">
        <v>34</v>
      </c>
      <c r="AY12" s="231" t="s">
        <v>35</v>
      </c>
      <c r="AZ12" s="231" t="s">
        <v>36</v>
      </c>
      <c r="BA12" s="231" t="s">
        <v>80</v>
      </c>
      <c r="BB12" s="231" t="s">
        <v>81</v>
      </c>
      <c r="BC12" s="231" t="s">
        <v>87</v>
      </c>
      <c r="BD12" s="231" t="s">
        <v>88</v>
      </c>
      <c r="BE12" s="231" t="s">
        <v>89</v>
      </c>
      <c r="BF12" s="231" t="s">
        <v>65</v>
      </c>
      <c r="BG12" s="231" t="s">
        <v>82</v>
      </c>
      <c r="BH12" s="231" t="s">
        <v>83</v>
      </c>
      <c r="BI12" s="231" t="s">
        <v>91</v>
      </c>
      <c r="BJ12" s="231" t="s">
        <v>84</v>
      </c>
      <c r="BK12" s="231" t="s">
        <v>86</v>
      </c>
      <c r="BL12" s="231" t="s">
        <v>85</v>
      </c>
      <c r="BM12" s="231" t="s">
        <v>38</v>
      </c>
      <c r="BN12" s="231" t="s">
        <v>39</v>
      </c>
      <c r="BO12" s="231" t="s">
        <v>170</v>
      </c>
      <c r="BP12" s="231" t="s">
        <v>40</v>
      </c>
      <c r="BQ12" s="231" t="s">
        <v>41</v>
      </c>
      <c r="BR12" s="231" t="s">
        <v>42</v>
      </c>
      <c r="BS12" s="231" t="s">
        <v>43</v>
      </c>
      <c r="BU12" s="230" t="s">
        <v>33</v>
      </c>
      <c r="BV12" s="230" t="s">
        <v>34</v>
      </c>
      <c r="BW12" s="231" t="s">
        <v>35</v>
      </c>
      <c r="BX12" s="231" t="s">
        <v>36</v>
      </c>
      <c r="BY12" s="231" t="s">
        <v>80</v>
      </c>
      <c r="BZ12" s="231" t="s">
        <v>81</v>
      </c>
      <c r="CA12" s="231" t="s">
        <v>87</v>
      </c>
      <c r="CB12" s="231" t="s">
        <v>88</v>
      </c>
      <c r="CC12" s="231" t="s">
        <v>89</v>
      </c>
      <c r="CD12" s="231" t="s">
        <v>65</v>
      </c>
      <c r="CE12" s="231" t="s">
        <v>82</v>
      </c>
      <c r="CF12" s="231" t="s">
        <v>83</v>
      </c>
      <c r="CG12" s="231" t="s">
        <v>91</v>
      </c>
      <c r="CH12" s="231" t="s">
        <v>84</v>
      </c>
      <c r="CI12" s="231" t="s">
        <v>86</v>
      </c>
      <c r="CJ12" s="231" t="s">
        <v>85</v>
      </c>
      <c r="CK12" s="231" t="s">
        <v>38</v>
      </c>
      <c r="CL12" s="231" t="s">
        <v>39</v>
      </c>
      <c r="CM12" s="231" t="s">
        <v>170</v>
      </c>
      <c r="CN12" s="231" t="s">
        <v>40</v>
      </c>
      <c r="CO12" s="231" t="s">
        <v>41</v>
      </c>
      <c r="CP12" s="231" t="s">
        <v>42</v>
      </c>
      <c r="CQ12" s="231" t="s">
        <v>43</v>
      </c>
      <c r="CS12" s="230" t="s">
        <v>33</v>
      </c>
      <c r="CT12" s="230" t="s">
        <v>34</v>
      </c>
      <c r="CU12" s="231" t="s">
        <v>35</v>
      </c>
      <c r="CV12" s="231" t="s">
        <v>36</v>
      </c>
      <c r="CW12" s="231" t="s">
        <v>80</v>
      </c>
      <c r="CX12" s="231" t="s">
        <v>81</v>
      </c>
      <c r="CY12" s="231" t="s">
        <v>87</v>
      </c>
      <c r="CZ12" s="231" t="s">
        <v>88</v>
      </c>
      <c r="DA12" s="231" t="s">
        <v>89</v>
      </c>
      <c r="DB12" s="231" t="s">
        <v>65</v>
      </c>
      <c r="DC12" s="231" t="s">
        <v>82</v>
      </c>
      <c r="DD12" s="231" t="s">
        <v>83</v>
      </c>
      <c r="DE12" s="231" t="s">
        <v>91</v>
      </c>
      <c r="DF12" s="231" t="s">
        <v>84</v>
      </c>
      <c r="DG12" s="231" t="s">
        <v>86</v>
      </c>
      <c r="DH12" s="231" t="s">
        <v>85</v>
      </c>
      <c r="DI12" s="231" t="s">
        <v>38</v>
      </c>
      <c r="DJ12" s="231" t="s">
        <v>39</v>
      </c>
      <c r="DK12" s="231" t="s">
        <v>170</v>
      </c>
      <c r="DL12" s="231" t="s">
        <v>40</v>
      </c>
      <c r="DM12" s="231" t="s">
        <v>41</v>
      </c>
      <c r="DN12" s="231" t="s">
        <v>42</v>
      </c>
      <c r="DO12" s="231" t="s">
        <v>43</v>
      </c>
      <c r="DQ12" s="230" t="s">
        <v>33</v>
      </c>
      <c r="DR12" s="230" t="s">
        <v>34</v>
      </c>
      <c r="DS12" s="231" t="s">
        <v>35</v>
      </c>
      <c r="DT12" s="231" t="s">
        <v>36</v>
      </c>
      <c r="DU12" s="231" t="s">
        <v>80</v>
      </c>
      <c r="DV12" s="231" t="s">
        <v>81</v>
      </c>
      <c r="DW12" s="231" t="s">
        <v>87</v>
      </c>
      <c r="DX12" s="231" t="s">
        <v>88</v>
      </c>
      <c r="DY12" s="231" t="s">
        <v>89</v>
      </c>
      <c r="DZ12" s="231" t="s">
        <v>65</v>
      </c>
      <c r="EA12" s="231" t="s">
        <v>82</v>
      </c>
      <c r="EB12" s="231" t="s">
        <v>83</v>
      </c>
      <c r="EC12" s="231" t="s">
        <v>91</v>
      </c>
      <c r="ED12" s="231" t="s">
        <v>84</v>
      </c>
      <c r="EE12" s="231" t="s">
        <v>86</v>
      </c>
      <c r="EF12" s="231" t="s">
        <v>85</v>
      </c>
      <c r="EG12" s="231" t="s">
        <v>38</v>
      </c>
      <c r="EH12" s="231" t="s">
        <v>39</v>
      </c>
      <c r="EI12" s="231" t="s">
        <v>170</v>
      </c>
      <c r="EJ12" s="231" t="s">
        <v>40</v>
      </c>
      <c r="EK12" s="231" t="s">
        <v>41</v>
      </c>
      <c r="EL12" s="231" t="s">
        <v>42</v>
      </c>
      <c r="EM12" s="231" t="s">
        <v>43</v>
      </c>
      <c r="EO12" s="230" t="s">
        <v>33</v>
      </c>
      <c r="EP12" s="230" t="s">
        <v>34</v>
      </c>
      <c r="EQ12" s="231" t="s">
        <v>35</v>
      </c>
      <c r="ER12" s="231" t="s">
        <v>36</v>
      </c>
      <c r="ES12" s="231" t="s">
        <v>80</v>
      </c>
      <c r="ET12" s="231" t="s">
        <v>81</v>
      </c>
      <c r="EU12" s="231" t="s">
        <v>87</v>
      </c>
      <c r="EV12" s="231" t="s">
        <v>88</v>
      </c>
      <c r="EW12" s="231" t="s">
        <v>89</v>
      </c>
      <c r="EX12" s="231" t="s">
        <v>65</v>
      </c>
      <c r="EY12" s="231" t="s">
        <v>82</v>
      </c>
      <c r="EZ12" s="231" t="s">
        <v>83</v>
      </c>
      <c r="FA12" s="231" t="s">
        <v>91</v>
      </c>
      <c r="FB12" s="231" t="s">
        <v>84</v>
      </c>
      <c r="FC12" s="231" t="s">
        <v>86</v>
      </c>
      <c r="FD12" s="231" t="s">
        <v>85</v>
      </c>
      <c r="FE12" s="231" t="s">
        <v>38</v>
      </c>
      <c r="FF12" s="231" t="s">
        <v>39</v>
      </c>
      <c r="FG12" s="231" t="s">
        <v>170</v>
      </c>
      <c r="FH12" s="231" t="s">
        <v>40</v>
      </c>
      <c r="FI12" s="231" t="s">
        <v>41</v>
      </c>
      <c r="FJ12" s="231" t="s">
        <v>42</v>
      </c>
      <c r="FK12" s="231" t="s">
        <v>43</v>
      </c>
      <c r="FM12" s="230" t="s">
        <v>33</v>
      </c>
      <c r="FN12" s="230" t="s">
        <v>34</v>
      </c>
      <c r="FO12" s="231" t="s">
        <v>35</v>
      </c>
      <c r="FP12" s="231" t="s">
        <v>36</v>
      </c>
      <c r="FQ12" s="231" t="s">
        <v>80</v>
      </c>
      <c r="FR12" s="231" t="s">
        <v>81</v>
      </c>
      <c r="FS12" s="231" t="s">
        <v>87</v>
      </c>
      <c r="FT12" s="231" t="s">
        <v>88</v>
      </c>
      <c r="FU12" s="231" t="s">
        <v>89</v>
      </c>
      <c r="FV12" s="231" t="s">
        <v>65</v>
      </c>
      <c r="FW12" s="231" t="s">
        <v>82</v>
      </c>
      <c r="FX12" s="231" t="s">
        <v>83</v>
      </c>
      <c r="FY12" s="231" t="s">
        <v>91</v>
      </c>
      <c r="FZ12" s="231" t="s">
        <v>84</v>
      </c>
      <c r="GA12" s="231" t="s">
        <v>86</v>
      </c>
      <c r="GB12" s="231" t="s">
        <v>85</v>
      </c>
      <c r="GC12" s="231" t="s">
        <v>38</v>
      </c>
      <c r="GD12" s="231" t="s">
        <v>39</v>
      </c>
      <c r="GE12" s="231" t="s">
        <v>170</v>
      </c>
      <c r="GF12" s="231" t="s">
        <v>40</v>
      </c>
      <c r="GG12" s="231" t="s">
        <v>41</v>
      </c>
      <c r="GH12" s="231" t="s">
        <v>42</v>
      </c>
      <c r="GI12" s="231" t="s">
        <v>43</v>
      </c>
      <c r="GK12" s="230" t="s">
        <v>33</v>
      </c>
      <c r="GL12" s="230" t="s">
        <v>34</v>
      </c>
      <c r="GM12" s="231" t="s">
        <v>35</v>
      </c>
      <c r="GN12" s="231" t="s">
        <v>36</v>
      </c>
      <c r="GO12" s="231" t="s">
        <v>80</v>
      </c>
      <c r="GP12" s="231" t="s">
        <v>81</v>
      </c>
      <c r="GQ12" s="231" t="s">
        <v>87</v>
      </c>
      <c r="GR12" s="231" t="s">
        <v>88</v>
      </c>
      <c r="GS12" s="231" t="s">
        <v>89</v>
      </c>
      <c r="GT12" s="231" t="s">
        <v>65</v>
      </c>
      <c r="GU12" s="231" t="s">
        <v>82</v>
      </c>
      <c r="GV12" s="231" t="s">
        <v>83</v>
      </c>
      <c r="GW12" s="231" t="s">
        <v>91</v>
      </c>
      <c r="GX12" s="231" t="s">
        <v>84</v>
      </c>
      <c r="GY12" s="231" t="s">
        <v>86</v>
      </c>
      <c r="GZ12" s="231" t="s">
        <v>85</v>
      </c>
      <c r="HA12" s="231" t="s">
        <v>38</v>
      </c>
      <c r="HB12" s="231" t="s">
        <v>39</v>
      </c>
      <c r="HC12" s="231" t="s">
        <v>170</v>
      </c>
      <c r="HD12" s="231" t="s">
        <v>40</v>
      </c>
      <c r="HE12" s="231" t="s">
        <v>41</v>
      </c>
      <c r="HF12" s="231" t="s">
        <v>42</v>
      </c>
      <c r="HG12" s="231" t="s">
        <v>43</v>
      </c>
      <c r="HI12" s="230" t="s">
        <v>33</v>
      </c>
      <c r="HJ12" s="230" t="s">
        <v>34</v>
      </c>
      <c r="HK12" s="231" t="s">
        <v>35</v>
      </c>
      <c r="HL12" s="231" t="s">
        <v>36</v>
      </c>
      <c r="HM12" s="231" t="s">
        <v>80</v>
      </c>
      <c r="HN12" s="231" t="s">
        <v>81</v>
      </c>
      <c r="HO12" s="231" t="s">
        <v>87</v>
      </c>
      <c r="HP12" s="231" t="s">
        <v>88</v>
      </c>
      <c r="HQ12" s="231" t="s">
        <v>89</v>
      </c>
      <c r="HR12" s="231" t="s">
        <v>65</v>
      </c>
      <c r="HS12" s="231" t="s">
        <v>82</v>
      </c>
      <c r="HT12" s="231" t="s">
        <v>83</v>
      </c>
      <c r="HU12" s="231" t="s">
        <v>91</v>
      </c>
      <c r="HV12" s="231" t="s">
        <v>84</v>
      </c>
      <c r="HW12" s="231" t="s">
        <v>86</v>
      </c>
      <c r="HX12" s="231" t="s">
        <v>85</v>
      </c>
      <c r="HY12" s="231" t="s">
        <v>38</v>
      </c>
      <c r="HZ12" s="231" t="s">
        <v>39</v>
      </c>
      <c r="IA12" s="231" t="s">
        <v>170</v>
      </c>
      <c r="IB12" s="231" t="s">
        <v>40</v>
      </c>
      <c r="IC12" s="231" t="s">
        <v>41</v>
      </c>
      <c r="ID12" s="231" t="s">
        <v>42</v>
      </c>
      <c r="IE12" s="231" t="s">
        <v>43</v>
      </c>
      <c r="IG12" s="230" t="s">
        <v>33</v>
      </c>
      <c r="IH12" s="230" t="s">
        <v>34</v>
      </c>
      <c r="II12" s="231" t="s">
        <v>35</v>
      </c>
      <c r="IJ12" s="231" t="s">
        <v>36</v>
      </c>
      <c r="IK12" s="231" t="s">
        <v>80</v>
      </c>
      <c r="IL12" s="231" t="s">
        <v>81</v>
      </c>
      <c r="IM12" s="231" t="s">
        <v>87</v>
      </c>
      <c r="IN12" s="231" t="s">
        <v>88</v>
      </c>
      <c r="IO12" s="231" t="s">
        <v>89</v>
      </c>
      <c r="IP12" s="231" t="s">
        <v>65</v>
      </c>
      <c r="IQ12" s="231" t="s">
        <v>82</v>
      </c>
      <c r="IR12" s="231" t="s">
        <v>83</v>
      </c>
      <c r="IS12" s="231" t="s">
        <v>91</v>
      </c>
      <c r="IT12" s="231" t="s">
        <v>84</v>
      </c>
      <c r="IU12" s="231" t="s">
        <v>86</v>
      </c>
      <c r="IV12" s="231" t="s">
        <v>85</v>
      </c>
      <c r="IW12" s="231" t="s">
        <v>38</v>
      </c>
      <c r="IX12" s="231" t="s">
        <v>39</v>
      </c>
      <c r="IY12" s="231" t="s">
        <v>170</v>
      </c>
      <c r="IZ12" s="231" t="s">
        <v>40</v>
      </c>
      <c r="JA12" s="231" t="s">
        <v>41</v>
      </c>
      <c r="JB12" s="231" t="s">
        <v>42</v>
      </c>
      <c r="JC12" s="231" t="s">
        <v>43</v>
      </c>
      <c r="JD12" s="198"/>
      <c r="JE12" s="230" t="s">
        <v>33</v>
      </c>
      <c r="JF12" s="230" t="s">
        <v>34</v>
      </c>
      <c r="JG12" s="231" t="s">
        <v>35</v>
      </c>
      <c r="JH12" s="231" t="s">
        <v>36</v>
      </c>
      <c r="JI12" s="231" t="s">
        <v>80</v>
      </c>
      <c r="JJ12" s="231" t="s">
        <v>81</v>
      </c>
      <c r="JK12" s="231" t="s">
        <v>87</v>
      </c>
      <c r="JL12" s="231" t="s">
        <v>88</v>
      </c>
      <c r="JM12" s="231" t="s">
        <v>89</v>
      </c>
      <c r="JN12" s="231" t="s">
        <v>65</v>
      </c>
      <c r="JO12" s="231" t="s">
        <v>82</v>
      </c>
      <c r="JP12" s="231" t="s">
        <v>83</v>
      </c>
      <c r="JQ12" s="231" t="s">
        <v>91</v>
      </c>
      <c r="JR12" s="231" t="s">
        <v>84</v>
      </c>
      <c r="JS12" s="231" t="s">
        <v>86</v>
      </c>
      <c r="JT12" s="231" t="s">
        <v>85</v>
      </c>
      <c r="JU12" s="231" t="s">
        <v>38</v>
      </c>
      <c r="JV12" s="231" t="s">
        <v>39</v>
      </c>
      <c r="JW12" s="231" t="s">
        <v>170</v>
      </c>
      <c r="JX12" s="231" t="s">
        <v>40</v>
      </c>
      <c r="JY12" s="231" t="s">
        <v>41</v>
      </c>
      <c r="JZ12" s="231" t="s">
        <v>42</v>
      </c>
      <c r="KA12" s="231" t="s">
        <v>43</v>
      </c>
    </row>
    <row r="13" spans="1:287" x14ac:dyDescent="0.25">
      <c r="A13" s="234">
        <v>1</v>
      </c>
      <c r="B13" s="235" t="str">
        <f>+IFERROR(YEAR(D$11),"")</f>
        <v/>
      </c>
      <c r="C13" s="236" t="str">
        <f>+IFERROR(VLOOKUP(B13,'Referencia Parámetros'!$A$2:$B$18,2),"")</f>
        <v/>
      </c>
      <c r="D13" s="292"/>
      <c r="E13" s="1"/>
      <c r="F13" s="136" t="str">
        <f>IFERROR(+VLOOKUP(D13,'Año 1'!JI$14:JK$113,3,FALSE),"Completar")</f>
        <v>Completar</v>
      </c>
      <c r="G13" s="134"/>
      <c r="H13" s="134"/>
      <c r="I13" s="134"/>
      <c r="J13" s="136" t="str">
        <f>+IFERROR(VLOOKUP(D13,'Año 1'!JI$14:JS$113,7,0),"Completar")</f>
        <v>Completar</v>
      </c>
      <c r="K13" s="137" t="str">
        <f>IFERROR(VLOOKUP(D13,'Año 1'!JI$14:JS$113,8,FALSE),"Completar")</f>
        <v>Completar</v>
      </c>
      <c r="L13" s="137" t="str">
        <f>IFERROR(VLOOKUP(D13,'Año 1'!JI$14:JS$113,9,FALSE),"Completar")</f>
        <v>Completar</v>
      </c>
      <c r="M13" s="135"/>
      <c r="N13" s="136" t="str">
        <f>IFERROR(VLOOKUP(D13,'Año 1'!JI$14:JS$113,11,FALSE),"Completar")</f>
        <v>Completar</v>
      </c>
      <c r="O13" s="237">
        <f>IFERROR(IF(F13=1,G13,IF(F13=4,G13,IF(F13=5,G13,(H13*8+I13)))),"")</f>
        <v>0</v>
      </c>
      <c r="P13" s="238">
        <f t="shared" ref="P13:P14" si="0">IFERROR(IF(F13=1,+E13/O13*40,IF(F13=4,+E13/O13*40,IF(F13=5,+E13/O13*40,E13/O13*173))),0)</f>
        <v>0</v>
      </c>
      <c r="Q13" s="239" t="str">
        <f>IFERROR(IF(P13&gt;20*C13,'Referencia Parámetros'!$D$20,IF(P13&gt;10*C13,'Referencia Parámetros'!$D$21,IF(P13&gt;5*C13,'Referencia Parámetros'!$D$22, IF(P13&gt;1,'Referencia Parámetros'!$D$23,"NO APLICA")))),"")</f>
        <v/>
      </c>
      <c r="R13" s="240" t="str">
        <f>IFERROR(IF(Q13="NO APLICA",0,IF(F13=1,Q13*O13/40,IF(F13=4,Q13*O13/40,IF(F13=5,Q13*O13/40,Q13*O13/173)))),"")</f>
        <v/>
      </c>
      <c r="S13" s="241">
        <f>+IF(K13="Completar",0,IF($J$5&gt;L13,DATEDIF(K13,$J$5,"Y"),DATEDIF(K13,L13,"Y")))</f>
        <v>0</v>
      </c>
      <c r="T13" s="234">
        <f t="shared" ref="T13:T14" si="1">IF(J13=2,0.25,0)</f>
        <v>0</v>
      </c>
      <c r="U13" s="234">
        <f>IF(S13=0,0,IF(S13&gt;=50,0.25,IF(S13&lt;=24,0.25,0)))</f>
        <v>0</v>
      </c>
      <c r="V13" s="234">
        <f t="shared" ref="V13:V14" si="2">IF(N13=2,0.25,0)</f>
        <v>0</v>
      </c>
      <c r="W13" s="242">
        <f t="shared" ref="W13:W14" si="3">+IF(D13="",0,IF(Q13="NO APLICA",0,R13+T13+V13+IF(U13="N/A",0,U13)))</f>
        <v>0</v>
      </c>
      <c r="Y13" s="234">
        <v>1</v>
      </c>
      <c r="Z13" s="235" t="str">
        <f>IFERROR(YEAR(AB$11),"")</f>
        <v/>
      </c>
      <c r="AA13" s="236" t="str">
        <f>IFERROR(VLOOKUP(Z13,'Referencia Parámetros'!$A$2:$B$15,2),"")</f>
        <v/>
      </c>
      <c r="AB13" s="140"/>
      <c r="AC13" s="1"/>
      <c r="AD13" s="136" t="str">
        <f t="shared" ref="AD13:AD44" si="4">IFERROR(+VLOOKUP(AB13,D$13:F$112,3,FALSE),"Completar")</f>
        <v>Completar</v>
      </c>
      <c r="AE13" s="134"/>
      <c r="AF13" s="134"/>
      <c r="AG13" s="134"/>
      <c r="AH13" s="136" t="str">
        <f t="shared" ref="AH13:AH44" si="5">+IFERROR(VLOOKUP(AB13,D$13:J$112,7,0),"Completar")</f>
        <v>Completar</v>
      </c>
      <c r="AI13" s="137" t="str">
        <f t="shared" ref="AI13:AI44" si="6">IFERROR(VLOOKUP(AB13,D$13:M$112,8,FALSE),"Completar")</f>
        <v>Completar</v>
      </c>
      <c r="AJ13" s="137" t="str">
        <f t="shared" ref="AJ13:AJ44" si="7">IFERROR(VLOOKUP(AB13,D$13:M$112,9,FALSE),"Completar")</f>
        <v>Completar</v>
      </c>
      <c r="AK13" s="135"/>
      <c r="AL13" s="136" t="str">
        <f t="shared" ref="AL13:AL44" si="8">IFERROR(VLOOKUP(AB13,D$13:N$112,11,FALSE),"Completar")</f>
        <v>Completar</v>
      </c>
      <c r="AM13" s="237">
        <f>IFERROR(IF(AD13=1,AE13,IF(AD13=4,AE13,IF(AD13=5,AE13,(AF13*8+AG13)))),"")</f>
        <v>0</v>
      </c>
      <c r="AN13" s="238">
        <f t="shared" ref="AN13:AN14" si="9">IFERROR(IF(AD13=1,+AC13/AM13*40,IF(AD13=4,+AC13/AM13*40,IF(AD13=5,+AC13/AM13*40,AC13/AM13*173))),0)</f>
        <v>0</v>
      </c>
      <c r="AO13" s="239" t="str">
        <f>IFERROR(IF(AN13&gt;20*AA13,'Referencia Parámetros'!$D$20,IF(AN13&gt;10*AA13,'Referencia Parámetros'!$D$21,IF(AN13&gt;5*AA13,'Referencia Parámetros'!$D$22, IF(AN13&gt;1,'Referencia Parámetros'!$D$23,"NO APLICA")))),"")</f>
        <v/>
      </c>
      <c r="AP13" s="240" t="str">
        <f>IFERROR(IF(AO13="NO APLICA",0,IF(AD13=1,AO13*AM13/40,IF(AD13=4,AO13*AM13/40,IF(AD13=5,AO13*AM13/40,AO13*AM13/173)))),"")</f>
        <v/>
      </c>
      <c r="AQ13" s="241">
        <f>+IF(AI13="Completar",0,IF($J$5&gt;AJ13,DATEDIF(AI13,$J$5,"Y"),DATEDIF(AI13,AJ13,"Y")))</f>
        <v>0</v>
      </c>
      <c r="AR13" s="234">
        <f t="shared" ref="AR13:AR14" si="10">IF(AH13=2,0.25,0)</f>
        <v>0</v>
      </c>
      <c r="AS13" s="234">
        <f>IF(AQ13=0,0,IF(AQ13&gt;=50,0.25,IF(AQ13&lt;=24,0.25,0)))</f>
        <v>0</v>
      </c>
      <c r="AT13" s="234">
        <f t="shared" ref="AT13:AT14" si="11">IF(AL13=2,0.25,0)</f>
        <v>0</v>
      </c>
      <c r="AU13" s="242">
        <f t="shared" ref="AU13:AU14" si="12">+IF(AB13="",0,IF(AO13="NO APLICA",0,AP13+AR13+AT13+IF(AS13="N/A",0,AS13)))</f>
        <v>0</v>
      </c>
      <c r="AW13" s="234">
        <v>1</v>
      </c>
      <c r="AX13" s="235" t="str">
        <f>IFERROR(YEAR(AZ$11),"")</f>
        <v/>
      </c>
      <c r="AY13" s="236" t="str">
        <f>IFERROR(VLOOKUP(AX13,'Referencia Parámetros'!$A$2:$B$15,2),"")</f>
        <v/>
      </c>
      <c r="AZ13" s="1"/>
      <c r="BA13" s="1"/>
      <c r="BB13" s="136" t="str">
        <f t="shared" ref="BB13:BB44" si="13">IFERROR(+VLOOKUP(AZ13,AB$13:AD$112,3,FALSE),"Completar")</f>
        <v>Completar</v>
      </c>
      <c r="BC13" s="134"/>
      <c r="BD13" s="134"/>
      <c r="BE13" s="134"/>
      <c r="BF13" s="136" t="str">
        <f t="shared" ref="BF13:BF44" si="14">+IFERROR(VLOOKUP(AZ13,AB$13:AH$112,7,0),"Completar")</f>
        <v>Completar</v>
      </c>
      <c r="BG13" s="137" t="str">
        <f t="shared" ref="BG13:BG44" si="15">IFERROR(VLOOKUP(AZ13,AB$13:AK$112,8,FALSE),"Completar")</f>
        <v>Completar</v>
      </c>
      <c r="BH13" s="137" t="str">
        <f t="shared" ref="BH13:BH44" si="16">IFERROR(VLOOKUP(AZ13,AB$13:AK$112,9,FALSE),"Completar")</f>
        <v>Completar</v>
      </c>
      <c r="BI13" s="135"/>
      <c r="BJ13" s="136" t="str">
        <f t="shared" ref="BJ13:BJ44" si="17">IFERROR(VLOOKUP(AZ13,AB$13:AL$112,11,FALSE),"Completar")</f>
        <v>Completar</v>
      </c>
      <c r="BK13" s="237">
        <f>IFERROR(IF(BB13=1,BC13,IF(BB13=4,BC13,IF(BB13=5,BC13,(BD13*8+BE13)))),"")</f>
        <v>0</v>
      </c>
      <c r="BL13" s="238">
        <f t="shared" ref="BL13:BL14" si="18">IFERROR(IF(BB13=1,+BA13/BK13*40,IF(BB13=4,+BA13/BK13*40,IF(BB13=5,+BA13/BK13*40,BA13/BK13*173))),0)</f>
        <v>0</v>
      </c>
      <c r="BM13" s="239" t="str">
        <f>IFERROR(IF(BL13&gt;20*AY13,'Referencia Parámetros'!$D$20,IF(BL13&gt;10*AY13,'Referencia Parámetros'!$D$21,IF(BL13&gt;5*AY13,'Referencia Parámetros'!$D$22, IF(BL13&gt;1,'Referencia Parámetros'!$D$23,"NO APLICA")))),"")</f>
        <v/>
      </c>
      <c r="BN13" s="240" t="str">
        <f>IFERROR(IF(BM13="NO APLICA",0,IF(BB13=1,BM13*BK13/40,IF(BB13=4,BM13*BK13/40,IF(BB13=5,BM13*BK13/40,BM13*BK13/173)))),"")</f>
        <v/>
      </c>
      <c r="BO13" s="241">
        <f>IFERROR(+IF($J$5&gt;BH13,DATEDIF(BG13,$J$5,"Y"),DATEDIF(BG13,BH13,"Y")),0)</f>
        <v>0</v>
      </c>
      <c r="BP13" s="234">
        <f t="shared" ref="BP13:BP14" si="19">IF(BF13=2,0.25,0)</f>
        <v>0</v>
      </c>
      <c r="BQ13" s="234">
        <f>IF(BO13=0,0,IF(BO13&gt;=50,0.25,IF(BO13&lt;=24,0.25,0)))</f>
        <v>0</v>
      </c>
      <c r="BR13" s="234">
        <f t="shared" ref="BR13:BR14" si="20">IF(BJ13=2,0.25,0)</f>
        <v>0</v>
      </c>
      <c r="BS13" s="242">
        <f t="shared" ref="BS13:BS14" si="21">+IF(AZ13="",0,IF(BM13="NO APLICA",0,BN13+BP13+BR13+IF(BQ13="N/A",0,BQ13)))</f>
        <v>0</v>
      </c>
      <c r="BU13" s="234">
        <v>1</v>
      </c>
      <c r="BV13" s="235" t="str">
        <f>IFERROR(YEAR(BX$11),"")</f>
        <v/>
      </c>
      <c r="BW13" s="236" t="str">
        <f>IFERROR(VLOOKUP(BV13,'Referencia Parámetros'!$A$2:$B$15,2),"")</f>
        <v/>
      </c>
      <c r="BX13" s="1"/>
      <c r="BY13" s="1"/>
      <c r="BZ13" s="136" t="str">
        <f t="shared" ref="BZ13:BZ44" si="22">IFERROR(+VLOOKUP(BX13,AZ$13:BB$112,3,FALSE),"Completar")</f>
        <v>Completar</v>
      </c>
      <c r="CA13" s="134"/>
      <c r="CB13" s="134"/>
      <c r="CC13" s="134"/>
      <c r="CD13" s="136" t="str">
        <f t="shared" ref="CD13:CD44" si="23">+IFERROR(VLOOKUP(BX13,AZ$13:BF$112,7,0),"Completar")</f>
        <v>Completar</v>
      </c>
      <c r="CE13" s="137" t="str">
        <f t="shared" ref="CE13:CE44" si="24">IFERROR(VLOOKUP(BX13,AZ$13:BI$112,8,FALSE),"Completar")</f>
        <v>Completar</v>
      </c>
      <c r="CF13" s="137" t="str">
        <f t="shared" ref="CF13:CF44" si="25">IFERROR(VLOOKUP(BX13,AZ$13:BI$112,9,FALSE),"Completar")</f>
        <v>Completar</v>
      </c>
      <c r="CG13" s="135"/>
      <c r="CH13" s="136" t="str">
        <f t="shared" ref="CH13:CH44" si="26">IFERROR(VLOOKUP(BX13,AZ$13:BJ$112,11,FALSE),"Completar")</f>
        <v>Completar</v>
      </c>
      <c r="CI13" s="237">
        <f>IFERROR(IF(BZ13=1,CA13,IF(BZ13=4,CA13,IF(BZ13=5,CA13,(CB13*8+CC13)))),"")</f>
        <v>0</v>
      </c>
      <c r="CJ13" s="238">
        <f t="shared" ref="CJ13:CJ14" si="27">IFERROR(IF(BZ13=1,+BY13/CI13*40,IF(BZ13=4,+BY13/CI13*40,IF(BZ13=5,+BY13/CI13*40,BY13/CI13*173))),0)</f>
        <v>0</v>
      </c>
      <c r="CK13" s="239" t="str">
        <f>IFERROR(IF(CJ13&gt;20*BW13,'Referencia Parámetros'!$D$20,IF(CJ13&gt;10*BW13,'Referencia Parámetros'!$D$21,IF(CJ13&gt;5*BW13,'Referencia Parámetros'!$D$22, IF(CJ13&gt;1,'Referencia Parámetros'!$D$23,"NO APLICA")))),"")</f>
        <v/>
      </c>
      <c r="CL13" s="240" t="str">
        <f>IFERROR(+IF(CK13="NO APLICA",0,IF(BZ13=1,CK13*CI13/40,IF(BZ13=4,CK13*CI13/40,IF(BZ13=5,CK13*CI13/40,CK13*CI13/173)))),"")</f>
        <v/>
      </c>
      <c r="CM13" s="241">
        <f>IFERROR(+IF($J$5&gt;CF13,DATEDIF(CE13,$J$5,"Y"),DATEDIF(CE13,CF13,"Y")),0)</f>
        <v>0</v>
      </c>
      <c r="CN13" s="234">
        <f t="shared" ref="CN13:CN14" si="28">IF(CD13=2,0.25,0)</f>
        <v>0</v>
      </c>
      <c r="CO13" s="234">
        <f>IF(CM13=0,0,IF(CM13&gt;=50,0.25,IF(CM13&lt;=24,0.25,0)))</f>
        <v>0</v>
      </c>
      <c r="CP13" s="234">
        <f t="shared" ref="CP13:CP14" si="29">IF(CH13=2,0.25,0)</f>
        <v>0</v>
      </c>
      <c r="CQ13" s="242">
        <f t="shared" ref="CQ13:CQ14" si="30">+IF(BX13="",0,IF(CK13="NO APLICA",0,CL13+CN13+CP13+IF(CO13="N/A",0,CO13)))</f>
        <v>0</v>
      </c>
      <c r="CS13" s="234">
        <v>1</v>
      </c>
      <c r="CT13" s="235" t="str">
        <f>IFERROR(YEAR(CV$11),"")</f>
        <v/>
      </c>
      <c r="CU13" s="236" t="str">
        <f>IFERROR(+VLOOKUP(CT13,'Referencia Parámetros'!$A$2:$B$15,2),"")</f>
        <v/>
      </c>
      <c r="CV13" s="1"/>
      <c r="CW13" s="1"/>
      <c r="CX13" s="136" t="str">
        <f t="shared" ref="CX13:CX44" si="31">IFERROR(+VLOOKUP(CV13,BX$13:BZ$112,3,FALSE),"Completar")</f>
        <v>Completar</v>
      </c>
      <c r="CY13" s="134"/>
      <c r="CZ13" s="134"/>
      <c r="DA13" s="134"/>
      <c r="DB13" s="136" t="str">
        <f t="shared" ref="DB13:DB44" si="32">+IFERROR(VLOOKUP(CV13,BX$13:CD$112,7,0),"Completar")</f>
        <v>Completar</v>
      </c>
      <c r="DC13" s="137" t="str">
        <f t="shared" ref="DC13:DC44" si="33">IFERROR(VLOOKUP(CV13,BX$13:CG$112,8,FALSE),"Completar")</f>
        <v>Completar</v>
      </c>
      <c r="DD13" s="137" t="str">
        <f t="shared" ref="DD13:DD44" si="34">IFERROR(VLOOKUP(CV13,BX$13:CG$112,9,FALSE),"Completar")</f>
        <v>Completar</v>
      </c>
      <c r="DE13" s="135"/>
      <c r="DF13" s="136" t="str">
        <f t="shared" ref="DF13:DF44" si="35">IFERROR(VLOOKUP(CV13,BX$13:CH$112,11,FALSE),"Completar")</f>
        <v>Completar</v>
      </c>
      <c r="DG13" s="237">
        <f>IFERROR(IF(CX13=1,CY13,IF(CX13=4,CY13,IF(CX13=5,CY13,(CZ13*8+DA13)))),"")</f>
        <v>0</v>
      </c>
      <c r="DH13" s="238">
        <f t="shared" ref="DH13:DH14" si="36">IFERROR(IF(CX13=1,+CW13/DG13*40,IF(CX13=4,+CW13/DG13*40,IF(CX13=5,+CW13/DG13*40,CW13/DG13*173))),0)</f>
        <v>0</v>
      </c>
      <c r="DI13" s="239" t="str">
        <f>IFERROR(IF(DH13&gt;20*CU13,'Referencia Parámetros'!$D$20,IF(DH13&gt;10*CU13,'Referencia Parámetros'!$D$21,IF(DH13&gt;5*CU13,'Referencia Parámetros'!$D$22, IF(DH13&gt;1,'Referencia Parámetros'!$D$23,"NO APLICA")))),"")</f>
        <v/>
      </c>
      <c r="DJ13" s="240" t="str">
        <f>IFERROR(+IF(DI13="NO APLICA",0,IF(CX13=1,DI13*DG13/40,IF(CX13=4,DI13*DG13/40,IF(CX13=5,DI13*DG13/40,DI13*DG13/173)))),"")</f>
        <v/>
      </c>
      <c r="DK13" s="241">
        <f>IFERROR(+IF($J$5&gt;DD13,DATEDIF(DC13,$J$5,"Y"),DATEDIF(DC13,DD13,"Y")),0)</f>
        <v>0</v>
      </c>
      <c r="DL13" s="234">
        <f t="shared" ref="DL13:DL14" si="37">IF(DB13=2,0.25,0)</f>
        <v>0</v>
      </c>
      <c r="DM13" s="234">
        <f>IF(DK13=0,0,IF(DK13&gt;=50,0.25,IF(DK13&lt;=24,0.25,0)))</f>
        <v>0</v>
      </c>
      <c r="DN13" s="234">
        <f t="shared" ref="DN13:DN14" si="38">IF(DF13=2,0.25,0)</f>
        <v>0</v>
      </c>
      <c r="DO13" s="242">
        <f t="shared" ref="DO13:DO14" si="39">+IF(CV13="",0,IF(DI13="NO APLICA",0,DJ13+DL13+DN13+IF(DM13="N/A",0,DM13)))</f>
        <v>0</v>
      </c>
      <c r="DQ13" s="234">
        <v>1</v>
      </c>
      <c r="DR13" s="235" t="str">
        <f>IFERROR(YEAR(DT$11),"")</f>
        <v/>
      </c>
      <c r="DS13" s="236" t="str">
        <f>IFERROR(+VLOOKUP(DR13,'Referencia Parámetros'!$A$2:$B$15,2),"")</f>
        <v/>
      </c>
      <c r="DT13" s="1"/>
      <c r="DU13" s="1"/>
      <c r="DV13" s="136" t="str">
        <f t="shared" ref="DV13:DV44" si="40">IFERROR(+VLOOKUP(DT13,CV$13:CX$112,3,FALSE),"Completar")</f>
        <v>Completar</v>
      </c>
      <c r="DW13" s="134"/>
      <c r="DX13" s="134"/>
      <c r="DY13" s="134"/>
      <c r="DZ13" s="136" t="str">
        <f t="shared" ref="DZ13:DZ44" si="41">+IFERROR(VLOOKUP(DT13,CV$13:DB$112,7,0),"Completar")</f>
        <v>Completar</v>
      </c>
      <c r="EA13" s="137" t="str">
        <f t="shared" ref="EA13:EA44" si="42">IFERROR(VLOOKUP(DT13,CV$13:DE$112,8,FALSE),"Completar")</f>
        <v>Completar</v>
      </c>
      <c r="EB13" s="137" t="str">
        <f t="shared" ref="EB13:EB44" si="43">IFERROR(VLOOKUP(DT13,CV$13:DE$112,9,FALSE),"Completar")</f>
        <v>Completar</v>
      </c>
      <c r="EC13" s="135"/>
      <c r="ED13" s="136" t="str">
        <f t="shared" ref="ED13:ED44" si="44">IFERROR(VLOOKUP(DT13,CV$13:DF$112,11,FALSE),"Completar")</f>
        <v>Completar</v>
      </c>
      <c r="EE13" s="237">
        <f>IFERROR(IF(DV13=1,DW13,IF(DV13=4,DW13,IF(DV13=5,DW13,(DX13*8+DY13)))),"")</f>
        <v>0</v>
      </c>
      <c r="EF13" s="238">
        <f t="shared" ref="EF13:EF14" si="45">IFERROR(IF(DV13=1,+DU13/EE13*40,IF(DV13=4,+DU13/EE13*40,IF(DV13=5,+DU13/EE13*40,DU13/EE13*173))),0)</f>
        <v>0</v>
      </c>
      <c r="EG13" s="239" t="str">
        <f>IFERROR(IF(EF13&gt;20*DS13,'Referencia Parámetros'!$D$20,IF(EF13&gt;10*DS13,'Referencia Parámetros'!$D$21,IF(EF13&gt;5*DS13,'Referencia Parámetros'!$D$22, IF(EF13&gt;1,'Referencia Parámetros'!$D$23,"NO APLICA")))),"")</f>
        <v/>
      </c>
      <c r="EH13" s="240" t="str">
        <f>IFERROR(+IF(EG13="NO APLICA",0,IF(DV13=1,EG13*EE13/40,IF(DV13=4,EG13*EE13/40,IF(DV13=5,EG13*EE13/40,EG13*EE13/173)))),"")</f>
        <v/>
      </c>
      <c r="EI13" s="241">
        <f>IFERROR(+IF($J$5&gt;EB13,DATEDIF(EA13,$J$5,"Y"),DATEDIF(EA13,EB13,"Y")),0)</f>
        <v>0</v>
      </c>
      <c r="EJ13" s="234">
        <f t="shared" ref="EJ13:EJ14" si="46">IF(DZ13=2,0.25,0)</f>
        <v>0</v>
      </c>
      <c r="EK13" s="234">
        <f>IF(EI13=0,0,IF(EI13&gt;=50,0.25,IF(EI13&lt;=24,0.25,0)))</f>
        <v>0</v>
      </c>
      <c r="EL13" s="234">
        <f t="shared" ref="EL13:EL14" si="47">IF(ED13=2,0.25,0)</f>
        <v>0</v>
      </c>
      <c r="EM13" s="242">
        <f t="shared" ref="EM13:EM14" si="48">+IF(DT13="",0,IF(EG13="NO APLICA",0,EH13+EJ13+EL13+IF(EK13="N/A",0,EK13)))</f>
        <v>0</v>
      </c>
      <c r="EO13" s="234">
        <v>1</v>
      </c>
      <c r="EP13" s="235" t="str">
        <f>IFERROR(+YEAR(ER$11),"")</f>
        <v/>
      </c>
      <c r="EQ13" s="236" t="str">
        <f>IFERROR(+VLOOKUP(EP13,'Referencia Parámetros'!$A$2:$B$15,2),"")</f>
        <v/>
      </c>
      <c r="ER13" s="1"/>
      <c r="ES13" s="1"/>
      <c r="ET13" s="136" t="str">
        <f t="shared" ref="ET13:ET44" si="49">IFERROR(+VLOOKUP(ER13,DT$13:DV$112,3,FALSE),"Completar")</f>
        <v>Completar</v>
      </c>
      <c r="EU13" s="134"/>
      <c r="EV13" s="134"/>
      <c r="EW13" s="134"/>
      <c r="EX13" s="136" t="str">
        <f t="shared" ref="EX13:EX44" si="50">+IFERROR(VLOOKUP(ER13,DT$13:DZ$112,7,0),"Completar")</f>
        <v>Completar</v>
      </c>
      <c r="EY13" s="137" t="str">
        <f t="shared" ref="EY13:EY44" si="51">IFERROR(VLOOKUP(ER13,DT$13:EC$112,8,FALSE),"Completar")</f>
        <v>Completar</v>
      </c>
      <c r="EZ13" s="137" t="str">
        <f t="shared" ref="EZ13:EZ44" si="52">IFERROR(VLOOKUP(ER13,DT$13:EC$112,9,FALSE),"Completar")</f>
        <v>Completar</v>
      </c>
      <c r="FA13" s="135"/>
      <c r="FB13" s="136" t="str">
        <f t="shared" ref="FB13:FB44" si="53">IFERROR(VLOOKUP(ER13,DT$13:ED$112,11,FALSE),"Completar")</f>
        <v>Completar</v>
      </c>
      <c r="FC13" s="237">
        <f>IFERROR(IF(ET13=1,EU13,IF(ET13=4,EU13,IF(ET13=5,EU13,(EV13*8+EW13)))),"")</f>
        <v>0</v>
      </c>
      <c r="FD13" s="238">
        <f t="shared" ref="FD13:FD14" si="54">IFERROR(IF(ET13=1,+ES13/FC13*40,IF(ET13=4,+ES13/FC13*40,IF(ET13=5,+ES13/FC13*40,ES13/FC13*173))),0)</f>
        <v>0</v>
      </c>
      <c r="FE13" s="239" t="str">
        <f>IFERROR(IF(FD13&gt;20*EQ13,'Referencia Parámetros'!$D$20,IF(FD13&gt;10*EQ13,'Referencia Parámetros'!$D$21,IF(FD13&gt;5*EQ13,'Referencia Parámetros'!$D$22, IF(FD13&gt;1,'Referencia Parámetros'!$D$23,"NO APLICA")))),"")</f>
        <v/>
      </c>
      <c r="FF13" s="240" t="str">
        <f>IFERROR(+IF(FE13="NO APLICA",0,IF(ET13=1,FE13*FC13/40,IF(ET13=4,FE13*FC13/40,IF(ET13=5,FE13*FC13/40,FE13*FC13/173)))),"")</f>
        <v/>
      </c>
      <c r="FG13" s="241">
        <f>IFERROR(+IF($J$5&gt;EZ13,DATEDIF(EY13,$J$5,"Y"),DATEDIF(EY13,EZ13,"Y")),0)</f>
        <v>0</v>
      </c>
      <c r="FH13" s="234">
        <f t="shared" ref="FH13:FH14" si="55">IF(EX13=2,0.25,0)</f>
        <v>0</v>
      </c>
      <c r="FI13" s="234">
        <f>IF(FG13=0,0,IF(FG13&gt;=50,0.25,IF(FG13&lt;=24,0.25,0)))</f>
        <v>0</v>
      </c>
      <c r="FJ13" s="234">
        <f t="shared" ref="FJ13:FJ14" si="56">IF(FB13=2,0.25,0)</f>
        <v>0</v>
      </c>
      <c r="FK13" s="242">
        <f t="shared" ref="FK13:FK14" si="57">+IF(ER13="",0,IF(FE13="NO APLICA",0,FF13+FH13+FJ13+IF(FI13="N/A",0,FI13)))</f>
        <v>0</v>
      </c>
      <c r="FM13" s="234">
        <v>1</v>
      </c>
      <c r="FN13" s="235" t="str">
        <f>IFERROR(+YEAR(FP$11),"")</f>
        <v/>
      </c>
      <c r="FO13" s="236" t="str">
        <f>IFERROR(+VLOOKUP(FN13,'Referencia Parámetros'!$A$2:$B$15,2),"")</f>
        <v/>
      </c>
      <c r="FP13" s="1"/>
      <c r="FQ13" s="1"/>
      <c r="FR13" s="136" t="str">
        <f t="shared" ref="FR13:FR44" si="58">IFERROR(+VLOOKUP(FP13,ER$13:ET$112,3,FALSE),"Completar")</f>
        <v>Completar</v>
      </c>
      <c r="FS13" s="134"/>
      <c r="FT13" s="134"/>
      <c r="FU13" s="134"/>
      <c r="FV13" s="136" t="str">
        <f t="shared" ref="FV13:FV44" si="59">+IFERROR(VLOOKUP(FP13,ER$13:EX$112,7,0),"Completar")</f>
        <v>Completar</v>
      </c>
      <c r="FW13" s="137" t="str">
        <f t="shared" ref="FW13:FW44" si="60">IFERROR(VLOOKUP(FP13,ER$13:FA$112,8,FALSE),"Completar")</f>
        <v>Completar</v>
      </c>
      <c r="FX13" s="137" t="str">
        <f t="shared" ref="FX13:FX44" si="61">IFERROR(VLOOKUP(FP13,ER$13:FA$112,9,FALSE),"Completar")</f>
        <v>Completar</v>
      </c>
      <c r="FY13" s="135"/>
      <c r="FZ13" s="136" t="str">
        <f t="shared" ref="FZ13:FZ44" si="62">IFERROR(VLOOKUP(FP13,ER$13:FB$112,11,FALSE),"Completar")</f>
        <v>Completar</v>
      </c>
      <c r="GA13" s="237">
        <f>IFERROR(IF(FR13=1,FS13,IF(FR13=4,FS13,IF(FR13=5,FS13,(FT13*8+FU13)))),"")</f>
        <v>0</v>
      </c>
      <c r="GB13" s="238">
        <f t="shared" ref="GB13:GB14" si="63">IFERROR(IF(FR13=1,+FQ13/GA13*40,IF(FR13=4,+FQ13/GA13*40,IF(FR13=5,+FQ13/GA13*40,FQ13/GA13*173))),0)</f>
        <v>0</v>
      </c>
      <c r="GC13" s="239" t="str">
        <f>IFERROR(IF(GB13&gt;20*FO13,'Referencia Parámetros'!$D$20,IF(GB13&gt;10*FO13,'Referencia Parámetros'!$D$21,IF(GB13&gt;5*FO13,'Referencia Parámetros'!$D$22, IF(GB13&gt;1,'Referencia Parámetros'!$D$23,"NO APLICA")))),"")</f>
        <v/>
      </c>
      <c r="GD13" s="240" t="str">
        <f>IFERROR(+IF(GC13="NO APLICA",0,IF(FR13=1,GC13*GA13/40,IF(FR13=4,GC13*GA13/40,IF(FR13=5,GC13*GA13/40,GC13*GA13/173)))),"")</f>
        <v/>
      </c>
      <c r="GE13" s="241">
        <f>IFERROR(+IF($J$5&gt;FX13,DATEDIF(FW13,$J$5,"Y"),DATEDIF(FW13,FX13,"Y")),0)</f>
        <v>0</v>
      </c>
      <c r="GF13" s="234">
        <f t="shared" ref="GF13:GF14" si="64">IF(FV13=2,0.25,0)</f>
        <v>0</v>
      </c>
      <c r="GG13" s="234">
        <f>IF(GE13=0,0,IF(GE13&gt;=50,0.25,IF(GE13&lt;=24,0.25,0)))</f>
        <v>0</v>
      </c>
      <c r="GH13" s="234">
        <f t="shared" ref="GH13:GH14" si="65">IF(FZ13=2,0.25,0)</f>
        <v>0</v>
      </c>
      <c r="GI13" s="242">
        <f t="shared" ref="GI13:GI14" si="66">+IF(FP13="",0,IF(GC13="NO APLICA",0,GD13+GF13+GH13+IF(GG13="N/A",0,GG13)))</f>
        <v>0</v>
      </c>
      <c r="GK13" s="234">
        <v>1</v>
      </c>
      <c r="GL13" s="235" t="str">
        <f>IFERROR(+YEAR(GN$11),"")</f>
        <v/>
      </c>
      <c r="GM13" s="236" t="str">
        <f>IFERROR(+VLOOKUP(GL13,'Referencia Parámetros'!$A$2:$B$15,2),"")</f>
        <v/>
      </c>
      <c r="GN13" s="1"/>
      <c r="GO13" s="1"/>
      <c r="GP13" s="136" t="str">
        <f t="shared" ref="GP13:GP44" si="67">IFERROR(+VLOOKUP(GN13,FP$13:FR$112,3,FALSE),"Completar")</f>
        <v>Completar</v>
      </c>
      <c r="GQ13" s="134"/>
      <c r="GR13" s="134"/>
      <c r="GS13" s="134"/>
      <c r="GT13" s="136" t="str">
        <f t="shared" ref="GT13:GT44" si="68">+IFERROR(VLOOKUP(GN13,FP$13:FV$112,7,0),"Completar")</f>
        <v>Completar</v>
      </c>
      <c r="GU13" s="137" t="str">
        <f t="shared" ref="GU13:GU44" si="69">IFERROR(VLOOKUP(GN13,FP$13:FY$112,8,FALSE),"Completar")</f>
        <v>Completar</v>
      </c>
      <c r="GV13" s="137" t="str">
        <f t="shared" ref="GV13:GV44" si="70">IFERROR(VLOOKUP(GN13,FP$13:FY$112,9,FALSE),"Completar")</f>
        <v>Completar</v>
      </c>
      <c r="GW13" s="135"/>
      <c r="GX13" s="136" t="str">
        <f t="shared" ref="GX13:GX44" si="71">IFERROR(VLOOKUP(GN13,FP$13:FZ$112,11,FALSE),"Completar")</f>
        <v>Completar</v>
      </c>
      <c r="GY13" s="237">
        <f>IFERROR(IF(GP13=1,GQ13,IF(GP13=4,GQ13,IF(GP13=5,GQ13,(GR13*8+GS13)))),"")</f>
        <v>0</v>
      </c>
      <c r="GZ13" s="238">
        <f t="shared" ref="GZ13:GZ14" si="72">IFERROR(IF(GP13=1,+GO13/GY13*40,IF(GP13=4,+GO13/GY13*40,IF(GP13=5,+GO13/GY13*40,GO13/GY13*173))),0)</f>
        <v>0</v>
      </c>
      <c r="HA13" s="239" t="str">
        <f>IFERROR(IF(GZ13&gt;20*GM13,'Referencia Parámetros'!$D$20,IF(GZ13&gt;10*GM13,'Referencia Parámetros'!$D$21,IF(GZ13&gt;5*GM13,'Referencia Parámetros'!$D$22, IF(GZ13&gt;1,'Referencia Parámetros'!$D$23,"NO APLICA")))),"")</f>
        <v/>
      </c>
      <c r="HB13" s="240" t="str">
        <f>IFERROR(+IF(HA13="NO APLICA",0,IF(GP13=1,HA13*GY13/40,IF(GP13=4,HA13*GY13/40,IF(GP13=5,HA13*GY13/40,HA13*GY13/173)))),"")</f>
        <v/>
      </c>
      <c r="HC13" s="241">
        <f>IFERROR(+IF($J$5&gt;GV13,DATEDIF(GU13,$J$5,"Y"),DATEDIF(GU13,GV13,"Y")),0)</f>
        <v>0</v>
      </c>
      <c r="HD13" s="234">
        <f t="shared" ref="HD13:HD14" si="73">IF(GT13=2,0.25,0)</f>
        <v>0</v>
      </c>
      <c r="HE13" s="234">
        <f>IF(HC13=0,0,IF(HC13&gt;=50,0.25,IF(HC13&lt;=24,0.25,0)))</f>
        <v>0</v>
      </c>
      <c r="HF13" s="234">
        <f t="shared" ref="HF13:HF14" si="74">IF(GX13=2,0.25,0)</f>
        <v>0</v>
      </c>
      <c r="HG13" s="242">
        <f t="shared" ref="HG13:HG14" si="75">+IF(GN13="",0,IF(HA13="NO APLICA",0,HB13+HD13+HF13+IF(HE13="N/A",0,HE13)))</f>
        <v>0</v>
      </c>
      <c r="HI13" s="234">
        <v>1</v>
      </c>
      <c r="HJ13" s="235" t="str">
        <f>IFERROR(+YEAR(HL$11),"")</f>
        <v/>
      </c>
      <c r="HK13" s="236" t="str">
        <f>IFERROR(+VLOOKUP(HJ13,'Referencia Parámetros'!$A$2:$B$15,2),"")</f>
        <v/>
      </c>
      <c r="HL13" s="1"/>
      <c r="HM13" s="1"/>
      <c r="HN13" s="136" t="str">
        <f t="shared" ref="HN13:HN44" si="76">IFERROR(+VLOOKUP(HL13,GN$13:GP$112,3,FALSE),"Completar")</f>
        <v>Completar</v>
      </c>
      <c r="HO13" s="134"/>
      <c r="HP13" s="134"/>
      <c r="HQ13" s="134"/>
      <c r="HR13" s="136" t="str">
        <f t="shared" ref="HR13:HR44" si="77">+IFERROR(VLOOKUP(HL13,GN$13:GT$112,7,0),"Completar")</f>
        <v>Completar</v>
      </c>
      <c r="HS13" s="137" t="str">
        <f t="shared" ref="HS13:HS44" si="78">IFERROR(VLOOKUP(HL13,GN$13:GW$112,8,FALSE),"Completar")</f>
        <v>Completar</v>
      </c>
      <c r="HT13" s="137" t="str">
        <f t="shared" ref="HT13:HT44" si="79">IFERROR(VLOOKUP(HL13,GN$13:GW$112,9,FALSE),"Completar")</f>
        <v>Completar</v>
      </c>
      <c r="HU13" s="135"/>
      <c r="HV13" s="136" t="str">
        <f t="shared" ref="HV13:HV44" si="80">IFERROR(VLOOKUP(HL13,GN$13:GX$112,11,FALSE),"Completar")</f>
        <v>Completar</v>
      </c>
      <c r="HW13" s="237">
        <f>IFERROR(IF(HN13=1,HO13,IF(HN13=4,HO13,IF(HN13=5,HO13,(HP13*8+HQ13)))),"")</f>
        <v>0</v>
      </c>
      <c r="HX13" s="238">
        <f t="shared" ref="HX13:HX14" si="81">IFERROR(IF(HN13=1,+HM13/HW13*40,IF(HN13=4,+HM13/HW13*40,IF(HN13=5,+HM13/HW13*40,HM13/HW13*173))),0)</f>
        <v>0</v>
      </c>
      <c r="HY13" s="239" t="str">
        <f>IFERROR(IF(HX13&gt;20*HK13,'Referencia Parámetros'!$D$20,IF(HX13&gt;10*HK13,'Referencia Parámetros'!$D$21,IF(HX13&gt;5*HK13,'Referencia Parámetros'!$D$22, IF(HX13&gt;1,'Referencia Parámetros'!$D$23,"NO APLICA")))),"")</f>
        <v/>
      </c>
      <c r="HZ13" s="240" t="str">
        <f>IFERROR(+IF(HY13="NO APLICA",0,IF(HN13=1,HY13*HW13/40,IF(HN13=4,HY13*HW13/40,IF(HN13=5,HY13*HW13/40,HY13*HW13/173)))),"")</f>
        <v/>
      </c>
      <c r="IA13" s="241">
        <f>IFERROR(+IF($J$5&gt;HT13,DATEDIF(HS13,$J$5,"Y"),DATEDIF(HS13,HT13,"Y")),0)</f>
        <v>0</v>
      </c>
      <c r="IB13" s="234">
        <f t="shared" ref="IB13:IB14" si="82">IF(HR13=2,0.25,0)</f>
        <v>0</v>
      </c>
      <c r="IC13" s="234">
        <f>IF(IA13=0,0,IF(IA13&gt;=50,0.25,IF(IA13&lt;=24,0.25,0)))</f>
        <v>0</v>
      </c>
      <c r="ID13" s="234">
        <f t="shared" ref="ID13:ID14" si="83">IF(HV13=2,0.25,0)</f>
        <v>0</v>
      </c>
      <c r="IE13" s="242">
        <f t="shared" ref="IE13:IE14" si="84">+IF(HL13="",0,IF(HY13="NO APLICA",0,HZ13+IB13+ID13+IF(IC13="N/A",0,IC13)))</f>
        <v>0</v>
      </c>
      <c r="IG13" s="234">
        <v>1</v>
      </c>
      <c r="IH13" s="235" t="str">
        <f>IFERROR(+YEAR(IJ$11),"")</f>
        <v/>
      </c>
      <c r="II13" s="236" t="str">
        <f>IFERROR(+VLOOKUP(IH13,'Referencia Parámetros'!$A$2:$B$15,2),"")</f>
        <v/>
      </c>
      <c r="IJ13" s="1"/>
      <c r="IK13" s="1"/>
      <c r="IL13" s="136" t="str">
        <f t="shared" ref="IL13:IL44" si="85">IFERROR(+VLOOKUP(IJ13,HL$13:HN$112,3,FALSE),"Completar")</f>
        <v>Completar</v>
      </c>
      <c r="IM13" s="134"/>
      <c r="IN13" s="134"/>
      <c r="IO13" s="134"/>
      <c r="IP13" s="136" t="str">
        <f t="shared" ref="IP13:IP44" si="86">+IFERROR(VLOOKUP(IJ13,HL$13:HR$112,7,0),"Completar")</f>
        <v>Completar</v>
      </c>
      <c r="IQ13" s="137" t="str">
        <f t="shared" ref="IQ13:IQ44" si="87">IFERROR(VLOOKUP(IJ13,HL$13:HU$112,8,FALSE),"Completar")</f>
        <v>Completar</v>
      </c>
      <c r="IR13" s="137" t="str">
        <f t="shared" ref="IR13:IR44" si="88">IFERROR(VLOOKUP(IJ13,HL$13:HU$112,9,FALSE),"Completar")</f>
        <v>Completar</v>
      </c>
      <c r="IS13" s="135"/>
      <c r="IT13" s="136" t="str">
        <f t="shared" ref="IT13:IT44" si="89">IFERROR(VLOOKUP(IJ13,HL$13:HV$112,11,FALSE),"Completar")</f>
        <v>Completar</v>
      </c>
      <c r="IU13" s="237">
        <f>IFERROR(IF(IL13=1,IM13,IF(IL13=4,IM13,IF(IL13=5,IM13,(IN13*8+IO13)))),"")</f>
        <v>0</v>
      </c>
      <c r="IV13" s="238">
        <f t="shared" ref="IV13:IV14" si="90">IFERROR(IF(IL13=1,+IK13/IU13*40,IF(IL13=4,+IK13/IU13*40,IF(IL13=5,+IK13/IU13*40,IK13/IU13*173))),0)</f>
        <v>0</v>
      </c>
      <c r="IW13" s="239" t="str">
        <f>IFERROR(IF(IV13&gt;20*II13,'Referencia Parámetros'!$D$20,IF(IV13&gt;10*II13,'Referencia Parámetros'!$D$21,IF(IV13&gt;5*II13,'Referencia Parámetros'!$D$22, IF(IV13&gt;1,'Referencia Parámetros'!$D$23,"NO APLICA")))),"")</f>
        <v/>
      </c>
      <c r="IX13" s="240" t="str">
        <f>IFERROR(+IF(IW13="NO APLICA",0,IF(IL13=1,IW13*IU13/40,IF(IL13=4,IW13*IU13/40,IF(IL13=5,IW13*IU13/40,IW13*IU13/173)))),"")</f>
        <v/>
      </c>
      <c r="IY13" s="241">
        <f>IFERROR(+IF($J$5&gt;IR13,DATEDIF(IQ13,$J$5,"Y"),DATEDIF(IQ13,IR13,"Y")),0)</f>
        <v>0</v>
      </c>
      <c r="IZ13" s="234">
        <f t="shared" ref="IZ13:IZ14" si="91">IF(IP13=2,0.25,0)</f>
        <v>0</v>
      </c>
      <c r="JA13" s="234">
        <f>IF(IY13=0,0,IF(IY13&gt;=50,0.25,IF(IY13&lt;=24,0.25,0)))</f>
        <v>0</v>
      </c>
      <c r="JB13" s="234">
        <f t="shared" ref="JB13:JB14" si="92">IF(IT13=2,0.25,0)</f>
        <v>0</v>
      </c>
      <c r="JC13" s="242">
        <f t="shared" ref="JC13:JC14" si="93">+IF(IJ13="",0,IF(IW13="NO APLICA",0,IX13+IZ13+JB13+IF(JA13="N/A",0,JA13)))</f>
        <v>0</v>
      </c>
      <c r="JD13" s="198"/>
      <c r="JE13" s="234">
        <v>1</v>
      </c>
      <c r="JF13" s="235" t="str">
        <f>IFERROR(+YEAR(JH$11),"")</f>
        <v/>
      </c>
      <c r="JG13" s="236" t="str">
        <f>IFERROR(+VLOOKUP(JF13,'Referencia Parámetros'!$A$2:$B$15,2),"")</f>
        <v/>
      </c>
      <c r="JH13" s="1"/>
      <c r="JI13" s="1"/>
      <c r="JJ13" s="136" t="str">
        <f t="shared" ref="JJ13:JJ44" si="94">IFERROR(+VLOOKUP(JH13,IJ$13:IL$112,3,FALSE),"Completar")</f>
        <v>Completar</v>
      </c>
      <c r="JK13" s="134"/>
      <c r="JL13" s="134"/>
      <c r="JM13" s="134"/>
      <c r="JN13" s="136" t="str">
        <f t="shared" ref="JN13:JN44" si="95">+IFERROR(VLOOKUP(JH13,IJ$13:IP$112,7,0),"Completar")</f>
        <v>Completar</v>
      </c>
      <c r="JO13" s="137" t="str">
        <f t="shared" ref="JO13:JO44" si="96">IFERROR(VLOOKUP(JH13,IJ$13:IS$112,8,FALSE),"Completar")</f>
        <v>Completar</v>
      </c>
      <c r="JP13" s="137" t="str">
        <f t="shared" ref="JP13:JP44" si="97">IFERROR(VLOOKUP(JH13,IJ$13:IS$112,9,FALSE),"Completar")</f>
        <v>Completar</v>
      </c>
      <c r="JQ13" s="135"/>
      <c r="JR13" s="136" t="str">
        <f t="shared" ref="JR13:JR44" si="98">IFERROR(VLOOKUP(JH13,IJ$13:IT$112,11,FALSE),"Completar")</f>
        <v>Completar</v>
      </c>
      <c r="JS13" s="237">
        <f>IFERROR(IF(JJ13=1,JK13,IF(JJ13=4,JK13,IF(JJ13=5,JK13,(JL13*8+JM13)))),"")</f>
        <v>0</v>
      </c>
      <c r="JT13" s="238">
        <f t="shared" ref="JT13:JT14" si="99">IFERROR(IF(JJ13=1,+JI13/JS13*40,IF(JJ13=4,+JI13/JS13*40,IF(JJ13=5,+JI13/JS13*40,JI13/JS13*173))),0)</f>
        <v>0</v>
      </c>
      <c r="JU13" s="239" t="str">
        <f>IFERROR(IF(JT13&gt;20*JG13,'Referencia Parámetros'!$D$20,IF(JT13&gt;10*JG13,'Referencia Parámetros'!$D$21,IF(JT13&gt;5*JG13,'Referencia Parámetros'!$D$22, IF(JT13&gt;1,'Referencia Parámetros'!$D$23,"NO APLICA")))),"")</f>
        <v/>
      </c>
      <c r="JV13" s="240" t="str">
        <f>IFERROR(+IF(JU13="NO APLICA",0,IF(JJ13=1,JU13*JS13/40,IF(JJ13=4,JU13*JS13/40,IF(JJ13=5,JU13*JS13/40,JU13*JS13/173)))),"")</f>
        <v/>
      </c>
      <c r="JW13" s="241">
        <f>IFERROR(+IF($J$5&gt;JP13,DATEDIF(JO13,$J$5,"Y"),DATEDIF(JO13,JP13,"Y")),0)</f>
        <v>0</v>
      </c>
      <c r="JX13" s="234">
        <f t="shared" ref="JX13:JX14" si="100">IF(JN13=2,0.25,0)</f>
        <v>0</v>
      </c>
      <c r="JY13" s="234">
        <f>IF(JW13=0,0,IF(JW13&gt;=50,0.25,IF(JW13&lt;=24,0.25,0)))</f>
        <v>0</v>
      </c>
      <c r="JZ13" s="234">
        <f t="shared" ref="JZ13:JZ14" si="101">IF(JR13=2,0.25,0)</f>
        <v>0</v>
      </c>
      <c r="KA13" s="242">
        <f t="shared" ref="KA13:KA14" si="102">+IF(JH13="",0,IF(JU13="NO APLICA",0,JV13+JX13+JZ13+IF(JY13="N/A",0,JY13)))</f>
        <v>0</v>
      </c>
    </row>
    <row r="14" spans="1:287" x14ac:dyDescent="0.25">
      <c r="A14" s="234">
        <f>+A13+1</f>
        <v>2</v>
      </c>
      <c r="B14" s="235" t="str">
        <f t="shared" ref="B14" si="103">+IFERROR(YEAR(D$11),"")</f>
        <v/>
      </c>
      <c r="C14" s="236" t="str">
        <f>+IFERROR(VLOOKUP(B14,'Referencia Parámetros'!$A$2:$B$18,2),"")</f>
        <v/>
      </c>
      <c r="D14" s="1"/>
      <c r="E14" s="1"/>
      <c r="F14" s="136" t="str">
        <f>IFERROR(+VLOOKUP(D14,'Año 1'!JI$14:JK$113,3,FALSE),"Completar")</f>
        <v>Completar</v>
      </c>
      <c r="G14" s="134"/>
      <c r="H14" s="134"/>
      <c r="I14" s="134"/>
      <c r="J14" s="136" t="str">
        <f>+IFERROR(VLOOKUP(D14,'Año 1'!JI$14:JS$113,7,0),"Completar")</f>
        <v>Completar</v>
      </c>
      <c r="K14" s="137" t="str">
        <f>IFERROR(VLOOKUP(D14,'Año 1'!JI$14:JS$113,8,FALSE),"Completar")</f>
        <v>Completar</v>
      </c>
      <c r="L14" s="137" t="str">
        <f>IFERROR(VLOOKUP(D14,'Año 1'!JI$14:JS$113,9,FALSE),"Completar")</f>
        <v>Completar</v>
      </c>
      <c r="M14" s="135"/>
      <c r="N14" s="136" t="str">
        <f>IFERROR(VLOOKUP(D14,'Año 1'!JI$14:JS$113,11,FALSE),"Completar")</f>
        <v>Completar</v>
      </c>
      <c r="O14" s="237">
        <f t="shared" ref="O14" si="104">IFERROR(IF(F14=1,G14,IF(F14=4,G14,IF(F14=5,G14,(H14*8+I14)))),"")</f>
        <v>0</v>
      </c>
      <c r="P14" s="238">
        <f t="shared" si="0"/>
        <v>0</v>
      </c>
      <c r="Q14" s="239" t="str">
        <f>IFERROR(IF(P14&gt;20*C14,'Referencia Parámetros'!$D$20,IF(P14&gt;10*C14,'Referencia Parámetros'!$D$21,IF(P14&gt;5*C14,'Referencia Parámetros'!$D$22, IF(P14&gt;1,'Referencia Parámetros'!$D$23,"NO APLICA")))),"")</f>
        <v/>
      </c>
      <c r="R14" s="240" t="str">
        <f t="shared" ref="R14:R77" si="105">IFERROR(IF(Q14="NO APLICA",0,IF(F14=1,Q14*O14/40,IF(F14=4,Q14*O14/40,IF(F14=5,Q14*O14/40,Q14*O14/173)))),"")</f>
        <v/>
      </c>
      <c r="S14" s="241">
        <f t="shared" ref="S14:S77" si="106">+IF(K14="Completar",0,IF($J$5&gt;L14,DATEDIF(K14,$J$5,"Y"),DATEDIF(K14,L14,"Y")))</f>
        <v>0</v>
      </c>
      <c r="T14" s="234">
        <f t="shared" si="1"/>
        <v>0</v>
      </c>
      <c r="U14" s="234">
        <f t="shared" ref="U14:U77" si="107">IF(S14=0,0,IF(S14&gt;=50,0.25,IF(S14&lt;=24,0.25,0)))</f>
        <v>0</v>
      </c>
      <c r="V14" s="234">
        <f t="shared" si="2"/>
        <v>0</v>
      </c>
      <c r="W14" s="242">
        <f t="shared" si="3"/>
        <v>0</v>
      </c>
      <c r="Y14" s="234">
        <f>+Y13+1</f>
        <v>2</v>
      </c>
      <c r="Z14" s="235" t="str">
        <f t="shared" ref="Z14:Z77" si="108">IFERROR(YEAR(AB$11),"")</f>
        <v/>
      </c>
      <c r="AA14" s="236" t="str">
        <f>IFERROR(VLOOKUP(Z14,'Referencia Parámetros'!$A$2:$B$15,2),"")</f>
        <v/>
      </c>
      <c r="AB14" s="1"/>
      <c r="AC14" s="1"/>
      <c r="AD14" s="136" t="str">
        <f t="shared" si="4"/>
        <v>Completar</v>
      </c>
      <c r="AE14" s="134"/>
      <c r="AF14" s="134"/>
      <c r="AG14" s="134"/>
      <c r="AH14" s="136" t="str">
        <f t="shared" si="5"/>
        <v>Completar</v>
      </c>
      <c r="AI14" s="137" t="str">
        <f t="shared" si="6"/>
        <v>Completar</v>
      </c>
      <c r="AJ14" s="137" t="str">
        <f t="shared" si="7"/>
        <v>Completar</v>
      </c>
      <c r="AK14" s="135"/>
      <c r="AL14" s="136" t="str">
        <f t="shared" si="8"/>
        <v>Completar</v>
      </c>
      <c r="AM14" s="237">
        <f t="shared" ref="AM14" si="109">IFERROR(IF(AD14=1,AE14,IF(AD14=4,AE14,IF(AD14=5,AE14,(AF14*8+AG14)))),"")</f>
        <v>0</v>
      </c>
      <c r="AN14" s="238">
        <f t="shared" si="9"/>
        <v>0</v>
      </c>
      <c r="AO14" s="239" t="str">
        <f>IFERROR(IF(AN14&gt;20*AA14,'Referencia Parámetros'!$D$20,IF(AN14&gt;10*AA14,'Referencia Parámetros'!$D$21,IF(AN14&gt;5*AA14,'Referencia Parámetros'!$D$22, IF(AN14&gt;1,'Referencia Parámetros'!$D$23,"NO APLICA")))),"")</f>
        <v/>
      </c>
      <c r="AP14" s="240" t="str">
        <f t="shared" ref="AP14:AP77" si="110">IFERROR(IF(AO14="NO APLICA",0,IF(AD14=1,AO14*AM14/40,IF(AD14=4,AO14*AM14/40,IF(AD14=5,AO14*AM14/40,AO14*AM14/173)))),"")</f>
        <v/>
      </c>
      <c r="AQ14" s="241">
        <f t="shared" ref="AQ14:AQ77" si="111">+IF(AI14="Completar",0,IF($J$5&gt;AJ14,DATEDIF(AI14,$J$5,"Y"),DATEDIF(AI14,AJ14,"Y")))</f>
        <v>0</v>
      </c>
      <c r="AR14" s="234">
        <f t="shared" si="10"/>
        <v>0</v>
      </c>
      <c r="AS14" s="234">
        <f t="shared" ref="AS14:AS77" si="112">IF(AQ14=0,0,IF(AQ14&gt;=50,0.25,IF(AQ14&lt;=24,0.25,0)))</f>
        <v>0</v>
      </c>
      <c r="AT14" s="234">
        <f t="shared" si="11"/>
        <v>0</v>
      </c>
      <c r="AU14" s="242">
        <f t="shared" si="12"/>
        <v>0</v>
      </c>
      <c r="AW14" s="234">
        <f>+AW13+1</f>
        <v>2</v>
      </c>
      <c r="AX14" s="235" t="str">
        <f t="shared" ref="AX14:AX77" si="113">IFERROR(YEAR(AZ$11),"")</f>
        <v/>
      </c>
      <c r="AY14" s="236" t="str">
        <f>IFERROR(VLOOKUP(AX14,'Referencia Parámetros'!$A$2:$B$15,2),"")</f>
        <v/>
      </c>
      <c r="AZ14" s="1"/>
      <c r="BA14" s="1"/>
      <c r="BB14" s="136" t="str">
        <f t="shared" si="13"/>
        <v>Completar</v>
      </c>
      <c r="BC14" s="134"/>
      <c r="BD14" s="134"/>
      <c r="BE14" s="134"/>
      <c r="BF14" s="136" t="str">
        <f t="shared" si="14"/>
        <v>Completar</v>
      </c>
      <c r="BG14" s="137" t="str">
        <f t="shared" si="15"/>
        <v>Completar</v>
      </c>
      <c r="BH14" s="137" t="str">
        <f t="shared" si="16"/>
        <v>Completar</v>
      </c>
      <c r="BI14" s="135"/>
      <c r="BJ14" s="136" t="str">
        <f t="shared" si="17"/>
        <v>Completar</v>
      </c>
      <c r="BK14" s="237">
        <f t="shared" ref="BK14" si="114">IFERROR(IF(BB14=1,BC14,IF(BB14=4,BC14,IF(BB14=5,BC14,(BD14*8+BE14)))),"")</f>
        <v>0</v>
      </c>
      <c r="BL14" s="238">
        <f t="shared" si="18"/>
        <v>0</v>
      </c>
      <c r="BM14" s="239" t="str">
        <f>IFERROR(IF(BL14&gt;20*AY14,'Referencia Parámetros'!$D$20,IF(BL14&gt;10*AY14,'Referencia Parámetros'!$D$21,IF(BL14&gt;5*AY14,'Referencia Parámetros'!$D$22, IF(BL14&gt;1,'Referencia Parámetros'!$D$23,"NO APLICA")))),"")</f>
        <v/>
      </c>
      <c r="BN14" s="240" t="str">
        <f t="shared" ref="BN14:BN77" si="115">IFERROR(IF(BM14="NO APLICA",0,IF(BB14=1,BM14*BK14/40,IF(BB14=4,BM14*BK14/40,IF(BB14=5,BM14*BK14/40,BM14*BK14/173)))),"")</f>
        <v/>
      </c>
      <c r="BO14" s="241">
        <f t="shared" ref="BO14:BO77" si="116">IFERROR(+IF($J$5&gt;BH14,DATEDIF(BG14,$J$5,"Y"),DATEDIF(BG14,BH14,"Y")),0)</f>
        <v>0</v>
      </c>
      <c r="BP14" s="234">
        <f t="shared" si="19"/>
        <v>0</v>
      </c>
      <c r="BQ14" s="234">
        <f t="shared" ref="BQ14:BQ77" si="117">IF(BO14=0,0,IF(BO14&gt;=50,0.25,IF(BO14&lt;=24,0.25,0)))</f>
        <v>0</v>
      </c>
      <c r="BR14" s="234">
        <f t="shared" si="20"/>
        <v>0</v>
      </c>
      <c r="BS14" s="242">
        <f t="shared" si="21"/>
        <v>0</v>
      </c>
      <c r="BU14" s="234">
        <f>+BU13+1</f>
        <v>2</v>
      </c>
      <c r="BV14" s="235" t="str">
        <f t="shared" ref="BV14:BV77" si="118">IFERROR(YEAR(BX$11),"")</f>
        <v/>
      </c>
      <c r="BW14" s="236" t="str">
        <f>IFERROR(VLOOKUP(BV14,'Referencia Parámetros'!$A$2:$B$15,2),"")</f>
        <v/>
      </c>
      <c r="BX14" s="1"/>
      <c r="BY14" s="1"/>
      <c r="BZ14" s="136" t="str">
        <f t="shared" si="22"/>
        <v>Completar</v>
      </c>
      <c r="CA14" s="134"/>
      <c r="CB14" s="134"/>
      <c r="CC14" s="134"/>
      <c r="CD14" s="136" t="str">
        <f t="shared" si="23"/>
        <v>Completar</v>
      </c>
      <c r="CE14" s="137" t="str">
        <f t="shared" si="24"/>
        <v>Completar</v>
      </c>
      <c r="CF14" s="137" t="str">
        <f t="shared" si="25"/>
        <v>Completar</v>
      </c>
      <c r="CG14" s="135"/>
      <c r="CH14" s="136" t="str">
        <f t="shared" si="26"/>
        <v>Completar</v>
      </c>
      <c r="CI14" s="237">
        <f t="shared" ref="CI14" si="119">IFERROR(IF(BZ14=1,CA14,IF(BZ14=4,CA14,IF(BZ14=5,CA14,(CB14*8+CC14)))),"")</f>
        <v>0</v>
      </c>
      <c r="CJ14" s="238">
        <f t="shared" si="27"/>
        <v>0</v>
      </c>
      <c r="CK14" s="239" t="str">
        <f>IFERROR(IF(CJ14&gt;20*BW14,'Referencia Parámetros'!$D$20,IF(CJ14&gt;10*BW14,'Referencia Parámetros'!$D$21,IF(CJ14&gt;5*BW14,'Referencia Parámetros'!$D$22, IF(CJ14&gt;1,'Referencia Parámetros'!$D$23,"NO APLICA")))),"")</f>
        <v/>
      </c>
      <c r="CL14" s="240" t="str">
        <f t="shared" ref="CL14:CL77" si="120">IFERROR(+IF(CK14="NO APLICA",0,IF(BZ14=1,CK14*CI14/40,IF(BZ14=4,CK14*CI14/40,IF(BZ14=5,CK14*CI14/40,CK14*CI14/173)))),"")</f>
        <v/>
      </c>
      <c r="CM14" s="241">
        <f t="shared" ref="CM14:CM77" si="121">IFERROR(+IF($J$5&gt;CF14,DATEDIF(CE14,$J$5,"Y"),DATEDIF(CE14,CF14,"Y")),0)</f>
        <v>0</v>
      </c>
      <c r="CN14" s="234">
        <f t="shared" si="28"/>
        <v>0</v>
      </c>
      <c r="CO14" s="234">
        <f t="shared" ref="CO14:CO77" si="122">IF(CM14=0,0,IF(CM14&gt;=50,0.25,IF(CM14&lt;=24,0.25,0)))</f>
        <v>0</v>
      </c>
      <c r="CP14" s="234">
        <f t="shared" si="29"/>
        <v>0</v>
      </c>
      <c r="CQ14" s="242">
        <f t="shared" si="30"/>
        <v>0</v>
      </c>
      <c r="CS14" s="234">
        <f>+CS13+1</f>
        <v>2</v>
      </c>
      <c r="CT14" s="235" t="str">
        <f t="shared" ref="CT14:CT77" si="123">IFERROR(YEAR(CV$11),"")</f>
        <v/>
      </c>
      <c r="CU14" s="236" t="str">
        <f>IFERROR(+VLOOKUP(CT14,'Referencia Parámetros'!$A$2:$B$15,2),"")</f>
        <v/>
      </c>
      <c r="CV14" s="1"/>
      <c r="CW14" s="1"/>
      <c r="CX14" s="136" t="str">
        <f t="shared" si="31"/>
        <v>Completar</v>
      </c>
      <c r="CY14" s="134"/>
      <c r="CZ14" s="134"/>
      <c r="DA14" s="134"/>
      <c r="DB14" s="136" t="str">
        <f t="shared" si="32"/>
        <v>Completar</v>
      </c>
      <c r="DC14" s="137" t="str">
        <f t="shared" si="33"/>
        <v>Completar</v>
      </c>
      <c r="DD14" s="137" t="str">
        <f t="shared" si="34"/>
        <v>Completar</v>
      </c>
      <c r="DE14" s="135"/>
      <c r="DF14" s="136" t="str">
        <f t="shared" si="35"/>
        <v>Completar</v>
      </c>
      <c r="DG14" s="237">
        <f t="shared" ref="DG14" si="124">IFERROR(IF(CX14=1,CY14,IF(CX14=4,CY14,IF(CX14=5,CY14,(CZ14*8+DA14)))),"")</f>
        <v>0</v>
      </c>
      <c r="DH14" s="238">
        <f t="shared" si="36"/>
        <v>0</v>
      </c>
      <c r="DI14" s="239" t="str">
        <f>IFERROR(IF(DH14&gt;20*CU14,'Referencia Parámetros'!$D$20,IF(DH14&gt;10*CU14,'Referencia Parámetros'!$D$21,IF(DH14&gt;5*CU14,'Referencia Parámetros'!$D$22, IF(DH14&gt;1,'Referencia Parámetros'!$D$23,"NO APLICA")))),"")</f>
        <v/>
      </c>
      <c r="DJ14" s="240" t="str">
        <f t="shared" ref="DJ14:DJ77" si="125">IFERROR(+IF(DI14="NO APLICA",0,IF(CX14=1,DI14*DG14/40,IF(CX14=4,DI14*DG14/40,IF(CX14=5,DI14*DG14/40,DI14*DG14/173)))),"")</f>
        <v/>
      </c>
      <c r="DK14" s="241">
        <f t="shared" ref="DK14:DK77" si="126">IFERROR(+IF($J$5&gt;DD14,DATEDIF(DC14,$J$5,"Y"),DATEDIF(DC14,DD14,"Y")),0)</f>
        <v>0</v>
      </c>
      <c r="DL14" s="234">
        <f t="shared" si="37"/>
        <v>0</v>
      </c>
      <c r="DM14" s="234">
        <f t="shared" ref="DM14:DM77" si="127">IF(DK14=0,0,IF(DK14&gt;=50,0.25,IF(DK14&lt;=24,0.25,0)))</f>
        <v>0</v>
      </c>
      <c r="DN14" s="234">
        <f t="shared" si="38"/>
        <v>0</v>
      </c>
      <c r="DO14" s="242">
        <f t="shared" si="39"/>
        <v>0</v>
      </c>
      <c r="DQ14" s="234">
        <f>+DQ13+1</f>
        <v>2</v>
      </c>
      <c r="DR14" s="235" t="str">
        <f t="shared" ref="DR14:DR77" si="128">IFERROR(YEAR(DT$11),"")</f>
        <v/>
      </c>
      <c r="DS14" s="236" t="str">
        <f>IFERROR(+VLOOKUP(DR14,'Referencia Parámetros'!$A$2:$B$15,2),"")</f>
        <v/>
      </c>
      <c r="DT14" s="1"/>
      <c r="DU14" s="1"/>
      <c r="DV14" s="136" t="str">
        <f t="shared" si="40"/>
        <v>Completar</v>
      </c>
      <c r="DW14" s="134"/>
      <c r="DX14" s="134"/>
      <c r="DY14" s="134"/>
      <c r="DZ14" s="136" t="str">
        <f t="shared" si="41"/>
        <v>Completar</v>
      </c>
      <c r="EA14" s="137" t="str">
        <f t="shared" si="42"/>
        <v>Completar</v>
      </c>
      <c r="EB14" s="137" t="str">
        <f t="shared" si="43"/>
        <v>Completar</v>
      </c>
      <c r="EC14" s="135"/>
      <c r="ED14" s="136" t="str">
        <f t="shared" si="44"/>
        <v>Completar</v>
      </c>
      <c r="EE14" s="237">
        <f t="shared" ref="EE14" si="129">IFERROR(IF(DV14=1,DW14,IF(DV14=4,DW14,IF(DV14=5,DW14,(DX14*8+DY14)))),"")</f>
        <v>0</v>
      </c>
      <c r="EF14" s="238">
        <f t="shared" si="45"/>
        <v>0</v>
      </c>
      <c r="EG14" s="239" t="str">
        <f>IFERROR(IF(EF14&gt;20*DS14,'Referencia Parámetros'!$D$20,IF(EF14&gt;10*DS14,'Referencia Parámetros'!$D$21,IF(EF14&gt;5*DS14,'Referencia Parámetros'!$D$22, IF(EF14&gt;1,'Referencia Parámetros'!$D$23,"NO APLICA")))),"")</f>
        <v/>
      </c>
      <c r="EH14" s="240" t="str">
        <f t="shared" ref="EH14:EH77" si="130">IFERROR(+IF(EG14="NO APLICA",0,IF(DV14=1,EG14*EE14/40,IF(DV14=4,EG14*EE14/40,IF(DV14=5,EG14*EE14/40,EG14*EE14/173)))),"")</f>
        <v/>
      </c>
      <c r="EI14" s="241">
        <f t="shared" ref="EI14:EI77" si="131">IFERROR(+IF($J$5&gt;EB14,DATEDIF(EA14,$J$5,"Y"),DATEDIF(EA14,EB14,"Y")),0)</f>
        <v>0</v>
      </c>
      <c r="EJ14" s="234">
        <f t="shared" si="46"/>
        <v>0</v>
      </c>
      <c r="EK14" s="234">
        <f t="shared" ref="EK14:EK77" si="132">IF(EI14=0,0,IF(EI14&gt;=50,0.25,IF(EI14&lt;=24,0.25,0)))</f>
        <v>0</v>
      </c>
      <c r="EL14" s="234">
        <f t="shared" si="47"/>
        <v>0</v>
      </c>
      <c r="EM14" s="242">
        <f t="shared" si="48"/>
        <v>0</v>
      </c>
      <c r="EO14" s="234">
        <f>+EO13+1</f>
        <v>2</v>
      </c>
      <c r="EP14" s="235" t="str">
        <f t="shared" ref="EP14:EP77" si="133">IFERROR(+YEAR(ER$11),"")</f>
        <v/>
      </c>
      <c r="EQ14" s="236" t="str">
        <f>IFERROR(+VLOOKUP(EP14,'Referencia Parámetros'!$A$2:$B$15,2),"")</f>
        <v/>
      </c>
      <c r="ER14" s="1"/>
      <c r="ES14" s="1"/>
      <c r="ET14" s="136" t="str">
        <f t="shared" si="49"/>
        <v>Completar</v>
      </c>
      <c r="EU14" s="134"/>
      <c r="EV14" s="134"/>
      <c r="EW14" s="134"/>
      <c r="EX14" s="136" t="str">
        <f t="shared" si="50"/>
        <v>Completar</v>
      </c>
      <c r="EY14" s="137" t="str">
        <f t="shared" si="51"/>
        <v>Completar</v>
      </c>
      <c r="EZ14" s="137" t="str">
        <f t="shared" si="52"/>
        <v>Completar</v>
      </c>
      <c r="FA14" s="135"/>
      <c r="FB14" s="136" t="str">
        <f t="shared" si="53"/>
        <v>Completar</v>
      </c>
      <c r="FC14" s="237">
        <f t="shared" ref="FC14" si="134">IFERROR(IF(ET14=1,EU14,IF(ET14=4,EU14,IF(ET14=5,EU14,(EV14*8+EW14)))),"")</f>
        <v>0</v>
      </c>
      <c r="FD14" s="238">
        <f t="shared" si="54"/>
        <v>0</v>
      </c>
      <c r="FE14" s="239" t="str">
        <f>IFERROR(IF(FD14&gt;20*EQ14,'Referencia Parámetros'!$D$20,IF(FD14&gt;10*EQ14,'Referencia Parámetros'!$D$21,IF(FD14&gt;5*EQ14,'Referencia Parámetros'!$D$22, IF(FD14&gt;1,'Referencia Parámetros'!$D$23,"NO APLICA")))),"")</f>
        <v/>
      </c>
      <c r="FF14" s="240" t="str">
        <f t="shared" ref="FF14:FF77" si="135">IFERROR(+IF(FE14="NO APLICA",0,IF(ET14=1,FE14*FC14/40,IF(ET14=4,FE14*FC14/40,IF(ET14=5,FE14*FC14/40,FE14*FC14/173)))),"")</f>
        <v/>
      </c>
      <c r="FG14" s="241">
        <f t="shared" ref="FG14:FG77" si="136">IFERROR(+IF($J$5&gt;EZ14,DATEDIF(EY14,$J$5,"Y"),DATEDIF(EY14,EZ14,"Y")),0)</f>
        <v>0</v>
      </c>
      <c r="FH14" s="234">
        <f t="shared" si="55"/>
        <v>0</v>
      </c>
      <c r="FI14" s="234">
        <f t="shared" ref="FI14:FI77" si="137">IF(FG14=0,0,IF(FG14&gt;=50,0.25,IF(FG14&lt;=24,0.25,0)))</f>
        <v>0</v>
      </c>
      <c r="FJ14" s="234">
        <f t="shared" si="56"/>
        <v>0</v>
      </c>
      <c r="FK14" s="242">
        <f t="shared" si="57"/>
        <v>0</v>
      </c>
      <c r="FM14" s="234">
        <f>+FM13+1</f>
        <v>2</v>
      </c>
      <c r="FN14" s="235" t="str">
        <f t="shared" ref="FN14:FN77" si="138">IFERROR(+YEAR(FP$11),"")</f>
        <v/>
      </c>
      <c r="FO14" s="236" t="str">
        <f>IFERROR(+VLOOKUP(FN14,'Referencia Parámetros'!$A$2:$B$15,2),"")</f>
        <v/>
      </c>
      <c r="FP14" s="1"/>
      <c r="FQ14" s="1"/>
      <c r="FR14" s="136" t="str">
        <f t="shared" si="58"/>
        <v>Completar</v>
      </c>
      <c r="FS14" s="134"/>
      <c r="FT14" s="134"/>
      <c r="FU14" s="134"/>
      <c r="FV14" s="136" t="str">
        <f t="shared" si="59"/>
        <v>Completar</v>
      </c>
      <c r="FW14" s="137" t="str">
        <f t="shared" si="60"/>
        <v>Completar</v>
      </c>
      <c r="FX14" s="137" t="str">
        <f t="shared" si="61"/>
        <v>Completar</v>
      </c>
      <c r="FY14" s="135"/>
      <c r="FZ14" s="136" t="str">
        <f t="shared" si="62"/>
        <v>Completar</v>
      </c>
      <c r="GA14" s="237">
        <f t="shared" ref="GA14" si="139">IFERROR(IF(FR14=1,FS14,IF(FR14=4,FS14,IF(FR14=5,FS14,(FT14*8+FU14)))),"")</f>
        <v>0</v>
      </c>
      <c r="GB14" s="238">
        <f t="shared" si="63"/>
        <v>0</v>
      </c>
      <c r="GC14" s="239" t="str">
        <f>IFERROR(IF(GB14&gt;20*FO14,'Referencia Parámetros'!$D$20,IF(GB14&gt;10*FO14,'Referencia Parámetros'!$D$21,IF(GB14&gt;5*FO14,'Referencia Parámetros'!$D$22, IF(GB14&gt;1,'Referencia Parámetros'!$D$23,"NO APLICA")))),"")</f>
        <v/>
      </c>
      <c r="GD14" s="240" t="str">
        <f t="shared" ref="GD14:GD77" si="140">IFERROR(+IF(GC14="NO APLICA",0,IF(FR14=1,GC14*GA14/40,IF(FR14=4,GC14*GA14/40,IF(FR14=5,GC14*GA14/40,GC14*GA14/173)))),"")</f>
        <v/>
      </c>
      <c r="GE14" s="241">
        <f t="shared" ref="GE14:GE77" si="141">IFERROR(+IF($J$5&gt;FX14,DATEDIF(FW14,$J$5,"Y"),DATEDIF(FW14,FX14,"Y")),0)</f>
        <v>0</v>
      </c>
      <c r="GF14" s="234">
        <f t="shared" si="64"/>
        <v>0</v>
      </c>
      <c r="GG14" s="234">
        <f t="shared" ref="GG14:GG77" si="142">IF(GE14=0,0,IF(GE14&gt;=50,0.25,IF(GE14&lt;=24,0.25,0)))</f>
        <v>0</v>
      </c>
      <c r="GH14" s="234">
        <f t="shared" si="65"/>
        <v>0</v>
      </c>
      <c r="GI14" s="242">
        <f t="shared" si="66"/>
        <v>0</v>
      </c>
      <c r="GK14" s="234">
        <f>+GK13+1</f>
        <v>2</v>
      </c>
      <c r="GL14" s="235" t="str">
        <f t="shared" ref="GL14:GL77" si="143">IFERROR(+YEAR(GN$11),"")</f>
        <v/>
      </c>
      <c r="GM14" s="236" t="str">
        <f>IFERROR(+VLOOKUP(GL14,'Referencia Parámetros'!$A$2:$B$15,2),"")</f>
        <v/>
      </c>
      <c r="GN14" s="1"/>
      <c r="GO14" s="1"/>
      <c r="GP14" s="136" t="str">
        <f t="shared" si="67"/>
        <v>Completar</v>
      </c>
      <c r="GQ14" s="134"/>
      <c r="GR14" s="134"/>
      <c r="GS14" s="134"/>
      <c r="GT14" s="136" t="str">
        <f t="shared" si="68"/>
        <v>Completar</v>
      </c>
      <c r="GU14" s="137" t="str">
        <f t="shared" si="69"/>
        <v>Completar</v>
      </c>
      <c r="GV14" s="137" t="str">
        <f t="shared" si="70"/>
        <v>Completar</v>
      </c>
      <c r="GW14" s="135"/>
      <c r="GX14" s="136" t="str">
        <f t="shared" si="71"/>
        <v>Completar</v>
      </c>
      <c r="GY14" s="237">
        <f t="shared" ref="GY14" si="144">IFERROR(IF(GP14=1,GQ14,IF(GP14=4,GQ14,IF(GP14=5,GQ14,(GR14*8+GS14)))),"")</f>
        <v>0</v>
      </c>
      <c r="GZ14" s="238">
        <f t="shared" si="72"/>
        <v>0</v>
      </c>
      <c r="HA14" s="239" t="str">
        <f>IFERROR(IF(GZ14&gt;20*GM14,'Referencia Parámetros'!$D$20,IF(GZ14&gt;10*GM14,'Referencia Parámetros'!$D$21,IF(GZ14&gt;5*GM14,'Referencia Parámetros'!$D$22, IF(GZ14&gt;1,'Referencia Parámetros'!$D$23,"NO APLICA")))),"")</f>
        <v/>
      </c>
      <c r="HB14" s="240" t="str">
        <f t="shared" ref="HB14:HB77" si="145">IFERROR(+IF(HA14="NO APLICA",0,IF(GP14=1,HA14*GY14/40,IF(GP14=4,HA14*GY14/40,IF(GP14=5,HA14*GY14/40,HA14*GY14/173)))),"")</f>
        <v/>
      </c>
      <c r="HC14" s="241">
        <f t="shared" ref="HC14:HC77" si="146">IFERROR(+IF($J$5&gt;GV14,DATEDIF(GU14,$J$5,"Y"),DATEDIF(GU14,GV14,"Y")),0)</f>
        <v>0</v>
      </c>
      <c r="HD14" s="234">
        <f t="shared" si="73"/>
        <v>0</v>
      </c>
      <c r="HE14" s="234">
        <f t="shared" ref="HE14:HE77" si="147">IF(HC14=0,0,IF(HC14&gt;=50,0.25,IF(HC14&lt;=24,0.25,0)))</f>
        <v>0</v>
      </c>
      <c r="HF14" s="234">
        <f t="shared" si="74"/>
        <v>0</v>
      </c>
      <c r="HG14" s="242">
        <f t="shared" si="75"/>
        <v>0</v>
      </c>
      <c r="HI14" s="234">
        <f>+HI13+1</f>
        <v>2</v>
      </c>
      <c r="HJ14" s="235" t="str">
        <f t="shared" ref="HJ14:HJ77" si="148">IFERROR(+YEAR(HL$11),"")</f>
        <v/>
      </c>
      <c r="HK14" s="236" t="str">
        <f>IFERROR(+VLOOKUP(HJ14,'Referencia Parámetros'!$A$2:$B$15,2),"")</f>
        <v/>
      </c>
      <c r="HL14" s="1"/>
      <c r="HM14" s="1"/>
      <c r="HN14" s="136" t="str">
        <f t="shared" si="76"/>
        <v>Completar</v>
      </c>
      <c r="HO14" s="134"/>
      <c r="HP14" s="134"/>
      <c r="HQ14" s="134"/>
      <c r="HR14" s="136" t="str">
        <f t="shared" si="77"/>
        <v>Completar</v>
      </c>
      <c r="HS14" s="137" t="str">
        <f t="shared" si="78"/>
        <v>Completar</v>
      </c>
      <c r="HT14" s="137" t="str">
        <f t="shared" si="79"/>
        <v>Completar</v>
      </c>
      <c r="HU14" s="135"/>
      <c r="HV14" s="136" t="str">
        <f t="shared" si="80"/>
        <v>Completar</v>
      </c>
      <c r="HW14" s="237">
        <f t="shared" ref="HW14" si="149">IFERROR(IF(HN14=1,HO14,IF(HN14=4,HO14,IF(HN14=5,HO14,(HP14*8+HQ14)))),"")</f>
        <v>0</v>
      </c>
      <c r="HX14" s="238">
        <f t="shared" si="81"/>
        <v>0</v>
      </c>
      <c r="HY14" s="239" t="str">
        <f>IFERROR(IF(HX14&gt;20*HK14,'Referencia Parámetros'!$D$20,IF(HX14&gt;10*HK14,'Referencia Parámetros'!$D$21,IF(HX14&gt;5*HK14,'Referencia Parámetros'!$D$22, IF(HX14&gt;1,'Referencia Parámetros'!$D$23,"NO APLICA")))),"")</f>
        <v/>
      </c>
      <c r="HZ14" s="240" t="str">
        <f t="shared" ref="HZ14:HZ77" si="150">IFERROR(+IF(HY14="NO APLICA",0,IF(HN14=1,HY14*HW14/40,IF(HN14=4,HY14*HW14/40,IF(HN14=5,HY14*HW14/40,HY14*HW14/173)))),"")</f>
        <v/>
      </c>
      <c r="IA14" s="241">
        <f t="shared" ref="IA14:IA77" si="151">IFERROR(+IF($J$5&gt;HT14,DATEDIF(HS14,$J$5,"Y"),DATEDIF(HS14,HT14,"Y")),0)</f>
        <v>0</v>
      </c>
      <c r="IB14" s="234">
        <f t="shared" si="82"/>
        <v>0</v>
      </c>
      <c r="IC14" s="234">
        <f t="shared" ref="IC14:IC77" si="152">IF(IA14=0,0,IF(IA14&gt;=50,0.25,IF(IA14&lt;=24,0.25,0)))</f>
        <v>0</v>
      </c>
      <c r="ID14" s="234">
        <f t="shared" si="83"/>
        <v>0</v>
      </c>
      <c r="IE14" s="242">
        <f t="shared" si="84"/>
        <v>0</v>
      </c>
      <c r="IG14" s="234">
        <f>+IG13+1</f>
        <v>2</v>
      </c>
      <c r="IH14" s="235" t="str">
        <f t="shared" ref="IH14:IH77" si="153">IFERROR(+YEAR(IJ$11),"")</f>
        <v/>
      </c>
      <c r="II14" s="236" t="str">
        <f>IFERROR(+VLOOKUP(IH14,'Referencia Parámetros'!$A$2:$B$15,2),"")</f>
        <v/>
      </c>
      <c r="IJ14" s="1"/>
      <c r="IK14" s="1"/>
      <c r="IL14" s="136" t="str">
        <f t="shared" si="85"/>
        <v>Completar</v>
      </c>
      <c r="IM14" s="134"/>
      <c r="IN14" s="134"/>
      <c r="IO14" s="134"/>
      <c r="IP14" s="136" t="str">
        <f t="shared" si="86"/>
        <v>Completar</v>
      </c>
      <c r="IQ14" s="137" t="str">
        <f t="shared" si="87"/>
        <v>Completar</v>
      </c>
      <c r="IR14" s="137" t="str">
        <f t="shared" si="88"/>
        <v>Completar</v>
      </c>
      <c r="IS14" s="135"/>
      <c r="IT14" s="136" t="str">
        <f t="shared" si="89"/>
        <v>Completar</v>
      </c>
      <c r="IU14" s="237">
        <f t="shared" ref="IU14" si="154">IFERROR(IF(IL14=1,IM14,IF(IL14=4,IM14,IF(IL14=5,IM14,(IN14*8+IO14)))),"")</f>
        <v>0</v>
      </c>
      <c r="IV14" s="238">
        <f t="shared" si="90"/>
        <v>0</v>
      </c>
      <c r="IW14" s="239" t="str">
        <f>IFERROR(IF(IV14&gt;20*II14,'Referencia Parámetros'!$D$20,IF(IV14&gt;10*II14,'Referencia Parámetros'!$D$21,IF(IV14&gt;5*II14,'Referencia Parámetros'!$D$22, IF(IV14&gt;1,'Referencia Parámetros'!$D$23,"NO APLICA")))),"")</f>
        <v/>
      </c>
      <c r="IX14" s="240" t="str">
        <f t="shared" ref="IX14:IX77" si="155">IFERROR(+IF(IW14="NO APLICA",0,IF(IL14=1,IW14*IU14/40,IF(IL14=4,IW14*IU14/40,IF(IL14=5,IW14*IU14/40,IW14*IU14/173)))),"")</f>
        <v/>
      </c>
      <c r="IY14" s="241">
        <f t="shared" ref="IY14:IY77" si="156">IFERROR(+IF($J$5&gt;IR14,DATEDIF(IQ14,$J$5,"Y"),DATEDIF(IQ14,IR14,"Y")),0)</f>
        <v>0</v>
      </c>
      <c r="IZ14" s="234">
        <f t="shared" si="91"/>
        <v>0</v>
      </c>
      <c r="JA14" s="234">
        <f t="shared" ref="JA14:JA77" si="157">IF(IY14=0,0,IF(IY14&gt;=50,0.25,IF(IY14&lt;=24,0.25,0)))</f>
        <v>0</v>
      </c>
      <c r="JB14" s="234">
        <f t="shared" si="92"/>
        <v>0</v>
      </c>
      <c r="JC14" s="242">
        <f t="shared" si="93"/>
        <v>0</v>
      </c>
      <c r="JD14" s="198"/>
      <c r="JE14" s="234">
        <f>+JE13+1</f>
        <v>2</v>
      </c>
      <c r="JF14" s="235" t="str">
        <f t="shared" ref="JF14:JF77" si="158">IFERROR(+YEAR(JH$11),"")</f>
        <v/>
      </c>
      <c r="JG14" s="236" t="str">
        <f>IFERROR(+VLOOKUP(JF14,'Referencia Parámetros'!$A$2:$B$15,2),"")</f>
        <v/>
      </c>
      <c r="JH14" s="1"/>
      <c r="JI14" s="1"/>
      <c r="JJ14" s="136" t="str">
        <f t="shared" si="94"/>
        <v>Completar</v>
      </c>
      <c r="JK14" s="134"/>
      <c r="JL14" s="134"/>
      <c r="JM14" s="134"/>
      <c r="JN14" s="136" t="str">
        <f t="shared" si="95"/>
        <v>Completar</v>
      </c>
      <c r="JO14" s="137" t="str">
        <f t="shared" si="96"/>
        <v>Completar</v>
      </c>
      <c r="JP14" s="137" t="str">
        <f t="shared" si="97"/>
        <v>Completar</v>
      </c>
      <c r="JQ14" s="135"/>
      <c r="JR14" s="136" t="str">
        <f t="shared" si="98"/>
        <v>Completar</v>
      </c>
      <c r="JS14" s="237">
        <f t="shared" ref="JS14" si="159">IFERROR(IF(JJ14=1,JK14,IF(JJ14=4,JK14,IF(JJ14=5,JK14,(JL14*8+JM14)))),"")</f>
        <v>0</v>
      </c>
      <c r="JT14" s="238">
        <f t="shared" si="99"/>
        <v>0</v>
      </c>
      <c r="JU14" s="239" t="str">
        <f>IFERROR(IF(JT14&gt;20*JG14,'Referencia Parámetros'!$D$20,IF(JT14&gt;10*JG14,'Referencia Parámetros'!$D$21,IF(JT14&gt;5*JG14,'Referencia Parámetros'!$D$22, IF(JT14&gt;1,'Referencia Parámetros'!$D$23,"NO APLICA")))),"")</f>
        <v/>
      </c>
      <c r="JV14" s="240" t="str">
        <f t="shared" ref="JV14:JV77" si="160">IFERROR(+IF(JU14="NO APLICA",0,IF(JJ14=1,JU14*JS14/40,IF(JJ14=4,JU14*JS14/40,IF(JJ14=5,JU14*JS14/40,JU14*JS14/173)))),"")</f>
        <v/>
      </c>
      <c r="JW14" s="241">
        <f t="shared" ref="JW14:JW77" si="161">IFERROR(+IF($J$5&gt;JP14,DATEDIF(JO14,$J$5,"Y"),DATEDIF(JO14,JP14,"Y")),0)</f>
        <v>0</v>
      </c>
      <c r="JX14" s="234">
        <f t="shared" si="100"/>
        <v>0</v>
      </c>
      <c r="JY14" s="234">
        <f t="shared" ref="JY14:JY77" si="162">IF(JW14=0,0,IF(JW14&gt;=50,0.25,IF(JW14&lt;=24,0.25,0)))</f>
        <v>0</v>
      </c>
      <c r="JZ14" s="234">
        <f t="shared" si="101"/>
        <v>0</v>
      </c>
      <c r="KA14" s="242">
        <f t="shared" si="102"/>
        <v>0</v>
      </c>
    </row>
    <row r="15" spans="1:287" x14ac:dyDescent="0.25">
      <c r="A15" s="234">
        <f t="shared" ref="A15:A78" si="163">+A14+1</f>
        <v>3</v>
      </c>
      <c r="B15" s="235" t="str">
        <f t="shared" ref="B15:B78" si="164">+IFERROR(YEAR(D$11),"")</f>
        <v/>
      </c>
      <c r="C15" s="236" t="str">
        <f>+IFERROR(VLOOKUP(B15,'Referencia Parámetros'!$A$2:$B$18,2),"")</f>
        <v/>
      </c>
      <c r="D15" s="1"/>
      <c r="E15" s="1"/>
      <c r="F15" s="136" t="str">
        <f>IFERROR(+VLOOKUP(D15,'Año 1'!JI$14:JK$113,3,FALSE),"Completar")</f>
        <v>Completar</v>
      </c>
      <c r="G15" s="134"/>
      <c r="H15" s="134"/>
      <c r="I15" s="134"/>
      <c r="J15" s="136" t="str">
        <f>+IFERROR(VLOOKUP(D15,'Año 1'!JI$14:JS$113,7,0),"Completar")</f>
        <v>Completar</v>
      </c>
      <c r="K15" s="137" t="str">
        <f>IFERROR(VLOOKUP(D15,'Año 1'!JI$14:JS$113,8,FALSE),"Completar")</f>
        <v>Completar</v>
      </c>
      <c r="L15" s="137" t="str">
        <f>IFERROR(VLOOKUP(D15,'Año 1'!JI$14:JS$113,9,FALSE),"Completar")</f>
        <v>Completar</v>
      </c>
      <c r="M15" s="135"/>
      <c r="N15" s="136" t="str">
        <f>IFERROR(VLOOKUP(D15,'Año 1'!JI$14:JS$113,11,FALSE),"Completar")</f>
        <v>Completar</v>
      </c>
      <c r="O15" s="237">
        <f t="shared" ref="O15:O78" si="165">IFERROR(IF(F15=1,G15,IF(F15=4,G15,IF(F15=5,G15,(H15*8+I15)))),"")</f>
        <v>0</v>
      </c>
      <c r="P15" s="238">
        <f t="shared" ref="P15:P78" si="166">IFERROR(IF(F15=1,+E15/O15*40,IF(F15=4,+E15/O15*40,IF(F15=5,+E15/O15*40,E15/O15*173))),0)</f>
        <v>0</v>
      </c>
      <c r="Q15" s="239" t="str">
        <f>IFERROR(IF(P15&gt;20*C15,'Referencia Parámetros'!$D$20,IF(P15&gt;10*C15,'Referencia Parámetros'!$D$21,IF(P15&gt;5*C15,'Referencia Parámetros'!$D$22, IF(P15&gt;1,'Referencia Parámetros'!$D$23,"NO APLICA")))),"")</f>
        <v/>
      </c>
      <c r="R15" s="240" t="str">
        <f t="shared" si="105"/>
        <v/>
      </c>
      <c r="S15" s="241">
        <f t="shared" si="106"/>
        <v>0</v>
      </c>
      <c r="T15" s="234">
        <f t="shared" ref="T15:T78" si="167">IF(J15=2,0.25,0)</f>
        <v>0</v>
      </c>
      <c r="U15" s="234">
        <f t="shared" si="107"/>
        <v>0</v>
      </c>
      <c r="V15" s="234">
        <f t="shared" ref="V15:V78" si="168">IF(N15=2,0.25,0)</f>
        <v>0</v>
      </c>
      <c r="W15" s="242">
        <f t="shared" ref="W15:W78" si="169">+IF(D15="",0,IF(Q15="NO APLICA",0,R15+T15+V15+IF(U15="N/A",0,U15)))</f>
        <v>0</v>
      </c>
      <c r="Y15" s="234">
        <f t="shared" ref="Y15:Y78" si="170">+Y14+1</f>
        <v>3</v>
      </c>
      <c r="Z15" s="235" t="str">
        <f t="shared" si="108"/>
        <v/>
      </c>
      <c r="AA15" s="236" t="str">
        <f>IFERROR(VLOOKUP(Z15,'Referencia Parámetros'!$A$2:$B$15,2),"")</f>
        <v/>
      </c>
      <c r="AB15" s="1"/>
      <c r="AC15" s="1"/>
      <c r="AD15" s="136" t="str">
        <f t="shared" si="4"/>
        <v>Completar</v>
      </c>
      <c r="AE15" s="134"/>
      <c r="AF15" s="134"/>
      <c r="AG15" s="134"/>
      <c r="AH15" s="136" t="str">
        <f t="shared" si="5"/>
        <v>Completar</v>
      </c>
      <c r="AI15" s="137" t="str">
        <f t="shared" si="6"/>
        <v>Completar</v>
      </c>
      <c r="AJ15" s="137" t="str">
        <f t="shared" si="7"/>
        <v>Completar</v>
      </c>
      <c r="AK15" s="135"/>
      <c r="AL15" s="136" t="str">
        <f t="shared" si="8"/>
        <v>Completar</v>
      </c>
      <c r="AM15" s="237">
        <f t="shared" ref="AM15:AM78" si="171">IFERROR(IF(AD15=1,AE15,IF(AD15=4,AE15,IF(AD15=5,AE15,(AF15*8+AG15)))),"")</f>
        <v>0</v>
      </c>
      <c r="AN15" s="238">
        <f t="shared" ref="AN15:AN78" si="172">IFERROR(IF(AD15=1,+AC15/AM15*40,IF(AD15=4,+AC15/AM15*40,IF(AD15=5,+AC15/AM15*40,AC15/AM15*173))),0)</f>
        <v>0</v>
      </c>
      <c r="AO15" s="239" t="str">
        <f>IFERROR(IF(AN15&gt;20*AA15,'Referencia Parámetros'!$D$20,IF(AN15&gt;10*AA15,'Referencia Parámetros'!$D$21,IF(AN15&gt;5*AA15,'Referencia Parámetros'!$D$22, IF(AN15&gt;1,'Referencia Parámetros'!$D$23,"NO APLICA")))),"")</f>
        <v/>
      </c>
      <c r="AP15" s="240" t="str">
        <f t="shared" si="110"/>
        <v/>
      </c>
      <c r="AQ15" s="241">
        <f t="shared" si="111"/>
        <v>0</v>
      </c>
      <c r="AR15" s="234">
        <f t="shared" ref="AR15:AR78" si="173">IF(AH15=2,0.25,0)</f>
        <v>0</v>
      </c>
      <c r="AS15" s="234">
        <f t="shared" si="112"/>
        <v>0</v>
      </c>
      <c r="AT15" s="234">
        <f t="shared" ref="AT15:AT78" si="174">IF(AL15=2,0.25,0)</f>
        <v>0</v>
      </c>
      <c r="AU15" s="242">
        <f t="shared" ref="AU15:AU78" si="175">+IF(AB15="",0,IF(AO15="NO APLICA",0,AP15+AR15+AT15+IF(AS15="N/A",0,AS15)))</f>
        <v>0</v>
      </c>
      <c r="AW15" s="234">
        <f t="shared" ref="AW15:AW78" si="176">+AW14+1</f>
        <v>3</v>
      </c>
      <c r="AX15" s="235" t="str">
        <f t="shared" si="113"/>
        <v/>
      </c>
      <c r="AY15" s="236" t="str">
        <f>IFERROR(VLOOKUP(AX15,'Referencia Parámetros'!$A$2:$B$15,2),"")</f>
        <v/>
      </c>
      <c r="AZ15" s="1"/>
      <c r="BA15" s="1"/>
      <c r="BB15" s="136" t="str">
        <f t="shared" si="13"/>
        <v>Completar</v>
      </c>
      <c r="BC15" s="134"/>
      <c r="BD15" s="134"/>
      <c r="BE15" s="134"/>
      <c r="BF15" s="136" t="str">
        <f t="shared" si="14"/>
        <v>Completar</v>
      </c>
      <c r="BG15" s="137" t="str">
        <f t="shared" si="15"/>
        <v>Completar</v>
      </c>
      <c r="BH15" s="137" t="str">
        <f t="shared" si="16"/>
        <v>Completar</v>
      </c>
      <c r="BI15" s="135"/>
      <c r="BJ15" s="136" t="str">
        <f t="shared" si="17"/>
        <v>Completar</v>
      </c>
      <c r="BK15" s="237">
        <f t="shared" ref="BK15:BK78" si="177">IFERROR(IF(BB15=1,BC15,IF(BB15=4,BC15,IF(BB15=5,BC15,(BD15*8+BE15)))),"")</f>
        <v>0</v>
      </c>
      <c r="BL15" s="238">
        <f t="shared" ref="BL15:BL78" si="178">IFERROR(IF(BB15=1,+BA15/BK15*40,IF(BB15=4,+BA15/BK15*40,IF(BB15=5,+BA15/BK15*40,BA15/BK15*173))),0)</f>
        <v>0</v>
      </c>
      <c r="BM15" s="239" t="str">
        <f>IFERROR(IF(BL15&gt;20*AY15,'Referencia Parámetros'!$D$20,IF(BL15&gt;10*AY15,'Referencia Parámetros'!$D$21,IF(BL15&gt;5*AY15,'Referencia Parámetros'!$D$22, IF(BL15&gt;1,'Referencia Parámetros'!$D$23,"NO APLICA")))),"")</f>
        <v/>
      </c>
      <c r="BN15" s="240" t="str">
        <f t="shared" si="115"/>
        <v/>
      </c>
      <c r="BO15" s="241">
        <f t="shared" si="116"/>
        <v>0</v>
      </c>
      <c r="BP15" s="234">
        <f t="shared" ref="BP15:BP78" si="179">IF(BF15=2,0.25,0)</f>
        <v>0</v>
      </c>
      <c r="BQ15" s="234">
        <f t="shared" si="117"/>
        <v>0</v>
      </c>
      <c r="BR15" s="234">
        <f t="shared" ref="BR15:BR78" si="180">IF(BJ15=2,0.25,0)</f>
        <v>0</v>
      </c>
      <c r="BS15" s="242">
        <f t="shared" ref="BS15:BS78" si="181">+IF(AZ15="",0,IF(BM15="NO APLICA",0,BN15+BP15+BR15+IF(BQ15="N/A",0,BQ15)))</f>
        <v>0</v>
      </c>
      <c r="BU15" s="234">
        <f t="shared" ref="BU15:BU78" si="182">+BU14+1</f>
        <v>3</v>
      </c>
      <c r="BV15" s="235" t="str">
        <f t="shared" si="118"/>
        <v/>
      </c>
      <c r="BW15" s="236" t="str">
        <f>IFERROR(VLOOKUP(BV15,'Referencia Parámetros'!$A$2:$B$15,2),"")</f>
        <v/>
      </c>
      <c r="BX15" s="1"/>
      <c r="BY15" s="1"/>
      <c r="BZ15" s="136" t="str">
        <f t="shared" si="22"/>
        <v>Completar</v>
      </c>
      <c r="CA15" s="134"/>
      <c r="CB15" s="134"/>
      <c r="CC15" s="134"/>
      <c r="CD15" s="136" t="str">
        <f t="shared" si="23"/>
        <v>Completar</v>
      </c>
      <c r="CE15" s="137" t="str">
        <f t="shared" si="24"/>
        <v>Completar</v>
      </c>
      <c r="CF15" s="137" t="str">
        <f t="shared" si="25"/>
        <v>Completar</v>
      </c>
      <c r="CG15" s="135"/>
      <c r="CH15" s="136" t="str">
        <f t="shared" si="26"/>
        <v>Completar</v>
      </c>
      <c r="CI15" s="237">
        <f t="shared" ref="CI15:CI78" si="183">IFERROR(IF(BZ15=1,CA15,IF(BZ15=4,CA15,IF(BZ15=5,CA15,(CB15*8+CC15)))),"")</f>
        <v>0</v>
      </c>
      <c r="CJ15" s="238">
        <f t="shared" ref="CJ15:CJ78" si="184">IFERROR(IF(BZ15=1,+BY15/CI15*40,IF(BZ15=4,+BY15/CI15*40,IF(BZ15=5,+BY15/CI15*40,BY15/CI15*173))),0)</f>
        <v>0</v>
      </c>
      <c r="CK15" s="239" t="str">
        <f>IFERROR(IF(CJ15&gt;20*BW15,'Referencia Parámetros'!$D$20,IF(CJ15&gt;10*BW15,'Referencia Parámetros'!$D$21,IF(CJ15&gt;5*BW15,'Referencia Parámetros'!$D$22, IF(CJ15&gt;1,'Referencia Parámetros'!$D$23,"NO APLICA")))),"")</f>
        <v/>
      </c>
      <c r="CL15" s="240" t="str">
        <f t="shared" si="120"/>
        <v/>
      </c>
      <c r="CM15" s="241">
        <f t="shared" si="121"/>
        <v>0</v>
      </c>
      <c r="CN15" s="234">
        <f t="shared" ref="CN15:CN78" si="185">IF(CD15=2,0.25,0)</f>
        <v>0</v>
      </c>
      <c r="CO15" s="234">
        <f t="shared" si="122"/>
        <v>0</v>
      </c>
      <c r="CP15" s="234">
        <f t="shared" ref="CP15:CP78" si="186">IF(CH15=2,0.25,0)</f>
        <v>0</v>
      </c>
      <c r="CQ15" s="242">
        <f t="shared" ref="CQ15:CQ78" si="187">+IF(BX15="",0,IF(CK15="NO APLICA",0,CL15+CN15+CP15+IF(CO15="N/A",0,CO15)))</f>
        <v>0</v>
      </c>
      <c r="CS15" s="234">
        <f t="shared" ref="CS15:CS78" si="188">+CS14+1</f>
        <v>3</v>
      </c>
      <c r="CT15" s="235" t="str">
        <f t="shared" si="123"/>
        <v/>
      </c>
      <c r="CU15" s="236" t="str">
        <f>IFERROR(+VLOOKUP(CT15,'Referencia Parámetros'!$A$2:$B$15,2),"")</f>
        <v/>
      </c>
      <c r="CV15" s="1"/>
      <c r="CW15" s="1"/>
      <c r="CX15" s="136" t="str">
        <f t="shared" si="31"/>
        <v>Completar</v>
      </c>
      <c r="CY15" s="134"/>
      <c r="CZ15" s="134"/>
      <c r="DA15" s="134"/>
      <c r="DB15" s="136" t="str">
        <f t="shared" si="32"/>
        <v>Completar</v>
      </c>
      <c r="DC15" s="137" t="str">
        <f t="shared" si="33"/>
        <v>Completar</v>
      </c>
      <c r="DD15" s="137" t="str">
        <f t="shared" si="34"/>
        <v>Completar</v>
      </c>
      <c r="DE15" s="135"/>
      <c r="DF15" s="136" t="str">
        <f t="shared" si="35"/>
        <v>Completar</v>
      </c>
      <c r="DG15" s="237">
        <f t="shared" ref="DG15:DG78" si="189">IFERROR(IF(CX15=1,CY15,IF(CX15=4,CY15,IF(CX15=5,CY15,(CZ15*8+DA15)))),"")</f>
        <v>0</v>
      </c>
      <c r="DH15" s="238">
        <f t="shared" ref="DH15:DH78" si="190">IFERROR(IF(CX15=1,+CW15/DG15*40,IF(CX15=4,+CW15/DG15*40,IF(CX15=5,+CW15/DG15*40,CW15/DG15*173))),0)</f>
        <v>0</v>
      </c>
      <c r="DI15" s="239" t="str">
        <f>IFERROR(IF(DH15&gt;20*CU15,'Referencia Parámetros'!$D$20,IF(DH15&gt;10*CU15,'Referencia Parámetros'!$D$21,IF(DH15&gt;5*CU15,'Referencia Parámetros'!$D$22, IF(DH15&gt;1,'Referencia Parámetros'!$D$23,"NO APLICA")))),"")</f>
        <v/>
      </c>
      <c r="DJ15" s="240" t="str">
        <f t="shared" si="125"/>
        <v/>
      </c>
      <c r="DK15" s="241">
        <f t="shared" si="126"/>
        <v>0</v>
      </c>
      <c r="DL15" s="234">
        <f t="shared" ref="DL15:DL78" si="191">IF(DB15=2,0.25,0)</f>
        <v>0</v>
      </c>
      <c r="DM15" s="234">
        <f t="shared" si="127"/>
        <v>0</v>
      </c>
      <c r="DN15" s="234">
        <f t="shared" ref="DN15:DN78" si="192">IF(DF15=2,0.25,0)</f>
        <v>0</v>
      </c>
      <c r="DO15" s="242">
        <f t="shared" ref="DO15:DO78" si="193">+IF(CV15="",0,IF(DI15="NO APLICA",0,DJ15+DL15+DN15+IF(DM15="N/A",0,DM15)))</f>
        <v>0</v>
      </c>
      <c r="DQ15" s="234">
        <f t="shared" ref="DQ15:DQ78" si="194">+DQ14+1</f>
        <v>3</v>
      </c>
      <c r="DR15" s="235" t="str">
        <f t="shared" si="128"/>
        <v/>
      </c>
      <c r="DS15" s="236" t="str">
        <f>IFERROR(+VLOOKUP(DR15,'Referencia Parámetros'!$A$2:$B$15,2),"")</f>
        <v/>
      </c>
      <c r="DT15" s="1"/>
      <c r="DU15" s="1"/>
      <c r="DV15" s="136" t="str">
        <f t="shared" si="40"/>
        <v>Completar</v>
      </c>
      <c r="DW15" s="134"/>
      <c r="DX15" s="134"/>
      <c r="DY15" s="134"/>
      <c r="DZ15" s="136" t="str">
        <f t="shared" si="41"/>
        <v>Completar</v>
      </c>
      <c r="EA15" s="137" t="str">
        <f t="shared" si="42"/>
        <v>Completar</v>
      </c>
      <c r="EB15" s="137" t="str">
        <f t="shared" si="43"/>
        <v>Completar</v>
      </c>
      <c r="EC15" s="135"/>
      <c r="ED15" s="136" t="str">
        <f t="shared" si="44"/>
        <v>Completar</v>
      </c>
      <c r="EE15" s="237">
        <f t="shared" ref="EE15:EE78" si="195">IFERROR(IF(DV15=1,DW15,IF(DV15=4,DW15,IF(DV15=5,DW15,(DX15*8+DY15)))),"")</f>
        <v>0</v>
      </c>
      <c r="EF15" s="238">
        <f t="shared" ref="EF15:EF78" si="196">IFERROR(IF(DV15=1,+DU15/EE15*40,IF(DV15=4,+DU15/EE15*40,IF(DV15=5,+DU15/EE15*40,DU15/EE15*173))),0)</f>
        <v>0</v>
      </c>
      <c r="EG15" s="239" t="str">
        <f>IFERROR(IF(EF15&gt;20*DS15,'Referencia Parámetros'!$D$20,IF(EF15&gt;10*DS15,'Referencia Parámetros'!$D$21,IF(EF15&gt;5*DS15,'Referencia Parámetros'!$D$22, IF(EF15&gt;1,'Referencia Parámetros'!$D$23,"NO APLICA")))),"")</f>
        <v/>
      </c>
      <c r="EH15" s="240" t="str">
        <f t="shared" si="130"/>
        <v/>
      </c>
      <c r="EI15" s="241">
        <f t="shared" si="131"/>
        <v>0</v>
      </c>
      <c r="EJ15" s="234">
        <f t="shared" ref="EJ15:EJ78" si="197">IF(DZ15=2,0.25,0)</f>
        <v>0</v>
      </c>
      <c r="EK15" s="234">
        <f t="shared" si="132"/>
        <v>0</v>
      </c>
      <c r="EL15" s="234">
        <f t="shared" ref="EL15:EL78" si="198">IF(ED15=2,0.25,0)</f>
        <v>0</v>
      </c>
      <c r="EM15" s="242">
        <f t="shared" ref="EM15:EM78" si="199">+IF(DT15="",0,IF(EG15="NO APLICA",0,EH15+EJ15+EL15+IF(EK15="N/A",0,EK15)))</f>
        <v>0</v>
      </c>
      <c r="EO15" s="234">
        <f t="shared" ref="EO15:EO78" si="200">+EO14+1</f>
        <v>3</v>
      </c>
      <c r="EP15" s="235" t="str">
        <f t="shared" si="133"/>
        <v/>
      </c>
      <c r="EQ15" s="236" t="str">
        <f>IFERROR(+VLOOKUP(EP15,'Referencia Parámetros'!$A$2:$B$15,2),"")</f>
        <v/>
      </c>
      <c r="ER15" s="1"/>
      <c r="ES15" s="1"/>
      <c r="ET15" s="136" t="str">
        <f t="shared" si="49"/>
        <v>Completar</v>
      </c>
      <c r="EU15" s="134"/>
      <c r="EV15" s="134"/>
      <c r="EW15" s="134"/>
      <c r="EX15" s="136" t="str">
        <f t="shared" si="50"/>
        <v>Completar</v>
      </c>
      <c r="EY15" s="137" t="str">
        <f t="shared" si="51"/>
        <v>Completar</v>
      </c>
      <c r="EZ15" s="137" t="str">
        <f t="shared" si="52"/>
        <v>Completar</v>
      </c>
      <c r="FA15" s="135"/>
      <c r="FB15" s="136" t="str">
        <f t="shared" si="53"/>
        <v>Completar</v>
      </c>
      <c r="FC15" s="237">
        <f t="shared" ref="FC15:FC78" si="201">IFERROR(IF(ET15=1,EU15,IF(ET15=4,EU15,IF(ET15=5,EU15,(EV15*8+EW15)))),"")</f>
        <v>0</v>
      </c>
      <c r="FD15" s="238">
        <f t="shared" ref="FD15:FD78" si="202">IFERROR(IF(ET15=1,+ES15/FC15*40,IF(ET15=4,+ES15/FC15*40,IF(ET15=5,+ES15/FC15*40,ES15/FC15*173))),0)</f>
        <v>0</v>
      </c>
      <c r="FE15" s="239" t="str">
        <f>IFERROR(IF(FD15&gt;20*EQ15,'Referencia Parámetros'!$D$20,IF(FD15&gt;10*EQ15,'Referencia Parámetros'!$D$21,IF(FD15&gt;5*EQ15,'Referencia Parámetros'!$D$22, IF(FD15&gt;1,'Referencia Parámetros'!$D$23,"NO APLICA")))),"")</f>
        <v/>
      </c>
      <c r="FF15" s="240" t="str">
        <f t="shared" si="135"/>
        <v/>
      </c>
      <c r="FG15" s="241">
        <f t="shared" si="136"/>
        <v>0</v>
      </c>
      <c r="FH15" s="234">
        <f t="shared" ref="FH15:FH78" si="203">IF(EX15=2,0.25,0)</f>
        <v>0</v>
      </c>
      <c r="FI15" s="234">
        <f t="shared" si="137"/>
        <v>0</v>
      </c>
      <c r="FJ15" s="234">
        <f t="shared" ref="FJ15:FJ78" si="204">IF(FB15=2,0.25,0)</f>
        <v>0</v>
      </c>
      <c r="FK15" s="242">
        <f t="shared" ref="FK15:FK78" si="205">+IF(ER15="",0,IF(FE15="NO APLICA",0,FF15+FH15+FJ15+IF(FI15="N/A",0,FI15)))</f>
        <v>0</v>
      </c>
      <c r="FM15" s="234">
        <f t="shared" ref="FM15:FM78" si="206">+FM14+1</f>
        <v>3</v>
      </c>
      <c r="FN15" s="235" t="str">
        <f t="shared" si="138"/>
        <v/>
      </c>
      <c r="FO15" s="236" t="str">
        <f>IFERROR(+VLOOKUP(FN15,'Referencia Parámetros'!$A$2:$B$15,2),"")</f>
        <v/>
      </c>
      <c r="FP15" s="1"/>
      <c r="FQ15" s="1"/>
      <c r="FR15" s="136" t="str">
        <f t="shared" si="58"/>
        <v>Completar</v>
      </c>
      <c r="FS15" s="134"/>
      <c r="FT15" s="134"/>
      <c r="FU15" s="134"/>
      <c r="FV15" s="136" t="str">
        <f t="shared" si="59"/>
        <v>Completar</v>
      </c>
      <c r="FW15" s="137" t="str">
        <f t="shared" si="60"/>
        <v>Completar</v>
      </c>
      <c r="FX15" s="137" t="str">
        <f t="shared" si="61"/>
        <v>Completar</v>
      </c>
      <c r="FY15" s="135"/>
      <c r="FZ15" s="136" t="str">
        <f t="shared" si="62"/>
        <v>Completar</v>
      </c>
      <c r="GA15" s="237">
        <f t="shared" ref="GA15:GA78" si="207">IFERROR(IF(FR15=1,FS15,IF(FR15=4,FS15,IF(FR15=5,FS15,(FT15*8+FU15)))),"")</f>
        <v>0</v>
      </c>
      <c r="GB15" s="238">
        <f t="shared" ref="GB15:GB78" si="208">IFERROR(IF(FR15=1,+FQ15/GA15*40,IF(FR15=4,+FQ15/GA15*40,IF(FR15=5,+FQ15/GA15*40,FQ15/GA15*173))),0)</f>
        <v>0</v>
      </c>
      <c r="GC15" s="239" t="str">
        <f>IFERROR(IF(GB15&gt;20*FO15,'Referencia Parámetros'!$D$20,IF(GB15&gt;10*FO15,'Referencia Parámetros'!$D$21,IF(GB15&gt;5*FO15,'Referencia Parámetros'!$D$22, IF(GB15&gt;1,'Referencia Parámetros'!$D$23,"NO APLICA")))),"")</f>
        <v/>
      </c>
      <c r="GD15" s="240" t="str">
        <f t="shared" si="140"/>
        <v/>
      </c>
      <c r="GE15" s="241">
        <f t="shared" si="141"/>
        <v>0</v>
      </c>
      <c r="GF15" s="234">
        <f t="shared" ref="GF15:GF78" si="209">IF(FV15=2,0.25,0)</f>
        <v>0</v>
      </c>
      <c r="GG15" s="234">
        <f t="shared" si="142"/>
        <v>0</v>
      </c>
      <c r="GH15" s="234">
        <f t="shared" ref="GH15:GH78" si="210">IF(FZ15=2,0.25,0)</f>
        <v>0</v>
      </c>
      <c r="GI15" s="242">
        <f t="shared" ref="GI15:GI78" si="211">+IF(FP15="",0,IF(GC15="NO APLICA",0,GD15+GF15+GH15+IF(GG15="N/A",0,GG15)))</f>
        <v>0</v>
      </c>
      <c r="GK15" s="234">
        <f t="shared" ref="GK15:GK78" si="212">+GK14+1</f>
        <v>3</v>
      </c>
      <c r="GL15" s="235" t="str">
        <f t="shared" si="143"/>
        <v/>
      </c>
      <c r="GM15" s="236" t="str">
        <f>IFERROR(+VLOOKUP(GL15,'Referencia Parámetros'!$A$2:$B$15,2),"")</f>
        <v/>
      </c>
      <c r="GN15" s="1"/>
      <c r="GO15" s="1"/>
      <c r="GP15" s="136" t="str">
        <f t="shared" si="67"/>
        <v>Completar</v>
      </c>
      <c r="GQ15" s="134"/>
      <c r="GR15" s="134"/>
      <c r="GS15" s="134"/>
      <c r="GT15" s="136" t="str">
        <f t="shared" si="68"/>
        <v>Completar</v>
      </c>
      <c r="GU15" s="137" t="str">
        <f t="shared" si="69"/>
        <v>Completar</v>
      </c>
      <c r="GV15" s="137" t="str">
        <f t="shared" si="70"/>
        <v>Completar</v>
      </c>
      <c r="GW15" s="135"/>
      <c r="GX15" s="136" t="str">
        <f t="shared" si="71"/>
        <v>Completar</v>
      </c>
      <c r="GY15" s="237">
        <f t="shared" ref="GY15:GY78" si="213">IFERROR(IF(GP15=1,GQ15,IF(GP15=4,GQ15,IF(GP15=5,GQ15,(GR15*8+GS15)))),"")</f>
        <v>0</v>
      </c>
      <c r="GZ15" s="238">
        <f t="shared" ref="GZ15:GZ78" si="214">IFERROR(IF(GP15=1,+GO15/GY15*40,IF(GP15=4,+GO15/GY15*40,IF(GP15=5,+GO15/GY15*40,GO15/GY15*173))),0)</f>
        <v>0</v>
      </c>
      <c r="HA15" s="239" t="str">
        <f>IFERROR(IF(GZ15&gt;20*GM15,'Referencia Parámetros'!$D$20,IF(GZ15&gt;10*GM15,'Referencia Parámetros'!$D$21,IF(GZ15&gt;5*GM15,'Referencia Parámetros'!$D$22, IF(GZ15&gt;1,'Referencia Parámetros'!$D$23,"NO APLICA")))),"")</f>
        <v/>
      </c>
      <c r="HB15" s="240" t="str">
        <f t="shared" si="145"/>
        <v/>
      </c>
      <c r="HC15" s="241">
        <f t="shared" si="146"/>
        <v>0</v>
      </c>
      <c r="HD15" s="234">
        <f t="shared" ref="HD15:HD78" si="215">IF(GT15=2,0.25,0)</f>
        <v>0</v>
      </c>
      <c r="HE15" s="234">
        <f t="shared" si="147"/>
        <v>0</v>
      </c>
      <c r="HF15" s="234">
        <f t="shared" ref="HF15:HF78" si="216">IF(GX15=2,0.25,0)</f>
        <v>0</v>
      </c>
      <c r="HG15" s="242">
        <f t="shared" ref="HG15:HG78" si="217">+IF(GN15="",0,IF(HA15="NO APLICA",0,HB15+HD15+HF15+IF(HE15="N/A",0,HE15)))</f>
        <v>0</v>
      </c>
      <c r="HI15" s="234">
        <f t="shared" ref="HI15:HI78" si="218">+HI14+1</f>
        <v>3</v>
      </c>
      <c r="HJ15" s="235" t="str">
        <f t="shared" si="148"/>
        <v/>
      </c>
      <c r="HK15" s="236" t="str">
        <f>IFERROR(+VLOOKUP(HJ15,'Referencia Parámetros'!$A$2:$B$15,2),"")</f>
        <v/>
      </c>
      <c r="HL15" s="1"/>
      <c r="HM15" s="1"/>
      <c r="HN15" s="136" t="str">
        <f t="shared" si="76"/>
        <v>Completar</v>
      </c>
      <c r="HO15" s="134"/>
      <c r="HP15" s="134"/>
      <c r="HQ15" s="134"/>
      <c r="HR15" s="136" t="str">
        <f t="shared" si="77"/>
        <v>Completar</v>
      </c>
      <c r="HS15" s="137" t="str">
        <f t="shared" si="78"/>
        <v>Completar</v>
      </c>
      <c r="HT15" s="137" t="str">
        <f t="shared" si="79"/>
        <v>Completar</v>
      </c>
      <c r="HU15" s="135"/>
      <c r="HV15" s="136" t="str">
        <f t="shared" si="80"/>
        <v>Completar</v>
      </c>
      <c r="HW15" s="237">
        <f t="shared" ref="HW15:HW78" si="219">IFERROR(IF(HN15=1,HO15,IF(HN15=4,HO15,IF(HN15=5,HO15,(HP15*8+HQ15)))),"")</f>
        <v>0</v>
      </c>
      <c r="HX15" s="238">
        <f t="shared" ref="HX15:HX78" si="220">IFERROR(IF(HN15=1,+HM15/HW15*40,IF(HN15=4,+HM15/HW15*40,IF(HN15=5,+HM15/HW15*40,HM15/HW15*173))),0)</f>
        <v>0</v>
      </c>
      <c r="HY15" s="239" t="str">
        <f>IFERROR(IF(HX15&gt;20*HK15,'Referencia Parámetros'!$D$20,IF(HX15&gt;10*HK15,'Referencia Parámetros'!$D$21,IF(HX15&gt;5*HK15,'Referencia Parámetros'!$D$22, IF(HX15&gt;1,'Referencia Parámetros'!$D$23,"NO APLICA")))),"")</f>
        <v/>
      </c>
      <c r="HZ15" s="240" t="str">
        <f t="shared" si="150"/>
        <v/>
      </c>
      <c r="IA15" s="241">
        <f t="shared" si="151"/>
        <v>0</v>
      </c>
      <c r="IB15" s="234">
        <f t="shared" ref="IB15:IB78" si="221">IF(HR15=2,0.25,0)</f>
        <v>0</v>
      </c>
      <c r="IC15" s="234">
        <f t="shared" si="152"/>
        <v>0</v>
      </c>
      <c r="ID15" s="234">
        <f t="shared" ref="ID15:ID78" si="222">IF(HV15=2,0.25,0)</f>
        <v>0</v>
      </c>
      <c r="IE15" s="242">
        <f t="shared" ref="IE15:IE78" si="223">+IF(HL15="",0,IF(HY15="NO APLICA",0,HZ15+IB15+ID15+IF(IC15="N/A",0,IC15)))</f>
        <v>0</v>
      </c>
      <c r="IG15" s="234">
        <f t="shared" ref="IG15:IG78" si="224">+IG14+1</f>
        <v>3</v>
      </c>
      <c r="IH15" s="235" t="str">
        <f t="shared" si="153"/>
        <v/>
      </c>
      <c r="II15" s="236" t="str">
        <f>IFERROR(+VLOOKUP(IH15,'Referencia Parámetros'!$A$2:$B$15,2),"")</f>
        <v/>
      </c>
      <c r="IJ15" s="1"/>
      <c r="IK15" s="1"/>
      <c r="IL15" s="136" t="str">
        <f t="shared" si="85"/>
        <v>Completar</v>
      </c>
      <c r="IM15" s="134"/>
      <c r="IN15" s="134"/>
      <c r="IO15" s="134"/>
      <c r="IP15" s="136" t="str">
        <f t="shared" si="86"/>
        <v>Completar</v>
      </c>
      <c r="IQ15" s="137" t="str">
        <f t="shared" si="87"/>
        <v>Completar</v>
      </c>
      <c r="IR15" s="137" t="str">
        <f t="shared" si="88"/>
        <v>Completar</v>
      </c>
      <c r="IS15" s="135"/>
      <c r="IT15" s="136" t="str">
        <f t="shared" si="89"/>
        <v>Completar</v>
      </c>
      <c r="IU15" s="237">
        <f t="shared" ref="IU15:IU78" si="225">IFERROR(IF(IL15=1,IM15,IF(IL15=4,IM15,IF(IL15=5,IM15,(IN15*8+IO15)))),"")</f>
        <v>0</v>
      </c>
      <c r="IV15" s="238">
        <f t="shared" ref="IV15:IV78" si="226">IFERROR(IF(IL15=1,+IK15/IU15*40,IF(IL15=4,+IK15/IU15*40,IF(IL15=5,+IK15/IU15*40,IK15/IU15*173))),0)</f>
        <v>0</v>
      </c>
      <c r="IW15" s="239" t="str">
        <f>IFERROR(IF(IV15&gt;20*II15,'Referencia Parámetros'!$D$20,IF(IV15&gt;10*II15,'Referencia Parámetros'!$D$21,IF(IV15&gt;5*II15,'Referencia Parámetros'!$D$22, IF(IV15&gt;1,'Referencia Parámetros'!$D$23,"NO APLICA")))),"")</f>
        <v/>
      </c>
      <c r="IX15" s="240" t="str">
        <f t="shared" si="155"/>
        <v/>
      </c>
      <c r="IY15" s="241">
        <f t="shared" si="156"/>
        <v>0</v>
      </c>
      <c r="IZ15" s="234">
        <f t="shared" ref="IZ15:IZ78" si="227">IF(IP15=2,0.25,0)</f>
        <v>0</v>
      </c>
      <c r="JA15" s="234">
        <f t="shared" si="157"/>
        <v>0</v>
      </c>
      <c r="JB15" s="234">
        <f t="shared" ref="JB15:JB78" si="228">IF(IT15=2,0.25,0)</f>
        <v>0</v>
      </c>
      <c r="JC15" s="242">
        <f t="shared" ref="JC15:JC78" si="229">+IF(IJ15="",0,IF(IW15="NO APLICA",0,IX15+IZ15+JB15+IF(JA15="N/A",0,JA15)))</f>
        <v>0</v>
      </c>
      <c r="JD15" s="198"/>
      <c r="JE15" s="234">
        <f t="shared" ref="JE15:JE78" si="230">+JE14+1</f>
        <v>3</v>
      </c>
      <c r="JF15" s="235" t="str">
        <f t="shared" si="158"/>
        <v/>
      </c>
      <c r="JG15" s="236" t="str">
        <f>IFERROR(+VLOOKUP(JF15,'Referencia Parámetros'!$A$2:$B$15,2),"")</f>
        <v/>
      </c>
      <c r="JH15" s="1"/>
      <c r="JI15" s="1"/>
      <c r="JJ15" s="136" t="str">
        <f t="shared" si="94"/>
        <v>Completar</v>
      </c>
      <c r="JK15" s="134"/>
      <c r="JL15" s="134"/>
      <c r="JM15" s="134"/>
      <c r="JN15" s="136" t="str">
        <f t="shared" si="95"/>
        <v>Completar</v>
      </c>
      <c r="JO15" s="137" t="str">
        <f t="shared" si="96"/>
        <v>Completar</v>
      </c>
      <c r="JP15" s="137" t="str">
        <f t="shared" si="97"/>
        <v>Completar</v>
      </c>
      <c r="JQ15" s="135"/>
      <c r="JR15" s="136" t="str">
        <f t="shared" si="98"/>
        <v>Completar</v>
      </c>
      <c r="JS15" s="237">
        <f t="shared" ref="JS15:JS78" si="231">IFERROR(IF(JJ15=1,JK15,IF(JJ15=4,JK15,IF(JJ15=5,JK15,(JL15*8+JM15)))),"")</f>
        <v>0</v>
      </c>
      <c r="JT15" s="238">
        <f t="shared" ref="JT15:JT78" si="232">IFERROR(IF(JJ15=1,+JI15/JS15*40,IF(JJ15=4,+JI15/JS15*40,IF(JJ15=5,+JI15/JS15*40,JI15/JS15*173))),0)</f>
        <v>0</v>
      </c>
      <c r="JU15" s="239" t="str">
        <f>IFERROR(IF(JT15&gt;20*JG15,'Referencia Parámetros'!$D$20,IF(JT15&gt;10*JG15,'Referencia Parámetros'!$D$21,IF(JT15&gt;5*JG15,'Referencia Parámetros'!$D$22, IF(JT15&gt;1,'Referencia Parámetros'!$D$23,"NO APLICA")))),"")</f>
        <v/>
      </c>
      <c r="JV15" s="240" t="str">
        <f t="shared" si="160"/>
        <v/>
      </c>
      <c r="JW15" s="241">
        <f t="shared" si="161"/>
        <v>0</v>
      </c>
      <c r="JX15" s="234">
        <f t="shared" ref="JX15:JX78" si="233">IF(JN15=2,0.25,0)</f>
        <v>0</v>
      </c>
      <c r="JY15" s="234">
        <f t="shared" si="162"/>
        <v>0</v>
      </c>
      <c r="JZ15" s="234">
        <f t="shared" ref="JZ15:JZ78" si="234">IF(JR15=2,0.25,0)</f>
        <v>0</v>
      </c>
      <c r="KA15" s="242">
        <f t="shared" ref="KA15:KA78" si="235">+IF(JH15="",0,IF(JU15="NO APLICA",0,JV15+JX15+JZ15+IF(JY15="N/A",0,JY15)))</f>
        <v>0</v>
      </c>
    </row>
    <row r="16" spans="1:287" x14ac:dyDescent="0.25">
      <c r="A16" s="234">
        <f t="shared" si="163"/>
        <v>4</v>
      </c>
      <c r="B16" s="235" t="str">
        <f t="shared" si="164"/>
        <v/>
      </c>
      <c r="C16" s="236" t="str">
        <f>+IFERROR(VLOOKUP(B16,'Referencia Parámetros'!$A$2:$B$18,2),"")</f>
        <v/>
      </c>
      <c r="D16" s="1"/>
      <c r="E16" s="1"/>
      <c r="F16" s="136" t="str">
        <f>IFERROR(+VLOOKUP(D16,'Año 1'!JI$14:JK$113,3,FALSE),"Completar")</f>
        <v>Completar</v>
      </c>
      <c r="G16" s="134"/>
      <c r="H16" s="134"/>
      <c r="I16" s="134"/>
      <c r="J16" s="136" t="str">
        <f>+IFERROR(VLOOKUP(D16,'Año 1'!JI$14:JS$113,7,0),"Completar")</f>
        <v>Completar</v>
      </c>
      <c r="K16" s="137" t="str">
        <f>IFERROR(VLOOKUP(D16,'Año 1'!JI$14:JS$113,8,FALSE),"Completar")</f>
        <v>Completar</v>
      </c>
      <c r="L16" s="137" t="str">
        <f>IFERROR(VLOOKUP(D16,'Año 1'!JI$14:JS$113,9,FALSE),"Completar")</f>
        <v>Completar</v>
      </c>
      <c r="M16" s="135"/>
      <c r="N16" s="136" t="str">
        <f>IFERROR(VLOOKUP(D16,'Año 1'!JI$14:JS$113,11,FALSE),"Completar")</f>
        <v>Completar</v>
      </c>
      <c r="O16" s="237">
        <f t="shared" si="165"/>
        <v>0</v>
      </c>
      <c r="P16" s="238">
        <f t="shared" si="166"/>
        <v>0</v>
      </c>
      <c r="Q16" s="239" t="str">
        <f>IFERROR(IF(P16&gt;20*C16,'Referencia Parámetros'!$D$20,IF(P16&gt;10*C16,'Referencia Parámetros'!$D$21,IF(P16&gt;5*C16,'Referencia Parámetros'!$D$22, IF(P16&gt;1,'Referencia Parámetros'!$D$23,"NO APLICA")))),"")</f>
        <v/>
      </c>
      <c r="R16" s="240" t="str">
        <f t="shared" si="105"/>
        <v/>
      </c>
      <c r="S16" s="241">
        <f t="shared" si="106"/>
        <v>0</v>
      </c>
      <c r="T16" s="234">
        <f t="shared" si="167"/>
        <v>0</v>
      </c>
      <c r="U16" s="234">
        <f t="shared" si="107"/>
        <v>0</v>
      </c>
      <c r="V16" s="234">
        <f t="shared" si="168"/>
        <v>0</v>
      </c>
      <c r="W16" s="242">
        <f t="shared" si="169"/>
        <v>0</v>
      </c>
      <c r="Y16" s="234">
        <f t="shared" si="170"/>
        <v>4</v>
      </c>
      <c r="Z16" s="235" t="str">
        <f t="shared" si="108"/>
        <v/>
      </c>
      <c r="AA16" s="236" t="str">
        <f>IFERROR(VLOOKUP(Z16,'Referencia Parámetros'!$A$2:$B$15,2),"")</f>
        <v/>
      </c>
      <c r="AB16" s="1"/>
      <c r="AC16" s="1"/>
      <c r="AD16" s="136" t="str">
        <f t="shared" si="4"/>
        <v>Completar</v>
      </c>
      <c r="AE16" s="134"/>
      <c r="AF16" s="134"/>
      <c r="AG16" s="134"/>
      <c r="AH16" s="136" t="str">
        <f t="shared" si="5"/>
        <v>Completar</v>
      </c>
      <c r="AI16" s="137" t="str">
        <f t="shared" si="6"/>
        <v>Completar</v>
      </c>
      <c r="AJ16" s="137" t="str">
        <f t="shared" si="7"/>
        <v>Completar</v>
      </c>
      <c r="AK16" s="135"/>
      <c r="AL16" s="136" t="str">
        <f t="shared" si="8"/>
        <v>Completar</v>
      </c>
      <c r="AM16" s="237">
        <f t="shared" si="171"/>
        <v>0</v>
      </c>
      <c r="AN16" s="238">
        <f t="shared" si="172"/>
        <v>0</v>
      </c>
      <c r="AO16" s="239" t="str">
        <f>IFERROR(IF(AN16&gt;20*AA16,'Referencia Parámetros'!$D$20,IF(AN16&gt;10*AA16,'Referencia Parámetros'!$D$21,IF(AN16&gt;5*AA16,'Referencia Parámetros'!$D$22, IF(AN16&gt;1,'Referencia Parámetros'!$D$23,"NO APLICA")))),"")</f>
        <v/>
      </c>
      <c r="AP16" s="240" t="str">
        <f t="shared" si="110"/>
        <v/>
      </c>
      <c r="AQ16" s="241">
        <f t="shared" si="111"/>
        <v>0</v>
      </c>
      <c r="AR16" s="234">
        <f t="shared" si="173"/>
        <v>0</v>
      </c>
      <c r="AS16" s="234">
        <f t="shared" si="112"/>
        <v>0</v>
      </c>
      <c r="AT16" s="234">
        <f t="shared" si="174"/>
        <v>0</v>
      </c>
      <c r="AU16" s="242">
        <f t="shared" si="175"/>
        <v>0</v>
      </c>
      <c r="AW16" s="234">
        <f t="shared" si="176"/>
        <v>4</v>
      </c>
      <c r="AX16" s="235" t="str">
        <f t="shared" si="113"/>
        <v/>
      </c>
      <c r="AY16" s="236" t="str">
        <f>IFERROR(VLOOKUP(AX16,'Referencia Parámetros'!$A$2:$B$15,2),"")</f>
        <v/>
      </c>
      <c r="AZ16" s="1"/>
      <c r="BA16" s="1"/>
      <c r="BB16" s="136" t="str">
        <f t="shared" si="13"/>
        <v>Completar</v>
      </c>
      <c r="BC16" s="134"/>
      <c r="BD16" s="134"/>
      <c r="BE16" s="134"/>
      <c r="BF16" s="136" t="str">
        <f t="shared" si="14"/>
        <v>Completar</v>
      </c>
      <c r="BG16" s="137" t="str">
        <f t="shared" si="15"/>
        <v>Completar</v>
      </c>
      <c r="BH16" s="137" t="str">
        <f t="shared" si="16"/>
        <v>Completar</v>
      </c>
      <c r="BI16" s="135"/>
      <c r="BJ16" s="136" t="str">
        <f t="shared" si="17"/>
        <v>Completar</v>
      </c>
      <c r="BK16" s="237">
        <f t="shared" si="177"/>
        <v>0</v>
      </c>
      <c r="BL16" s="238">
        <f t="shared" si="178"/>
        <v>0</v>
      </c>
      <c r="BM16" s="239" t="str">
        <f>IFERROR(IF(BL16&gt;20*AY16,'Referencia Parámetros'!$D$20,IF(BL16&gt;10*AY16,'Referencia Parámetros'!$D$21,IF(BL16&gt;5*AY16,'Referencia Parámetros'!$D$22, IF(BL16&gt;1,'Referencia Parámetros'!$D$23,"NO APLICA")))),"")</f>
        <v/>
      </c>
      <c r="BN16" s="240" t="str">
        <f t="shared" si="115"/>
        <v/>
      </c>
      <c r="BO16" s="241">
        <f t="shared" si="116"/>
        <v>0</v>
      </c>
      <c r="BP16" s="234">
        <f t="shared" si="179"/>
        <v>0</v>
      </c>
      <c r="BQ16" s="234">
        <f t="shared" si="117"/>
        <v>0</v>
      </c>
      <c r="BR16" s="234">
        <f t="shared" si="180"/>
        <v>0</v>
      </c>
      <c r="BS16" s="242">
        <f t="shared" si="181"/>
        <v>0</v>
      </c>
      <c r="BU16" s="234">
        <f t="shared" si="182"/>
        <v>4</v>
      </c>
      <c r="BV16" s="235" t="str">
        <f t="shared" si="118"/>
        <v/>
      </c>
      <c r="BW16" s="236" t="str">
        <f>IFERROR(VLOOKUP(BV16,'Referencia Parámetros'!$A$2:$B$15,2),"")</f>
        <v/>
      </c>
      <c r="BX16" s="1"/>
      <c r="BY16" s="1"/>
      <c r="BZ16" s="136" t="str">
        <f t="shared" si="22"/>
        <v>Completar</v>
      </c>
      <c r="CA16" s="134"/>
      <c r="CB16" s="134"/>
      <c r="CC16" s="134"/>
      <c r="CD16" s="136" t="str">
        <f t="shared" si="23"/>
        <v>Completar</v>
      </c>
      <c r="CE16" s="137" t="str">
        <f t="shared" si="24"/>
        <v>Completar</v>
      </c>
      <c r="CF16" s="137" t="str">
        <f t="shared" si="25"/>
        <v>Completar</v>
      </c>
      <c r="CG16" s="135"/>
      <c r="CH16" s="136" t="str">
        <f t="shared" si="26"/>
        <v>Completar</v>
      </c>
      <c r="CI16" s="237">
        <f t="shared" si="183"/>
        <v>0</v>
      </c>
      <c r="CJ16" s="238">
        <f t="shared" si="184"/>
        <v>0</v>
      </c>
      <c r="CK16" s="239" t="str">
        <f>IFERROR(IF(CJ16&gt;20*BW16,'Referencia Parámetros'!$D$20,IF(CJ16&gt;10*BW16,'Referencia Parámetros'!$D$21,IF(CJ16&gt;5*BW16,'Referencia Parámetros'!$D$22, IF(CJ16&gt;1,'Referencia Parámetros'!$D$23,"NO APLICA")))),"")</f>
        <v/>
      </c>
      <c r="CL16" s="240" t="str">
        <f t="shared" si="120"/>
        <v/>
      </c>
      <c r="CM16" s="241">
        <f t="shared" si="121"/>
        <v>0</v>
      </c>
      <c r="CN16" s="234">
        <f t="shared" si="185"/>
        <v>0</v>
      </c>
      <c r="CO16" s="234">
        <f t="shared" si="122"/>
        <v>0</v>
      </c>
      <c r="CP16" s="234">
        <f t="shared" si="186"/>
        <v>0</v>
      </c>
      <c r="CQ16" s="242">
        <f t="shared" si="187"/>
        <v>0</v>
      </c>
      <c r="CS16" s="234">
        <f t="shared" si="188"/>
        <v>4</v>
      </c>
      <c r="CT16" s="235" t="str">
        <f t="shared" si="123"/>
        <v/>
      </c>
      <c r="CU16" s="236" t="str">
        <f>IFERROR(+VLOOKUP(CT16,'Referencia Parámetros'!$A$2:$B$15,2),"")</f>
        <v/>
      </c>
      <c r="CV16" s="1"/>
      <c r="CW16" s="1"/>
      <c r="CX16" s="136" t="str">
        <f t="shared" si="31"/>
        <v>Completar</v>
      </c>
      <c r="CY16" s="134"/>
      <c r="CZ16" s="134"/>
      <c r="DA16" s="134"/>
      <c r="DB16" s="136" t="str">
        <f t="shared" si="32"/>
        <v>Completar</v>
      </c>
      <c r="DC16" s="137" t="str">
        <f t="shared" si="33"/>
        <v>Completar</v>
      </c>
      <c r="DD16" s="137" t="str">
        <f t="shared" si="34"/>
        <v>Completar</v>
      </c>
      <c r="DE16" s="135"/>
      <c r="DF16" s="136" t="str">
        <f t="shared" si="35"/>
        <v>Completar</v>
      </c>
      <c r="DG16" s="237">
        <f t="shared" si="189"/>
        <v>0</v>
      </c>
      <c r="DH16" s="238">
        <f t="shared" si="190"/>
        <v>0</v>
      </c>
      <c r="DI16" s="239" t="str">
        <f>IFERROR(IF(DH16&gt;20*CU16,'Referencia Parámetros'!$D$20,IF(DH16&gt;10*CU16,'Referencia Parámetros'!$D$21,IF(DH16&gt;5*CU16,'Referencia Parámetros'!$D$22, IF(DH16&gt;1,'Referencia Parámetros'!$D$23,"NO APLICA")))),"")</f>
        <v/>
      </c>
      <c r="DJ16" s="240" t="str">
        <f t="shared" si="125"/>
        <v/>
      </c>
      <c r="DK16" s="241">
        <f t="shared" si="126"/>
        <v>0</v>
      </c>
      <c r="DL16" s="234">
        <f t="shared" si="191"/>
        <v>0</v>
      </c>
      <c r="DM16" s="234">
        <f t="shared" si="127"/>
        <v>0</v>
      </c>
      <c r="DN16" s="234">
        <f t="shared" si="192"/>
        <v>0</v>
      </c>
      <c r="DO16" s="242">
        <f t="shared" si="193"/>
        <v>0</v>
      </c>
      <c r="DQ16" s="234">
        <f t="shared" si="194"/>
        <v>4</v>
      </c>
      <c r="DR16" s="235" t="str">
        <f t="shared" si="128"/>
        <v/>
      </c>
      <c r="DS16" s="236" t="str">
        <f>IFERROR(+VLOOKUP(DR16,'Referencia Parámetros'!$A$2:$B$15,2),"")</f>
        <v/>
      </c>
      <c r="DT16" s="1"/>
      <c r="DU16" s="1"/>
      <c r="DV16" s="136" t="str">
        <f t="shared" si="40"/>
        <v>Completar</v>
      </c>
      <c r="DW16" s="134"/>
      <c r="DX16" s="134"/>
      <c r="DY16" s="134"/>
      <c r="DZ16" s="136" t="str">
        <f t="shared" si="41"/>
        <v>Completar</v>
      </c>
      <c r="EA16" s="137" t="str">
        <f t="shared" si="42"/>
        <v>Completar</v>
      </c>
      <c r="EB16" s="137" t="str">
        <f t="shared" si="43"/>
        <v>Completar</v>
      </c>
      <c r="EC16" s="135"/>
      <c r="ED16" s="136" t="str">
        <f t="shared" si="44"/>
        <v>Completar</v>
      </c>
      <c r="EE16" s="237">
        <f t="shared" si="195"/>
        <v>0</v>
      </c>
      <c r="EF16" s="238">
        <f t="shared" si="196"/>
        <v>0</v>
      </c>
      <c r="EG16" s="239" t="str">
        <f>IFERROR(IF(EF16&gt;20*DS16,'Referencia Parámetros'!$D$20,IF(EF16&gt;10*DS16,'Referencia Parámetros'!$D$21,IF(EF16&gt;5*DS16,'Referencia Parámetros'!$D$22, IF(EF16&gt;1,'Referencia Parámetros'!$D$23,"NO APLICA")))),"")</f>
        <v/>
      </c>
      <c r="EH16" s="240" t="str">
        <f t="shared" si="130"/>
        <v/>
      </c>
      <c r="EI16" s="241">
        <f t="shared" si="131"/>
        <v>0</v>
      </c>
      <c r="EJ16" s="234">
        <f t="shared" si="197"/>
        <v>0</v>
      </c>
      <c r="EK16" s="234">
        <f t="shared" si="132"/>
        <v>0</v>
      </c>
      <c r="EL16" s="234">
        <f t="shared" si="198"/>
        <v>0</v>
      </c>
      <c r="EM16" s="242">
        <f t="shared" si="199"/>
        <v>0</v>
      </c>
      <c r="EO16" s="234">
        <f t="shared" si="200"/>
        <v>4</v>
      </c>
      <c r="EP16" s="235" t="str">
        <f t="shared" si="133"/>
        <v/>
      </c>
      <c r="EQ16" s="236" t="str">
        <f>IFERROR(+VLOOKUP(EP16,'Referencia Parámetros'!$A$2:$B$15,2),"")</f>
        <v/>
      </c>
      <c r="ER16" s="1"/>
      <c r="ES16" s="1"/>
      <c r="ET16" s="136" t="str">
        <f t="shared" si="49"/>
        <v>Completar</v>
      </c>
      <c r="EU16" s="134"/>
      <c r="EV16" s="134"/>
      <c r="EW16" s="134"/>
      <c r="EX16" s="136" t="str">
        <f t="shared" si="50"/>
        <v>Completar</v>
      </c>
      <c r="EY16" s="137" t="str">
        <f t="shared" si="51"/>
        <v>Completar</v>
      </c>
      <c r="EZ16" s="137" t="str">
        <f t="shared" si="52"/>
        <v>Completar</v>
      </c>
      <c r="FA16" s="135"/>
      <c r="FB16" s="136" t="str">
        <f t="shared" si="53"/>
        <v>Completar</v>
      </c>
      <c r="FC16" s="237">
        <f t="shared" si="201"/>
        <v>0</v>
      </c>
      <c r="FD16" s="238">
        <f t="shared" si="202"/>
        <v>0</v>
      </c>
      <c r="FE16" s="239" t="str">
        <f>IFERROR(IF(FD16&gt;20*EQ16,'Referencia Parámetros'!$D$20,IF(FD16&gt;10*EQ16,'Referencia Parámetros'!$D$21,IF(FD16&gt;5*EQ16,'Referencia Parámetros'!$D$22, IF(FD16&gt;1,'Referencia Parámetros'!$D$23,"NO APLICA")))),"")</f>
        <v/>
      </c>
      <c r="FF16" s="240" t="str">
        <f t="shared" si="135"/>
        <v/>
      </c>
      <c r="FG16" s="241">
        <f t="shared" si="136"/>
        <v>0</v>
      </c>
      <c r="FH16" s="234">
        <f t="shared" si="203"/>
        <v>0</v>
      </c>
      <c r="FI16" s="234">
        <f t="shared" si="137"/>
        <v>0</v>
      </c>
      <c r="FJ16" s="234">
        <f t="shared" si="204"/>
        <v>0</v>
      </c>
      <c r="FK16" s="242">
        <f t="shared" si="205"/>
        <v>0</v>
      </c>
      <c r="FM16" s="234">
        <f t="shared" si="206"/>
        <v>4</v>
      </c>
      <c r="FN16" s="235" t="str">
        <f t="shared" si="138"/>
        <v/>
      </c>
      <c r="FO16" s="236" t="str">
        <f>IFERROR(+VLOOKUP(FN16,'Referencia Parámetros'!$A$2:$B$15,2),"")</f>
        <v/>
      </c>
      <c r="FP16" s="1"/>
      <c r="FQ16" s="1"/>
      <c r="FR16" s="136" t="str">
        <f t="shared" si="58"/>
        <v>Completar</v>
      </c>
      <c r="FS16" s="134"/>
      <c r="FT16" s="134"/>
      <c r="FU16" s="134"/>
      <c r="FV16" s="136" t="str">
        <f t="shared" si="59"/>
        <v>Completar</v>
      </c>
      <c r="FW16" s="137" t="str">
        <f t="shared" si="60"/>
        <v>Completar</v>
      </c>
      <c r="FX16" s="137" t="str">
        <f t="shared" si="61"/>
        <v>Completar</v>
      </c>
      <c r="FY16" s="135"/>
      <c r="FZ16" s="136" t="str">
        <f t="shared" si="62"/>
        <v>Completar</v>
      </c>
      <c r="GA16" s="237">
        <f t="shared" si="207"/>
        <v>0</v>
      </c>
      <c r="GB16" s="238">
        <f t="shared" si="208"/>
        <v>0</v>
      </c>
      <c r="GC16" s="239" t="str">
        <f>IFERROR(IF(GB16&gt;20*FO16,'Referencia Parámetros'!$D$20,IF(GB16&gt;10*FO16,'Referencia Parámetros'!$D$21,IF(GB16&gt;5*FO16,'Referencia Parámetros'!$D$22, IF(GB16&gt;1,'Referencia Parámetros'!$D$23,"NO APLICA")))),"")</f>
        <v/>
      </c>
      <c r="GD16" s="240" t="str">
        <f t="shared" si="140"/>
        <v/>
      </c>
      <c r="GE16" s="241">
        <f t="shared" si="141"/>
        <v>0</v>
      </c>
      <c r="GF16" s="234">
        <f t="shared" si="209"/>
        <v>0</v>
      </c>
      <c r="GG16" s="234">
        <f t="shared" si="142"/>
        <v>0</v>
      </c>
      <c r="GH16" s="234">
        <f t="shared" si="210"/>
        <v>0</v>
      </c>
      <c r="GI16" s="242">
        <f t="shared" si="211"/>
        <v>0</v>
      </c>
      <c r="GK16" s="234">
        <f t="shared" si="212"/>
        <v>4</v>
      </c>
      <c r="GL16" s="235" t="str">
        <f t="shared" si="143"/>
        <v/>
      </c>
      <c r="GM16" s="236" t="str">
        <f>IFERROR(+VLOOKUP(GL16,'Referencia Parámetros'!$A$2:$B$15,2),"")</f>
        <v/>
      </c>
      <c r="GN16" s="1"/>
      <c r="GO16" s="1"/>
      <c r="GP16" s="136" t="str">
        <f t="shared" si="67"/>
        <v>Completar</v>
      </c>
      <c r="GQ16" s="134"/>
      <c r="GR16" s="134"/>
      <c r="GS16" s="134"/>
      <c r="GT16" s="136" t="str">
        <f t="shared" si="68"/>
        <v>Completar</v>
      </c>
      <c r="GU16" s="137" t="str">
        <f t="shared" si="69"/>
        <v>Completar</v>
      </c>
      <c r="GV16" s="137" t="str">
        <f t="shared" si="70"/>
        <v>Completar</v>
      </c>
      <c r="GW16" s="135"/>
      <c r="GX16" s="136" t="str">
        <f t="shared" si="71"/>
        <v>Completar</v>
      </c>
      <c r="GY16" s="237">
        <f t="shared" si="213"/>
        <v>0</v>
      </c>
      <c r="GZ16" s="238">
        <f t="shared" si="214"/>
        <v>0</v>
      </c>
      <c r="HA16" s="239" t="str">
        <f>IFERROR(IF(GZ16&gt;20*GM16,'Referencia Parámetros'!$D$20,IF(GZ16&gt;10*GM16,'Referencia Parámetros'!$D$21,IF(GZ16&gt;5*GM16,'Referencia Parámetros'!$D$22, IF(GZ16&gt;1,'Referencia Parámetros'!$D$23,"NO APLICA")))),"")</f>
        <v/>
      </c>
      <c r="HB16" s="240" t="str">
        <f t="shared" si="145"/>
        <v/>
      </c>
      <c r="HC16" s="241">
        <f t="shared" si="146"/>
        <v>0</v>
      </c>
      <c r="HD16" s="234">
        <f t="shared" si="215"/>
        <v>0</v>
      </c>
      <c r="HE16" s="234">
        <f t="shared" si="147"/>
        <v>0</v>
      </c>
      <c r="HF16" s="234">
        <f t="shared" si="216"/>
        <v>0</v>
      </c>
      <c r="HG16" s="242">
        <f t="shared" si="217"/>
        <v>0</v>
      </c>
      <c r="HI16" s="234">
        <f t="shared" si="218"/>
        <v>4</v>
      </c>
      <c r="HJ16" s="235" t="str">
        <f t="shared" si="148"/>
        <v/>
      </c>
      <c r="HK16" s="236" t="str">
        <f>IFERROR(+VLOOKUP(HJ16,'Referencia Parámetros'!$A$2:$B$15,2),"")</f>
        <v/>
      </c>
      <c r="HL16" s="1"/>
      <c r="HM16" s="1"/>
      <c r="HN16" s="136" t="str">
        <f t="shared" si="76"/>
        <v>Completar</v>
      </c>
      <c r="HO16" s="134"/>
      <c r="HP16" s="134"/>
      <c r="HQ16" s="134"/>
      <c r="HR16" s="136" t="str">
        <f t="shared" si="77"/>
        <v>Completar</v>
      </c>
      <c r="HS16" s="137" t="str">
        <f t="shared" si="78"/>
        <v>Completar</v>
      </c>
      <c r="HT16" s="137" t="str">
        <f t="shared" si="79"/>
        <v>Completar</v>
      </c>
      <c r="HU16" s="135"/>
      <c r="HV16" s="136" t="str">
        <f t="shared" si="80"/>
        <v>Completar</v>
      </c>
      <c r="HW16" s="237">
        <f t="shared" si="219"/>
        <v>0</v>
      </c>
      <c r="HX16" s="238">
        <f t="shared" si="220"/>
        <v>0</v>
      </c>
      <c r="HY16" s="239" t="str">
        <f>IFERROR(IF(HX16&gt;20*HK16,'Referencia Parámetros'!$D$20,IF(HX16&gt;10*HK16,'Referencia Parámetros'!$D$21,IF(HX16&gt;5*HK16,'Referencia Parámetros'!$D$22, IF(HX16&gt;1,'Referencia Parámetros'!$D$23,"NO APLICA")))),"")</f>
        <v/>
      </c>
      <c r="HZ16" s="240" t="str">
        <f t="shared" si="150"/>
        <v/>
      </c>
      <c r="IA16" s="241">
        <f t="shared" si="151"/>
        <v>0</v>
      </c>
      <c r="IB16" s="234">
        <f t="shared" si="221"/>
        <v>0</v>
      </c>
      <c r="IC16" s="234">
        <f t="shared" si="152"/>
        <v>0</v>
      </c>
      <c r="ID16" s="234">
        <f t="shared" si="222"/>
        <v>0</v>
      </c>
      <c r="IE16" s="242">
        <f t="shared" si="223"/>
        <v>0</v>
      </c>
      <c r="IG16" s="234">
        <f t="shared" si="224"/>
        <v>4</v>
      </c>
      <c r="IH16" s="235" t="str">
        <f t="shared" si="153"/>
        <v/>
      </c>
      <c r="II16" s="236" t="str">
        <f>IFERROR(+VLOOKUP(IH16,'Referencia Parámetros'!$A$2:$B$15,2),"")</f>
        <v/>
      </c>
      <c r="IJ16" s="1"/>
      <c r="IK16" s="1"/>
      <c r="IL16" s="136" t="str">
        <f t="shared" si="85"/>
        <v>Completar</v>
      </c>
      <c r="IM16" s="134"/>
      <c r="IN16" s="134"/>
      <c r="IO16" s="134"/>
      <c r="IP16" s="136" t="str">
        <f t="shared" si="86"/>
        <v>Completar</v>
      </c>
      <c r="IQ16" s="137" t="str">
        <f t="shared" si="87"/>
        <v>Completar</v>
      </c>
      <c r="IR16" s="137" t="str">
        <f t="shared" si="88"/>
        <v>Completar</v>
      </c>
      <c r="IS16" s="135"/>
      <c r="IT16" s="136" t="str">
        <f t="shared" si="89"/>
        <v>Completar</v>
      </c>
      <c r="IU16" s="237">
        <f t="shared" si="225"/>
        <v>0</v>
      </c>
      <c r="IV16" s="238">
        <f t="shared" si="226"/>
        <v>0</v>
      </c>
      <c r="IW16" s="239" t="str">
        <f>IFERROR(IF(IV16&gt;20*II16,'Referencia Parámetros'!$D$20,IF(IV16&gt;10*II16,'Referencia Parámetros'!$D$21,IF(IV16&gt;5*II16,'Referencia Parámetros'!$D$22, IF(IV16&gt;1,'Referencia Parámetros'!$D$23,"NO APLICA")))),"")</f>
        <v/>
      </c>
      <c r="IX16" s="240" t="str">
        <f t="shared" si="155"/>
        <v/>
      </c>
      <c r="IY16" s="241">
        <f t="shared" si="156"/>
        <v>0</v>
      </c>
      <c r="IZ16" s="234">
        <f t="shared" si="227"/>
        <v>0</v>
      </c>
      <c r="JA16" s="234">
        <f t="shared" si="157"/>
        <v>0</v>
      </c>
      <c r="JB16" s="234">
        <f t="shared" si="228"/>
        <v>0</v>
      </c>
      <c r="JC16" s="242">
        <f t="shared" si="229"/>
        <v>0</v>
      </c>
      <c r="JD16" s="198"/>
      <c r="JE16" s="234">
        <f t="shared" si="230"/>
        <v>4</v>
      </c>
      <c r="JF16" s="235" t="str">
        <f t="shared" si="158"/>
        <v/>
      </c>
      <c r="JG16" s="236" t="str">
        <f>IFERROR(+VLOOKUP(JF16,'Referencia Parámetros'!$A$2:$B$15,2),"")</f>
        <v/>
      </c>
      <c r="JH16" s="1"/>
      <c r="JI16" s="1"/>
      <c r="JJ16" s="136" t="str">
        <f t="shared" si="94"/>
        <v>Completar</v>
      </c>
      <c r="JK16" s="134"/>
      <c r="JL16" s="134"/>
      <c r="JM16" s="134"/>
      <c r="JN16" s="136" t="str">
        <f t="shared" si="95"/>
        <v>Completar</v>
      </c>
      <c r="JO16" s="137" t="str">
        <f t="shared" si="96"/>
        <v>Completar</v>
      </c>
      <c r="JP16" s="137" t="str">
        <f t="shared" si="97"/>
        <v>Completar</v>
      </c>
      <c r="JQ16" s="135"/>
      <c r="JR16" s="136" t="str">
        <f t="shared" si="98"/>
        <v>Completar</v>
      </c>
      <c r="JS16" s="237">
        <f t="shared" si="231"/>
        <v>0</v>
      </c>
      <c r="JT16" s="238">
        <f t="shared" si="232"/>
        <v>0</v>
      </c>
      <c r="JU16" s="239" t="str">
        <f>IFERROR(IF(JT16&gt;20*JG16,'Referencia Parámetros'!$D$20,IF(JT16&gt;10*JG16,'Referencia Parámetros'!$D$21,IF(JT16&gt;5*JG16,'Referencia Parámetros'!$D$22, IF(JT16&gt;1,'Referencia Parámetros'!$D$23,"NO APLICA")))),"")</f>
        <v/>
      </c>
      <c r="JV16" s="240" t="str">
        <f t="shared" si="160"/>
        <v/>
      </c>
      <c r="JW16" s="241">
        <f t="shared" si="161"/>
        <v>0</v>
      </c>
      <c r="JX16" s="234">
        <f t="shared" si="233"/>
        <v>0</v>
      </c>
      <c r="JY16" s="234">
        <f t="shared" si="162"/>
        <v>0</v>
      </c>
      <c r="JZ16" s="234">
        <f t="shared" si="234"/>
        <v>0</v>
      </c>
      <c r="KA16" s="242">
        <f t="shared" si="235"/>
        <v>0</v>
      </c>
    </row>
    <row r="17" spans="1:287" x14ac:dyDescent="0.25">
      <c r="A17" s="234">
        <f t="shared" si="163"/>
        <v>5</v>
      </c>
      <c r="B17" s="235" t="str">
        <f t="shared" si="164"/>
        <v/>
      </c>
      <c r="C17" s="236" t="str">
        <f>+IFERROR(VLOOKUP(B17,'Referencia Parámetros'!$A$2:$B$18,2),"")</f>
        <v/>
      </c>
      <c r="D17" s="1"/>
      <c r="E17" s="1"/>
      <c r="F17" s="136" t="str">
        <f>IFERROR(+VLOOKUP(D17,'Año 1'!JI$14:JK$113,3,FALSE),"Completar")</f>
        <v>Completar</v>
      </c>
      <c r="G17" s="134"/>
      <c r="H17" s="134"/>
      <c r="I17" s="134"/>
      <c r="J17" s="136" t="str">
        <f>+IFERROR(VLOOKUP(D17,'Año 1'!JI$14:JS$113,7,0),"Completar")</f>
        <v>Completar</v>
      </c>
      <c r="K17" s="137" t="str">
        <f>IFERROR(VLOOKUP(D17,'Año 1'!JI$14:JS$113,8,FALSE),"Completar")</f>
        <v>Completar</v>
      </c>
      <c r="L17" s="137" t="str">
        <f>IFERROR(VLOOKUP(D17,'Año 1'!JI$14:JS$113,9,FALSE),"Completar")</f>
        <v>Completar</v>
      </c>
      <c r="M17" s="135"/>
      <c r="N17" s="136" t="str">
        <f>IFERROR(VLOOKUP(D17,'Año 1'!JI$14:JS$113,11,FALSE),"Completar")</f>
        <v>Completar</v>
      </c>
      <c r="O17" s="237">
        <f t="shared" si="165"/>
        <v>0</v>
      </c>
      <c r="P17" s="238">
        <f t="shared" si="166"/>
        <v>0</v>
      </c>
      <c r="Q17" s="239" t="str">
        <f>IFERROR(IF(P17&gt;20*C17,'Referencia Parámetros'!$D$20,IF(P17&gt;10*C17,'Referencia Parámetros'!$D$21,IF(P17&gt;5*C17,'Referencia Parámetros'!$D$22, IF(P17&gt;1,'Referencia Parámetros'!$D$23,"NO APLICA")))),"")</f>
        <v/>
      </c>
      <c r="R17" s="240" t="str">
        <f t="shared" si="105"/>
        <v/>
      </c>
      <c r="S17" s="241">
        <f t="shared" si="106"/>
        <v>0</v>
      </c>
      <c r="T17" s="234">
        <f t="shared" si="167"/>
        <v>0</v>
      </c>
      <c r="U17" s="234">
        <f t="shared" si="107"/>
        <v>0</v>
      </c>
      <c r="V17" s="234">
        <f t="shared" si="168"/>
        <v>0</v>
      </c>
      <c r="W17" s="242">
        <f t="shared" si="169"/>
        <v>0</v>
      </c>
      <c r="Y17" s="234">
        <f t="shared" si="170"/>
        <v>5</v>
      </c>
      <c r="Z17" s="235" t="str">
        <f t="shared" si="108"/>
        <v/>
      </c>
      <c r="AA17" s="236" t="str">
        <f>IFERROR(VLOOKUP(Z17,'Referencia Parámetros'!$A$2:$B$15,2),"")</f>
        <v/>
      </c>
      <c r="AB17" s="1"/>
      <c r="AC17" s="1"/>
      <c r="AD17" s="136" t="str">
        <f t="shared" si="4"/>
        <v>Completar</v>
      </c>
      <c r="AE17" s="134"/>
      <c r="AF17" s="134"/>
      <c r="AG17" s="134"/>
      <c r="AH17" s="136" t="str">
        <f t="shared" si="5"/>
        <v>Completar</v>
      </c>
      <c r="AI17" s="137" t="str">
        <f t="shared" si="6"/>
        <v>Completar</v>
      </c>
      <c r="AJ17" s="137" t="str">
        <f t="shared" si="7"/>
        <v>Completar</v>
      </c>
      <c r="AK17" s="135"/>
      <c r="AL17" s="136" t="str">
        <f t="shared" si="8"/>
        <v>Completar</v>
      </c>
      <c r="AM17" s="237">
        <f t="shared" si="171"/>
        <v>0</v>
      </c>
      <c r="AN17" s="238">
        <f t="shared" si="172"/>
        <v>0</v>
      </c>
      <c r="AO17" s="239" t="str">
        <f>IFERROR(IF(AN17&gt;20*AA17,'Referencia Parámetros'!$D$20,IF(AN17&gt;10*AA17,'Referencia Parámetros'!$D$21,IF(AN17&gt;5*AA17,'Referencia Parámetros'!$D$22, IF(AN17&gt;1,'Referencia Parámetros'!$D$23,"NO APLICA")))),"")</f>
        <v/>
      </c>
      <c r="AP17" s="240" t="str">
        <f t="shared" si="110"/>
        <v/>
      </c>
      <c r="AQ17" s="241">
        <f t="shared" si="111"/>
        <v>0</v>
      </c>
      <c r="AR17" s="234">
        <f t="shared" si="173"/>
        <v>0</v>
      </c>
      <c r="AS17" s="234">
        <f t="shared" si="112"/>
        <v>0</v>
      </c>
      <c r="AT17" s="234">
        <f t="shared" si="174"/>
        <v>0</v>
      </c>
      <c r="AU17" s="242">
        <f t="shared" si="175"/>
        <v>0</v>
      </c>
      <c r="AW17" s="234">
        <f t="shared" si="176"/>
        <v>5</v>
      </c>
      <c r="AX17" s="235" t="str">
        <f t="shared" si="113"/>
        <v/>
      </c>
      <c r="AY17" s="236" t="str">
        <f>IFERROR(VLOOKUP(AX17,'Referencia Parámetros'!$A$2:$B$15,2),"")</f>
        <v/>
      </c>
      <c r="AZ17" s="1"/>
      <c r="BA17" s="1"/>
      <c r="BB17" s="136" t="str">
        <f t="shared" si="13"/>
        <v>Completar</v>
      </c>
      <c r="BC17" s="134"/>
      <c r="BD17" s="134"/>
      <c r="BE17" s="134"/>
      <c r="BF17" s="136" t="str">
        <f t="shared" si="14"/>
        <v>Completar</v>
      </c>
      <c r="BG17" s="137" t="str">
        <f t="shared" si="15"/>
        <v>Completar</v>
      </c>
      <c r="BH17" s="137" t="str">
        <f t="shared" si="16"/>
        <v>Completar</v>
      </c>
      <c r="BI17" s="135"/>
      <c r="BJ17" s="136" t="str">
        <f t="shared" si="17"/>
        <v>Completar</v>
      </c>
      <c r="BK17" s="237">
        <f t="shared" si="177"/>
        <v>0</v>
      </c>
      <c r="BL17" s="238">
        <f t="shared" si="178"/>
        <v>0</v>
      </c>
      <c r="BM17" s="239" t="str">
        <f>IFERROR(IF(BL17&gt;20*AY17,'Referencia Parámetros'!$D$20,IF(BL17&gt;10*AY17,'Referencia Parámetros'!$D$21,IF(BL17&gt;5*AY17,'Referencia Parámetros'!$D$22, IF(BL17&gt;1,'Referencia Parámetros'!$D$23,"NO APLICA")))),"")</f>
        <v/>
      </c>
      <c r="BN17" s="240" t="str">
        <f t="shared" si="115"/>
        <v/>
      </c>
      <c r="BO17" s="241">
        <f t="shared" si="116"/>
        <v>0</v>
      </c>
      <c r="BP17" s="234">
        <f t="shared" si="179"/>
        <v>0</v>
      </c>
      <c r="BQ17" s="234">
        <f t="shared" si="117"/>
        <v>0</v>
      </c>
      <c r="BR17" s="234">
        <f t="shared" si="180"/>
        <v>0</v>
      </c>
      <c r="BS17" s="242">
        <f t="shared" si="181"/>
        <v>0</v>
      </c>
      <c r="BU17" s="234">
        <f t="shared" si="182"/>
        <v>5</v>
      </c>
      <c r="BV17" s="235" t="str">
        <f t="shared" si="118"/>
        <v/>
      </c>
      <c r="BW17" s="236" t="str">
        <f>IFERROR(VLOOKUP(BV17,'Referencia Parámetros'!$A$2:$B$15,2),"")</f>
        <v/>
      </c>
      <c r="BX17" s="1"/>
      <c r="BY17" s="1"/>
      <c r="BZ17" s="136" t="str">
        <f t="shared" si="22"/>
        <v>Completar</v>
      </c>
      <c r="CA17" s="134"/>
      <c r="CB17" s="134"/>
      <c r="CC17" s="134"/>
      <c r="CD17" s="136" t="str">
        <f t="shared" si="23"/>
        <v>Completar</v>
      </c>
      <c r="CE17" s="137" t="str">
        <f t="shared" si="24"/>
        <v>Completar</v>
      </c>
      <c r="CF17" s="137" t="str">
        <f t="shared" si="25"/>
        <v>Completar</v>
      </c>
      <c r="CG17" s="135"/>
      <c r="CH17" s="136" t="str">
        <f t="shared" si="26"/>
        <v>Completar</v>
      </c>
      <c r="CI17" s="237">
        <f t="shared" si="183"/>
        <v>0</v>
      </c>
      <c r="CJ17" s="238">
        <f t="shared" si="184"/>
        <v>0</v>
      </c>
      <c r="CK17" s="239" t="str">
        <f>IFERROR(IF(CJ17&gt;20*BW17,'Referencia Parámetros'!$D$20,IF(CJ17&gt;10*BW17,'Referencia Parámetros'!$D$21,IF(CJ17&gt;5*BW17,'Referencia Parámetros'!$D$22, IF(CJ17&gt;1,'Referencia Parámetros'!$D$23,"NO APLICA")))),"")</f>
        <v/>
      </c>
      <c r="CL17" s="240" t="str">
        <f t="shared" si="120"/>
        <v/>
      </c>
      <c r="CM17" s="241">
        <f t="shared" si="121"/>
        <v>0</v>
      </c>
      <c r="CN17" s="234">
        <f t="shared" si="185"/>
        <v>0</v>
      </c>
      <c r="CO17" s="234">
        <f t="shared" si="122"/>
        <v>0</v>
      </c>
      <c r="CP17" s="234">
        <f t="shared" si="186"/>
        <v>0</v>
      </c>
      <c r="CQ17" s="242">
        <f t="shared" si="187"/>
        <v>0</v>
      </c>
      <c r="CS17" s="234">
        <f t="shared" si="188"/>
        <v>5</v>
      </c>
      <c r="CT17" s="235" t="str">
        <f t="shared" si="123"/>
        <v/>
      </c>
      <c r="CU17" s="236" t="str">
        <f>IFERROR(+VLOOKUP(CT17,'Referencia Parámetros'!$A$2:$B$15,2),"")</f>
        <v/>
      </c>
      <c r="CV17" s="1"/>
      <c r="CW17" s="1"/>
      <c r="CX17" s="136" t="str">
        <f t="shared" si="31"/>
        <v>Completar</v>
      </c>
      <c r="CY17" s="134"/>
      <c r="CZ17" s="134"/>
      <c r="DA17" s="134"/>
      <c r="DB17" s="136" t="str">
        <f t="shared" si="32"/>
        <v>Completar</v>
      </c>
      <c r="DC17" s="137" t="str">
        <f t="shared" si="33"/>
        <v>Completar</v>
      </c>
      <c r="DD17" s="137" t="str">
        <f t="shared" si="34"/>
        <v>Completar</v>
      </c>
      <c r="DE17" s="135"/>
      <c r="DF17" s="136" t="str">
        <f t="shared" si="35"/>
        <v>Completar</v>
      </c>
      <c r="DG17" s="237">
        <f t="shared" si="189"/>
        <v>0</v>
      </c>
      <c r="DH17" s="238">
        <f t="shared" si="190"/>
        <v>0</v>
      </c>
      <c r="DI17" s="239" t="str">
        <f>IFERROR(IF(DH17&gt;20*CU17,'Referencia Parámetros'!$D$20,IF(DH17&gt;10*CU17,'Referencia Parámetros'!$D$21,IF(DH17&gt;5*CU17,'Referencia Parámetros'!$D$22, IF(DH17&gt;1,'Referencia Parámetros'!$D$23,"NO APLICA")))),"")</f>
        <v/>
      </c>
      <c r="DJ17" s="240" t="str">
        <f t="shared" si="125"/>
        <v/>
      </c>
      <c r="DK17" s="241">
        <f t="shared" si="126"/>
        <v>0</v>
      </c>
      <c r="DL17" s="234">
        <f t="shared" si="191"/>
        <v>0</v>
      </c>
      <c r="DM17" s="234">
        <f t="shared" si="127"/>
        <v>0</v>
      </c>
      <c r="DN17" s="234">
        <f t="shared" si="192"/>
        <v>0</v>
      </c>
      <c r="DO17" s="242">
        <f t="shared" si="193"/>
        <v>0</v>
      </c>
      <c r="DQ17" s="234">
        <f t="shared" si="194"/>
        <v>5</v>
      </c>
      <c r="DR17" s="235" t="str">
        <f t="shared" si="128"/>
        <v/>
      </c>
      <c r="DS17" s="236" t="str">
        <f>IFERROR(+VLOOKUP(DR17,'Referencia Parámetros'!$A$2:$B$15,2),"")</f>
        <v/>
      </c>
      <c r="DT17" s="1"/>
      <c r="DU17" s="1"/>
      <c r="DV17" s="136" t="str">
        <f t="shared" si="40"/>
        <v>Completar</v>
      </c>
      <c r="DW17" s="134"/>
      <c r="DX17" s="134"/>
      <c r="DY17" s="134"/>
      <c r="DZ17" s="136" t="str">
        <f t="shared" si="41"/>
        <v>Completar</v>
      </c>
      <c r="EA17" s="137" t="str">
        <f t="shared" si="42"/>
        <v>Completar</v>
      </c>
      <c r="EB17" s="137" t="str">
        <f t="shared" si="43"/>
        <v>Completar</v>
      </c>
      <c r="EC17" s="135"/>
      <c r="ED17" s="136" t="str">
        <f t="shared" si="44"/>
        <v>Completar</v>
      </c>
      <c r="EE17" s="237">
        <f t="shared" si="195"/>
        <v>0</v>
      </c>
      <c r="EF17" s="238">
        <f t="shared" si="196"/>
        <v>0</v>
      </c>
      <c r="EG17" s="239" t="str">
        <f>IFERROR(IF(EF17&gt;20*DS17,'Referencia Parámetros'!$D$20,IF(EF17&gt;10*DS17,'Referencia Parámetros'!$D$21,IF(EF17&gt;5*DS17,'Referencia Parámetros'!$D$22, IF(EF17&gt;1,'Referencia Parámetros'!$D$23,"NO APLICA")))),"")</f>
        <v/>
      </c>
      <c r="EH17" s="240" t="str">
        <f t="shared" si="130"/>
        <v/>
      </c>
      <c r="EI17" s="241">
        <f t="shared" si="131"/>
        <v>0</v>
      </c>
      <c r="EJ17" s="234">
        <f t="shared" si="197"/>
        <v>0</v>
      </c>
      <c r="EK17" s="234">
        <f t="shared" si="132"/>
        <v>0</v>
      </c>
      <c r="EL17" s="234">
        <f t="shared" si="198"/>
        <v>0</v>
      </c>
      <c r="EM17" s="242">
        <f t="shared" si="199"/>
        <v>0</v>
      </c>
      <c r="EO17" s="234">
        <f t="shared" si="200"/>
        <v>5</v>
      </c>
      <c r="EP17" s="235" t="str">
        <f t="shared" si="133"/>
        <v/>
      </c>
      <c r="EQ17" s="236" t="str">
        <f>IFERROR(+VLOOKUP(EP17,'Referencia Parámetros'!$A$2:$B$15,2),"")</f>
        <v/>
      </c>
      <c r="ER17" s="1"/>
      <c r="ES17" s="1"/>
      <c r="ET17" s="136" t="str">
        <f t="shared" si="49"/>
        <v>Completar</v>
      </c>
      <c r="EU17" s="134"/>
      <c r="EV17" s="134"/>
      <c r="EW17" s="134"/>
      <c r="EX17" s="136" t="str">
        <f t="shared" si="50"/>
        <v>Completar</v>
      </c>
      <c r="EY17" s="137" t="str">
        <f t="shared" si="51"/>
        <v>Completar</v>
      </c>
      <c r="EZ17" s="137" t="str">
        <f t="shared" si="52"/>
        <v>Completar</v>
      </c>
      <c r="FA17" s="135"/>
      <c r="FB17" s="136" t="str">
        <f t="shared" si="53"/>
        <v>Completar</v>
      </c>
      <c r="FC17" s="237">
        <f t="shared" si="201"/>
        <v>0</v>
      </c>
      <c r="FD17" s="238">
        <f t="shared" si="202"/>
        <v>0</v>
      </c>
      <c r="FE17" s="239" t="str">
        <f>IFERROR(IF(FD17&gt;20*EQ17,'Referencia Parámetros'!$D$20,IF(FD17&gt;10*EQ17,'Referencia Parámetros'!$D$21,IF(FD17&gt;5*EQ17,'Referencia Parámetros'!$D$22, IF(FD17&gt;1,'Referencia Parámetros'!$D$23,"NO APLICA")))),"")</f>
        <v/>
      </c>
      <c r="FF17" s="240" t="str">
        <f t="shared" si="135"/>
        <v/>
      </c>
      <c r="FG17" s="241">
        <f t="shared" si="136"/>
        <v>0</v>
      </c>
      <c r="FH17" s="234">
        <f t="shared" si="203"/>
        <v>0</v>
      </c>
      <c r="FI17" s="234">
        <f t="shared" si="137"/>
        <v>0</v>
      </c>
      <c r="FJ17" s="234">
        <f t="shared" si="204"/>
        <v>0</v>
      </c>
      <c r="FK17" s="242">
        <f t="shared" si="205"/>
        <v>0</v>
      </c>
      <c r="FM17" s="234">
        <f t="shared" si="206"/>
        <v>5</v>
      </c>
      <c r="FN17" s="235" t="str">
        <f t="shared" si="138"/>
        <v/>
      </c>
      <c r="FO17" s="236" t="str">
        <f>IFERROR(+VLOOKUP(FN17,'Referencia Parámetros'!$A$2:$B$15,2),"")</f>
        <v/>
      </c>
      <c r="FP17" s="1"/>
      <c r="FQ17" s="1"/>
      <c r="FR17" s="136" t="str">
        <f t="shared" si="58"/>
        <v>Completar</v>
      </c>
      <c r="FS17" s="134"/>
      <c r="FT17" s="134"/>
      <c r="FU17" s="134"/>
      <c r="FV17" s="136" t="str">
        <f t="shared" si="59"/>
        <v>Completar</v>
      </c>
      <c r="FW17" s="137" t="str">
        <f t="shared" si="60"/>
        <v>Completar</v>
      </c>
      <c r="FX17" s="137" t="str">
        <f t="shared" si="61"/>
        <v>Completar</v>
      </c>
      <c r="FY17" s="135"/>
      <c r="FZ17" s="136" t="str">
        <f t="shared" si="62"/>
        <v>Completar</v>
      </c>
      <c r="GA17" s="237">
        <f t="shared" si="207"/>
        <v>0</v>
      </c>
      <c r="GB17" s="238">
        <f t="shared" si="208"/>
        <v>0</v>
      </c>
      <c r="GC17" s="239" t="str">
        <f>IFERROR(IF(GB17&gt;20*FO17,'Referencia Parámetros'!$D$20,IF(GB17&gt;10*FO17,'Referencia Parámetros'!$D$21,IF(GB17&gt;5*FO17,'Referencia Parámetros'!$D$22, IF(GB17&gt;1,'Referencia Parámetros'!$D$23,"NO APLICA")))),"")</f>
        <v/>
      </c>
      <c r="GD17" s="240" t="str">
        <f t="shared" si="140"/>
        <v/>
      </c>
      <c r="GE17" s="241">
        <f t="shared" si="141"/>
        <v>0</v>
      </c>
      <c r="GF17" s="234">
        <f t="shared" si="209"/>
        <v>0</v>
      </c>
      <c r="GG17" s="234">
        <f t="shared" si="142"/>
        <v>0</v>
      </c>
      <c r="GH17" s="234">
        <f t="shared" si="210"/>
        <v>0</v>
      </c>
      <c r="GI17" s="242">
        <f t="shared" si="211"/>
        <v>0</v>
      </c>
      <c r="GK17" s="234">
        <f t="shared" si="212"/>
        <v>5</v>
      </c>
      <c r="GL17" s="235" t="str">
        <f t="shared" si="143"/>
        <v/>
      </c>
      <c r="GM17" s="236" t="str">
        <f>IFERROR(+VLOOKUP(GL17,'Referencia Parámetros'!$A$2:$B$15,2),"")</f>
        <v/>
      </c>
      <c r="GN17" s="1"/>
      <c r="GO17" s="1"/>
      <c r="GP17" s="136" t="str">
        <f t="shared" si="67"/>
        <v>Completar</v>
      </c>
      <c r="GQ17" s="134"/>
      <c r="GR17" s="134"/>
      <c r="GS17" s="134"/>
      <c r="GT17" s="136" t="str">
        <f t="shared" si="68"/>
        <v>Completar</v>
      </c>
      <c r="GU17" s="137" t="str">
        <f t="shared" si="69"/>
        <v>Completar</v>
      </c>
      <c r="GV17" s="137" t="str">
        <f t="shared" si="70"/>
        <v>Completar</v>
      </c>
      <c r="GW17" s="135"/>
      <c r="GX17" s="136" t="str">
        <f t="shared" si="71"/>
        <v>Completar</v>
      </c>
      <c r="GY17" s="237">
        <f t="shared" si="213"/>
        <v>0</v>
      </c>
      <c r="GZ17" s="238">
        <f t="shared" si="214"/>
        <v>0</v>
      </c>
      <c r="HA17" s="239" t="str">
        <f>IFERROR(IF(GZ17&gt;20*GM17,'Referencia Parámetros'!$D$20,IF(GZ17&gt;10*GM17,'Referencia Parámetros'!$D$21,IF(GZ17&gt;5*GM17,'Referencia Parámetros'!$D$22, IF(GZ17&gt;1,'Referencia Parámetros'!$D$23,"NO APLICA")))),"")</f>
        <v/>
      </c>
      <c r="HB17" s="240" t="str">
        <f t="shared" si="145"/>
        <v/>
      </c>
      <c r="HC17" s="241">
        <f t="shared" si="146"/>
        <v>0</v>
      </c>
      <c r="HD17" s="234">
        <f t="shared" si="215"/>
        <v>0</v>
      </c>
      <c r="HE17" s="234">
        <f t="shared" si="147"/>
        <v>0</v>
      </c>
      <c r="HF17" s="234">
        <f t="shared" si="216"/>
        <v>0</v>
      </c>
      <c r="HG17" s="242">
        <f t="shared" si="217"/>
        <v>0</v>
      </c>
      <c r="HI17" s="234">
        <f t="shared" si="218"/>
        <v>5</v>
      </c>
      <c r="HJ17" s="235" t="str">
        <f t="shared" si="148"/>
        <v/>
      </c>
      <c r="HK17" s="236" t="str">
        <f>IFERROR(+VLOOKUP(HJ17,'Referencia Parámetros'!$A$2:$B$15,2),"")</f>
        <v/>
      </c>
      <c r="HL17" s="1"/>
      <c r="HM17" s="1"/>
      <c r="HN17" s="136" t="str">
        <f t="shared" si="76"/>
        <v>Completar</v>
      </c>
      <c r="HO17" s="134"/>
      <c r="HP17" s="134"/>
      <c r="HQ17" s="134"/>
      <c r="HR17" s="136" t="str">
        <f t="shared" si="77"/>
        <v>Completar</v>
      </c>
      <c r="HS17" s="137" t="str">
        <f t="shared" si="78"/>
        <v>Completar</v>
      </c>
      <c r="HT17" s="137" t="str">
        <f t="shared" si="79"/>
        <v>Completar</v>
      </c>
      <c r="HU17" s="135"/>
      <c r="HV17" s="136" t="str">
        <f t="shared" si="80"/>
        <v>Completar</v>
      </c>
      <c r="HW17" s="237">
        <f t="shared" si="219"/>
        <v>0</v>
      </c>
      <c r="HX17" s="238">
        <f t="shared" si="220"/>
        <v>0</v>
      </c>
      <c r="HY17" s="239" t="str">
        <f>IFERROR(IF(HX17&gt;20*HK17,'Referencia Parámetros'!$D$20,IF(HX17&gt;10*HK17,'Referencia Parámetros'!$D$21,IF(HX17&gt;5*HK17,'Referencia Parámetros'!$D$22, IF(HX17&gt;1,'Referencia Parámetros'!$D$23,"NO APLICA")))),"")</f>
        <v/>
      </c>
      <c r="HZ17" s="240" t="str">
        <f t="shared" si="150"/>
        <v/>
      </c>
      <c r="IA17" s="241">
        <f t="shared" si="151"/>
        <v>0</v>
      </c>
      <c r="IB17" s="234">
        <f t="shared" si="221"/>
        <v>0</v>
      </c>
      <c r="IC17" s="234">
        <f t="shared" si="152"/>
        <v>0</v>
      </c>
      <c r="ID17" s="234">
        <f t="shared" si="222"/>
        <v>0</v>
      </c>
      <c r="IE17" s="242">
        <f t="shared" si="223"/>
        <v>0</v>
      </c>
      <c r="IG17" s="234">
        <f t="shared" si="224"/>
        <v>5</v>
      </c>
      <c r="IH17" s="235" t="str">
        <f t="shared" si="153"/>
        <v/>
      </c>
      <c r="II17" s="236" t="str">
        <f>IFERROR(+VLOOKUP(IH17,'Referencia Parámetros'!$A$2:$B$15,2),"")</f>
        <v/>
      </c>
      <c r="IJ17" s="1"/>
      <c r="IK17" s="1"/>
      <c r="IL17" s="136" t="str">
        <f t="shared" si="85"/>
        <v>Completar</v>
      </c>
      <c r="IM17" s="134"/>
      <c r="IN17" s="134"/>
      <c r="IO17" s="134"/>
      <c r="IP17" s="136" t="str">
        <f t="shared" si="86"/>
        <v>Completar</v>
      </c>
      <c r="IQ17" s="137" t="str">
        <f t="shared" si="87"/>
        <v>Completar</v>
      </c>
      <c r="IR17" s="137" t="str">
        <f t="shared" si="88"/>
        <v>Completar</v>
      </c>
      <c r="IS17" s="135"/>
      <c r="IT17" s="136" t="str">
        <f t="shared" si="89"/>
        <v>Completar</v>
      </c>
      <c r="IU17" s="237">
        <f t="shared" si="225"/>
        <v>0</v>
      </c>
      <c r="IV17" s="238">
        <f t="shared" si="226"/>
        <v>0</v>
      </c>
      <c r="IW17" s="239" t="str">
        <f>IFERROR(IF(IV17&gt;20*II17,'Referencia Parámetros'!$D$20,IF(IV17&gt;10*II17,'Referencia Parámetros'!$D$21,IF(IV17&gt;5*II17,'Referencia Parámetros'!$D$22, IF(IV17&gt;1,'Referencia Parámetros'!$D$23,"NO APLICA")))),"")</f>
        <v/>
      </c>
      <c r="IX17" s="240" t="str">
        <f t="shared" si="155"/>
        <v/>
      </c>
      <c r="IY17" s="241">
        <f t="shared" si="156"/>
        <v>0</v>
      </c>
      <c r="IZ17" s="234">
        <f t="shared" si="227"/>
        <v>0</v>
      </c>
      <c r="JA17" s="234">
        <f t="shared" si="157"/>
        <v>0</v>
      </c>
      <c r="JB17" s="234">
        <f t="shared" si="228"/>
        <v>0</v>
      </c>
      <c r="JC17" s="242">
        <f t="shared" si="229"/>
        <v>0</v>
      </c>
      <c r="JD17" s="198"/>
      <c r="JE17" s="234">
        <f t="shared" si="230"/>
        <v>5</v>
      </c>
      <c r="JF17" s="235" t="str">
        <f t="shared" si="158"/>
        <v/>
      </c>
      <c r="JG17" s="236" t="str">
        <f>IFERROR(+VLOOKUP(JF17,'Referencia Parámetros'!$A$2:$B$15,2),"")</f>
        <v/>
      </c>
      <c r="JH17" s="1"/>
      <c r="JI17" s="1"/>
      <c r="JJ17" s="136" t="str">
        <f t="shared" si="94"/>
        <v>Completar</v>
      </c>
      <c r="JK17" s="134"/>
      <c r="JL17" s="134"/>
      <c r="JM17" s="134"/>
      <c r="JN17" s="136" t="str">
        <f t="shared" si="95"/>
        <v>Completar</v>
      </c>
      <c r="JO17" s="137" t="str">
        <f t="shared" si="96"/>
        <v>Completar</v>
      </c>
      <c r="JP17" s="137" t="str">
        <f t="shared" si="97"/>
        <v>Completar</v>
      </c>
      <c r="JQ17" s="135"/>
      <c r="JR17" s="136" t="str">
        <f t="shared" si="98"/>
        <v>Completar</v>
      </c>
      <c r="JS17" s="237">
        <f t="shared" si="231"/>
        <v>0</v>
      </c>
      <c r="JT17" s="238">
        <f t="shared" si="232"/>
        <v>0</v>
      </c>
      <c r="JU17" s="239" t="str">
        <f>IFERROR(IF(JT17&gt;20*JG17,'Referencia Parámetros'!$D$20,IF(JT17&gt;10*JG17,'Referencia Parámetros'!$D$21,IF(JT17&gt;5*JG17,'Referencia Parámetros'!$D$22, IF(JT17&gt;1,'Referencia Parámetros'!$D$23,"NO APLICA")))),"")</f>
        <v/>
      </c>
      <c r="JV17" s="240" t="str">
        <f t="shared" si="160"/>
        <v/>
      </c>
      <c r="JW17" s="241">
        <f t="shared" si="161"/>
        <v>0</v>
      </c>
      <c r="JX17" s="234">
        <f t="shared" si="233"/>
        <v>0</v>
      </c>
      <c r="JY17" s="234">
        <f t="shared" si="162"/>
        <v>0</v>
      </c>
      <c r="JZ17" s="234">
        <f t="shared" si="234"/>
        <v>0</v>
      </c>
      <c r="KA17" s="242">
        <f t="shared" si="235"/>
        <v>0</v>
      </c>
    </row>
    <row r="18" spans="1:287" x14ac:dyDescent="0.25">
      <c r="A18" s="234">
        <f t="shared" si="163"/>
        <v>6</v>
      </c>
      <c r="B18" s="235" t="str">
        <f t="shared" si="164"/>
        <v/>
      </c>
      <c r="C18" s="236" t="str">
        <f>+IFERROR(VLOOKUP(B18,'Referencia Parámetros'!$A$2:$B$18,2),"")</f>
        <v/>
      </c>
      <c r="D18" s="1"/>
      <c r="E18" s="1"/>
      <c r="F18" s="136" t="str">
        <f>IFERROR(+VLOOKUP(D18,'Año 1'!JI$14:JK$113,3,FALSE),"Completar")</f>
        <v>Completar</v>
      </c>
      <c r="G18" s="134"/>
      <c r="H18" s="134"/>
      <c r="I18" s="134"/>
      <c r="J18" s="136" t="str">
        <f>+IFERROR(VLOOKUP(D18,'Año 1'!JI$14:JS$113,7,0),"Completar")</f>
        <v>Completar</v>
      </c>
      <c r="K18" s="137" t="str">
        <f>IFERROR(VLOOKUP(D18,'Año 1'!JI$14:JS$113,8,FALSE),"Completar")</f>
        <v>Completar</v>
      </c>
      <c r="L18" s="137" t="str">
        <f>IFERROR(VLOOKUP(D18,'Año 1'!JI$14:JS$113,9,FALSE),"Completar")</f>
        <v>Completar</v>
      </c>
      <c r="M18" s="135"/>
      <c r="N18" s="136" t="str">
        <f>IFERROR(VLOOKUP(D18,'Año 1'!JI$14:JS$113,11,FALSE),"Completar")</f>
        <v>Completar</v>
      </c>
      <c r="O18" s="237">
        <f t="shared" si="165"/>
        <v>0</v>
      </c>
      <c r="P18" s="238">
        <f t="shared" si="166"/>
        <v>0</v>
      </c>
      <c r="Q18" s="239" t="str">
        <f>IFERROR(IF(P18&gt;20*C18,'Referencia Parámetros'!$D$20,IF(P18&gt;10*C18,'Referencia Parámetros'!$D$21,IF(P18&gt;5*C18,'Referencia Parámetros'!$D$22, IF(P18&gt;1,'Referencia Parámetros'!$D$23,"NO APLICA")))),"")</f>
        <v/>
      </c>
      <c r="R18" s="240" t="str">
        <f t="shared" si="105"/>
        <v/>
      </c>
      <c r="S18" s="241">
        <f t="shared" si="106"/>
        <v>0</v>
      </c>
      <c r="T18" s="234">
        <f t="shared" si="167"/>
        <v>0</v>
      </c>
      <c r="U18" s="234">
        <f t="shared" si="107"/>
        <v>0</v>
      </c>
      <c r="V18" s="234">
        <f t="shared" si="168"/>
        <v>0</v>
      </c>
      <c r="W18" s="242">
        <f t="shared" si="169"/>
        <v>0</v>
      </c>
      <c r="Y18" s="234">
        <f t="shared" si="170"/>
        <v>6</v>
      </c>
      <c r="Z18" s="235" t="str">
        <f t="shared" si="108"/>
        <v/>
      </c>
      <c r="AA18" s="236" t="str">
        <f>IFERROR(VLOOKUP(Z18,'Referencia Parámetros'!$A$2:$B$15,2),"")</f>
        <v/>
      </c>
      <c r="AB18" s="1"/>
      <c r="AC18" s="1"/>
      <c r="AD18" s="136" t="str">
        <f t="shared" si="4"/>
        <v>Completar</v>
      </c>
      <c r="AE18" s="134"/>
      <c r="AF18" s="134"/>
      <c r="AG18" s="134"/>
      <c r="AH18" s="136" t="str">
        <f t="shared" si="5"/>
        <v>Completar</v>
      </c>
      <c r="AI18" s="137" t="str">
        <f t="shared" si="6"/>
        <v>Completar</v>
      </c>
      <c r="AJ18" s="137" t="str">
        <f t="shared" si="7"/>
        <v>Completar</v>
      </c>
      <c r="AK18" s="135"/>
      <c r="AL18" s="136" t="str">
        <f t="shared" si="8"/>
        <v>Completar</v>
      </c>
      <c r="AM18" s="237">
        <f t="shared" si="171"/>
        <v>0</v>
      </c>
      <c r="AN18" s="238">
        <f t="shared" si="172"/>
        <v>0</v>
      </c>
      <c r="AO18" s="239" t="str">
        <f>IFERROR(IF(AN18&gt;20*AA18,'Referencia Parámetros'!$D$20,IF(AN18&gt;10*AA18,'Referencia Parámetros'!$D$21,IF(AN18&gt;5*AA18,'Referencia Parámetros'!$D$22, IF(AN18&gt;1,'Referencia Parámetros'!$D$23,"NO APLICA")))),"")</f>
        <v/>
      </c>
      <c r="AP18" s="240" t="str">
        <f t="shared" si="110"/>
        <v/>
      </c>
      <c r="AQ18" s="241">
        <f t="shared" si="111"/>
        <v>0</v>
      </c>
      <c r="AR18" s="234">
        <f t="shared" si="173"/>
        <v>0</v>
      </c>
      <c r="AS18" s="234">
        <f t="shared" si="112"/>
        <v>0</v>
      </c>
      <c r="AT18" s="234">
        <f t="shared" si="174"/>
        <v>0</v>
      </c>
      <c r="AU18" s="242">
        <f t="shared" si="175"/>
        <v>0</v>
      </c>
      <c r="AW18" s="234">
        <f t="shared" si="176"/>
        <v>6</v>
      </c>
      <c r="AX18" s="235" t="str">
        <f t="shared" si="113"/>
        <v/>
      </c>
      <c r="AY18" s="236" t="str">
        <f>IFERROR(VLOOKUP(AX18,'Referencia Parámetros'!$A$2:$B$15,2),"")</f>
        <v/>
      </c>
      <c r="AZ18" s="1"/>
      <c r="BA18" s="1"/>
      <c r="BB18" s="136" t="str">
        <f t="shared" si="13"/>
        <v>Completar</v>
      </c>
      <c r="BC18" s="134"/>
      <c r="BD18" s="134"/>
      <c r="BE18" s="134"/>
      <c r="BF18" s="136" t="str">
        <f t="shared" si="14"/>
        <v>Completar</v>
      </c>
      <c r="BG18" s="137" t="str">
        <f t="shared" si="15"/>
        <v>Completar</v>
      </c>
      <c r="BH18" s="137" t="str">
        <f t="shared" si="16"/>
        <v>Completar</v>
      </c>
      <c r="BI18" s="135"/>
      <c r="BJ18" s="136" t="str">
        <f t="shared" si="17"/>
        <v>Completar</v>
      </c>
      <c r="BK18" s="237">
        <f t="shared" si="177"/>
        <v>0</v>
      </c>
      <c r="BL18" s="238">
        <f t="shared" si="178"/>
        <v>0</v>
      </c>
      <c r="BM18" s="239" t="str">
        <f>IFERROR(IF(BL18&gt;20*AY18,'Referencia Parámetros'!$D$20,IF(BL18&gt;10*AY18,'Referencia Parámetros'!$D$21,IF(BL18&gt;5*AY18,'Referencia Parámetros'!$D$22, IF(BL18&gt;1,'Referencia Parámetros'!$D$23,"NO APLICA")))),"")</f>
        <v/>
      </c>
      <c r="BN18" s="240" t="str">
        <f t="shared" si="115"/>
        <v/>
      </c>
      <c r="BO18" s="241">
        <f t="shared" si="116"/>
        <v>0</v>
      </c>
      <c r="BP18" s="234">
        <f t="shared" si="179"/>
        <v>0</v>
      </c>
      <c r="BQ18" s="234">
        <f t="shared" si="117"/>
        <v>0</v>
      </c>
      <c r="BR18" s="234">
        <f t="shared" si="180"/>
        <v>0</v>
      </c>
      <c r="BS18" s="242">
        <f t="shared" si="181"/>
        <v>0</v>
      </c>
      <c r="BU18" s="234">
        <f t="shared" si="182"/>
        <v>6</v>
      </c>
      <c r="BV18" s="235" t="str">
        <f t="shared" si="118"/>
        <v/>
      </c>
      <c r="BW18" s="236" t="str">
        <f>IFERROR(VLOOKUP(BV18,'Referencia Parámetros'!$A$2:$B$15,2),"")</f>
        <v/>
      </c>
      <c r="BX18" s="1"/>
      <c r="BY18" s="1"/>
      <c r="BZ18" s="136" t="str">
        <f t="shared" si="22"/>
        <v>Completar</v>
      </c>
      <c r="CA18" s="134"/>
      <c r="CB18" s="134"/>
      <c r="CC18" s="134"/>
      <c r="CD18" s="136" t="str">
        <f t="shared" si="23"/>
        <v>Completar</v>
      </c>
      <c r="CE18" s="137" t="str">
        <f t="shared" si="24"/>
        <v>Completar</v>
      </c>
      <c r="CF18" s="137" t="str">
        <f t="shared" si="25"/>
        <v>Completar</v>
      </c>
      <c r="CG18" s="135"/>
      <c r="CH18" s="136" t="str">
        <f t="shared" si="26"/>
        <v>Completar</v>
      </c>
      <c r="CI18" s="237">
        <f t="shared" si="183"/>
        <v>0</v>
      </c>
      <c r="CJ18" s="238">
        <f t="shared" si="184"/>
        <v>0</v>
      </c>
      <c r="CK18" s="239" t="str">
        <f>IFERROR(IF(CJ18&gt;20*BW18,'Referencia Parámetros'!$D$20,IF(CJ18&gt;10*BW18,'Referencia Parámetros'!$D$21,IF(CJ18&gt;5*BW18,'Referencia Parámetros'!$D$22, IF(CJ18&gt;1,'Referencia Parámetros'!$D$23,"NO APLICA")))),"")</f>
        <v/>
      </c>
      <c r="CL18" s="240" t="str">
        <f t="shared" si="120"/>
        <v/>
      </c>
      <c r="CM18" s="241">
        <f t="shared" si="121"/>
        <v>0</v>
      </c>
      <c r="CN18" s="234">
        <f t="shared" si="185"/>
        <v>0</v>
      </c>
      <c r="CO18" s="234">
        <f t="shared" si="122"/>
        <v>0</v>
      </c>
      <c r="CP18" s="234">
        <f t="shared" si="186"/>
        <v>0</v>
      </c>
      <c r="CQ18" s="242">
        <f t="shared" si="187"/>
        <v>0</v>
      </c>
      <c r="CS18" s="234">
        <f t="shared" si="188"/>
        <v>6</v>
      </c>
      <c r="CT18" s="235" t="str">
        <f t="shared" si="123"/>
        <v/>
      </c>
      <c r="CU18" s="236" t="str">
        <f>IFERROR(+VLOOKUP(CT18,'Referencia Parámetros'!$A$2:$B$15,2),"")</f>
        <v/>
      </c>
      <c r="CV18" s="1"/>
      <c r="CW18" s="1"/>
      <c r="CX18" s="136" t="str">
        <f t="shared" si="31"/>
        <v>Completar</v>
      </c>
      <c r="CY18" s="134"/>
      <c r="CZ18" s="134"/>
      <c r="DA18" s="134"/>
      <c r="DB18" s="136" t="str">
        <f t="shared" si="32"/>
        <v>Completar</v>
      </c>
      <c r="DC18" s="137" t="str">
        <f t="shared" si="33"/>
        <v>Completar</v>
      </c>
      <c r="DD18" s="137" t="str">
        <f t="shared" si="34"/>
        <v>Completar</v>
      </c>
      <c r="DE18" s="135"/>
      <c r="DF18" s="136" t="str">
        <f t="shared" si="35"/>
        <v>Completar</v>
      </c>
      <c r="DG18" s="237">
        <f t="shared" si="189"/>
        <v>0</v>
      </c>
      <c r="DH18" s="238">
        <f t="shared" si="190"/>
        <v>0</v>
      </c>
      <c r="DI18" s="239" t="str">
        <f>IFERROR(IF(DH18&gt;20*CU18,'Referencia Parámetros'!$D$20,IF(DH18&gt;10*CU18,'Referencia Parámetros'!$D$21,IF(DH18&gt;5*CU18,'Referencia Parámetros'!$D$22, IF(DH18&gt;1,'Referencia Parámetros'!$D$23,"NO APLICA")))),"")</f>
        <v/>
      </c>
      <c r="DJ18" s="240" t="str">
        <f t="shared" si="125"/>
        <v/>
      </c>
      <c r="DK18" s="241">
        <f t="shared" si="126"/>
        <v>0</v>
      </c>
      <c r="DL18" s="234">
        <f t="shared" si="191"/>
        <v>0</v>
      </c>
      <c r="DM18" s="234">
        <f t="shared" si="127"/>
        <v>0</v>
      </c>
      <c r="DN18" s="234">
        <f t="shared" si="192"/>
        <v>0</v>
      </c>
      <c r="DO18" s="242">
        <f t="shared" si="193"/>
        <v>0</v>
      </c>
      <c r="DQ18" s="234">
        <f t="shared" si="194"/>
        <v>6</v>
      </c>
      <c r="DR18" s="235" t="str">
        <f t="shared" si="128"/>
        <v/>
      </c>
      <c r="DS18" s="236" t="str">
        <f>IFERROR(+VLOOKUP(DR18,'Referencia Parámetros'!$A$2:$B$15,2),"")</f>
        <v/>
      </c>
      <c r="DT18" s="1"/>
      <c r="DU18" s="1"/>
      <c r="DV18" s="136" t="str">
        <f t="shared" si="40"/>
        <v>Completar</v>
      </c>
      <c r="DW18" s="134"/>
      <c r="DX18" s="134"/>
      <c r="DY18" s="134"/>
      <c r="DZ18" s="136" t="str">
        <f t="shared" si="41"/>
        <v>Completar</v>
      </c>
      <c r="EA18" s="137" t="str">
        <f t="shared" si="42"/>
        <v>Completar</v>
      </c>
      <c r="EB18" s="137" t="str">
        <f t="shared" si="43"/>
        <v>Completar</v>
      </c>
      <c r="EC18" s="135"/>
      <c r="ED18" s="136" t="str">
        <f t="shared" si="44"/>
        <v>Completar</v>
      </c>
      <c r="EE18" s="237">
        <f t="shared" si="195"/>
        <v>0</v>
      </c>
      <c r="EF18" s="238">
        <f t="shared" si="196"/>
        <v>0</v>
      </c>
      <c r="EG18" s="239" t="str">
        <f>IFERROR(IF(EF18&gt;20*DS18,'Referencia Parámetros'!$D$20,IF(EF18&gt;10*DS18,'Referencia Parámetros'!$D$21,IF(EF18&gt;5*DS18,'Referencia Parámetros'!$D$22, IF(EF18&gt;1,'Referencia Parámetros'!$D$23,"NO APLICA")))),"")</f>
        <v/>
      </c>
      <c r="EH18" s="240" t="str">
        <f t="shared" si="130"/>
        <v/>
      </c>
      <c r="EI18" s="241">
        <f t="shared" si="131"/>
        <v>0</v>
      </c>
      <c r="EJ18" s="234">
        <f t="shared" si="197"/>
        <v>0</v>
      </c>
      <c r="EK18" s="234">
        <f t="shared" si="132"/>
        <v>0</v>
      </c>
      <c r="EL18" s="234">
        <f t="shared" si="198"/>
        <v>0</v>
      </c>
      <c r="EM18" s="242">
        <f t="shared" si="199"/>
        <v>0</v>
      </c>
      <c r="EO18" s="234">
        <f t="shared" si="200"/>
        <v>6</v>
      </c>
      <c r="EP18" s="235" t="str">
        <f t="shared" si="133"/>
        <v/>
      </c>
      <c r="EQ18" s="236" t="str">
        <f>IFERROR(+VLOOKUP(EP18,'Referencia Parámetros'!$A$2:$B$15,2),"")</f>
        <v/>
      </c>
      <c r="ER18" s="1"/>
      <c r="ES18" s="1"/>
      <c r="ET18" s="136" t="str">
        <f t="shared" si="49"/>
        <v>Completar</v>
      </c>
      <c r="EU18" s="134"/>
      <c r="EV18" s="134"/>
      <c r="EW18" s="134"/>
      <c r="EX18" s="136" t="str">
        <f t="shared" si="50"/>
        <v>Completar</v>
      </c>
      <c r="EY18" s="137" t="str">
        <f t="shared" si="51"/>
        <v>Completar</v>
      </c>
      <c r="EZ18" s="137" t="str">
        <f t="shared" si="52"/>
        <v>Completar</v>
      </c>
      <c r="FA18" s="135"/>
      <c r="FB18" s="136" t="str">
        <f t="shared" si="53"/>
        <v>Completar</v>
      </c>
      <c r="FC18" s="237">
        <f t="shared" si="201"/>
        <v>0</v>
      </c>
      <c r="FD18" s="238">
        <f t="shared" si="202"/>
        <v>0</v>
      </c>
      <c r="FE18" s="239" t="str">
        <f>IFERROR(IF(FD18&gt;20*EQ18,'Referencia Parámetros'!$D$20,IF(FD18&gt;10*EQ18,'Referencia Parámetros'!$D$21,IF(FD18&gt;5*EQ18,'Referencia Parámetros'!$D$22, IF(FD18&gt;1,'Referencia Parámetros'!$D$23,"NO APLICA")))),"")</f>
        <v/>
      </c>
      <c r="FF18" s="240" t="str">
        <f t="shared" si="135"/>
        <v/>
      </c>
      <c r="FG18" s="241">
        <f t="shared" si="136"/>
        <v>0</v>
      </c>
      <c r="FH18" s="234">
        <f t="shared" si="203"/>
        <v>0</v>
      </c>
      <c r="FI18" s="234">
        <f t="shared" si="137"/>
        <v>0</v>
      </c>
      <c r="FJ18" s="234">
        <f t="shared" si="204"/>
        <v>0</v>
      </c>
      <c r="FK18" s="242">
        <f t="shared" si="205"/>
        <v>0</v>
      </c>
      <c r="FM18" s="234">
        <f t="shared" si="206"/>
        <v>6</v>
      </c>
      <c r="FN18" s="235" t="str">
        <f t="shared" si="138"/>
        <v/>
      </c>
      <c r="FO18" s="236" t="str">
        <f>IFERROR(+VLOOKUP(FN18,'Referencia Parámetros'!$A$2:$B$15,2),"")</f>
        <v/>
      </c>
      <c r="FP18" s="1"/>
      <c r="FQ18" s="1"/>
      <c r="FR18" s="136" t="str">
        <f t="shared" si="58"/>
        <v>Completar</v>
      </c>
      <c r="FS18" s="134"/>
      <c r="FT18" s="134"/>
      <c r="FU18" s="134"/>
      <c r="FV18" s="136" t="str">
        <f t="shared" si="59"/>
        <v>Completar</v>
      </c>
      <c r="FW18" s="137" t="str">
        <f t="shared" si="60"/>
        <v>Completar</v>
      </c>
      <c r="FX18" s="137" t="str">
        <f t="shared" si="61"/>
        <v>Completar</v>
      </c>
      <c r="FY18" s="135"/>
      <c r="FZ18" s="136" t="str">
        <f t="shared" si="62"/>
        <v>Completar</v>
      </c>
      <c r="GA18" s="237">
        <f t="shared" si="207"/>
        <v>0</v>
      </c>
      <c r="GB18" s="238">
        <f t="shared" si="208"/>
        <v>0</v>
      </c>
      <c r="GC18" s="239" t="str">
        <f>IFERROR(IF(GB18&gt;20*FO18,'Referencia Parámetros'!$D$20,IF(GB18&gt;10*FO18,'Referencia Parámetros'!$D$21,IF(GB18&gt;5*FO18,'Referencia Parámetros'!$D$22, IF(GB18&gt;1,'Referencia Parámetros'!$D$23,"NO APLICA")))),"")</f>
        <v/>
      </c>
      <c r="GD18" s="240" t="str">
        <f t="shared" si="140"/>
        <v/>
      </c>
      <c r="GE18" s="241">
        <f t="shared" si="141"/>
        <v>0</v>
      </c>
      <c r="GF18" s="234">
        <f t="shared" si="209"/>
        <v>0</v>
      </c>
      <c r="GG18" s="234">
        <f t="shared" si="142"/>
        <v>0</v>
      </c>
      <c r="GH18" s="234">
        <f t="shared" si="210"/>
        <v>0</v>
      </c>
      <c r="GI18" s="242">
        <f t="shared" si="211"/>
        <v>0</v>
      </c>
      <c r="GK18" s="234">
        <f t="shared" si="212"/>
        <v>6</v>
      </c>
      <c r="GL18" s="235" t="str">
        <f t="shared" si="143"/>
        <v/>
      </c>
      <c r="GM18" s="236" t="str">
        <f>IFERROR(+VLOOKUP(GL18,'Referencia Parámetros'!$A$2:$B$15,2),"")</f>
        <v/>
      </c>
      <c r="GN18" s="1"/>
      <c r="GO18" s="1"/>
      <c r="GP18" s="136" t="str">
        <f t="shared" si="67"/>
        <v>Completar</v>
      </c>
      <c r="GQ18" s="134"/>
      <c r="GR18" s="134"/>
      <c r="GS18" s="134"/>
      <c r="GT18" s="136" t="str">
        <f t="shared" si="68"/>
        <v>Completar</v>
      </c>
      <c r="GU18" s="137" t="str">
        <f t="shared" si="69"/>
        <v>Completar</v>
      </c>
      <c r="GV18" s="137" t="str">
        <f t="shared" si="70"/>
        <v>Completar</v>
      </c>
      <c r="GW18" s="135"/>
      <c r="GX18" s="136" t="str">
        <f t="shared" si="71"/>
        <v>Completar</v>
      </c>
      <c r="GY18" s="237">
        <f t="shared" si="213"/>
        <v>0</v>
      </c>
      <c r="GZ18" s="238">
        <f t="shared" si="214"/>
        <v>0</v>
      </c>
      <c r="HA18" s="239" t="str">
        <f>IFERROR(IF(GZ18&gt;20*GM18,'Referencia Parámetros'!$D$20,IF(GZ18&gt;10*GM18,'Referencia Parámetros'!$D$21,IF(GZ18&gt;5*GM18,'Referencia Parámetros'!$D$22, IF(GZ18&gt;1,'Referencia Parámetros'!$D$23,"NO APLICA")))),"")</f>
        <v/>
      </c>
      <c r="HB18" s="240" t="str">
        <f t="shared" si="145"/>
        <v/>
      </c>
      <c r="HC18" s="241">
        <f t="shared" si="146"/>
        <v>0</v>
      </c>
      <c r="HD18" s="234">
        <f t="shared" si="215"/>
        <v>0</v>
      </c>
      <c r="HE18" s="234">
        <f t="shared" si="147"/>
        <v>0</v>
      </c>
      <c r="HF18" s="234">
        <f t="shared" si="216"/>
        <v>0</v>
      </c>
      <c r="HG18" s="242">
        <f t="shared" si="217"/>
        <v>0</v>
      </c>
      <c r="HI18" s="234">
        <f t="shared" si="218"/>
        <v>6</v>
      </c>
      <c r="HJ18" s="235" t="str">
        <f t="shared" si="148"/>
        <v/>
      </c>
      <c r="HK18" s="236" t="str">
        <f>IFERROR(+VLOOKUP(HJ18,'Referencia Parámetros'!$A$2:$B$15,2),"")</f>
        <v/>
      </c>
      <c r="HL18" s="1"/>
      <c r="HM18" s="1"/>
      <c r="HN18" s="136" t="str">
        <f t="shared" si="76"/>
        <v>Completar</v>
      </c>
      <c r="HO18" s="134"/>
      <c r="HP18" s="134"/>
      <c r="HQ18" s="134"/>
      <c r="HR18" s="136" t="str">
        <f t="shared" si="77"/>
        <v>Completar</v>
      </c>
      <c r="HS18" s="137" t="str">
        <f t="shared" si="78"/>
        <v>Completar</v>
      </c>
      <c r="HT18" s="137" t="str">
        <f t="shared" si="79"/>
        <v>Completar</v>
      </c>
      <c r="HU18" s="135"/>
      <c r="HV18" s="136" t="str">
        <f t="shared" si="80"/>
        <v>Completar</v>
      </c>
      <c r="HW18" s="237">
        <f t="shared" si="219"/>
        <v>0</v>
      </c>
      <c r="HX18" s="238">
        <f t="shared" si="220"/>
        <v>0</v>
      </c>
      <c r="HY18" s="239" t="str">
        <f>IFERROR(IF(HX18&gt;20*HK18,'Referencia Parámetros'!$D$20,IF(HX18&gt;10*HK18,'Referencia Parámetros'!$D$21,IF(HX18&gt;5*HK18,'Referencia Parámetros'!$D$22, IF(HX18&gt;1,'Referencia Parámetros'!$D$23,"NO APLICA")))),"")</f>
        <v/>
      </c>
      <c r="HZ18" s="240" t="str">
        <f t="shared" si="150"/>
        <v/>
      </c>
      <c r="IA18" s="241">
        <f t="shared" si="151"/>
        <v>0</v>
      </c>
      <c r="IB18" s="234">
        <f t="shared" si="221"/>
        <v>0</v>
      </c>
      <c r="IC18" s="234">
        <f t="shared" si="152"/>
        <v>0</v>
      </c>
      <c r="ID18" s="234">
        <f t="shared" si="222"/>
        <v>0</v>
      </c>
      <c r="IE18" s="242">
        <f t="shared" si="223"/>
        <v>0</v>
      </c>
      <c r="IG18" s="234">
        <f t="shared" si="224"/>
        <v>6</v>
      </c>
      <c r="IH18" s="235" t="str">
        <f t="shared" si="153"/>
        <v/>
      </c>
      <c r="II18" s="236" t="str">
        <f>IFERROR(+VLOOKUP(IH18,'Referencia Parámetros'!$A$2:$B$15,2),"")</f>
        <v/>
      </c>
      <c r="IJ18" s="1"/>
      <c r="IK18" s="1"/>
      <c r="IL18" s="136" t="str">
        <f t="shared" si="85"/>
        <v>Completar</v>
      </c>
      <c r="IM18" s="134"/>
      <c r="IN18" s="134"/>
      <c r="IO18" s="134"/>
      <c r="IP18" s="136" t="str">
        <f t="shared" si="86"/>
        <v>Completar</v>
      </c>
      <c r="IQ18" s="137" t="str">
        <f t="shared" si="87"/>
        <v>Completar</v>
      </c>
      <c r="IR18" s="137" t="str">
        <f t="shared" si="88"/>
        <v>Completar</v>
      </c>
      <c r="IS18" s="135"/>
      <c r="IT18" s="136" t="str">
        <f t="shared" si="89"/>
        <v>Completar</v>
      </c>
      <c r="IU18" s="237">
        <f t="shared" si="225"/>
        <v>0</v>
      </c>
      <c r="IV18" s="238">
        <f t="shared" si="226"/>
        <v>0</v>
      </c>
      <c r="IW18" s="239" t="str">
        <f>IFERROR(IF(IV18&gt;20*II18,'Referencia Parámetros'!$D$20,IF(IV18&gt;10*II18,'Referencia Parámetros'!$D$21,IF(IV18&gt;5*II18,'Referencia Parámetros'!$D$22, IF(IV18&gt;1,'Referencia Parámetros'!$D$23,"NO APLICA")))),"")</f>
        <v/>
      </c>
      <c r="IX18" s="240" t="str">
        <f t="shared" si="155"/>
        <v/>
      </c>
      <c r="IY18" s="241">
        <f t="shared" si="156"/>
        <v>0</v>
      </c>
      <c r="IZ18" s="234">
        <f t="shared" si="227"/>
        <v>0</v>
      </c>
      <c r="JA18" s="234">
        <f t="shared" si="157"/>
        <v>0</v>
      </c>
      <c r="JB18" s="234">
        <f t="shared" si="228"/>
        <v>0</v>
      </c>
      <c r="JC18" s="242">
        <f t="shared" si="229"/>
        <v>0</v>
      </c>
      <c r="JD18" s="198"/>
      <c r="JE18" s="234">
        <f t="shared" si="230"/>
        <v>6</v>
      </c>
      <c r="JF18" s="235" t="str">
        <f t="shared" si="158"/>
        <v/>
      </c>
      <c r="JG18" s="236" t="str">
        <f>IFERROR(+VLOOKUP(JF18,'Referencia Parámetros'!$A$2:$B$15,2),"")</f>
        <v/>
      </c>
      <c r="JH18" s="1"/>
      <c r="JI18" s="1"/>
      <c r="JJ18" s="136" t="str">
        <f t="shared" si="94"/>
        <v>Completar</v>
      </c>
      <c r="JK18" s="134"/>
      <c r="JL18" s="134"/>
      <c r="JM18" s="134"/>
      <c r="JN18" s="136" t="str">
        <f t="shared" si="95"/>
        <v>Completar</v>
      </c>
      <c r="JO18" s="137" t="str">
        <f t="shared" si="96"/>
        <v>Completar</v>
      </c>
      <c r="JP18" s="137" t="str">
        <f t="shared" si="97"/>
        <v>Completar</v>
      </c>
      <c r="JQ18" s="135"/>
      <c r="JR18" s="136" t="str">
        <f t="shared" si="98"/>
        <v>Completar</v>
      </c>
      <c r="JS18" s="237">
        <f t="shared" si="231"/>
        <v>0</v>
      </c>
      <c r="JT18" s="238">
        <f t="shared" si="232"/>
        <v>0</v>
      </c>
      <c r="JU18" s="239" t="str">
        <f>IFERROR(IF(JT18&gt;20*JG18,'Referencia Parámetros'!$D$20,IF(JT18&gt;10*JG18,'Referencia Parámetros'!$D$21,IF(JT18&gt;5*JG18,'Referencia Parámetros'!$D$22, IF(JT18&gt;1,'Referencia Parámetros'!$D$23,"NO APLICA")))),"")</f>
        <v/>
      </c>
      <c r="JV18" s="240" t="str">
        <f t="shared" si="160"/>
        <v/>
      </c>
      <c r="JW18" s="241">
        <f t="shared" si="161"/>
        <v>0</v>
      </c>
      <c r="JX18" s="234">
        <f t="shared" si="233"/>
        <v>0</v>
      </c>
      <c r="JY18" s="234">
        <f t="shared" si="162"/>
        <v>0</v>
      </c>
      <c r="JZ18" s="234">
        <f t="shared" si="234"/>
        <v>0</v>
      </c>
      <c r="KA18" s="242">
        <f t="shared" si="235"/>
        <v>0</v>
      </c>
    </row>
    <row r="19" spans="1:287" x14ac:dyDescent="0.25">
      <c r="A19" s="234">
        <f t="shared" si="163"/>
        <v>7</v>
      </c>
      <c r="B19" s="235" t="str">
        <f t="shared" si="164"/>
        <v/>
      </c>
      <c r="C19" s="236" t="str">
        <f>+IFERROR(VLOOKUP(B19,'Referencia Parámetros'!$A$2:$B$18,2),"")</f>
        <v/>
      </c>
      <c r="D19" s="1"/>
      <c r="E19" s="1"/>
      <c r="F19" s="136" t="str">
        <f>IFERROR(+VLOOKUP(D19,'Año 1'!JI$14:JK$113,3,FALSE),"Completar")</f>
        <v>Completar</v>
      </c>
      <c r="G19" s="134"/>
      <c r="H19" s="134"/>
      <c r="I19" s="134"/>
      <c r="J19" s="136" t="str">
        <f>+IFERROR(VLOOKUP(D19,'Año 1'!JI$14:JS$113,7,0),"Completar")</f>
        <v>Completar</v>
      </c>
      <c r="K19" s="137" t="str">
        <f>IFERROR(VLOOKUP(D19,'Año 1'!JI$14:JS$113,8,FALSE),"Completar")</f>
        <v>Completar</v>
      </c>
      <c r="L19" s="137" t="str">
        <f>IFERROR(VLOOKUP(D19,'Año 1'!JI$14:JS$113,9,FALSE),"Completar")</f>
        <v>Completar</v>
      </c>
      <c r="M19" s="135"/>
      <c r="N19" s="136" t="str">
        <f>IFERROR(VLOOKUP(D19,'Año 1'!JI$14:JS$113,11,FALSE),"Completar")</f>
        <v>Completar</v>
      </c>
      <c r="O19" s="237">
        <f t="shared" si="165"/>
        <v>0</v>
      </c>
      <c r="P19" s="238">
        <f t="shared" si="166"/>
        <v>0</v>
      </c>
      <c r="Q19" s="239" t="str">
        <f>IFERROR(IF(P19&gt;20*C19,'Referencia Parámetros'!$D$20,IF(P19&gt;10*C19,'Referencia Parámetros'!$D$21,IF(P19&gt;5*C19,'Referencia Parámetros'!$D$22, IF(P19&gt;1,'Referencia Parámetros'!$D$23,"NO APLICA")))),"")</f>
        <v/>
      </c>
      <c r="R19" s="240" t="str">
        <f t="shared" si="105"/>
        <v/>
      </c>
      <c r="S19" s="241">
        <f t="shared" si="106"/>
        <v>0</v>
      </c>
      <c r="T19" s="234">
        <f t="shared" si="167"/>
        <v>0</v>
      </c>
      <c r="U19" s="234">
        <f t="shared" si="107"/>
        <v>0</v>
      </c>
      <c r="V19" s="234">
        <f t="shared" si="168"/>
        <v>0</v>
      </c>
      <c r="W19" s="242">
        <f t="shared" si="169"/>
        <v>0</v>
      </c>
      <c r="Y19" s="234">
        <f t="shared" si="170"/>
        <v>7</v>
      </c>
      <c r="Z19" s="235" t="str">
        <f t="shared" si="108"/>
        <v/>
      </c>
      <c r="AA19" s="236" t="str">
        <f>IFERROR(VLOOKUP(Z19,'Referencia Parámetros'!$A$2:$B$15,2),"")</f>
        <v/>
      </c>
      <c r="AB19" s="1"/>
      <c r="AC19" s="1"/>
      <c r="AD19" s="136" t="str">
        <f t="shared" si="4"/>
        <v>Completar</v>
      </c>
      <c r="AE19" s="134"/>
      <c r="AF19" s="134"/>
      <c r="AG19" s="134"/>
      <c r="AH19" s="136" t="str">
        <f t="shared" si="5"/>
        <v>Completar</v>
      </c>
      <c r="AI19" s="137" t="str">
        <f t="shared" si="6"/>
        <v>Completar</v>
      </c>
      <c r="AJ19" s="137" t="str">
        <f t="shared" si="7"/>
        <v>Completar</v>
      </c>
      <c r="AK19" s="135"/>
      <c r="AL19" s="136" t="str">
        <f t="shared" si="8"/>
        <v>Completar</v>
      </c>
      <c r="AM19" s="237">
        <f t="shared" si="171"/>
        <v>0</v>
      </c>
      <c r="AN19" s="238">
        <f t="shared" si="172"/>
        <v>0</v>
      </c>
      <c r="AO19" s="239" t="str">
        <f>IFERROR(IF(AN19&gt;20*AA19,'Referencia Parámetros'!$D$20,IF(AN19&gt;10*AA19,'Referencia Parámetros'!$D$21,IF(AN19&gt;5*AA19,'Referencia Parámetros'!$D$22, IF(AN19&gt;1,'Referencia Parámetros'!$D$23,"NO APLICA")))),"")</f>
        <v/>
      </c>
      <c r="AP19" s="240" t="str">
        <f t="shared" si="110"/>
        <v/>
      </c>
      <c r="AQ19" s="241">
        <f t="shared" si="111"/>
        <v>0</v>
      </c>
      <c r="AR19" s="234">
        <f t="shared" si="173"/>
        <v>0</v>
      </c>
      <c r="AS19" s="234">
        <f t="shared" si="112"/>
        <v>0</v>
      </c>
      <c r="AT19" s="234">
        <f t="shared" si="174"/>
        <v>0</v>
      </c>
      <c r="AU19" s="242">
        <f t="shared" si="175"/>
        <v>0</v>
      </c>
      <c r="AW19" s="234">
        <f t="shared" si="176"/>
        <v>7</v>
      </c>
      <c r="AX19" s="235" t="str">
        <f t="shared" si="113"/>
        <v/>
      </c>
      <c r="AY19" s="236" t="str">
        <f>IFERROR(VLOOKUP(AX19,'Referencia Parámetros'!$A$2:$B$15,2),"")</f>
        <v/>
      </c>
      <c r="AZ19" s="1"/>
      <c r="BA19" s="1"/>
      <c r="BB19" s="136" t="str">
        <f t="shared" si="13"/>
        <v>Completar</v>
      </c>
      <c r="BC19" s="134"/>
      <c r="BD19" s="134"/>
      <c r="BE19" s="134"/>
      <c r="BF19" s="136" t="str">
        <f t="shared" si="14"/>
        <v>Completar</v>
      </c>
      <c r="BG19" s="137" t="str">
        <f t="shared" si="15"/>
        <v>Completar</v>
      </c>
      <c r="BH19" s="137" t="str">
        <f t="shared" si="16"/>
        <v>Completar</v>
      </c>
      <c r="BI19" s="135"/>
      <c r="BJ19" s="136" t="str">
        <f t="shared" si="17"/>
        <v>Completar</v>
      </c>
      <c r="BK19" s="237">
        <f t="shared" si="177"/>
        <v>0</v>
      </c>
      <c r="BL19" s="238">
        <f t="shared" si="178"/>
        <v>0</v>
      </c>
      <c r="BM19" s="239" t="str">
        <f>IFERROR(IF(BL19&gt;20*AY19,'Referencia Parámetros'!$D$20,IF(BL19&gt;10*AY19,'Referencia Parámetros'!$D$21,IF(BL19&gt;5*AY19,'Referencia Parámetros'!$D$22, IF(BL19&gt;1,'Referencia Parámetros'!$D$23,"NO APLICA")))),"")</f>
        <v/>
      </c>
      <c r="BN19" s="240" t="str">
        <f t="shared" si="115"/>
        <v/>
      </c>
      <c r="BO19" s="241">
        <f t="shared" si="116"/>
        <v>0</v>
      </c>
      <c r="BP19" s="234">
        <f t="shared" si="179"/>
        <v>0</v>
      </c>
      <c r="BQ19" s="234">
        <f t="shared" si="117"/>
        <v>0</v>
      </c>
      <c r="BR19" s="234">
        <f t="shared" si="180"/>
        <v>0</v>
      </c>
      <c r="BS19" s="242">
        <f t="shared" si="181"/>
        <v>0</v>
      </c>
      <c r="BU19" s="234">
        <f t="shared" si="182"/>
        <v>7</v>
      </c>
      <c r="BV19" s="235" t="str">
        <f t="shared" si="118"/>
        <v/>
      </c>
      <c r="BW19" s="236" t="str">
        <f>IFERROR(VLOOKUP(BV19,'Referencia Parámetros'!$A$2:$B$15,2),"")</f>
        <v/>
      </c>
      <c r="BX19" s="1"/>
      <c r="BY19" s="1"/>
      <c r="BZ19" s="136" t="str">
        <f t="shared" si="22"/>
        <v>Completar</v>
      </c>
      <c r="CA19" s="134"/>
      <c r="CB19" s="134"/>
      <c r="CC19" s="134"/>
      <c r="CD19" s="136" t="str">
        <f t="shared" si="23"/>
        <v>Completar</v>
      </c>
      <c r="CE19" s="137" t="str">
        <f t="shared" si="24"/>
        <v>Completar</v>
      </c>
      <c r="CF19" s="137" t="str">
        <f t="shared" si="25"/>
        <v>Completar</v>
      </c>
      <c r="CG19" s="135"/>
      <c r="CH19" s="136" t="str">
        <f t="shared" si="26"/>
        <v>Completar</v>
      </c>
      <c r="CI19" s="237">
        <f t="shared" si="183"/>
        <v>0</v>
      </c>
      <c r="CJ19" s="238">
        <f t="shared" si="184"/>
        <v>0</v>
      </c>
      <c r="CK19" s="239" t="str">
        <f>IFERROR(IF(CJ19&gt;20*BW19,'Referencia Parámetros'!$D$20,IF(CJ19&gt;10*BW19,'Referencia Parámetros'!$D$21,IF(CJ19&gt;5*BW19,'Referencia Parámetros'!$D$22, IF(CJ19&gt;1,'Referencia Parámetros'!$D$23,"NO APLICA")))),"")</f>
        <v/>
      </c>
      <c r="CL19" s="240" t="str">
        <f t="shared" si="120"/>
        <v/>
      </c>
      <c r="CM19" s="241">
        <f t="shared" si="121"/>
        <v>0</v>
      </c>
      <c r="CN19" s="234">
        <f t="shared" si="185"/>
        <v>0</v>
      </c>
      <c r="CO19" s="234">
        <f t="shared" si="122"/>
        <v>0</v>
      </c>
      <c r="CP19" s="234">
        <f t="shared" si="186"/>
        <v>0</v>
      </c>
      <c r="CQ19" s="242">
        <f t="shared" si="187"/>
        <v>0</v>
      </c>
      <c r="CS19" s="234">
        <f t="shared" si="188"/>
        <v>7</v>
      </c>
      <c r="CT19" s="235" t="str">
        <f t="shared" si="123"/>
        <v/>
      </c>
      <c r="CU19" s="236" t="str">
        <f>IFERROR(+VLOOKUP(CT19,'Referencia Parámetros'!$A$2:$B$15,2),"")</f>
        <v/>
      </c>
      <c r="CV19" s="1"/>
      <c r="CW19" s="1"/>
      <c r="CX19" s="136" t="str">
        <f t="shared" si="31"/>
        <v>Completar</v>
      </c>
      <c r="CY19" s="134"/>
      <c r="CZ19" s="134"/>
      <c r="DA19" s="134"/>
      <c r="DB19" s="136" t="str">
        <f t="shared" si="32"/>
        <v>Completar</v>
      </c>
      <c r="DC19" s="137" t="str">
        <f t="shared" si="33"/>
        <v>Completar</v>
      </c>
      <c r="DD19" s="137" t="str">
        <f t="shared" si="34"/>
        <v>Completar</v>
      </c>
      <c r="DE19" s="135"/>
      <c r="DF19" s="136" t="str">
        <f t="shared" si="35"/>
        <v>Completar</v>
      </c>
      <c r="DG19" s="237">
        <f t="shared" si="189"/>
        <v>0</v>
      </c>
      <c r="DH19" s="238">
        <f t="shared" si="190"/>
        <v>0</v>
      </c>
      <c r="DI19" s="239" t="str">
        <f>IFERROR(IF(DH19&gt;20*CU19,'Referencia Parámetros'!$D$20,IF(DH19&gt;10*CU19,'Referencia Parámetros'!$D$21,IF(DH19&gt;5*CU19,'Referencia Parámetros'!$D$22, IF(DH19&gt;1,'Referencia Parámetros'!$D$23,"NO APLICA")))),"")</f>
        <v/>
      </c>
      <c r="DJ19" s="240" t="str">
        <f t="shared" si="125"/>
        <v/>
      </c>
      <c r="DK19" s="241">
        <f t="shared" si="126"/>
        <v>0</v>
      </c>
      <c r="DL19" s="234">
        <f t="shared" si="191"/>
        <v>0</v>
      </c>
      <c r="DM19" s="234">
        <f t="shared" si="127"/>
        <v>0</v>
      </c>
      <c r="DN19" s="234">
        <f t="shared" si="192"/>
        <v>0</v>
      </c>
      <c r="DO19" s="242">
        <f t="shared" si="193"/>
        <v>0</v>
      </c>
      <c r="DQ19" s="234">
        <f t="shared" si="194"/>
        <v>7</v>
      </c>
      <c r="DR19" s="235" t="str">
        <f t="shared" si="128"/>
        <v/>
      </c>
      <c r="DS19" s="236" t="str">
        <f>IFERROR(+VLOOKUP(DR19,'Referencia Parámetros'!$A$2:$B$15,2),"")</f>
        <v/>
      </c>
      <c r="DT19" s="1"/>
      <c r="DU19" s="1"/>
      <c r="DV19" s="136" t="str">
        <f t="shared" si="40"/>
        <v>Completar</v>
      </c>
      <c r="DW19" s="134"/>
      <c r="DX19" s="134"/>
      <c r="DY19" s="134"/>
      <c r="DZ19" s="136" t="str">
        <f t="shared" si="41"/>
        <v>Completar</v>
      </c>
      <c r="EA19" s="137" t="str">
        <f t="shared" si="42"/>
        <v>Completar</v>
      </c>
      <c r="EB19" s="137" t="str">
        <f t="shared" si="43"/>
        <v>Completar</v>
      </c>
      <c r="EC19" s="135"/>
      <c r="ED19" s="136" t="str">
        <f t="shared" si="44"/>
        <v>Completar</v>
      </c>
      <c r="EE19" s="237">
        <f t="shared" si="195"/>
        <v>0</v>
      </c>
      <c r="EF19" s="238">
        <f t="shared" si="196"/>
        <v>0</v>
      </c>
      <c r="EG19" s="239" t="str">
        <f>IFERROR(IF(EF19&gt;20*DS19,'Referencia Parámetros'!$D$20,IF(EF19&gt;10*DS19,'Referencia Parámetros'!$D$21,IF(EF19&gt;5*DS19,'Referencia Parámetros'!$D$22, IF(EF19&gt;1,'Referencia Parámetros'!$D$23,"NO APLICA")))),"")</f>
        <v/>
      </c>
      <c r="EH19" s="240" t="str">
        <f t="shared" si="130"/>
        <v/>
      </c>
      <c r="EI19" s="241">
        <f t="shared" si="131"/>
        <v>0</v>
      </c>
      <c r="EJ19" s="234">
        <f t="shared" si="197"/>
        <v>0</v>
      </c>
      <c r="EK19" s="234">
        <f t="shared" si="132"/>
        <v>0</v>
      </c>
      <c r="EL19" s="234">
        <f t="shared" si="198"/>
        <v>0</v>
      </c>
      <c r="EM19" s="242">
        <f t="shared" si="199"/>
        <v>0</v>
      </c>
      <c r="EO19" s="234">
        <f t="shared" si="200"/>
        <v>7</v>
      </c>
      <c r="EP19" s="235" t="str">
        <f t="shared" si="133"/>
        <v/>
      </c>
      <c r="EQ19" s="236" t="str">
        <f>IFERROR(+VLOOKUP(EP19,'Referencia Parámetros'!$A$2:$B$15,2),"")</f>
        <v/>
      </c>
      <c r="ER19" s="1"/>
      <c r="ES19" s="1"/>
      <c r="ET19" s="136" t="str">
        <f t="shared" si="49"/>
        <v>Completar</v>
      </c>
      <c r="EU19" s="134"/>
      <c r="EV19" s="134"/>
      <c r="EW19" s="134"/>
      <c r="EX19" s="136" t="str">
        <f t="shared" si="50"/>
        <v>Completar</v>
      </c>
      <c r="EY19" s="137" t="str">
        <f t="shared" si="51"/>
        <v>Completar</v>
      </c>
      <c r="EZ19" s="137" t="str">
        <f t="shared" si="52"/>
        <v>Completar</v>
      </c>
      <c r="FA19" s="135"/>
      <c r="FB19" s="136" t="str">
        <f t="shared" si="53"/>
        <v>Completar</v>
      </c>
      <c r="FC19" s="237">
        <f t="shared" si="201"/>
        <v>0</v>
      </c>
      <c r="FD19" s="238">
        <f t="shared" si="202"/>
        <v>0</v>
      </c>
      <c r="FE19" s="239" t="str">
        <f>IFERROR(IF(FD19&gt;20*EQ19,'Referencia Parámetros'!$D$20,IF(FD19&gt;10*EQ19,'Referencia Parámetros'!$D$21,IF(FD19&gt;5*EQ19,'Referencia Parámetros'!$D$22, IF(FD19&gt;1,'Referencia Parámetros'!$D$23,"NO APLICA")))),"")</f>
        <v/>
      </c>
      <c r="FF19" s="240" t="str">
        <f t="shared" si="135"/>
        <v/>
      </c>
      <c r="FG19" s="241">
        <f t="shared" si="136"/>
        <v>0</v>
      </c>
      <c r="FH19" s="234">
        <f t="shared" si="203"/>
        <v>0</v>
      </c>
      <c r="FI19" s="234">
        <f t="shared" si="137"/>
        <v>0</v>
      </c>
      <c r="FJ19" s="234">
        <f t="shared" si="204"/>
        <v>0</v>
      </c>
      <c r="FK19" s="242">
        <f t="shared" si="205"/>
        <v>0</v>
      </c>
      <c r="FM19" s="234">
        <f t="shared" si="206"/>
        <v>7</v>
      </c>
      <c r="FN19" s="235" t="str">
        <f t="shared" si="138"/>
        <v/>
      </c>
      <c r="FO19" s="236" t="str">
        <f>IFERROR(+VLOOKUP(FN19,'Referencia Parámetros'!$A$2:$B$15,2),"")</f>
        <v/>
      </c>
      <c r="FP19" s="1"/>
      <c r="FQ19" s="1"/>
      <c r="FR19" s="136" t="str">
        <f t="shared" si="58"/>
        <v>Completar</v>
      </c>
      <c r="FS19" s="134"/>
      <c r="FT19" s="134"/>
      <c r="FU19" s="134"/>
      <c r="FV19" s="136" t="str">
        <f t="shared" si="59"/>
        <v>Completar</v>
      </c>
      <c r="FW19" s="137" t="str">
        <f t="shared" si="60"/>
        <v>Completar</v>
      </c>
      <c r="FX19" s="137" t="str">
        <f t="shared" si="61"/>
        <v>Completar</v>
      </c>
      <c r="FY19" s="135"/>
      <c r="FZ19" s="136" t="str">
        <f t="shared" si="62"/>
        <v>Completar</v>
      </c>
      <c r="GA19" s="237">
        <f t="shared" si="207"/>
        <v>0</v>
      </c>
      <c r="GB19" s="238">
        <f t="shared" si="208"/>
        <v>0</v>
      </c>
      <c r="GC19" s="239" t="str">
        <f>IFERROR(IF(GB19&gt;20*FO19,'Referencia Parámetros'!$D$20,IF(GB19&gt;10*FO19,'Referencia Parámetros'!$D$21,IF(GB19&gt;5*FO19,'Referencia Parámetros'!$D$22, IF(GB19&gt;1,'Referencia Parámetros'!$D$23,"NO APLICA")))),"")</f>
        <v/>
      </c>
      <c r="GD19" s="240" t="str">
        <f t="shared" si="140"/>
        <v/>
      </c>
      <c r="GE19" s="241">
        <f t="shared" si="141"/>
        <v>0</v>
      </c>
      <c r="GF19" s="234">
        <f t="shared" si="209"/>
        <v>0</v>
      </c>
      <c r="GG19" s="234">
        <f t="shared" si="142"/>
        <v>0</v>
      </c>
      <c r="GH19" s="234">
        <f t="shared" si="210"/>
        <v>0</v>
      </c>
      <c r="GI19" s="242">
        <f t="shared" si="211"/>
        <v>0</v>
      </c>
      <c r="GK19" s="234">
        <f t="shared" si="212"/>
        <v>7</v>
      </c>
      <c r="GL19" s="235" t="str">
        <f t="shared" si="143"/>
        <v/>
      </c>
      <c r="GM19" s="236" t="str">
        <f>IFERROR(+VLOOKUP(GL19,'Referencia Parámetros'!$A$2:$B$15,2),"")</f>
        <v/>
      </c>
      <c r="GN19" s="1"/>
      <c r="GO19" s="1"/>
      <c r="GP19" s="136" t="str">
        <f t="shared" si="67"/>
        <v>Completar</v>
      </c>
      <c r="GQ19" s="134"/>
      <c r="GR19" s="134"/>
      <c r="GS19" s="134"/>
      <c r="GT19" s="136" t="str">
        <f t="shared" si="68"/>
        <v>Completar</v>
      </c>
      <c r="GU19" s="137" t="str">
        <f t="shared" si="69"/>
        <v>Completar</v>
      </c>
      <c r="GV19" s="137" t="str">
        <f t="shared" si="70"/>
        <v>Completar</v>
      </c>
      <c r="GW19" s="135"/>
      <c r="GX19" s="136" t="str">
        <f t="shared" si="71"/>
        <v>Completar</v>
      </c>
      <c r="GY19" s="237">
        <f t="shared" si="213"/>
        <v>0</v>
      </c>
      <c r="GZ19" s="238">
        <f t="shared" si="214"/>
        <v>0</v>
      </c>
      <c r="HA19" s="239" t="str">
        <f>IFERROR(IF(GZ19&gt;20*GM19,'Referencia Parámetros'!$D$20,IF(GZ19&gt;10*GM19,'Referencia Parámetros'!$D$21,IF(GZ19&gt;5*GM19,'Referencia Parámetros'!$D$22, IF(GZ19&gt;1,'Referencia Parámetros'!$D$23,"NO APLICA")))),"")</f>
        <v/>
      </c>
      <c r="HB19" s="240" t="str">
        <f t="shared" si="145"/>
        <v/>
      </c>
      <c r="HC19" s="241">
        <f t="shared" si="146"/>
        <v>0</v>
      </c>
      <c r="HD19" s="234">
        <f t="shared" si="215"/>
        <v>0</v>
      </c>
      <c r="HE19" s="234">
        <f t="shared" si="147"/>
        <v>0</v>
      </c>
      <c r="HF19" s="234">
        <f t="shared" si="216"/>
        <v>0</v>
      </c>
      <c r="HG19" s="242">
        <f t="shared" si="217"/>
        <v>0</v>
      </c>
      <c r="HI19" s="234">
        <f t="shared" si="218"/>
        <v>7</v>
      </c>
      <c r="HJ19" s="235" t="str">
        <f t="shared" si="148"/>
        <v/>
      </c>
      <c r="HK19" s="236" t="str">
        <f>IFERROR(+VLOOKUP(HJ19,'Referencia Parámetros'!$A$2:$B$15,2),"")</f>
        <v/>
      </c>
      <c r="HL19" s="1"/>
      <c r="HM19" s="1"/>
      <c r="HN19" s="136" t="str">
        <f t="shared" si="76"/>
        <v>Completar</v>
      </c>
      <c r="HO19" s="134"/>
      <c r="HP19" s="134"/>
      <c r="HQ19" s="134"/>
      <c r="HR19" s="136" t="str">
        <f t="shared" si="77"/>
        <v>Completar</v>
      </c>
      <c r="HS19" s="137" t="str">
        <f t="shared" si="78"/>
        <v>Completar</v>
      </c>
      <c r="HT19" s="137" t="str">
        <f t="shared" si="79"/>
        <v>Completar</v>
      </c>
      <c r="HU19" s="135"/>
      <c r="HV19" s="136" t="str">
        <f t="shared" si="80"/>
        <v>Completar</v>
      </c>
      <c r="HW19" s="237">
        <f t="shared" si="219"/>
        <v>0</v>
      </c>
      <c r="HX19" s="238">
        <f t="shared" si="220"/>
        <v>0</v>
      </c>
      <c r="HY19" s="239" t="str">
        <f>IFERROR(IF(HX19&gt;20*HK19,'Referencia Parámetros'!$D$20,IF(HX19&gt;10*HK19,'Referencia Parámetros'!$D$21,IF(HX19&gt;5*HK19,'Referencia Parámetros'!$D$22, IF(HX19&gt;1,'Referencia Parámetros'!$D$23,"NO APLICA")))),"")</f>
        <v/>
      </c>
      <c r="HZ19" s="240" t="str">
        <f t="shared" si="150"/>
        <v/>
      </c>
      <c r="IA19" s="241">
        <f t="shared" si="151"/>
        <v>0</v>
      </c>
      <c r="IB19" s="234">
        <f t="shared" si="221"/>
        <v>0</v>
      </c>
      <c r="IC19" s="234">
        <f t="shared" si="152"/>
        <v>0</v>
      </c>
      <c r="ID19" s="234">
        <f t="shared" si="222"/>
        <v>0</v>
      </c>
      <c r="IE19" s="242">
        <f t="shared" si="223"/>
        <v>0</v>
      </c>
      <c r="IG19" s="234">
        <f t="shared" si="224"/>
        <v>7</v>
      </c>
      <c r="IH19" s="235" t="str">
        <f t="shared" si="153"/>
        <v/>
      </c>
      <c r="II19" s="236" t="str">
        <f>IFERROR(+VLOOKUP(IH19,'Referencia Parámetros'!$A$2:$B$15,2),"")</f>
        <v/>
      </c>
      <c r="IJ19" s="1"/>
      <c r="IK19" s="1"/>
      <c r="IL19" s="136" t="str">
        <f t="shared" si="85"/>
        <v>Completar</v>
      </c>
      <c r="IM19" s="134"/>
      <c r="IN19" s="134"/>
      <c r="IO19" s="134"/>
      <c r="IP19" s="136" t="str">
        <f t="shared" si="86"/>
        <v>Completar</v>
      </c>
      <c r="IQ19" s="137" t="str">
        <f t="shared" si="87"/>
        <v>Completar</v>
      </c>
      <c r="IR19" s="137" t="str">
        <f t="shared" si="88"/>
        <v>Completar</v>
      </c>
      <c r="IS19" s="135"/>
      <c r="IT19" s="136" t="str">
        <f t="shared" si="89"/>
        <v>Completar</v>
      </c>
      <c r="IU19" s="237">
        <f t="shared" si="225"/>
        <v>0</v>
      </c>
      <c r="IV19" s="238">
        <f t="shared" si="226"/>
        <v>0</v>
      </c>
      <c r="IW19" s="239" t="str">
        <f>IFERROR(IF(IV19&gt;20*II19,'Referencia Parámetros'!$D$20,IF(IV19&gt;10*II19,'Referencia Parámetros'!$D$21,IF(IV19&gt;5*II19,'Referencia Parámetros'!$D$22, IF(IV19&gt;1,'Referencia Parámetros'!$D$23,"NO APLICA")))),"")</f>
        <v/>
      </c>
      <c r="IX19" s="240" t="str">
        <f t="shared" si="155"/>
        <v/>
      </c>
      <c r="IY19" s="241">
        <f t="shared" si="156"/>
        <v>0</v>
      </c>
      <c r="IZ19" s="234">
        <f t="shared" si="227"/>
        <v>0</v>
      </c>
      <c r="JA19" s="234">
        <f t="shared" si="157"/>
        <v>0</v>
      </c>
      <c r="JB19" s="234">
        <f t="shared" si="228"/>
        <v>0</v>
      </c>
      <c r="JC19" s="242">
        <f t="shared" si="229"/>
        <v>0</v>
      </c>
      <c r="JD19" s="198"/>
      <c r="JE19" s="234">
        <f t="shared" si="230"/>
        <v>7</v>
      </c>
      <c r="JF19" s="235" t="str">
        <f t="shared" si="158"/>
        <v/>
      </c>
      <c r="JG19" s="236" t="str">
        <f>IFERROR(+VLOOKUP(JF19,'Referencia Parámetros'!$A$2:$B$15,2),"")</f>
        <v/>
      </c>
      <c r="JH19" s="1"/>
      <c r="JI19" s="1"/>
      <c r="JJ19" s="136" t="str">
        <f t="shared" si="94"/>
        <v>Completar</v>
      </c>
      <c r="JK19" s="134"/>
      <c r="JL19" s="134"/>
      <c r="JM19" s="134"/>
      <c r="JN19" s="136" t="str">
        <f t="shared" si="95"/>
        <v>Completar</v>
      </c>
      <c r="JO19" s="137" t="str">
        <f t="shared" si="96"/>
        <v>Completar</v>
      </c>
      <c r="JP19" s="137" t="str">
        <f t="shared" si="97"/>
        <v>Completar</v>
      </c>
      <c r="JQ19" s="135"/>
      <c r="JR19" s="136" t="str">
        <f t="shared" si="98"/>
        <v>Completar</v>
      </c>
      <c r="JS19" s="237">
        <f t="shared" si="231"/>
        <v>0</v>
      </c>
      <c r="JT19" s="238">
        <f t="shared" si="232"/>
        <v>0</v>
      </c>
      <c r="JU19" s="239" t="str">
        <f>IFERROR(IF(JT19&gt;20*JG19,'Referencia Parámetros'!$D$20,IF(JT19&gt;10*JG19,'Referencia Parámetros'!$D$21,IF(JT19&gt;5*JG19,'Referencia Parámetros'!$D$22, IF(JT19&gt;1,'Referencia Parámetros'!$D$23,"NO APLICA")))),"")</f>
        <v/>
      </c>
      <c r="JV19" s="240" t="str">
        <f t="shared" si="160"/>
        <v/>
      </c>
      <c r="JW19" s="241">
        <f t="shared" si="161"/>
        <v>0</v>
      </c>
      <c r="JX19" s="234">
        <f t="shared" si="233"/>
        <v>0</v>
      </c>
      <c r="JY19" s="234">
        <f t="shared" si="162"/>
        <v>0</v>
      </c>
      <c r="JZ19" s="234">
        <f t="shared" si="234"/>
        <v>0</v>
      </c>
      <c r="KA19" s="242">
        <f t="shared" si="235"/>
        <v>0</v>
      </c>
    </row>
    <row r="20" spans="1:287" x14ac:dyDescent="0.25">
      <c r="A20" s="234">
        <f t="shared" si="163"/>
        <v>8</v>
      </c>
      <c r="B20" s="235" t="str">
        <f t="shared" si="164"/>
        <v/>
      </c>
      <c r="C20" s="236" t="str">
        <f>+IFERROR(VLOOKUP(B20,'Referencia Parámetros'!$A$2:$B$18,2),"")</f>
        <v/>
      </c>
      <c r="D20" s="1"/>
      <c r="E20" s="1"/>
      <c r="F20" s="136" t="str">
        <f>IFERROR(+VLOOKUP(D20,'Año 1'!JI$14:JK$113,3,FALSE),"Completar")</f>
        <v>Completar</v>
      </c>
      <c r="G20" s="134"/>
      <c r="H20" s="134"/>
      <c r="I20" s="134"/>
      <c r="J20" s="136" t="str">
        <f>+IFERROR(VLOOKUP(D20,'Año 1'!JI$14:JS$113,7,0),"Completar")</f>
        <v>Completar</v>
      </c>
      <c r="K20" s="137" t="str">
        <f>IFERROR(VLOOKUP(D20,'Año 1'!JI$14:JS$113,8,FALSE),"Completar")</f>
        <v>Completar</v>
      </c>
      <c r="L20" s="137" t="str">
        <f>IFERROR(VLOOKUP(D20,'Año 1'!JI$14:JS$113,9,FALSE),"Completar")</f>
        <v>Completar</v>
      </c>
      <c r="M20" s="135"/>
      <c r="N20" s="136" t="str">
        <f>IFERROR(VLOOKUP(D20,'Año 1'!JI$14:JS$113,11,FALSE),"Completar")</f>
        <v>Completar</v>
      </c>
      <c r="O20" s="237">
        <f t="shared" si="165"/>
        <v>0</v>
      </c>
      <c r="P20" s="238">
        <f t="shared" si="166"/>
        <v>0</v>
      </c>
      <c r="Q20" s="239" t="str">
        <f>IFERROR(IF(P20&gt;20*C20,'Referencia Parámetros'!$D$20,IF(P20&gt;10*C20,'Referencia Parámetros'!$D$21,IF(P20&gt;5*C20,'Referencia Parámetros'!$D$22, IF(P20&gt;1,'Referencia Parámetros'!$D$23,"NO APLICA")))),"")</f>
        <v/>
      </c>
      <c r="R20" s="240" t="str">
        <f t="shared" si="105"/>
        <v/>
      </c>
      <c r="S20" s="241">
        <f t="shared" si="106"/>
        <v>0</v>
      </c>
      <c r="T20" s="234">
        <f t="shared" si="167"/>
        <v>0</v>
      </c>
      <c r="U20" s="234">
        <f t="shared" si="107"/>
        <v>0</v>
      </c>
      <c r="V20" s="234">
        <f t="shared" si="168"/>
        <v>0</v>
      </c>
      <c r="W20" s="242">
        <f t="shared" si="169"/>
        <v>0</v>
      </c>
      <c r="Y20" s="234">
        <f t="shared" si="170"/>
        <v>8</v>
      </c>
      <c r="Z20" s="235" t="str">
        <f t="shared" si="108"/>
        <v/>
      </c>
      <c r="AA20" s="236" t="str">
        <f>IFERROR(VLOOKUP(Z20,'Referencia Parámetros'!$A$2:$B$15,2),"")</f>
        <v/>
      </c>
      <c r="AB20" s="1"/>
      <c r="AC20" s="1"/>
      <c r="AD20" s="136" t="str">
        <f t="shared" si="4"/>
        <v>Completar</v>
      </c>
      <c r="AE20" s="134"/>
      <c r="AF20" s="134"/>
      <c r="AG20" s="134"/>
      <c r="AH20" s="136" t="str">
        <f t="shared" si="5"/>
        <v>Completar</v>
      </c>
      <c r="AI20" s="137" t="str">
        <f t="shared" si="6"/>
        <v>Completar</v>
      </c>
      <c r="AJ20" s="137" t="str">
        <f t="shared" si="7"/>
        <v>Completar</v>
      </c>
      <c r="AK20" s="135"/>
      <c r="AL20" s="136" t="str">
        <f t="shared" si="8"/>
        <v>Completar</v>
      </c>
      <c r="AM20" s="237">
        <f t="shared" si="171"/>
        <v>0</v>
      </c>
      <c r="AN20" s="238">
        <f t="shared" si="172"/>
        <v>0</v>
      </c>
      <c r="AO20" s="239" t="str">
        <f>IFERROR(IF(AN20&gt;20*AA20,'Referencia Parámetros'!$D$20,IF(AN20&gt;10*AA20,'Referencia Parámetros'!$D$21,IF(AN20&gt;5*AA20,'Referencia Parámetros'!$D$22, IF(AN20&gt;1,'Referencia Parámetros'!$D$23,"NO APLICA")))),"")</f>
        <v/>
      </c>
      <c r="AP20" s="240" t="str">
        <f t="shared" si="110"/>
        <v/>
      </c>
      <c r="AQ20" s="241">
        <f t="shared" si="111"/>
        <v>0</v>
      </c>
      <c r="AR20" s="234">
        <f t="shared" si="173"/>
        <v>0</v>
      </c>
      <c r="AS20" s="234">
        <f t="shared" si="112"/>
        <v>0</v>
      </c>
      <c r="AT20" s="234">
        <f t="shared" si="174"/>
        <v>0</v>
      </c>
      <c r="AU20" s="242">
        <f t="shared" si="175"/>
        <v>0</v>
      </c>
      <c r="AW20" s="234">
        <f t="shared" si="176"/>
        <v>8</v>
      </c>
      <c r="AX20" s="235" t="str">
        <f t="shared" si="113"/>
        <v/>
      </c>
      <c r="AY20" s="236" t="str">
        <f>IFERROR(VLOOKUP(AX20,'Referencia Parámetros'!$A$2:$B$15,2),"")</f>
        <v/>
      </c>
      <c r="AZ20" s="1"/>
      <c r="BA20" s="1"/>
      <c r="BB20" s="136" t="str">
        <f t="shared" si="13"/>
        <v>Completar</v>
      </c>
      <c r="BC20" s="134"/>
      <c r="BD20" s="134"/>
      <c r="BE20" s="134"/>
      <c r="BF20" s="136" t="str">
        <f t="shared" si="14"/>
        <v>Completar</v>
      </c>
      <c r="BG20" s="137" t="str">
        <f t="shared" si="15"/>
        <v>Completar</v>
      </c>
      <c r="BH20" s="137" t="str">
        <f t="shared" si="16"/>
        <v>Completar</v>
      </c>
      <c r="BI20" s="135"/>
      <c r="BJ20" s="136" t="str">
        <f t="shared" si="17"/>
        <v>Completar</v>
      </c>
      <c r="BK20" s="237">
        <f t="shared" si="177"/>
        <v>0</v>
      </c>
      <c r="BL20" s="238">
        <f t="shared" si="178"/>
        <v>0</v>
      </c>
      <c r="BM20" s="239" t="str">
        <f>IFERROR(IF(BL20&gt;20*AY20,'Referencia Parámetros'!$D$20,IF(BL20&gt;10*AY20,'Referencia Parámetros'!$D$21,IF(BL20&gt;5*AY20,'Referencia Parámetros'!$D$22, IF(BL20&gt;1,'Referencia Parámetros'!$D$23,"NO APLICA")))),"")</f>
        <v/>
      </c>
      <c r="BN20" s="240" t="str">
        <f t="shared" si="115"/>
        <v/>
      </c>
      <c r="BO20" s="241">
        <f t="shared" si="116"/>
        <v>0</v>
      </c>
      <c r="BP20" s="234">
        <f t="shared" si="179"/>
        <v>0</v>
      </c>
      <c r="BQ20" s="234">
        <f t="shared" si="117"/>
        <v>0</v>
      </c>
      <c r="BR20" s="234">
        <f t="shared" si="180"/>
        <v>0</v>
      </c>
      <c r="BS20" s="242">
        <f t="shared" si="181"/>
        <v>0</v>
      </c>
      <c r="BU20" s="234">
        <f t="shared" si="182"/>
        <v>8</v>
      </c>
      <c r="BV20" s="235" t="str">
        <f t="shared" si="118"/>
        <v/>
      </c>
      <c r="BW20" s="236" t="str">
        <f>IFERROR(VLOOKUP(BV20,'Referencia Parámetros'!$A$2:$B$15,2),"")</f>
        <v/>
      </c>
      <c r="BX20" s="1"/>
      <c r="BY20" s="1"/>
      <c r="BZ20" s="136" t="str">
        <f t="shared" si="22"/>
        <v>Completar</v>
      </c>
      <c r="CA20" s="134"/>
      <c r="CB20" s="134"/>
      <c r="CC20" s="134"/>
      <c r="CD20" s="136" t="str">
        <f t="shared" si="23"/>
        <v>Completar</v>
      </c>
      <c r="CE20" s="137" t="str">
        <f t="shared" si="24"/>
        <v>Completar</v>
      </c>
      <c r="CF20" s="137" t="str">
        <f t="shared" si="25"/>
        <v>Completar</v>
      </c>
      <c r="CG20" s="135"/>
      <c r="CH20" s="136" t="str">
        <f t="shared" si="26"/>
        <v>Completar</v>
      </c>
      <c r="CI20" s="237">
        <f t="shared" si="183"/>
        <v>0</v>
      </c>
      <c r="CJ20" s="238">
        <f t="shared" si="184"/>
        <v>0</v>
      </c>
      <c r="CK20" s="239" t="str">
        <f>IFERROR(IF(CJ20&gt;20*BW20,'Referencia Parámetros'!$D$20,IF(CJ20&gt;10*BW20,'Referencia Parámetros'!$D$21,IF(CJ20&gt;5*BW20,'Referencia Parámetros'!$D$22, IF(CJ20&gt;1,'Referencia Parámetros'!$D$23,"NO APLICA")))),"")</f>
        <v/>
      </c>
      <c r="CL20" s="240" t="str">
        <f t="shared" si="120"/>
        <v/>
      </c>
      <c r="CM20" s="241">
        <f t="shared" si="121"/>
        <v>0</v>
      </c>
      <c r="CN20" s="234">
        <f t="shared" si="185"/>
        <v>0</v>
      </c>
      <c r="CO20" s="234">
        <f t="shared" si="122"/>
        <v>0</v>
      </c>
      <c r="CP20" s="234">
        <f t="shared" si="186"/>
        <v>0</v>
      </c>
      <c r="CQ20" s="242">
        <f t="shared" si="187"/>
        <v>0</v>
      </c>
      <c r="CS20" s="234">
        <f t="shared" si="188"/>
        <v>8</v>
      </c>
      <c r="CT20" s="235" t="str">
        <f t="shared" si="123"/>
        <v/>
      </c>
      <c r="CU20" s="236" t="str">
        <f>IFERROR(+VLOOKUP(CT20,'Referencia Parámetros'!$A$2:$B$15,2),"")</f>
        <v/>
      </c>
      <c r="CV20" s="1"/>
      <c r="CW20" s="1"/>
      <c r="CX20" s="136" t="str">
        <f t="shared" si="31"/>
        <v>Completar</v>
      </c>
      <c r="CY20" s="134"/>
      <c r="CZ20" s="134"/>
      <c r="DA20" s="134"/>
      <c r="DB20" s="136" t="str">
        <f t="shared" si="32"/>
        <v>Completar</v>
      </c>
      <c r="DC20" s="137" t="str">
        <f t="shared" si="33"/>
        <v>Completar</v>
      </c>
      <c r="DD20" s="137" t="str">
        <f t="shared" si="34"/>
        <v>Completar</v>
      </c>
      <c r="DE20" s="135"/>
      <c r="DF20" s="136" t="str">
        <f t="shared" si="35"/>
        <v>Completar</v>
      </c>
      <c r="DG20" s="237">
        <f t="shared" si="189"/>
        <v>0</v>
      </c>
      <c r="DH20" s="238">
        <f t="shared" si="190"/>
        <v>0</v>
      </c>
      <c r="DI20" s="239" t="str">
        <f>IFERROR(IF(DH20&gt;20*CU20,'Referencia Parámetros'!$D$20,IF(DH20&gt;10*CU20,'Referencia Parámetros'!$D$21,IF(DH20&gt;5*CU20,'Referencia Parámetros'!$D$22, IF(DH20&gt;1,'Referencia Parámetros'!$D$23,"NO APLICA")))),"")</f>
        <v/>
      </c>
      <c r="DJ20" s="240" t="str">
        <f t="shared" si="125"/>
        <v/>
      </c>
      <c r="DK20" s="241">
        <f t="shared" si="126"/>
        <v>0</v>
      </c>
      <c r="DL20" s="234">
        <f t="shared" si="191"/>
        <v>0</v>
      </c>
      <c r="DM20" s="234">
        <f t="shared" si="127"/>
        <v>0</v>
      </c>
      <c r="DN20" s="234">
        <f t="shared" si="192"/>
        <v>0</v>
      </c>
      <c r="DO20" s="242">
        <f t="shared" si="193"/>
        <v>0</v>
      </c>
      <c r="DQ20" s="234">
        <f t="shared" si="194"/>
        <v>8</v>
      </c>
      <c r="DR20" s="235" t="str">
        <f t="shared" si="128"/>
        <v/>
      </c>
      <c r="DS20" s="236" t="str">
        <f>IFERROR(+VLOOKUP(DR20,'Referencia Parámetros'!$A$2:$B$15,2),"")</f>
        <v/>
      </c>
      <c r="DT20" s="1"/>
      <c r="DU20" s="1"/>
      <c r="DV20" s="136" t="str">
        <f t="shared" si="40"/>
        <v>Completar</v>
      </c>
      <c r="DW20" s="134"/>
      <c r="DX20" s="134"/>
      <c r="DY20" s="134"/>
      <c r="DZ20" s="136" t="str">
        <f t="shared" si="41"/>
        <v>Completar</v>
      </c>
      <c r="EA20" s="137" t="str">
        <f t="shared" si="42"/>
        <v>Completar</v>
      </c>
      <c r="EB20" s="137" t="str">
        <f t="shared" si="43"/>
        <v>Completar</v>
      </c>
      <c r="EC20" s="135"/>
      <c r="ED20" s="136" t="str">
        <f t="shared" si="44"/>
        <v>Completar</v>
      </c>
      <c r="EE20" s="237">
        <f t="shared" si="195"/>
        <v>0</v>
      </c>
      <c r="EF20" s="238">
        <f t="shared" si="196"/>
        <v>0</v>
      </c>
      <c r="EG20" s="239" t="str">
        <f>IFERROR(IF(EF20&gt;20*DS20,'Referencia Parámetros'!$D$20,IF(EF20&gt;10*DS20,'Referencia Parámetros'!$D$21,IF(EF20&gt;5*DS20,'Referencia Parámetros'!$D$22, IF(EF20&gt;1,'Referencia Parámetros'!$D$23,"NO APLICA")))),"")</f>
        <v/>
      </c>
      <c r="EH20" s="240" t="str">
        <f t="shared" si="130"/>
        <v/>
      </c>
      <c r="EI20" s="241">
        <f t="shared" si="131"/>
        <v>0</v>
      </c>
      <c r="EJ20" s="234">
        <f t="shared" si="197"/>
        <v>0</v>
      </c>
      <c r="EK20" s="234">
        <f t="shared" si="132"/>
        <v>0</v>
      </c>
      <c r="EL20" s="234">
        <f t="shared" si="198"/>
        <v>0</v>
      </c>
      <c r="EM20" s="242">
        <f t="shared" si="199"/>
        <v>0</v>
      </c>
      <c r="EO20" s="234">
        <f t="shared" si="200"/>
        <v>8</v>
      </c>
      <c r="EP20" s="235" t="str">
        <f t="shared" si="133"/>
        <v/>
      </c>
      <c r="EQ20" s="236" t="str">
        <f>IFERROR(+VLOOKUP(EP20,'Referencia Parámetros'!$A$2:$B$15,2),"")</f>
        <v/>
      </c>
      <c r="ER20" s="1"/>
      <c r="ES20" s="1"/>
      <c r="ET20" s="136" t="str">
        <f t="shared" si="49"/>
        <v>Completar</v>
      </c>
      <c r="EU20" s="134"/>
      <c r="EV20" s="134"/>
      <c r="EW20" s="134"/>
      <c r="EX20" s="136" t="str">
        <f t="shared" si="50"/>
        <v>Completar</v>
      </c>
      <c r="EY20" s="137" t="str">
        <f t="shared" si="51"/>
        <v>Completar</v>
      </c>
      <c r="EZ20" s="137" t="str">
        <f t="shared" si="52"/>
        <v>Completar</v>
      </c>
      <c r="FA20" s="135"/>
      <c r="FB20" s="136" t="str">
        <f t="shared" si="53"/>
        <v>Completar</v>
      </c>
      <c r="FC20" s="237">
        <f t="shared" si="201"/>
        <v>0</v>
      </c>
      <c r="FD20" s="238">
        <f t="shared" si="202"/>
        <v>0</v>
      </c>
      <c r="FE20" s="239" t="str">
        <f>IFERROR(IF(FD20&gt;20*EQ20,'Referencia Parámetros'!$D$20,IF(FD20&gt;10*EQ20,'Referencia Parámetros'!$D$21,IF(FD20&gt;5*EQ20,'Referencia Parámetros'!$D$22, IF(FD20&gt;1,'Referencia Parámetros'!$D$23,"NO APLICA")))),"")</f>
        <v/>
      </c>
      <c r="FF20" s="240" t="str">
        <f t="shared" si="135"/>
        <v/>
      </c>
      <c r="FG20" s="241">
        <f t="shared" si="136"/>
        <v>0</v>
      </c>
      <c r="FH20" s="234">
        <f t="shared" si="203"/>
        <v>0</v>
      </c>
      <c r="FI20" s="234">
        <f t="shared" si="137"/>
        <v>0</v>
      </c>
      <c r="FJ20" s="234">
        <f t="shared" si="204"/>
        <v>0</v>
      </c>
      <c r="FK20" s="242">
        <f t="shared" si="205"/>
        <v>0</v>
      </c>
      <c r="FM20" s="234">
        <f t="shared" si="206"/>
        <v>8</v>
      </c>
      <c r="FN20" s="235" t="str">
        <f t="shared" si="138"/>
        <v/>
      </c>
      <c r="FO20" s="236" t="str">
        <f>IFERROR(+VLOOKUP(FN20,'Referencia Parámetros'!$A$2:$B$15,2),"")</f>
        <v/>
      </c>
      <c r="FP20" s="1"/>
      <c r="FQ20" s="1"/>
      <c r="FR20" s="136" t="str">
        <f t="shared" si="58"/>
        <v>Completar</v>
      </c>
      <c r="FS20" s="134"/>
      <c r="FT20" s="134"/>
      <c r="FU20" s="134"/>
      <c r="FV20" s="136" t="str">
        <f t="shared" si="59"/>
        <v>Completar</v>
      </c>
      <c r="FW20" s="137" t="str">
        <f t="shared" si="60"/>
        <v>Completar</v>
      </c>
      <c r="FX20" s="137" t="str">
        <f t="shared" si="61"/>
        <v>Completar</v>
      </c>
      <c r="FY20" s="135"/>
      <c r="FZ20" s="136" t="str">
        <f t="shared" si="62"/>
        <v>Completar</v>
      </c>
      <c r="GA20" s="237">
        <f t="shared" si="207"/>
        <v>0</v>
      </c>
      <c r="GB20" s="238">
        <f t="shared" si="208"/>
        <v>0</v>
      </c>
      <c r="GC20" s="239" t="str">
        <f>IFERROR(IF(GB20&gt;20*FO20,'Referencia Parámetros'!$D$20,IF(GB20&gt;10*FO20,'Referencia Parámetros'!$D$21,IF(GB20&gt;5*FO20,'Referencia Parámetros'!$D$22, IF(GB20&gt;1,'Referencia Parámetros'!$D$23,"NO APLICA")))),"")</f>
        <v/>
      </c>
      <c r="GD20" s="240" t="str">
        <f t="shared" si="140"/>
        <v/>
      </c>
      <c r="GE20" s="241">
        <f t="shared" si="141"/>
        <v>0</v>
      </c>
      <c r="GF20" s="234">
        <f t="shared" si="209"/>
        <v>0</v>
      </c>
      <c r="GG20" s="234">
        <f t="shared" si="142"/>
        <v>0</v>
      </c>
      <c r="GH20" s="234">
        <f t="shared" si="210"/>
        <v>0</v>
      </c>
      <c r="GI20" s="242">
        <f t="shared" si="211"/>
        <v>0</v>
      </c>
      <c r="GK20" s="234">
        <f t="shared" si="212"/>
        <v>8</v>
      </c>
      <c r="GL20" s="235" t="str">
        <f t="shared" si="143"/>
        <v/>
      </c>
      <c r="GM20" s="236" t="str">
        <f>IFERROR(+VLOOKUP(GL20,'Referencia Parámetros'!$A$2:$B$15,2),"")</f>
        <v/>
      </c>
      <c r="GN20" s="1"/>
      <c r="GO20" s="1"/>
      <c r="GP20" s="136" t="str">
        <f t="shared" si="67"/>
        <v>Completar</v>
      </c>
      <c r="GQ20" s="134"/>
      <c r="GR20" s="134"/>
      <c r="GS20" s="134"/>
      <c r="GT20" s="136" t="str">
        <f t="shared" si="68"/>
        <v>Completar</v>
      </c>
      <c r="GU20" s="137" t="str">
        <f t="shared" si="69"/>
        <v>Completar</v>
      </c>
      <c r="GV20" s="137" t="str">
        <f t="shared" si="70"/>
        <v>Completar</v>
      </c>
      <c r="GW20" s="135"/>
      <c r="GX20" s="136" t="str">
        <f t="shared" si="71"/>
        <v>Completar</v>
      </c>
      <c r="GY20" s="237">
        <f t="shared" si="213"/>
        <v>0</v>
      </c>
      <c r="GZ20" s="238">
        <f t="shared" si="214"/>
        <v>0</v>
      </c>
      <c r="HA20" s="239" t="str">
        <f>IFERROR(IF(GZ20&gt;20*GM20,'Referencia Parámetros'!$D$20,IF(GZ20&gt;10*GM20,'Referencia Parámetros'!$D$21,IF(GZ20&gt;5*GM20,'Referencia Parámetros'!$D$22, IF(GZ20&gt;1,'Referencia Parámetros'!$D$23,"NO APLICA")))),"")</f>
        <v/>
      </c>
      <c r="HB20" s="240" t="str">
        <f t="shared" si="145"/>
        <v/>
      </c>
      <c r="HC20" s="241">
        <f t="shared" si="146"/>
        <v>0</v>
      </c>
      <c r="HD20" s="234">
        <f t="shared" si="215"/>
        <v>0</v>
      </c>
      <c r="HE20" s="234">
        <f t="shared" si="147"/>
        <v>0</v>
      </c>
      <c r="HF20" s="234">
        <f t="shared" si="216"/>
        <v>0</v>
      </c>
      <c r="HG20" s="242">
        <f t="shared" si="217"/>
        <v>0</v>
      </c>
      <c r="HI20" s="234">
        <f t="shared" si="218"/>
        <v>8</v>
      </c>
      <c r="HJ20" s="235" t="str">
        <f t="shared" si="148"/>
        <v/>
      </c>
      <c r="HK20" s="236" t="str">
        <f>IFERROR(+VLOOKUP(HJ20,'Referencia Parámetros'!$A$2:$B$15,2),"")</f>
        <v/>
      </c>
      <c r="HL20" s="1"/>
      <c r="HM20" s="1"/>
      <c r="HN20" s="136" t="str">
        <f t="shared" si="76"/>
        <v>Completar</v>
      </c>
      <c r="HO20" s="134"/>
      <c r="HP20" s="134"/>
      <c r="HQ20" s="134"/>
      <c r="HR20" s="136" t="str">
        <f t="shared" si="77"/>
        <v>Completar</v>
      </c>
      <c r="HS20" s="137" t="str">
        <f t="shared" si="78"/>
        <v>Completar</v>
      </c>
      <c r="HT20" s="137" t="str">
        <f t="shared" si="79"/>
        <v>Completar</v>
      </c>
      <c r="HU20" s="135"/>
      <c r="HV20" s="136" t="str">
        <f t="shared" si="80"/>
        <v>Completar</v>
      </c>
      <c r="HW20" s="237">
        <f t="shared" si="219"/>
        <v>0</v>
      </c>
      <c r="HX20" s="238">
        <f t="shared" si="220"/>
        <v>0</v>
      </c>
      <c r="HY20" s="239" t="str">
        <f>IFERROR(IF(HX20&gt;20*HK20,'Referencia Parámetros'!$D$20,IF(HX20&gt;10*HK20,'Referencia Parámetros'!$D$21,IF(HX20&gt;5*HK20,'Referencia Parámetros'!$D$22, IF(HX20&gt;1,'Referencia Parámetros'!$D$23,"NO APLICA")))),"")</f>
        <v/>
      </c>
      <c r="HZ20" s="240" t="str">
        <f t="shared" si="150"/>
        <v/>
      </c>
      <c r="IA20" s="241">
        <f t="shared" si="151"/>
        <v>0</v>
      </c>
      <c r="IB20" s="234">
        <f t="shared" si="221"/>
        <v>0</v>
      </c>
      <c r="IC20" s="234">
        <f t="shared" si="152"/>
        <v>0</v>
      </c>
      <c r="ID20" s="234">
        <f t="shared" si="222"/>
        <v>0</v>
      </c>
      <c r="IE20" s="242">
        <f t="shared" si="223"/>
        <v>0</v>
      </c>
      <c r="IG20" s="234">
        <f t="shared" si="224"/>
        <v>8</v>
      </c>
      <c r="IH20" s="235" t="str">
        <f t="shared" si="153"/>
        <v/>
      </c>
      <c r="II20" s="236" t="str">
        <f>IFERROR(+VLOOKUP(IH20,'Referencia Parámetros'!$A$2:$B$15,2),"")</f>
        <v/>
      </c>
      <c r="IJ20" s="1"/>
      <c r="IK20" s="1"/>
      <c r="IL20" s="136" t="str">
        <f t="shared" si="85"/>
        <v>Completar</v>
      </c>
      <c r="IM20" s="134"/>
      <c r="IN20" s="134"/>
      <c r="IO20" s="134"/>
      <c r="IP20" s="136" t="str">
        <f t="shared" si="86"/>
        <v>Completar</v>
      </c>
      <c r="IQ20" s="137" t="str">
        <f t="shared" si="87"/>
        <v>Completar</v>
      </c>
      <c r="IR20" s="137" t="str">
        <f t="shared" si="88"/>
        <v>Completar</v>
      </c>
      <c r="IS20" s="135"/>
      <c r="IT20" s="136" t="str">
        <f t="shared" si="89"/>
        <v>Completar</v>
      </c>
      <c r="IU20" s="237">
        <f t="shared" si="225"/>
        <v>0</v>
      </c>
      <c r="IV20" s="238">
        <f t="shared" si="226"/>
        <v>0</v>
      </c>
      <c r="IW20" s="239" t="str">
        <f>IFERROR(IF(IV20&gt;20*II20,'Referencia Parámetros'!$D$20,IF(IV20&gt;10*II20,'Referencia Parámetros'!$D$21,IF(IV20&gt;5*II20,'Referencia Parámetros'!$D$22, IF(IV20&gt;1,'Referencia Parámetros'!$D$23,"NO APLICA")))),"")</f>
        <v/>
      </c>
      <c r="IX20" s="240" t="str">
        <f t="shared" si="155"/>
        <v/>
      </c>
      <c r="IY20" s="241">
        <f t="shared" si="156"/>
        <v>0</v>
      </c>
      <c r="IZ20" s="234">
        <f t="shared" si="227"/>
        <v>0</v>
      </c>
      <c r="JA20" s="234">
        <f t="shared" si="157"/>
        <v>0</v>
      </c>
      <c r="JB20" s="234">
        <f t="shared" si="228"/>
        <v>0</v>
      </c>
      <c r="JC20" s="242">
        <f t="shared" si="229"/>
        <v>0</v>
      </c>
      <c r="JD20" s="198"/>
      <c r="JE20" s="234">
        <f t="shared" si="230"/>
        <v>8</v>
      </c>
      <c r="JF20" s="235" t="str">
        <f t="shared" si="158"/>
        <v/>
      </c>
      <c r="JG20" s="236" t="str">
        <f>IFERROR(+VLOOKUP(JF20,'Referencia Parámetros'!$A$2:$B$15,2),"")</f>
        <v/>
      </c>
      <c r="JH20" s="1"/>
      <c r="JI20" s="1"/>
      <c r="JJ20" s="136" t="str">
        <f t="shared" si="94"/>
        <v>Completar</v>
      </c>
      <c r="JK20" s="134"/>
      <c r="JL20" s="134"/>
      <c r="JM20" s="134"/>
      <c r="JN20" s="136" t="str">
        <f t="shared" si="95"/>
        <v>Completar</v>
      </c>
      <c r="JO20" s="137" t="str">
        <f t="shared" si="96"/>
        <v>Completar</v>
      </c>
      <c r="JP20" s="137" t="str">
        <f t="shared" si="97"/>
        <v>Completar</v>
      </c>
      <c r="JQ20" s="135"/>
      <c r="JR20" s="136" t="str">
        <f t="shared" si="98"/>
        <v>Completar</v>
      </c>
      <c r="JS20" s="237">
        <f t="shared" si="231"/>
        <v>0</v>
      </c>
      <c r="JT20" s="238">
        <f t="shared" si="232"/>
        <v>0</v>
      </c>
      <c r="JU20" s="239" t="str">
        <f>IFERROR(IF(JT20&gt;20*JG20,'Referencia Parámetros'!$D$20,IF(JT20&gt;10*JG20,'Referencia Parámetros'!$D$21,IF(JT20&gt;5*JG20,'Referencia Parámetros'!$D$22, IF(JT20&gt;1,'Referencia Parámetros'!$D$23,"NO APLICA")))),"")</f>
        <v/>
      </c>
      <c r="JV20" s="240" t="str">
        <f t="shared" si="160"/>
        <v/>
      </c>
      <c r="JW20" s="241">
        <f t="shared" si="161"/>
        <v>0</v>
      </c>
      <c r="JX20" s="234">
        <f t="shared" si="233"/>
        <v>0</v>
      </c>
      <c r="JY20" s="234">
        <f t="shared" si="162"/>
        <v>0</v>
      </c>
      <c r="JZ20" s="234">
        <f t="shared" si="234"/>
        <v>0</v>
      </c>
      <c r="KA20" s="242">
        <f t="shared" si="235"/>
        <v>0</v>
      </c>
    </row>
    <row r="21" spans="1:287" x14ac:dyDescent="0.25">
      <c r="A21" s="234">
        <f t="shared" si="163"/>
        <v>9</v>
      </c>
      <c r="B21" s="235" t="str">
        <f t="shared" si="164"/>
        <v/>
      </c>
      <c r="C21" s="236" t="str">
        <f>+IFERROR(VLOOKUP(B21,'Referencia Parámetros'!$A$2:$B$18,2),"")</f>
        <v/>
      </c>
      <c r="D21" s="1"/>
      <c r="E21" s="1"/>
      <c r="F21" s="136" t="str">
        <f>IFERROR(+VLOOKUP(D21,'Año 1'!JI$14:JK$113,3,FALSE),"Completar")</f>
        <v>Completar</v>
      </c>
      <c r="G21" s="134"/>
      <c r="H21" s="134"/>
      <c r="I21" s="134"/>
      <c r="J21" s="136" t="str">
        <f>+IFERROR(VLOOKUP(D21,'Año 1'!JI$14:JS$113,7,0),"Completar")</f>
        <v>Completar</v>
      </c>
      <c r="K21" s="137" t="str">
        <f>IFERROR(VLOOKUP(D21,'Año 1'!JI$14:JS$113,8,FALSE),"Completar")</f>
        <v>Completar</v>
      </c>
      <c r="L21" s="137" t="str">
        <f>IFERROR(VLOOKUP(D21,'Año 1'!JI$14:JS$113,9,FALSE),"Completar")</f>
        <v>Completar</v>
      </c>
      <c r="M21" s="135"/>
      <c r="N21" s="136" t="str">
        <f>IFERROR(VLOOKUP(D21,'Año 1'!JI$14:JS$113,11,FALSE),"Completar")</f>
        <v>Completar</v>
      </c>
      <c r="O21" s="237">
        <f t="shared" si="165"/>
        <v>0</v>
      </c>
      <c r="P21" s="238">
        <f t="shared" si="166"/>
        <v>0</v>
      </c>
      <c r="Q21" s="239" t="str">
        <f>IFERROR(IF(P21&gt;20*C21,'Referencia Parámetros'!$D$20,IF(P21&gt;10*C21,'Referencia Parámetros'!$D$21,IF(P21&gt;5*C21,'Referencia Parámetros'!$D$22, IF(P21&gt;1,'Referencia Parámetros'!$D$23,"NO APLICA")))),"")</f>
        <v/>
      </c>
      <c r="R21" s="240" t="str">
        <f t="shared" si="105"/>
        <v/>
      </c>
      <c r="S21" s="241">
        <f t="shared" si="106"/>
        <v>0</v>
      </c>
      <c r="T21" s="234">
        <f t="shared" si="167"/>
        <v>0</v>
      </c>
      <c r="U21" s="234">
        <f t="shared" si="107"/>
        <v>0</v>
      </c>
      <c r="V21" s="234">
        <f t="shared" si="168"/>
        <v>0</v>
      </c>
      <c r="W21" s="242">
        <f t="shared" si="169"/>
        <v>0</v>
      </c>
      <c r="Y21" s="234">
        <f t="shared" si="170"/>
        <v>9</v>
      </c>
      <c r="Z21" s="235" t="str">
        <f t="shared" si="108"/>
        <v/>
      </c>
      <c r="AA21" s="236" t="str">
        <f>IFERROR(VLOOKUP(Z21,'Referencia Parámetros'!$A$2:$B$15,2),"")</f>
        <v/>
      </c>
      <c r="AB21" s="1"/>
      <c r="AC21" s="1"/>
      <c r="AD21" s="136" t="str">
        <f t="shared" si="4"/>
        <v>Completar</v>
      </c>
      <c r="AE21" s="134"/>
      <c r="AF21" s="134"/>
      <c r="AG21" s="134"/>
      <c r="AH21" s="136" t="str">
        <f t="shared" si="5"/>
        <v>Completar</v>
      </c>
      <c r="AI21" s="137" t="str">
        <f t="shared" si="6"/>
        <v>Completar</v>
      </c>
      <c r="AJ21" s="137" t="str">
        <f t="shared" si="7"/>
        <v>Completar</v>
      </c>
      <c r="AK21" s="135"/>
      <c r="AL21" s="136" t="str">
        <f t="shared" si="8"/>
        <v>Completar</v>
      </c>
      <c r="AM21" s="237">
        <f t="shared" si="171"/>
        <v>0</v>
      </c>
      <c r="AN21" s="238">
        <f t="shared" si="172"/>
        <v>0</v>
      </c>
      <c r="AO21" s="239" t="str">
        <f>IFERROR(IF(AN21&gt;20*AA21,'Referencia Parámetros'!$D$20,IF(AN21&gt;10*AA21,'Referencia Parámetros'!$D$21,IF(AN21&gt;5*AA21,'Referencia Parámetros'!$D$22, IF(AN21&gt;1,'Referencia Parámetros'!$D$23,"NO APLICA")))),"")</f>
        <v/>
      </c>
      <c r="AP21" s="240" t="str">
        <f t="shared" si="110"/>
        <v/>
      </c>
      <c r="AQ21" s="241">
        <f t="shared" si="111"/>
        <v>0</v>
      </c>
      <c r="AR21" s="234">
        <f t="shared" si="173"/>
        <v>0</v>
      </c>
      <c r="AS21" s="234">
        <f t="shared" si="112"/>
        <v>0</v>
      </c>
      <c r="AT21" s="234">
        <f t="shared" si="174"/>
        <v>0</v>
      </c>
      <c r="AU21" s="242">
        <f t="shared" si="175"/>
        <v>0</v>
      </c>
      <c r="AW21" s="234">
        <f t="shared" si="176"/>
        <v>9</v>
      </c>
      <c r="AX21" s="235" t="str">
        <f t="shared" si="113"/>
        <v/>
      </c>
      <c r="AY21" s="236" t="str">
        <f>IFERROR(VLOOKUP(AX21,'Referencia Parámetros'!$A$2:$B$15,2),"")</f>
        <v/>
      </c>
      <c r="AZ21" s="1"/>
      <c r="BA21" s="1"/>
      <c r="BB21" s="136" t="str">
        <f t="shared" si="13"/>
        <v>Completar</v>
      </c>
      <c r="BC21" s="134"/>
      <c r="BD21" s="134"/>
      <c r="BE21" s="134"/>
      <c r="BF21" s="136" t="str">
        <f t="shared" si="14"/>
        <v>Completar</v>
      </c>
      <c r="BG21" s="137" t="str">
        <f t="shared" si="15"/>
        <v>Completar</v>
      </c>
      <c r="BH21" s="137" t="str">
        <f t="shared" si="16"/>
        <v>Completar</v>
      </c>
      <c r="BI21" s="135"/>
      <c r="BJ21" s="136" t="str">
        <f t="shared" si="17"/>
        <v>Completar</v>
      </c>
      <c r="BK21" s="237">
        <f t="shared" si="177"/>
        <v>0</v>
      </c>
      <c r="BL21" s="238">
        <f t="shared" si="178"/>
        <v>0</v>
      </c>
      <c r="BM21" s="239" t="str">
        <f>IFERROR(IF(BL21&gt;20*AY21,'Referencia Parámetros'!$D$20,IF(BL21&gt;10*AY21,'Referencia Parámetros'!$D$21,IF(BL21&gt;5*AY21,'Referencia Parámetros'!$D$22, IF(BL21&gt;1,'Referencia Parámetros'!$D$23,"NO APLICA")))),"")</f>
        <v/>
      </c>
      <c r="BN21" s="240" t="str">
        <f t="shared" si="115"/>
        <v/>
      </c>
      <c r="BO21" s="241">
        <f t="shared" si="116"/>
        <v>0</v>
      </c>
      <c r="BP21" s="234">
        <f t="shared" si="179"/>
        <v>0</v>
      </c>
      <c r="BQ21" s="234">
        <f t="shared" si="117"/>
        <v>0</v>
      </c>
      <c r="BR21" s="234">
        <f t="shared" si="180"/>
        <v>0</v>
      </c>
      <c r="BS21" s="242">
        <f t="shared" si="181"/>
        <v>0</v>
      </c>
      <c r="BU21" s="234">
        <f t="shared" si="182"/>
        <v>9</v>
      </c>
      <c r="BV21" s="235" t="str">
        <f t="shared" si="118"/>
        <v/>
      </c>
      <c r="BW21" s="236" t="str">
        <f>IFERROR(VLOOKUP(BV21,'Referencia Parámetros'!$A$2:$B$15,2),"")</f>
        <v/>
      </c>
      <c r="BX21" s="1"/>
      <c r="BY21" s="1"/>
      <c r="BZ21" s="136" t="str">
        <f t="shared" si="22"/>
        <v>Completar</v>
      </c>
      <c r="CA21" s="134"/>
      <c r="CB21" s="134"/>
      <c r="CC21" s="134"/>
      <c r="CD21" s="136" t="str">
        <f t="shared" si="23"/>
        <v>Completar</v>
      </c>
      <c r="CE21" s="137" t="str">
        <f t="shared" si="24"/>
        <v>Completar</v>
      </c>
      <c r="CF21" s="137" t="str">
        <f t="shared" si="25"/>
        <v>Completar</v>
      </c>
      <c r="CG21" s="135"/>
      <c r="CH21" s="136" t="str">
        <f t="shared" si="26"/>
        <v>Completar</v>
      </c>
      <c r="CI21" s="237">
        <f t="shared" si="183"/>
        <v>0</v>
      </c>
      <c r="CJ21" s="238">
        <f t="shared" si="184"/>
        <v>0</v>
      </c>
      <c r="CK21" s="239" t="str">
        <f>IFERROR(IF(CJ21&gt;20*BW21,'Referencia Parámetros'!$D$20,IF(CJ21&gt;10*BW21,'Referencia Parámetros'!$D$21,IF(CJ21&gt;5*BW21,'Referencia Parámetros'!$D$22, IF(CJ21&gt;1,'Referencia Parámetros'!$D$23,"NO APLICA")))),"")</f>
        <v/>
      </c>
      <c r="CL21" s="240" t="str">
        <f t="shared" si="120"/>
        <v/>
      </c>
      <c r="CM21" s="241">
        <f t="shared" si="121"/>
        <v>0</v>
      </c>
      <c r="CN21" s="234">
        <f t="shared" si="185"/>
        <v>0</v>
      </c>
      <c r="CO21" s="234">
        <f t="shared" si="122"/>
        <v>0</v>
      </c>
      <c r="CP21" s="234">
        <f t="shared" si="186"/>
        <v>0</v>
      </c>
      <c r="CQ21" s="242">
        <f t="shared" si="187"/>
        <v>0</v>
      </c>
      <c r="CS21" s="234">
        <f t="shared" si="188"/>
        <v>9</v>
      </c>
      <c r="CT21" s="235" t="str">
        <f t="shared" si="123"/>
        <v/>
      </c>
      <c r="CU21" s="236" t="str">
        <f>IFERROR(+VLOOKUP(CT21,'Referencia Parámetros'!$A$2:$B$15,2),"")</f>
        <v/>
      </c>
      <c r="CV21" s="1"/>
      <c r="CW21" s="1"/>
      <c r="CX21" s="136" t="str">
        <f t="shared" si="31"/>
        <v>Completar</v>
      </c>
      <c r="CY21" s="134"/>
      <c r="CZ21" s="134"/>
      <c r="DA21" s="134"/>
      <c r="DB21" s="136" t="str">
        <f t="shared" si="32"/>
        <v>Completar</v>
      </c>
      <c r="DC21" s="137" t="str">
        <f t="shared" si="33"/>
        <v>Completar</v>
      </c>
      <c r="DD21" s="137" t="str">
        <f t="shared" si="34"/>
        <v>Completar</v>
      </c>
      <c r="DE21" s="135"/>
      <c r="DF21" s="136" t="str">
        <f t="shared" si="35"/>
        <v>Completar</v>
      </c>
      <c r="DG21" s="237">
        <f t="shared" si="189"/>
        <v>0</v>
      </c>
      <c r="DH21" s="238">
        <f t="shared" si="190"/>
        <v>0</v>
      </c>
      <c r="DI21" s="239" t="str">
        <f>IFERROR(IF(DH21&gt;20*CU21,'Referencia Parámetros'!$D$20,IF(DH21&gt;10*CU21,'Referencia Parámetros'!$D$21,IF(DH21&gt;5*CU21,'Referencia Parámetros'!$D$22, IF(DH21&gt;1,'Referencia Parámetros'!$D$23,"NO APLICA")))),"")</f>
        <v/>
      </c>
      <c r="DJ21" s="240" t="str">
        <f t="shared" si="125"/>
        <v/>
      </c>
      <c r="DK21" s="241">
        <f t="shared" si="126"/>
        <v>0</v>
      </c>
      <c r="DL21" s="234">
        <f t="shared" si="191"/>
        <v>0</v>
      </c>
      <c r="DM21" s="234">
        <f t="shared" si="127"/>
        <v>0</v>
      </c>
      <c r="DN21" s="234">
        <f t="shared" si="192"/>
        <v>0</v>
      </c>
      <c r="DO21" s="242">
        <f t="shared" si="193"/>
        <v>0</v>
      </c>
      <c r="DQ21" s="234">
        <f t="shared" si="194"/>
        <v>9</v>
      </c>
      <c r="DR21" s="235" t="str">
        <f t="shared" si="128"/>
        <v/>
      </c>
      <c r="DS21" s="236" t="str">
        <f>IFERROR(+VLOOKUP(DR21,'Referencia Parámetros'!$A$2:$B$15,2),"")</f>
        <v/>
      </c>
      <c r="DT21" s="1"/>
      <c r="DU21" s="1"/>
      <c r="DV21" s="136" t="str">
        <f t="shared" si="40"/>
        <v>Completar</v>
      </c>
      <c r="DW21" s="134"/>
      <c r="DX21" s="134"/>
      <c r="DY21" s="134"/>
      <c r="DZ21" s="136" t="str">
        <f t="shared" si="41"/>
        <v>Completar</v>
      </c>
      <c r="EA21" s="137" t="str">
        <f t="shared" si="42"/>
        <v>Completar</v>
      </c>
      <c r="EB21" s="137" t="str">
        <f t="shared" si="43"/>
        <v>Completar</v>
      </c>
      <c r="EC21" s="135"/>
      <c r="ED21" s="136" t="str">
        <f t="shared" si="44"/>
        <v>Completar</v>
      </c>
      <c r="EE21" s="237">
        <f t="shared" si="195"/>
        <v>0</v>
      </c>
      <c r="EF21" s="238">
        <f t="shared" si="196"/>
        <v>0</v>
      </c>
      <c r="EG21" s="239" t="str">
        <f>IFERROR(IF(EF21&gt;20*DS21,'Referencia Parámetros'!$D$20,IF(EF21&gt;10*DS21,'Referencia Parámetros'!$D$21,IF(EF21&gt;5*DS21,'Referencia Parámetros'!$D$22, IF(EF21&gt;1,'Referencia Parámetros'!$D$23,"NO APLICA")))),"")</f>
        <v/>
      </c>
      <c r="EH21" s="240" t="str">
        <f t="shared" si="130"/>
        <v/>
      </c>
      <c r="EI21" s="241">
        <f t="shared" si="131"/>
        <v>0</v>
      </c>
      <c r="EJ21" s="234">
        <f t="shared" si="197"/>
        <v>0</v>
      </c>
      <c r="EK21" s="234">
        <f t="shared" si="132"/>
        <v>0</v>
      </c>
      <c r="EL21" s="234">
        <f t="shared" si="198"/>
        <v>0</v>
      </c>
      <c r="EM21" s="242">
        <f t="shared" si="199"/>
        <v>0</v>
      </c>
      <c r="EO21" s="234">
        <f t="shared" si="200"/>
        <v>9</v>
      </c>
      <c r="EP21" s="235" t="str">
        <f t="shared" si="133"/>
        <v/>
      </c>
      <c r="EQ21" s="236" t="str">
        <f>IFERROR(+VLOOKUP(EP21,'Referencia Parámetros'!$A$2:$B$15,2),"")</f>
        <v/>
      </c>
      <c r="ER21" s="1"/>
      <c r="ES21" s="1"/>
      <c r="ET21" s="136" t="str">
        <f t="shared" si="49"/>
        <v>Completar</v>
      </c>
      <c r="EU21" s="134"/>
      <c r="EV21" s="134"/>
      <c r="EW21" s="134"/>
      <c r="EX21" s="136" t="str">
        <f t="shared" si="50"/>
        <v>Completar</v>
      </c>
      <c r="EY21" s="137" t="str">
        <f t="shared" si="51"/>
        <v>Completar</v>
      </c>
      <c r="EZ21" s="137" t="str">
        <f t="shared" si="52"/>
        <v>Completar</v>
      </c>
      <c r="FA21" s="135"/>
      <c r="FB21" s="136" t="str">
        <f t="shared" si="53"/>
        <v>Completar</v>
      </c>
      <c r="FC21" s="237">
        <f t="shared" si="201"/>
        <v>0</v>
      </c>
      <c r="FD21" s="238">
        <f t="shared" si="202"/>
        <v>0</v>
      </c>
      <c r="FE21" s="239" t="str">
        <f>IFERROR(IF(FD21&gt;20*EQ21,'Referencia Parámetros'!$D$20,IF(FD21&gt;10*EQ21,'Referencia Parámetros'!$D$21,IF(FD21&gt;5*EQ21,'Referencia Parámetros'!$D$22, IF(FD21&gt;1,'Referencia Parámetros'!$D$23,"NO APLICA")))),"")</f>
        <v/>
      </c>
      <c r="FF21" s="240" t="str">
        <f t="shared" si="135"/>
        <v/>
      </c>
      <c r="FG21" s="241">
        <f t="shared" si="136"/>
        <v>0</v>
      </c>
      <c r="FH21" s="234">
        <f t="shared" si="203"/>
        <v>0</v>
      </c>
      <c r="FI21" s="234">
        <f t="shared" si="137"/>
        <v>0</v>
      </c>
      <c r="FJ21" s="234">
        <f t="shared" si="204"/>
        <v>0</v>
      </c>
      <c r="FK21" s="242">
        <f t="shared" si="205"/>
        <v>0</v>
      </c>
      <c r="FM21" s="234">
        <f t="shared" si="206"/>
        <v>9</v>
      </c>
      <c r="FN21" s="235" t="str">
        <f t="shared" si="138"/>
        <v/>
      </c>
      <c r="FO21" s="236" t="str">
        <f>IFERROR(+VLOOKUP(FN21,'Referencia Parámetros'!$A$2:$B$15,2),"")</f>
        <v/>
      </c>
      <c r="FP21" s="1"/>
      <c r="FQ21" s="1"/>
      <c r="FR21" s="136" t="str">
        <f t="shared" si="58"/>
        <v>Completar</v>
      </c>
      <c r="FS21" s="134"/>
      <c r="FT21" s="134"/>
      <c r="FU21" s="134"/>
      <c r="FV21" s="136" t="str">
        <f t="shared" si="59"/>
        <v>Completar</v>
      </c>
      <c r="FW21" s="137" t="str">
        <f t="shared" si="60"/>
        <v>Completar</v>
      </c>
      <c r="FX21" s="137" t="str">
        <f t="shared" si="61"/>
        <v>Completar</v>
      </c>
      <c r="FY21" s="135"/>
      <c r="FZ21" s="136" t="str">
        <f t="shared" si="62"/>
        <v>Completar</v>
      </c>
      <c r="GA21" s="237">
        <f t="shared" si="207"/>
        <v>0</v>
      </c>
      <c r="GB21" s="238">
        <f t="shared" si="208"/>
        <v>0</v>
      </c>
      <c r="GC21" s="239" t="str">
        <f>IFERROR(IF(GB21&gt;20*FO21,'Referencia Parámetros'!$D$20,IF(GB21&gt;10*FO21,'Referencia Parámetros'!$D$21,IF(GB21&gt;5*FO21,'Referencia Parámetros'!$D$22, IF(GB21&gt;1,'Referencia Parámetros'!$D$23,"NO APLICA")))),"")</f>
        <v/>
      </c>
      <c r="GD21" s="240" t="str">
        <f t="shared" si="140"/>
        <v/>
      </c>
      <c r="GE21" s="241">
        <f t="shared" si="141"/>
        <v>0</v>
      </c>
      <c r="GF21" s="234">
        <f t="shared" si="209"/>
        <v>0</v>
      </c>
      <c r="GG21" s="234">
        <f t="shared" si="142"/>
        <v>0</v>
      </c>
      <c r="GH21" s="234">
        <f t="shared" si="210"/>
        <v>0</v>
      </c>
      <c r="GI21" s="242">
        <f t="shared" si="211"/>
        <v>0</v>
      </c>
      <c r="GK21" s="234">
        <f t="shared" si="212"/>
        <v>9</v>
      </c>
      <c r="GL21" s="235" t="str">
        <f t="shared" si="143"/>
        <v/>
      </c>
      <c r="GM21" s="236" t="str">
        <f>IFERROR(+VLOOKUP(GL21,'Referencia Parámetros'!$A$2:$B$15,2),"")</f>
        <v/>
      </c>
      <c r="GN21" s="1"/>
      <c r="GO21" s="1"/>
      <c r="GP21" s="136" t="str">
        <f t="shared" si="67"/>
        <v>Completar</v>
      </c>
      <c r="GQ21" s="134"/>
      <c r="GR21" s="134"/>
      <c r="GS21" s="134"/>
      <c r="GT21" s="136" t="str">
        <f t="shared" si="68"/>
        <v>Completar</v>
      </c>
      <c r="GU21" s="137" t="str">
        <f t="shared" si="69"/>
        <v>Completar</v>
      </c>
      <c r="GV21" s="137" t="str">
        <f t="shared" si="70"/>
        <v>Completar</v>
      </c>
      <c r="GW21" s="135"/>
      <c r="GX21" s="136" t="str">
        <f t="shared" si="71"/>
        <v>Completar</v>
      </c>
      <c r="GY21" s="237">
        <f t="shared" si="213"/>
        <v>0</v>
      </c>
      <c r="GZ21" s="238">
        <f t="shared" si="214"/>
        <v>0</v>
      </c>
      <c r="HA21" s="239" t="str">
        <f>IFERROR(IF(GZ21&gt;20*GM21,'Referencia Parámetros'!$D$20,IF(GZ21&gt;10*GM21,'Referencia Parámetros'!$D$21,IF(GZ21&gt;5*GM21,'Referencia Parámetros'!$D$22, IF(GZ21&gt;1,'Referencia Parámetros'!$D$23,"NO APLICA")))),"")</f>
        <v/>
      </c>
      <c r="HB21" s="240" t="str">
        <f t="shared" si="145"/>
        <v/>
      </c>
      <c r="HC21" s="241">
        <f t="shared" si="146"/>
        <v>0</v>
      </c>
      <c r="HD21" s="234">
        <f t="shared" si="215"/>
        <v>0</v>
      </c>
      <c r="HE21" s="234">
        <f t="shared" si="147"/>
        <v>0</v>
      </c>
      <c r="HF21" s="234">
        <f t="shared" si="216"/>
        <v>0</v>
      </c>
      <c r="HG21" s="242">
        <f t="shared" si="217"/>
        <v>0</v>
      </c>
      <c r="HI21" s="234">
        <f t="shared" si="218"/>
        <v>9</v>
      </c>
      <c r="HJ21" s="235" t="str">
        <f t="shared" si="148"/>
        <v/>
      </c>
      <c r="HK21" s="236" t="str">
        <f>IFERROR(+VLOOKUP(HJ21,'Referencia Parámetros'!$A$2:$B$15,2),"")</f>
        <v/>
      </c>
      <c r="HL21" s="1"/>
      <c r="HM21" s="1"/>
      <c r="HN21" s="136" t="str">
        <f t="shared" si="76"/>
        <v>Completar</v>
      </c>
      <c r="HO21" s="134"/>
      <c r="HP21" s="134"/>
      <c r="HQ21" s="134"/>
      <c r="HR21" s="136" t="str">
        <f t="shared" si="77"/>
        <v>Completar</v>
      </c>
      <c r="HS21" s="137" t="str">
        <f t="shared" si="78"/>
        <v>Completar</v>
      </c>
      <c r="HT21" s="137" t="str">
        <f t="shared" si="79"/>
        <v>Completar</v>
      </c>
      <c r="HU21" s="135"/>
      <c r="HV21" s="136" t="str">
        <f t="shared" si="80"/>
        <v>Completar</v>
      </c>
      <c r="HW21" s="237">
        <f t="shared" si="219"/>
        <v>0</v>
      </c>
      <c r="HX21" s="238">
        <f t="shared" si="220"/>
        <v>0</v>
      </c>
      <c r="HY21" s="239" t="str">
        <f>IFERROR(IF(HX21&gt;20*HK21,'Referencia Parámetros'!$D$20,IF(HX21&gt;10*HK21,'Referencia Parámetros'!$D$21,IF(HX21&gt;5*HK21,'Referencia Parámetros'!$D$22, IF(HX21&gt;1,'Referencia Parámetros'!$D$23,"NO APLICA")))),"")</f>
        <v/>
      </c>
      <c r="HZ21" s="240" t="str">
        <f t="shared" si="150"/>
        <v/>
      </c>
      <c r="IA21" s="241">
        <f t="shared" si="151"/>
        <v>0</v>
      </c>
      <c r="IB21" s="234">
        <f t="shared" si="221"/>
        <v>0</v>
      </c>
      <c r="IC21" s="234">
        <f t="shared" si="152"/>
        <v>0</v>
      </c>
      <c r="ID21" s="234">
        <f t="shared" si="222"/>
        <v>0</v>
      </c>
      <c r="IE21" s="242">
        <f t="shared" si="223"/>
        <v>0</v>
      </c>
      <c r="IG21" s="234">
        <f t="shared" si="224"/>
        <v>9</v>
      </c>
      <c r="IH21" s="235" t="str">
        <f t="shared" si="153"/>
        <v/>
      </c>
      <c r="II21" s="236" t="str">
        <f>IFERROR(+VLOOKUP(IH21,'Referencia Parámetros'!$A$2:$B$15,2),"")</f>
        <v/>
      </c>
      <c r="IJ21" s="1"/>
      <c r="IK21" s="1"/>
      <c r="IL21" s="136" t="str">
        <f t="shared" si="85"/>
        <v>Completar</v>
      </c>
      <c r="IM21" s="134"/>
      <c r="IN21" s="134"/>
      <c r="IO21" s="134"/>
      <c r="IP21" s="136" t="str">
        <f t="shared" si="86"/>
        <v>Completar</v>
      </c>
      <c r="IQ21" s="137" t="str">
        <f t="shared" si="87"/>
        <v>Completar</v>
      </c>
      <c r="IR21" s="137" t="str">
        <f t="shared" si="88"/>
        <v>Completar</v>
      </c>
      <c r="IS21" s="135"/>
      <c r="IT21" s="136" t="str">
        <f t="shared" si="89"/>
        <v>Completar</v>
      </c>
      <c r="IU21" s="237">
        <f t="shared" si="225"/>
        <v>0</v>
      </c>
      <c r="IV21" s="238">
        <f t="shared" si="226"/>
        <v>0</v>
      </c>
      <c r="IW21" s="239" t="str">
        <f>IFERROR(IF(IV21&gt;20*II21,'Referencia Parámetros'!$D$20,IF(IV21&gt;10*II21,'Referencia Parámetros'!$D$21,IF(IV21&gt;5*II21,'Referencia Parámetros'!$D$22, IF(IV21&gt;1,'Referencia Parámetros'!$D$23,"NO APLICA")))),"")</f>
        <v/>
      </c>
      <c r="IX21" s="240" t="str">
        <f t="shared" si="155"/>
        <v/>
      </c>
      <c r="IY21" s="241">
        <f t="shared" si="156"/>
        <v>0</v>
      </c>
      <c r="IZ21" s="234">
        <f t="shared" si="227"/>
        <v>0</v>
      </c>
      <c r="JA21" s="234">
        <f t="shared" si="157"/>
        <v>0</v>
      </c>
      <c r="JB21" s="234">
        <f t="shared" si="228"/>
        <v>0</v>
      </c>
      <c r="JC21" s="242">
        <f t="shared" si="229"/>
        <v>0</v>
      </c>
      <c r="JD21" s="198"/>
      <c r="JE21" s="234">
        <f t="shared" si="230"/>
        <v>9</v>
      </c>
      <c r="JF21" s="235" t="str">
        <f t="shared" si="158"/>
        <v/>
      </c>
      <c r="JG21" s="236" t="str">
        <f>IFERROR(+VLOOKUP(JF21,'Referencia Parámetros'!$A$2:$B$15,2),"")</f>
        <v/>
      </c>
      <c r="JH21" s="1"/>
      <c r="JI21" s="1"/>
      <c r="JJ21" s="136" t="str">
        <f t="shared" si="94"/>
        <v>Completar</v>
      </c>
      <c r="JK21" s="134"/>
      <c r="JL21" s="134"/>
      <c r="JM21" s="134"/>
      <c r="JN21" s="136" t="str">
        <f t="shared" si="95"/>
        <v>Completar</v>
      </c>
      <c r="JO21" s="137" t="str">
        <f t="shared" si="96"/>
        <v>Completar</v>
      </c>
      <c r="JP21" s="137" t="str">
        <f t="shared" si="97"/>
        <v>Completar</v>
      </c>
      <c r="JQ21" s="135"/>
      <c r="JR21" s="136" t="str">
        <f t="shared" si="98"/>
        <v>Completar</v>
      </c>
      <c r="JS21" s="237">
        <f t="shared" si="231"/>
        <v>0</v>
      </c>
      <c r="JT21" s="238">
        <f t="shared" si="232"/>
        <v>0</v>
      </c>
      <c r="JU21" s="239" t="str">
        <f>IFERROR(IF(JT21&gt;20*JG21,'Referencia Parámetros'!$D$20,IF(JT21&gt;10*JG21,'Referencia Parámetros'!$D$21,IF(JT21&gt;5*JG21,'Referencia Parámetros'!$D$22, IF(JT21&gt;1,'Referencia Parámetros'!$D$23,"NO APLICA")))),"")</f>
        <v/>
      </c>
      <c r="JV21" s="240" t="str">
        <f t="shared" si="160"/>
        <v/>
      </c>
      <c r="JW21" s="241">
        <f t="shared" si="161"/>
        <v>0</v>
      </c>
      <c r="JX21" s="234">
        <f t="shared" si="233"/>
        <v>0</v>
      </c>
      <c r="JY21" s="234">
        <f t="shared" si="162"/>
        <v>0</v>
      </c>
      <c r="JZ21" s="234">
        <f t="shared" si="234"/>
        <v>0</v>
      </c>
      <c r="KA21" s="242">
        <f t="shared" si="235"/>
        <v>0</v>
      </c>
    </row>
    <row r="22" spans="1:287" x14ac:dyDescent="0.25">
      <c r="A22" s="234">
        <f t="shared" si="163"/>
        <v>10</v>
      </c>
      <c r="B22" s="235" t="str">
        <f t="shared" si="164"/>
        <v/>
      </c>
      <c r="C22" s="236" t="str">
        <f>+IFERROR(VLOOKUP(B22,'Referencia Parámetros'!$A$2:$B$18,2),"")</f>
        <v/>
      </c>
      <c r="D22" s="1"/>
      <c r="E22" s="1"/>
      <c r="F22" s="136" t="str">
        <f>IFERROR(+VLOOKUP(D22,'Año 1'!JI$14:JK$113,3,FALSE),"Completar")</f>
        <v>Completar</v>
      </c>
      <c r="G22" s="134"/>
      <c r="H22" s="134"/>
      <c r="I22" s="134"/>
      <c r="J22" s="136" t="str">
        <f>+IFERROR(VLOOKUP(D22,'Año 1'!JI$14:JS$113,7,0),"Completar")</f>
        <v>Completar</v>
      </c>
      <c r="K22" s="137" t="str">
        <f>IFERROR(VLOOKUP(D22,'Año 1'!JI$14:JS$113,8,FALSE),"Completar")</f>
        <v>Completar</v>
      </c>
      <c r="L22" s="137" t="str">
        <f>IFERROR(VLOOKUP(D22,'Año 1'!JI$14:JS$113,9,FALSE),"Completar")</f>
        <v>Completar</v>
      </c>
      <c r="M22" s="135"/>
      <c r="N22" s="136" t="str">
        <f>IFERROR(VLOOKUP(D22,'Año 1'!JI$14:JS$113,11,FALSE),"Completar")</f>
        <v>Completar</v>
      </c>
      <c r="O22" s="237">
        <f t="shared" si="165"/>
        <v>0</v>
      </c>
      <c r="P22" s="238">
        <f t="shared" si="166"/>
        <v>0</v>
      </c>
      <c r="Q22" s="239" t="str">
        <f>IFERROR(IF(P22&gt;20*C22,'Referencia Parámetros'!$D$20,IF(P22&gt;10*C22,'Referencia Parámetros'!$D$21,IF(P22&gt;5*C22,'Referencia Parámetros'!$D$22, IF(P22&gt;1,'Referencia Parámetros'!$D$23,"NO APLICA")))),"")</f>
        <v/>
      </c>
      <c r="R22" s="240" t="str">
        <f t="shared" si="105"/>
        <v/>
      </c>
      <c r="S22" s="241">
        <f t="shared" si="106"/>
        <v>0</v>
      </c>
      <c r="T22" s="234">
        <f t="shared" si="167"/>
        <v>0</v>
      </c>
      <c r="U22" s="234">
        <f t="shared" si="107"/>
        <v>0</v>
      </c>
      <c r="V22" s="234">
        <f t="shared" si="168"/>
        <v>0</v>
      </c>
      <c r="W22" s="242">
        <f t="shared" si="169"/>
        <v>0</v>
      </c>
      <c r="Y22" s="234">
        <f t="shared" si="170"/>
        <v>10</v>
      </c>
      <c r="Z22" s="235" t="str">
        <f t="shared" si="108"/>
        <v/>
      </c>
      <c r="AA22" s="236" t="str">
        <f>IFERROR(VLOOKUP(Z22,'Referencia Parámetros'!$A$2:$B$15,2),"")</f>
        <v/>
      </c>
      <c r="AB22" s="1"/>
      <c r="AC22" s="1"/>
      <c r="AD22" s="136" t="str">
        <f t="shared" si="4"/>
        <v>Completar</v>
      </c>
      <c r="AE22" s="134"/>
      <c r="AF22" s="134"/>
      <c r="AG22" s="134"/>
      <c r="AH22" s="136" t="str">
        <f t="shared" si="5"/>
        <v>Completar</v>
      </c>
      <c r="AI22" s="137" t="str">
        <f t="shared" si="6"/>
        <v>Completar</v>
      </c>
      <c r="AJ22" s="137" t="str">
        <f t="shared" si="7"/>
        <v>Completar</v>
      </c>
      <c r="AK22" s="135"/>
      <c r="AL22" s="136" t="str">
        <f t="shared" si="8"/>
        <v>Completar</v>
      </c>
      <c r="AM22" s="237">
        <f t="shared" si="171"/>
        <v>0</v>
      </c>
      <c r="AN22" s="238">
        <f t="shared" si="172"/>
        <v>0</v>
      </c>
      <c r="AO22" s="239" t="str">
        <f>IFERROR(IF(AN22&gt;20*AA22,'Referencia Parámetros'!$D$20,IF(AN22&gt;10*AA22,'Referencia Parámetros'!$D$21,IF(AN22&gt;5*AA22,'Referencia Parámetros'!$D$22, IF(AN22&gt;1,'Referencia Parámetros'!$D$23,"NO APLICA")))),"")</f>
        <v/>
      </c>
      <c r="AP22" s="240" t="str">
        <f t="shared" si="110"/>
        <v/>
      </c>
      <c r="AQ22" s="241">
        <f t="shared" si="111"/>
        <v>0</v>
      </c>
      <c r="AR22" s="234">
        <f t="shared" si="173"/>
        <v>0</v>
      </c>
      <c r="AS22" s="234">
        <f t="shared" si="112"/>
        <v>0</v>
      </c>
      <c r="AT22" s="234">
        <f t="shared" si="174"/>
        <v>0</v>
      </c>
      <c r="AU22" s="242">
        <f t="shared" si="175"/>
        <v>0</v>
      </c>
      <c r="AW22" s="234">
        <f t="shared" si="176"/>
        <v>10</v>
      </c>
      <c r="AX22" s="235" t="str">
        <f t="shared" si="113"/>
        <v/>
      </c>
      <c r="AY22" s="236" t="str">
        <f>IFERROR(VLOOKUP(AX22,'Referencia Parámetros'!$A$2:$B$15,2),"")</f>
        <v/>
      </c>
      <c r="AZ22" s="1"/>
      <c r="BA22" s="1"/>
      <c r="BB22" s="136" t="str">
        <f t="shared" si="13"/>
        <v>Completar</v>
      </c>
      <c r="BC22" s="134"/>
      <c r="BD22" s="134"/>
      <c r="BE22" s="134"/>
      <c r="BF22" s="136" t="str">
        <f t="shared" si="14"/>
        <v>Completar</v>
      </c>
      <c r="BG22" s="137" t="str">
        <f t="shared" si="15"/>
        <v>Completar</v>
      </c>
      <c r="BH22" s="137" t="str">
        <f t="shared" si="16"/>
        <v>Completar</v>
      </c>
      <c r="BI22" s="135"/>
      <c r="BJ22" s="136" t="str">
        <f t="shared" si="17"/>
        <v>Completar</v>
      </c>
      <c r="BK22" s="237">
        <f t="shared" si="177"/>
        <v>0</v>
      </c>
      <c r="BL22" s="238">
        <f t="shared" si="178"/>
        <v>0</v>
      </c>
      <c r="BM22" s="239" t="str">
        <f>IFERROR(IF(BL22&gt;20*AY22,'Referencia Parámetros'!$D$20,IF(BL22&gt;10*AY22,'Referencia Parámetros'!$D$21,IF(BL22&gt;5*AY22,'Referencia Parámetros'!$D$22, IF(BL22&gt;1,'Referencia Parámetros'!$D$23,"NO APLICA")))),"")</f>
        <v/>
      </c>
      <c r="BN22" s="240" t="str">
        <f t="shared" si="115"/>
        <v/>
      </c>
      <c r="BO22" s="241">
        <f t="shared" si="116"/>
        <v>0</v>
      </c>
      <c r="BP22" s="234">
        <f t="shared" si="179"/>
        <v>0</v>
      </c>
      <c r="BQ22" s="234">
        <f t="shared" si="117"/>
        <v>0</v>
      </c>
      <c r="BR22" s="234">
        <f t="shared" si="180"/>
        <v>0</v>
      </c>
      <c r="BS22" s="242">
        <f t="shared" si="181"/>
        <v>0</v>
      </c>
      <c r="BU22" s="234">
        <f t="shared" si="182"/>
        <v>10</v>
      </c>
      <c r="BV22" s="235" t="str">
        <f t="shared" si="118"/>
        <v/>
      </c>
      <c r="BW22" s="236" t="str">
        <f>IFERROR(VLOOKUP(BV22,'Referencia Parámetros'!$A$2:$B$15,2),"")</f>
        <v/>
      </c>
      <c r="BX22" s="1"/>
      <c r="BY22" s="1"/>
      <c r="BZ22" s="136" t="str">
        <f t="shared" si="22"/>
        <v>Completar</v>
      </c>
      <c r="CA22" s="134"/>
      <c r="CB22" s="134"/>
      <c r="CC22" s="134"/>
      <c r="CD22" s="136" t="str">
        <f t="shared" si="23"/>
        <v>Completar</v>
      </c>
      <c r="CE22" s="137" t="str">
        <f t="shared" si="24"/>
        <v>Completar</v>
      </c>
      <c r="CF22" s="137" t="str">
        <f t="shared" si="25"/>
        <v>Completar</v>
      </c>
      <c r="CG22" s="135"/>
      <c r="CH22" s="136" t="str">
        <f t="shared" si="26"/>
        <v>Completar</v>
      </c>
      <c r="CI22" s="237">
        <f t="shared" si="183"/>
        <v>0</v>
      </c>
      <c r="CJ22" s="238">
        <f t="shared" si="184"/>
        <v>0</v>
      </c>
      <c r="CK22" s="239" t="str">
        <f>IFERROR(IF(CJ22&gt;20*BW22,'Referencia Parámetros'!$D$20,IF(CJ22&gt;10*BW22,'Referencia Parámetros'!$D$21,IF(CJ22&gt;5*BW22,'Referencia Parámetros'!$D$22, IF(CJ22&gt;1,'Referencia Parámetros'!$D$23,"NO APLICA")))),"")</f>
        <v/>
      </c>
      <c r="CL22" s="240" t="str">
        <f t="shared" si="120"/>
        <v/>
      </c>
      <c r="CM22" s="241">
        <f t="shared" si="121"/>
        <v>0</v>
      </c>
      <c r="CN22" s="234">
        <f t="shared" si="185"/>
        <v>0</v>
      </c>
      <c r="CO22" s="234">
        <f t="shared" si="122"/>
        <v>0</v>
      </c>
      <c r="CP22" s="234">
        <f t="shared" si="186"/>
        <v>0</v>
      </c>
      <c r="CQ22" s="242">
        <f t="shared" si="187"/>
        <v>0</v>
      </c>
      <c r="CS22" s="234">
        <f t="shared" si="188"/>
        <v>10</v>
      </c>
      <c r="CT22" s="235" t="str">
        <f t="shared" si="123"/>
        <v/>
      </c>
      <c r="CU22" s="236" t="str">
        <f>IFERROR(+VLOOKUP(CT22,'Referencia Parámetros'!$A$2:$B$15,2),"")</f>
        <v/>
      </c>
      <c r="CV22" s="1"/>
      <c r="CW22" s="1"/>
      <c r="CX22" s="136" t="str">
        <f t="shared" si="31"/>
        <v>Completar</v>
      </c>
      <c r="CY22" s="134"/>
      <c r="CZ22" s="134"/>
      <c r="DA22" s="134"/>
      <c r="DB22" s="136" t="str">
        <f t="shared" si="32"/>
        <v>Completar</v>
      </c>
      <c r="DC22" s="137" t="str">
        <f t="shared" si="33"/>
        <v>Completar</v>
      </c>
      <c r="DD22" s="137" t="str">
        <f t="shared" si="34"/>
        <v>Completar</v>
      </c>
      <c r="DE22" s="135"/>
      <c r="DF22" s="136" t="str">
        <f t="shared" si="35"/>
        <v>Completar</v>
      </c>
      <c r="DG22" s="237">
        <f t="shared" si="189"/>
        <v>0</v>
      </c>
      <c r="DH22" s="238">
        <f t="shared" si="190"/>
        <v>0</v>
      </c>
      <c r="DI22" s="239" t="str">
        <f>IFERROR(IF(DH22&gt;20*CU22,'Referencia Parámetros'!$D$20,IF(DH22&gt;10*CU22,'Referencia Parámetros'!$D$21,IF(DH22&gt;5*CU22,'Referencia Parámetros'!$D$22, IF(DH22&gt;1,'Referencia Parámetros'!$D$23,"NO APLICA")))),"")</f>
        <v/>
      </c>
      <c r="DJ22" s="240" t="str">
        <f t="shared" si="125"/>
        <v/>
      </c>
      <c r="DK22" s="241">
        <f t="shared" si="126"/>
        <v>0</v>
      </c>
      <c r="DL22" s="234">
        <f t="shared" si="191"/>
        <v>0</v>
      </c>
      <c r="DM22" s="234">
        <f t="shared" si="127"/>
        <v>0</v>
      </c>
      <c r="DN22" s="234">
        <f t="shared" si="192"/>
        <v>0</v>
      </c>
      <c r="DO22" s="242">
        <f t="shared" si="193"/>
        <v>0</v>
      </c>
      <c r="DQ22" s="234">
        <f t="shared" si="194"/>
        <v>10</v>
      </c>
      <c r="DR22" s="235" t="str">
        <f t="shared" si="128"/>
        <v/>
      </c>
      <c r="DS22" s="236" t="str">
        <f>IFERROR(+VLOOKUP(DR22,'Referencia Parámetros'!$A$2:$B$15,2),"")</f>
        <v/>
      </c>
      <c r="DT22" s="1"/>
      <c r="DU22" s="1"/>
      <c r="DV22" s="136" t="str">
        <f t="shared" si="40"/>
        <v>Completar</v>
      </c>
      <c r="DW22" s="134"/>
      <c r="DX22" s="134"/>
      <c r="DY22" s="134"/>
      <c r="DZ22" s="136" t="str">
        <f t="shared" si="41"/>
        <v>Completar</v>
      </c>
      <c r="EA22" s="137" t="str">
        <f t="shared" si="42"/>
        <v>Completar</v>
      </c>
      <c r="EB22" s="137" t="str">
        <f t="shared" si="43"/>
        <v>Completar</v>
      </c>
      <c r="EC22" s="135"/>
      <c r="ED22" s="136" t="str">
        <f t="shared" si="44"/>
        <v>Completar</v>
      </c>
      <c r="EE22" s="237">
        <f t="shared" si="195"/>
        <v>0</v>
      </c>
      <c r="EF22" s="238">
        <f t="shared" si="196"/>
        <v>0</v>
      </c>
      <c r="EG22" s="239" t="str">
        <f>IFERROR(IF(EF22&gt;20*DS22,'Referencia Parámetros'!$D$20,IF(EF22&gt;10*DS22,'Referencia Parámetros'!$D$21,IF(EF22&gt;5*DS22,'Referencia Parámetros'!$D$22, IF(EF22&gt;1,'Referencia Parámetros'!$D$23,"NO APLICA")))),"")</f>
        <v/>
      </c>
      <c r="EH22" s="240" t="str">
        <f t="shared" si="130"/>
        <v/>
      </c>
      <c r="EI22" s="241">
        <f t="shared" si="131"/>
        <v>0</v>
      </c>
      <c r="EJ22" s="234">
        <f t="shared" si="197"/>
        <v>0</v>
      </c>
      <c r="EK22" s="234">
        <f t="shared" si="132"/>
        <v>0</v>
      </c>
      <c r="EL22" s="234">
        <f t="shared" si="198"/>
        <v>0</v>
      </c>
      <c r="EM22" s="242">
        <f t="shared" si="199"/>
        <v>0</v>
      </c>
      <c r="EO22" s="234">
        <f t="shared" si="200"/>
        <v>10</v>
      </c>
      <c r="EP22" s="235" t="str">
        <f t="shared" si="133"/>
        <v/>
      </c>
      <c r="EQ22" s="236" t="str">
        <f>IFERROR(+VLOOKUP(EP22,'Referencia Parámetros'!$A$2:$B$15,2),"")</f>
        <v/>
      </c>
      <c r="ER22" s="1"/>
      <c r="ES22" s="1"/>
      <c r="ET22" s="136" t="str">
        <f t="shared" si="49"/>
        <v>Completar</v>
      </c>
      <c r="EU22" s="134"/>
      <c r="EV22" s="134"/>
      <c r="EW22" s="134"/>
      <c r="EX22" s="136" t="str">
        <f t="shared" si="50"/>
        <v>Completar</v>
      </c>
      <c r="EY22" s="137" t="str">
        <f t="shared" si="51"/>
        <v>Completar</v>
      </c>
      <c r="EZ22" s="137" t="str">
        <f t="shared" si="52"/>
        <v>Completar</v>
      </c>
      <c r="FA22" s="135"/>
      <c r="FB22" s="136" t="str">
        <f t="shared" si="53"/>
        <v>Completar</v>
      </c>
      <c r="FC22" s="237">
        <f t="shared" si="201"/>
        <v>0</v>
      </c>
      <c r="FD22" s="238">
        <f t="shared" si="202"/>
        <v>0</v>
      </c>
      <c r="FE22" s="239" t="str">
        <f>IFERROR(IF(FD22&gt;20*EQ22,'Referencia Parámetros'!$D$20,IF(FD22&gt;10*EQ22,'Referencia Parámetros'!$D$21,IF(FD22&gt;5*EQ22,'Referencia Parámetros'!$D$22, IF(FD22&gt;1,'Referencia Parámetros'!$D$23,"NO APLICA")))),"")</f>
        <v/>
      </c>
      <c r="FF22" s="240" t="str">
        <f t="shared" si="135"/>
        <v/>
      </c>
      <c r="FG22" s="241">
        <f t="shared" si="136"/>
        <v>0</v>
      </c>
      <c r="FH22" s="234">
        <f t="shared" si="203"/>
        <v>0</v>
      </c>
      <c r="FI22" s="234">
        <f t="shared" si="137"/>
        <v>0</v>
      </c>
      <c r="FJ22" s="234">
        <f t="shared" si="204"/>
        <v>0</v>
      </c>
      <c r="FK22" s="242">
        <f t="shared" si="205"/>
        <v>0</v>
      </c>
      <c r="FM22" s="234">
        <f t="shared" si="206"/>
        <v>10</v>
      </c>
      <c r="FN22" s="235" t="str">
        <f t="shared" si="138"/>
        <v/>
      </c>
      <c r="FO22" s="236" t="str">
        <f>IFERROR(+VLOOKUP(FN22,'Referencia Parámetros'!$A$2:$B$15,2),"")</f>
        <v/>
      </c>
      <c r="FP22" s="1"/>
      <c r="FQ22" s="1"/>
      <c r="FR22" s="136" t="str">
        <f t="shared" si="58"/>
        <v>Completar</v>
      </c>
      <c r="FS22" s="134"/>
      <c r="FT22" s="134"/>
      <c r="FU22" s="134"/>
      <c r="FV22" s="136" t="str">
        <f t="shared" si="59"/>
        <v>Completar</v>
      </c>
      <c r="FW22" s="137" t="str">
        <f t="shared" si="60"/>
        <v>Completar</v>
      </c>
      <c r="FX22" s="137" t="str">
        <f t="shared" si="61"/>
        <v>Completar</v>
      </c>
      <c r="FY22" s="135"/>
      <c r="FZ22" s="136" t="str">
        <f t="shared" si="62"/>
        <v>Completar</v>
      </c>
      <c r="GA22" s="237">
        <f t="shared" si="207"/>
        <v>0</v>
      </c>
      <c r="GB22" s="238">
        <f t="shared" si="208"/>
        <v>0</v>
      </c>
      <c r="GC22" s="239" t="str">
        <f>IFERROR(IF(GB22&gt;20*FO22,'Referencia Parámetros'!$D$20,IF(GB22&gt;10*FO22,'Referencia Parámetros'!$D$21,IF(GB22&gt;5*FO22,'Referencia Parámetros'!$D$22, IF(GB22&gt;1,'Referencia Parámetros'!$D$23,"NO APLICA")))),"")</f>
        <v/>
      </c>
      <c r="GD22" s="240" t="str">
        <f t="shared" si="140"/>
        <v/>
      </c>
      <c r="GE22" s="241">
        <f t="shared" si="141"/>
        <v>0</v>
      </c>
      <c r="GF22" s="234">
        <f t="shared" si="209"/>
        <v>0</v>
      </c>
      <c r="GG22" s="234">
        <f t="shared" si="142"/>
        <v>0</v>
      </c>
      <c r="GH22" s="234">
        <f t="shared" si="210"/>
        <v>0</v>
      </c>
      <c r="GI22" s="242">
        <f t="shared" si="211"/>
        <v>0</v>
      </c>
      <c r="GK22" s="234">
        <f t="shared" si="212"/>
        <v>10</v>
      </c>
      <c r="GL22" s="235" t="str">
        <f t="shared" si="143"/>
        <v/>
      </c>
      <c r="GM22" s="236" t="str">
        <f>IFERROR(+VLOOKUP(GL22,'Referencia Parámetros'!$A$2:$B$15,2),"")</f>
        <v/>
      </c>
      <c r="GN22" s="1"/>
      <c r="GO22" s="1"/>
      <c r="GP22" s="136" t="str">
        <f t="shared" si="67"/>
        <v>Completar</v>
      </c>
      <c r="GQ22" s="134"/>
      <c r="GR22" s="134"/>
      <c r="GS22" s="134"/>
      <c r="GT22" s="136" t="str">
        <f t="shared" si="68"/>
        <v>Completar</v>
      </c>
      <c r="GU22" s="137" t="str">
        <f t="shared" si="69"/>
        <v>Completar</v>
      </c>
      <c r="GV22" s="137" t="str">
        <f t="shared" si="70"/>
        <v>Completar</v>
      </c>
      <c r="GW22" s="135"/>
      <c r="GX22" s="136" t="str">
        <f t="shared" si="71"/>
        <v>Completar</v>
      </c>
      <c r="GY22" s="237">
        <f t="shared" si="213"/>
        <v>0</v>
      </c>
      <c r="GZ22" s="238">
        <f t="shared" si="214"/>
        <v>0</v>
      </c>
      <c r="HA22" s="239" t="str">
        <f>IFERROR(IF(GZ22&gt;20*GM22,'Referencia Parámetros'!$D$20,IF(GZ22&gt;10*GM22,'Referencia Parámetros'!$D$21,IF(GZ22&gt;5*GM22,'Referencia Parámetros'!$D$22, IF(GZ22&gt;1,'Referencia Parámetros'!$D$23,"NO APLICA")))),"")</f>
        <v/>
      </c>
      <c r="HB22" s="240" t="str">
        <f t="shared" si="145"/>
        <v/>
      </c>
      <c r="HC22" s="241">
        <f t="shared" si="146"/>
        <v>0</v>
      </c>
      <c r="HD22" s="234">
        <f t="shared" si="215"/>
        <v>0</v>
      </c>
      <c r="HE22" s="234">
        <f t="shared" si="147"/>
        <v>0</v>
      </c>
      <c r="HF22" s="234">
        <f t="shared" si="216"/>
        <v>0</v>
      </c>
      <c r="HG22" s="242">
        <f t="shared" si="217"/>
        <v>0</v>
      </c>
      <c r="HI22" s="234">
        <f t="shared" si="218"/>
        <v>10</v>
      </c>
      <c r="HJ22" s="235" t="str">
        <f t="shared" si="148"/>
        <v/>
      </c>
      <c r="HK22" s="236" t="str">
        <f>IFERROR(+VLOOKUP(HJ22,'Referencia Parámetros'!$A$2:$B$15,2),"")</f>
        <v/>
      </c>
      <c r="HL22" s="1"/>
      <c r="HM22" s="1"/>
      <c r="HN22" s="136" t="str">
        <f t="shared" si="76"/>
        <v>Completar</v>
      </c>
      <c r="HO22" s="134"/>
      <c r="HP22" s="134"/>
      <c r="HQ22" s="134"/>
      <c r="HR22" s="136" t="str">
        <f t="shared" si="77"/>
        <v>Completar</v>
      </c>
      <c r="HS22" s="137" t="str">
        <f t="shared" si="78"/>
        <v>Completar</v>
      </c>
      <c r="HT22" s="137" t="str">
        <f t="shared" si="79"/>
        <v>Completar</v>
      </c>
      <c r="HU22" s="135"/>
      <c r="HV22" s="136" t="str">
        <f t="shared" si="80"/>
        <v>Completar</v>
      </c>
      <c r="HW22" s="237">
        <f t="shared" si="219"/>
        <v>0</v>
      </c>
      <c r="HX22" s="238">
        <f t="shared" si="220"/>
        <v>0</v>
      </c>
      <c r="HY22" s="239" t="str">
        <f>IFERROR(IF(HX22&gt;20*HK22,'Referencia Parámetros'!$D$20,IF(HX22&gt;10*HK22,'Referencia Parámetros'!$D$21,IF(HX22&gt;5*HK22,'Referencia Parámetros'!$D$22, IF(HX22&gt;1,'Referencia Parámetros'!$D$23,"NO APLICA")))),"")</f>
        <v/>
      </c>
      <c r="HZ22" s="240" t="str">
        <f t="shared" si="150"/>
        <v/>
      </c>
      <c r="IA22" s="241">
        <f t="shared" si="151"/>
        <v>0</v>
      </c>
      <c r="IB22" s="234">
        <f t="shared" si="221"/>
        <v>0</v>
      </c>
      <c r="IC22" s="234">
        <f t="shared" si="152"/>
        <v>0</v>
      </c>
      <c r="ID22" s="234">
        <f t="shared" si="222"/>
        <v>0</v>
      </c>
      <c r="IE22" s="242">
        <f t="shared" si="223"/>
        <v>0</v>
      </c>
      <c r="IG22" s="234">
        <f t="shared" si="224"/>
        <v>10</v>
      </c>
      <c r="IH22" s="235" t="str">
        <f t="shared" si="153"/>
        <v/>
      </c>
      <c r="II22" s="236" t="str">
        <f>IFERROR(+VLOOKUP(IH22,'Referencia Parámetros'!$A$2:$B$15,2),"")</f>
        <v/>
      </c>
      <c r="IJ22" s="1"/>
      <c r="IK22" s="1"/>
      <c r="IL22" s="136" t="str">
        <f t="shared" si="85"/>
        <v>Completar</v>
      </c>
      <c r="IM22" s="134"/>
      <c r="IN22" s="134"/>
      <c r="IO22" s="134"/>
      <c r="IP22" s="136" t="str">
        <f t="shared" si="86"/>
        <v>Completar</v>
      </c>
      <c r="IQ22" s="137" t="str">
        <f t="shared" si="87"/>
        <v>Completar</v>
      </c>
      <c r="IR22" s="137" t="str">
        <f t="shared" si="88"/>
        <v>Completar</v>
      </c>
      <c r="IS22" s="135"/>
      <c r="IT22" s="136" t="str">
        <f t="shared" si="89"/>
        <v>Completar</v>
      </c>
      <c r="IU22" s="237">
        <f t="shared" si="225"/>
        <v>0</v>
      </c>
      <c r="IV22" s="238">
        <f t="shared" si="226"/>
        <v>0</v>
      </c>
      <c r="IW22" s="239" t="str">
        <f>IFERROR(IF(IV22&gt;20*II22,'Referencia Parámetros'!$D$20,IF(IV22&gt;10*II22,'Referencia Parámetros'!$D$21,IF(IV22&gt;5*II22,'Referencia Parámetros'!$D$22, IF(IV22&gt;1,'Referencia Parámetros'!$D$23,"NO APLICA")))),"")</f>
        <v/>
      </c>
      <c r="IX22" s="240" t="str">
        <f t="shared" si="155"/>
        <v/>
      </c>
      <c r="IY22" s="241">
        <f t="shared" si="156"/>
        <v>0</v>
      </c>
      <c r="IZ22" s="234">
        <f t="shared" si="227"/>
        <v>0</v>
      </c>
      <c r="JA22" s="234">
        <f t="shared" si="157"/>
        <v>0</v>
      </c>
      <c r="JB22" s="234">
        <f t="shared" si="228"/>
        <v>0</v>
      </c>
      <c r="JC22" s="242">
        <f t="shared" si="229"/>
        <v>0</v>
      </c>
      <c r="JD22" s="198"/>
      <c r="JE22" s="234">
        <f t="shared" si="230"/>
        <v>10</v>
      </c>
      <c r="JF22" s="235" t="str">
        <f t="shared" si="158"/>
        <v/>
      </c>
      <c r="JG22" s="236" t="str">
        <f>IFERROR(+VLOOKUP(JF22,'Referencia Parámetros'!$A$2:$B$15,2),"")</f>
        <v/>
      </c>
      <c r="JH22" s="1"/>
      <c r="JI22" s="1"/>
      <c r="JJ22" s="136" t="str">
        <f t="shared" si="94"/>
        <v>Completar</v>
      </c>
      <c r="JK22" s="134"/>
      <c r="JL22" s="134"/>
      <c r="JM22" s="134"/>
      <c r="JN22" s="136" t="str">
        <f t="shared" si="95"/>
        <v>Completar</v>
      </c>
      <c r="JO22" s="137" t="str">
        <f t="shared" si="96"/>
        <v>Completar</v>
      </c>
      <c r="JP22" s="137" t="str">
        <f t="shared" si="97"/>
        <v>Completar</v>
      </c>
      <c r="JQ22" s="135"/>
      <c r="JR22" s="136" t="str">
        <f t="shared" si="98"/>
        <v>Completar</v>
      </c>
      <c r="JS22" s="237">
        <f t="shared" si="231"/>
        <v>0</v>
      </c>
      <c r="JT22" s="238">
        <f t="shared" si="232"/>
        <v>0</v>
      </c>
      <c r="JU22" s="239" t="str">
        <f>IFERROR(IF(JT22&gt;20*JG22,'Referencia Parámetros'!$D$20,IF(JT22&gt;10*JG22,'Referencia Parámetros'!$D$21,IF(JT22&gt;5*JG22,'Referencia Parámetros'!$D$22, IF(JT22&gt;1,'Referencia Parámetros'!$D$23,"NO APLICA")))),"")</f>
        <v/>
      </c>
      <c r="JV22" s="240" t="str">
        <f t="shared" si="160"/>
        <v/>
      </c>
      <c r="JW22" s="241">
        <f t="shared" si="161"/>
        <v>0</v>
      </c>
      <c r="JX22" s="234">
        <f t="shared" si="233"/>
        <v>0</v>
      </c>
      <c r="JY22" s="234">
        <f t="shared" si="162"/>
        <v>0</v>
      </c>
      <c r="JZ22" s="234">
        <f t="shared" si="234"/>
        <v>0</v>
      </c>
      <c r="KA22" s="242">
        <f t="shared" si="235"/>
        <v>0</v>
      </c>
    </row>
    <row r="23" spans="1:287" x14ac:dyDescent="0.25">
      <c r="A23" s="234">
        <f t="shared" si="163"/>
        <v>11</v>
      </c>
      <c r="B23" s="235" t="str">
        <f t="shared" si="164"/>
        <v/>
      </c>
      <c r="C23" s="236" t="str">
        <f>+IFERROR(VLOOKUP(B23,'Referencia Parámetros'!$A$2:$B$18,2),"")</f>
        <v/>
      </c>
      <c r="D23" s="1"/>
      <c r="E23" s="1"/>
      <c r="F23" s="136" t="str">
        <f>IFERROR(+VLOOKUP(D23,'Año 1'!JI$14:JK$113,3,FALSE),"Completar")</f>
        <v>Completar</v>
      </c>
      <c r="G23" s="134"/>
      <c r="H23" s="134"/>
      <c r="I23" s="134"/>
      <c r="J23" s="136" t="str">
        <f>+IFERROR(VLOOKUP(D23,'Año 1'!JI$14:JS$113,7,0),"Completar")</f>
        <v>Completar</v>
      </c>
      <c r="K23" s="137" t="str">
        <f>IFERROR(VLOOKUP(D23,'Año 1'!JI$14:JS$113,8,FALSE),"Completar")</f>
        <v>Completar</v>
      </c>
      <c r="L23" s="137" t="str">
        <f>IFERROR(VLOOKUP(D23,'Año 1'!JI$14:JS$113,9,FALSE),"Completar")</f>
        <v>Completar</v>
      </c>
      <c r="M23" s="135"/>
      <c r="N23" s="136" t="str">
        <f>IFERROR(VLOOKUP(D23,'Año 1'!JI$14:JS$113,11,FALSE),"Completar")</f>
        <v>Completar</v>
      </c>
      <c r="O23" s="237">
        <f t="shared" si="165"/>
        <v>0</v>
      </c>
      <c r="P23" s="238">
        <f t="shared" si="166"/>
        <v>0</v>
      </c>
      <c r="Q23" s="239" t="str">
        <f>IFERROR(IF(P23&gt;20*C23,'Referencia Parámetros'!$D$20,IF(P23&gt;10*C23,'Referencia Parámetros'!$D$21,IF(P23&gt;5*C23,'Referencia Parámetros'!$D$22, IF(P23&gt;1,'Referencia Parámetros'!$D$23,"NO APLICA")))),"")</f>
        <v/>
      </c>
      <c r="R23" s="240" t="str">
        <f t="shared" si="105"/>
        <v/>
      </c>
      <c r="S23" s="241">
        <f t="shared" si="106"/>
        <v>0</v>
      </c>
      <c r="T23" s="234">
        <f t="shared" si="167"/>
        <v>0</v>
      </c>
      <c r="U23" s="234">
        <f t="shared" si="107"/>
        <v>0</v>
      </c>
      <c r="V23" s="234">
        <f t="shared" si="168"/>
        <v>0</v>
      </c>
      <c r="W23" s="242">
        <f t="shared" si="169"/>
        <v>0</v>
      </c>
      <c r="Y23" s="234">
        <f t="shared" si="170"/>
        <v>11</v>
      </c>
      <c r="Z23" s="235" t="str">
        <f t="shared" si="108"/>
        <v/>
      </c>
      <c r="AA23" s="236" t="str">
        <f>IFERROR(VLOOKUP(Z23,'Referencia Parámetros'!$A$2:$B$15,2),"")</f>
        <v/>
      </c>
      <c r="AB23" s="1"/>
      <c r="AC23" s="1"/>
      <c r="AD23" s="136" t="str">
        <f t="shared" si="4"/>
        <v>Completar</v>
      </c>
      <c r="AE23" s="134"/>
      <c r="AF23" s="134"/>
      <c r="AG23" s="134"/>
      <c r="AH23" s="136" t="str">
        <f t="shared" si="5"/>
        <v>Completar</v>
      </c>
      <c r="AI23" s="137" t="str">
        <f t="shared" si="6"/>
        <v>Completar</v>
      </c>
      <c r="AJ23" s="137" t="str">
        <f t="shared" si="7"/>
        <v>Completar</v>
      </c>
      <c r="AK23" s="135"/>
      <c r="AL23" s="136" t="str">
        <f t="shared" si="8"/>
        <v>Completar</v>
      </c>
      <c r="AM23" s="237">
        <f t="shared" si="171"/>
        <v>0</v>
      </c>
      <c r="AN23" s="238">
        <f t="shared" si="172"/>
        <v>0</v>
      </c>
      <c r="AO23" s="239" t="str">
        <f>IFERROR(IF(AN23&gt;20*AA23,'Referencia Parámetros'!$D$20,IF(AN23&gt;10*AA23,'Referencia Parámetros'!$D$21,IF(AN23&gt;5*AA23,'Referencia Parámetros'!$D$22, IF(AN23&gt;1,'Referencia Parámetros'!$D$23,"NO APLICA")))),"")</f>
        <v/>
      </c>
      <c r="AP23" s="240" t="str">
        <f t="shared" si="110"/>
        <v/>
      </c>
      <c r="AQ23" s="241">
        <f t="shared" si="111"/>
        <v>0</v>
      </c>
      <c r="AR23" s="234">
        <f t="shared" si="173"/>
        <v>0</v>
      </c>
      <c r="AS23" s="234">
        <f t="shared" si="112"/>
        <v>0</v>
      </c>
      <c r="AT23" s="234">
        <f t="shared" si="174"/>
        <v>0</v>
      </c>
      <c r="AU23" s="242">
        <f t="shared" si="175"/>
        <v>0</v>
      </c>
      <c r="AW23" s="234">
        <f t="shared" si="176"/>
        <v>11</v>
      </c>
      <c r="AX23" s="235" t="str">
        <f t="shared" si="113"/>
        <v/>
      </c>
      <c r="AY23" s="236" t="str">
        <f>IFERROR(VLOOKUP(AX23,'Referencia Parámetros'!$A$2:$B$15,2),"")</f>
        <v/>
      </c>
      <c r="AZ23" s="1"/>
      <c r="BA23" s="1"/>
      <c r="BB23" s="136" t="str">
        <f t="shared" si="13"/>
        <v>Completar</v>
      </c>
      <c r="BC23" s="134"/>
      <c r="BD23" s="134"/>
      <c r="BE23" s="134"/>
      <c r="BF23" s="136" t="str">
        <f t="shared" si="14"/>
        <v>Completar</v>
      </c>
      <c r="BG23" s="137" t="str">
        <f t="shared" si="15"/>
        <v>Completar</v>
      </c>
      <c r="BH23" s="137" t="str">
        <f t="shared" si="16"/>
        <v>Completar</v>
      </c>
      <c r="BI23" s="135"/>
      <c r="BJ23" s="136" t="str">
        <f t="shared" si="17"/>
        <v>Completar</v>
      </c>
      <c r="BK23" s="237">
        <f t="shared" si="177"/>
        <v>0</v>
      </c>
      <c r="BL23" s="238">
        <f t="shared" si="178"/>
        <v>0</v>
      </c>
      <c r="BM23" s="239" t="str">
        <f>IFERROR(IF(BL23&gt;20*AY23,'Referencia Parámetros'!$D$20,IF(BL23&gt;10*AY23,'Referencia Parámetros'!$D$21,IF(BL23&gt;5*AY23,'Referencia Parámetros'!$D$22, IF(BL23&gt;1,'Referencia Parámetros'!$D$23,"NO APLICA")))),"")</f>
        <v/>
      </c>
      <c r="BN23" s="240" t="str">
        <f t="shared" si="115"/>
        <v/>
      </c>
      <c r="BO23" s="241">
        <f t="shared" si="116"/>
        <v>0</v>
      </c>
      <c r="BP23" s="234">
        <f t="shared" si="179"/>
        <v>0</v>
      </c>
      <c r="BQ23" s="234">
        <f t="shared" si="117"/>
        <v>0</v>
      </c>
      <c r="BR23" s="234">
        <f t="shared" si="180"/>
        <v>0</v>
      </c>
      <c r="BS23" s="242">
        <f t="shared" si="181"/>
        <v>0</v>
      </c>
      <c r="BU23" s="234">
        <f t="shared" si="182"/>
        <v>11</v>
      </c>
      <c r="BV23" s="235" t="str">
        <f t="shared" si="118"/>
        <v/>
      </c>
      <c r="BW23" s="236" t="str">
        <f>IFERROR(VLOOKUP(BV23,'Referencia Parámetros'!$A$2:$B$15,2),"")</f>
        <v/>
      </c>
      <c r="BX23" s="1"/>
      <c r="BY23" s="1"/>
      <c r="BZ23" s="136" t="str">
        <f t="shared" si="22"/>
        <v>Completar</v>
      </c>
      <c r="CA23" s="134"/>
      <c r="CB23" s="134"/>
      <c r="CC23" s="134"/>
      <c r="CD23" s="136" t="str">
        <f t="shared" si="23"/>
        <v>Completar</v>
      </c>
      <c r="CE23" s="137" t="str">
        <f t="shared" si="24"/>
        <v>Completar</v>
      </c>
      <c r="CF23" s="137" t="str">
        <f t="shared" si="25"/>
        <v>Completar</v>
      </c>
      <c r="CG23" s="135"/>
      <c r="CH23" s="136" t="str">
        <f t="shared" si="26"/>
        <v>Completar</v>
      </c>
      <c r="CI23" s="237">
        <f t="shared" si="183"/>
        <v>0</v>
      </c>
      <c r="CJ23" s="238">
        <f t="shared" si="184"/>
        <v>0</v>
      </c>
      <c r="CK23" s="239" t="str">
        <f>IFERROR(IF(CJ23&gt;20*BW23,'Referencia Parámetros'!$D$20,IF(CJ23&gt;10*BW23,'Referencia Parámetros'!$D$21,IF(CJ23&gt;5*BW23,'Referencia Parámetros'!$D$22, IF(CJ23&gt;1,'Referencia Parámetros'!$D$23,"NO APLICA")))),"")</f>
        <v/>
      </c>
      <c r="CL23" s="240" t="str">
        <f t="shared" si="120"/>
        <v/>
      </c>
      <c r="CM23" s="241">
        <f t="shared" si="121"/>
        <v>0</v>
      </c>
      <c r="CN23" s="234">
        <f t="shared" si="185"/>
        <v>0</v>
      </c>
      <c r="CO23" s="234">
        <f t="shared" si="122"/>
        <v>0</v>
      </c>
      <c r="CP23" s="234">
        <f t="shared" si="186"/>
        <v>0</v>
      </c>
      <c r="CQ23" s="242">
        <f t="shared" si="187"/>
        <v>0</v>
      </c>
      <c r="CS23" s="234">
        <f t="shared" si="188"/>
        <v>11</v>
      </c>
      <c r="CT23" s="235" t="str">
        <f t="shared" si="123"/>
        <v/>
      </c>
      <c r="CU23" s="236" t="str">
        <f>IFERROR(+VLOOKUP(CT23,'Referencia Parámetros'!$A$2:$B$15,2),"")</f>
        <v/>
      </c>
      <c r="CV23" s="1"/>
      <c r="CW23" s="1"/>
      <c r="CX23" s="136" t="str">
        <f t="shared" si="31"/>
        <v>Completar</v>
      </c>
      <c r="CY23" s="134"/>
      <c r="CZ23" s="134"/>
      <c r="DA23" s="134"/>
      <c r="DB23" s="136" t="str">
        <f t="shared" si="32"/>
        <v>Completar</v>
      </c>
      <c r="DC23" s="137" t="str">
        <f t="shared" si="33"/>
        <v>Completar</v>
      </c>
      <c r="DD23" s="137" t="str">
        <f t="shared" si="34"/>
        <v>Completar</v>
      </c>
      <c r="DE23" s="135"/>
      <c r="DF23" s="136" t="str">
        <f t="shared" si="35"/>
        <v>Completar</v>
      </c>
      <c r="DG23" s="237">
        <f t="shared" si="189"/>
        <v>0</v>
      </c>
      <c r="DH23" s="238">
        <f t="shared" si="190"/>
        <v>0</v>
      </c>
      <c r="DI23" s="239" t="str">
        <f>IFERROR(IF(DH23&gt;20*CU23,'Referencia Parámetros'!$D$20,IF(DH23&gt;10*CU23,'Referencia Parámetros'!$D$21,IF(DH23&gt;5*CU23,'Referencia Parámetros'!$D$22, IF(DH23&gt;1,'Referencia Parámetros'!$D$23,"NO APLICA")))),"")</f>
        <v/>
      </c>
      <c r="DJ23" s="240" t="str">
        <f t="shared" si="125"/>
        <v/>
      </c>
      <c r="DK23" s="241">
        <f t="shared" si="126"/>
        <v>0</v>
      </c>
      <c r="DL23" s="234">
        <f t="shared" si="191"/>
        <v>0</v>
      </c>
      <c r="DM23" s="234">
        <f t="shared" si="127"/>
        <v>0</v>
      </c>
      <c r="DN23" s="234">
        <f t="shared" si="192"/>
        <v>0</v>
      </c>
      <c r="DO23" s="242">
        <f t="shared" si="193"/>
        <v>0</v>
      </c>
      <c r="DQ23" s="234">
        <f t="shared" si="194"/>
        <v>11</v>
      </c>
      <c r="DR23" s="235" t="str">
        <f t="shared" si="128"/>
        <v/>
      </c>
      <c r="DS23" s="236" t="str">
        <f>IFERROR(+VLOOKUP(DR23,'Referencia Parámetros'!$A$2:$B$15,2),"")</f>
        <v/>
      </c>
      <c r="DT23" s="1"/>
      <c r="DU23" s="1"/>
      <c r="DV23" s="136" t="str">
        <f t="shared" si="40"/>
        <v>Completar</v>
      </c>
      <c r="DW23" s="134"/>
      <c r="DX23" s="134"/>
      <c r="DY23" s="134"/>
      <c r="DZ23" s="136" t="str">
        <f t="shared" si="41"/>
        <v>Completar</v>
      </c>
      <c r="EA23" s="137" t="str">
        <f t="shared" si="42"/>
        <v>Completar</v>
      </c>
      <c r="EB23" s="137" t="str">
        <f t="shared" si="43"/>
        <v>Completar</v>
      </c>
      <c r="EC23" s="135"/>
      <c r="ED23" s="136" t="str">
        <f t="shared" si="44"/>
        <v>Completar</v>
      </c>
      <c r="EE23" s="237">
        <f t="shared" si="195"/>
        <v>0</v>
      </c>
      <c r="EF23" s="238">
        <f t="shared" si="196"/>
        <v>0</v>
      </c>
      <c r="EG23" s="239" t="str">
        <f>IFERROR(IF(EF23&gt;20*DS23,'Referencia Parámetros'!$D$20,IF(EF23&gt;10*DS23,'Referencia Parámetros'!$D$21,IF(EF23&gt;5*DS23,'Referencia Parámetros'!$D$22, IF(EF23&gt;1,'Referencia Parámetros'!$D$23,"NO APLICA")))),"")</f>
        <v/>
      </c>
      <c r="EH23" s="240" t="str">
        <f t="shared" si="130"/>
        <v/>
      </c>
      <c r="EI23" s="241">
        <f t="shared" si="131"/>
        <v>0</v>
      </c>
      <c r="EJ23" s="234">
        <f t="shared" si="197"/>
        <v>0</v>
      </c>
      <c r="EK23" s="234">
        <f t="shared" si="132"/>
        <v>0</v>
      </c>
      <c r="EL23" s="234">
        <f t="shared" si="198"/>
        <v>0</v>
      </c>
      <c r="EM23" s="242">
        <f t="shared" si="199"/>
        <v>0</v>
      </c>
      <c r="EO23" s="234">
        <f t="shared" si="200"/>
        <v>11</v>
      </c>
      <c r="EP23" s="235" t="str">
        <f t="shared" si="133"/>
        <v/>
      </c>
      <c r="EQ23" s="236" t="str">
        <f>IFERROR(+VLOOKUP(EP23,'Referencia Parámetros'!$A$2:$B$15,2),"")</f>
        <v/>
      </c>
      <c r="ER23" s="1"/>
      <c r="ES23" s="1"/>
      <c r="ET23" s="136" t="str">
        <f t="shared" si="49"/>
        <v>Completar</v>
      </c>
      <c r="EU23" s="134"/>
      <c r="EV23" s="134"/>
      <c r="EW23" s="134"/>
      <c r="EX23" s="136" t="str">
        <f t="shared" si="50"/>
        <v>Completar</v>
      </c>
      <c r="EY23" s="137" t="str">
        <f t="shared" si="51"/>
        <v>Completar</v>
      </c>
      <c r="EZ23" s="137" t="str">
        <f t="shared" si="52"/>
        <v>Completar</v>
      </c>
      <c r="FA23" s="135"/>
      <c r="FB23" s="136" t="str">
        <f t="shared" si="53"/>
        <v>Completar</v>
      </c>
      <c r="FC23" s="237">
        <f t="shared" si="201"/>
        <v>0</v>
      </c>
      <c r="FD23" s="238">
        <f t="shared" si="202"/>
        <v>0</v>
      </c>
      <c r="FE23" s="239" t="str">
        <f>IFERROR(IF(FD23&gt;20*EQ23,'Referencia Parámetros'!$D$20,IF(FD23&gt;10*EQ23,'Referencia Parámetros'!$D$21,IF(FD23&gt;5*EQ23,'Referencia Parámetros'!$D$22, IF(FD23&gt;1,'Referencia Parámetros'!$D$23,"NO APLICA")))),"")</f>
        <v/>
      </c>
      <c r="FF23" s="240" t="str">
        <f t="shared" si="135"/>
        <v/>
      </c>
      <c r="FG23" s="241">
        <f t="shared" si="136"/>
        <v>0</v>
      </c>
      <c r="FH23" s="234">
        <f t="shared" si="203"/>
        <v>0</v>
      </c>
      <c r="FI23" s="234">
        <f t="shared" si="137"/>
        <v>0</v>
      </c>
      <c r="FJ23" s="234">
        <f t="shared" si="204"/>
        <v>0</v>
      </c>
      <c r="FK23" s="242">
        <f t="shared" si="205"/>
        <v>0</v>
      </c>
      <c r="FM23" s="234">
        <f t="shared" si="206"/>
        <v>11</v>
      </c>
      <c r="FN23" s="235" t="str">
        <f t="shared" si="138"/>
        <v/>
      </c>
      <c r="FO23" s="236" t="str">
        <f>IFERROR(+VLOOKUP(FN23,'Referencia Parámetros'!$A$2:$B$15,2),"")</f>
        <v/>
      </c>
      <c r="FP23" s="1"/>
      <c r="FQ23" s="1"/>
      <c r="FR23" s="136" t="str">
        <f t="shared" si="58"/>
        <v>Completar</v>
      </c>
      <c r="FS23" s="134"/>
      <c r="FT23" s="134"/>
      <c r="FU23" s="134"/>
      <c r="FV23" s="136" t="str">
        <f t="shared" si="59"/>
        <v>Completar</v>
      </c>
      <c r="FW23" s="137" t="str">
        <f t="shared" si="60"/>
        <v>Completar</v>
      </c>
      <c r="FX23" s="137" t="str">
        <f t="shared" si="61"/>
        <v>Completar</v>
      </c>
      <c r="FY23" s="135"/>
      <c r="FZ23" s="136" t="str">
        <f t="shared" si="62"/>
        <v>Completar</v>
      </c>
      <c r="GA23" s="237">
        <f t="shared" si="207"/>
        <v>0</v>
      </c>
      <c r="GB23" s="238">
        <f t="shared" si="208"/>
        <v>0</v>
      </c>
      <c r="GC23" s="239" t="str">
        <f>IFERROR(IF(GB23&gt;20*FO23,'Referencia Parámetros'!$D$20,IF(GB23&gt;10*FO23,'Referencia Parámetros'!$D$21,IF(GB23&gt;5*FO23,'Referencia Parámetros'!$D$22, IF(GB23&gt;1,'Referencia Parámetros'!$D$23,"NO APLICA")))),"")</f>
        <v/>
      </c>
      <c r="GD23" s="240" t="str">
        <f t="shared" si="140"/>
        <v/>
      </c>
      <c r="GE23" s="241">
        <f t="shared" si="141"/>
        <v>0</v>
      </c>
      <c r="GF23" s="234">
        <f t="shared" si="209"/>
        <v>0</v>
      </c>
      <c r="GG23" s="234">
        <f t="shared" si="142"/>
        <v>0</v>
      </c>
      <c r="GH23" s="234">
        <f t="shared" si="210"/>
        <v>0</v>
      </c>
      <c r="GI23" s="242">
        <f t="shared" si="211"/>
        <v>0</v>
      </c>
      <c r="GK23" s="234">
        <f t="shared" si="212"/>
        <v>11</v>
      </c>
      <c r="GL23" s="235" t="str">
        <f t="shared" si="143"/>
        <v/>
      </c>
      <c r="GM23" s="236" t="str">
        <f>IFERROR(+VLOOKUP(GL23,'Referencia Parámetros'!$A$2:$B$15,2),"")</f>
        <v/>
      </c>
      <c r="GN23" s="1"/>
      <c r="GO23" s="1"/>
      <c r="GP23" s="136" t="str">
        <f t="shared" si="67"/>
        <v>Completar</v>
      </c>
      <c r="GQ23" s="134"/>
      <c r="GR23" s="134"/>
      <c r="GS23" s="134"/>
      <c r="GT23" s="136" t="str">
        <f t="shared" si="68"/>
        <v>Completar</v>
      </c>
      <c r="GU23" s="137" t="str">
        <f t="shared" si="69"/>
        <v>Completar</v>
      </c>
      <c r="GV23" s="137" t="str">
        <f t="shared" si="70"/>
        <v>Completar</v>
      </c>
      <c r="GW23" s="135"/>
      <c r="GX23" s="136" t="str">
        <f t="shared" si="71"/>
        <v>Completar</v>
      </c>
      <c r="GY23" s="237">
        <f t="shared" si="213"/>
        <v>0</v>
      </c>
      <c r="GZ23" s="238">
        <f t="shared" si="214"/>
        <v>0</v>
      </c>
      <c r="HA23" s="239" t="str">
        <f>IFERROR(IF(GZ23&gt;20*GM23,'Referencia Parámetros'!$D$20,IF(GZ23&gt;10*GM23,'Referencia Parámetros'!$D$21,IF(GZ23&gt;5*GM23,'Referencia Parámetros'!$D$22, IF(GZ23&gt;1,'Referencia Parámetros'!$D$23,"NO APLICA")))),"")</f>
        <v/>
      </c>
      <c r="HB23" s="240" t="str">
        <f t="shared" si="145"/>
        <v/>
      </c>
      <c r="HC23" s="241">
        <f t="shared" si="146"/>
        <v>0</v>
      </c>
      <c r="HD23" s="234">
        <f t="shared" si="215"/>
        <v>0</v>
      </c>
      <c r="HE23" s="234">
        <f t="shared" si="147"/>
        <v>0</v>
      </c>
      <c r="HF23" s="234">
        <f t="shared" si="216"/>
        <v>0</v>
      </c>
      <c r="HG23" s="242">
        <f t="shared" si="217"/>
        <v>0</v>
      </c>
      <c r="HI23" s="234">
        <f t="shared" si="218"/>
        <v>11</v>
      </c>
      <c r="HJ23" s="235" t="str">
        <f t="shared" si="148"/>
        <v/>
      </c>
      <c r="HK23" s="236" t="str">
        <f>IFERROR(+VLOOKUP(HJ23,'Referencia Parámetros'!$A$2:$B$15,2),"")</f>
        <v/>
      </c>
      <c r="HL23" s="1"/>
      <c r="HM23" s="1"/>
      <c r="HN23" s="136" t="str">
        <f t="shared" si="76"/>
        <v>Completar</v>
      </c>
      <c r="HO23" s="134"/>
      <c r="HP23" s="134"/>
      <c r="HQ23" s="134"/>
      <c r="HR23" s="136" t="str">
        <f t="shared" si="77"/>
        <v>Completar</v>
      </c>
      <c r="HS23" s="137" t="str">
        <f t="shared" si="78"/>
        <v>Completar</v>
      </c>
      <c r="HT23" s="137" t="str">
        <f t="shared" si="79"/>
        <v>Completar</v>
      </c>
      <c r="HU23" s="135"/>
      <c r="HV23" s="136" t="str">
        <f t="shared" si="80"/>
        <v>Completar</v>
      </c>
      <c r="HW23" s="237">
        <f t="shared" si="219"/>
        <v>0</v>
      </c>
      <c r="HX23" s="238">
        <f t="shared" si="220"/>
        <v>0</v>
      </c>
      <c r="HY23" s="239" t="str">
        <f>IFERROR(IF(HX23&gt;20*HK23,'Referencia Parámetros'!$D$20,IF(HX23&gt;10*HK23,'Referencia Parámetros'!$D$21,IF(HX23&gt;5*HK23,'Referencia Parámetros'!$D$22, IF(HX23&gt;1,'Referencia Parámetros'!$D$23,"NO APLICA")))),"")</f>
        <v/>
      </c>
      <c r="HZ23" s="240" t="str">
        <f t="shared" si="150"/>
        <v/>
      </c>
      <c r="IA23" s="241">
        <f t="shared" si="151"/>
        <v>0</v>
      </c>
      <c r="IB23" s="234">
        <f t="shared" si="221"/>
        <v>0</v>
      </c>
      <c r="IC23" s="234">
        <f t="shared" si="152"/>
        <v>0</v>
      </c>
      <c r="ID23" s="234">
        <f t="shared" si="222"/>
        <v>0</v>
      </c>
      <c r="IE23" s="242">
        <f t="shared" si="223"/>
        <v>0</v>
      </c>
      <c r="IG23" s="234">
        <f t="shared" si="224"/>
        <v>11</v>
      </c>
      <c r="IH23" s="235" t="str">
        <f t="shared" si="153"/>
        <v/>
      </c>
      <c r="II23" s="236" t="str">
        <f>IFERROR(+VLOOKUP(IH23,'Referencia Parámetros'!$A$2:$B$15,2),"")</f>
        <v/>
      </c>
      <c r="IJ23" s="1"/>
      <c r="IK23" s="1"/>
      <c r="IL23" s="136" t="str">
        <f t="shared" si="85"/>
        <v>Completar</v>
      </c>
      <c r="IM23" s="134"/>
      <c r="IN23" s="134"/>
      <c r="IO23" s="134"/>
      <c r="IP23" s="136" t="str">
        <f t="shared" si="86"/>
        <v>Completar</v>
      </c>
      <c r="IQ23" s="137" t="str">
        <f t="shared" si="87"/>
        <v>Completar</v>
      </c>
      <c r="IR23" s="137" t="str">
        <f t="shared" si="88"/>
        <v>Completar</v>
      </c>
      <c r="IS23" s="135"/>
      <c r="IT23" s="136" t="str">
        <f t="shared" si="89"/>
        <v>Completar</v>
      </c>
      <c r="IU23" s="237">
        <f t="shared" si="225"/>
        <v>0</v>
      </c>
      <c r="IV23" s="238">
        <f t="shared" si="226"/>
        <v>0</v>
      </c>
      <c r="IW23" s="239" t="str">
        <f>IFERROR(IF(IV23&gt;20*II23,'Referencia Parámetros'!$D$20,IF(IV23&gt;10*II23,'Referencia Parámetros'!$D$21,IF(IV23&gt;5*II23,'Referencia Parámetros'!$D$22, IF(IV23&gt;1,'Referencia Parámetros'!$D$23,"NO APLICA")))),"")</f>
        <v/>
      </c>
      <c r="IX23" s="240" t="str">
        <f t="shared" si="155"/>
        <v/>
      </c>
      <c r="IY23" s="241">
        <f t="shared" si="156"/>
        <v>0</v>
      </c>
      <c r="IZ23" s="234">
        <f t="shared" si="227"/>
        <v>0</v>
      </c>
      <c r="JA23" s="234">
        <f t="shared" si="157"/>
        <v>0</v>
      </c>
      <c r="JB23" s="234">
        <f t="shared" si="228"/>
        <v>0</v>
      </c>
      <c r="JC23" s="242">
        <f t="shared" si="229"/>
        <v>0</v>
      </c>
      <c r="JD23" s="198"/>
      <c r="JE23" s="234">
        <f t="shared" si="230"/>
        <v>11</v>
      </c>
      <c r="JF23" s="235" t="str">
        <f t="shared" si="158"/>
        <v/>
      </c>
      <c r="JG23" s="236" t="str">
        <f>IFERROR(+VLOOKUP(JF23,'Referencia Parámetros'!$A$2:$B$15,2),"")</f>
        <v/>
      </c>
      <c r="JH23" s="1"/>
      <c r="JI23" s="1"/>
      <c r="JJ23" s="136" t="str">
        <f t="shared" si="94"/>
        <v>Completar</v>
      </c>
      <c r="JK23" s="134"/>
      <c r="JL23" s="134"/>
      <c r="JM23" s="134"/>
      <c r="JN23" s="136" t="str">
        <f t="shared" si="95"/>
        <v>Completar</v>
      </c>
      <c r="JO23" s="137" t="str">
        <f t="shared" si="96"/>
        <v>Completar</v>
      </c>
      <c r="JP23" s="137" t="str">
        <f t="shared" si="97"/>
        <v>Completar</v>
      </c>
      <c r="JQ23" s="135"/>
      <c r="JR23" s="136" t="str">
        <f t="shared" si="98"/>
        <v>Completar</v>
      </c>
      <c r="JS23" s="237">
        <f t="shared" si="231"/>
        <v>0</v>
      </c>
      <c r="JT23" s="238">
        <f t="shared" si="232"/>
        <v>0</v>
      </c>
      <c r="JU23" s="239" t="str">
        <f>IFERROR(IF(JT23&gt;20*JG23,'Referencia Parámetros'!$D$20,IF(JT23&gt;10*JG23,'Referencia Parámetros'!$D$21,IF(JT23&gt;5*JG23,'Referencia Parámetros'!$D$22, IF(JT23&gt;1,'Referencia Parámetros'!$D$23,"NO APLICA")))),"")</f>
        <v/>
      </c>
      <c r="JV23" s="240" t="str">
        <f t="shared" si="160"/>
        <v/>
      </c>
      <c r="JW23" s="241">
        <f t="shared" si="161"/>
        <v>0</v>
      </c>
      <c r="JX23" s="234">
        <f t="shared" si="233"/>
        <v>0</v>
      </c>
      <c r="JY23" s="234">
        <f t="shared" si="162"/>
        <v>0</v>
      </c>
      <c r="JZ23" s="234">
        <f t="shared" si="234"/>
        <v>0</v>
      </c>
      <c r="KA23" s="242">
        <f t="shared" si="235"/>
        <v>0</v>
      </c>
    </row>
    <row r="24" spans="1:287" x14ac:dyDescent="0.25">
      <c r="A24" s="234">
        <f t="shared" si="163"/>
        <v>12</v>
      </c>
      <c r="B24" s="235" t="str">
        <f t="shared" si="164"/>
        <v/>
      </c>
      <c r="C24" s="236" t="str">
        <f>+IFERROR(VLOOKUP(B24,'Referencia Parámetros'!$A$2:$B$18,2),"")</f>
        <v/>
      </c>
      <c r="D24" s="1"/>
      <c r="E24" s="1"/>
      <c r="F24" s="136" t="str">
        <f>IFERROR(+VLOOKUP(D24,'Año 1'!JI$14:JK$113,3,FALSE),"Completar")</f>
        <v>Completar</v>
      </c>
      <c r="G24" s="134"/>
      <c r="H24" s="134"/>
      <c r="I24" s="134"/>
      <c r="J24" s="136" t="str">
        <f>+IFERROR(VLOOKUP(D24,'Año 1'!JI$14:JS$113,7,0),"Completar")</f>
        <v>Completar</v>
      </c>
      <c r="K24" s="137" t="str">
        <f>IFERROR(VLOOKUP(D24,'Año 1'!JI$14:JS$113,8,FALSE),"Completar")</f>
        <v>Completar</v>
      </c>
      <c r="L24" s="137" t="str">
        <f>IFERROR(VLOOKUP(D24,'Año 1'!JI$14:JS$113,9,FALSE),"Completar")</f>
        <v>Completar</v>
      </c>
      <c r="M24" s="135"/>
      <c r="N24" s="136" t="str">
        <f>IFERROR(VLOOKUP(D24,'Año 1'!JI$14:JS$113,11,FALSE),"Completar")</f>
        <v>Completar</v>
      </c>
      <c r="O24" s="237">
        <f t="shared" si="165"/>
        <v>0</v>
      </c>
      <c r="P24" s="238">
        <f t="shared" si="166"/>
        <v>0</v>
      </c>
      <c r="Q24" s="239" t="str">
        <f>IFERROR(IF(P24&gt;20*C24,'Referencia Parámetros'!$D$20,IF(P24&gt;10*C24,'Referencia Parámetros'!$D$21,IF(P24&gt;5*C24,'Referencia Parámetros'!$D$22, IF(P24&gt;1,'Referencia Parámetros'!$D$23,"NO APLICA")))),"")</f>
        <v/>
      </c>
      <c r="R24" s="240" t="str">
        <f t="shared" si="105"/>
        <v/>
      </c>
      <c r="S24" s="241">
        <f t="shared" si="106"/>
        <v>0</v>
      </c>
      <c r="T24" s="234">
        <f t="shared" si="167"/>
        <v>0</v>
      </c>
      <c r="U24" s="234">
        <f t="shared" si="107"/>
        <v>0</v>
      </c>
      <c r="V24" s="234">
        <f t="shared" si="168"/>
        <v>0</v>
      </c>
      <c r="W24" s="242">
        <f t="shared" si="169"/>
        <v>0</v>
      </c>
      <c r="Y24" s="234">
        <f t="shared" si="170"/>
        <v>12</v>
      </c>
      <c r="Z24" s="235" t="str">
        <f t="shared" si="108"/>
        <v/>
      </c>
      <c r="AA24" s="236" t="str">
        <f>IFERROR(VLOOKUP(Z24,'Referencia Parámetros'!$A$2:$B$15,2),"")</f>
        <v/>
      </c>
      <c r="AB24" s="1"/>
      <c r="AC24" s="1"/>
      <c r="AD24" s="136" t="str">
        <f t="shared" si="4"/>
        <v>Completar</v>
      </c>
      <c r="AE24" s="134"/>
      <c r="AF24" s="134"/>
      <c r="AG24" s="134"/>
      <c r="AH24" s="136" t="str">
        <f t="shared" si="5"/>
        <v>Completar</v>
      </c>
      <c r="AI24" s="137" t="str">
        <f t="shared" si="6"/>
        <v>Completar</v>
      </c>
      <c r="AJ24" s="137" t="str">
        <f t="shared" si="7"/>
        <v>Completar</v>
      </c>
      <c r="AK24" s="135"/>
      <c r="AL24" s="136" t="str">
        <f t="shared" si="8"/>
        <v>Completar</v>
      </c>
      <c r="AM24" s="237">
        <f t="shared" si="171"/>
        <v>0</v>
      </c>
      <c r="AN24" s="238">
        <f t="shared" si="172"/>
        <v>0</v>
      </c>
      <c r="AO24" s="239" t="str">
        <f>IFERROR(IF(AN24&gt;20*AA24,'Referencia Parámetros'!$D$20,IF(AN24&gt;10*AA24,'Referencia Parámetros'!$D$21,IF(AN24&gt;5*AA24,'Referencia Parámetros'!$D$22, IF(AN24&gt;1,'Referencia Parámetros'!$D$23,"NO APLICA")))),"")</f>
        <v/>
      </c>
      <c r="AP24" s="240" t="str">
        <f t="shared" si="110"/>
        <v/>
      </c>
      <c r="AQ24" s="241">
        <f t="shared" si="111"/>
        <v>0</v>
      </c>
      <c r="AR24" s="234">
        <f t="shared" si="173"/>
        <v>0</v>
      </c>
      <c r="AS24" s="234">
        <f t="shared" si="112"/>
        <v>0</v>
      </c>
      <c r="AT24" s="234">
        <f t="shared" si="174"/>
        <v>0</v>
      </c>
      <c r="AU24" s="242">
        <f t="shared" si="175"/>
        <v>0</v>
      </c>
      <c r="AW24" s="234">
        <f t="shared" si="176"/>
        <v>12</v>
      </c>
      <c r="AX24" s="235" t="str">
        <f t="shared" si="113"/>
        <v/>
      </c>
      <c r="AY24" s="236" t="str">
        <f>IFERROR(VLOOKUP(AX24,'Referencia Parámetros'!$A$2:$B$15,2),"")</f>
        <v/>
      </c>
      <c r="AZ24" s="1"/>
      <c r="BA24" s="1"/>
      <c r="BB24" s="136" t="str">
        <f t="shared" si="13"/>
        <v>Completar</v>
      </c>
      <c r="BC24" s="134"/>
      <c r="BD24" s="134"/>
      <c r="BE24" s="134"/>
      <c r="BF24" s="136" t="str">
        <f t="shared" si="14"/>
        <v>Completar</v>
      </c>
      <c r="BG24" s="137" t="str">
        <f t="shared" si="15"/>
        <v>Completar</v>
      </c>
      <c r="BH24" s="137" t="str">
        <f t="shared" si="16"/>
        <v>Completar</v>
      </c>
      <c r="BI24" s="135"/>
      <c r="BJ24" s="136" t="str">
        <f t="shared" si="17"/>
        <v>Completar</v>
      </c>
      <c r="BK24" s="237">
        <f t="shared" si="177"/>
        <v>0</v>
      </c>
      <c r="BL24" s="238">
        <f t="shared" si="178"/>
        <v>0</v>
      </c>
      <c r="BM24" s="239" t="str">
        <f>IFERROR(IF(BL24&gt;20*AY24,'Referencia Parámetros'!$D$20,IF(BL24&gt;10*AY24,'Referencia Parámetros'!$D$21,IF(BL24&gt;5*AY24,'Referencia Parámetros'!$D$22, IF(BL24&gt;1,'Referencia Parámetros'!$D$23,"NO APLICA")))),"")</f>
        <v/>
      </c>
      <c r="BN24" s="240" t="str">
        <f t="shared" si="115"/>
        <v/>
      </c>
      <c r="BO24" s="241">
        <f t="shared" si="116"/>
        <v>0</v>
      </c>
      <c r="BP24" s="234">
        <f t="shared" si="179"/>
        <v>0</v>
      </c>
      <c r="BQ24" s="234">
        <f t="shared" si="117"/>
        <v>0</v>
      </c>
      <c r="BR24" s="234">
        <f t="shared" si="180"/>
        <v>0</v>
      </c>
      <c r="BS24" s="242">
        <f t="shared" si="181"/>
        <v>0</v>
      </c>
      <c r="BU24" s="234">
        <f t="shared" si="182"/>
        <v>12</v>
      </c>
      <c r="BV24" s="235" t="str">
        <f t="shared" si="118"/>
        <v/>
      </c>
      <c r="BW24" s="236" t="str">
        <f>IFERROR(VLOOKUP(BV24,'Referencia Parámetros'!$A$2:$B$15,2),"")</f>
        <v/>
      </c>
      <c r="BX24" s="1"/>
      <c r="BY24" s="1"/>
      <c r="BZ24" s="136" t="str">
        <f t="shared" si="22"/>
        <v>Completar</v>
      </c>
      <c r="CA24" s="134"/>
      <c r="CB24" s="134"/>
      <c r="CC24" s="134"/>
      <c r="CD24" s="136" t="str">
        <f t="shared" si="23"/>
        <v>Completar</v>
      </c>
      <c r="CE24" s="137" t="str">
        <f t="shared" si="24"/>
        <v>Completar</v>
      </c>
      <c r="CF24" s="137" t="str">
        <f t="shared" si="25"/>
        <v>Completar</v>
      </c>
      <c r="CG24" s="135"/>
      <c r="CH24" s="136" t="str">
        <f t="shared" si="26"/>
        <v>Completar</v>
      </c>
      <c r="CI24" s="237">
        <f t="shared" si="183"/>
        <v>0</v>
      </c>
      <c r="CJ24" s="238">
        <f t="shared" si="184"/>
        <v>0</v>
      </c>
      <c r="CK24" s="239" t="str">
        <f>IFERROR(IF(CJ24&gt;20*BW24,'Referencia Parámetros'!$D$20,IF(CJ24&gt;10*BW24,'Referencia Parámetros'!$D$21,IF(CJ24&gt;5*BW24,'Referencia Parámetros'!$D$22, IF(CJ24&gt;1,'Referencia Parámetros'!$D$23,"NO APLICA")))),"")</f>
        <v/>
      </c>
      <c r="CL24" s="240" t="str">
        <f t="shared" si="120"/>
        <v/>
      </c>
      <c r="CM24" s="241">
        <f t="shared" si="121"/>
        <v>0</v>
      </c>
      <c r="CN24" s="234">
        <f t="shared" si="185"/>
        <v>0</v>
      </c>
      <c r="CO24" s="234">
        <f t="shared" si="122"/>
        <v>0</v>
      </c>
      <c r="CP24" s="234">
        <f t="shared" si="186"/>
        <v>0</v>
      </c>
      <c r="CQ24" s="242">
        <f t="shared" si="187"/>
        <v>0</v>
      </c>
      <c r="CS24" s="234">
        <f t="shared" si="188"/>
        <v>12</v>
      </c>
      <c r="CT24" s="235" t="str">
        <f t="shared" si="123"/>
        <v/>
      </c>
      <c r="CU24" s="236" t="str">
        <f>IFERROR(+VLOOKUP(CT24,'Referencia Parámetros'!$A$2:$B$15,2),"")</f>
        <v/>
      </c>
      <c r="CV24" s="1"/>
      <c r="CW24" s="1"/>
      <c r="CX24" s="136" t="str">
        <f t="shared" si="31"/>
        <v>Completar</v>
      </c>
      <c r="CY24" s="134"/>
      <c r="CZ24" s="134"/>
      <c r="DA24" s="134"/>
      <c r="DB24" s="136" t="str">
        <f t="shared" si="32"/>
        <v>Completar</v>
      </c>
      <c r="DC24" s="137" t="str">
        <f t="shared" si="33"/>
        <v>Completar</v>
      </c>
      <c r="DD24" s="137" t="str">
        <f t="shared" si="34"/>
        <v>Completar</v>
      </c>
      <c r="DE24" s="135"/>
      <c r="DF24" s="136" t="str">
        <f t="shared" si="35"/>
        <v>Completar</v>
      </c>
      <c r="DG24" s="237">
        <f t="shared" si="189"/>
        <v>0</v>
      </c>
      <c r="DH24" s="238">
        <f t="shared" si="190"/>
        <v>0</v>
      </c>
      <c r="DI24" s="239" t="str">
        <f>IFERROR(IF(DH24&gt;20*CU24,'Referencia Parámetros'!$D$20,IF(DH24&gt;10*CU24,'Referencia Parámetros'!$D$21,IF(DH24&gt;5*CU24,'Referencia Parámetros'!$D$22, IF(DH24&gt;1,'Referencia Parámetros'!$D$23,"NO APLICA")))),"")</f>
        <v/>
      </c>
      <c r="DJ24" s="240" t="str">
        <f t="shared" si="125"/>
        <v/>
      </c>
      <c r="DK24" s="241">
        <f t="shared" si="126"/>
        <v>0</v>
      </c>
      <c r="DL24" s="234">
        <f t="shared" si="191"/>
        <v>0</v>
      </c>
      <c r="DM24" s="234">
        <f t="shared" si="127"/>
        <v>0</v>
      </c>
      <c r="DN24" s="234">
        <f t="shared" si="192"/>
        <v>0</v>
      </c>
      <c r="DO24" s="242">
        <f t="shared" si="193"/>
        <v>0</v>
      </c>
      <c r="DQ24" s="234">
        <f t="shared" si="194"/>
        <v>12</v>
      </c>
      <c r="DR24" s="235" t="str">
        <f t="shared" si="128"/>
        <v/>
      </c>
      <c r="DS24" s="236" t="str">
        <f>IFERROR(+VLOOKUP(DR24,'Referencia Parámetros'!$A$2:$B$15,2),"")</f>
        <v/>
      </c>
      <c r="DT24" s="1"/>
      <c r="DU24" s="1"/>
      <c r="DV24" s="136" t="str">
        <f t="shared" si="40"/>
        <v>Completar</v>
      </c>
      <c r="DW24" s="134"/>
      <c r="DX24" s="134"/>
      <c r="DY24" s="134"/>
      <c r="DZ24" s="136" t="str">
        <f t="shared" si="41"/>
        <v>Completar</v>
      </c>
      <c r="EA24" s="137" t="str">
        <f t="shared" si="42"/>
        <v>Completar</v>
      </c>
      <c r="EB24" s="137" t="str">
        <f t="shared" si="43"/>
        <v>Completar</v>
      </c>
      <c r="EC24" s="135"/>
      <c r="ED24" s="136" t="str">
        <f t="shared" si="44"/>
        <v>Completar</v>
      </c>
      <c r="EE24" s="237">
        <f t="shared" si="195"/>
        <v>0</v>
      </c>
      <c r="EF24" s="238">
        <f t="shared" si="196"/>
        <v>0</v>
      </c>
      <c r="EG24" s="239" t="str">
        <f>IFERROR(IF(EF24&gt;20*DS24,'Referencia Parámetros'!$D$20,IF(EF24&gt;10*DS24,'Referencia Parámetros'!$D$21,IF(EF24&gt;5*DS24,'Referencia Parámetros'!$D$22, IF(EF24&gt;1,'Referencia Parámetros'!$D$23,"NO APLICA")))),"")</f>
        <v/>
      </c>
      <c r="EH24" s="240" t="str">
        <f t="shared" si="130"/>
        <v/>
      </c>
      <c r="EI24" s="241">
        <f t="shared" si="131"/>
        <v>0</v>
      </c>
      <c r="EJ24" s="234">
        <f t="shared" si="197"/>
        <v>0</v>
      </c>
      <c r="EK24" s="234">
        <f t="shared" si="132"/>
        <v>0</v>
      </c>
      <c r="EL24" s="234">
        <f t="shared" si="198"/>
        <v>0</v>
      </c>
      <c r="EM24" s="242">
        <f t="shared" si="199"/>
        <v>0</v>
      </c>
      <c r="EO24" s="234">
        <f t="shared" si="200"/>
        <v>12</v>
      </c>
      <c r="EP24" s="235" t="str">
        <f t="shared" si="133"/>
        <v/>
      </c>
      <c r="EQ24" s="236" t="str">
        <f>IFERROR(+VLOOKUP(EP24,'Referencia Parámetros'!$A$2:$B$15,2),"")</f>
        <v/>
      </c>
      <c r="ER24" s="1"/>
      <c r="ES24" s="1"/>
      <c r="ET24" s="136" t="str">
        <f t="shared" si="49"/>
        <v>Completar</v>
      </c>
      <c r="EU24" s="134"/>
      <c r="EV24" s="134"/>
      <c r="EW24" s="134"/>
      <c r="EX24" s="136" t="str">
        <f t="shared" si="50"/>
        <v>Completar</v>
      </c>
      <c r="EY24" s="137" t="str">
        <f t="shared" si="51"/>
        <v>Completar</v>
      </c>
      <c r="EZ24" s="137" t="str">
        <f t="shared" si="52"/>
        <v>Completar</v>
      </c>
      <c r="FA24" s="135"/>
      <c r="FB24" s="136" t="str">
        <f t="shared" si="53"/>
        <v>Completar</v>
      </c>
      <c r="FC24" s="237">
        <f t="shared" si="201"/>
        <v>0</v>
      </c>
      <c r="FD24" s="238">
        <f t="shared" si="202"/>
        <v>0</v>
      </c>
      <c r="FE24" s="239" t="str">
        <f>IFERROR(IF(FD24&gt;20*EQ24,'Referencia Parámetros'!$D$20,IF(FD24&gt;10*EQ24,'Referencia Parámetros'!$D$21,IF(FD24&gt;5*EQ24,'Referencia Parámetros'!$D$22, IF(FD24&gt;1,'Referencia Parámetros'!$D$23,"NO APLICA")))),"")</f>
        <v/>
      </c>
      <c r="FF24" s="240" t="str">
        <f t="shared" si="135"/>
        <v/>
      </c>
      <c r="FG24" s="241">
        <f t="shared" si="136"/>
        <v>0</v>
      </c>
      <c r="FH24" s="234">
        <f t="shared" si="203"/>
        <v>0</v>
      </c>
      <c r="FI24" s="234">
        <f t="shared" si="137"/>
        <v>0</v>
      </c>
      <c r="FJ24" s="234">
        <f t="shared" si="204"/>
        <v>0</v>
      </c>
      <c r="FK24" s="242">
        <f t="shared" si="205"/>
        <v>0</v>
      </c>
      <c r="FM24" s="234">
        <f t="shared" si="206"/>
        <v>12</v>
      </c>
      <c r="FN24" s="235" t="str">
        <f t="shared" si="138"/>
        <v/>
      </c>
      <c r="FO24" s="236" t="str">
        <f>IFERROR(+VLOOKUP(FN24,'Referencia Parámetros'!$A$2:$B$15,2),"")</f>
        <v/>
      </c>
      <c r="FP24" s="1"/>
      <c r="FQ24" s="1"/>
      <c r="FR24" s="136" t="str">
        <f t="shared" si="58"/>
        <v>Completar</v>
      </c>
      <c r="FS24" s="134"/>
      <c r="FT24" s="134"/>
      <c r="FU24" s="134"/>
      <c r="FV24" s="136" t="str">
        <f t="shared" si="59"/>
        <v>Completar</v>
      </c>
      <c r="FW24" s="137" t="str">
        <f t="shared" si="60"/>
        <v>Completar</v>
      </c>
      <c r="FX24" s="137" t="str">
        <f t="shared" si="61"/>
        <v>Completar</v>
      </c>
      <c r="FY24" s="135"/>
      <c r="FZ24" s="136" t="str">
        <f t="shared" si="62"/>
        <v>Completar</v>
      </c>
      <c r="GA24" s="237">
        <f t="shared" si="207"/>
        <v>0</v>
      </c>
      <c r="GB24" s="238">
        <f t="shared" si="208"/>
        <v>0</v>
      </c>
      <c r="GC24" s="239" t="str">
        <f>IFERROR(IF(GB24&gt;20*FO24,'Referencia Parámetros'!$D$20,IF(GB24&gt;10*FO24,'Referencia Parámetros'!$D$21,IF(GB24&gt;5*FO24,'Referencia Parámetros'!$D$22, IF(GB24&gt;1,'Referencia Parámetros'!$D$23,"NO APLICA")))),"")</f>
        <v/>
      </c>
      <c r="GD24" s="240" t="str">
        <f t="shared" si="140"/>
        <v/>
      </c>
      <c r="GE24" s="241">
        <f t="shared" si="141"/>
        <v>0</v>
      </c>
      <c r="GF24" s="234">
        <f t="shared" si="209"/>
        <v>0</v>
      </c>
      <c r="GG24" s="234">
        <f t="shared" si="142"/>
        <v>0</v>
      </c>
      <c r="GH24" s="234">
        <f t="shared" si="210"/>
        <v>0</v>
      </c>
      <c r="GI24" s="242">
        <f t="shared" si="211"/>
        <v>0</v>
      </c>
      <c r="GK24" s="234">
        <f t="shared" si="212"/>
        <v>12</v>
      </c>
      <c r="GL24" s="235" t="str">
        <f t="shared" si="143"/>
        <v/>
      </c>
      <c r="GM24" s="236" t="str">
        <f>IFERROR(+VLOOKUP(GL24,'Referencia Parámetros'!$A$2:$B$15,2),"")</f>
        <v/>
      </c>
      <c r="GN24" s="1"/>
      <c r="GO24" s="1"/>
      <c r="GP24" s="136" t="str">
        <f t="shared" si="67"/>
        <v>Completar</v>
      </c>
      <c r="GQ24" s="134"/>
      <c r="GR24" s="134"/>
      <c r="GS24" s="134"/>
      <c r="GT24" s="136" t="str">
        <f t="shared" si="68"/>
        <v>Completar</v>
      </c>
      <c r="GU24" s="137" t="str">
        <f t="shared" si="69"/>
        <v>Completar</v>
      </c>
      <c r="GV24" s="137" t="str">
        <f t="shared" si="70"/>
        <v>Completar</v>
      </c>
      <c r="GW24" s="135"/>
      <c r="GX24" s="136" t="str">
        <f t="shared" si="71"/>
        <v>Completar</v>
      </c>
      <c r="GY24" s="237">
        <f t="shared" si="213"/>
        <v>0</v>
      </c>
      <c r="GZ24" s="238">
        <f t="shared" si="214"/>
        <v>0</v>
      </c>
      <c r="HA24" s="239" t="str">
        <f>IFERROR(IF(GZ24&gt;20*GM24,'Referencia Parámetros'!$D$20,IF(GZ24&gt;10*GM24,'Referencia Parámetros'!$D$21,IF(GZ24&gt;5*GM24,'Referencia Parámetros'!$D$22, IF(GZ24&gt;1,'Referencia Parámetros'!$D$23,"NO APLICA")))),"")</f>
        <v/>
      </c>
      <c r="HB24" s="240" t="str">
        <f t="shared" si="145"/>
        <v/>
      </c>
      <c r="HC24" s="241">
        <f t="shared" si="146"/>
        <v>0</v>
      </c>
      <c r="HD24" s="234">
        <f t="shared" si="215"/>
        <v>0</v>
      </c>
      <c r="HE24" s="234">
        <f t="shared" si="147"/>
        <v>0</v>
      </c>
      <c r="HF24" s="234">
        <f t="shared" si="216"/>
        <v>0</v>
      </c>
      <c r="HG24" s="242">
        <f t="shared" si="217"/>
        <v>0</v>
      </c>
      <c r="HI24" s="234">
        <f t="shared" si="218"/>
        <v>12</v>
      </c>
      <c r="HJ24" s="235" t="str">
        <f t="shared" si="148"/>
        <v/>
      </c>
      <c r="HK24" s="236" t="str">
        <f>IFERROR(+VLOOKUP(HJ24,'Referencia Parámetros'!$A$2:$B$15,2),"")</f>
        <v/>
      </c>
      <c r="HL24" s="1"/>
      <c r="HM24" s="1"/>
      <c r="HN24" s="136" t="str">
        <f t="shared" si="76"/>
        <v>Completar</v>
      </c>
      <c r="HO24" s="134"/>
      <c r="HP24" s="134"/>
      <c r="HQ24" s="134"/>
      <c r="HR24" s="136" t="str">
        <f t="shared" si="77"/>
        <v>Completar</v>
      </c>
      <c r="HS24" s="137" t="str">
        <f t="shared" si="78"/>
        <v>Completar</v>
      </c>
      <c r="HT24" s="137" t="str">
        <f t="shared" si="79"/>
        <v>Completar</v>
      </c>
      <c r="HU24" s="135"/>
      <c r="HV24" s="136" t="str">
        <f t="shared" si="80"/>
        <v>Completar</v>
      </c>
      <c r="HW24" s="237">
        <f t="shared" si="219"/>
        <v>0</v>
      </c>
      <c r="HX24" s="238">
        <f t="shared" si="220"/>
        <v>0</v>
      </c>
      <c r="HY24" s="239" t="str">
        <f>IFERROR(IF(HX24&gt;20*HK24,'Referencia Parámetros'!$D$20,IF(HX24&gt;10*HK24,'Referencia Parámetros'!$D$21,IF(HX24&gt;5*HK24,'Referencia Parámetros'!$D$22, IF(HX24&gt;1,'Referencia Parámetros'!$D$23,"NO APLICA")))),"")</f>
        <v/>
      </c>
      <c r="HZ24" s="240" t="str">
        <f t="shared" si="150"/>
        <v/>
      </c>
      <c r="IA24" s="241">
        <f t="shared" si="151"/>
        <v>0</v>
      </c>
      <c r="IB24" s="234">
        <f t="shared" si="221"/>
        <v>0</v>
      </c>
      <c r="IC24" s="234">
        <f t="shared" si="152"/>
        <v>0</v>
      </c>
      <c r="ID24" s="234">
        <f t="shared" si="222"/>
        <v>0</v>
      </c>
      <c r="IE24" s="242">
        <f t="shared" si="223"/>
        <v>0</v>
      </c>
      <c r="IG24" s="234">
        <f t="shared" si="224"/>
        <v>12</v>
      </c>
      <c r="IH24" s="235" t="str">
        <f t="shared" si="153"/>
        <v/>
      </c>
      <c r="II24" s="236" t="str">
        <f>IFERROR(+VLOOKUP(IH24,'Referencia Parámetros'!$A$2:$B$15,2),"")</f>
        <v/>
      </c>
      <c r="IJ24" s="1"/>
      <c r="IK24" s="1"/>
      <c r="IL24" s="136" t="str">
        <f t="shared" si="85"/>
        <v>Completar</v>
      </c>
      <c r="IM24" s="134"/>
      <c r="IN24" s="134"/>
      <c r="IO24" s="134"/>
      <c r="IP24" s="136" t="str">
        <f t="shared" si="86"/>
        <v>Completar</v>
      </c>
      <c r="IQ24" s="137" t="str">
        <f t="shared" si="87"/>
        <v>Completar</v>
      </c>
      <c r="IR24" s="137" t="str">
        <f t="shared" si="88"/>
        <v>Completar</v>
      </c>
      <c r="IS24" s="135"/>
      <c r="IT24" s="136" t="str">
        <f t="shared" si="89"/>
        <v>Completar</v>
      </c>
      <c r="IU24" s="237">
        <f t="shared" si="225"/>
        <v>0</v>
      </c>
      <c r="IV24" s="238">
        <f t="shared" si="226"/>
        <v>0</v>
      </c>
      <c r="IW24" s="239" t="str">
        <f>IFERROR(IF(IV24&gt;20*II24,'Referencia Parámetros'!$D$20,IF(IV24&gt;10*II24,'Referencia Parámetros'!$D$21,IF(IV24&gt;5*II24,'Referencia Parámetros'!$D$22, IF(IV24&gt;1,'Referencia Parámetros'!$D$23,"NO APLICA")))),"")</f>
        <v/>
      </c>
      <c r="IX24" s="240" t="str">
        <f t="shared" si="155"/>
        <v/>
      </c>
      <c r="IY24" s="241">
        <f t="shared" si="156"/>
        <v>0</v>
      </c>
      <c r="IZ24" s="234">
        <f t="shared" si="227"/>
        <v>0</v>
      </c>
      <c r="JA24" s="234">
        <f t="shared" si="157"/>
        <v>0</v>
      </c>
      <c r="JB24" s="234">
        <f t="shared" si="228"/>
        <v>0</v>
      </c>
      <c r="JC24" s="242">
        <f t="shared" si="229"/>
        <v>0</v>
      </c>
      <c r="JD24" s="198"/>
      <c r="JE24" s="234">
        <f t="shared" si="230"/>
        <v>12</v>
      </c>
      <c r="JF24" s="235" t="str">
        <f t="shared" si="158"/>
        <v/>
      </c>
      <c r="JG24" s="236" t="str">
        <f>IFERROR(+VLOOKUP(JF24,'Referencia Parámetros'!$A$2:$B$15,2),"")</f>
        <v/>
      </c>
      <c r="JH24" s="1"/>
      <c r="JI24" s="1"/>
      <c r="JJ24" s="136" t="str">
        <f t="shared" si="94"/>
        <v>Completar</v>
      </c>
      <c r="JK24" s="134"/>
      <c r="JL24" s="134"/>
      <c r="JM24" s="134"/>
      <c r="JN24" s="136" t="str">
        <f t="shared" si="95"/>
        <v>Completar</v>
      </c>
      <c r="JO24" s="137" t="str">
        <f t="shared" si="96"/>
        <v>Completar</v>
      </c>
      <c r="JP24" s="137" t="str">
        <f t="shared" si="97"/>
        <v>Completar</v>
      </c>
      <c r="JQ24" s="135"/>
      <c r="JR24" s="136" t="str">
        <f t="shared" si="98"/>
        <v>Completar</v>
      </c>
      <c r="JS24" s="237">
        <f t="shared" si="231"/>
        <v>0</v>
      </c>
      <c r="JT24" s="238">
        <f t="shared" si="232"/>
        <v>0</v>
      </c>
      <c r="JU24" s="239" t="str">
        <f>IFERROR(IF(JT24&gt;20*JG24,'Referencia Parámetros'!$D$20,IF(JT24&gt;10*JG24,'Referencia Parámetros'!$D$21,IF(JT24&gt;5*JG24,'Referencia Parámetros'!$D$22, IF(JT24&gt;1,'Referencia Parámetros'!$D$23,"NO APLICA")))),"")</f>
        <v/>
      </c>
      <c r="JV24" s="240" t="str">
        <f t="shared" si="160"/>
        <v/>
      </c>
      <c r="JW24" s="241">
        <f t="shared" si="161"/>
        <v>0</v>
      </c>
      <c r="JX24" s="234">
        <f t="shared" si="233"/>
        <v>0</v>
      </c>
      <c r="JY24" s="234">
        <f t="shared" si="162"/>
        <v>0</v>
      </c>
      <c r="JZ24" s="234">
        <f t="shared" si="234"/>
        <v>0</v>
      </c>
      <c r="KA24" s="242">
        <f t="shared" si="235"/>
        <v>0</v>
      </c>
    </row>
    <row r="25" spans="1:287" x14ac:dyDescent="0.25">
      <c r="A25" s="234">
        <f t="shared" si="163"/>
        <v>13</v>
      </c>
      <c r="B25" s="235" t="str">
        <f t="shared" si="164"/>
        <v/>
      </c>
      <c r="C25" s="236" t="str">
        <f>+IFERROR(VLOOKUP(B25,'Referencia Parámetros'!$A$2:$B$18,2),"")</f>
        <v/>
      </c>
      <c r="D25" s="1"/>
      <c r="E25" s="1"/>
      <c r="F25" s="136" t="str">
        <f>IFERROR(+VLOOKUP(D25,'Año 1'!JI$14:JK$113,3,FALSE),"Completar")</f>
        <v>Completar</v>
      </c>
      <c r="G25" s="134"/>
      <c r="H25" s="134"/>
      <c r="I25" s="134"/>
      <c r="J25" s="136" t="str">
        <f>+IFERROR(VLOOKUP(D25,'Año 1'!JI$14:JS$113,7,0),"Completar")</f>
        <v>Completar</v>
      </c>
      <c r="K25" s="137" t="str">
        <f>IFERROR(VLOOKUP(D25,'Año 1'!JI$14:JS$113,8,FALSE),"Completar")</f>
        <v>Completar</v>
      </c>
      <c r="L25" s="137" t="str">
        <f>IFERROR(VLOOKUP(D25,'Año 1'!JI$14:JS$113,9,FALSE),"Completar")</f>
        <v>Completar</v>
      </c>
      <c r="M25" s="135"/>
      <c r="N25" s="136" t="str">
        <f>IFERROR(VLOOKUP(D25,'Año 1'!JI$14:JS$113,11,FALSE),"Completar")</f>
        <v>Completar</v>
      </c>
      <c r="O25" s="237">
        <f t="shared" si="165"/>
        <v>0</v>
      </c>
      <c r="P25" s="238">
        <f t="shared" si="166"/>
        <v>0</v>
      </c>
      <c r="Q25" s="239" t="str">
        <f>IFERROR(IF(P25&gt;20*C25,'Referencia Parámetros'!$D$20,IF(P25&gt;10*C25,'Referencia Parámetros'!$D$21,IF(P25&gt;5*C25,'Referencia Parámetros'!$D$22, IF(P25&gt;1,'Referencia Parámetros'!$D$23,"NO APLICA")))),"")</f>
        <v/>
      </c>
      <c r="R25" s="240" t="str">
        <f t="shared" si="105"/>
        <v/>
      </c>
      <c r="S25" s="241">
        <f t="shared" si="106"/>
        <v>0</v>
      </c>
      <c r="T25" s="234">
        <f t="shared" si="167"/>
        <v>0</v>
      </c>
      <c r="U25" s="234">
        <f t="shared" si="107"/>
        <v>0</v>
      </c>
      <c r="V25" s="234">
        <f t="shared" si="168"/>
        <v>0</v>
      </c>
      <c r="W25" s="242">
        <f t="shared" si="169"/>
        <v>0</v>
      </c>
      <c r="Y25" s="234">
        <f t="shared" si="170"/>
        <v>13</v>
      </c>
      <c r="Z25" s="235" t="str">
        <f t="shared" si="108"/>
        <v/>
      </c>
      <c r="AA25" s="236" t="str">
        <f>IFERROR(VLOOKUP(Z25,'Referencia Parámetros'!$A$2:$B$15,2),"")</f>
        <v/>
      </c>
      <c r="AB25" s="1"/>
      <c r="AC25" s="1"/>
      <c r="AD25" s="136" t="str">
        <f t="shared" si="4"/>
        <v>Completar</v>
      </c>
      <c r="AE25" s="134"/>
      <c r="AF25" s="134"/>
      <c r="AG25" s="134"/>
      <c r="AH25" s="136" t="str">
        <f t="shared" si="5"/>
        <v>Completar</v>
      </c>
      <c r="AI25" s="137" t="str">
        <f t="shared" si="6"/>
        <v>Completar</v>
      </c>
      <c r="AJ25" s="137" t="str">
        <f t="shared" si="7"/>
        <v>Completar</v>
      </c>
      <c r="AK25" s="135"/>
      <c r="AL25" s="136" t="str">
        <f t="shared" si="8"/>
        <v>Completar</v>
      </c>
      <c r="AM25" s="237">
        <f t="shared" si="171"/>
        <v>0</v>
      </c>
      <c r="AN25" s="238">
        <f t="shared" si="172"/>
        <v>0</v>
      </c>
      <c r="AO25" s="239" t="str">
        <f>IFERROR(IF(AN25&gt;20*AA25,'Referencia Parámetros'!$D$20,IF(AN25&gt;10*AA25,'Referencia Parámetros'!$D$21,IF(AN25&gt;5*AA25,'Referencia Parámetros'!$D$22, IF(AN25&gt;1,'Referencia Parámetros'!$D$23,"NO APLICA")))),"")</f>
        <v/>
      </c>
      <c r="AP25" s="240" t="str">
        <f t="shared" si="110"/>
        <v/>
      </c>
      <c r="AQ25" s="241">
        <f t="shared" si="111"/>
        <v>0</v>
      </c>
      <c r="AR25" s="234">
        <f t="shared" si="173"/>
        <v>0</v>
      </c>
      <c r="AS25" s="234">
        <f t="shared" si="112"/>
        <v>0</v>
      </c>
      <c r="AT25" s="234">
        <f t="shared" si="174"/>
        <v>0</v>
      </c>
      <c r="AU25" s="242">
        <f t="shared" si="175"/>
        <v>0</v>
      </c>
      <c r="AW25" s="234">
        <f t="shared" si="176"/>
        <v>13</v>
      </c>
      <c r="AX25" s="235" t="str">
        <f t="shared" si="113"/>
        <v/>
      </c>
      <c r="AY25" s="236" t="str">
        <f>IFERROR(VLOOKUP(AX25,'Referencia Parámetros'!$A$2:$B$15,2),"")</f>
        <v/>
      </c>
      <c r="AZ25" s="1"/>
      <c r="BA25" s="1"/>
      <c r="BB25" s="136" t="str">
        <f t="shared" si="13"/>
        <v>Completar</v>
      </c>
      <c r="BC25" s="134"/>
      <c r="BD25" s="134"/>
      <c r="BE25" s="134"/>
      <c r="BF25" s="136" t="str">
        <f t="shared" si="14"/>
        <v>Completar</v>
      </c>
      <c r="BG25" s="137" t="str">
        <f t="shared" si="15"/>
        <v>Completar</v>
      </c>
      <c r="BH25" s="137" t="str">
        <f t="shared" si="16"/>
        <v>Completar</v>
      </c>
      <c r="BI25" s="135"/>
      <c r="BJ25" s="136" t="str">
        <f t="shared" si="17"/>
        <v>Completar</v>
      </c>
      <c r="BK25" s="237">
        <f t="shared" si="177"/>
        <v>0</v>
      </c>
      <c r="BL25" s="238">
        <f t="shared" si="178"/>
        <v>0</v>
      </c>
      <c r="BM25" s="239" t="str">
        <f>IFERROR(IF(BL25&gt;20*AY25,'Referencia Parámetros'!$D$20,IF(BL25&gt;10*AY25,'Referencia Parámetros'!$D$21,IF(BL25&gt;5*AY25,'Referencia Parámetros'!$D$22, IF(BL25&gt;1,'Referencia Parámetros'!$D$23,"NO APLICA")))),"")</f>
        <v/>
      </c>
      <c r="BN25" s="240" t="str">
        <f t="shared" si="115"/>
        <v/>
      </c>
      <c r="BO25" s="241">
        <f t="shared" si="116"/>
        <v>0</v>
      </c>
      <c r="BP25" s="234">
        <f t="shared" si="179"/>
        <v>0</v>
      </c>
      <c r="BQ25" s="234">
        <f t="shared" si="117"/>
        <v>0</v>
      </c>
      <c r="BR25" s="234">
        <f t="shared" si="180"/>
        <v>0</v>
      </c>
      <c r="BS25" s="242">
        <f t="shared" si="181"/>
        <v>0</v>
      </c>
      <c r="BU25" s="234">
        <f t="shared" si="182"/>
        <v>13</v>
      </c>
      <c r="BV25" s="235" t="str">
        <f t="shared" si="118"/>
        <v/>
      </c>
      <c r="BW25" s="236" t="str">
        <f>IFERROR(VLOOKUP(BV25,'Referencia Parámetros'!$A$2:$B$15,2),"")</f>
        <v/>
      </c>
      <c r="BX25" s="1"/>
      <c r="BY25" s="1"/>
      <c r="BZ25" s="136" t="str">
        <f t="shared" si="22"/>
        <v>Completar</v>
      </c>
      <c r="CA25" s="134"/>
      <c r="CB25" s="134"/>
      <c r="CC25" s="134"/>
      <c r="CD25" s="136" t="str">
        <f t="shared" si="23"/>
        <v>Completar</v>
      </c>
      <c r="CE25" s="137" t="str">
        <f t="shared" si="24"/>
        <v>Completar</v>
      </c>
      <c r="CF25" s="137" t="str">
        <f t="shared" si="25"/>
        <v>Completar</v>
      </c>
      <c r="CG25" s="135"/>
      <c r="CH25" s="136" t="str">
        <f t="shared" si="26"/>
        <v>Completar</v>
      </c>
      <c r="CI25" s="237">
        <f t="shared" si="183"/>
        <v>0</v>
      </c>
      <c r="CJ25" s="238">
        <f t="shared" si="184"/>
        <v>0</v>
      </c>
      <c r="CK25" s="239" t="str">
        <f>IFERROR(IF(CJ25&gt;20*BW25,'Referencia Parámetros'!$D$20,IF(CJ25&gt;10*BW25,'Referencia Parámetros'!$D$21,IF(CJ25&gt;5*BW25,'Referencia Parámetros'!$D$22, IF(CJ25&gt;1,'Referencia Parámetros'!$D$23,"NO APLICA")))),"")</f>
        <v/>
      </c>
      <c r="CL25" s="240" t="str">
        <f t="shared" si="120"/>
        <v/>
      </c>
      <c r="CM25" s="241">
        <f t="shared" si="121"/>
        <v>0</v>
      </c>
      <c r="CN25" s="234">
        <f t="shared" si="185"/>
        <v>0</v>
      </c>
      <c r="CO25" s="234">
        <f t="shared" si="122"/>
        <v>0</v>
      </c>
      <c r="CP25" s="234">
        <f t="shared" si="186"/>
        <v>0</v>
      </c>
      <c r="CQ25" s="242">
        <f t="shared" si="187"/>
        <v>0</v>
      </c>
      <c r="CS25" s="234">
        <f t="shared" si="188"/>
        <v>13</v>
      </c>
      <c r="CT25" s="235" t="str">
        <f t="shared" si="123"/>
        <v/>
      </c>
      <c r="CU25" s="236" t="str">
        <f>IFERROR(+VLOOKUP(CT25,'Referencia Parámetros'!$A$2:$B$15,2),"")</f>
        <v/>
      </c>
      <c r="CV25" s="1"/>
      <c r="CW25" s="1"/>
      <c r="CX25" s="136" t="str">
        <f t="shared" si="31"/>
        <v>Completar</v>
      </c>
      <c r="CY25" s="134"/>
      <c r="CZ25" s="134"/>
      <c r="DA25" s="134"/>
      <c r="DB25" s="136" t="str">
        <f t="shared" si="32"/>
        <v>Completar</v>
      </c>
      <c r="DC25" s="137" t="str">
        <f t="shared" si="33"/>
        <v>Completar</v>
      </c>
      <c r="DD25" s="137" t="str">
        <f t="shared" si="34"/>
        <v>Completar</v>
      </c>
      <c r="DE25" s="135"/>
      <c r="DF25" s="136" t="str">
        <f t="shared" si="35"/>
        <v>Completar</v>
      </c>
      <c r="DG25" s="237">
        <f t="shared" si="189"/>
        <v>0</v>
      </c>
      <c r="DH25" s="238">
        <f t="shared" si="190"/>
        <v>0</v>
      </c>
      <c r="DI25" s="239" t="str">
        <f>IFERROR(IF(DH25&gt;20*CU25,'Referencia Parámetros'!$D$20,IF(DH25&gt;10*CU25,'Referencia Parámetros'!$D$21,IF(DH25&gt;5*CU25,'Referencia Parámetros'!$D$22, IF(DH25&gt;1,'Referencia Parámetros'!$D$23,"NO APLICA")))),"")</f>
        <v/>
      </c>
      <c r="DJ25" s="240" t="str">
        <f t="shared" si="125"/>
        <v/>
      </c>
      <c r="DK25" s="241">
        <f t="shared" si="126"/>
        <v>0</v>
      </c>
      <c r="DL25" s="234">
        <f t="shared" si="191"/>
        <v>0</v>
      </c>
      <c r="DM25" s="234">
        <f t="shared" si="127"/>
        <v>0</v>
      </c>
      <c r="DN25" s="234">
        <f t="shared" si="192"/>
        <v>0</v>
      </c>
      <c r="DO25" s="242">
        <f t="shared" si="193"/>
        <v>0</v>
      </c>
      <c r="DQ25" s="234">
        <f t="shared" si="194"/>
        <v>13</v>
      </c>
      <c r="DR25" s="235" t="str">
        <f t="shared" si="128"/>
        <v/>
      </c>
      <c r="DS25" s="236" t="str">
        <f>IFERROR(+VLOOKUP(DR25,'Referencia Parámetros'!$A$2:$B$15,2),"")</f>
        <v/>
      </c>
      <c r="DT25" s="1"/>
      <c r="DU25" s="1"/>
      <c r="DV25" s="136" t="str">
        <f t="shared" si="40"/>
        <v>Completar</v>
      </c>
      <c r="DW25" s="134"/>
      <c r="DX25" s="134"/>
      <c r="DY25" s="134"/>
      <c r="DZ25" s="136" t="str">
        <f t="shared" si="41"/>
        <v>Completar</v>
      </c>
      <c r="EA25" s="137" t="str">
        <f t="shared" si="42"/>
        <v>Completar</v>
      </c>
      <c r="EB25" s="137" t="str">
        <f t="shared" si="43"/>
        <v>Completar</v>
      </c>
      <c r="EC25" s="135"/>
      <c r="ED25" s="136" t="str">
        <f t="shared" si="44"/>
        <v>Completar</v>
      </c>
      <c r="EE25" s="237">
        <f t="shared" si="195"/>
        <v>0</v>
      </c>
      <c r="EF25" s="238">
        <f t="shared" si="196"/>
        <v>0</v>
      </c>
      <c r="EG25" s="239" t="str">
        <f>IFERROR(IF(EF25&gt;20*DS25,'Referencia Parámetros'!$D$20,IF(EF25&gt;10*DS25,'Referencia Parámetros'!$D$21,IF(EF25&gt;5*DS25,'Referencia Parámetros'!$D$22, IF(EF25&gt;1,'Referencia Parámetros'!$D$23,"NO APLICA")))),"")</f>
        <v/>
      </c>
      <c r="EH25" s="240" t="str">
        <f t="shared" si="130"/>
        <v/>
      </c>
      <c r="EI25" s="241">
        <f t="shared" si="131"/>
        <v>0</v>
      </c>
      <c r="EJ25" s="234">
        <f t="shared" si="197"/>
        <v>0</v>
      </c>
      <c r="EK25" s="234">
        <f t="shared" si="132"/>
        <v>0</v>
      </c>
      <c r="EL25" s="234">
        <f t="shared" si="198"/>
        <v>0</v>
      </c>
      <c r="EM25" s="242">
        <f t="shared" si="199"/>
        <v>0</v>
      </c>
      <c r="EO25" s="234">
        <f t="shared" si="200"/>
        <v>13</v>
      </c>
      <c r="EP25" s="235" t="str">
        <f t="shared" si="133"/>
        <v/>
      </c>
      <c r="EQ25" s="236" t="str">
        <f>IFERROR(+VLOOKUP(EP25,'Referencia Parámetros'!$A$2:$B$15,2),"")</f>
        <v/>
      </c>
      <c r="ER25" s="1"/>
      <c r="ES25" s="1"/>
      <c r="ET25" s="136" t="str">
        <f t="shared" si="49"/>
        <v>Completar</v>
      </c>
      <c r="EU25" s="134"/>
      <c r="EV25" s="134"/>
      <c r="EW25" s="134"/>
      <c r="EX25" s="136" t="str">
        <f t="shared" si="50"/>
        <v>Completar</v>
      </c>
      <c r="EY25" s="137" t="str">
        <f t="shared" si="51"/>
        <v>Completar</v>
      </c>
      <c r="EZ25" s="137" t="str">
        <f t="shared" si="52"/>
        <v>Completar</v>
      </c>
      <c r="FA25" s="135"/>
      <c r="FB25" s="136" t="str">
        <f t="shared" si="53"/>
        <v>Completar</v>
      </c>
      <c r="FC25" s="237">
        <f t="shared" si="201"/>
        <v>0</v>
      </c>
      <c r="FD25" s="238">
        <f t="shared" si="202"/>
        <v>0</v>
      </c>
      <c r="FE25" s="239" t="str">
        <f>IFERROR(IF(FD25&gt;20*EQ25,'Referencia Parámetros'!$D$20,IF(FD25&gt;10*EQ25,'Referencia Parámetros'!$D$21,IF(FD25&gt;5*EQ25,'Referencia Parámetros'!$D$22, IF(FD25&gt;1,'Referencia Parámetros'!$D$23,"NO APLICA")))),"")</f>
        <v/>
      </c>
      <c r="FF25" s="240" t="str">
        <f t="shared" si="135"/>
        <v/>
      </c>
      <c r="FG25" s="241">
        <f t="shared" si="136"/>
        <v>0</v>
      </c>
      <c r="FH25" s="234">
        <f t="shared" si="203"/>
        <v>0</v>
      </c>
      <c r="FI25" s="234">
        <f t="shared" si="137"/>
        <v>0</v>
      </c>
      <c r="FJ25" s="234">
        <f t="shared" si="204"/>
        <v>0</v>
      </c>
      <c r="FK25" s="242">
        <f t="shared" si="205"/>
        <v>0</v>
      </c>
      <c r="FM25" s="234">
        <f t="shared" si="206"/>
        <v>13</v>
      </c>
      <c r="FN25" s="235" t="str">
        <f t="shared" si="138"/>
        <v/>
      </c>
      <c r="FO25" s="236" t="str">
        <f>IFERROR(+VLOOKUP(FN25,'Referencia Parámetros'!$A$2:$B$15,2),"")</f>
        <v/>
      </c>
      <c r="FP25" s="1"/>
      <c r="FQ25" s="1"/>
      <c r="FR25" s="136" t="str">
        <f t="shared" si="58"/>
        <v>Completar</v>
      </c>
      <c r="FS25" s="134"/>
      <c r="FT25" s="134"/>
      <c r="FU25" s="134"/>
      <c r="FV25" s="136" t="str">
        <f t="shared" si="59"/>
        <v>Completar</v>
      </c>
      <c r="FW25" s="137" t="str">
        <f t="shared" si="60"/>
        <v>Completar</v>
      </c>
      <c r="FX25" s="137" t="str">
        <f t="shared" si="61"/>
        <v>Completar</v>
      </c>
      <c r="FY25" s="135"/>
      <c r="FZ25" s="136" t="str">
        <f t="shared" si="62"/>
        <v>Completar</v>
      </c>
      <c r="GA25" s="237">
        <f t="shared" si="207"/>
        <v>0</v>
      </c>
      <c r="GB25" s="238">
        <f t="shared" si="208"/>
        <v>0</v>
      </c>
      <c r="GC25" s="239" t="str">
        <f>IFERROR(IF(GB25&gt;20*FO25,'Referencia Parámetros'!$D$20,IF(GB25&gt;10*FO25,'Referencia Parámetros'!$D$21,IF(GB25&gt;5*FO25,'Referencia Parámetros'!$D$22, IF(GB25&gt;1,'Referencia Parámetros'!$D$23,"NO APLICA")))),"")</f>
        <v/>
      </c>
      <c r="GD25" s="240" t="str">
        <f t="shared" si="140"/>
        <v/>
      </c>
      <c r="GE25" s="241">
        <f t="shared" si="141"/>
        <v>0</v>
      </c>
      <c r="GF25" s="234">
        <f t="shared" si="209"/>
        <v>0</v>
      </c>
      <c r="GG25" s="234">
        <f t="shared" si="142"/>
        <v>0</v>
      </c>
      <c r="GH25" s="234">
        <f t="shared" si="210"/>
        <v>0</v>
      </c>
      <c r="GI25" s="242">
        <f t="shared" si="211"/>
        <v>0</v>
      </c>
      <c r="GK25" s="234">
        <f t="shared" si="212"/>
        <v>13</v>
      </c>
      <c r="GL25" s="235" t="str">
        <f t="shared" si="143"/>
        <v/>
      </c>
      <c r="GM25" s="236" t="str">
        <f>IFERROR(+VLOOKUP(GL25,'Referencia Parámetros'!$A$2:$B$15,2),"")</f>
        <v/>
      </c>
      <c r="GN25" s="1"/>
      <c r="GO25" s="1"/>
      <c r="GP25" s="136" t="str">
        <f t="shared" si="67"/>
        <v>Completar</v>
      </c>
      <c r="GQ25" s="134"/>
      <c r="GR25" s="134"/>
      <c r="GS25" s="134"/>
      <c r="GT25" s="136" t="str">
        <f t="shared" si="68"/>
        <v>Completar</v>
      </c>
      <c r="GU25" s="137" t="str">
        <f t="shared" si="69"/>
        <v>Completar</v>
      </c>
      <c r="GV25" s="137" t="str">
        <f t="shared" si="70"/>
        <v>Completar</v>
      </c>
      <c r="GW25" s="135"/>
      <c r="GX25" s="136" t="str">
        <f t="shared" si="71"/>
        <v>Completar</v>
      </c>
      <c r="GY25" s="237">
        <f t="shared" si="213"/>
        <v>0</v>
      </c>
      <c r="GZ25" s="238">
        <f t="shared" si="214"/>
        <v>0</v>
      </c>
      <c r="HA25" s="239" t="str">
        <f>IFERROR(IF(GZ25&gt;20*GM25,'Referencia Parámetros'!$D$20,IF(GZ25&gt;10*GM25,'Referencia Parámetros'!$D$21,IF(GZ25&gt;5*GM25,'Referencia Parámetros'!$D$22, IF(GZ25&gt;1,'Referencia Parámetros'!$D$23,"NO APLICA")))),"")</f>
        <v/>
      </c>
      <c r="HB25" s="240" t="str">
        <f t="shared" si="145"/>
        <v/>
      </c>
      <c r="HC25" s="241">
        <f t="shared" si="146"/>
        <v>0</v>
      </c>
      <c r="HD25" s="234">
        <f t="shared" si="215"/>
        <v>0</v>
      </c>
      <c r="HE25" s="234">
        <f t="shared" si="147"/>
        <v>0</v>
      </c>
      <c r="HF25" s="234">
        <f t="shared" si="216"/>
        <v>0</v>
      </c>
      <c r="HG25" s="242">
        <f t="shared" si="217"/>
        <v>0</v>
      </c>
      <c r="HI25" s="234">
        <f t="shared" si="218"/>
        <v>13</v>
      </c>
      <c r="HJ25" s="235" t="str">
        <f t="shared" si="148"/>
        <v/>
      </c>
      <c r="HK25" s="236" t="str">
        <f>IFERROR(+VLOOKUP(HJ25,'Referencia Parámetros'!$A$2:$B$15,2),"")</f>
        <v/>
      </c>
      <c r="HL25" s="1"/>
      <c r="HM25" s="1"/>
      <c r="HN25" s="136" t="str">
        <f t="shared" si="76"/>
        <v>Completar</v>
      </c>
      <c r="HO25" s="134"/>
      <c r="HP25" s="134"/>
      <c r="HQ25" s="134"/>
      <c r="HR25" s="136" t="str">
        <f t="shared" si="77"/>
        <v>Completar</v>
      </c>
      <c r="HS25" s="137" t="str">
        <f t="shared" si="78"/>
        <v>Completar</v>
      </c>
      <c r="HT25" s="137" t="str">
        <f t="shared" si="79"/>
        <v>Completar</v>
      </c>
      <c r="HU25" s="135"/>
      <c r="HV25" s="136" t="str">
        <f t="shared" si="80"/>
        <v>Completar</v>
      </c>
      <c r="HW25" s="237">
        <f t="shared" si="219"/>
        <v>0</v>
      </c>
      <c r="HX25" s="238">
        <f t="shared" si="220"/>
        <v>0</v>
      </c>
      <c r="HY25" s="239" t="str">
        <f>IFERROR(IF(HX25&gt;20*HK25,'Referencia Parámetros'!$D$20,IF(HX25&gt;10*HK25,'Referencia Parámetros'!$D$21,IF(HX25&gt;5*HK25,'Referencia Parámetros'!$D$22, IF(HX25&gt;1,'Referencia Parámetros'!$D$23,"NO APLICA")))),"")</f>
        <v/>
      </c>
      <c r="HZ25" s="240" t="str">
        <f t="shared" si="150"/>
        <v/>
      </c>
      <c r="IA25" s="241">
        <f t="shared" si="151"/>
        <v>0</v>
      </c>
      <c r="IB25" s="234">
        <f t="shared" si="221"/>
        <v>0</v>
      </c>
      <c r="IC25" s="234">
        <f t="shared" si="152"/>
        <v>0</v>
      </c>
      <c r="ID25" s="234">
        <f t="shared" si="222"/>
        <v>0</v>
      </c>
      <c r="IE25" s="242">
        <f t="shared" si="223"/>
        <v>0</v>
      </c>
      <c r="IG25" s="234">
        <f t="shared" si="224"/>
        <v>13</v>
      </c>
      <c r="IH25" s="235" t="str">
        <f t="shared" si="153"/>
        <v/>
      </c>
      <c r="II25" s="236" t="str">
        <f>IFERROR(+VLOOKUP(IH25,'Referencia Parámetros'!$A$2:$B$15,2),"")</f>
        <v/>
      </c>
      <c r="IJ25" s="1"/>
      <c r="IK25" s="1"/>
      <c r="IL25" s="136" t="str">
        <f t="shared" si="85"/>
        <v>Completar</v>
      </c>
      <c r="IM25" s="134"/>
      <c r="IN25" s="134"/>
      <c r="IO25" s="134"/>
      <c r="IP25" s="136" t="str">
        <f t="shared" si="86"/>
        <v>Completar</v>
      </c>
      <c r="IQ25" s="137" t="str">
        <f t="shared" si="87"/>
        <v>Completar</v>
      </c>
      <c r="IR25" s="137" t="str">
        <f t="shared" si="88"/>
        <v>Completar</v>
      </c>
      <c r="IS25" s="135"/>
      <c r="IT25" s="136" t="str">
        <f t="shared" si="89"/>
        <v>Completar</v>
      </c>
      <c r="IU25" s="237">
        <f t="shared" si="225"/>
        <v>0</v>
      </c>
      <c r="IV25" s="238">
        <f t="shared" si="226"/>
        <v>0</v>
      </c>
      <c r="IW25" s="239" t="str">
        <f>IFERROR(IF(IV25&gt;20*II25,'Referencia Parámetros'!$D$20,IF(IV25&gt;10*II25,'Referencia Parámetros'!$D$21,IF(IV25&gt;5*II25,'Referencia Parámetros'!$D$22, IF(IV25&gt;1,'Referencia Parámetros'!$D$23,"NO APLICA")))),"")</f>
        <v/>
      </c>
      <c r="IX25" s="240" t="str">
        <f t="shared" si="155"/>
        <v/>
      </c>
      <c r="IY25" s="241">
        <f t="shared" si="156"/>
        <v>0</v>
      </c>
      <c r="IZ25" s="234">
        <f t="shared" si="227"/>
        <v>0</v>
      </c>
      <c r="JA25" s="234">
        <f t="shared" si="157"/>
        <v>0</v>
      </c>
      <c r="JB25" s="234">
        <f t="shared" si="228"/>
        <v>0</v>
      </c>
      <c r="JC25" s="242">
        <f t="shared" si="229"/>
        <v>0</v>
      </c>
      <c r="JD25" s="198"/>
      <c r="JE25" s="234">
        <f t="shared" si="230"/>
        <v>13</v>
      </c>
      <c r="JF25" s="235" t="str">
        <f t="shared" si="158"/>
        <v/>
      </c>
      <c r="JG25" s="236" t="str">
        <f>IFERROR(+VLOOKUP(JF25,'Referencia Parámetros'!$A$2:$B$15,2),"")</f>
        <v/>
      </c>
      <c r="JH25" s="1"/>
      <c r="JI25" s="1"/>
      <c r="JJ25" s="136" t="str">
        <f t="shared" si="94"/>
        <v>Completar</v>
      </c>
      <c r="JK25" s="134"/>
      <c r="JL25" s="134"/>
      <c r="JM25" s="134"/>
      <c r="JN25" s="136" t="str">
        <f t="shared" si="95"/>
        <v>Completar</v>
      </c>
      <c r="JO25" s="137" t="str">
        <f t="shared" si="96"/>
        <v>Completar</v>
      </c>
      <c r="JP25" s="137" t="str">
        <f t="shared" si="97"/>
        <v>Completar</v>
      </c>
      <c r="JQ25" s="135"/>
      <c r="JR25" s="136" t="str">
        <f t="shared" si="98"/>
        <v>Completar</v>
      </c>
      <c r="JS25" s="237">
        <f t="shared" si="231"/>
        <v>0</v>
      </c>
      <c r="JT25" s="238">
        <f t="shared" si="232"/>
        <v>0</v>
      </c>
      <c r="JU25" s="239" t="str">
        <f>IFERROR(IF(JT25&gt;20*JG25,'Referencia Parámetros'!$D$20,IF(JT25&gt;10*JG25,'Referencia Parámetros'!$D$21,IF(JT25&gt;5*JG25,'Referencia Parámetros'!$D$22, IF(JT25&gt;1,'Referencia Parámetros'!$D$23,"NO APLICA")))),"")</f>
        <v/>
      </c>
      <c r="JV25" s="240" t="str">
        <f t="shared" si="160"/>
        <v/>
      </c>
      <c r="JW25" s="241">
        <f t="shared" si="161"/>
        <v>0</v>
      </c>
      <c r="JX25" s="234">
        <f t="shared" si="233"/>
        <v>0</v>
      </c>
      <c r="JY25" s="234">
        <f t="shared" si="162"/>
        <v>0</v>
      </c>
      <c r="JZ25" s="234">
        <f t="shared" si="234"/>
        <v>0</v>
      </c>
      <c r="KA25" s="242">
        <f t="shared" si="235"/>
        <v>0</v>
      </c>
    </row>
    <row r="26" spans="1:287" x14ac:dyDescent="0.25">
      <c r="A26" s="234">
        <f t="shared" si="163"/>
        <v>14</v>
      </c>
      <c r="B26" s="235" t="str">
        <f t="shared" si="164"/>
        <v/>
      </c>
      <c r="C26" s="236" t="str">
        <f>+IFERROR(VLOOKUP(B26,'Referencia Parámetros'!$A$2:$B$18,2),"")</f>
        <v/>
      </c>
      <c r="D26" s="1"/>
      <c r="E26" s="1"/>
      <c r="F26" s="136" t="str">
        <f>IFERROR(+VLOOKUP(D26,'Año 1'!JI$14:JK$113,3,FALSE),"Completar")</f>
        <v>Completar</v>
      </c>
      <c r="G26" s="134"/>
      <c r="H26" s="134"/>
      <c r="I26" s="134"/>
      <c r="J26" s="136" t="str">
        <f>+IFERROR(VLOOKUP(D26,'Año 1'!JI$14:JS$113,7,0),"Completar")</f>
        <v>Completar</v>
      </c>
      <c r="K26" s="137" t="str">
        <f>IFERROR(VLOOKUP(D26,'Año 1'!JI$14:JS$113,8,FALSE),"Completar")</f>
        <v>Completar</v>
      </c>
      <c r="L26" s="137" t="str">
        <f>IFERROR(VLOOKUP(D26,'Año 1'!JI$14:JS$113,9,FALSE),"Completar")</f>
        <v>Completar</v>
      </c>
      <c r="M26" s="135"/>
      <c r="N26" s="136" t="str">
        <f>IFERROR(VLOOKUP(D26,'Año 1'!JI$14:JS$113,11,FALSE),"Completar")</f>
        <v>Completar</v>
      </c>
      <c r="O26" s="237">
        <f t="shared" si="165"/>
        <v>0</v>
      </c>
      <c r="P26" s="238">
        <f t="shared" si="166"/>
        <v>0</v>
      </c>
      <c r="Q26" s="239" t="str">
        <f>IFERROR(IF(P26&gt;20*C26,'Referencia Parámetros'!$D$20,IF(P26&gt;10*C26,'Referencia Parámetros'!$D$21,IF(P26&gt;5*C26,'Referencia Parámetros'!$D$22, IF(P26&gt;1,'Referencia Parámetros'!$D$23,"NO APLICA")))),"")</f>
        <v/>
      </c>
      <c r="R26" s="240" t="str">
        <f t="shared" si="105"/>
        <v/>
      </c>
      <c r="S26" s="241">
        <f t="shared" si="106"/>
        <v>0</v>
      </c>
      <c r="T26" s="234">
        <f t="shared" si="167"/>
        <v>0</v>
      </c>
      <c r="U26" s="234">
        <f t="shared" si="107"/>
        <v>0</v>
      </c>
      <c r="V26" s="234">
        <f t="shared" si="168"/>
        <v>0</v>
      </c>
      <c r="W26" s="242">
        <f t="shared" si="169"/>
        <v>0</v>
      </c>
      <c r="Y26" s="234">
        <f t="shared" si="170"/>
        <v>14</v>
      </c>
      <c r="Z26" s="235" t="str">
        <f t="shared" si="108"/>
        <v/>
      </c>
      <c r="AA26" s="236" t="str">
        <f>IFERROR(VLOOKUP(Z26,'Referencia Parámetros'!$A$2:$B$15,2),"")</f>
        <v/>
      </c>
      <c r="AB26" s="1"/>
      <c r="AC26" s="1"/>
      <c r="AD26" s="136" t="str">
        <f t="shared" si="4"/>
        <v>Completar</v>
      </c>
      <c r="AE26" s="134"/>
      <c r="AF26" s="134"/>
      <c r="AG26" s="134"/>
      <c r="AH26" s="136" t="str">
        <f t="shared" si="5"/>
        <v>Completar</v>
      </c>
      <c r="AI26" s="137" t="str">
        <f t="shared" si="6"/>
        <v>Completar</v>
      </c>
      <c r="AJ26" s="137" t="str">
        <f t="shared" si="7"/>
        <v>Completar</v>
      </c>
      <c r="AK26" s="135"/>
      <c r="AL26" s="136" t="str">
        <f t="shared" si="8"/>
        <v>Completar</v>
      </c>
      <c r="AM26" s="237">
        <f t="shared" si="171"/>
        <v>0</v>
      </c>
      <c r="AN26" s="238">
        <f t="shared" si="172"/>
        <v>0</v>
      </c>
      <c r="AO26" s="239" t="str">
        <f>IFERROR(IF(AN26&gt;20*AA26,'Referencia Parámetros'!$D$20,IF(AN26&gt;10*AA26,'Referencia Parámetros'!$D$21,IF(AN26&gt;5*AA26,'Referencia Parámetros'!$D$22, IF(AN26&gt;1,'Referencia Parámetros'!$D$23,"NO APLICA")))),"")</f>
        <v/>
      </c>
      <c r="AP26" s="240" t="str">
        <f t="shared" si="110"/>
        <v/>
      </c>
      <c r="AQ26" s="241">
        <f t="shared" si="111"/>
        <v>0</v>
      </c>
      <c r="AR26" s="234">
        <f t="shared" si="173"/>
        <v>0</v>
      </c>
      <c r="AS26" s="234">
        <f t="shared" si="112"/>
        <v>0</v>
      </c>
      <c r="AT26" s="234">
        <f t="shared" si="174"/>
        <v>0</v>
      </c>
      <c r="AU26" s="242">
        <f t="shared" si="175"/>
        <v>0</v>
      </c>
      <c r="AW26" s="234">
        <f t="shared" si="176"/>
        <v>14</v>
      </c>
      <c r="AX26" s="235" t="str">
        <f t="shared" si="113"/>
        <v/>
      </c>
      <c r="AY26" s="236" t="str">
        <f>IFERROR(VLOOKUP(AX26,'Referencia Parámetros'!$A$2:$B$15,2),"")</f>
        <v/>
      </c>
      <c r="AZ26" s="1"/>
      <c r="BA26" s="1"/>
      <c r="BB26" s="136" t="str">
        <f t="shared" si="13"/>
        <v>Completar</v>
      </c>
      <c r="BC26" s="134"/>
      <c r="BD26" s="134"/>
      <c r="BE26" s="134"/>
      <c r="BF26" s="136" t="str">
        <f t="shared" si="14"/>
        <v>Completar</v>
      </c>
      <c r="BG26" s="137" t="str">
        <f t="shared" si="15"/>
        <v>Completar</v>
      </c>
      <c r="BH26" s="137" t="str">
        <f t="shared" si="16"/>
        <v>Completar</v>
      </c>
      <c r="BI26" s="135"/>
      <c r="BJ26" s="136" t="str">
        <f t="shared" si="17"/>
        <v>Completar</v>
      </c>
      <c r="BK26" s="237">
        <f t="shared" si="177"/>
        <v>0</v>
      </c>
      <c r="BL26" s="238">
        <f t="shared" si="178"/>
        <v>0</v>
      </c>
      <c r="BM26" s="239" t="str">
        <f>IFERROR(IF(BL26&gt;20*AY26,'Referencia Parámetros'!$D$20,IF(BL26&gt;10*AY26,'Referencia Parámetros'!$D$21,IF(BL26&gt;5*AY26,'Referencia Parámetros'!$D$22, IF(BL26&gt;1,'Referencia Parámetros'!$D$23,"NO APLICA")))),"")</f>
        <v/>
      </c>
      <c r="BN26" s="240" t="str">
        <f t="shared" si="115"/>
        <v/>
      </c>
      <c r="BO26" s="241">
        <f t="shared" si="116"/>
        <v>0</v>
      </c>
      <c r="BP26" s="234">
        <f t="shared" si="179"/>
        <v>0</v>
      </c>
      <c r="BQ26" s="234">
        <f t="shared" si="117"/>
        <v>0</v>
      </c>
      <c r="BR26" s="234">
        <f t="shared" si="180"/>
        <v>0</v>
      </c>
      <c r="BS26" s="242">
        <f t="shared" si="181"/>
        <v>0</v>
      </c>
      <c r="BU26" s="234">
        <f t="shared" si="182"/>
        <v>14</v>
      </c>
      <c r="BV26" s="235" t="str">
        <f t="shared" si="118"/>
        <v/>
      </c>
      <c r="BW26" s="236" t="str">
        <f>IFERROR(VLOOKUP(BV26,'Referencia Parámetros'!$A$2:$B$15,2),"")</f>
        <v/>
      </c>
      <c r="BX26" s="1"/>
      <c r="BY26" s="1"/>
      <c r="BZ26" s="136" t="str">
        <f t="shared" si="22"/>
        <v>Completar</v>
      </c>
      <c r="CA26" s="134"/>
      <c r="CB26" s="134"/>
      <c r="CC26" s="134"/>
      <c r="CD26" s="136" t="str">
        <f t="shared" si="23"/>
        <v>Completar</v>
      </c>
      <c r="CE26" s="137" t="str">
        <f t="shared" si="24"/>
        <v>Completar</v>
      </c>
      <c r="CF26" s="137" t="str">
        <f t="shared" si="25"/>
        <v>Completar</v>
      </c>
      <c r="CG26" s="135"/>
      <c r="CH26" s="136" t="str">
        <f t="shared" si="26"/>
        <v>Completar</v>
      </c>
      <c r="CI26" s="237">
        <f t="shared" si="183"/>
        <v>0</v>
      </c>
      <c r="CJ26" s="238">
        <f t="shared" si="184"/>
        <v>0</v>
      </c>
      <c r="CK26" s="239" t="str">
        <f>IFERROR(IF(CJ26&gt;20*BW26,'Referencia Parámetros'!$D$20,IF(CJ26&gt;10*BW26,'Referencia Parámetros'!$D$21,IF(CJ26&gt;5*BW26,'Referencia Parámetros'!$D$22, IF(CJ26&gt;1,'Referencia Parámetros'!$D$23,"NO APLICA")))),"")</f>
        <v/>
      </c>
      <c r="CL26" s="240" t="str">
        <f t="shared" si="120"/>
        <v/>
      </c>
      <c r="CM26" s="241">
        <f t="shared" si="121"/>
        <v>0</v>
      </c>
      <c r="CN26" s="234">
        <f t="shared" si="185"/>
        <v>0</v>
      </c>
      <c r="CO26" s="234">
        <f t="shared" si="122"/>
        <v>0</v>
      </c>
      <c r="CP26" s="234">
        <f t="shared" si="186"/>
        <v>0</v>
      </c>
      <c r="CQ26" s="242">
        <f t="shared" si="187"/>
        <v>0</v>
      </c>
      <c r="CS26" s="234">
        <f t="shared" si="188"/>
        <v>14</v>
      </c>
      <c r="CT26" s="235" t="str">
        <f t="shared" si="123"/>
        <v/>
      </c>
      <c r="CU26" s="236" t="str">
        <f>IFERROR(+VLOOKUP(CT26,'Referencia Parámetros'!$A$2:$B$15,2),"")</f>
        <v/>
      </c>
      <c r="CV26" s="1"/>
      <c r="CW26" s="1"/>
      <c r="CX26" s="136" t="str">
        <f t="shared" si="31"/>
        <v>Completar</v>
      </c>
      <c r="CY26" s="134"/>
      <c r="CZ26" s="134"/>
      <c r="DA26" s="134"/>
      <c r="DB26" s="136" t="str">
        <f t="shared" si="32"/>
        <v>Completar</v>
      </c>
      <c r="DC26" s="137" t="str">
        <f t="shared" si="33"/>
        <v>Completar</v>
      </c>
      <c r="DD26" s="137" t="str">
        <f t="shared" si="34"/>
        <v>Completar</v>
      </c>
      <c r="DE26" s="135"/>
      <c r="DF26" s="136" t="str">
        <f t="shared" si="35"/>
        <v>Completar</v>
      </c>
      <c r="DG26" s="237">
        <f t="shared" si="189"/>
        <v>0</v>
      </c>
      <c r="DH26" s="238">
        <f t="shared" si="190"/>
        <v>0</v>
      </c>
      <c r="DI26" s="239" t="str">
        <f>IFERROR(IF(DH26&gt;20*CU26,'Referencia Parámetros'!$D$20,IF(DH26&gt;10*CU26,'Referencia Parámetros'!$D$21,IF(DH26&gt;5*CU26,'Referencia Parámetros'!$D$22, IF(DH26&gt;1,'Referencia Parámetros'!$D$23,"NO APLICA")))),"")</f>
        <v/>
      </c>
      <c r="DJ26" s="240" t="str">
        <f t="shared" si="125"/>
        <v/>
      </c>
      <c r="DK26" s="241">
        <f t="shared" si="126"/>
        <v>0</v>
      </c>
      <c r="DL26" s="234">
        <f t="shared" si="191"/>
        <v>0</v>
      </c>
      <c r="DM26" s="234">
        <f t="shared" si="127"/>
        <v>0</v>
      </c>
      <c r="DN26" s="234">
        <f t="shared" si="192"/>
        <v>0</v>
      </c>
      <c r="DO26" s="242">
        <f t="shared" si="193"/>
        <v>0</v>
      </c>
      <c r="DQ26" s="234">
        <f t="shared" si="194"/>
        <v>14</v>
      </c>
      <c r="DR26" s="235" t="str">
        <f t="shared" si="128"/>
        <v/>
      </c>
      <c r="DS26" s="236" t="str">
        <f>IFERROR(+VLOOKUP(DR26,'Referencia Parámetros'!$A$2:$B$15,2),"")</f>
        <v/>
      </c>
      <c r="DT26" s="1"/>
      <c r="DU26" s="1"/>
      <c r="DV26" s="136" t="str">
        <f t="shared" si="40"/>
        <v>Completar</v>
      </c>
      <c r="DW26" s="134"/>
      <c r="DX26" s="134"/>
      <c r="DY26" s="134"/>
      <c r="DZ26" s="136" t="str">
        <f t="shared" si="41"/>
        <v>Completar</v>
      </c>
      <c r="EA26" s="137" t="str">
        <f t="shared" si="42"/>
        <v>Completar</v>
      </c>
      <c r="EB26" s="137" t="str">
        <f t="shared" si="43"/>
        <v>Completar</v>
      </c>
      <c r="EC26" s="135"/>
      <c r="ED26" s="136" t="str">
        <f t="shared" si="44"/>
        <v>Completar</v>
      </c>
      <c r="EE26" s="237">
        <f t="shared" si="195"/>
        <v>0</v>
      </c>
      <c r="EF26" s="238">
        <f t="shared" si="196"/>
        <v>0</v>
      </c>
      <c r="EG26" s="239" t="str">
        <f>IFERROR(IF(EF26&gt;20*DS26,'Referencia Parámetros'!$D$20,IF(EF26&gt;10*DS26,'Referencia Parámetros'!$D$21,IF(EF26&gt;5*DS26,'Referencia Parámetros'!$D$22, IF(EF26&gt;1,'Referencia Parámetros'!$D$23,"NO APLICA")))),"")</f>
        <v/>
      </c>
      <c r="EH26" s="240" t="str">
        <f t="shared" si="130"/>
        <v/>
      </c>
      <c r="EI26" s="241">
        <f t="shared" si="131"/>
        <v>0</v>
      </c>
      <c r="EJ26" s="234">
        <f t="shared" si="197"/>
        <v>0</v>
      </c>
      <c r="EK26" s="234">
        <f t="shared" si="132"/>
        <v>0</v>
      </c>
      <c r="EL26" s="234">
        <f t="shared" si="198"/>
        <v>0</v>
      </c>
      <c r="EM26" s="242">
        <f t="shared" si="199"/>
        <v>0</v>
      </c>
      <c r="EO26" s="234">
        <f t="shared" si="200"/>
        <v>14</v>
      </c>
      <c r="EP26" s="235" t="str">
        <f t="shared" si="133"/>
        <v/>
      </c>
      <c r="EQ26" s="236" t="str">
        <f>IFERROR(+VLOOKUP(EP26,'Referencia Parámetros'!$A$2:$B$15,2),"")</f>
        <v/>
      </c>
      <c r="ER26" s="1"/>
      <c r="ES26" s="1"/>
      <c r="ET26" s="136" t="str">
        <f t="shared" si="49"/>
        <v>Completar</v>
      </c>
      <c r="EU26" s="134"/>
      <c r="EV26" s="134"/>
      <c r="EW26" s="134"/>
      <c r="EX26" s="136" t="str">
        <f t="shared" si="50"/>
        <v>Completar</v>
      </c>
      <c r="EY26" s="137" t="str">
        <f t="shared" si="51"/>
        <v>Completar</v>
      </c>
      <c r="EZ26" s="137" t="str">
        <f t="shared" si="52"/>
        <v>Completar</v>
      </c>
      <c r="FA26" s="135"/>
      <c r="FB26" s="136" t="str">
        <f t="shared" si="53"/>
        <v>Completar</v>
      </c>
      <c r="FC26" s="237">
        <f t="shared" si="201"/>
        <v>0</v>
      </c>
      <c r="FD26" s="238">
        <f t="shared" si="202"/>
        <v>0</v>
      </c>
      <c r="FE26" s="239" t="str">
        <f>IFERROR(IF(FD26&gt;20*EQ26,'Referencia Parámetros'!$D$20,IF(FD26&gt;10*EQ26,'Referencia Parámetros'!$D$21,IF(FD26&gt;5*EQ26,'Referencia Parámetros'!$D$22, IF(FD26&gt;1,'Referencia Parámetros'!$D$23,"NO APLICA")))),"")</f>
        <v/>
      </c>
      <c r="FF26" s="240" t="str">
        <f t="shared" si="135"/>
        <v/>
      </c>
      <c r="FG26" s="241">
        <f t="shared" si="136"/>
        <v>0</v>
      </c>
      <c r="FH26" s="234">
        <f t="shared" si="203"/>
        <v>0</v>
      </c>
      <c r="FI26" s="234">
        <f t="shared" si="137"/>
        <v>0</v>
      </c>
      <c r="FJ26" s="234">
        <f t="shared" si="204"/>
        <v>0</v>
      </c>
      <c r="FK26" s="242">
        <f t="shared" si="205"/>
        <v>0</v>
      </c>
      <c r="FM26" s="234">
        <f t="shared" si="206"/>
        <v>14</v>
      </c>
      <c r="FN26" s="235" t="str">
        <f t="shared" si="138"/>
        <v/>
      </c>
      <c r="FO26" s="236" t="str">
        <f>IFERROR(+VLOOKUP(FN26,'Referencia Parámetros'!$A$2:$B$15,2),"")</f>
        <v/>
      </c>
      <c r="FP26" s="1"/>
      <c r="FQ26" s="1"/>
      <c r="FR26" s="136" t="str">
        <f t="shared" si="58"/>
        <v>Completar</v>
      </c>
      <c r="FS26" s="134"/>
      <c r="FT26" s="134"/>
      <c r="FU26" s="134"/>
      <c r="FV26" s="136" t="str">
        <f t="shared" si="59"/>
        <v>Completar</v>
      </c>
      <c r="FW26" s="137" t="str">
        <f t="shared" si="60"/>
        <v>Completar</v>
      </c>
      <c r="FX26" s="137" t="str">
        <f t="shared" si="61"/>
        <v>Completar</v>
      </c>
      <c r="FY26" s="135"/>
      <c r="FZ26" s="136" t="str">
        <f t="shared" si="62"/>
        <v>Completar</v>
      </c>
      <c r="GA26" s="237">
        <f t="shared" si="207"/>
        <v>0</v>
      </c>
      <c r="GB26" s="238">
        <f t="shared" si="208"/>
        <v>0</v>
      </c>
      <c r="GC26" s="239" t="str">
        <f>IFERROR(IF(GB26&gt;20*FO26,'Referencia Parámetros'!$D$20,IF(GB26&gt;10*FO26,'Referencia Parámetros'!$D$21,IF(GB26&gt;5*FO26,'Referencia Parámetros'!$D$22, IF(GB26&gt;1,'Referencia Parámetros'!$D$23,"NO APLICA")))),"")</f>
        <v/>
      </c>
      <c r="GD26" s="240" t="str">
        <f t="shared" si="140"/>
        <v/>
      </c>
      <c r="GE26" s="241">
        <f t="shared" si="141"/>
        <v>0</v>
      </c>
      <c r="GF26" s="234">
        <f t="shared" si="209"/>
        <v>0</v>
      </c>
      <c r="GG26" s="234">
        <f t="shared" si="142"/>
        <v>0</v>
      </c>
      <c r="GH26" s="234">
        <f t="shared" si="210"/>
        <v>0</v>
      </c>
      <c r="GI26" s="242">
        <f t="shared" si="211"/>
        <v>0</v>
      </c>
      <c r="GK26" s="234">
        <f t="shared" si="212"/>
        <v>14</v>
      </c>
      <c r="GL26" s="235" t="str">
        <f t="shared" si="143"/>
        <v/>
      </c>
      <c r="GM26" s="236" t="str">
        <f>IFERROR(+VLOOKUP(GL26,'Referencia Parámetros'!$A$2:$B$15,2),"")</f>
        <v/>
      </c>
      <c r="GN26" s="1"/>
      <c r="GO26" s="1"/>
      <c r="GP26" s="136" t="str">
        <f t="shared" si="67"/>
        <v>Completar</v>
      </c>
      <c r="GQ26" s="134"/>
      <c r="GR26" s="134"/>
      <c r="GS26" s="134"/>
      <c r="GT26" s="136" t="str">
        <f t="shared" si="68"/>
        <v>Completar</v>
      </c>
      <c r="GU26" s="137" t="str">
        <f t="shared" si="69"/>
        <v>Completar</v>
      </c>
      <c r="GV26" s="137" t="str">
        <f t="shared" si="70"/>
        <v>Completar</v>
      </c>
      <c r="GW26" s="135"/>
      <c r="GX26" s="136" t="str">
        <f t="shared" si="71"/>
        <v>Completar</v>
      </c>
      <c r="GY26" s="237">
        <f t="shared" si="213"/>
        <v>0</v>
      </c>
      <c r="GZ26" s="238">
        <f t="shared" si="214"/>
        <v>0</v>
      </c>
      <c r="HA26" s="239" t="str">
        <f>IFERROR(IF(GZ26&gt;20*GM26,'Referencia Parámetros'!$D$20,IF(GZ26&gt;10*GM26,'Referencia Parámetros'!$D$21,IF(GZ26&gt;5*GM26,'Referencia Parámetros'!$D$22, IF(GZ26&gt;1,'Referencia Parámetros'!$D$23,"NO APLICA")))),"")</f>
        <v/>
      </c>
      <c r="HB26" s="240" t="str">
        <f t="shared" si="145"/>
        <v/>
      </c>
      <c r="HC26" s="241">
        <f t="shared" si="146"/>
        <v>0</v>
      </c>
      <c r="HD26" s="234">
        <f t="shared" si="215"/>
        <v>0</v>
      </c>
      <c r="HE26" s="234">
        <f t="shared" si="147"/>
        <v>0</v>
      </c>
      <c r="HF26" s="234">
        <f t="shared" si="216"/>
        <v>0</v>
      </c>
      <c r="HG26" s="242">
        <f t="shared" si="217"/>
        <v>0</v>
      </c>
      <c r="HI26" s="234">
        <f t="shared" si="218"/>
        <v>14</v>
      </c>
      <c r="HJ26" s="235" t="str">
        <f t="shared" si="148"/>
        <v/>
      </c>
      <c r="HK26" s="236" t="str">
        <f>IFERROR(+VLOOKUP(HJ26,'Referencia Parámetros'!$A$2:$B$15,2),"")</f>
        <v/>
      </c>
      <c r="HL26" s="1"/>
      <c r="HM26" s="1"/>
      <c r="HN26" s="136" t="str">
        <f t="shared" si="76"/>
        <v>Completar</v>
      </c>
      <c r="HO26" s="134"/>
      <c r="HP26" s="134"/>
      <c r="HQ26" s="134"/>
      <c r="HR26" s="136" t="str">
        <f t="shared" si="77"/>
        <v>Completar</v>
      </c>
      <c r="HS26" s="137" t="str">
        <f t="shared" si="78"/>
        <v>Completar</v>
      </c>
      <c r="HT26" s="137" t="str">
        <f t="shared" si="79"/>
        <v>Completar</v>
      </c>
      <c r="HU26" s="135"/>
      <c r="HV26" s="136" t="str">
        <f t="shared" si="80"/>
        <v>Completar</v>
      </c>
      <c r="HW26" s="237">
        <f t="shared" si="219"/>
        <v>0</v>
      </c>
      <c r="HX26" s="238">
        <f t="shared" si="220"/>
        <v>0</v>
      </c>
      <c r="HY26" s="239" t="str">
        <f>IFERROR(IF(HX26&gt;20*HK26,'Referencia Parámetros'!$D$20,IF(HX26&gt;10*HK26,'Referencia Parámetros'!$D$21,IF(HX26&gt;5*HK26,'Referencia Parámetros'!$D$22, IF(HX26&gt;1,'Referencia Parámetros'!$D$23,"NO APLICA")))),"")</f>
        <v/>
      </c>
      <c r="HZ26" s="240" t="str">
        <f t="shared" si="150"/>
        <v/>
      </c>
      <c r="IA26" s="241">
        <f t="shared" si="151"/>
        <v>0</v>
      </c>
      <c r="IB26" s="234">
        <f t="shared" si="221"/>
        <v>0</v>
      </c>
      <c r="IC26" s="234">
        <f t="shared" si="152"/>
        <v>0</v>
      </c>
      <c r="ID26" s="234">
        <f t="shared" si="222"/>
        <v>0</v>
      </c>
      <c r="IE26" s="242">
        <f t="shared" si="223"/>
        <v>0</v>
      </c>
      <c r="IG26" s="234">
        <f t="shared" si="224"/>
        <v>14</v>
      </c>
      <c r="IH26" s="235" t="str">
        <f t="shared" si="153"/>
        <v/>
      </c>
      <c r="II26" s="236" t="str">
        <f>IFERROR(+VLOOKUP(IH26,'Referencia Parámetros'!$A$2:$B$15,2),"")</f>
        <v/>
      </c>
      <c r="IJ26" s="1"/>
      <c r="IK26" s="1"/>
      <c r="IL26" s="136" t="str">
        <f t="shared" si="85"/>
        <v>Completar</v>
      </c>
      <c r="IM26" s="134"/>
      <c r="IN26" s="134"/>
      <c r="IO26" s="134"/>
      <c r="IP26" s="136" t="str">
        <f t="shared" si="86"/>
        <v>Completar</v>
      </c>
      <c r="IQ26" s="137" t="str">
        <f t="shared" si="87"/>
        <v>Completar</v>
      </c>
      <c r="IR26" s="137" t="str">
        <f t="shared" si="88"/>
        <v>Completar</v>
      </c>
      <c r="IS26" s="135"/>
      <c r="IT26" s="136" t="str">
        <f t="shared" si="89"/>
        <v>Completar</v>
      </c>
      <c r="IU26" s="237">
        <f t="shared" si="225"/>
        <v>0</v>
      </c>
      <c r="IV26" s="238">
        <f t="shared" si="226"/>
        <v>0</v>
      </c>
      <c r="IW26" s="239" t="str">
        <f>IFERROR(IF(IV26&gt;20*II26,'Referencia Parámetros'!$D$20,IF(IV26&gt;10*II26,'Referencia Parámetros'!$D$21,IF(IV26&gt;5*II26,'Referencia Parámetros'!$D$22, IF(IV26&gt;1,'Referencia Parámetros'!$D$23,"NO APLICA")))),"")</f>
        <v/>
      </c>
      <c r="IX26" s="240" t="str">
        <f t="shared" si="155"/>
        <v/>
      </c>
      <c r="IY26" s="241">
        <f t="shared" si="156"/>
        <v>0</v>
      </c>
      <c r="IZ26" s="234">
        <f t="shared" si="227"/>
        <v>0</v>
      </c>
      <c r="JA26" s="234">
        <f t="shared" si="157"/>
        <v>0</v>
      </c>
      <c r="JB26" s="234">
        <f t="shared" si="228"/>
        <v>0</v>
      </c>
      <c r="JC26" s="242">
        <f t="shared" si="229"/>
        <v>0</v>
      </c>
      <c r="JD26" s="198"/>
      <c r="JE26" s="234">
        <f t="shared" si="230"/>
        <v>14</v>
      </c>
      <c r="JF26" s="235" t="str">
        <f t="shared" si="158"/>
        <v/>
      </c>
      <c r="JG26" s="236" t="str">
        <f>IFERROR(+VLOOKUP(JF26,'Referencia Parámetros'!$A$2:$B$15,2),"")</f>
        <v/>
      </c>
      <c r="JH26" s="1"/>
      <c r="JI26" s="1"/>
      <c r="JJ26" s="136" t="str">
        <f t="shared" si="94"/>
        <v>Completar</v>
      </c>
      <c r="JK26" s="134"/>
      <c r="JL26" s="134"/>
      <c r="JM26" s="134"/>
      <c r="JN26" s="136" t="str">
        <f t="shared" si="95"/>
        <v>Completar</v>
      </c>
      <c r="JO26" s="137" t="str">
        <f t="shared" si="96"/>
        <v>Completar</v>
      </c>
      <c r="JP26" s="137" t="str">
        <f t="shared" si="97"/>
        <v>Completar</v>
      </c>
      <c r="JQ26" s="135"/>
      <c r="JR26" s="136" t="str">
        <f t="shared" si="98"/>
        <v>Completar</v>
      </c>
      <c r="JS26" s="237">
        <f t="shared" si="231"/>
        <v>0</v>
      </c>
      <c r="JT26" s="238">
        <f t="shared" si="232"/>
        <v>0</v>
      </c>
      <c r="JU26" s="239" t="str">
        <f>IFERROR(IF(JT26&gt;20*JG26,'Referencia Parámetros'!$D$20,IF(JT26&gt;10*JG26,'Referencia Parámetros'!$D$21,IF(JT26&gt;5*JG26,'Referencia Parámetros'!$D$22, IF(JT26&gt;1,'Referencia Parámetros'!$D$23,"NO APLICA")))),"")</f>
        <v/>
      </c>
      <c r="JV26" s="240" t="str">
        <f t="shared" si="160"/>
        <v/>
      </c>
      <c r="JW26" s="241">
        <f t="shared" si="161"/>
        <v>0</v>
      </c>
      <c r="JX26" s="234">
        <f t="shared" si="233"/>
        <v>0</v>
      </c>
      <c r="JY26" s="234">
        <f t="shared" si="162"/>
        <v>0</v>
      </c>
      <c r="JZ26" s="234">
        <f t="shared" si="234"/>
        <v>0</v>
      </c>
      <c r="KA26" s="242">
        <f t="shared" si="235"/>
        <v>0</v>
      </c>
    </row>
    <row r="27" spans="1:287" x14ac:dyDescent="0.25">
      <c r="A27" s="234">
        <f t="shared" si="163"/>
        <v>15</v>
      </c>
      <c r="B27" s="235" t="str">
        <f t="shared" si="164"/>
        <v/>
      </c>
      <c r="C27" s="236" t="str">
        <f>+IFERROR(VLOOKUP(B27,'Referencia Parámetros'!$A$2:$B$18,2),"")</f>
        <v/>
      </c>
      <c r="D27" s="1"/>
      <c r="E27" s="1"/>
      <c r="F27" s="136" t="str">
        <f>IFERROR(+VLOOKUP(D27,'Año 1'!JI$14:JK$113,3,FALSE),"Completar")</f>
        <v>Completar</v>
      </c>
      <c r="G27" s="134"/>
      <c r="H27" s="134"/>
      <c r="I27" s="134"/>
      <c r="J27" s="136" t="str">
        <f>+IFERROR(VLOOKUP(D27,'Año 1'!JI$14:JS$113,7,0),"Completar")</f>
        <v>Completar</v>
      </c>
      <c r="K27" s="137" t="str">
        <f>IFERROR(VLOOKUP(D27,'Año 1'!JI$14:JS$113,8,FALSE),"Completar")</f>
        <v>Completar</v>
      </c>
      <c r="L27" s="137" t="str">
        <f>IFERROR(VLOOKUP(D27,'Año 1'!JI$14:JS$113,9,FALSE),"Completar")</f>
        <v>Completar</v>
      </c>
      <c r="M27" s="135"/>
      <c r="N27" s="136" t="str">
        <f>IFERROR(VLOOKUP(D27,'Año 1'!JI$14:JS$113,11,FALSE),"Completar")</f>
        <v>Completar</v>
      </c>
      <c r="O27" s="237">
        <f t="shared" si="165"/>
        <v>0</v>
      </c>
      <c r="P27" s="238">
        <f t="shared" si="166"/>
        <v>0</v>
      </c>
      <c r="Q27" s="239" t="str">
        <f>IFERROR(IF(P27&gt;20*C27,'Referencia Parámetros'!$D$20,IF(P27&gt;10*C27,'Referencia Parámetros'!$D$21,IF(P27&gt;5*C27,'Referencia Parámetros'!$D$22, IF(P27&gt;1,'Referencia Parámetros'!$D$23,"NO APLICA")))),"")</f>
        <v/>
      </c>
      <c r="R27" s="240" t="str">
        <f t="shared" si="105"/>
        <v/>
      </c>
      <c r="S27" s="241">
        <f t="shared" si="106"/>
        <v>0</v>
      </c>
      <c r="T27" s="234">
        <f t="shared" si="167"/>
        <v>0</v>
      </c>
      <c r="U27" s="234">
        <f t="shared" si="107"/>
        <v>0</v>
      </c>
      <c r="V27" s="234">
        <f t="shared" si="168"/>
        <v>0</v>
      </c>
      <c r="W27" s="242">
        <f t="shared" si="169"/>
        <v>0</v>
      </c>
      <c r="Y27" s="234">
        <f t="shared" si="170"/>
        <v>15</v>
      </c>
      <c r="Z27" s="235" t="str">
        <f t="shared" si="108"/>
        <v/>
      </c>
      <c r="AA27" s="236" t="str">
        <f>IFERROR(VLOOKUP(Z27,'Referencia Parámetros'!$A$2:$B$15,2),"")</f>
        <v/>
      </c>
      <c r="AB27" s="1"/>
      <c r="AC27" s="1"/>
      <c r="AD27" s="136" t="str">
        <f t="shared" si="4"/>
        <v>Completar</v>
      </c>
      <c r="AE27" s="134"/>
      <c r="AF27" s="134"/>
      <c r="AG27" s="134"/>
      <c r="AH27" s="136" t="str">
        <f t="shared" si="5"/>
        <v>Completar</v>
      </c>
      <c r="AI27" s="137" t="str">
        <f t="shared" si="6"/>
        <v>Completar</v>
      </c>
      <c r="AJ27" s="137" t="str">
        <f t="shared" si="7"/>
        <v>Completar</v>
      </c>
      <c r="AK27" s="135"/>
      <c r="AL27" s="136" t="str">
        <f t="shared" si="8"/>
        <v>Completar</v>
      </c>
      <c r="AM27" s="237">
        <f t="shared" si="171"/>
        <v>0</v>
      </c>
      <c r="AN27" s="238">
        <f t="shared" si="172"/>
        <v>0</v>
      </c>
      <c r="AO27" s="239" t="str">
        <f>IFERROR(IF(AN27&gt;20*AA27,'Referencia Parámetros'!$D$20,IF(AN27&gt;10*AA27,'Referencia Parámetros'!$D$21,IF(AN27&gt;5*AA27,'Referencia Parámetros'!$D$22, IF(AN27&gt;1,'Referencia Parámetros'!$D$23,"NO APLICA")))),"")</f>
        <v/>
      </c>
      <c r="AP27" s="240" t="str">
        <f t="shared" si="110"/>
        <v/>
      </c>
      <c r="AQ27" s="241">
        <f t="shared" si="111"/>
        <v>0</v>
      </c>
      <c r="AR27" s="234">
        <f t="shared" si="173"/>
        <v>0</v>
      </c>
      <c r="AS27" s="234">
        <f t="shared" si="112"/>
        <v>0</v>
      </c>
      <c r="AT27" s="234">
        <f t="shared" si="174"/>
        <v>0</v>
      </c>
      <c r="AU27" s="242">
        <f t="shared" si="175"/>
        <v>0</v>
      </c>
      <c r="AW27" s="234">
        <f t="shared" si="176"/>
        <v>15</v>
      </c>
      <c r="AX27" s="235" t="str">
        <f t="shared" si="113"/>
        <v/>
      </c>
      <c r="AY27" s="236" t="str">
        <f>IFERROR(VLOOKUP(AX27,'Referencia Parámetros'!$A$2:$B$15,2),"")</f>
        <v/>
      </c>
      <c r="AZ27" s="1"/>
      <c r="BA27" s="1"/>
      <c r="BB27" s="136" t="str">
        <f t="shared" si="13"/>
        <v>Completar</v>
      </c>
      <c r="BC27" s="134"/>
      <c r="BD27" s="134"/>
      <c r="BE27" s="134"/>
      <c r="BF27" s="136" t="str">
        <f t="shared" si="14"/>
        <v>Completar</v>
      </c>
      <c r="BG27" s="137" t="str">
        <f t="shared" si="15"/>
        <v>Completar</v>
      </c>
      <c r="BH27" s="137" t="str">
        <f t="shared" si="16"/>
        <v>Completar</v>
      </c>
      <c r="BI27" s="135"/>
      <c r="BJ27" s="136" t="str">
        <f t="shared" si="17"/>
        <v>Completar</v>
      </c>
      <c r="BK27" s="237">
        <f t="shared" si="177"/>
        <v>0</v>
      </c>
      <c r="BL27" s="238">
        <f t="shared" si="178"/>
        <v>0</v>
      </c>
      <c r="BM27" s="239" t="str">
        <f>IFERROR(IF(BL27&gt;20*AY27,'Referencia Parámetros'!$D$20,IF(BL27&gt;10*AY27,'Referencia Parámetros'!$D$21,IF(BL27&gt;5*AY27,'Referencia Parámetros'!$D$22, IF(BL27&gt;1,'Referencia Parámetros'!$D$23,"NO APLICA")))),"")</f>
        <v/>
      </c>
      <c r="BN27" s="240" t="str">
        <f t="shared" si="115"/>
        <v/>
      </c>
      <c r="BO27" s="241">
        <f t="shared" si="116"/>
        <v>0</v>
      </c>
      <c r="BP27" s="234">
        <f t="shared" si="179"/>
        <v>0</v>
      </c>
      <c r="BQ27" s="234">
        <f t="shared" si="117"/>
        <v>0</v>
      </c>
      <c r="BR27" s="234">
        <f t="shared" si="180"/>
        <v>0</v>
      </c>
      <c r="BS27" s="242">
        <f t="shared" si="181"/>
        <v>0</v>
      </c>
      <c r="BU27" s="234">
        <f t="shared" si="182"/>
        <v>15</v>
      </c>
      <c r="BV27" s="235" t="str">
        <f t="shared" si="118"/>
        <v/>
      </c>
      <c r="BW27" s="236" t="str">
        <f>IFERROR(VLOOKUP(BV27,'Referencia Parámetros'!$A$2:$B$15,2),"")</f>
        <v/>
      </c>
      <c r="BX27" s="1"/>
      <c r="BY27" s="1"/>
      <c r="BZ27" s="136" t="str">
        <f t="shared" si="22"/>
        <v>Completar</v>
      </c>
      <c r="CA27" s="134"/>
      <c r="CB27" s="134"/>
      <c r="CC27" s="134"/>
      <c r="CD27" s="136" t="str">
        <f t="shared" si="23"/>
        <v>Completar</v>
      </c>
      <c r="CE27" s="137" t="str">
        <f t="shared" si="24"/>
        <v>Completar</v>
      </c>
      <c r="CF27" s="137" t="str">
        <f t="shared" si="25"/>
        <v>Completar</v>
      </c>
      <c r="CG27" s="135"/>
      <c r="CH27" s="136" t="str">
        <f t="shared" si="26"/>
        <v>Completar</v>
      </c>
      <c r="CI27" s="237">
        <f t="shared" si="183"/>
        <v>0</v>
      </c>
      <c r="CJ27" s="238">
        <f t="shared" si="184"/>
        <v>0</v>
      </c>
      <c r="CK27" s="239" t="str">
        <f>IFERROR(IF(CJ27&gt;20*BW27,'Referencia Parámetros'!$D$20,IF(CJ27&gt;10*BW27,'Referencia Parámetros'!$D$21,IF(CJ27&gt;5*BW27,'Referencia Parámetros'!$D$22, IF(CJ27&gt;1,'Referencia Parámetros'!$D$23,"NO APLICA")))),"")</f>
        <v/>
      </c>
      <c r="CL27" s="240" t="str">
        <f t="shared" si="120"/>
        <v/>
      </c>
      <c r="CM27" s="241">
        <f t="shared" si="121"/>
        <v>0</v>
      </c>
      <c r="CN27" s="234">
        <f t="shared" si="185"/>
        <v>0</v>
      </c>
      <c r="CO27" s="234">
        <f t="shared" si="122"/>
        <v>0</v>
      </c>
      <c r="CP27" s="234">
        <f t="shared" si="186"/>
        <v>0</v>
      </c>
      <c r="CQ27" s="242">
        <f t="shared" si="187"/>
        <v>0</v>
      </c>
      <c r="CS27" s="234">
        <f t="shared" si="188"/>
        <v>15</v>
      </c>
      <c r="CT27" s="235" t="str">
        <f t="shared" si="123"/>
        <v/>
      </c>
      <c r="CU27" s="236" t="str">
        <f>IFERROR(+VLOOKUP(CT27,'Referencia Parámetros'!$A$2:$B$15,2),"")</f>
        <v/>
      </c>
      <c r="CV27" s="1"/>
      <c r="CW27" s="1"/>
      <c r="CX27" s="136" t="str">
        <f t="shared" si="31"/>
        <v>Completar</v>
      </c>
      <c r="CY27" s="134"/>
      <c r="CZ27" s="134"/>
      <c r="DA27" s="134"/>
      <c r="DB27" s="136" t="str">
        <f t="shared" si="32"/>
        <v>Completar</v>
      </c>
      <c r="DC27" s="137" t="str">
        <f t="shared" si="33"/>
        <v>Completar</v>
      </c>
      <c r="DD27" s="137" t="str">
        <f t="shared" si="34"/>
        <v>Completar</v>
      </c>
      <c r="DE27" s="135"/>
      <c r="DF27" s="136" t="str">
        <f t="shared" si="35"/>
        <v>Completar</v>
      </c>
      <c r="DG27" s="237">
        <f t="shared" si="189"/>
        <v>0</v>
      </c>
      <c r="DH27" s="238">
        <f t="shared" si="190"/>
        <v>0</v>
      </c>
      <c r="DI27" s="239" t="str">
        <f>IFERROR(IF(DH27&gt;20*CU27,'Referencia Parámetros'!$D$20,IF(DH27&gt;10*CU27,'Referencia Parámetros'!$D$21,IF(DH27&gt;5*CU27,'Referencia Parámetros'!$D$22, IF(DH27&gt;1,'Referencia Parámetros'!$D$23,"NO APLICA")))),"")</f>
        <v/>
      </c>
      <c r="DJ27" s="240" t="str">
        <f t="shared" si="125"/>
        <v/>
      </c>
      <c r="DK27" s="241">
        <f t="shared" si="126"/>
        <v>0</v>
      </c>
      <c r="DL27" s="234">
        <f t="shared" si="191"/>
        <v>0</v>
      </c>
      <c r="DM27" s="234">
        <f t="shared" si="127"/>
        <v>0</v>
      </c>
      <c r="DN27" s="234">
        <f t="shared" si="192"/>
        <v>0</v>
      </c>
      <c r="DO27" s="242">
        <f t="shared" si="193"/>
        <v>0</v>
      </c>
      <c r="DQ27" s="234">
        <f t="shared" si="194"/>
        <v>15</v>
      </c>
      <c r="DR27" s="235" t="str">
        <f t="shared" si="128"/>
        <v/>
      </c>
      <c r="DS27" s="236" t="str">
        <f>IFERROR(+VLOOKUP(DR27,'Referencia Parámetros'!$A$2:$B$15,2),"")</f>
        <v/>
      </c>
      <c r="DT27" s="1"/>
      <c r="DU27" s="1"/>
      <c r="DV27" s="136" t="str">
        <f t="shared" si="40"/>
        <v>Completar</v>
      </c>
      <c r="DW27" s="134"/>
      <c r="DX27" s="134"/>
      <c r="DY27" s="134"/>
      <c r="DZ27" s="136" t="str">
        <f t="shared" si="41"/>
        <v>Completar</v>
      </c>
      <c r="EA27" s="137" t="str">
        <f t="shared" si="42"/>
        <v>Completar</v>
      </c>
      <c r="EB27" s="137" t="str">
        <f t="shared" si="43"/>
        <v>Completar</v>
      </c>
      <c r="EC27" s="135"/>
      <c r="ED27" s="136" t="str">
        <f t="shared" si="44"/>
        <v>Completar</v>
      </c>
      <c r="EE27" s="237">
        <f t="shared" si="195"/>
        <v>0</v>
      </c>
      <c r="EF27" s="238">
        <f t="shared" si="196"/>
        <v>0</v>
      </c>
      <c r="EG27" s="239" t="str">
        <f>IFERROR(IF(EF27&gt;20*DS27,'Referencia Parámetros'!$D$20,IF(EF27&gt;10*DS27,'Referencia Parámetros'!$D$21,IF(EF27&gt;5*DS27,'Referencia Parámetros'!$D$22, IF(EF27&gt;1,'Referencia Parámetros'!$D$23,"NO APLICA")))),"")</f>
        <v/>
      </c>
      <c r="EH27" s="240" t="str">
        <f t="shared" si="130"/>
        <v/>
      </c>
      <c r="EI27" s="241">
        <f t="shared" si="131"/>
        <v>0</v>
      </c>
      <c r="EJ27" s="234">
        <f t="shared" si="197"/>
        <v>0</v>
      </c>
      <c r="EK27" s="234">
        <f t="shared" si="132"/>
        <v>0</v>
      </c>
      <c r="EL27" s="234">
        <f t="shared" si="198"/>
        <v>0</v>
      </c>
      <c r="EM27" s="242">
        <f t="shared" si="199"/>
        <v>0</v>
      </c>
      <c r="EO27" s="234">
        <f t="shared" si="200"/>
        <v>15</v>
      </c>
      <c r="EP27" s="235" t="str">
        <f t="shared" si="133"/>
        <v/>
      </c>
      <c r="EQ27" s="236" t="str">
        <f>IFERROR(+VLOOKUP(EP27,'Referencia Parámetros'!$A$2:$B$15,2),"")</f>
        <v/>
      </c>
      <c r="ER27" s="1"/>
      <c r="ES27" s="1"/>
      <c r="ET27" s="136" t="str">
        <f t="shared" si="49"/>
        <v>Completar</v>
      </c>
      <c r="EU27" s="134"/>
      <c r="EV27" s="134"/>
      <c r="EW27" s="134"/>
      <c r="EX27" s="136" t="str">
        <f t="shared" si="50"/>
        <v>Completar</v>
      </c>
      <c r="EY27" s="137" t="str">
        <f t="shared" si="51"/>
        <v>Completar</v>
      </c>
      <c r="EZ27" s="137" t="str">
        <f t="shared" si="52"/>
        <v>Completar</v>
      </c>
      <c r="FA27" s="135"/>
      <c r="FB27" s="136" t="str">
        <f t="shared" si="53"/>
        <v>Completar</v>
      </c>
      <c r="FC27" s="237">
        <f t="shared" si="201"/>
        <v>0</v>
      </c>
      <c r="FD27" s="238">
        <f t="shared" si="202"/>
        <v>0</v>
      </c>
      <c r="FE27" s="239" t="str">
        <f>IFERROR(IF(FD27&gt;20*EQ27,'Referencia Parámetros'!$D$20,IF(FD27&gt;10*EQ27,'Referencia Parámetros'!$D$21,IF(FD27&gt;5*EQ27,'Referencia Parámetros'!$D$22, IF(FD27&gt;1,'Referencia Parámetros'!$D$23,"NO APLICA")))),"")</f>
        <v/>
      </c>
      <c r="FF27" s="240" t="str">
        <f t="shared" si="135"/>
        <v/>
      </c>
      <c r="FG27" s="241">
        <f t="shared" si="136"/>
        <v>0</v>
      </c>
      <c r="FH27" s="234">
        <f t="shared" si="203"/>
        <v>0</v>
      </c>
      <c r="FI27" s="234">
        <f t="shared" si="137"/>
        <v>0</v>
      </c>
      <c r="FJ27" s="234">
        <f t="shared" si="204"/>
        <v>0</v>
      </c>
      <c r="FK27" s="242">
        <f t="shared" si="205"/>
        <v>0</v>
      </c>
      <c r="FM27" s="234">
        <f t="shared" si="206"/>
        <v>15</v>
      </c>
      <c r="FN27" s="235" t="str">
        <f t="shared" si="138"/>
        <v/>
      </c>
      <c r="FO27" s="236" t="str">
        <f>IFERROR(+VLOOKUP(FN27,'Referencia Parámetros'!$A$2:$B$15,2),"")</f>
        <v/>
      </c>
      <c r="FP27" s="1"/>
      <c r="FQ27" s="1"/>
      <c r="FR27" s="136" t="str">
        <f t="shared" si="58"/>
        <v>Completar</v>
      </c>
      <c r="FS27" s="134"/>
      <c r="FT27" s="134"/>
      <c r="FU27" s="134"/>
      <c r="FV27" s="136" t="str">
        <f t="shared" si="59"/>
        <v>Completar</v>
      </c>
      <c r="FW27" s="137" t="str">
        <f t="shared" si="60"/>
        <v>Completar</v>
      </c>
      <c r="FX27" s="137" t="str">
        <f t="shared" si="61"/>
        <v>Completar</v>
      </c>
      <c r="FY27" s="135"/>
      <c r="FZ27" s="136" t="str">
        <f t="shared" si="62"/>
        <v>Completar</v>
      </c>
      <c r="GA27" s="237">
        <f t="shared" si="207"/>
        <v>0</v>
      </c>
      <c r="GB27" s="238">
        <f t="shared" si="208"/>
        <v>0</v>
      </c>
      <c r="GC27" s="239" t="str">
        <f>IFERROR(IF(GB27&gt;20*FO27,'Referencia Parámetros'!$D$20,IF(GB27&gt;10*FO27,'Referencia Parámetros'!$D$21,IF(GB27&gt;5*FO27,'Referencia Parámetros'!$D$22, IF(GB27&gt;1,'Referencia Parámetros'!$D$23,"NO APLICA")))),"")</f>
        <v/>
      </c>
      <c r="GD27" s="240" t="str">
        <f t="shared" si="140"/>
        <v/>
      </c>
      <c r="GE27" s="241">
        <f t="shared" si="141"/>
        <v>0</v>
      </c>
      <c r="GF27" s="234">
        <f t="shared" si="209"/>
        <v>0</v>
      </c>
      <c r="GG27" s="234">
        <f t="shared" si="142"/>
        <v>0</v>
      </c>
      <c r="GH27" s="234">
        <f t="shared" si="210"/>
        <v>0</v>
      </c>
      <c r="GI27" s="242">
        <f t="shared" si="211"/>
        <v>0</v>
      </c>
      <c r="GK27" s="234">
        <f t="shared" si="212"/>
        <v>15</v>
      </c>
      <c r="GL27" s="235" t="str">
        <f t="shared" si="143"/>
        <v/>
      </c>
      <c r="GM27" s="236" t="str">
        <f>IFERROR(+VLOOKUP(GL27,'Referencia Parámetros'!$A$2:$B$15,2),"")</f>
        <v/>
      </c>
      <c r="GN27" s="1"/>
      <c r="GO27" s="1"/>
      <c r="GP27" s="136" t="str">
        <f t="shared" si="67"/>
        <v>Completar</v>
      </c>
      <c r="GQ27" s="134"/>
      <c r="GR27" s="134"/>
      <c r="GS27" s="134"/>
      <c r="GT27" s="136" t="str">
        <f t="shared" si="68"/>
        <v>Completar</v>
      </c>
      <c r="GU27" s="137" t="str">
        <f t="shared" si="69"/>
        <v>Completar</v>
      </c>
      <c r="GV27" s="137" t="str">
        <f t="shared" si="70"/>
        <v>Completar</v>
      </c>
      <c r="GW27" s="135"/>
      <c r="GX27" s="136" t="str">
        <f t="shared" si="71"/>
        <v>Completar</v>
      </c>
      <c r="GY27" s="237">
        <f t="shared" si="213"/>
        <v>0</v>
      </c>
      <c r="GZ27" s="238">
        <f t="shared" si="214"/>
        <v>0</v>
      </c>
      <c r="HA27" s="239" t="str">
        <f>IFERROR(IF(GZ27&gt;20*GM27,'Referencia Parámetros'!$D$20,IF(GZ27&gt;10*GM27,'Referencia Parámetros'!$D$21,IF(GZ27&gt;5*GM27,'Referencia Parámetros'!$D$22, IF(GZ27&gt;1,'Referencia Parámetros'!$D$23,"NO APLICA")))),"")</f>
        <v/>
      </c>
      <c r="HB27" s="240" t="str">
        <f t="shared" si="145"/>
        <v/>
      </c>
      <c r="HC27" s="241">
        <f t="shared" si="146"/>
        <v>0</v>
      </c>
      <c r="HD27" s="234">
        <f t="shared" si="215"/>
        <v>0</v>
      </c>
      <c r="HE27" s="234">
        <f t="shared" si="147"/>
        <v>0</v>
      </c>
      <c r="HF27" s="234">
        <f t="shared" si="216"/>
        <v>0</v>
      </c>
      <c r="HG27" s="242">
        <f t="shared" si="217"/>
        <v>0</v>
      </c>
      <c r="HI27" s="234">
        <f t="shared" si="218"/>
        <v>15</v>
      </c>
      <c r="HJ27" s="235" t="str">
        <f t="shared" si="148"/>
        <v/>
      </c>
      <c r="HK27" s="236" t="str">
        <f>IFERROR(+VLOOKUP(HJ27,'Referencia Parámetros'!$A$2:$B$15,2),"")</f>
        <v/>
      </c>
      <c r="HL27" s="1"/>
      <c r="HM27" s="1"/>
      <c r="HN27" s="136" t="str">
        <f t="shared" si="76"/>
        <v>Completar</v>
      </c>
      <c r="HO27" s="134"/>
      <c r="HP27" s="134"/>
      <c r="HQ27" s="134"/>
      <c r="HR27" s="136" t="str">
        <f t="shared" si="77"/>
        <v>Completar</v>
      </c>
      <c r="HS27" s="137" t="str">
        <f t="shared" si="78"/>
        <v>Completar</v>
      </c>
      <c r="HT27" s="137" t="str">
        <f t="shared" si="79"/>
        <v>Completar</v>
      </c>
      <c r="HU27" s="135"/>
      <c r="HV27" s="136" t="str">
        <f t="shared" si="80"/>
        <v>Completar</v>
      </c>
      <c r="HW27" s="237">
        <f t="shared" si="219"/>
        <v>0</v>
      </c>
      <c r="HX27" s="238">
        <f t="shared" si="220"/>
        <v>0</v>
      </c>
      <c r="HY27" s="239" t="str">
        <f>IFERROR(IF(HX27&gt;20*HK27,'Referencia Parámetros'!$D$20,IF(HX27&gt;10*HK27,'Referencia Parámetros'!$D$21,IF(HX27&gt;5*HK27,'Referencia Parámetros'!$D$22, IF(HX27&gt;1,'Referencia Parámetros'!$D$23,"NO APLICA")))),"")</f>
        <v/>
      </c>
      <c r="HZ27" s="240" t="str">
        <f t="shared" si="150"/>
        <v/>
      </c>
      <c r="IA27" s="241">
        <f t="shared" si="151"/>
        <v>0</v>
      </c>
      <c r="IB27" s="234">
        <f t="shared" si="221"/>
        <v>0</v>
      </c>
      <c r="IC27" s="234">
        <f t="shared" si="152"/>
        <v>0</v>
      </c>
      <c r="ID27" s="234">
        <f t="shared" si="222"/>
        <v>0</v>
      </c>
      <c r="IE27" s="242">
        <f t="shared" si="223"/>
        <v>0</v>
      </c>
      <c r="IG27" s="234">
        <f t="shared" si="224"/>
        <v>15</v>
      </c>
      <c r="IH27" s="235" t="str">
        <f t="shared" si="153"/>
        <v/>
      </c>
      <c r="II27" s="236" t="str">
        <f>IFERROR(+VLOOKUP(IH27,'Referencia Parámetros'!$A$2:$B$15,2),"")</f>
        <v/>
      </c>
      <c r="IJ27" s="1"/>
      <c r="IK27" s="1"/>
      <c r="IL27" s="136" t="str">
        <f t="shared" si="85"/>
        <v>Completar</v>
      </c>
      <c r="IM27" s="134"/>
      <c r="IN27" s="134"/>
      <c r="IO27" s="134"/>
      <c r="IP27" s="136" t="str">
        <f t="shared" si="86"/>
        <v>Completar</v>
      </c>
      <c r="IQ27" s="137" t="str">
        <f t="shared" si="87"/>
        <v>Completar</v>
      </c>
      <c r="IR27" s="137" t="str">
        <f t="shared" si="88"/>
        <v>Completar</v>
      </c>
      <c r="IS27" s="135"/>
      <c r="IT27" s="136" t="str">
        <f t="shared" si="89"/>
        <v>Completar</v>
      </c>
      <c r="IU27" s="237">
        <f t="shared" si="225"/>
        <v>0</v>
      </c>
      <c r="IV27" s="238">
        <f t="shared" si="226"/>
        <v>0</v>
      </c>
      <c r="IW27" s="239" t="str">
        <f>IFERROR(IF(IV27&gt;20*II27,'Referencia Parámetros'!$D$20,IF(IV27&gt;10*II27,'Referencia Parámetros'!$D$21,IF(IV27&gt;5*II27,'Referencia Parámetros'!$D$22, IF(IV27&gt;1,'Referencia Parámetros'!$D$23,"NO APLICA")))),"")</f>
        <v/>
      </c>
      <c r="IX27" s="240" t="str">
        <f t="shared" si="155"/>
        <v/>
      </c>
      <c r="IY27" s="241">
        <f t="shared" si="156"/>
        <v>0</v>
      </c>
      <c r="IZ27" s="234">
        <f t="shared" si="227"/>
        <v>0</v>
      </c>
      <c r="JA27" s="234">
        <f t="shared" si="157"/>
        <v>0</v>
      </c>
      <c r="JB27" s="234">
        <f t="shared" si="228"/>
        <v>0</v>
      </c>
      <c r="JC27" s="242">
        <f t="shared" si="229"/>
        <v>0</v>
      </c>
      <c r="JD27" s="198"/>
      <c r="JE27" s="234">
        <f t="shared" si="230"/>
        <v>15</v>
      </c>
      <c r="JF27" s="235" t="str">
        <f t="shared" si="158"/>
        <v/>
      </c>
      <c r="JG27" s="236" t="str">
        <f>IFERROR(+VLOOKUP(JF27,'Referencia Parámetros'!$A$2:$B$15,2),"")</f>
        <v/>
      </c>
      <c r="JH27" s="1"/>
      <c r="JI27" s="1"/>
      <c r="JJ27" s="136" t="str">
        <f t="shared" si="94"/>
        <v>Completar</v>
      </c>
      <c r="JK27" s="134"/>
      <c r="JL27" s="134"/>
      <c r="JM27" s="134"/>
      <c r="JN27" s="136" t="str">
        <f t="shared" si="95"/>
        <v>Completar</v>
      </c>
      <c r="JO27" s="137" t="str">
        <f t="shared" si="96"/>
        <v>Completar</v>
      </c>
      <c r="JP27" s="137" t="str">
        <f t="shared" si="97"/>
        <v>Completar</v>
      </c>
      <c r="JQ27" s="135"/>
      <c r="JR27" s="136" t="str">
        <f t="shared" si="98"/>
        <v>Completar</v>
      </c>
      <c r="JS27" s="237">
        <f t="shared" si="231"/>
        <v>0</v>
      </c>
      <c r="JT27" s="238">
        <f t="shared" si="232"/>
        <v>0</v>
      </c>
      <c r="JU27" s="239" t="str">
        <f>IFERROR(IF(JT27&gt;20*JG27,'Referencia Parámetros'!$D$20,IF(JT27&gt;10*JG27,'Referencia Parámetros'!$D$21,IF(JT27&gt;5*JG27,'Referencia Parámetros'!$D$22, IF(JT27&gt;1,'Referencia Parámetros'!$D$23,"NO APLICA")))),"")</f>
        <v/>
      </c>
      <c r="JV27" s="240" t="str">
        <f t="shared" si="160"/>
        <v/>
      </c>
      <c r="JW27" s="241">
        <f t="shared" si="161"/>
        <v>0</v>
      </c>
      <c r="JX27" s="234">
        <f t="shared" si="233"/>
        <v>0</v>
      </c>
      <c r="JY27" s="234">
        <f t="shared" si="162"/>
        <v>0</v>
      </c>
      <c r="JZ27" s="234">
        <f t="shared" si="234"/>
        <v>0</v>
      </c>
      <c r="KA27" s="242">
        <f t="shared" si="235"/>
        <v>0</v>
      </c>
    </row>
    <row r="28" spans="1:287" x14ac:dyDescent="0.25">
      <c r="A28" s="234">
        <f t="shared" si="163"/>
        <v>16</v>
      </c>
      <c r="B28" s="235" t="str">
        <f t="shared" si="164"/>
        <v/>
      </c>
      <c r="C28" s="236" t="str">
        <f>+IFERROR(VLOOKUP(B28,'Referencia Parámetros'!$A$2:$B$18,2),"")</f>
        <v/>
      </c>
      <c r="D28" s="1"/>
      <c r="E28" s="1"/>
      <c r="F28" s="136" t="str">
        <f>IFERROR(+VLOOKUP(D28,'Año 1'!JI$14:JK$113,3,FALSE),"Completar")</f>
        <v>Completar</v>
      </c>
      <c r="G28" s="134"/>
      <c r="H28" s="134"/>
      <c r="I28" s="134"/>
      <c r="J28" s="136" t="str">
        <f>+IFERROR(VLOOKUP(D28,'Año 1'!JI$14:JS$113,7,0),"Completar")</f>
        <v>Completar</v>
      </c>
      <c r="K28" s="137" t="str">
        <f>IFERROR(VLOOKUP(D28,'Año 1'!JI$14:JS$113,8,FALSE),"Completar")</f>
        <v>Completar</v>
      </c>
      <c r="L28" s="137" t="str">
        <f>IFERROR(VLOOKUP(D28,'Año 1'!JI$14:JS$113,9,FALSE),"Completar")</f>
        <v>Completar</v>
      </c>
      <c r="M28" s="135"/>
      <c r="N28" s="136" t="str">
        <f>IFERROR(VLOOKUP(D28,'Año 1'!JI$14:JS$113,11,FALSE),"Completar")</f>
        <v>Completar</v>
      </c>
      <c r="O28" s="237">
        <f t="shared" si="165"/>
        <v>0</v>
      </c>
      <c r="P28" s="238">
        <f t="shared" si="166"/>
        <v>0</v>
      </c>
      <c r="Q28" s="239" t="str">
        <f>IFERROR(IF(P28&gt;20*C28,'Referencia Parámetros'!$D$20,IF(P28&gt;10*C28,'Referencia Parámetros'!$D$21,IF(P28&gt;5*C28,'Referencia Parámetros'!$D$22, IF(P28&gt;1,'Referencia Parámetros'!$D$23,"NO APLICA")))),"")</f>
        <v/>
      </c>
      <c r="R28" s="240" t="str">
        <f t="shared" si="105"/>
        <v/>
      </c>
      <c r="S28" s="241">
        <f t="shared" si="106"/>
        <v>0</v>
      </c>
      <c r="T28" s="234">
        <f t="shared" si="167"/>
        <v>0</v>
      </c>
      <c r="U28" s="234">
        <f t="shared" si="107"/>
        <v>0</v>
      </c>
      <c r="V28" s="234">
        <f t="shared" si="168"/>
        <v>0</v>
      </c>
      <c r="W28" s="242">
        <f t="shared" si="169"/>
        <v>0</v>
      </c>
      <c r="Y28" s="234">
        <f t="shared" si="170"/>
        <v>16</v>
      </c>
      <c r="Z28" s="235" t="str">
        <f t="shared" si="108"/>
        <v/>
      </c>
      <c r="AA28" s="236" t="str">
        <f>IFERROR(VLOOKUP(Z28,'Referencia Parámetros'!$A$2:$B$15,2),"")</f>
        <v/>
      </c>
      <c r="AB28" s="1"/>
      <c r="AC28" s="1"/>
      <c r="AD28" s="136" t="str">
        <f t="shared" si="4"/>
        <v>Completar</v>
      </c>
      <c r="AE28" s="134"/>
      <c r="AF28" s="134"/>
      <c r="AG28" s="134"/>
      <c r="AH28" s="136" t="str">
        <f t="shared" si="5"/>
        <v>Completar</v>
      </c>
      <c r="AI28" s="137" t="str">
        <f t="shared" si="6"/>
        <v>Completar</v>
      </c>
      <c r="AJ28" s="137" t="str">
        <f t="shared" si="7"/>
        <v>Completar</v>
      </c>
      <c r="AK28" s="135"/>
      <c r="AL28" s="136" t="str">
        <f t="shared" si="8"/>
        <v>Completar</v>
      </c>
      <c r="AM28" s="237">
        <f t="shared" si="171"/>
        <v>0</v>
      </c>
      <c r="AN28" s="238">
        <f t="shared" si="172"/>
        <v>0</v>
      </c>
      <c r="AO28" s="239" t="str">
        <f>IFERROR(IF(AN28&gt;20*AA28,'Referencia Parámetros'!$D$20,IF(AN28&gt;10*AA28,'Referencia Parámetros'!$D$21,IF(AN28&gt;5*AA28,'Referencia Parámetros'!$D$22, IF(AN28&gt;1,'Referencia Parámetros'!$D$23,"NO APLICA")))),"")</f>
        <v/>
      </c>
      <c r="AP28" s="240" t="str">
        <f t="shared" si="110"/>
        <v/>
      </c>
      <c r="AQ28" s="241">
        <f t="shared" si="111"/>
        <v>0</v>
      </c>
      <c r="AR28" s="234">
        <f t="shared" si="173"/>
        <v>0</v>
      </c>
      <c r="AS28" s="234">
        <f t="shared" si="112"/>
        <v>0</v>
      </c>
      <c r="AT28" s="234">
        <f t="shared" si="174"/>
        <v>0</v>
      </c>
      <c r="AU28" s="242">
        <f t="shared" si="175"/>
        <v>0</v>
      </c>
      <c r="AW28" s="234">
        <f t="shared" si="176"/>
        <v>16</v>
      </c>
      <c r="AX28" s="235" t="str">
        <f t="shared" si="113"/>
        <v/>
      </c>
      <c r="AY28" s="236" t="str">
        <f>IFERROR(VLOOKUP(AX28,'Referencia Parámetros'!$A$2:$B$15,2),"")</f>
        <v/>
      </c>
      <c r="AZ28" s="1"/>
      <c r="BA28" s="1"/>
      <c r="BB28" s="136" t="str">
        <f t="shared" si="13"/>
        <v>Completar</v>
      </c>
      <c r="BC28" s="134"/>
      <c r="BD28" s="134"/>
      <c r="BE28" s="134"/>
      <c r="BF28" s="136" t="str">
        <f t="shared" si="14"/>
        <v>Completar</v>
      </c>
      <c r="BG28" s="137" t="str">
        <f t="shared" si="15"/>
        <v>Completar</v>
      </c>
      <c r="BH28" s="137" t="str">
        <f t="shared" si="16"/>
        <v>Completar</v>
      </c>
      <c r="BI28" s="135"/>
      <c r="BJ28" s="136" t="str">
        <f t="shared" si="17"/>
        <v>Completar</v>
      </c>
      <c r="BK28" s="237">
        <f t="shared" si="177"/>
        <v>0</v>
      </c>
      <c r="BL28" s="238">
        <f t="shared" si="178"/>
        <v>0</v>
      </c>
      <c r="BM28" s="239" t="str">
        <f>IFERROR(IF(BL28&gt;20*AY28,'Referencia Parámetros'!$D$20,IF(BL28&gt;10*AY28,'Referencia Parámetros'!$D$21,IF(BL28&gt;5*AY28,'Referencia Parámetros'!$D$22, IF(BL28&gt;1,'Referencia Parámetros'!$D$23,"NO APLICA")))),"")</f>
        <v/>
      </c>
      <c r="BN28" s="240" t="str">
        <f t="shared" si="115"/>
        <v/>
      </c>
      <c r="BO28" s="241">
        <f t="shared" si="116"/>
        <v>0</v>
      </c>
      <c r="BP28" s="234">
        <f t="shared" si="179"/>
        <v>0</v>
      </c>
      <c r="BQ28" s="234">
        <f t="shared" si="117"/>
        <v>0</v>
      </c>
      <c r="BR28" s="234">
        <f t="shared" si="180"/>
        <v>0</v>
      </c>
      <c r="BS28" s="242">
        <f t="shared" si="181"/>
        <v>0</v>
      </c>
      <c r="BU28" s="234">
        <f t="shared" si="182"/>
        <v>16</v>
      </c>
      <c r="BV28" s="235" t="str">
        <f t="shared" si="118"/>
        <v/>
      </c>
      <c r="BW28" s="236" t="str">
        <f>IFERROR(VLOOKUP(BV28,'Referencia Parámetros'!$A$2:$B$15,2),"")</f>
        <v/>
      </c>
      <c r="BX28" s="1"/>
      <c r="BY28" s="1"/>
      <c r="BZ28" s="136" t="str">
        <f t="shared" si="22"/>
        <v>Completar</v>
      </c>
      <c r="CA28" s="134"/>
      <c r="CB28" s="134"/>
      <c r="CC28" s="134"/>
      <c r="CD28" s="136" t="str">
        <f t="shared" si="23"/>
        <v>Completar</v>
      </c>
      <c r="CE28" s="137" t="str">
        <f t="shared" si="24"/>
        <v>Completar</v>
      </c>
      <c r="CF28" s="137" t="str">
        <f t="shared" si="25"/>
        <v>Completar</v>
      </c>
      <c r="CG28" s="135"/>
      <c r="CH28" s="136" t="str">
        <f t="shared" si="26"/>
        <v>Completar</v>
      </c>
      <c r="CI28" s="237">
        <f t="shared" si="183"/>
        <v>0</v>
      </c>
      <c r="CJ28" s="238">
        <f t="shared" si="184"/>
        <v>0</v>
      </c>
      <c r="CK28" s="239" t="str">
        <f>IFERROR(IF(CJ28&gt;20*BW28,'Referencia Parámetros'!$D$20,IF(CJ28&gt;10*BW28,'Referencia Parámetros'!$D$21,IF(CJ28&gt;5*BW28,'Referencia Parámetros'!$D$22, IF(CJ28&gt;1,'Referencia Parámetros'!$D$23,"NO APLICA")))),"")</f>
        <v/>
      </c>
      <c r="CL28" s="240" t="str">
        <f t="shared" si="120"/>
        <v/>
      </c>
      <c r="CM28" s="241">
        <f t="shared" si="121"/>
        <v>0</v>
      </c>
      <c r="CN28" s="234">
        <f t="shared" si="185"/>
        <v>0</v>
      </c>
      <c r="CO28" s="234">
        <f t="shared" si="122"/>
        <v>0</v>
      </c>
      <c r="CP28" s="234">
        <f t="shared" si="186"/>
        <v>0</v>
      </c>
      <c r="CQ28" s="242">
        <f t="shared" si="187"/>
        <v>0</v>
      </c>
      <c r="CS28" s="234">
        <f t="shared" si="188"/>
        <v>16</v>
      </c>
      <c r="CT28" s="235" t="str">
        <f t="shared" si="123"/>
        <v/>
      </c>
      <c r="CU28" s="236" t="str">
        <f>IFERROR(+VLOOKUP(CT28,'Referencia Parámetros'!$A$2:$B$15,2),"")</f>
        <v/>
      </c>
      <c r="CV28" s="1"/>
      <c r="CW28" s="1"/>
      <c r="CX28" s="136" t="str">
        <f t="shared" si="31"/>
        <v>Completar</v>
      </c>
      <c r="CY28" s="134"/>
      <c r="CZ28" s="134"/>
      <c r="DA28" s="134"/>
      <c r="DB28" s="136" t="str">
        <f t="shared" si="32"/>
        <v>Completar</v>
      </c>
      <c r="DC28" s="137" t="str">
        <f t="shared" si="33"/>
        <v>Completar</v>
      </c>
      <c r="DD28" s="137" t="str">
        <f t="shared" si="34"/>
        <v>Completar</v>
      </c>
      <c r="DE28" s="135"/>
      <c r="DF28" s="136" t="str">
        <f t="shared" si="35"/>
        <v>Completar</v>
      </c>
      <c r="DG28" s="237">
        <f t="shared" si="189"/>
        <v>0</v>
      </c>
      <c r="DH28" s="238">
        <f t="shared" si="190"/>
        <v>0</v>
      </c>
      <c r="DI28" s="239" t="str">
        <f>IFERROR(IF(DH28&gt;20*CU28,'Referencia Parámetros'!$D$20,IF(DH28&gt;10*CU28,'Referencia Parámetros'!$D$21,IF(DH28&gt;5*CU28,'Referencia Parámetros'!$D$22, IF(DH28&gt;1,'Referencia Parámetros'!$D$23,"NO APLICA")))),"")</f>
        <v/>
      </c>
      <c r="DJ28" s="240" t="str">
        <f t="shared" si="125"/>
        <v/>
      </c>
      <c r="DK28" s="241">
        <f t="shared" si="126"/>
        <v>0</v>
      </c>
      <c r="DL28" s="234">
        <f t="shared" si="191"/>
        <v>0</v>
      </c>
      <c r="DM28" s="234">
        <f t="shared" si="127"/>
        <v>0</v>
      </c>
      <c r="DN28" s="234">
        <f t="shared" si="192"/>
        <v>0</v>
      </c>
      <c r="DO28" s="242">
        <f t="shared" si="193"/>
        <v>0</v>
      </c>
      <c r="DQ28" s="234">
        <f t="shared" si="194"/>
        <v>16</v>
      </c>
      <c r="DR28" s="235" t="str">
        <f t="shared" si="128"/>
        <v/>
      </c>
      <c r="DS28" s="236" t="str">
        <f>IFERROR(+VLOOKUP(DR28,'Referencia Parámetros'!$A$2:$B$15,2),"")</f>
        <v/>
      </c>
      <c r="DT28" s="1"/>
      <c r="DU28" s="1"/>
      <c r="DV28" s="136" t="str">
        <f t="shared" si="40"/>
        <v>Completar</v>
      </c>
      <c r="DW28" s="134"/>
      <c r="DX28" s="134"/>
      <c r="DY28" s="134"/>
      <c r="DZ28" s="136" t="str">
        <f t="shared" si="41"/>
        <v>Completar</v>
      </c>
      <c r="EA28" s="137" t="str">
        <f t="shared" si="42"/>
        <v>Completar</v>
      </c>
      <c r="EB28" s="137" t="str">
        <f t="shared" si="43"/>
        <v>Completar</v>
      </c>
      <c r="EC28" s="135"/>
      <c r="ED28" s="136" t="str">
        <f t="shared" si="44"/>
        <v>Completar</v>
      </c>
      <c r="EE28" s="237">
        <f t="shared" si="195"/>
        <v>0</v>
      </c>
      <c r="EF28" s="238">
        <f t="shared" si="196"/>
        <v>0</v>
      </c>
      <c r="EG28" s="239" t="str">
        <f>IFERROR(IF(EF28&gt;20*DS28,'Referencia Parámetros'!$D$20,IF(EF28&gt;10*DS28,'Referencia Parámetros'!$D$21,IF(EF28&gt;5*DS28,'Referencia Parámetros'!$D$22, IF(EF28&gt;1,'Referencia Parámetros'!$D$23,"NO APLICA")))),"")</f>
        <v/>
      </c>
      <c r="EH28" s="240" t="str">
        <f t="shared" si="130"/>
        <v/>
      </c>
      <c r="EI28" s="241">
        <f t="shared" si="131"/>
        <v>0</v>
      </c>
      <c r="EJ28" s="234">
        <f t="shared" si="197"/>
        <v>0</v>
      </c>
      <c r="EK28" s="234">
        <f t="shared" si="132"/>
        <v>0</v>
      </c>
      <c r="EL28" s="234">
        <f t="shared" si="198"/>
        <v>0</v>
      </c>
      <c r="EM28" s="242">
        <f t="shared" si="199"/>
        <v>0</v>
      </c>
      <c r="EO28" s="234">
        <f t="shared" si="200"/>
        <v>16</v>
      </c>
      <c r="EP28" s="235" t="str">
        <f t="shared" si="133"/>
        <v/>
      </c>
      <c r="EQ28" s="236" t="str">
        <f>IFERROR(+VLOOKUP(EP28,'Referencia Parámetros'!$A$2:$B$15,2),"")</f>
        <v/>
      </c>
      <c r="ER28" s="1"/>
      <c r="ES28" s="1"/>
      <c r="ET28" s="136" t="str">
        <f t="shared" si="49"/>
        <v>Completar</v>
      </c>
      <c r="EU28" s="134"/>
      <c r="EV28" s="134"/>
      <c r="EW28" s="134"/>
      <c r="EX28" s="136" t="str">
        <f t="shared" si="50"/>
        <v>Completar</v>
      </c>
      <c r="EY28" s="137" t="str">
        <f t="shared" si="51"/>
        <v>Completar</v>
      </c>
      <c r="EZ28" s="137" t="str">
        <f t="shared" si="52"/>
        <v>Completar</v>
      </c>
      <c r="FA28" s="135"/>
      <c r="FB28" s="136" t="str">
        <f t="shared" si="53"/>
        <v>Completar</v>
      </c>
      <c r="FC28" s="237">
        <f t="shared" si="201"/>
        <v>0</v>
      </c>
      <c r="FD28" s="238">
        <f t="shared" si="202"/>
        <v>0</v>
      </c>
      <c r="FE28" s="239" t="str">
        <f>IFERROR(IF(FD28&gt;20*EQ28,'Referencia Parámetros'!$D$20,IF(FD28&gt;10*EQ28,'Referencia Parámetros'!$D$21,IF(FD28&gt;5*EQ28,'Referencia Parámetros'!$D$22, IF(FD28&gt;1,'Referencia Parámetros'!$D$23,"NO APLICA")))),"")</f>
        <v/>
      </c>
      <c r="FF28" s="240" t="str">
        <f t="shared" si="135"/>
        <v/>
      </c>
      <c r="FG28" s="241">
        <f t="shared" si="136"/>
        <v>0</v>
      </c>
      <c r="FH28" s="234">
        <f t="shared" si="203"/>
        <v>0</v>
      </c>
      <c r="FI28" s="234">
        <f t="shared" si="137"/>
        <v>0</v>
      </c>
      <c r="FJ28" s="234">
        <f t="shared" si="204"/>
        <v>0</v>
      </c>
      <c r="FK28" s="242">
        <f t="shared" si="205"/>
        <v>0</v>
      </c>
      <c r="FM28" s="234">
        <f t="shared" si="206"/>
        <v>16</v>
      </c>
      <c r="FN28" s="235" t="str">
        <f t="shared" si="138"/>
        <v/>
      </c>
      <c r="FO28" s="236" t="str">
        <f>IFERROR(+VLOOKUP(FN28,'Referencia Parámetros'!$A$2:$B$15,2),"")</f>
        <v/>
      </c>
      <c r="FP28" s="1"/>
      <c r="FQ28" s="1"/>
      <c r="FR28" s="136" t="str">
        <f t="shared" si="58"/>
        <v>Completar</v>
      </c>
      <c r="FS28" s="134"/>
      <c r="FT28" s="134"/>
      <c r="FU28" s="134"/>
      <c r="FV28" s="136" t="str">
        <f t="shared" si="59"/>
        <v>Completar</v>
      </c>
      <c r="FW28" s="137" t="str">
        <f t="shared" si="60"/>
        <v>Completar</v>
      </c>
      <c r="FX28" s="137" t="str">
        <f t="shared" si="61"/>
        <v>Completar</v>
      </c>
      <c r="FY28" s="135"/>
      <c r="FZ28" s="136" t="str">
        <f t="shared" si="62"/>
        <v>Completar</v>
      </c>
      <c r="GA28" s="237">
        <f t="shared" si="207"/>
        <v>0</v>
      </c>
      <c r="GB28" s="238">
        <f t="shared" si="208"/>
        <v>0</v>
      </c>
      <c r="GC28" s="239" t="str">
        <f>IFERROR(IF(GB28&gt;20*FO28,'Referencia Parámetros'!$D$20,IF(GB28&gt;10*FO28,'Referencia Parámetros'!$D$21,IF(GB28&gt;5*FO28,'Referencia Parámetros'!$D$22, IF(GB28&gt;1,'Referencia Parámetros'!$D$23,"NO APLICA")))),"")</f>
        <v/>
      </c>
      <c r="GD28" s="240" t="str">
        <f t="shared" si="140"/>
        <v/>
      </c>
      <c r="GE28" s="241">
        <f t="shared" si="141"/>
        <v>0</v>
      </c>
      <c r="GF28" s="234">
        <f t="shared" si="209"/>
        <v>0</v>
      </c>
      <c r="GG28" s="234">
        <f t="shared" si="142"/>
        <v>0</v>
      </c>
      <c r="GH28" s="234">
        <f t="shared" si="210"/>
        <v>0</v>
      </c>
      <c r="GI28" s="242">
        <f t="shared" si="211"/>
        <v>0</v>
      </c>
      <c r="GK28" s="234">
        <f t="shared" si="212"/>
        <v>16</v>
      </c>
      <c r="GL28" s="235" t="str">
        <f t="shared" si="143"/>
        <v/>
      </c>
      <c r="GM28" s="236" t="str">
        <f>IFERROR(+VLOOKUP(GL28,'Referencia Parámetros'!$A$2:$B$15,2),"")</f>
        <v/>
      </c>
      <c r="GN28" s="1"/>
      <c r="GO28" s="1"/>
      <c r="GP28" s="136" t="str">
        <f t="shared" si="67"/>
        <v>Completar</v>
      </c>
      <c r="GQ28" s="134"/>
      <c r="GR28" s="134"/>
      <c r="GS28" s="134"/>
      <c r="GT28" s="136" t="str">
        <f t="shared" si="68"/>
        <v>Completar</v>
      </c>
      <c r="GU28" s="137" t="str">
        <f t="shared" si="69"/>
        <v>Completar</v>
      </c>
      <c r="GV28" s="137" t="str">
        <f t="shared" si="70"/>
        <v>Completar</v>
      </c>
      <c r="GW28" s="135"/>
      <c r="GX28" s="136" t="str">
        <f t="shared" si="71"/>
        <v>Completar</v>
      </c>
      <c r="GY28" s="237">
        <f t="shared" si="213"/>
        <v>0</v>
      </c>
      <c r="GZ28" s="238">
        <f t="shared" si="214"/>
        <v>0</v>
      </c>
      <c r="HA28" s="239" t="str">
        <f>IFERROR(IF(GZ28&gt;20*GM28,'Referencia Parámetros'!$D$20,IF(GZ28&gt;10*GM28,'Referencia Parámetros'!$D$21,IF(GZ28&gt;5*GM28,'Referencia Parámetros'!$D$22, IF(GZ28&gt;1,'Referencia Parámetros'!$D$23,"NO APLICA")))),"")</f>
        <v/>
      </c>
      <c r="HB28" s="240" t="str">
        <f t="shared" si="145"/>
        <v/>
      </c>
      <c r="HC28" s="241">
        <f t="shared" si="146"/>
        <v>0</v>
      </c>
      <c r="HD28" s="234">
        <f t="shared" si="215"/>
        <v>0</v>
      </c>
      <c r="HE28" s="234">
        <f t="shared" si="147"/>
        <v>0</v>
      </c>
      <c r="HF28" s="234">
        <f t="shared" si="216"/>
        <v>0</v>
      </c>
      <c r="HG28" s="242">
        <f t="shared" si="217"/>
        <v>0</v>
      </c>
      <c r="HI28" s="234">
        <f t="shared" si="218"/>
        <v>16</v>
      </c>
      <c r="HJ28" s="235" t="str">
        <f t="shared" si="148"/>
        <v/>
      </c>
      <c r="HK28" s="236" t="str">
        <f>IFERROR(+VLOOKUP(HJ28,'Referencia Parámetros'!$A$2:$B$15,2),"")</f>
        <v/>
      </c>
      <c r="HL28" s="1"/>
      <c r="HM28" s="1"/>
      <c r="HN28" s="136" t="str">
        <f t="shared" si="76"/>
        <v>Completar</v>
      </c>
      <c r="HO28" s="134"/>
      <c r="HP28" s="134"/>
      <c r="HQ28" s="134"/>
      <c r="HR28" s="136" t="str">
        <f t="shared" si="77"/>
        <v>Completar</v>
      </c>
      <c r="HS28" s="137" t="str">
        <f t="shared" si="78"/>
        <v>Completar</v>
      </c>
      <c r="HT28" s="137" t="str">
        <f t="shared" si="79"/>
        <v>Completar</v>
      </c>
      <c r="HU28" s="135"/>
      <c r="HV28" s="136" t="str">
        <f t="shared" si="80"/>
        <v>Completar</v>
      </c>
      <c r="HW28" s="237">
        <f t="shared" si="219"/>
        <v>0</v>
      </c>
      <c r="HX28" s="238">
        <f t="shared" si="220"/>
        <v>0</v>
      </c>
      <c r="HY28" s="239" t="str">
        <f>IFERROR(IF(HX28&gt;20*HK28,'Referencia Parámetros'!$D$20,IF(HX28&gt;10*HK28,'Referencia Parámetros'!$D$21,IF(HX28&gt;5*HK28,'Referencia Parámetros'!$D$22, IF(HX28&gt;1,'Referencia Parámetros'!$D$23,"NO APLICA")))),"")</f>
        <v/>
      </c>
      <c r="HZ28" s="240" t="str">
        <f t="shared" si="150"/>
        <v/>
      </c>
      <c r="IA28" s="241">
        <f t="shared" si="151"/>
        <v>0</v>
      </c>
      <c r="IB28" s="234">
        <f t="shared" si="221"/>
        <v>0</v>
      </c>
      <c r="IC28" s="234">
        <f t="shared" si="152"/>
        <v>0</v>
      </c>
      <c r="ID28" s="234">
        <f t="shared" si="222"/>
        <v>0</v>
      </c>
      <c r="IE28" s="242">
        <f t="shared" si="223"/>
        <v>0</v>
      </c>
      <c r="IG28" s="234">
        <f t="shared" si="224"/>
        <v>16</v>
      </c>
      <c r="IH28" s="235" t="str">
        <f t="shared" si="153"/>
        <v/>
      </c>
      <c r="II28" s="236" t="str">
        <f>IFERROR(+VLOOKUP(IH28,'Referencia Parámetros'!$A$2:$B$15,2),"")</f>
        <v/>
      </c>
      <c r="IJ28" s="1"/>
      <c r="IK28" s="1"/>
      <c r="IL28" s="136" t="str">
        <f t="shared" si="85"/>
        <v>Completar</v>
      </c>
      <c r="IM28" s="134"/>
      <c r="IN28" s="134"/>
      <c r="IO28" s="134"/>
      <c r="IP28" s="136" t="str">
        <f t="shared" si="86"/>
        <v>Completar</v>
      </c>
      <c r="IQ28" s="137" t="str">
        <f t="shared" si="87"/>
        <v>Completar</v>
      </c>
      <c r="IR28" s="137" t="str">
        <f t="shared" si="88"/>
        <v>Completar</v>
      </c>
      <c r="IS28" s="135"/>
      <c r="IT28" s="136" t="str">
        <f t="shared" si="89"/>
        <v>Completar</v>
      </c>
      <c r="IU28" s="237">
        <f t="shared" si="225"/>
        <v>0</v>
      </c>
      <c r="IV28" s="238">
        <f t="shared" si="226"/>
        <v>0</v>
      </c>
      <c r="IW28" s="239" t="str">
        <f>IFERROR(IF(IV28&gt;20*II28,'Referencia Parámetros'!$D$20,IF(IV28&gt;10*II28,'Referencia Parámetros'!$D$21,IF(IV28&gt;5*II28,'Referencia Parámetros'!$D$22, IF(IV28&gt;1,'Referencia Parámetros'!$D$23,"NO APLICA")))),"")</f>
        <v/>
      </c>
      <c r="IX28" s="240" t="str">
        <f t="shared" si="155"/>
        <v/>
      </c>
      <c r="IY28" s="241">
        <f t="shared" si="156"/>
        <v>0</v>
      </c>
      <c r="IZ28" s="234">
        <f t="shared" si="227"/>
        <v>0</v>
      </c>
      <c r="JA28" s="234">
        <f t="shared" si="157"/>
        <v>0</v>
      </c>
      <c r="JB28" s="234">
        <f t="shared" si="228"/>
        <v>0</v>
      </c>
      <c r="JC28" s="242">
        <f t="shared" si="229"/>
        <v>0</v>
      </c>
      <c r="JD28" s="198"/>
      <c r="JE28" s="234">
        <f t="shared" si="230"/>
        <v>16</v>
      </c>
      <c r="JF28" s="235" t="str">
        <f t="shared" si="158"/>
        <v/>
      </c>
      <c r="JG28" s="236" t="str">
        <f>IFERROR(+VLOOKUP(JF28,'Referencia Parámetros'!$A$2:$B$15,2),"")</f>
        <v/>
      </c>
      <c r="JH28" s="1"/>
      <c r="JI28" s="1"/>
      <c r="JJ28" s="136" t="str">
        <f t="shared" si="94"/>
        <v>Completar</v>
      </c>
      <c r="JK28" s="134"/>
      <c r="JL28" s="134"/>
      <c r="JM28" s="134"/>
      <c r="JN28" s="136" t="str">
        <f t="shared" si="95"/>
        <v>Completar</v>
      </c>
      <c r="JO28" s="137" t="str">
        <f t="shared" si="96"/>
        <v>Completar</v>
      </c>
      <c r="JP28" s="137" t="str">
        <f t="shared" si="97"/>
        <v>Completar</v>
      </c>
      <c r="JQ28" s="135"/>
      <c r="JR28" s="136" t="str">
        <f t="shared" si="98"/>
        <v>Completar</v>
      </c>
      <c r="JS28" s="237">
        <f t="shared" si="231"/>
        <v>0</v>
      </c>
      <c r="JT28" s="238">
        <f t="shared" si="232"/>
        <v>0</v>
      </c>
      <c r="JU28" s="239" t="str">
        <f>IFERROR(IF(JT28&gt;20*JG28,'Referencia Parámetros'!$D$20,IF(JT28&gt;10*JG28,'Referencia Parámetros'!$D$21,IF(JT28&gt;5*JG28,'Referencia Parámetros'!$D$22, IF(JT28&gt;1,'Referencia Parámetros'!$D$23,"NO APLICA")))),"")</f>
        <v/>
      </c>
      <c r="JV28" s="240" t="str">
        <f t="shared" si="160"/>
        <v/>
      </c>
      <c r="JW28" s="241">
        <f t="shared" si="161"/>
        <v>0</v>
      </c>
      <c r="JX28" s="234">
        <f t="shared" si="233"/>
        <v>0</v>
      </c>
      <c r="JY28" s="234">
        <f t="shared" si="162"/>
        <v>0</v>
      </c>
      <c r="JZ28" s="234">
        <f t="shared" si="234"/>
        <v>0</v>
      </c>
      <c r="KA28" s="242">
        <f t="shared" si="235"/>
        <v>0</v>
      </c>
    </row>
    <row r="29" spans="1:287" x14ac:dyDescent="0.25">
      <c r="A29" s="234">
        <f t="shared" si="163"/>
        <v>17</v>
      </c>
      <c r="B29" s="235" t="str">
        <f t="shared" si="164"/>
        <v/>
      </c>
      <c r="C29" s="236" t="str">
        <f>+IFERROR(VLOOKUP(B29,'Referencia Parámetros'!$A$2:$B$18,2),"")</f>
        <v/>
      </c>
      <c r="D29" s="1"/>
      <c r="E29" s="1"/>
      <c r="F29" s="136" t="str">
        <f>IFERROR(+VLOOKUP(D29,'Año 1'!JI$14:JK$113,3,FALSE),"Completar")</f>
        <v>Completar</v>
      </c>
      <c r="G29" s="134"/>
      <c r="H29" s="134"/>
      <c r="I29" s="134"/>
      <c r="J29" s="136" t="str">
        <f>+IFERROR(VLOOKUP(D29,'Año 1'!JI$14:JS$113,7,0),"Completar")</f>
        <v>Completar</v>
      </c>
      <c r="K29" s="137" t="str">
        <f>IFERROR(VLOOKUP(D29,'Año 1'!JI$14:JS$113,8,FALSE),"Completar")</f>
        <v>Completar</v>
      </c>
      <c r="L29" s="137" t="str">
        <f>IFERROR(VLOOKUP(D29,'Año 1'!JI$14:JS$113,9,FALSE),"Completar")</f>
        <v>Completar</v>
      </c>
      <c r="M29" s="135"/>
      <c r="N29" s="136" t="str">
        <f>IFERROR(VLOOKUP(D29,'Año 1'!JI$14:JS$113,11,FALSE),"Completar")</f>
        <v>Completar</v>
      </c>
      <c r="O29" s="237">
        <f t="shared" si="165"/>
        <v>0</v>
      </c>
      <c r="P29" s="238">
        <f t="shared" si="166"/>
        <v>0</v>
      </c>
      <c r="Q29" s="239" t="str">
        <f>IFERROR(IF(P29&gt;20*C29,'Referencia Parámetros'!$D$20,IF(P29&gt;10*C29,'Referencia Parámetros'!$D$21,IF(P29&gt;5*C29,'Referencia Parámetros'!$D$22, IF(P29&gt;1,'Referencia Parámetros'!$D$23,"NO APLICA")))),"")</f>
        <v/>
      </c>
      <c r="R29" s="240" t="str">
        <f t="shared" si="105"/>
        <v/>
      </c>
      <c r="S29" s="241">
        <f t="shared" si="106"/>
        <v>0</v>
      </c>
      <c r="T29" s="234">
        <f t="shared" si="167"/>
        <v>0</v>
      </c>
      <c r="U29" s="234">
        <f t="shared" si="107"/>
        <v>0</v>
      </c>
      <c r="V29" s="234">
        <f t="shared" si="168"/>
        <v>0</v>
      </c>
      <c r="W29" s="242">
        <f t="shared" si="169"/>
        <v>0</v>
      </c>
      <c r="Y29" s="234">
        <f t="shared" si="170"/>
        <v>17</v>
      </c>
      <c r="Z29" s="235" t="str">
        <f t="shared" si="108"/>
        <v/>
      </c>
      <c r="AA29" s="236" t="str">
        <f>IFERROR(VLOOKUP(Z29,'Referencia Parámetros'!$A$2:$B$15,2),"")</f>
        <v/>
      </c>
      <c r="AB29" s="1"/>
      <c r="AC29" s="1"/>
      <c r="AD29" s="136" t="str">
        <f t="shared" si="4"/>
        <v>Completar</v>
      </c>
      <c r="AE29" s="134"/>
      <c r="AF29" s="134"/>
      <c r="AG29" s="134"/>
      <c r="AH29" s="136" t="str">
        <f t="shared" si="5"/>
        <v>Completar</v>
      </c>
      <c r="AI29" s="137" t="str">
        <f t="shared" si="6"/>
        <v>Completar</v>
      </c>
      <c r="AJ29" s="137" t="str">
        <f t="shared" si="7"/>
        <v>Completar</v>
      </c>
      <c r="AK29" s="135"/>
      <c r="AL29" s="136" t="str">
        <f t="shared" si="8"/>
        <v>Completar</v>
      </c>
      <c r="AM29" s="237">
        <f t="shared" si="171"/>
        <v>0</v>
      </c>
      <c r="AN29" s="238">
        <f t="shared" si="172"/>
        <v>0</v>
      </c>
      <c r="AO29" s="239" t="str">
        <f>IFERROR(IF(AN29&gt;20*AA29,'Referencia Parámetros'!$D$20,IF(AN29&gt;10*AA29,'Referencia Parámetros'!$D$21,IF(AN29&gt;5*AA29,'Referencia Parámetros'!$D$22, IF(AN29&gt;1,'Referencia Parámetros'!$D$23,"NO APLICA")))),"")</f>
        <v/>
      </c>
      <c r="AP29" s="240" t="str">
        <f t="shared" si="110"/>
        <v/>
      </c>
      <c r="AQ29" s="241">
        <f t="shared" si="111"/>
        <v>0</v>
      </c>
      <c r="AR29" s="234">
        <f t="shared" si="173"/>
        <v>0</v>
      </c>
      <c r="AS29" s="234">
        <f t="shared" si="112"/>
        <v>0</v>
      </c>
      <c r="AT29" s="234">
        <f t="shared" si="174"/>
        <v>0</v>
      </c>
      <c r="AU29" s="242">
        <f t="shared" si="175"/>
        <v>0</v>
      </c>
      <c r="AW29" s="234">
        <f t="shared" si="176"/>
        <v>17</v>
      </c>
      <c r="AX29" s="235" t="str">
        <f t="shared" si="113"/>
        <v/>
      </c>
      <c r="AY29" s="236" t="str">
        <f>IFERROR(VLOOKUP(AX29,'Referencia Parámetros'!$A$2:$B$15,2),"")</f>
        <v/>
      </c>
      <c r="AZ29" s="1"/>
      <c r="BA29" s="1"/>
      <c r="BB29" s="136" t="str">
        <f t="shared" si="13"/>
        <v>Completar</v>
      </c>
      <c r="BC29" s="134"/>
      <c r="BD29" s="134"/>
      <c r="BE29" s="134"/>
      <c r="BF29" s="136" t="str">
        <f t="shared" si="14"/>
        <v>Completar</v>
      </c>
      <c r="BG29" s="137" t="str">
        <f t="shared" si="15"/>
        <v>Completar</v>
      </c>
      <c r="BH29" s="137" t="str">
        <f t="shared" si="16"/>
        <v>Completar</v>
      </c>
      <c r="BI29" s="135"/>
      <c r="BJ29" s="136" t="str">
        <f t="shared" si="17"/>
        <v>Completar</v>
      </c>
      <c r="BK29" s="237">
        <f t="shared" si="177"/>
        <v>0</v>
      </c>
      <c r="BL29" s="238">
        <f t="shared" si="178"/>
        <v>0</v>
      </c>
      <c r="BM29" s="239" t="str">
        <f>IFERROR(IF(BL29&gt;20*AY29,'Referencia Parámetros'!$D$20,IF(BL29&gt;10*AY29,'Referencia Parámetros'!$D$21,IF(BL29&gt;5*AY29,'Referencia Parámetros'!$D$22, IF(BL29&gt;1,'Referencia Parámetros'!$D$23,"NO APLICA")))),"")</f>
        <v/>
      </c>
      <c r="BN29" s="240" t="str">
        <f t="shared" si="115"/>
        <v/>
      </c>
      <c r="BO29" s="241">
        <f t="shared" si="116"/>
        <v>0</v>
      </c>
      <c r="BP29" s="234">
        <f t="shared" si="179"/>
        <v>0</v>
      </c>
      <c r="BQ29" s="234">
        <f t="shared" si="117"/>
        <v>0</v>
      </c>
      <c r="BR29" s="234">
        <f t="shared" si="180"/>
        <v>0</v>
      </c>
      <c r="BS29" s="242">
        <f t="shared" si="181"/>
        <v>0</v>
      </c>
      <c r="BU29" s="234">
        <f t="shared" si="182"/>
        <v>17</v>
      </c>
      <c r="BV29" s="235" t="str">
        <f t="shared" si="118"/>
        <v/>
      </c>
      <c r="BW29" s="236" t="str">
        <f>IFERROR(VLOOKUP(BV29,'Referencia Parámetros'!$A$2:$B$15,2),"")</f>
        <v/>
      </c>
      <c r="BX29" s="1"/>
      <c r="BY29" s="1"/>
      <c r="BZ29" s="136" t="str">
        <f t="shared" si="22"/>
        <v>Completar</v>
      </c>
      <c r="CA29" s="134"/>
      <c r="CB29" s="134"/>
      <c r="CC29" s="134"/>
      <c r="CD29" s="136" t="str">
        <f t="shared" si="23"/>
        <v>Completar</v>
      </c>
      <c r="CE29" s="137" t="str">
        <f t="shared" si="24"/>
        <v>Completar</v>
      </c>
      <c r="CF29" s="137" t="str">
        <f t="shared" si="25"/>
        <v>Completar</v>
      </c>
      <c r="CG29" s="135"/>
      <c r="CH29" s="136" t="str">
        <f t="shared" si="26"/>
        <v>Completar</v>
      </c>
      <c r="CI29" s="237">
        <f t="shared" si="183"/>
        <v>0</v>
      </c>
      <c r="CJ29" s="238">
        <f t="shared" si="184"/>
        <v>0</v>
      </c>
      <c r="CK29" s="239" t="str">
        <f>IFERROR(IF(CJ29&gt;20*BW29,'Referencia Parámetros'!$D$20,IF(CJ29&gt;10*BW29,'Referencia Parámetros'!$D$21,IF(CJ29&gt;5*BW29,'Referencia Parámetros'!$D$22, IF(CJ29&gt;1,'Referencia Parámetros'!$D$23,"NO APLICA")))),"")</f>
        <v/>
      </c>
      <c r="CL29" s="240" t="str">
        <f t="shared" si="120"/>
        <v/>
      </c>
      <c r="CM29" s="241">
        <f t="shared" si="121"/>
        <v>0</v>
      </c>
      <c r="CN29" s="234">
        <f t="shared" si="185"/>
        <v>0</v>
      </c>
      <c r="CO29" s="234">
        <f t="shared" si="122"/>
        <v>0</v>
      </c>
      <c r="CP29" s="234">
        <f t="shared" si="186"/>
        <v>0</v>
      </c>
      <c r="CQ29" s="242">
        <f t="shared" si="187"/>
        <v>0</v>
      </c>
      <c r="CS29" s="234">
        <f t="shared" si="188"/>
        <v>17</v>
      </c>
      <c r="CT29" s="235" t="str">
        <f t="shared" si="123"/>
        <v/>
      </c>
      <c r="CU29" s="236" t="str">
        <f>IFERROR(+VLOOKUP(CT29,'Referencia Parámetros'!$A$2:$B$15,2),"")</f>
        <v/>
      </c>
      <c r="CV29" s="1"/>
      <c r="CW29" s="1"/>
      <c r="CX29" s="136" t="str">
        <f t="shared" si="31"/>
        <v>Completar</v>
      </c>
      <c r="CY29" s="134"/>
      <c r="CZ29" s="134"/>
      <c r="DA29" s="134"/>
      <c r="DB29" s="136" t="str">
        <f t="shared" si="32"/>
        <v>Completar</v>
      </c>
      <c r="DC29" s="137" t="str">
        <f t="shared" si="33"/>
        <v>Completar</v>
      </c>
      <c r="DD29" s="137" t="str">
        <f t="shared" si="34"/>
        <v>Completar</v>
      </c>
      <c r="DE29" s="135"/>
      <c r="DF29" s="136" t="str">
        <f t="shared" si="35"/>
        <v>Completar</v>
      </c>
      <c r="DG29" s="237">
        <f t="shared" si="189"/>
        <v>0</v>
      </c>
      <c r="DH29" s="238">
        <f t="shared" si="190"/>
        <v>0</v>
      </c>
      <c r="DI29" s="239" t="str">
        <f>IFERROR(IF(DH29&gt;20*CU29,'Referencia Parámetros'!$D$20,IF(DH29&gt;10*CU29,'Referencia Parámetros'!$D$21,IF(DH29&gt;5*CU29,'Referencia Parámetros'!$D$22, IF(DH29&gt;1,'Referencia Parámetros'!$D$23,"NO APLICA")))),"")</f>
        <v/>
      </c>
      <c r="DJ29" s="240" t="str">
        <f t="shared" si="125"/>
        <v/>
      </c>
      <c r="DK29" s="241">
        <f t="shared" si="126"/>
        <v>0</v>
      </c>
      <c r="DL29" s="234">
        <f t="shared" si="191"/>
        <v>0</v>
      </c>
      <c r="DM29" s="234">
        <f t="shared" si="127"/>
        <v>0</v>
      </c>
      <c r="DN29" s="234">
        <f t="shared" si="192"/>
        <v>0</v>
      </c>
      <c r="DO29" s="242">
        <f t="shared" si="193"/>
        <v>0</v>
      </c>
      <c r="DQ29" s="234">
        <f t="shared" si="194"/>
        <v>17</v>
      </c>
      <c r="DR29" s="235" t="str">
        <f t="shared" si="128"/>
        <v/>
      </c>
      <c r="DS29" s="236" t="str">
        <f>IFERROR(+VLOOKUP(DR29,'Referencia Parámetros'!$A$2:$B$15,2),"")</f>
        <v/>
      </c>
      <c r="DT29" s="1"/>
      <c r="DU29" s="1"/>
      <c r="DV29" s="136" t="str">
        <f t="shared" si="40"/>
        <v>Completar</v>
      </c>
      <c r="DW29" s="134"/>
      <c r="DX29" s="134"/>
      <c r="DY29" s="134"/>
      <c r="DZ29" s="136" t="str">
        <f t="shared" si="41"/>
        <v>Completar</v>
      </c>
      <c r="EA29" s="137" t="str">
        <f t="shared" si="42"/>
        <v>Completar</v>
      </c>
      <c r="EB29" s="137" t="str">
        <f t="shared" si="43"/>
        <v>Completar</v>
      </c>
      <c r="EC29" s="135"/>
      <c r="ED29" s="136" t="str">
        <f t="shared" si="44"/>
        <v>Completar</v>
      </c>
      <c r="EE29" s="237">
        <f t="shared" si="195"/>
        <v>0</v>
      </c>
      <c r="EF29" s="238">
        <f t="shared" si="196"/>
        <v>0</v>
      </c>
      <c r="EG29" s="239" t="str">
        <f>IFERROR(IF(EF29&gt;20*DS29,'Referencia Parámetros'!$D$20,IF(EF29&gt;10*DS29,'Referencia Parámetros'!$D$21,IF(EF29&gt;5*DS29,'Referencia Parámetros'!$D$22, IF(EF29&gt;1,'Referencia Parámetros'!$D$23,"NO APLICA")))),"")</f>
        <v/>
      </c>
      <c r="EH29" s="240" t="str">
        <f t="shared" si="130"/>
        <v/>
      </c>
      <c r="EI29" s="241">
        <f t="shared" si="131"/>
        <v>0</v>
      </c>
      <c r="EJ29" s="234">
        <f t="shared" si="197"/>
        <v>0</v>
      </c>
      <c r="EK29" s="234">
        <f t="shared" si="132"/>
        <v>0</v>
      </c>
      <c r="EL29" s="234">
        <f t="shared" si="198"/>
        <v>0</v>
      </c>
      <c r="EM29" s="242">
        <f t="shared" si="199"/>
        <v>0</v>
      </c>
      <c r="EO29" s="234">
        <f t="shared" si="200"/>
        <v>17</v>
      </c>
      <c r="EP29" s="235" t="str">
        <f t="shared" si="133"/>
        <v/>
      </c>
      <c r="EQ29" s="236" t="str">
        <f>IFERROR(+VLOOKUP(EP29,'Referencia Parámetros'!$A$2:$B$15,2),"")</f>
        <v/>
      </c>
      <c r="ER29" s="1"/>
      <c r="ES29" s="1"/>
      <c r="ET29" s="136" t="str">
        <f t="shared" si="49"/>
        <v>Completar</v>
      </c>
      <c r="EU29" s="134"/>
      <c r="EV29" s="134"/>
      <c r="EW29" s="134"/>
      <c r="EX29" s="136" t="str">
        <f t="shared" si="50"/>
        <v>Completar</v>
      </c>
      <c r="EY29" s="137" t="str">
        <f t="shared" si="51"/>
        <v>Completar</v>
      </c>
      <c r="EZ29" s="137" t="str">
        <f t="shared" si="52"/>
        <v>Completar</v>
      </c>
      <c r="FA29" s="135"/>
      <c r="FB29" s="136" t="str">
        <f t="shared" si="53"/>
        <v>Completar</v>
      </c>
      <c r="FC29" s="237">
        <f t="shared" si="201"/>
        <v>0</v>
      </c>
      <c r="FD29" s="238">
        <f t="shared" si="202"/>
        <v>0</v>
      </c>
      <c r="FE29" s="239" t="str">
        <f>IFERROR(IF(FD29&gt;20*EQ29,'Referencia Parámetros'!$D$20,IF(FD29&gt;10*EQ29,'Referencia Parámetros'!$D$21,IF(FD29&gt;5*EQ29,'Referencia Parámetros'!$D$22, IF(FD29&gt;1,'Referencia Parámetros'!$D$23,"NO APLICA")))),"")</f>
        <v/>
      </c>
      <c r="FF29" s="240" t="str">
        <f t="shared" si="135"/>
        <v/>
      </c>
      <c r="FG29" s="241">
        <f t="shared" si="136"/>
        <v>0</v>
      </c>
      <c r="FH29" s="234">
        <f t="shared" si="203"/>
        <v>0</v>
      </c>
      <c r="FI29" s="234">
        <f t="shared" si="137"/>
        <v>0</v>
      </c>
      <c r="FJ29" s="234">
        <f t="shared" si="204"/>
        <v>0</v>
      </c>
      <c r="FK29" s="242">
        <f t="shared" si="205"/>
        <v>0</v>
      </c>
      <c r="FM29" s="234">
        <f t="shared" si="206"/>
        <v>17</v>
      </c>
      <c r="FN29" s="235" t="str">
        <f t="shared" si="138"/>
        <v/>
      </c>
      <c r="FO29" s="236" t="str">
        <f>IFERROR(+VLOOKUP(FN29,'Referencia Parámetros'!$A$2:$B$15,2),"")</f>
        <v/>
      </c>
      <c r="FP29" s="1"/>
      <c r="FQ29" s="1"/>
      <c r="FR29" s="136" t="str">
        <f t="shared" si="58"/>
        <v>Completar</v>
      </c>
      <c r="FS29" s="134"/>
      <c r="FT29" s="134"/>
      <c r="FU29" s="134"/>
      <c r="FV29" s="136" t="str">
        <f t="shared" si="59"/>
        <v>Completar</v>
      </c>
      <c r="FW29" s="137" t="str">
        <f t="shared" si="60"/>
        <v>Completar</v>
      </c>
      <c r="FX29" s="137" t="str">
        <f t="shared" si="61"/>
        <v>Completar</v>
      </c>
      <c r="FY29" s="135"/>
      <c r="FZ29" s="136" t="str">
        <f t="shared" si="62"/>
        <v>Completar</v>
      </c>
      <c r="GA29" s="237">
        <f t="shared" si="207"/>
        <v>0</v>
      </c>
      <c r="GB29" s="238">
        <f t="shared" si="208"/>
        <v>0</v>
      </c>
      <c r="GC29" s="239" t="str">
        <f>IFERROR(IF(GB29&gt;20*FO29,'Referencia Parámetros'!$D$20,IF(GB29&gt;10*FO29,'Referencia Parámetros'!$D$21,IF(GB29&gt;5*FO29,'Referencia Parámetros'!$D$22, IF(GB29&gt;1,'Referencia Parámetros'!$D$23,"NO APLICA")))),"")</f>
        <v/>
      </c>
      <c r="GD29" s="240" t="str">
        <f t="shared" si="140"/>
        <v/>
      </c>
      <c r="GE29" s="241">
        <f t="shared" si="141"/>
        <v>0</v>
      </c>
      <c r="GF29" s="234">
        <f t="shared" si="209"/>
        <v>0</v>
      </c>
      <c r="GG29" s="234">
        <f t="shared" si="142"/>
        <v>0</v>
      </c>
      <c r="GH29" s="234">
        <f t="shared" si="210"/>
        <v>0</v>
      </c>
      <c r="GI29" s="242">
        <f t="shared" si="211"/>
        <v>0</v>
      </c>
      <c r="GK29" s="234">
        <f t="shared" si="212"/>
        <v>17</v>
      </c>
      <c r="GL29" s="235" t="str">
        <f t="shared" si="143"/>
        <v/>
      </c>
      <c r="GM29" s="236" t="str">
        <f>IFERROR(+VLOOKUP(GL29,'Referencia Parámetros'!$A$2:$B$15,2),"")</f>
        <v/>
      </c>
      <c r="GN29" s="1"/>
      <c r="GO29" s="1"/>
      <c r="GP29" s="136" t="str">
        <f t="shared" si="67"/>
        <v>Completar</v>
      </c>
      <c r="GQ29" s="134"/>
      <c r="GR29" s="134"/>
      <c r="GS29" s="134"/>
      <c r="GT29" s="136" t="str">
        <f t="shared" si="68"/>
        <v>Completar</v>
      </c>
      <c r="GU29" s="137" t="str">
        <f t="shared" si="69"/>
        <v>Completar</v>
      </c>
      <c r="GV29" s="137" t="str">
        <f t="shared" si="70"/>
        <v>Completar</v>
      </c>
      <c r="GW29" s="135"/>
      <c r="GX29" s="136" t="str">
        <f t="shared" si="71"/>
        <v>Completar</v>
      </c>
      <c r="GY29" s="237">
        <f t="shared" si="213"/>
        <v>0</v>
      </c>
      <c r="GZ29" s="238">
        <f t="shared" si="214"/>
        <v>0</v>
      </c>
      <c r="HA29" s="239" t="str">
        <f>IFERROR(IF(GZ29&gt;20*GM29,'Referencia Parámetros'!$D$20,IF(GZ29&gt;10*GM29,'Referencia Parámetros'!$D$21,IF(GZ29&gt;5*GM29,'Referencia Parámetros'!$D$22, IF(GZ29&gt;1,'Referencia Parámetros'!$D$23,"NO APLICA")))),"")</f>
        <v/>
      </c>
      <c r="HB29" s="240" t="str">
        <f t="shared" si="145"/>
        <v/>
      </c>
      <c r="HC29" s="241">
        <f t="shared" si="146"/>
        <v>0</v>
      </c>
      <c r="HD29" s="234">
        <f t="shared" si="215"/>
        <v>0</v>
      </c>
      <c r="HE29" s="234">
        <f t="shared" si="147"/>
        <v>0</v>
      </c>
      <c r="HF29" s="234">
        <f t="shared" si="216"/>
        <v>0</v>
      </c>
      <c r="HG29" s="242">
        <f t="shared" si="217"/>
        <v>0</v>
      </c>
      <c r="HI29" s="234">
        <f t="shared" si="218"/>
        <v>17</v>
      </c>
      <c r="HJ29" s="235" t="str">
        <f t="shared" si="148"/>
        <v/>
      </c>
      <c r="HK29" s="236" t="str">
        <f>IFERROR(+VLOOKUP(HJ29,'Referencia Parámetros'!$A$2:$B$15,2),"")</f>
        <v/>
      </c>
      <c r="HL29" s="1"/>
      <c r="HM29" s="1"/>
      <c r="HN29" s="136" t="str">
        <f t="shared" si="76"/>
        <v>Completar</v>
      </c>
      <c r="HO29" s="134"/>
      <c r="HP29" s="134"/>
      <c r="HQ29" s="134"/>
      <c r="HR29" s="136" t="str">
        <f t="shared" si="77"/>
        <v>Completar</v>
      </c>
      <c r="HS29" s="137" t="str">
        <f t="shared" si="78"/>
        <v>Completar</v>
      </c>
      <c r="HT29" s="137" t="str">
        <f t="shared" si="79"/>
        <v>Completar</v>
      </c>
      <c r="HU29" s="135"/>
      <c r="HV29" s="136" t="str">
        <f t="shared" si="80"/>
        <v>Completar</v>
      </c>
      <c r="HW29" s="237">
        <f t="shared" si="219"/>
        <v>0</v>
      </c>
      <c r="HX29" s="238">
        <f t="shared" si="220"/>
        <v>0</v>
      </c>
      <c r="HY29" s="239" t="str">
        <f>IFERROR(IF(HX29&gt;20*HK29,'Referencia Parámetros'!$D$20,IF(HX29&gt;10*HK29,'Referencia Parámetros'!$D$21,IF(HX29&gt;5*HK29,'Referencia Parámetros'!$D$22, IF(HX29&gt;1,'Referencia Parámetros'!$D$23,"NO APLICA")))),"")</f>
        <v/>
      </c>
      <c r="HZ29" s="240" t="str">
        <f t="shared" si="150"/>
        <v/>
      </c>
      <c r="IA29" s="241">
        <f t="shared" si="151"/>
        <v>0</v>
      </c>
      <c r="IB29" s="234">
        <f t="shared" si="221"/>
        <v>0</v>
      </c>
      <c r="IC29" s="234">
        <f t="shared" si="152"/>
        <v>0</v>
      </c>
      <c r="ID29" s="234">
        <f t="shared" si="222"/>
        <v>0</v>
      </c>
      <c r="IE29" s="242">
        <f t="shared" si="223"/>
        <v>0</v>
      </c>
      <c r="IG29" s="234">
        <f t="shared" si="224"/>
        <v>17</v>
      </c>
      <c r="IH29" s="235" t="str">
        <f t="shared" si="153"/>
        <v/>
      </c>
      <c r="II29" s="236" t="str">
        <f>IFERROR(+VLOOKUP(IH29,'Referencia Parámetros'!$A$2:$B$15,2),"")</f>
        <v/>
      </c>
      <c r="IJ29" s="1"/>
      <c r="IK29" s="1"/>
      <c r="IL29" s="136" t="str">
        <f t="shared" si="85"/>
        <v>Completar</v>
      </c>
      <c r="IM29" s="134"/>
      <c r="IN29" s="134"/>
      <c r="IO29" s="134"/>
      <c r="IP29" s="136" t="str">
        <f t="shared" si="86"/>
        <v>Completar</v>
      </c>
      <c r="IQ29" s="137" t="str">
        <f t="shared" si="87"/>
        <v>Completar</v>
      </c>
      <c r="IR29" s="137" t="str">
        <f t="shared" si="88"/>
        <v>Completar</v>
      </c>
      <c r="IS29" s="135"/>
      <c r="IT29" s="136" t="str">
        <f t="shared" si="89"/>
        <v>Completar</v>
      </c>
      <c r="IU29" s="237">
        <f t="shared" si="225"/>
        <v>0</v>
      </c>
      <c r="IV29" s="238">
        <f t="shared" si="226"/>
        <v>0</v>
      </c>
      <c r="IW29" s="239" t="str">
        <f>IFERROR(IF(IV29&gt;20*II29,'Referencia Parámetros'!$D$20,IF(IV29&gt;10*II29,'Referencia Parámetros'!$D$21,IF(IV29&gt;5*II29,'Referencia Parámetros'!$D$22, IF(IV29&gt;1,'Referencia Parámetros'!$D$23,"NO APLICA")))),"")</f>
        <v/>
      </c>
      <c r="IX29" s="240" t="str">
        <f t="shared" si="155"/>
        <v/>
      </c>
      <c r="IY29" s="241">
        <f t="shared" si="156"/>
        <v>0</v>
      </c>
      <c r="IZ29" s="234">
        <f t="shared" si="227"/>
        <v>0</v>
      </c>
      <c r="JA29" s="234">
        <f t="shared" si="157"/>
        <v>0</v>
      </c>
      <c r="JB29" s="234">
        <f t="shared" si="228"/>
        <v>0</v>
      </c>
      <c r="JC29" s="242">
        <f t="shared" si="229"/>
        <v>0</v>
      </c>
      <c r="JD29" s="198"/>
      <c r="JE29" s="234">
        <f t="shared" si="230"/>
        <v>17</v>
      </c>
      <c r="JF29" s="235" t="str">
        <f t="shared" si="158"/>
        <v/>
      </c>
      <c r="JG29" s="236" t="str">
        <f>IFERROR(+VLOOKUP(JF29,'Referencia Parámetros'!$A$2:$B$15,2),"")</f>
        <v/>
      </c>
      <c r="JH29" s="1"/>
      <c r="JI29" s="1"/>
      <c r="JJ29" s="136" t="str">
        <f t="shared" si="94"/>
        <v>Completar</v>
      </c>
      <c r="JK29" s="134"/>
      <c r="JL29" s="134"/>
      <c r="JM29" s="134"/>
      <c r="JN29" s="136" t="str">
        <f t="shared" si="95"/>
        <v>Completar</v>
      </c>
      <c r="JO29" s="137" t="str">
        <f t="shared" si="96"/>
        <v>Completar</v>
      </c>
      <c r="JP29" s="137" t="str">
        <f t="shared" si="97"/>
        <v>Completar</v>
      </c>
      <c r="JQ29" s="135"/>
      <c r="JR29" s="136" t="str">
        <f t="shared" si="98"/>
        <v>Completar</v>
      </c>
      <c r="JS29" s="237">
        <f t="shared" si="231"/>
        <v>0</v>
      </c>
      <c r="JT29" s="238">
        <f t="shared" si="232"/>
        <v>0</v>
      </c>
      <c r="JU29" s="239" t="str">
        <f>IFERROR(IF(JT29&gt;20*JG29,'Referencia Parámetros'!$D$20,IF(JT29&gt;10*JG29,'Referencia Parámetros'!$D$21,IF(JT29&gt;5*JG29,'Referencia Parámetros'!$D$22, IF(JT29&gt;1,'Referencia Parámetros'!$D$23,"NO APLICA")))),"")</f>
        <v/>
      </c>
      <c r="JV29" s="240" t="str">
        <f t="shared" si="160"/>
        <v/>
      </c>
      <c r="JW29" s="241">
        <f t="shared" si="161"/>
        <v>0</v>
      </c>
      <c r="JX29" s="234">
        <f t="shared" si="233"/>
        <v>0</v>
      </c>
      <c r="JY29" s="234">
        <f t="shared" si="162"/>
        <v>0</v>
      </c>
      <c r="JZ29" s="234">
        <f t="shared" si="234"/>
        <v>0</v>
      </c>
      <c r="KA29" s="242">
        <f t="shared" si="235"/>
        <v>0</v>
      </c>
    </row>
    <row r="30" spans="1:287" x14ac:dyDescent="0.25">
      <c r="A30" s="234">
        <f t="shared" si="163"/>
        <v>18</v>
      </c>
      <c r="B30" s="235" t="str">
        <f t="shared" si="164"/>
        <v/>
      </c>
      <c r="C30" s="236" t="str">
        <f>+IFERROR(VLOOKUP(B30,'Referencia Parámetros'!$A$2:$B$18,2),"")</f>
        <v/>
      </c>
      <c r="D30" s="1"/>
      <c r="E30" s="1"/>
      <c r="F30" s="136" t="str">
        <f>IFERROR(+VLOOKUP(D30,'Año 1'!JI$14:JK$113,3,FALSE),"Completar")</f>
        <v>Completar</v>
      </c>
      <c r="G30" s="134"/>
      <c r="H30" s="134"/>
      <c r="I30" s="134"/>
      <c r="J30" s="136" t="str">
        <f>+IFERROR(VLOOKUP(D30,'Año 1'!JI$14:JS$113,7,0),"Completar")</f>
        <v>Completar</v>
      </c>
      <c r="K30" s="137" t="str">
        <f>IFERROR(VLOOKUP(D30,'Año 1'!JI$14:JS$113,8,FALSE),"Completar")</f>
        <v>Completar</v>
      </c>
      <c r="L30" s="137" t="str">
        <f>IFERROR(VLOOKUP(D30,'Año 1'!JI$14:JS$113,9,FALSE),"Completar")</f>
        <v>Completar</v>
      </c>
      <c r="M30" s="135"/>
      <c r="N30" s="136" t="str">
        <f>IFERROR(VLOOKUP(D30,'Año 1'!JI$14:JS$113,11,FALSE),"Completar")</f>
        <v>Completar</v>
      </c>
      <c r="O30" s="237">
        <f t="shared" si="165"/>
        <v>0</v>
      </c>
      <c r="P30" s="238">
        <f t="shared" si="166"/>
        <v>0</v>
      </c>
      <c r="Q30" s="239" t="str">
        <f>IFERROR(IF(P30&gt;20*C30,'Referencia Parámetros'!$D$20,IF(P30&gt;10*C30,'Referencia Parámetros'!$D$21,IF(P30&gt;5*C30,'Referencia Parámetros'!$D$22, IF(P30&gt;1,'Referencia Parámetros'!$D$23,"NO APLICA")))),"")</f>
        <v/>
      </c>
      <c r="R30" s="240" t="str">
        <f t="shared" si="105"/>
        <v/>
      </c>
      <c r="S30" s="241">
        <f t="shared" si="106"/>
        <v>0</v>
      </c>
      <c r="T30" s="234">
        <f t="shared" si="167"/>
        <v>0</v>
      </c>
      <c r="U30" s="234">
        <f t="shared" si="107"/>
        <v>0</v>
      </c>
      <c r="V30" s="234">
        <f t="shared" si="168"/>
        <v>0</v>
      </c>
      <c r="W30" s="242">
        <f t="shared" si="169"/>
        <v>0</v>
      </c>
      <c r="Y30" s="234">
        <f t="shared" si="170"/>
        <v>18</v>
      </c>
      <c r="Z30" s="235" t="str">
        <f t="shared" si="108"/>
        <v/>
      </c>
      <c r="AA30" s="236" t="str">
        <f>IFERROR(VLOOKUP(Z30,'Referencia Parámetros'!$A$2:$B$15,2),"")</f>
        <v/>
      </c>
      <c r="AB30" s="1"/>
      <c r="AC30" s="1"/>
      <c r="AD30" s="136" t="str">
        <f t="shared" si="4"/>
        <v>Completar</v>
      </c>
      <c r="AE30" s="134"/>
      <c r="AF30" s="134"/>
      <c r="AG30" s="134"/>
      <c r="AH30" s="136" t="str">
        <f t="shared" si="5"/>
        <v>Completar</v>
      </c>
      <c r="AI30" s="137" t="str">
        <f t="shared" si="6"/>
        <v>Completar</v>
      </c>
      <c r="AJ30" s="137" t="str">
        <f t="shared" si="7"/>
        <v>Completar</v>
      </c>
      <c r="AK30" s="135"/>
      <c r="AL30" s="136" t="str">
        <f t="shared" si="8"/>
        <v>Completar</v>
      </c>
      <c r="AM30" s="237">
        <f t="shared" si="171"/>
        <v>0</v>
      </c>
      <c r="AN30" s="238">
        <f t="shared" si="172"/>
        <v>0</v>
      </c>
      <c r="AO30" s="239" t="str">
        <f>IFERROR(IF(AN30&gt;20*AA30,'Referencia Parámetros'!$D$20,IF(AN30&gt;10*AA30,'Referencia Parámetros'!$D$21,IF(AN30&gt;5*AA30,'Referencia Parámetros'!$D$22, IF(AN30&gt;1,'Referencia Parámetros'!$D$23,"NO APLICA")))),"")</f>
        <v/>
      </c>
      <c r="AP30" s="240" t="str">
        <f t="shared" si="110"/>
        <v/>
      </c>
      <c r="AQ30" s="241">
        <f t="shared" si="111"/>
        <v>0</v>
      </c>
      <c r="AR30" s="234">
        <f t="shared" si="173"/>
        <v>0</v>
      </c>
      <c r="AS30" s="234">
        <f t="shared" si="112"/>
        <v>0</v>
      </c>
      <c r="AT30" s="234">
        <f t="shared" si="174"/>
        <v>0</v>
      </c>
      <c r="AU30" s="242">
        <f t="shared" si="175"/>
        <v>0</v>
      </c>
      <c r="AW30" s="234">
        <f t="shared" si="176"/>
        <v>18</v>
      </c>
      <c r="AX30" s="235" t="str">
        <f t="shared" si="113"/>
        <v/>
      </c>
      <c r="AY30" s="236" t="str">
        <f>IFERROR(VLOOKUP(AX30,'Referencia Parámetros'!$A$2:$B$15,2),"")</f>
        <v/>
      </c>
      <c r="AZ30" s="1"/>
      <c r="BA30" s="1"/>
      <c r="BB30" s="136" t="str">
        <f t="shared" si="13"/>
        <v>Completar</v>
      </c>
      <c r="BC30" s="134"/>
      <c r="BD30" s="134"/>
      <c r="BE30" s="134"/>
      <c r="BF30" s="136" t="str">
        <f t="shared" si="14"/>
        <v>Completar</v>
      </c>
      <c r="BG30" s="137" t="str">
        <f t="shared" si="15"/>
        <v>Completar</v>
      </c>
      <c r="BH30" s="137" t="str">
        <f t="shared" si="16"/>
        <v>Completar</v>
      </c>
      <c r="BI30" s="135"/>
      <c r="BJ30" s="136" t="str">
        <f t="shared" si="17"/>
        <v>Completar</v>
      </c>
      <c r="BK30" s="237">
        <f t="shared" si="177"/>
        <v>0</v>
      </c>
      <c r="BL30" s="238">
        <f t="shared" si="178"/>
        <v>0</v>
      </c>
      <c r="BM30" s="239" t="str">
        <f>IFERROR(IF(BL30&gt;20*AY30,'Referencia Parámetros'!$D$20,IF(BL30&gt;10*AY30,'Referencia Parámetros'!$D$21,IF(BL30&gt;5*AY30,'Referencia Parámetros'!$D$22, IF(BL30&gt;1,'Referencia Parámetros'!$D$23,"NO APLICA")))),"")</f>
        <v/>
      </c>
      <c r="BN30" s="240" t="str">
        <f t="shared" si="115"/>
        <v/>
      </c>
      <c r="BO30" s="241">
        <f t="shared" si="116"/>
        <v>0</v>
      </c>
      <c r="BP30" s="234">
        <f t="shared" si="179"/>
        <v>0</v>
      </c>
      <c r="BQ30" s="234">
        <f t="shared" si="117"/>
        <v>0</v>
      </c>
      <c r="BR30" s="234">
        <f t="shared" si="180"/>
        <v>0</v>
      </c>
      <c r="BS30" s="242">
        <f t="shared" si="181"/>
        <v>0</v>
      </c>
      <c r="BU30" s="234">
        <f t="shared" si="182"/>
        <v>18</v>
      </c>
      <c r="BV30" s="235" t="str">
        <f t="shared" si="118"/>
        <v/>
      </c>
      <c r="BW30" s="236" t="str">
        <f>IFERROR(VLOOKUP(BV30,'Referencia Parámetros'!$A$2:$B$15,2),"")</f>
        <v/>
      </c>
      <c r="BX30" s="1"/>
      <c r="BY30" s="1"/>
      <c r="BZ30" s="136" t="str">
        <f t="shared" si="22"/>
        <v>Completar</v>
      </c>
      <c r="CA30" s="134"/>
      <c r="CB30" s="134"/>
      <c r="CC30" s="134"/>
      <c r="CD30" s="136" t="str">
        <f t="shared" si="23"/>
        <v>Completar</v>
      </c>
      <c r="CE30" s="137" t="str">
        <f t="shared" si="24"/>
        <v>Completar</v>
      </c>
      <c r="CF30" s="137" t="str">
        <f t="shared" si="25"/>
        <v>Completar</v>
      </c>
      <c r="CG30" s="135"/>
      <c r="CH30" s="136" t="str">
        <f t="shared" si="26"/>
        <v>Completar</v>
      </c>
      <c r="CI30" s="237">
        <f t="shared" si="183"/>
        <v>0</v>
      </c>
      <c r="CJ30" s="238">
        <f t="shared" si="184"/>
        <v>0</v>
      </c>
      <c r="CK30" s="239" t="str">
        <f>IFERROR(IF(CJ30&gt;20*BW30,'Referencia Parámetros'!$D$20,IF(CJ30&gt;10*BW30,'Referencia Parámetros'!$D$21,IF(CJ30&gt;5*BW30,'Referencia Parámetros'!$D$22, IF(CJ30&gt;1,'Referencia Parámetros'!$D$23,"NO APLICA")))),"")</f>
        <v/>
      </c>
      <c r="CL30" s="240" t="str">
        <f t="shared" si="120"/>
        <v/>
      </c>
      <c r="CM30" s="241">
        <f t="shared" si="121"/>
        <v>0</v>
      </c>
      <c r="CN30" s="234">
        <f t="shared" si="185"/>
        <v>0</v>
      </c>
      <c r="CO30" s="234">
        <f t="shared" si="122"/>
        <v>0</v>
      </c>
      <c r="CP30" s="234">
        <f t="shared" si="186"/>
        <v>0</v>
      </c>
      <c r="CQ30" s="242">
        <f t="shared" si="187"/>
        <v>0</v>
      </c>
      <c r="CS30" s="234">
        <f t="shared" si="188"/>
        <v>18</v>
      </c>
      <c r="CT30" s="235" t="str">
        <f t="shared" si="123"/>
        <v/>
      </c>
      <c r="CU30" s="236" t="str">
        <f>IFERROR(+VLOOKUP(CT30,'Referencia Parámetros'!$A$2:$B$15,2),"")</f>
        <v/>
      </c>
      <c r="CV30" s="1"/>
      <c r="CW30" s="1"/>
      <c r="CX30" s="136" t="str">
        <f t="shared" si="31"/>
        <v>Completar</v>
      </c>
      <c r="CY30" s="134"/>
      <c r="CZ30" s="134"/>
      <c r="DA30" s="134"/>
      <c r="DB30" s="136" t="str">
        <f t="shared" si="32"/>
        <v>Completar</v>
      </c>
      <c r="DC30" s="137" t="str">
        <f t="shared" si="33"/>
        <v>Completar</v>
      </c>
      <c r="DD30" s="137" t="str">
        <f t="shared" si="34"/>
        <v>Completar</v>
      </c>
      <c r="DE30" s="135"/>
      <c r="DF30" s="136" t="str">
        <f t="shared" si="35"/>
        <v>Completar</v>
      </c>
      <c r="DG30" s="237">
        <f t="shared" si="189"/>
        <v>0</v>
      </c>
      <c r="DH30" s="238">
        <f t="shared" si="190"/>
        <v>0</v>
      </c>
      <c r="DI30" s="239" t="str">
        <f>IFERROR(IF(DH30&gt;20*CU30,'Referencia Parámetros'!$D$20,IF(DH30&gt;10*CU30,'Referencia Parámetros'!$D$21,IF(DH30&gt;5*CU30,'Referencia Parámetros'!$D$22, IF(DH30&gt;1,'Referencia Parámetros'!$D$23,"NO APLICA")))),"")</f>
        <v/>
      </c>
      <c r="DJ30" s="240" t="str">
        <f t="shared" si="125"/>
        <v/>
      </c>
      <c r="DK30" s="241">
        <f t="shared" si="126"/>
        <v>0</v>
      </c>
      <c r="DL30" s="234">
        <f t="shared" si="191"/>
        <v>0</v>
      </c>
      <c r="DM30" s="234">
        <f t="shared" si="127"/>
        <v>0</v>
      </c>
      <c r="DN30" s="234">
        <f t="shared" si="192"/>
        <v>0</v>
      </c>
      <c r="DO30" s="242">
        <f t="shared" si="193"/>
        <v>0</v>
      </c>
      <c r="DQ30" s="234">
        <f t="shared" si="194"/>
        <v>18</v>
      </c>
      <c r="DR30" s="235" t="str">
        <f t="shared" si="128"/>
        <v/>
      </c>
      <c r="DS30" s="236" t="str">
        <f>IFERROR(+VLOOKUP(DR30,'Referencia Parámetros'!$A$2:$B$15,2),"")</f>
        <v/>
      </c>
      <c r="DT30" s="1"/>
      <c r="DU30" s="1"/>
      <c r="DV30" s="136" t="str">
        <f t="shared" si="40"/>
        <v>Completar</v>
      </c>
      <c r="DW30" s="134"/>
      <c r="DX30" s="134"/>
      <c r="DY30" s="134"/>
      <c r="DZ30" s="136" t="str">
        <f t="shared" si="41"/>
        <v>Completar</v>
      </c>
      <c r="EA30" s="137" t="str">
        <f t="shared" si="42"/>
        <v>Completar</v>
      </c>
      <c r="EB30" s="137" t="str">
        <f t="shared" si="43"/>
        <v>Completar</v>
      </c>
      <c r="EC30" s="135"/>
      <c r="ED30" s="136" t="str">
        <f t="shared" si="44"/>
        <v>Completar</v>
      </c>
      <c r="EE30" s="237">
        <f t="shared" si="195"/>
        <v>0</v>
      </c>
      <c r="EF30" s="238">
        <f t="shared" si="196"/>
        <v>0</v>
      </c>
      <c r="EG30" s="239" t="str">
        <f>IFERROR(IF(EF30&gt;20*DS30,'Referencia Parámetros'!$D$20,IF(EF30&gt;10*DS30,'Referencia Parámetros'!$D$21,IF(EF30&gt;5*DS30,'Referencia Parámetros'!$D$22, IF(EF30&gt;1,'Referencia Parámetros'!$D$23,"NO APLICA")))),"")</f>
        <v/>
      </c>
      <c r="EH30" s="240" t="str">
        <f t="shared" si="130"/>
        <v/>
      </c>
      <c r="EI30" s="241">
        <f t="shared" si="131"/>
        <v>0</v>
      </c>
      <c r="EJ30" s="234">
        <f t="shared" si="197"/>
        <v>0</v>
      </c>
      <c r="EK30" s="234">
        <f t="shared" si="132"/>
        <v>0</v>
      </c>
      <c r="EL30" s="234">
        <f t="shared" si="198"/>
        <v>0</v>
      </c>
      <c r="EM30" s="242">
        <f t="shared" si="199"/>
        <v>0</v>
      </c>
      <c r="EO30" s="234">
        <f t="shared" si="200"/>
        <v>18</v>
      </c>
      <c r="EP30" s="235" t="str">
        <f t="shared" si="133"/>
        <v/>
      </c>
      <c r="EQ30" s="236" t="str">
        <f>IFERROR(+VLOOKUP(EP30,'Referencia Parámetros'!$A$2:$B$15,2),"")</f>
        <v/>
      </c>
      <c r="ER30" s="1"/>
      <c r="ES30" s="1"/>
      <c r="ET30" s="136" t="str">
        <f t="shared" si="49"/>
        <v>Completar</v>
      </c>
      <c r="EU30" s="134"/>
      <c r="EV30" s="134"/>
      <c r="EW30" s="134"/>
      <c r="EX30" s="136" t="str">
        <f t="shared" si="50"/>
        <v>Completar</v>
      </c>
      <c r="EY30" s="137" t="str">
        <f t="shared" si="51"/>
        <v>Completar</v>
      </c>
      <c r="EZ30" s="137" t="str">
        <f t="shared" si="52"/>
        <v>Completar</v>
      </c>
      <c r="FA30" s="135"/>
      <c r="FB30" s="136" t="str">
        <f t="shared" si="53"/>
        <v>Completar</v>
      </c>
      <c r="FC30" s="237">
        <f t="shared" si="201"/>
        <v>0</v>
      </c>
      <c r="FD30" s="238">
        <f t="shared" si="202"/>
        <v>0</v>
      </c>
      <c r="FE30" s="239" t="str">
        <f>IFERROR(IF(FD30&gt;20*EQ30,'Referencia Parámetros'!$D$20,IF(FD30&gt;10*EQ30,'Referencia Parámetros'!$D$21,IF(FD30&gt;5*EQ30,'Referencia Parámetros'!$D$22, IF(FD30&gt;1,'Referencia Parámetros'!$D$23,"NO APLICA")))),"")</f>
        <v/>
      </c>
      <c r="FF30" s="240" t="str">
        <f t="shared" si="135"/>
        <v/>
      </c>
      <c r="FG30" s="241">
        <f t="shared" si="136"/>
        <v>0</v>
      </c>
      <c r="FH30" s="234">
        <f t="shared" si="203"/>
        <v>0</v>
      </c>
      <c r="FI30" s="234">
        <f t="shared" si="137"/>
        <v>0</v>
      </c>
      <c r="FJ30" s="234">
        <f t="shared" si="204"/>
        <v>0</v>
      </c>
      <c r="FK30" s="242">
        <f t="shared" si="205"/>
        <v>0</v>
      </c>
      <c r="FM30" s="234">
        <f t="shared" si="206"/>
        <v>18</v>
      </c>
      <c r="FN30" s="235" t="str">
        <f t="shared" si="138"/>
        <v/>
      </c>
      <c r="FO30" s="236" t="str">
        <f>IFERROR(+VLOOKUP(FN30,'Referencia Parámetros'!$A$2:$B$15,2),"")</f>
        <v/>
      </c>
      <c r="FP30" s="1"/>
      <c r="FQ30" s="1"/>
      <c r="FR30" s="136" t="str">
        <f t="shared" si="58"/>
        <v>Completar</v>
      </c>
      <c r="FS30" s="134"/>
      <c r="FT30" s="134"/>
      <c r="FU30" s="134"/>
      <c r="FV30" s="136" t="str">
        <f t="shared" si="59"/>
        <v>Completar</v>
      </c>
      <c r="FW30" s="137" t="str">
        <f t="shared" si="60"/>
        <v>Completar</v>
      </c>
      <c r="FX30" s="137" t="str">
        <f t="shared" si="61"/>
        <v>Completar</v>
      </c>
      <c r="FY30" s="135"/>
      <c r="FZ30" s="136" t="str">
        <f t="shared" si="62"/>
        <v>Completar</v>
      </c>
      <c r="GA30" s="237">
        <f t="shared" si="207"/>
        <v>0</v>
      </c>
      <c r="GB30" s="238">
        <f t="shared" si="208"/>
        <v>0</v>
      </c>
      <c r="GC30" s="239" t="str">
        <f>IFERROR(IF(GB30&gt;20*FO30,'Referencia Parámetros'!$D$20,IF(GB30&gt;10*FO30,'Referencia Parámetros'!$D$21,IF(GB30&gt;5*FO30,'Referencia Parámetros'!$D$22, IF(GB30&gt;1,'Referencia Parámetros'!$D$23,"NO APLICA")))),"")</f>
        <v/>
      </c>
      <c r="GD30" s="240" t="str">
        <f t="shared" si="140"/>
        <v/>
      </c>
      <c r="GE30" s="241">
        <f t="shared" si="141"/>
        <v>0</v>
      </c>
      <c r="GF30" s="234">
        <f t="shared" si="209"/>
        <v>0</v>
      </c>
      <c r="GG30" s="234">
        <f t="shared" si="142"/>
        <v>0</v>
      </c>
      <c r="GH30" s="234">
        <f t="shared" si="210"/>
        <v>0</v>
      </c>
      <c r="GI30" s="242">
        <f t="shared" si="211"/>
        <v>0</v>
      </c>
      <c r="GK30" s="234">
        <f t="shared" si="212"/>
        <v>18</v>
      </c>
      <c r="GL30" s="235" t="str">
        <f t="shared" si="143"/>
        <v/>
      </c>
      <c r="GM30" s="236" t="str">
        <f>IFERROR(+VLOOKUP(GL30,'Referencia Parámetros'!$A$2:$B$15,2),"")</f>
        <v/>
      </c>
      <c r="GN30" s="1"/>
      <c r="GO30" s="1"/>
      <c r="GP30" s="136" t="str">
        <f t="shared" si="67"/>
        <v>Completar</v>
      </c>
      <c r="GQ30" s="134"/>
      <c r="GR30" s="134"/>
      <c r="GS30" s="134"/>
      <c r="GT30" s="136" t="str">
        <f t="shared" si="68"/>
        <v>Completar</v>
      </c>
      <c r="GU30" s="137" t="str">
        <f t="shared" si="69"/>
        <v>Completar</v>
      </c>
      <c r="GV30" s="137" t="str">
        <f t="shared" si="70"/>
        <v>Completar</v>
      </c>
      <c r="GW30" s="135"/>
      <c r="GX30" s="136" t="str">
        <f t="shared" si="71"/>
        <v>Completar</v>
      </c>
      <c r="GY30" s="237">
        <f t="shared" si="213"/>
        <v>0</v>
      </c>
      <c r="GZ30" s="238">
        <f t="shared" si="214"/>
        <v>0</v>
      </c>
      <c r="HA30" s="239" t="str">
        <f>IFERROR(IF(GZ30&gt;20*GM30,'Referencia Parámetros'!$D$20,IF(GZ30&gt;10*GM30,'Referencia Parámetros'!$D$21,IF(GZ30&gt;5*GM30,'Referencia Parámetros'!$D$22, IF(GZ30&gt;1,'Referencia Parámetros'!$D$23,"NO APLICA")))),"")</f>
        <v/>
      </c>
      <c r="HB30" s="240" t="str">
        <f t="shared" si="145"/>
        <v/>
      </c>
      <c r="HC30" s="241">
        <f t="shared" si="146"/>
        <v>0</v>
      </c>
      <c r="HD30" s="234">
        <f t="shared" si="215"/>
        <v>0</v>
      </c>
      <c r="HE30" s="234">
        <f t="shared" si="147"/>
        <v>0</v>
      </c>
      <c r="HF30" s="234">
        <f t="shared" si="216"/>
        <v>0</v>
      </c>
      <c r="HG30" s="242">
        <f t="shared" si="217"/>
        <v>0</v>
      </c>
      <c r="HI30" s="234">
        <f t="shared" si="218"/>
        <v>18</v>
      </c>
      <c r="HJ30" s="235" t="str">
        <f t="shared" si="148"/>
        <v/>
      </c>
      <c r="HK30" s="236" t="str">
        <f>IFERROR(+VLOOKUP(HJ30,'Referencia Parámetros'!$A$2:$B$15,2),"")</f>
        <v/>
      </c>
      <c r="HL30" s="1"/>
      <c r="HM30" s="1"/>
      <c r="HN30" s="136" t="str">
        <f t="shared" si="76"/>
        <v>Completar</v>
      </c>
      <c r="HO30" s="134"/>
      <c r="HP30" s="134"/>
      <c r="HQ30" s="134"/>
      <c r="HR30" s="136" t="str">
        <f t="shared" si="77"/>
        <v>Completar</v>
      </c>
      <c r="HS30" s="137" t="str">
        <f t="shared" si="78"/>
        <v>Completar</v>
      </c>
      <c r="HT30" s="137" t="str">
        <f t="shared" si="79"/>
        <v>Completar</v>
      </c>
      <c r="HU30" s="135"/>
      <c r="HV30" s="136" t="str">
        <f t="shared" si="80"/>
        <v>Completar</v>
      </c>
      <c r="HW30" s="237">
        <f t="shared" si="219"/>
        <v>0</v>
      </c>
      <c r="HX30" s="238">
        <f t="shared" si="220"/>
        <v>0</v>
      </c>
      <c r="HY30" s="239" t="str">
        <f>IFERROR(IF(HX30&gt;20*HK30,'Referencia Parámetros'!$D$20,IF(HX30&gt;10*HK30,'Referencia Parámetros'!$D$21,IF(HX30&gt;5*HK30,'Referencia Parámetros'!$D$22, IF(HX30&gt;1,'Referencia Parámetros'!$D$23,"NO APLICA")))),"")</f>
        <v/>
      </c>
      <c r="HZ30" s="240" t="str">
        <f t="shared" si="150"/>
        <v/>
      </c>
      <c r="IA30" s="241">
        <f t="shared" si="151"/>
        <v>0</v>
      </c>
      <c r="IB30" s="234">
        <f t="shared" si="221"/>
        <v>0</v>
      </c>
      <c r="IC30" s="234">
        <f t="shared" si="152"/>
        <v>0</v>
      </c>
      <c r="ID30" s="234">
        <f t="shared" si="222"/>
        <v>0</v>
      </c>
      <c r="IE30" s="242">
        <f t="shared" si="223"/>
        <v>0</v>
      </c>
      <c r="IG30" s="234">
        <f t="shared" si="224"/>
        <v>18</v>
      </c>
      <c r="IH30" s="235" t="str">
        <f t="shared" si="153"/>
        <v/>
      </c>
      <c r="II30" s="236" t="str">
        <f>IFERROR(+VLOOKUP(IH30,'Referencia Parámetros'!$A$2:$B$15,2),"")</f>
        <v/>
      </c>
      <c r="IJ30" s="1"/>
      <c r="IK30" s="1"/>
      <c r="IL30" s="136" t="str">
        <f t="shared" si="85"/>
        <v>Completar</v>
      </c>
      <c r="IM30" s="134"/>
      <c r="IN30" s="134"/>
      <c r="IO30" s="134"/>
      <c r="IP30" s="136" t="str">
        <f t="shared" si="86"/>
        <v>Completar</v>
      </c>
      <c r="IQ30" s="137" t="str">
        <f t="shared" si="87"/>
        <v>Completar</v>
      </c>
      <c r="IR30" s="137" t="str">
        <f t="shared" si="88"/>
        <v>Completar</v>
      </c>
      <c r="IS30" s="135"/>
      <c r="IT30" s="136" t="str">
        <f t="shared" si="89"/>
        <v>Completar</v>
      </c>
      <c r="IU30" s="237">
        <f t="shared" si="225"/>
        <v>0</v>
      </c>
      <c r="IV30" s="238">
        <f t="shared" si="226"/>
        <v>0</v>
      </c>
      <c r="IW30" s="239" t="str">
        <f>IFERROR(IF(IV30&gt;20*II30,'Referencia Parámetros'!$D$20,IF(IV30&gt;10*II30,'Referencia Parámetros'!$D$21,IF(IV30&gt;5*II30,'Referencia Parámetros'!$D$22, IF(IV30&gt;1,'Referencia Parámetros'!$D$23,"NO APLICA")))),"")</f>
        <v/>
      </c>
      <c r="IX30" s="240" t="str">
        <f t="shared" si="155"/>
        <v/>
      </c>
      <c r="IY30" s="241">
        <f t="shared" si="156"/>
        <v>0</v>
      </c>
      <c r="IZ30" s="234">
        <f t="shared" si="227"/>
        <v>0</v>
      </c>
      <c r="JA30" s="234">
        <f t="shared" si="157"/>
        <v>0</v>
      </c>
      <c r="JB30" s="234">
        <f t="shared" si="228"/>
        <v>0</v>
      </c>
      <c r="JC30" s="242">
        <f t="shared" si="229"/>
        <v>0</v>
      </c>
      <c r="JD30" s="198"/>
      <c r="JE30" s="234">
        <f t="shared" si="230"/>
        <v>18</v>
      </c>
      <c r="JF30" s="235" t="str">
        <f t="shared" si="158"/>
        <v/>
      </c>
      <c r="JG30" s="236" t="str">
        <f>IFERROR(+VLOOKUP(JF30,'Referencia Parámetros'!$A$2:$B$15,2),"")</f>
        <v/>
      </c>
      <c r="JH30" s="1"/>
      <c r="JI30" s="1"/>
      <c r="JJ30" s="136" t="str">
        <f t="shared" si="94"/>
        <v>Completar</v>
      </c>
      <c r="JK30" s="134"/>
      <c r="JL30" s="134"/>
      <c r="JM30" s="134"/>
      <c r="JN30" s="136" t="str">
        <f t="shared" si="95"/>
        <v>Completar</v>
      </c>
      <c r="JO30" s="137" t="str">
        <f t="shared" si="96"/>
        <v>Completar</v>
      </c>
      <c r="JP30" s="137" t="str">
        <f t="shared" si="97"/>
        <v>Completar</v>
      </c>
      <c r="JQ30" s="135"/>
      <c r="JR30" s="136" t="str">
        <f t="shared" si="98"/>
        <v>Completar</v>
      </c>
      <c r="JS30" s="237">
        <f t="shared" si="231"/>
        <v>0</v>
      </c>
      <c r="JT30" s="238">
        <f t="shared" si="232"/>
        <v>0</v>
      </c>
      <c r="JU30" s="239" t="str">
        <f>IFERROR(IF(JT30&gt;20*JG30,'Referencia Parámetros'!$D$20,IF(JT30&gt;10*JG30,'Referencia Parámetros'!$D$21,IF(JT30&gt;5*JG30,'Referencia Parámetros'!$D$22, IF(JT30&gt;1,'Referencia Parámetros'!$D$23,"NO APLICA")))),"")</f>
        <v/>
      </c>
      <c r="JV30" s="240" t="str">
        <f t="shared" si="160"/>
        <v/>
      </c>
      <c r="JW30" s="241">
        <f t="shared" si="161"/>
        <v>0</v>
      </c>
      <c r="JX30" s="234">
        <f t="shared" si="233"/>
        <v>0</v>
      </c>
      <c r="JY30" s="234">
        <f t="shared" si="162"/>
        <v>0</v>
      </c>
      <c r="JZ30" s="234">
        <f t="shared" si="234"/>
        <v>0</v>
      </c>
      <c r="KA30" s="242">
        <f t="shared" si="235"/>
        <v>0</v>
      </c>
    </row>
    <row r="31" spans="1:287" x14ac:dyDescent="0.25">
      <c r="A31" s="234">
        <f t="shared" si="163"/>
        <v>19</v>
      </c>
      <c r="B31" s="235" t="str">
        <f t="shared" si="164"/>
        <v/>
      </c>
      <c r="C31" s="236" t="str">
        <f>+IFERROR(VLOOKUP(B31,'Referencia Parámetros'!$A$2:$B$18,2),"")</f>
        <v/>
      </c>
      <c r="D31" s="1"/>
      <c r="E31" s="1"/>
      <c r="F31" s="136" t="str">
        <f>IFERROR(+VLOOKUP(D31,'Año 1'!JI$14:JK$113,3,FALSE),"Completar")</f>
        <v>Completar</v>
      </c>
      <c r="G31" s="134"/>
      <c r="H31" s="134"/>
      <c r="I31" s="134"/>
      <c r="J31" s="136" t="str">
        <f>+IFERROR(VLOOKUP(D31,'Año 1'!JI$14:JS$113,7,0),"Completar")</f>
        <v>Completar</v>
      </c>
      <c r="K31" s="137" t="str">
        <f>IFERROR(VLOOKUP(D31,'Año 1'!JI$14:JS$113,8,FALSE),"Completar")</f>
        <v>Completar</v>
      </c>
      <c r="L31" s="137" t="str">
        <f>IFERROR(VLOOKUP(D31,'Año 1'!JI$14:JS$113,9,FALSE),"Completar")</f>
        <v>Completar</v>
      </c>
      <c r="M31" s="135"/>
      <c r="N31" s="136" t="str">
        <f>IFERROR(VLOOKUP(D31,'Año 1'!JI$14:JS$113,11,FALSE),"Completar")</f>
        <v>Completar</v>
      </c>
      <c r="O31" s="237">
        <f t="shared" si="165"/>
        <v>0</v>
      </c>
      <c r="P31" s="238">
        <f t="shared" si="166"/>
        <v>0</v>
      </c>
      <c r="Q31" s="239" t="str">
        <f>IFERROR(IF(P31&gt;20*C31,'Referencia Parámetros'!$D$20,IF(P31&gt;10*C31,'Referencia Parámetros'!$D$21,IF(P31&gt;5*C31,'Referencia Parámetros'!$D$22, IF(P31&gt;1,'Referencia Parámetros'!$D$23,"NO APLICA")))),"")</f>
        <v/>
      </c>
      <c r="R31" s="240" t="str">
        <f t="shared" si="105"/>
        <v/>
      </c>
      <c r="S31" s="241">
        <f t="shared" si="106"/>
        <v>0</v>
      </c>
      <c r="T31" s="234">
        <f t="shared" si="167"/>
        <v>0</v>
      </c>
      <c r="U31" s="234">
        <f t="shared" si="107"/>
        <v>0</v>
      </c>
      <c r="V31" s="234">
        <f t="shared" si="168"/>
        <v>0</v>
      </c>
      <c r="W31" s="242">
        <f t="shared" si="169"/>
        <v>0</v>
      </c>
      <c r="Y31" s="234">
        <f t="shared" si="170"/>
        <v>19</v>
      </c>
      <c r="Z31" s="235" t="str">
        <f t="shared" si="108"/>
        <v/>
      </c>
      <c r="AA31" s="236" t="str">
        <f>IFERROR(VLOOKUP(Z31,'Referencia Parámetros'!$A$2:$B$15,2),"")</f>
        <v/>
      </c>
      <c r="AB31" s="1"/>
      <c r="AC31" s="1"/>
      <c r="AD31" s="136" t="str">
        <f t="shared" si="4"/>
        <v>Completar</v>
      </c>
      <c r="AE31" s="134"/>
      <c r="AF31" s="134"/>
      <c r="AG31" s="134"/>
      <c r="AH31" s="136" t="str">
        <f t="shared" si="5"/>
        <v>Completar</v>
      </c>
      <c r="AI31" s="137" t="str">
        <f t="shared" si="6"/>
        <v>Completar</v>
      </c>
      <c r="AJ31" s="137" t="str">
        <f t="shared" si="7"/>
        <v>Completar</v>
      </c>
      <c r="AK31" s="135"/>
      <c r="AL31" s="136" t="str">
        <f t="shared" si="8"/>
        <v>Completar</v>
      </c>
      <c r="AM31" s="237">
        <f t="shared" si="171"/>
        <v>0</v>
      </c>
      <c r="AN31" s="238">
        <f t="shared" si="172"/>
        <v>0</v>
      </c>
      <c r="AO31" s="239" t="str">
        <f>IFERROR(IF(AN31&gt;20*AA31,'Referencia Parámetros'!$D$20,IF(AN31&gt;10*AA31,'Referencia Parámetros'!$D$21,IF(AN31&gt;5*AA31,'Referencia Parámetros'!$D$22, IF(AN31&gt;1,'Referencia Parámetros'!$D$23,"NO APLICA")))),"")</f>
        <v/>
      </c>
      <c r="AP31" s="240" t="str">
        <f t="shared" si="110"/>
        <v/>
      </c>
      <c r="AQ31" s="241">
        <f t="shared" si="111"/>
        <v>0</v>
      </c>
      <c r="AR31" s="234">
        <f t="shared" si="173"/>
        <v>0</v>
      </c>
      <c r="AS31" s="234">
        <f t="shared" si="112"/>
        <v>0</v>
      </c>
      <c r="AT31" s="234">
        <f t="shared" si="174"/>
        <v>0</v>
      </c>
      <c r="AU31" s="242">
        <f t="shared" si="175"/>
        <v>0</v>
      </c>
      <c r="AW31" s="234">
        <f t="shared" si="176"/>
        <v>19</v>
      </c>
      <c r="AX31" s="235" t="str">
        <f t="shared" si="113"/>
        <v/>
      </c>
      <c r="AY31" s="236" t="str">
        <f>IFERROR(VLOOKUP(AX31,'Referencia Parámetros'!$A$2:$B$15,2),"")</f>
        <v/>
      </c>
      <c r="AZ31" s="1"/>
      <c r="BA31" s="1"/>
      <c r="BB31" s="136" t="str">
        <f t="shared" si="13"/>
        <v>Completar</v>
      </c>
      <c r="BC31" s="134"/>
      <c r="BD31" s="134"/>
      <c r="BE31" s="134"/>
      <c r="BF31" s="136" t="str">
        <f t="shared" si="14"/>
        <v>Completar</v>
      </c>
      <c r="BG31" s="137" t="str">
        <f t="shared" si="15"/>
        <v>Completar</v>
      </c>
      <c r="BH31" s="137" t="str">
        <f t="shared" si="16"/>
        <v>Completar</v>
      </c>
      <c r="BI31" s="135"/>
      <c r="BJ31" s="136" t="str">
        <f t="shared" si="17"/>
        <v>Completar</v>
      </c>
      <c r="BK31" s="237">
        <f t="shared" si="177"/>
        <v>0</v>
      </c>
      <c r="BL31" s="238">
        <f t="shared" si="178"/>
        <v>0</v>
      </c>
      <c r="BM31" s="239" t="str">
        <f>IFERROR(IF(BL31&gt;20*AY31,'Referencia Parámetros'!$D$20,IF(BL31&gt;10*AY31,'Referencia Parámetros'!$D$21,IF(BL31&gt;5*AY31,'Referencia Parámetros'!$D$22, IF(BL31&gt;1,'Referencia Parámetros'!$D$23,"NO APLICA")))),"")</f>
        <v/>
      </c>
      <c r="BN31" s="240" t="str">
        <f t="shared" si="115"/>
        <v/>
      </c>
      <c r="BO31" s="241">
        <f t="shared" si="116"/>
        <v>0</v>
      </c>
      <c r="BP31" s="234">
        <f t="shared" si="179"/>
        <v>0</v>
      </c>
      <c r="BQ31" s="234">
        <f t="shared" si="117"/>
        <v>0</v>
      </c>
      <c r="BR31" s="234">
        <f t="shared" si="180"/>
        <v>0</v>
      </c>
      <c r="BS31" s="242">
        <f t="shared" si="181"/>
        <v>0</v>
      </c>
      <c r="BU31" s="234">
        <f t="shared" si="182"/>
        <v>19</v>
      </c>
      <c r="BV31" s="235" t="str">
        <f t="shared" si="118"/>
        <v/>
      </c>
      <c r="BW31" s="236" t="str">
        <f>IFERROR(VLOOKUP(BV31,'Referencia Parámetros'!$A$2:$B$15,2),"")</f>
        <v/>
      </c>
      <c r="BX31" s="1"/>
      <c r="BY31" s="1"/>
      <c r="BZ31" s="136" t="str">
        <f t="shared" si="22"/>
        <v>Completar</v>
      </c>
      <c r="CA31" s="134"/>
      <c r="CB31" s="134"/>
      <c r="CC31" s="134"/>
      <c r="CD31" s="136" t="str">
        <f t="shared" si="23"/>
        <v>Completar</v>
      </c>
      <c r="CE31" s="137" t="str">
        <f t="shared" si="24"/>
        <v>Completar</v>
      </c>
      <c r="CF31" s="137" t="str">
        <f t="shared" si="25"/>
        <v>Completar</v>
      </c>
      <c r="CG31" s="135"/>
      <c r="CH31" s="136" t="str">
        <f t="shared" si="26"/>
        <v>Completar</v>
      </c>
      <c r="CI31" s="237">
        <f t="shared" si="183"/>
        <v>0</v>
      </c>
      <c r="CJ31" s="238">
        <f t="shared" si="184"/>
        <v>0</v>
      </c>
      <c r="CK31" s="239" t="str">
        <f>IFERROR(IF(CJ31&gt;20*BW31,'Referencia Parámetros'!$D$20,IF(CJ31&gt;10*BW31,'Referencia Parámetros'!$D$21,IF(CJ31&gt;5*BW31,'Referencia Parámetros'!$D$22, IF(CJ31&gt;1,'Referencia Parámetros'!$D$23,"NO APLICA")))),"")</f>
        <v/>
      </c>
      <c r="CL31" s="240" t="str">
        <f t="shared" si="120"/>
        <v/>
      </c>
      <c r="CM31" s="241">
        <f t="shared" si="121"/>
        <v>0</v>
      </c>
      <c r="CN31" s="234">
        <f t="shared" si="185"/>
        <v>0</v>
      </c>
      <c r="CO31" s="234">
        <f t="shared" si="122"/>
        <v>0</v>
      </c>
      <c r="CP31" s="234">
        <f t="shared" si="186"/>
        <v>0</v>
      </c>
      <c r="CQ31" s="242">
        <f t="shared" si="187"/>
        <v>0</v>
      </c>
      <c r="CS31" s="234">
        <f t="shared" si="188"/>
        <v>19</v>
      </c>
      <c r="CT31" s="235" t="str">
        <f t="shared" si="123"/>
        <v/>
      </c>
      <c r="CU31" s="236" t="str">
        <f>IFERROR(+VLOOKUP(CT31,'Referencia Parámetros'!$A$2:$B$15,2),"")</f>
        <v/>
      </c>
      <c r="CV31" s="1"/>
      <c r="CW31" s="1"/>
      <c r="CX31" s="136" t="str">
        <f t="shared" si="31"/>
        <v>Completar</v>
      </c>
      <c r="CY31" s="134"/>
      <c r="CZ31" s="134"/>
      <c r="DA31" s="134"/>
      <c r="DB31" s="136" t="str">
        <f t="shared" si="32"/>
        <v>Completar</v>
      </c>
      <c r="DC31" s="137" t="str">
        <f t="shared" si="33"/>
        <v>Completar</v>
      </c>
      <c r="DD31" s="137" t="str">
        <f t="shared" si="34"/>
        <v>Completar</v>
      </c>
      <c r="DE31" s="135"/>
      <c r="DF31" s="136" t="str">
        <f t="shared" si="35"/>
        <v>Completar</v>
      </c>
      <c r="DG31" s="237">
        <f t="shared" si="189"/>
        <v>0</v>
      </c>
      <c r="DH31" s="238">
        <f t="shared" si="190"/>
        <v>0</v>
      </c>
      <c r="DI31" s="239" t="str">
        <f>IFERROR(IF(DH31&gt;20*CU31,'Referencia Parámetros'!$D$20,IF(DH31&gt;10*CU31,'Referencia Parámetros'!$D$21,IF(DH31&gt;5*CU31,'Referencia Parámetros'!$D$22, IF(DH31&gt;1,'Referencia Parámetros'!$D$23,"NO APLICA")))),"")</f>
        <v/>
      </c>
      <c r="DJ31" s="240" t="str">
        <f t="shared" si="125"/>
        <v/>
      </c>
      <c r="DK31" s="241">
        <f t="shared" si="126"/>
        <v>0</v>
      </c>
      <c r="DL31" s="234">
        <f t="shared" si="191"/>
        <v>0</v>
      </c>
      <c r="DM31" s="234">
        <f t="shared" si="127"/>
        <v>0</v>
      </c>
      <c r="DN31" s="234">
        <f t="shared" si="192"/>
        <v>0</v>
      </c>
      <c r="DO31" s="242">
        <f t="shared" si="193"/>
        <v>0</v>
      </c>
      <c r="DQ31" s="234">
        <f t="shared" si="194"/>
        <v>19</v>
      </c>
      <c r="DR31" s="235" t="str">
        <f t="shared" si="128"/>
        <v/>
      </c>
      <c r="DS31" s="236" t="str">
        <f>IFERROR(+VLOOKUP(DR31,'Referencia Parámetros'!$A$2:$B$15,2),"")</f>
        <v/>
      </c>
      <c r="DT31" s="1"/>
      <c r="DU31" s="1"/>
      <c r="DV31" s="136" t="str">
        <f t="shared" si="40"/>
        <v>Completar</v>
      </c>
      <c r="DW31" s="134"/>
      <c r="DX31" s="134"/>
      <c r="DY31" s="134"/>
      <c r="DZ31" s="136" t="str">
        <f t="shared" si="41"/>
        <v>Completar</v>
      </c>
      <c r="EA31" s="137" t="str">
        <f t="shared" si="42"/>
        <v>Completar</v>
      </c>
      <c r="EB31" s="137" t="str">
        <f t="shared" si="43"/>
        <v>Completar</v>
      </c>
      <c r="EC31" s="135"/>
      <c r="ED31" s="136" t="str">
        <f t="shared" si="44"/>
        <v>Completar</v>
      </c>
      <c r="EE31" s="237">
        <f t="shared" si="195"/>
        <v>0</v>
      </c>
      <c r="EF31" s="238">
        <f t="shared" si="196"/>
        <v>0</v>
      </c>
      <c r="EG31" s="239" t="str">
        <f>IFERROR(IF(EF31&gt;20*DS31,'Referencia Parámetros'!$D$20,IF(EF31&gt;10*DS31,'Referencia Parámetros'!$D$21,IF(EF31&gt;5*DS31,'Referencia Parámetros'!$D$22, IF(EF31&gt;1,'Referencia Parámetros'!$D$23,"NO APLICA")))),"")</f>
        <v/>
      </c>
      <c r="EH31" s="240" t="str">
        <f t="shared" si="130"/>
        <v/>
      </c>
      <c r="EI31" s="241">
        <f t="shared" si="131"/>
        <v>0</v>
      </c>
      <c r="EJ31" s="234">
        <f t="shared" si="197"/>
        <v>0</v>
      </c>
      <c r="EK31" s="234">
        <f t="shared" si="132"/>
        <v>0</v>
      </c>
      <c r="EL31" s="234">
        <f t="shared" si="198"/>
        <v>0</v>
      </c>
      <c r="EM31" s="242">
        <f t="shared" si="199"/>
        <v>0</v>
      </c>
      <c r="EO31" s="234">
        <f t="shared" si="200"/>
        <v>19</v>
      </c>
      <c r="EP31" s="235" t="str">
        <f t="shared" si="133"/>
        <v/>
      </c>
      <c r="EQ31" s="236" t="str">
        <f>IFERROR(+VLOOKUP(EP31,'Referencia Parámetros'!$A$2:$B$15,2),"")</f>
        <v/>
      </c>
      <c r="ER31" s="1"/>
      <c r="ES31" s="1"/>
      <c r="ET31" s="136" t="str">
        <f t="shared" si="49"/>
        <v>Completar</v>
      </c>
      <c r="EU31" s="134"/>
      <c r="EV31" s="134"/>
      <c r="EW31" s="134"/>
      <c r="EX31" s="136" t="str">
        <f t="shared" si="50"/>
        <v>Completar</v>
      </c>
      <c r="EY31" s="137" t="str">
        <f t="shared" si="51"/>
        <v>Completar</v>
      </c>
      <c r="EZ31" s="137" t="str">
        <f t="shared" si="52"/>
        <v>Completar</v>
      </c>
      <c r="FA31" s="135"/>
      <c r="FB31" s="136" t="str">
        <f t="shared" si="53"/>
        <v>Completar</v>
      </c>
      <c r="FC31" s="237">
        <f t="shared" si="201"/>
        <v>0</v>
      </c>
      <c r="FD31" s="238">
        <f t="shared" si="202"/>
        <v>0</v>
      </c>
      <c r="FE31" s="239" t="str">
        <f>IFERROR(IF(FD31&gt;20*EQ31,'Referencia Parámetros'!$D$20,IF(FD31&gt;10*EQ31,'Referencia Parámetros'!$D$21,IF(FD31&gt;5*EQ31,'Referencia Parámetros'!$D$22, IF(FD31&gt;1,'Referencia Parámetros'!$D$23,"NO APLICA")))),"")</f>
        <v/>
      </c>
      <c r="FF31" s="240" t="str">
        <f t="shared" si="135"/>
        <v/>
      </c>
      <c r="FG31" s="241">
        <f t="shared" si="136"/>
        <v>0</v>
      </c>
      <c r="FH31" s="234">
        <f t="shared" si="203"/>
        <v>0</v>
      </c>
      <c r="FI31" s="234">
        <f t="shared" si="137"/>
        <v>0</v>
      </c>
      <c r="FJ31" s="234">
        <f t="shared" si="204"/>
        <v>0</v>
      </c>
      <c r="FK31" s="242">
        <f t="shared" si="205"/>
        <v>0</v>
      </c>
      <c r="FM31" s="234">
        <f t="shared" si="206"/>
        <v>19</v>
      </c>
      <c r="FN31" s="235" t="str">
        <f t="shared" si="138"/>
        <v/>
      </c>
      <c r="FO31" s="236" t="str">
        <f>IFERROR(+VLOOKUP(FN31,'Referencia Parámetros'!$A$2:$B$15,2),"")</f>
        <v/>
      </c>
      <c r="FP31" s="1"/>
      <c r="FQ31" s="1"/>
      <c r="FR31" s="136" t="str">
        <f t="shared" si="58"/>
        <v>Completar</v>
      </c>
      <c r="FS31" s="134"/>
      <c r="FT31" s="134"/>
      <c r="FU31" s="134"/>
      <c r="FV31" s="136" t="str">
        <f t="shared" si="59"/>
        <v>Completar</v>
      </c>
      <c r="FW31" s="137" t="str">
        <f t="shared" si="60"/>
        <v>Completar</v>
      </c>
      <c r="FX31" s="137" t="str">
        <f t="shared" si="61"/>
        <v>Completar</v>
      </c>
      <c r="FY31" s="135"/>
      <c r="FZ31" s="136" t="str">
        <f t="shared" si="62"/>
        <v>Completar</v>
      </c>
      <c r="GA31" s="237">
        <f t="shared" si="207"/>
        <v>0</v>
      </c>
      <c r="GB31" s="238">
        <f t="shared" si="208"/>
        <v>0</v>
      </c>
      <c r="GC31" s="239" t="str">
        <f>IFERROR(IF(GB31&gt;20*FO31,'Referencia Parámetros'!$D$20,IF(GB31&gt;10*FO31,'Referencia Parámetros'!$D$21,IF(GB31&gt;5*FO31,'Referencia Parámetros'!$D$22, IF(GB31&gt;1,'Referencia Parámetros'!$D$23,"NO APLICA")))),"")</f>
        <v/>
      </c>
      <c r="GD31" s="240" t="str">
        <f t="shared" si="140"/>
        <v/>
      </c>
      <c r="GE31" s="241">
        <f t="shared" si="141"/>
        <v>0</v>
      </c>
      <c r="GF31" s="234">
        <f t="shared" si="209"/>
        <v>0</v>
      </c>
      <c r="GG31" s="234">
        <f t="shared" si="142"/>
        <v>0</v>
      </c>
      <c r="GH31" s="234">
        <f t="shared" si="210"/>
        <v>0</v>
      </c>
      <c r="GI31" s="242">
        <f t="shared" si="211"/>
        <v>0</v>
      </c>
      <c r="GK31" s="234">
        <f t="shared" si="212"/>
        <v>19</v>
      </c>
      <c r="GL31" s="235" t="str">
        <f t="shared" si="143"/>
        <v/>
      </c>
      <c r="GM31" s="236" t="str">
        <f>IFERROR(+VLOOKUP(GL31,'Referencia Parámetros'!$A$2:$B$15,2),"")</f>
        <v/>
      </c>
      <c r="GN31" s="1"/>
      <c r="GO31" s="1"/>
      <c r="GP31" s="136" t="str">
        <f t="shared" si="67"/>
        <v>Completar</v>
      </c>
      <c r="GQ31" s="134"/>
      <c r="GR31" s="134"/>
      <c r="GS31" s="134"/>
      <c r="GT31" s="136" t="str">
        <f t="shared" si="68"/>
        <v>Completar</v>
      </c>
      <c r="GU31" s="137" t="str">
        <f t="shared" si="69"/>
        <v>Completar</v>
      </c>
      <c r="GV31" s="137" t="str">
        <f t="shared" si="70"/>
        <v>Completar</v>
      </c>
      <c r="GW31" s="135"/>
      <c r="GX31" s="136" t="str">
        <f t="shared" si="71"/>
        <v>Completar</v>
      </c>
      <c r="GY31" s="237">
        <f t="shared" si="213"/>
        <v>0</v>
      </c>
      <c r="GZ31" s="238">
        <f t="shared" si="214"/>
        <v>0</v>
      </c>
      <c r="HA31" s="239" t="str">
        <f>IFERROR(IF(GZ31&gt;20*GM31,'Referencia Parámetros'!$D$20,IF(GZ31&gt;10*GM31,'Referencia Parámetros'!$D$21,IF(GZ31&gt;5*GM31,'Referencia Parámetros'!$D$22, IF(GZ31&gt;1,'Referencia Parámetros'!$D$23,"NO APLICA")))),"")</f>
        <v/>
      </c>
      <c r="HB31" s="240" t="str">
        <f t="shared" si="145"/>
        <v/>
      </c>
      <c r="HC31" s="241">
        <f t="shared" si="146"/>
        <v>0</v>
      </c>
      <c r="HD31" s="234">
        <f t="shared" si="215"/>
        <v>0</v>
      </c>
      <c r="HE31" s="234">
        <f t="shared" si="147"/>
        <v>0</v>
      </c>
      <c r="HF31" s="234">
        <f t="shared" si="216"/>
        <v>0</v>
      </c>
      <c r="HG31" s="242">
        <f t="shared" si="217"/>
        <v>0</v>
      </c>
      <c r="HI31" s="234">
        <f t="shared" si="218"/>
        <v>19</v>
      </c>
      <c r="HJ31" s="235" t="str">
        <f t="shared" si="148"/>
        <v/>
      </c>
      <c r="HK31" s="236" t="str">
        <f>IFERROR(+VLOOKUP(HJ31,'Referencia Parámetros'!$A$2:$B$15,2),"")</f>
        <v/>
      </c>
      <c r="HL31" s="1"/>
      <c r="HM31" s="1"/>
      <c r="HN31" s="136" t="str">
        <f t="shared" si="76"/>
        <v>Completar</v>
      </c>
      <c r="HO31" s="134"/>
      <c r="HP31" s="134"/>
      <c r="HQ31" s="134"/>
      <c r="HR31" s="136" t="str">
        <f t="shared" si="77"/>
        <v>Completar</v>
      </c>
      <c r="HS31" s="137" t="str">
        <f t="shared" si="78"/>
        <v>Completar</v>
      </c>
      <c r="HT31" s="137" t="str">
        <f t="shared" si="79"/>
        <v>Completar</v>
      </c>
      <c r="HU31" s="135"/>
      <c r="HV31" s="136" t="str">
        <f t="shared" si="80"/>
        <v>Completar</v>
      </c>
      <c r="HW31" s="237">
        <f t="shared" si="219"/>
        <v>0</v>
      </c>
      <c r="HX31" s="238">
        <f t="shared" si="220"/>
        <v>0</v>
      </c>
      <c r="HY31" s="239" t="str">
        <f>IFERROR(IF(HX31&gt;20*HK31,'Referencia Parámetros'!$D$20,IF(HX31&gt;10*HK31,'Referencia Parámetros'!$D$21,IF(HX31&gt;5*HK31,'Referencia Parámetros'!$D$22, IF(HX31&gt;1,'Referencia Parámetros'!$D$23,"NO APLICA")))),"")</f>
        <v/>
      </c>
      <c r="HZ31" s="240" t="str">
        <f t="shared" si="150"/>
        <v/>
      </c>
      <c r="IA31" s="241">
        <f t="shared" si="151"/>
        <v>0</v>
      </c>
      <c r="IB31" s="234">
        <f t="shared" si="221"/>
        <v>0</v>
      </c>
      <c r="IC31" s="234">
        <f t="shared" si="152"/>
        <v>0</v>
      </c>
      <c r="ID31" s="234">
        <f t="shared" si="222"/>
        <v>0</v>
      </c>
      <c r="IE31" s="242">
        <f t="shared" si="223"/>
        <v>0</v>
      </c>
      <c r="IG31" s="234">
        <f t="shared" si="224"/>
        <v>19</v>
      </c>
      <c r="IH31" s="235" t="str">
        <f t="shared" si="153"/>
        <v/>
      </c>
      <c r="II31" s="236" t="str">
        <f>IFERROR(+VLOOKUP(IH31,'Referencia Parámetros'!$A$2:$B$15,2),"")</f>
        <v/>
      </c>
      <c r="IJ31" s="1"/>
      <c r="IK31" s="1"/>
      <c r="IL31" s="136" t="str">
        <f t="shared" si="85"/>
        <v>Completar</v>
      </c>
      <c r="IM31" s="134"/>
      <c r="IN31" s="134"/>
      <c r="IO31" s="134"/>
      <c r="IP31" s="136" t="str">
        <f t="shared" si="86"/>
        <v>Completar</v>
      </c>
      <c r="IQ31" s="137" t="str">
        <f t="shared" si="87"/>
        <v>Completar</v>
      </c>
      <c r="IR31" s="137" t="str">
        <f t="shared" si="88"/>
        <v>Completar</v>
      </c>
      <c r="IS31" s="135"/>
      <c r="IT31" s="136" t="str">
        <f t="shared" si="89"/>
        <v>Completar</v>
      </c>
      <c r="IU31" s="237">
        <f t="shared" si="225"/>
        <v>0</v>
      </c>
      <c r="IV31" s="238">
        <f t="shared" si="226"/>
        <v>0</v>
      </c>
      <c r="IW31" s="239" t="str">
        <f>IFERROR(IF(IV31&gt;20*II31,'Referencia Parámetros'!$D$20,IF(IV31&gt;10*II31,'Referencia Parámetros'!$D$21,IF(IV31&gt;5*II31,'Referencia Parámetros'!$D$22, IF(IV31&gt;1,'Referencia Parámetros'!$D$23,"NO APLICA")))),"")</f>
        <v/>
      </c>
      <c r="IX31" s="240" t="str">
        <f t="shared" si="155"/>
        <v/>
      </c>
      <c r="IY31" s="241">
        <f t="shared" si="156"/>
        <v>0</v>
      </c>
      <c r="IZ31" s="234">
        <f t="shared" si="227"/>
        <v>0</v>
      </c>
      <c r="JA31" s="234">
        <f t="shared" si="157"/>
        <v>0</v>
      </c>
      <c r="JB31" s="234">
        <f t="shared" si="228"/>
        <v>0</v>
      </c>
      <c r="JC31" s="242">
        <f t="shared" si="229"/>
        <v>0</v>
      </c>
      <c r="JD31" s="198"/>
      <c r="JE31" s="234">
        <f t="shared" si="230"/>
        <v>19</v>
      </c>
      <c r="JF31" s="235" t="str">
        <f t="shared" si="158"/>
        <v/>
      </c>
      <c r="JG31" s="236" t="str">
        <f>IFERROR(+VLOOKUP(JF31,'Referencia Parámetros'!$A$2:$B$15,2),"")</f>
        <v/>
      </c>
      <c r="JH31" s="1"/>
      <c r="JI31" s="1"/>
      <c r="JJ31" s="136" t="str">
        <f t="shared" si="94"/>
        <v>Completar</v>
      </c>
      <c r="JK31" s="134"/>
      <c r="JL31" s="134"/>
      <c r="JM31" s="134"/>
      <c r="JN31" s="136" t="str">
        <f t="shared" si="95"/>
        <v>Completar</v>
      </c>
      <c r="JO31" s="137" t="str">
        <f t="shared" si="96"/>
        <v>Completar</v>
      </c>
      <c r="JP31" s="137" t="str">
        <f t="shared" si="97"/>
        <v>Completar</v>
      </c>
      <c r="JQ31" s="135"/>
      <c r="JR31" s="136" t="str">
        <f t="shared" si="98"/>
        <v>Completar</v>
      </c>
      <c r="JS31" s="237">
        <f t="shared" si="231"/>
        <v>0</v>
      </c>
      <c r="JT31" s="238">
        <f t="shared" si="232"/>
        <v>0</v>
      </c>
      <c r="JU31" s="239" t="str">
        <f>IFERROR(IF(JT31&gt;20*JG31,'Referencia Parámetros'!$D$20,IF(JT31&gt;10*JG31,'Referencia Parámetros'!$D$21,IF(JT31&gt;5*JG31,'Referencia Parámetros'!$D$22, IF(JT31&gt;1,'Referencia Parámetros'!$D$23,"NO APLICA")))),"")</f>
        <v/>
      </c>
      <c r="JV31" s="240" t="str">
        <f t="shared" si="160"/>
        <v/>
      </c>
      <c r="JW31" s="241">
        <f t="shared" si="161"/>
        <v>0</v>
      </c>
      <c r="JX31" s="234">
        <f t="shared" si="233"/>
        <v>0</v>
      </c>
      <c r="JY31" s="234">
        <f t="shared" si="162"/>
        <v>0</v>
      </c>
      <c r="JZ31" s="234">
        <f t="shared" si="234"/>
        <v>0</v>
      </c>
      <c r="KA31" s="242">
        <f t="shared" si="235"/>
        <v>0</v>
      </c>
    </row>
    <row r="32" spans="1:287" x14ac:dyDescent="0.25">
      <c r="A32" s="234">
        <f t="shared" si="163"/>
        <v>20</v>
      </c>
      <c r="B32" s="235" t="str">
        <f t="shared" si="164"/>
        <v/>
      </c>
      <c r="C32" s="236" t="str">
        <f>+IFERROR(VLOOKUP(B32,'Referencia Parámetros'!$A$2:$B$18,2),"")</f>
        <v/>
      </c>
      <c r="D32" s="1"/>
      <c r="E32" s="1"/>
      <c r="F32" s="136" t="str">
        <f>IFERROR(+VLOOKUP(D32,'Año 1'!JI$14:JK$113,3,FALSE),"Completar")</f>
        <v>Completar</v>
      </c>
      <c r="G32" s="134"/>
      <c r="H32" s="134"/>
      <c r="I32" s="134"/>
      <c r="J32" s="136" t="str">
        <f>+IFERROR(VLOOKUP(D32,'Año 1'!JI$14:JS$113,7,0),"Completar")</f>
        <v>Completar</v>
      </c>
      <c r="K32" s="137" t="str">
        <f>IFERROR(VLOOKUP(D32,'Año 1'!JI$14:JS$113,8,FALSE),"Completar")</f>
        <v>Completar</v>
      </c>
      <c r="L32" s="137" t="str">
        <f>IFERROR(VLOOKUP(D32,'Año 1'!JI$14:JS$113,9,FALSE),"Completar")</f>
        <v>Completar</v>
      </c>
      <c r="M32" s="135"/>
      <c r="N32" s="136" t="str">
        <f>IFERROR(VLOOKUP(D32,'Año 1'!JI$14:JS$113,11,FALSE),"Completar")</f>
        <v>Completar</v>
      </c>
      <c r="O32" s="237">
        <f t="shared" si="165"/>
        <v>0</v>
      </c>
      <c r="P32" s="238">
        <f t="shared" si="166"/>
        <v>0</v>
      </c>
      <c r="Q32" s="239" t="str">
        <f>IFERROR(IF(P32&gt;20*C32,'Referencia Parámetros'!$D$20,IF(P32&gt;10*C32,'Referencia Parámetros'!$D$21,IF(P32&gt;5*C32,'Referencia Parámetros'!$D$22, IF(P32&gt;1,'Referencia Parámetros'!$D$23,"NO APLICA")))),"")</f>
        <v/>
      </c>
      <c r="R32" s="240" t="str">
        <f t="shared" si="105"/>
        <v/>
      </c>
      <c r="S32" s="241">
        <f t="shared" si="106"/>
        <v>0</v>
      </c>
      <c r="T32" s="234">
        <f t="shared" si="167"/>
        <v>0</v>
      </c>
      <c r="U32" s="234">
        <f t="shared" si="107"/>
        <v>0</v>
      </c>
      <c r="V32" s="234">
        <f t="shared" si="168"/>
        <v>0</v>
      </c>
      <c r="W32" s="242">
        <f t="shared" si="169"/>
        <v>0</v>
      </c>
      <c r="Y32" s="234">
        <f t="shared" si="170"/>
        <v>20</v>
      </c>
      <c r="Z32" s="235" t="str">
        <f t="shared" si="108"/>
        <v/>
      </c>
      <c r="AA32" s="236" t="str">
        <f>IFERROR(VLOOKUP(Z32,'Referencia Parámetros'!$A$2:$B$15,2),"")</f>
        <v/>
      </c>
      <c r="AB32" s="1"/>
      <c r="AC32" s="1"/>
      <c r="AD32" s="136" t="str">
        <f t="shared" si="4"/>
        <v>Completar</v>
      </c>
      <c r="AE32" s="134"/>
      <c r="AF32" s="134"/>
      <c r="AG32" s="134"/>
      <c r="AH32" s="136" t="str">
        <f t="shared" si="5"/>
        <v>Completar</v>
      </c>
      <c r="AI32" s="137" t="str">
        <f t="shared" si="6"/>
        <v>Completar</v>
      </c>
      <c r="AJ32" s="137" t="str">
        <f t="shared" si="7"/>
        <v>Completar</v>
      </c>
      <c r="AK32" s="135"/>
      <c r="AL32" s="136" t="str">
        <f t="shared" si="8"/>
        <v>Completar</v>
      </c>
      <c r="AM32" s="237">
        <f t="shared" si="171"/>
        <v>0</v>
      </c>
      <c r="AN32" s="238">
        <f t="shared" si="172"/>
        <v>0</v>
      </c>
      <c r="AO32" s="239" t="str">
        <f>IFERROR(IF(AN32&gt;20*AA32,'Referencia Parámetros'!$D$20,IF(AN32&gt;10*AA32,'Referencia Parámetros'!$D$21,IF(AN32&gt;5*AA32,'Referencia Parámetros'!$D$22, IF(AN32&gt;1,'Referencia Parámetros'!$D$23,"NO APLICA")))),"")</f>
        <v/>
      </c>
      <c r="AP32" s="240" t="str">
        <f t="shared" si="110"/>
        <v/>
      </c>
      <c r="AQ32" s="241">
        <f t="shared" si="111"/>
        <v>0</v>
      </c>
      <c r="AR32" s="234">
        <f t="shared" si="173"/>
        <v>0</v>
      </c>
      <c r="AS32" s="234">
        <f t="shared" si="112"/>
        <v>0</v>
      </c>
      <c r="AT32" s="234">
        <f t="shared" si="174"/>
        <v>0</v>
      </c>
      <c r="AU32" s="242">
        <f t="shared" si="175"/>
        <v>0</v>
      </c>
      <c r="AW32" s="234">
        <f t="shared" si="176"/>
        <v>20</v>
      </c>
      <c r="AX32" s="235" t="str">
        <f t="shared" si="113"/>
        <v/>
      </c>
      <c r="AY32" s="236" t="str">
        <f>IFERROR(VLOOKUP(AX32,'Referencia Parámetros'!$A$2:$B$15,2),"")</f>
        <v/>
      </c>
      <c r="AZ32" s="1"/>
      <c r="BA32" s="1"/>
      <c r="BB32" s="136" t="str">
        <f t="shared" si="13"/>
        <v>Completar</v>
      </c>
      <c r="BC32" s="134"/>
      <c r="BD32" s="134"/>
      <c r="BE32" s="134"/>
      <c r="BF32" s="136" t="str">
        <f t="shared" si="14"/>
        <v>Completar</v>
      </c>
      <c r="BG32" s="137" t="str">
        <f t="shared" si="15"/>
        <v>Completar</v>
      </c>
      <c r="BH32" s="137" t="str">
        <f t="shared" si="16"/>
        <v>Completar</v>
      </c>
      <c r="BI32" s="135"/>
      <c r="BJ32" s="136" t="str">
        <f t="shared" si="17"/>
        <v>Completar</v>
      </c>
      <c r="BK32" s="237">
        <f t="shared" si="177"/>
        <v>0</v>
      </c>
      <c r="BL32" s="238">
        <f t="shared" si="178"/>
        <v>0</v>
      </c>
      <c r="BM32" s="239" t="str">
        <f>IFERROR(IF(BL32&gt;20*AY32,'Referencia Parámetros'!$D$20,IF(BL32&gt;10*AY32,'Referencia Parámetros'!$D$21,IF(BL32&gt;5*AY32,'Referencia Parámetros'!$D$22, IF(BL32&gt;1,'Referencia Parámetros'!$D$23,"NO APLICA")))),"")</f>
        <v/>
      </c>
      <c r="BN32" s="240" t="str">
        <f t="shared" si="115"/>
        <v/>
      </c>
      <c r="BO32" s="241">
        <f t="shared" si="116"/>
        <v>0</v>
      </c>
      <c r="BP32" s="234">
        <f t="shared" si="179"/>
        <v>0</v>
      </c>
      <c r="BQ32" s="234">
        <f t="shared" si="117"/>
        <v>0</v>
      </c>
      <c r="BR32" s="234">
        <f t="shared" si="180"/>
        <v>0</v>
      </c>
      <c r="BS32" s="242">
        <f t="shared" si="181"/>
        <v>0</v>
      </c>
      <c r="BU32" s="234">
        <f t="shared" si="182"/>
        <v>20</v>
      </c>
      <c r="BV32" s="235" t="str">
        <f t="shared" si="118"/>
        <v/>
      </c>
      <c r="BW32" s="236" t="str">
        <f>IFERROR(VLOOKUP(BV32,'Referencia Parámetros'!$A$2:$B$15,2),"")</f>
        <v/>
      </c>
      <c r="BX32" s="1"/>
      <c r="BY32" s="1"/>
      <c r="BZ32" s="136" t="str">
        <f t="shared" si="22"/>
        <v>Completar</v>
      </c>
      <c r="CA32" s="134"/>
      <c r="CB32" s="134"/>
      <c r="CC32" s="134"/>
      <c r="CD32" s="136" t="str">
        <f t="shared" si="23"/>
        <v>Completar</v>
      </c>
      <c r="CE32" s="137" t="str">
        <f t="shared" si="24"/>
        <v>Completar</v>
      </c>
      <c r="CF32" s="137" t="str">
        <f t="shared" si="25"/>
        <v>Completar</v>
      </c>
      <c r="CG32" s="135"/>
      <c r="CH32" s="136" t="str">
        <f t="shared" si="26"/>
        <v>Completar</v>
      </c>
      <c r="CI32" s="237">
        <f t="shared" si="183"/>
        <v>0</v>
      </c>
      <c r="CJ32" s="238">
        <f t="shared" si="184"/>
        <v>0</v>
      </c>
      <c r="CK32" s="239" t="str">
        <f>IFERROR(IF(CJ32&gt;20*BW32,'Referencia Parámetros'!$D$20,IF(CJ32&gt;10*BW32,'Referencia Parámetros'!$D$21,IF(CJ32&gt;5*BW32,'Referencia Parámetros'!$D$22, IF(CJ32&gt;1,'Referencia Parámetros'!$D$23,"NO APLICA")))),"")</f>
        <v/>
      </c>
      <c r="CL32" s="240" t="str">
        <f t="shared" si="120"/>
        <v/>
      </c>
      <c r="CM32" s="241">
        <f t="shared" si="121"/>
        <v>0</v>
      </c>
      <c r="CN32" s="234">
        <f t="shared" si="185"/>
        <v>0</v>
      </c>
      <c r="CO32" s="234">
        <f t="shared" si="122"/>
        <v>0</v>
      </c>
      <c r="CP32" s="234">
        <f t="shared" si="186"/>
        <v>0</v>
      </c>
      <c r="CQ32" s="242">
        <f t="shared" si="187"/>
        <v>0</v>
      </c>
      <c r="CS32" s="234">
        <f t="shared" si="188"/>
        <v>20</v>
      </c>
      <c r="CT32" s="235" t="str">
        <f t="shared" si="123"/>
        <v/>
      </c>
      <c r="CU32" s="236" t="str">
        <f>IFERROR(+VLOOKUP(CT32,'Referencia Parámetros'!$A$2:$B$15,2),"")</f>
        <v/>
      </c>
      <c r="CV32" s="1"/>
      <c r="CW32" s="1"/>
      <c r="CX32" s="136" t="str">
        <f t="shared" si="31"/>
        <v>Completar</v>
      </c>
      <c r="CY32" s="134"/>
      <c r="CZ32" s="134"/>
      <c r="DA32" s="134"/>
      <c r="DB32" s="136" t="str">
        <f t="shared" si="32"/>
        <v>Completar</v>
      </c>
      <c r="DC32" s="137" t="str">
        <f t="shared" si="33"/>
        <v>Completar</v>
      </c>
      <c r="DD32" s="137" t="str">
        <f t="shared" si="34"/>
        <v>Completar</v>
      </c>
      <c r="DE32" s="135"/>
      <c r="DF32" s="136" t="str">
        <f t="shared" si="35"/>
        <v>Completar</v>
      </c>
      <c r="DG32" s="237">
        <f t="shared" si="189"/>
        <v>0</v>
      </c>
      <c r="DH32" s="238">
        <f t="shared" si="190"/>
        <v>0</v>
      </c>
      <c r="DI32" s="239" t="str">
        <f>IFERROR(IF(DH32&gt;20*CU32,'Referencia Parámetros'!$D$20,IF(DH32&gt;10*CU32,'Referencia Parámetros'!$D$21,IF(DH32&gt;5*CU32,'Referencia Parámetros'!$D$22, IF(DH32&gt;1,'Referencia Parámetros'!$D$23,"NO APLICA")))),"")</f>
        <v/>
      </c>
      <c r="DJ32" s="240" t="str">
        <f t="shared" si="125"/>
        <v/>
      </c>
      <c r="DK32" s="241">
        <f t="shared" si="126"/>
        <v>0</v>
      </c>
      <c r="DL32" s="234">
        <f t="shared" si="191"/>
        <v>0</v>
      </c>
      <c r="DM32" s="234">
        <f t="shared" si="127"/>
        <v>0</v>
      </c>
      <c r="DN32" s="234">
        <f t="shared" si="192"/>
        <v>0</v>
      </c>
      <c r="DO32" s="242">
        <f t="shared" si="193"/>
        <v>0</v>
      </c>
      <c r="DQ32" s="234">
        <f t="shared" si="194"/>
        <v>20</v>
      </c>
      <c r="DR32" s="235" t="str">
        <f t="shared" si="128"/>
        <v/>
      </c>
      <c r="DS32" s="236" t="str">
        <f>IFERROR(+VLOOKUP(DR32,'Referencia Parámetros'!$A$2:$B$15,2),"")</f>
        <v/>
      </c>
      <c r="DT32" s="1"/>
      <c r="DU32" s="1"/>
      <c r="DV32" s="136" t="str">
        <f t="shared" si="40"/>
        <v>Completar</v>
      </c>
      <c r="DW32" s="134"/>
      <c r="DX32" s="134"/>
      <c r="DY32" s="134"/>
      <c r="DZ32" s="136" t="str">
        <f t="shared" si="41"/>
        <v>Completar</v>
      </c>
      <c r="EA32" s="137" t="str">
        <f t="shared" si="42"/>
        <v>Completar</v>
      </c>
      <c r="EB32" s="137" t="str">
        <f t="shared" si="43"/>
        <v>Completar</v>
      </c>
      <c r="EC32" s="135"/>
      <c r="ED32" s="136" t="str">
        <f t="shared" si="44"/>
        <v>Completar</v>
      </c>
      <c r="EE32" s="237">
        <f t="shared" si="195"/>
        <v>0</v>
      </c>
      <c r="EF32" s="238">
        <f t="shared" si="196"/>
        <v>0</v>
      </c>
      <c r="EG32" s="239" t="str">
        <f>IFERROR(IF(EF32&gt;20*DS32,'Referencia Parámetros'!$D$20,IF(EF32&gt;10*DS32,'Referencia Parámetros'!$D$21,IF(EF32&gt;5*DS32,'Referencia Parámetros'!$D$22, IF(EF32&gt;1,'Referencia Parámetros'!$D$23,"NO APLICA")))),"")</f>
        <v/>
      </c>
      <c r="EH32" s="240" t="str">
        <f t="shared" si="130"/>
        <v/>
      </c>
      <c r="EI32" s="241">
        <f t="shared" si="131"/>
        <v>0</v>
      </c>
      <c r="EJ32" s="234">
        <f t="shared" si="197"/>
        <v>0</v>
      </c>
      <c r="EK32" s="234">
        <f t="shared" si="132"/>
        <v>0</v>
      </c>
      <c r="EL32" s="234">
        <f t="shared" si="198"/>
        <v>0</v>
      </c>
      <c r="EM32" s="242">
        <f t="shared" si="199"/>
        <v>0</v>
      </c>
      <c r="EO32" s="234">
        <f t="shared" si="200"/>
        <v>20</v>
      </c>
      <c r="EP32" s="235" t="str">
        <f t="shared" si="133"/>
        <v/>
      </c>
      <c r="EQ32" s="236" t="str">
        <f>IFERROR(+VLOOKUP(EP32,'Referencia Parámetros'!$A$2:$B$15,2),"")</f>
        <v/>
      </c>
      <c r="ER32" s="1"/>
      <c r="ES32" s="1"/>
      <c r="ET32" s="136" t="str">
        <f t="shared" si="49"/>
        <v>Completar</v>
      </c>
      <c r="EU32" s="134"/>
      <c r="EV32" s="134"/>
      <c r="EW32" s="134"/>
      <c r="EX32" s="136" t="str">
        <f t="shared" si="50"/>
        <v>Completar</v>
      </c>
      <c r="EY32" s="137" t="str">
        <f t="shared" si="51"/>
        <v>Completar</v>
      </c>
      <c r="EZ32" s="137" t="str">
        <f t="shared" si="52"/>
        <v>Completar</v>
      </c>
      <c r="FA32" s="135"/>
      <c r="FB32" s="136" t="str">
        <f t="shared" si="53"/>
        <v>Completar</v>
      </c>
      <c r="FC32" s="237">
        <f t="shared" si="201"/>
        <v>0</v>
      </c>
      <c r="FD32" s="238">
        <f t="shared" si="202"/>
        <v>0</v>
      </c>
      <c r="FE32" s="239" t="str">
        <f>IFERROR(IF(FD32&gt;20*EQ32,'Referencia Parámetros'!$D$20,IF(FD32&gt;10*EQ32,'Referencia Parámetros'!$D$21,IF(FD32&gt;5*EQ32,'Referencia Parámetros'!$D$22, IF(FD32&gt;1,'Referencia Parámetros'!$D$23,"NO APLICA")))),"")</f>
        <v/>
      </c>
      <c r="FF32" s="240" t="str">
        <f t="shared" si="135"/>
        <v/>
      </c>
      <c r="FG32" s="241">
        <f t="shared" si="136"/>
        <v>0</v>
      </c>
      <c r="FH32" s="234">
        <f t="shared" si="203"/>
        <v>0</v>
      </c>
      <c r="FI32" s="234">
        <f t="shared" si="137"/>
        <v>0</v>
      </c>
      <c r="FJ32" s="234">
        <f t="shared" si="204"/>
        <v>0</v>
      </c>
      <c r="FK32" s="242">
        <f t="shared" si="205"/>
        <v>0</v>
      </c>
      <c r="FM32" s="234">
        <f t="shared" si="206"/>
        <v>20</v>
      </c>
      <c r="FN32" s="235" t="str">
        <f t="shared" si="138"/>
        <v/>
      </c>
      <c r="FO32" s="236" t="str">
        <f>IFERROR(+VLOOKUP(FN32,'Referencia Parámetros'!$A$2:$B$15,2),"")</f>
        <v/>
      </c>
      <c r="FP32" s="1"/>
      <c r="FQ32" s="1"/>
      <c r="FR32" s="136" t="str">
        <f t="shared" si="58"/>
        <v>Completar</v>
      </c>
      <c r="FS32" s="134"/>
      <c r="FT32" s="134"/>
      <c r="FU32" s="134"/>
      <c r="FV32" s="136" t="str">
        <f t="shared" si="59"/>
        <v>Completar</v>
      </c>
      <c r="FW32" s="137" t="str">
        <f t="shared" si="60"/>
        <v>Completar</v>
      </c>
      <c r="FX32" s="137" t="str">
        <f t="shared" si="61"/>
        <v>Completar</v>
      </c>
      <c r="FY32" s="135"/>
      <c r="FZ32" s="136" t="str">
        <f t="shared" si="62"/>
        <v>Completar</v>
      </c>
      <c r="GA32" s="237">
        <f t="shared" si="207"/>
        <v>0</v>
      </c>
      <c r="GB32" s="238">
        <f t="shared" si="208"/>
        <v>0</v>
      </c>
      <c r="GC32" s="239" t="str">
        <f>IFERROR(IF(GB32&gt;20*FO32,'Referencia Parámetros'!$D$20,IF(GB32&gt;10*FO32,'Referencia Parámetros'!$D$21,IF(GB32&gt;5*FO32,'Referencia Parámetros'!$D$22, IF(GB32&gt;1,'Referencia Parámetros'!$D$23,"NO APLICA")))),"")</f>
        <v/>
      </c>
      <c r="GD32" s="240" t="str">
        <f t="shared" si="140"/>
        <v/>
      </c>
      <c r="GE32" s="241">
        <f t="shared" si="141"/>
        <v>0</v>
      </c>
      <c r="GF32" s="234">
        <f t="shared" si="209"/>
        <v>0</v>
      </c>
      <c r="GG32" s="234">
        <f t="shared" si="142"/>
        <v>0</v>
      </c>
      <c r="GH32" s="234">
        <f t="shared" si="210"/>
        <v>0</v>
      </c>
      <c r="GI32" s="242">
        <f t="shared" si="211"/>
        <v>0</v>
      </c>
      <c r="GK32" s="234">
        <f t="shared" si="212"/>
        <v>20</v>
      </c>
      <c r="GL32" s="235" t="str">
        <f t="shared" si="143"/>
        <v/>
      </c>
      <c r="GM32" s="236" t="str">
        <f>IFERROR(+VLOOKUP(GL32,'Referencia Parámetros'!$A$2:$B$15,2),"")</f>
        <v/>
      </c>
      <c r="GN32" s="1"/>
      <c r="GO32" s="1"/>
      <c r="GP32" s="136" t="str">
        <f t="shared" si="67"/>
        <v>Completar</v>
      </c>
      <c r="GQ32" s="134"/>
      <c r="GR32" s="134"/>
      <c r="GS32" s="134"/>
      <c r="GT32" s="136" t="str">
        <f t="shared" si="68"/>
        <v>Completar</v>
      </c>
      <c r="GU32" s="137" t="str">
        <f t="shared" si="69"/>
        <v>Completar</v>
      </c>
      <c r="GV32" s="137" t="str">
        <f t="shared" si="70"/>
        <v>Completar</v>
      </c>
      <c r="GW32" s="135"/>
      <c r="GX32" s="136" t="str">
        <f t="shared" si="71"/>
        <v>Completar</v>
      </c>
      <c r="GY32" s="237">
        <f t="shared" si="213"/>
        <v>0</v>
      </c>
      <c r="GZ32" s="238">
        <f t="shared" si="214"/>
        <v>0</v>
      </c>
      <c r="HA32" s="239" t="str">
        <f>IFERROR(IF(GZ32&gt;20*GM32,'Referencia Parámetros'!$D$20,IF(GZ32&gt;10*GM32,'Referencia Parámetros'!$D$21,IF(GZ32&gt;5*GM32,'Referencia Parámetros'!$D$22, IF(GZ32&gt;1,'Referencia Parámetros'!$D$23,"NO APLICA")))),"")</f>
        <v/>
      </c>
      <c r="HB32" s="240" t="str">
        <f t="shared" si="145"/>
        <v/>
      </c>
      <c r="HC32" s="241">
        <f t="shared" si="146"/>
        <v>0</v>
      </c>
      <c r="HD32" s="234">
        <f t="shared" si="215"/>
        <v>0</v>
      </c>
      <c r="HE32" s="234">
        <f t="shared" si="147"/>
        <v>0</v>
      </c>
      <c r="HF32" s="234">
        <f t="shared" si="216"/>
        <v>0</v>
      </c>
      <c r="HG32" s="242">
        <f t="shared" si="217"/>
        <v>0</v>
      </c>
      <c r="HI32" s="234">
        <f t="shared" si="218"/>
        <v>20</v>
      </c>
      <c r="HJ32" s="235" t="str">
        <f t="shared" si="148"/>
        <v/>
      </c>
      <c r="HK32" s="236" t="str">
        <f>IFERROR(+VLOOKUP(HJ32,'Referencia Parámetros'!$A$2:$B$15,2),"")</f>
        <v/>
      </c>
      <c r="HL32" s="1"/>
      <c r="HM32" s="1"/>
      <c r="HN32" s="136" t="str">
        <f t="shared" si="76"/>
        <v>Completar</v>
      </c>
      <c r="HO32" s="134"/>
      <c r="HP32" s="134"/>
      <c r="HQ32" s="134"/>
      <c r="HR32" s="136" t="str">
        <f t="shared" si="77"/>
        <v>Completar</v>
      </c>
      <c r="HS32" s="137" t="str">
        <f t="shared" si="78"/>
        <v>Completar</v>
      </c>
      <c r="HT32" s="137" t="str">
        <f t="shared" si="79"/>
        <v>Completar</v>
      </c>
      <c r="HU32" s="135"/>
      <c r="HV32" s="136" t="str">
        <f t="shared" si="80"/>
        <v>Completar</v>
      </c>
      <c r="HW32" s="237">
        <f t="shared" si="219"/>
        <v>0</v>
      </c>
      <c r="HX32" s="238">
        <f t="shared" si="220"/>
        <v>0</v>
      </c>
      <c r="HY32" s="239" t="str">
        <f>IFERROR(IF(HX32&gt;20*HK32,'Referencia Parámetros'!$D$20,IF(HX32&gt;10*HK32,'Referencia Parámetros'!$D$21,IF(HX32&gt;5*HK32,'Referencia Parámetros'!$D$22, IF(HX32&gt;1,'Referencia Parámetros'!$D$23,"NO APLICA")))),"")</f>
        <v/>
      </c>
      <c r="HZ32" s="240" t="str">
        <f t="shared" si="150"/>
        <v/>
      </c>
      <c r="IA32" s="241">
        <f t="shared" si="151"/>
        <v>0</v>
      </c>
      <c r="IB32" s="234">
        <f t="shared" si="221"/>
        <v>0</v>
      </c>
      <c r="IC32" s="234">
        <f t="shared" si="152"/>
        <v>0</v>
      </c>
      <c r="ID32" s="234">
        <f t="shared" si="222"/>
        <v>0</v>
      </c>
      <c r="IE32" s="242">
        <f t="shared" si="223"/>
        <v>0</v>
      </c>
      <c r="IG32" s="234">
        <f t="shared" si="224"/>
        <v>20</v>
      </c>
      <c r="IH32" s="235" t="str">
        <f t="shared" si="153"/>
        <v/>
      </c>
      <c r="II32" s="236" t="str">
        <f>IFERROR(+VLOOKUP(IH32,'Referencia Parámetros'!$A$2:$B$15,2),"")</f>
        <v/>
      </c>
      <c r="IJ32" s="1"/>
      <c r="IK32" s="1"/>
      <c r="IL32" s="136" t="str">
        <f t="shared" si="85"/>
        <v>Completar</v>
      </c>
      <c r="IM32" s="134"/>
      <c r="IN32" s="134"/>
      <c r="IO32" s="134"/>
      <c r="IP32" s="136" t="str">
        <f t="shared" si="86"/>
        <v>Completar</v>
      </c>
      <c r="IQ32" s="137" t="str">
        <f t="shared" si="87"/>
        <v>Completar</v>
      </c>
      <c r="IR32" s="137" t="str">
        <f t="shared" si="88"/>
        <v>Completar</v>
      </c>
      <c r="IS32" s="135"/>
      <c r="IT32" s="136" t="str">
        <f t="shared" si="89"/>
        <v>Completar</v>
      </c>
      <c r="IU32" s="237">
        <f t="shared" si="225"/>
        <v>0</v>
      </c>
      <c r="IV32" s="238">
        <f t="shared" si="226"/>
        <v>0</v>
      </c>
      <c r="IW32" s="239" t="str">
        <f>IFERROR(IF(IV32&gt;20*II32,'Referencia Parámetros'!$D$20,IF(IV32&gt;10*II32,'Referencia Parámetros'!$D$21,IF(IV32&gt;5*II32,'Referencia Parámetros'!$D$22, IF(IV32&gt;1,'Referencia Parámetros'!$D$23,"NO APLICA")))),"")</f>
        <v/>
      </c>
      <c r="IX32" s="240" t="str">
        <f t="shared" si="155"/>
        <v/>
      </c>
      <c r="IY32" s="241">
        <f t="shared" si="156"/>
        <v>0</v>
      </c>
      <c r="IZ32" s="234">
        <f t="shared" si="227"/>
        <v>0</v>
      </c>
      <c r="JA32" s="234">
        <f t="shared" si="157"/>
        <v>0</v>
      </c>
      <c r="JB32" s="234">
        <f t="shared" si="228"/>
        <v>0</v>
      </c>
      <c r="JC32" s="242">
        <f t="shared" si="229"/>
        <v>0</v>
      </c>
      <c r="JD32" s="198"/>
      <c r="JE32" s="234">
        <f t="shared" si="230"/>
        <v>20</v>
      </c>
      <c r="JF32" s="235" t="str">
        <f t="shared" si="158"/>
        <v/>
      </c>
      <c r="JG32" s="236" t="str">
        <f>IFERROR(+VLOOKUP(JF32,'Referencia Parámetros'!$A$2:$B$15,2),"")</f>
        <v/>
      </c>
      <c r="JH32" s="1"/>
      <c r="JI32" s="1"/>
      <c r="JJ32" s="136" t="str">
        <f t="shared" si="94"/>
        <v>Completar</v>
      </c>
      <c r="JK32" s="134"/>
      <c r="JL32" s="134"/>
      <c r="JM32" s="134"/>
      <c r="JN32" s="136" t="str">
        <f t="shared" si="95"/>
        <v>Completar</v>
      </c>
      <c r="JO32" s="137" t="str">
        <f t="shared" si="96"/>
        <v>Completar</v>
      </c>
      <c r="JP32" s="137" t="str">
        <f t="shared" si="97"/>
        <v>Completar</v>
      </c>
      <c r="JQ32" s="135"/>
      <c r="JR32" s="136" t="str">
        <f t="shared" si="98"/>
        <v>Completar</v>
      </c>
      <c r="JS32" s="237">
        <f t="shared" si="231"/>
        <v>0</v>
      </c>
      <c r="JT32" s="238">
        <f t="shared" si="232"/>
        <v>0</v>
      </c>
      <c r="JU32" s="239" t="str">
        <f>IFERROR(IF(JT32&gt;20*JG32,'Referencia Parámetros'!$D$20,IF(JT32&gt;10*JG32,'Referencia Parámetros'!$D$21,IF(JT32&gt;5*JG32,'Referencia Parámetros'!$D$22, IF(JT32&gt;1,'Referencia Parámetros'!$D$23,"NO APLICA")))),"")</f>
        <v/>
      </c>
      <c r="JV32" s="240" t="str">
        <f t="shared" si="160"/>
        <v/>
      </c>
      <c r="JW32" s="241">
        <f t="shared" si="161"/>
        <v>0</v>
      </c>
      <c r="JX32" s="234">
        <f t="shared" si="233"/>
        <v>0</v>
      </c>
      <c r="JY32" s="234">
        <f t="shared" si="162"/>
        <v>0</v>
      </c>
      <c r="JZ32" s="234">
        <f t="shared" si="234"/>
        <v>0</v>
      </c>
      <c r="KA32" s="242">
        <f t="shared" si="235"/>
        <v>0</v>
      </c>
    </row>
    <row r="33" spans="1:287" x14ac:dyDescent="0.25">
      <c r="A33" s="234">
        <f t="shared" si="163"/>
        <v>21</v>
      </c>
      <c r="B33" s="235" t="str">
        <f t="shared" si="164"/>
        <v/>
      </c>
      <c r="C33" s="236" t="str">
        <f>+IFERROR(VLOOKUP(B33,'Referencia Parámetros'!$A$2:$B$18,2),"")</f>
        <v/>
      </c>
      <c r="D33" s="1"/>
      <c r="E33" s="1"/>
      <c r="F33" s="136" t="str">
        <f>IFERROR(+VLOOKUP(D33,'Año 1'!JI$14:JK$113,3,FALSE),"Completar")</f>
        <v>Completar</v>
      </c>
      <c r="G33" s="134"/>
      <c r="H33" s="134"/>
      <c r="I33" s="134"/>
      <c r="J33" s="136" t="str">
        <f>+IFERROR(VLOOKUP(D33,'Año 1'!JI$14:JS$113,7,0),"Completar")</f>
        <v>Completar</v>
      </c>
      <c r="K33" s="137" t="str">
        <f>IFERROR(VLOOKUP(D33,'Año 1'!JI$14:JS$113,8,FALSE),"Completar")</f>
        <v>Completar</v>
      </c>
      <c r="L33" s="137" t="str">
        <f>IFERROR(VLOOKUP(D33,'Año 1'!JI$14:JS$113,9,FALSE),"Completar")</f>
        <v>Completar</v>
      </c>
      <c r="M33" s="135"/>
      <c r="N33" s="136" t="str">
        <f>IFERROR(VLOOKUP(D33,'Año 1'!JI$14:JS$113,11,FALSE),"Completar")</f>
        <v>Completar</v>
      </c>
      <c r="O33" s="237">
        <f t="shared" si="165"/>
        <v>0</v>
      </c>
      <c r="P33" s="238">
        <f t="shared" si="166"/>
        <v>0</v>
      </c>
      <c r="Q33" s="239" t="str">
        <f>IFERROR(IF(P33&gt;20*C33,'Referencia Parámetros'!$D$20,IF(P33&gt;10*C33,'Referencia Parámetros'!$D$21,IF(P33&gt;5*C33,'Referencia Parámetros'!$D$22, IF(P33&gt;1,'Referencia Parámetros'!$D$23,"NO APLICA")))),"")</f>
        <v/>
      </c>
      <c r="R33" s="240" t="str">
        <f t="shared" si="105"/>
        <v/>
      </c>
      <c r="S33" s="241">
        <f t="shared" si="106"/>
        <v>0</v>
      </c>
      <c r="T33" s="234">
        <f t="shared" si="167"/>
        <v>0</v>
      </c>
      <c r="U33" s="234">
        <f t="shared" si="107"/>
        <v>0</v>
      </c>
      <c r="V33" s="234">
        <f t="shared" si="168"/>
        <v>0</v>
      </c>
      <c r="W33" s="242">
        <f t="shared" si="169"/>
        <v>0</v>
      </c>
      <c r="Y33" s="234">
        <f t="shared" si="170"/>
        <v>21</v>
      </c>
      <c r="Z33" s="235" t="str">
        <f t="shared" si="108"/>
        <v/>
      </c>
      <c r="AA33" s="236" t="str">
        <f>IFERROR(VLOOKUP(Z33,'Referencia Parámetros'!$A$2:$B$15,2),"")</f>
        <v/>
      </c>
      <c r="AB33" s="1"/>
      <c r="AC33" s="1"/>
      <c r="AD33" s="136" t="str">
        <f t="shared" si="4"/>
        <v>Completar</v>
      </c>
      <c r="AE33" s="134"/>
      <c r="AF33" s="134"/>
      <c r="AG33" s="134"/>
      <c r="AH33" s="136" t="str">
        <f t="shared" si="5"/>
        <v>Completar</v>
      </c>
      <c r="AI33" s="137" t="str">
        <f t="shared" si="6"/>
        <v>Completar</v>
      </c>
      <c r="AJ33" s="137" t="str">
        <f t="shared" si="7"/>
        <v>Completar</v>
      </c>
      <c r="AK33" s="135"/>
      <c r="AL33" s="136" t="str">
        <f t="shared" si="8"/>
        <v>Completar</v>
      </c>
      <c r="AM33" s="237">
        <f t="shared" si="171"/>
        <v>0</v>
      </c>
      <c r="AN33" s="238">
        <f t="shared" si="172"/>
        <v>0</v>
      </c>
      <c r="AO33" s="239" t="str">
        <f>IFERROR(IF(AN33&gt;20*AA33,'Referencia Parámetros'!$D$20,IF(AN33&gt;10*AA33,'Referencia Parámetros'!$D$21,IF(AN33&gt;5*AA33,'Referencia Parámetros'!$D$22, IF(AN33&gt;1,'Referencia Parámetros'!$D$23,"NO APLICA")))),"")</f>
        <v/>
      </c>
      <c r="AP33" s="240" t="str">
        <f t="shared" si="110"/>
        <v/>
      </c>
      <c r="AQ33" s="241">
        <f t="shared" si="111"/>
        <v>0</v>
      </c>
      <c r="AR33" s="234">
        <f t="shared" si="173"/>
        <v>0</v>
      </c>
      <c r="AS33" s="234">
        <f t="shared" si="112"/>
        <v>0</v>
      </c>
      <c r="AT33" s="234">
        <f t="shared" si="174"/>
        <v>0</v>
      </c>
      <c r="AU33" s="242">
        <f t="shared" si="175"/>
        <v>0</v>
      </c>
      <c r="AW33" s="234">
        <f t="shared" si="176"/>
        <v>21</v>
      </c>
      <c r="AX33" s="235" t="str">
        <f t="shared" si="113"/>
        <v/>
      </c>
      <c r="AY33" s="236" t="str">
        <f>IFERROR(VLOOKUP(AX33,'Referencia Parámetros'!$A$2:$B$15,2),"")</f>
        <v/>
      </c>
      <c r="AZ33" s="1"/>
      <c r="BA33" s="1"/>
      <c r="BB33" s="136" t="str">
        <f t="shared" si="13"/>
        <v>Completar</v>
      </c>
      <c r="BC33" s="134"/>
      <c r="BD33" s="134"/>
      <c r="BE33" s="134"/>
      <c r="BF33" s="136" t="str">
        <f t="shared" si="14"/>
        <v>Completar</v>
      </c>
      <c r="BG33" s="137" t="str">
        <f t="shared" si="15"/>
        <v>Completar</v>
      </c>
      <c r="BH33" s="137" t="str">
        <f t="shared" si="16"/>
        <v>Completar</v>
      </c>
      <c r="BI33" s="135"/>
      <c r="BJ33" s="136" t="str">
        <f t="shared" si="17"/>
        <v>Completar</v>
      </c>
      <c r="BK33" s="237">
        <f t="shared" si="177"/>
        <v>0</v>
      </c>
      <c r="BL33" s="238">
        <f t="shared" si="178"/>
        <v>0</v>
      </c>
      <c r="BM33" s="239" t="str">
        <f>IFERROR(IF(BL33&gt;20*AY33,'Referencia Parámetros'!$D$20,IF(BL33&gt;10*AY33,'Referencia Parámetros'!$D$21,IF(BL33&gt;5*AY33,'Referencia Parámetros'!$D$22, IF(BL33&gt;1,'Referencia Parámetros'!$D$23,"NO APLICA")))),"")</f>
        <v/>
      </c>
      <c r="BN33" s="240" t="str">
        <f t="shared" si="115"/>
        <v/>
      </c>
      <c r="BO33" s="241">
        <f t="shared" si="116"/>
        <v>0</v>
      </c>
      <c r="BP33" s="234">
        <f t="shared" si="179"/>
        <v>0</v>
      </c>
      <c r="BQ33" s="234">
        <f t="shared" si="117"/>
        <v>0</v>
      </c>
      <c r="BR33" s="234">
        <f t="shared" si="180"/>
        <v>0</v>
      </c>
      <c r="BS33" s="242">
        <f t="shared" si="181"/>
        <v>0</v>
      </c>
      <c r="BU33" s="234">
        <f t="shared" si="182"/>
        <v>21</v>
      </c>
      <c r="BV33" s="235" t="str">
        <f t="shared" si="118"/>
        <v/>
      </c>
      <c r="BW33" s="236" t="str">
        <f>IFERROR(VLOOKUP(BV33,'Referencia Parámetros'!$A$2:$B$15,2),"")</f>
        <v/>
      </c>
      <c r="BX33" s="1"/>
      <c r="BY33" s="1"/>
      <c r="BZ33" s="136" t="str">
        <f t="shared" si="22"/>
        <v>Completar</v>
      </c>
      <c r="CA33" s="134"/>
      <c r="CB33" s="134"/>
      <c r="CC33" s="134"/>
      <c r="CD33" s="136" t="str">
        <f t="shared" si="23"/>
        <v>Completar</v>
      </c>
      <c r="CE33" s="137" t="str">
        <f t="shared" si="24"/>
        <v>Completar</v>
      </c>
      <c r="CF33" s="137" t="str">
        <f t="shared" si="25"/>
        <v>Completar</v>
      </c>
      <c r="CG33" s="135"/>
      <c r="CH33" s="136" t="str">
        <f t="shared" si="26"/>
        <v>Completar</v>
      </c>
      <c r="CI33" s="237">
        <f t="shared" si="183"/>
        <v>0</v>
      </c>
      <c r="CJ33" s="238">
        <f t="shared" si="184"/>
        <v>0</v>
      </c>
      <c r="CK33" s="239" t="str">
        <f>IFERROR(IF(CJ33&gt;20*BW33,'Referencia Parámetros'!$D$20,IF(CJ33&gt;10*BW33,'Referencia Parámetros'!$D$21,IF(CJ33&gt;5*BW33,'Referencia Parámetros'!$D$22, IF(CJ33&gt;1,'Referencia Parámetros'!$D$23,"NO APLICA")))),"")</f>
        <v/>
      </c>
      <c r="CL33" s="240" t="str">
        <f t="shared" si="120"/>
        <v/>
      </c>
      <c r="CM33" s="241">
        <f t="shared" si="121"/>
        <v>0</v>
      </c>
      <c r="CN33" s="234">
        <f t="shared" si="185"/>
        <v>0</v>
      </c>
      <c r="CO33" s="234">
        <f t="shared" si="122"/>
        <v>0</v>
      </c>
      <c r="CP33" s="234">
        <f t="shared" si="186"/>
        <v>0</v>
      </c>
      <c r="CQ33" s="242">
        <f t="shared" si="187"/>
        <v>0</v>
      </c>
      <c r="CS33" s="234">
        <f t="shared" si="188"/>
        <v>21</v>
      </c>
      <c r="CT33" s="235" t="str">
        <f t="shared" si="123"/>
        <v/>
      </c>
      <c r="CU33" s="236" t="str">
        <f>IFERROR(+VLOOKUP(CT33,'Referencia Parámetros'!$A$2:$B$15,2),"")</f>
        <v/>
      </c>
      <c r="CV33" s="1"/>
      <c r="CW33" s="1"/>
      <c r="CX33" s="136" t="str">
        <f t="shared" si="31"/>
        <v>Completar</v>
      </c>
      <c r="CY33" s="134"/>
      <c r="CZ33" s="134"/>
      <c r="DA33" s="134"/>
      <c r="DB33" s="136" t="str">
        <f t="shared" si="32"/>
        <v>Completar</v>
      </c>
      <c r="DC33" s="137" t="str">
        <f t="shared" si="33"/>
        <v>Completar</v>
      </c>
      <c r="DD33" s="137" t="str">
        <f t="shared" si="34"/>
        <v>Completar</v>
      </c>
      <c r="DE33" s="135"/>
      <c r="DF33" s="136" t="str">
        <f t="shared" si="35"/>
        <v>Completar</v>
      </c>
      <c r="DG33" s="237">
        <f t="shared" si="189"/>
        <v>0</v>
      </c>
      <c r="DH33" s="238">
        <f t="shared" si="190"/>
        <v>0</v>
      </c>
      <c r="DI33" s="239" t="str">
        <f>IFERROR(IF(DH33&gt;20*CU33,'Referencia Parámetros'!$D$20,IF(DH33&gt;10*CU33,'Referencia Parámetros'!$D$21,IF(DH33&gt;5*CU33,'Referencia Parámetros'!$D$22, IF(DH33&gt;1,'Referencia Parámetros'!$D$23,"NO APLICA")))),"")</f>
        <v/>
      </c>
      <c r="DJ33" s="240" t="str">
        <f t="shared" si="125"/>
        <v/>
      </c>
      <c r="DK33" s="241">
        <f t="shared" si="126"/>
        <v>0</v>
      </c>
      <c r="DL33" s="234">
        <f t="shared" si="191"/>
        <v>0</v>
      </c>
      <c r="DM33" s="234">
        <f t="shared" si="127"/>
        <v>0</v>
      </c>
      <c r="DN33" s="234">
        <f t="shared" si="192"/>
        <v>0</v>
      </c>
      <c r="DO33" s="242">
        <f t="shared" si="193"/>
        <v>0</v>
      </c>
      <c r="DQ33" s="234">
        <f t="shared" si="194"/>
        <v>21</v>
      </c>
      <c r="DR33" s="235" t="str">
        <f t="shared" si="128"/>
        <v/>
      </c>
      <c r="DS33" s="236" t="str">
        <f>IFERROR(+VLOOKUP(DR33,'Referencia Parámetros'!$A$2:$B$15,2),"")</f>
        <v/>
      </c>
      <c r="DT33" s="1"/>
      <c r="DU33" s="1"/>
      <c r="DV33" s="136" t="str">
        <f t="shared" si="40"/>
        <v>Completar</v>
      </c>
      <c r="DW33" s="134"/>
      <c r="DX33" s="134"/>
      <c r="DY33" s="134"/>
      <c r="DZ33" s="136" t="str">
        <f t="shared" si="41"/>
        <v>Completar</v>
      </c>
      <c r="EA33" s="137" t="str">
        <f t="shared" si="42"/>
        <v>Completar</v>
      </c>
      <c r="EB33" s="137" t="str">
        <f t="shared" si="43"/>
        <v>Completar</v>
      </c>
      <c r="EC33" s="135"/>
      <c r="ED33" s="136" t="str">
        <f t="shared" si="44"/>
        <v>Completar</v>
      </c>
      <c r="EE33" s="237">
        <f t="shared" si="195"/>
        <v>0</v>
      </c>
      <c r="EF33" s="238">
        <f t="shared" si="196"/>
        <v>0</v>
      </c>
      <c r="EG33" s="239" t="str">
        <f>IFERROR(IF(EF33&gt;20*DS33,'Referencia Parámetros'!$D$20,IF(EF33&gt;10*DS33,'Referencia Parámetros'!$D$21,IF(EF33&gt;5*DS33,'Referencia Parámetros'!$D$22, IF(EF33&gt;1,'Referencia Parámetros'!$D$23,"NO APLICA")))),"")</f>
        <v/>
      </c>
      <c r="EH33" s="240" t="str">
        <f t="shared" si="130"/>
        <v/>
      </c>
      <c r="EI33" s="241">
        <f t="shared" si="131"/>
        <v>0</v>
      </c>
      <c r="EJ33" s="234">
        <f t="shared" si="197"/>
        <v>0</v>
      </c>
      <c r="EK33" s="234">
        <f t="shared" si="132"/>
        <v>0</v>
      </c>
      <c r="EL33" s="234">
        <f t="shared" si="198"/>
        <v>0</v>
      </c>
      <c r="EM33" s="242">
        <f t="shared" si="199"/>
        <v>0</v>
      </c>
      <c r="EO33" s="234">
        <f t="shared" si="200"/>
        <v>21</v>
      </c>
      <c r="EP33" s="235" t="str">
        <f t="shared" si="133"/>
        <v/>
      </c>
      <c r="EQ33" s="236" t="str">
        <f>IFERROR(+VLOOKUP(EP33,'Referencia Parámetros'!$A$2:$B$15,2),"")</f>
        <v/>
      </c>
      <c r="ER33" s="1"/>
      <c r="ES33" s="1"/>
      <c r="ET33" s="136" t="str">
        <f t="shared" si="49"/>
        <v>Completar</v>
      </c>
      <c r="EU33" s="134"/>
      <c r="EV33" s="134"/>
      <c r="EW33" s="134"/>
      <c r="EX33" s="136" t="str">
        <f t="shared" si="50"/>
        <v>Completar</v>
      </c>
      <c r="EY33" s="137" t="str">
        <f t="shared" si="51"/>
        <v>Completar</v>
      </c>
      <c r="EZ33" s="137" t="str">
        <f t="shared" si="52"/>
        <v>Completar</v>
      </c>
      <c r="FA33" s="135"/>
      <c r="FB33" s="136" t="str">
        <f t="shared" si="53"/>
        <v>Completar</v>
      </c>
      <c r="FC33" s="237">
        <f t="shared" si="201"/>
        <v>0</v>
      </c>
      <c r="FD33" s="238">
        <f t="shared" si="202"/>
        <v>0</v>
      </c>
      <c r="FE33" s="239" t="str">
        <f>IFERROR(IF(FD33&gt;20*EQ33,'Referencia Parámetros'!$D$20,IF(FD33&gt;10*EQ33,'Referencia Parámetros'!$D$21,IF(FD33&gt;5*EQ33,'Referencia Parámetros'!$D$22, IF(FD33&gt;1,'Referencia Parámetros'!$D$23,"NO APLICA")))),"")</f>
        <v/>
      </c>
      <c r="FF33" s="240" t="str">
        <f t="shared" si="135"/>
        <v/>
      </c>
      <c r="FG33" s="241">
        <f t="shared" si="136"/>
        <v>0</v>
      </c>
      <c r="FH33" s="234">
        <f t="shared" si="203"/>
        <v>0</v>
      </c>
      <c r="FI33" s="234">
        <f t="shared" si="137"/>
        <v>0</v>
      </c>
      <c r="FJ33" s="234">
        <f t="shared" si="204"/>
        <v>0</v>
      </c>
      <c r="FK33" s="242">
        <f t="shared" si="205"/>
        <v>0</v>
      </c>
      <c r="FM33" s="234">
        <f t="shared" si="206"/>
        <v>21</v>
      </c>
      <c r="FN33" s="235" t="str">
        <f t="shared" si="138"/>
        <v/>
      </c>
      <c r="FO33" s="236" t="str">
        <f>IFERROR(+VLOOKUP(FN33,'Referencia Parámetros'!$A$2:$B$15,2),"")</f>
        <v/>
      </c>
      <c r="FP33" s="1"/>
      <c r="FQ33" s="1"/>
      <c r="FR33" s="136" t="str">
        <f t="shared" si="58"/>
        <v>Completar</v>
      </c>
      <c r="FS33" s="134"/>
      <c r="FT33" s="134"/>
      <c r="FU33" s="134"/>
      <c r="FV33" s="136" t="str">
        <f t="shared" si="59"/>
        <v>Completar</v>
      </c>
      <c r="FW33" s="137" t="str">
        <f t="shared" si="60"/>
        <v>Completar</v>
      </c>
      <c r="FX33" s="137" t="str">
        <f t="shared" si="61"/>
        <v>Completar</v>
      </c>
      <c r="FY33" s="135"/>
      <c r="FZ33" s="136" t="str">
        <f t="shared" si="62"/>
        <v>Completar</v>
      </c>
      <c r="GA33" s="237">
        <f t="shared" si="207"/>
        <v>0</v>
      </c>
      <c r="GB33" s="238">
        <f t="shared" si="208"/>
        <v>0</v>
      </c>
      <c r="GC33" s="239" t="str">
        <f>IFERROR(IF(GB33&gt;20*FO33,'Referencia Parámetros'!$D$20,IF(GB33&gt;10*FO33,'Referencia Parámetros'!$D$21,IF(GB33&gt;5*FO33,'Referencia Parámetros'!$D$22, IF(GB33&gt;1,'Referencia Parámetros'!$D$23,"NO APLICA")))),"")</f>
        <v/>
      </c>
      <c r="GD33" s="240" t="str">
        <f t="shared" si="140"/>
        <v/>
      </c>
      <c r="GE33" s="241">
        <f t="shared" si="141"/>
        <v>0</v>
      </c>
      <c r="GF33" s="234">
        <f t="shared" si="209"/>
        <v>0</v>
      </c>
      <c r="GG33" s="234">
        <f t="shared" si="142"/>
        <v>0</v>
      </c>
      <c r="GH33" s="234">
        <f t="shared" si="210"/>
        <v>0</v>
      </c>
      <c r="GI33" s="242">
        <f t="shared" si="211"/>
        <v>0</v>
      </c>
      <c r="GK33" s="234">
        <f t="shared" si="212"/>
        <v>21</v>
      </c>
      <c r="GL33" s="235" t="str">
        <f t="shared" si="143"/>
        <v/>
      </c>
      <c r="GM33" s="236" t="str">
        <f>IFERROR(+VLOOKUP(GL33,'Referencia Parámetros'!$A$2:$B$15,2),"")</f>
        <v/>
      </c>
      <c r="GN33" s="1"/>
      <c r="GO33" s="1"/>
      <c r="GP33" s="136" t="str">
        <f t="shared" si="67"/>
        <v>Completar</v>
      </c>
      <c r="GQ33" s="134"/>
      <c r="GR33" s="134"/>
      <c r="GS33" s="134"/>
      <c r="GT33" s="136" t="str">
        <f t="shared" si="68"/>
        <v>Completar</v>
      </c>
      <c r="GU33" s="137" t="str">
        <f t="shared" si="69"/>
        <v>Completar</v>
      </c>
      <c r="GV33" s="137" t="str">
        <f t="shared" si="70"/>
        <v>Completar</v>
      </c>
      <c r="GW33" s="135"/>
      <c r="GX33" s="136" t="str">
        <f t="shared" si="71"/>
        <v>Completar</v>
      </c>
      <c r="GY33" s="237">
        <f t="shared" si="213"/>
        <v>0</v>
      </c>
      <c r="GZ33" s="238">
        <f t="shared" si="214"/>
        <v>0</v>
      </c>
      <c r="HA33" s="239" t="str">
        <f>IFERROR(IF(GZ33&gt;20*GM33,'Referencia Parámetros'!$D$20,IF(GZ33&gt;10*GM33,'Referencia Parámetros'!$D$21,IF(GZ33&gt;5*GM33,'Referencia Parámetros'!$D$22, IF(GZ33&gt;1,'Referencia Parámetros'!$D$23,"NO APLICA")))),"")</f>
        <v/>
      </c>
      <c r="HB33" s="240" t="str">
        <f t="shared" si="145"/>
        <v/>
      </c>
      <c r="HC33" s="241">
        <f t="shared" si="146"/>
        <v>0</v>
      </c>
      <c r="HD33" s="234">
        <f t="shared" si="215"/>
        <v>0</v>
      </c>
      <c r="HE33" s="234">
        <f t="shared" si="147"/>
        <v>0</v>
      </c>
      <c r="HF33" s="234">
        <f t="shared" si="216"/>
        <v>0</v>
      </c>
      <c r="HG33" s="242">
        <f t="shared" si="217"/>
        <v>0</v>
      </c>
      <c r="HI33" s="234">
        <f t="shared" si="218"/>
        <v>21</v>
      </c>
      <c r="HJ33" s="235" t="str">
        <f t="shared" si="148"/>
        <v/>
      </c>
      <c r="HK33" s="236" t="str">
        <f>IFERROR(+VLOOKUP(HJ33,'Referencia Parámetros'!$A$2:$B$15,2),"")</f>
        <v/>
      </c>
      <c r="HL33" s="1"/>
      <c r="HM33" s="1"/>
      <c r="HN33" s="136" t="str">
        <f t="shared" si="76"/>
        <v>Completar</v>
      </c>
      <c r="HO33" s="134"/>
      <c r="HP33" s="134"/>
      <c r="HQ33" s="134"/>
      <c r="HR33" s="136" t="str">
        <f t="shared" si="77"/>
        <v>Completar</v>
      </c>
      <c r="HS33" s="137" t="str">
        <f t="shared" si="78"/>
        <v>Completar</v>
      </c>
      <c r="HT33" s="137" t="str">
        <f t="shared" si="79"/>
        <v>Completar</v>
      </c>
      <c r="HU33" s="135"/>
      <c r="HV33" s="136" t="str">
        <f t="shared" si="80"/>
        <v>Completar</v>
      </c>
      <c r="HW33" s="237">
        <f t="shared" si="219"/>
        <v>0</v>
      </c>
      <c r="HX33" s="238">
        <f t="shared" si="220"/>
        <v>0</v>
      </c>
      <c r="HY33" s="239" t="str">
        <f>IFERROR(IF(HX33&gt;20*HK33,'Referencia Parámetros'!$D$20,IF(HX33&gt;10*HK33,'Referencia Parámetros'!$D$21,IF(HX33&gt;5*HK33,'Referencia Parámetros'!$D$22, IF(HX33&gt;1,'Referencia Parámetros'!$D$23,"NO APLICA")))),"")</f>
        <v/>
      </c>
      <c r="HZ33" s="240" t="str">
        <f t="shared" si="150"/>
        <v/>
      </c>
      <c r="IA33" s="241">
        <f t="shared" si="151"/>
        <v>0</v>
      </c>
      <c r="IB33" s="234">
        <f t="shared" si="221"/>
        <v>0</v>
      </c>
      <c r="IC33" s="234">
        <f t="shared" si="152"/>
        <v>0</v>
      </c>
      <c r="ID33" s="234">
        <f t="shared" si="222"/>
        <v>0</v>
      </c>
      <c r="IE33" s="242">
        <f t="shared" si="223"/>
        <v>0</v>
      </c>
      <c r="IG33" s="234">
        <f t="shared" si="224"/>
        <v>21</v>
      </c>
      <c r="IH33" s="235" t="str">
        <f t="shared" si="153"/>
        <v/>
      </c>
      <c r="II33" s="236" t="str">
        <f>IFERROR(+VLOOKUP(IH33,'Referencia Parámetros'!$A$2:$B$15,2),"")</f>
        <v/>
      </c>
      <c r="IJ33" s="1"/>
      <c r="IK33" s="1"/>
      <c r="IL33" s="136" t="str">
        <f t="shared" si="85"/>
        <v>Completar</v>
      </c>
      <c r="IM33" s="134"/>
      <c r="IN33" s="134"/>
      <c r="IO33" s="134"/>
      <c r="IP33" s="136" t="str">
        <f t="shared" si="86"/>
        <v>Completar</v>
      </c>
      <c r="IQ33" s="137" t="str">
        <f t="shared" si="87"/>
        <v>Completar</v>
      </c>
      <c r="IR33" s="137" t="str">
        <f t="shared" si="88"/>
        <v>Completar</v>
      </c>
      <c r="IS33" s="135"/>
      <c r="IT33" s="136" t="str">
        <f t="shared" si="89"/>
        <v>Completar</v>
      </c>
      <c r="IU33" s="237">
        <f t="shared" si="225"/>
        <v>0</v>
      </c>
      <c r="IV33" s="238">
        <f t="shared" si="226"/>
        <v>0</v>
      </c>
      <c r="IW33" s="239" t="str">
        <f>IFERROR(IF(IV33&gt;20*II33,'Referencia Parámetros'!$D$20,IF(IV33&gt;10*II33,'Referencia Parámetros'!$D$21,IF(IV33&gt;5*II33,'Referencia Parámetros'!$D$22, IF(IV33&gt;1,'Referencia Parámetros'!$D$23,"NO APLICA")))),"")</f>
        <v/>
      </c>
      <c r="IX33" s="240" t="str">
        <f t="shared" si="155"/>
        <v/>
      </c>
      <c r="IY33" s="241">
        <f t="shared" si="156"/>
        <v>0</v>
      </c>
      <c r="IZ33" s="234">
        <f t="shared" si="227"/>
        <v>0</v>
      </c>
      <c r="JA33" s="234">
        <f t="shared" si="157"/>
        <v>0</v>
      </c>
      <c r="JB33" s="234">
        <f t="shared" si="228"/>
        <v>0</v>
      </c>
      <c r="JC33" s="242">
        <f t="shared" si="229"/>
        <v>0</v>
      </c>
      <c r="JD33" s="198"/>
      <c r="JE33" s="234">
        <f t="shared" si="230"/>
        <v>21</v>
      </c>
      <c r="JF33" s="235" t="str">
        <f t="shared" si="158"/>
        <v/>
      </c>
      <c r="JG33" s="236" t="str">
        <f>IFERROR(+VLOOKUP(JF33,'Referencia Parámetros'!$A$2:$B$15,2),"")</f>
        <v/>
      </c>
      <c r="JH33" s="1"/>
      <c r="JI33" s="1"/>
      <c r="JJ33" s="136" t="str">
        <f t="shared" si="94"/>
        <v>Completar</v>
      </c>
      <c r="JK33" s="134"/>
      <c r="JL33" s="134"/>
      <c r="JM33" s="134"/>
      <c r="JN33" s="136" t="str">
        <f t="shared" si="95"/>
        <v>Completar</v>
      </c>
      <c r="JO33" s="137" t="str">
        <f t="shared" si="96"/>
        <v>Completar</v>
      </c>
      <c r="JP33" s="137" t="str">
        <f t="shared" si="97"/>
        <v>Completar</v>
      </c>
      <c r="JQ33" s="135"/>
      <c r="JR33" s="136" t="str">
        <f t="shared" si="98"/>
        <v>Completar</v>
      </c>
      <c r="JS33" s="237">
        <f t="shared" si="231"/>
        <v>0</v>
      </c>
      <c r="JT33" s="238">
        <f t="shared" si="232"/>
        <v>0</v>
      </c>
      <c r="JU33" s="239" t="str">
        <f>IFERROR(IF(JT33&gt;20*JG33,'Referencia Parámetros'!$D$20,IF(JT33&gt;10*JG33,'Referencia Parámetros'!$D$21,IF(JT33&gt;5*JG33,'Referencia Parámetros'!$D$22, IF(JT33&gt;1,'Referencia Parámetros'!$D$23,"NO APLICA")))),"")</f>
        <v/>
      </c>
      <c r="JV33" s="240" t="str">
        <f t="shared" si="160"/>
        <v/>
      </c>
      <c r="JW33" s="241">
        <f t="shared" si="161"/>
        <v>0</v>
      </c>
      <c r="JX33" s="234">
        <f t="shared" si="233"/>
        <v>0</v>
      </c>
      <c r="JY33" s="234">
        <f t="shared" si="162"/>
        <v>0</v>
      </c>
      <c r="JZ33" s="234">
        <f t="shared" si="234"/>
        <v>0</v>
      </c>
      <c r="KA33" s="242">
        <f t="shared" si="235"/>
        <v>0</v>
      </c>
    </row>
    <row r="34" spans="1:287" x14ac:dyDescent="0.25">
      <c r="A34" s="234">
        <f t="shared" si="163"/>
        <v>22</v>
      </c>
      <c r="B34" s="235" t="str">
        <f t="shared" si="164"/>
        <v/>
      </c>
      <c r="C34" s="236" t="str">
        <f>+IFERROR(VLOOKUP(B34,'Referencia Parámetros'!$A$2:$B$18,2),"")</f>
        <v/>
      </c>
      <c r="D34" s="1"/>
      <c r="E34" s="1"/>
      <c r="F34" s="136" t="str">
        <f>IFERROR(+VLOOKUP(D34,'Año 1'!JI$14:JK$113,3,FALSE),"Completar")</f>
        <v>Completar</v>
      </c>
      <c r="G34" s="134"/>
      <c r="H34" s="134"/>
      <c r="I34" s="134"/>
      <c r="J34" s="136" t="str">
        <f>+IFERROR(VLOOKUP(D34,'Año 1'!JI$14:JS$113,7,0),"Completar")</f>
        <v>Completar</v>
      </c>
      <c r="K34" s="137" t="str">
        <f>IFERROR(VLOOKUP(D34,'Año 1'!JI$14:JS$113,8,FALSE),"Completar")</f>
        <v>Completar</v>
      </c>
      <c r="L34" s="137" t="str">
        <f>IFERROR(VLOOKUP(D34,'Año 1'!JI$14:JS$113,9,FALSE),"Completar")</f>
        <v>Completar</v>
      </c>
      <c r="M34" s="135"/>
      <c r="N34" s="136" t="str">
        <f>IFERROR(VLOOKUP(D34,'Año 1'!JI$14:JS$113,11,FALSE),"Completar")</f>
        <v>Completar</v>
      </c>
      <c r="O34" s="237">
        <f t="shared" si="165"/>
        <v>0</v>
      </c>
      <c r="P34" s="238">
        <f t="shared" si="166"/>
        <v>0</v>
      </c>
      <c r="Q34" s="239" t="str">
        <f>IFERROR(IF(P34&gt;20*C34,'Referencia Parámetros'!$D$20,IF(P34&gt;10*C34,'Referencia Parámetros'!$D$21,IF(P34&gt;5*C34,'Referencia Parámetros'!$D$22, IF(P34&gt;1,'Referencia Parámetros'!$D$23,"NO APLICA")))),"")</f>
        <v/>
      </c>
      <c r="R34" s="240" t="str">
        <f t="shared" si="105"/>
        <v/>
      </c>
      <c r="S34" s="241">
        <f t="shared" si="106"/>
        <v>0</v>
      </c>
      <c r="T34" s="234">
        <f t="shared" si="167"/>
        <v>0</v>
      </c>
      <c r="U34" s="234">
        <f t="shared" si="107"/>
        <v>0</v>
      </c>
      <c r="V34" s="234">
        <f t="shared" si="168"/>
        <v>0</v>
      </c>
      <c r="W34" s="242">
        <f t="shared" si="169"/>
        <v>0</v>
      </c>
      <c r="Y34" s="234">
        <f t="shared" si="170"/>
        <v>22</v>
      </c>
      <c r="Z34" s="235" t="str">
        <f t="shared" si="108"/>
        <v/>
      </c>
      <c r="AA34" s="236" t="str">
        <f>IFERROR(VLOOKUP(Z34,'Referencia Parámetros'!$A$2:$B$15,2),"")</f>
        <v/>
      </c>
      <c r="AB34" s="1"/>
      <c r="AC34" s="1"/>
      <c r="AD34" s="136" t="str">
        <f t="shared" si="4"/>
        <v>Completar</v>
      </c>
      <c r="AE34" s="134"/>
      <c r="AF34" s="134"/>
      <c r="AG34" s="134"/>
      <c r="AH34" s="136" t="str">
        <f t="shared" si="5"/>
        <v>Completar</v>
      </c>
      <c r="AI34" s="137" t="str">
        <f t="shared" si="6"/>
        <v>Completar</v>
      </c>
      <c r="AJ34" s="137" t="str">
        <f t="shared" si="7"/>
        <v>Completar</v>
      </c>
      <c r="AK34" s="135"/>
      <c r="AL34" s="136" t="str">
        <f t="shared" si="8"/>
        <v>Completar</v>
      </c>
      <c r="AM34" s="237">
        <f t="shared" si="171"/>
        <v>0</v>
      </c>
      <c r="AN34" s="238">
        <f t="shared" si="172"/>
        <v>0</v>
      </c>
      <c r="AO34" s="239" t="str">
        <f>IFERROR(IF(AN34&gt;20*AA34,'Referencia Parámetros'!$D$20,IF(AN34&gt;10*AA34,'Referencia Parámetros'!$D$21,IF(AN34&gt;5*AA34,'Referencia Parámetros'!$D$22, IF(AN34&gt;1,'Referencia Parámetros'!$D$23,"NO APLICA")))),"")</f>
        <v/>
      </c>
      <c r="AP34" s="240" t="str">
        <f t="shared" si="110"/>
        <v/>
      </c>
      <c r="AQ34" s="241">
        <f t="shared" si="111"/>
        <v>0</v>
      </c>
      <c r="AR34" s="234">
        <f t="shared" si="173"/>
        <v>0</v>
      </c>
      <c r="AS34" s="234">
        <f t="shared" si="112"/>
        <v>0</v>
      </c>
      <c r="AT34" s="234">
        <f t="shared" si="174"/>
        <v>0</v>
      </c>
      <c r="AU34" s="242">
        <f t="shared" si="175"/>
        <v>0</v>
      </c>
      <c r="AW34" s="234">
        <f t="shared" si="176"/>
        <v>22</v>
      </c>
      <c r="AX34" s="235" t="str">
        <f t="shared" si="113"/>
        <v/>
      </c>
      <c r="AY34" s="236" t="str">
        <f>IFERROR(VLOOKUP(AX34,'Referencia Parámetros'!$A$2:$B$15,2),"")</f>
        <v/>
      </c>
      <c r="AZ34" s="1"/>
      <c r="BA34" s="1"/>
      <c r="BB34" s="136" t="str">
        <f t="shared" si="13"/>
        <v>Completar</v>
      </c>
      <c r="BC34" s="134"/>
      <c r="BD34" s="134"/>
      <c r="BE34" s="134"/>
      <c r="BF34" s="136" t="str">
        <f t="shared" si="14"/>
        <v>Completar</v>
      </c>
      <c r="BG34" s="137" t="str">
        <f t="shared" si="15"/>
        <v>Completar</v>
      </c>
      <c r="BH34" s="137" t="str">
        <f t="shared" si="16"/>
        <v>Completar</v>
      </c>
      <c r="BI34" s="135"/>
      <c r="BJ34" s="136" t="str">
        <f t="shared" si="17"/>
        <v>Completar</v>
      </c>
      <c r="BK34" s="237">
        <f t="shared" si="177"/>
        <v>0</v>
      </c>
      <c r="BL34" s="238">
        <f t="shared" si="178"/>
        <v>0</v>
      </c>
      <c r="BM34" s="239" t="str">
        <f>IFERROR(IF(BL34&gt;20*AY34,'Referencia Parámetros'!$D$20,IF(BL34&gt;10*AY34,'Referencia Parámetros'!$D$21,IF(BL34&gt;5*AY34,'Referencia Parámetros'!$D$22, IF(BL34&gt;1,'Referencia Parámetros'!$D$23,"NO APLICA")))),"")</f>
        <v/>
      </c>
      <c r="BN34" s="240" t="str">
        <f t="shared" si="115"/>
        <v/>
      </c>
      <c r="BO34" s="241">
        <f t="shared" si="116"/>
        <v>0</v>
      </c>
      <c r="BP34" s="234">
        <f t="shared" si="179"/>
        <v>0</v>
      </c>
      <c r="BQ34" s="234">
        <f t="shared" si="117"/>
        <v>0</v>
      </c>
      <c r="BR34" s="234">
        <f t="shared" si="180"/>
        <v>0</v>
      </c>
      <c r="BS34" s="242">
        <f t="shared" si="181"/>
        <v>0</v>
      </c>
      <c r="BU34" s="234">
        <f t="shared" si="182"/>
        <v>22</v>
      </c>
      <c r="BV34" s="235" t="str">
        <f t="shared" si="118"/>
        <v/>
      </c>
      <c r="BW34" s="236" t="str">
        <f>IFERROR(VLOOKUP(BV34,'Referencia Parámetros'!$A$2:$B$15,2),"")</f>
        <v/>
      </c>
      <c r="BX34" s="1"/>
      <c r="BY34" s="1"/>
      <c r="BZ34" s="136" t="str">
        <f t="shared" si="22"/>
        <v>Completar</v>
      </c>
      <c r="CA34" s="134"/>
      <c r="CB34" s="134"/>
      <c r="CC34" s="134"/>
      <c r="CD34" s="136" t="str">
        <f t="shared" si="23"/>
        <v>Completar</v>
      </c>
      <c r="CE34" s="137" t="str">
        <f t="shared" si="24"/>
        <v>Completar</v>
      </c>
      <c r="CF34" s="137" t="str">
        <f t="shared" si="25"/>
        <v>Completar</v>
      </c>
      <c r="CG34" s="135"/>
      <c r="CH34" s="136" t="str">
        <f t="shared" si="26"/>
        <v>Completar</v>
      </c>
      <c r="CI34" s="237">
        <f t="shared" si="183"/>
        <v>0</v>
      </c>
      <c r="CJ34" s="238">
        <f t="shared" si="184"/>
        <v>0</v>
      </c>
      <c r="CK34" s="239" t="str">
        <f>IFERROR(IF(CJ34&gt;20*BW34,'Referencia Parámetros'!$D$20,IF(CJ34&gt;10*BW34,'Referencia Parámetros'!$D$21,IF(CJ34&gt;5*BW34,'Referencia Parámetros'!$D$22, IF(CJ34&gt;1,'Referencia Parámetros'!$D$23,"NO APLICA")))),"")</f>
        <v/>
      </c>
      <c r="CL34" s="240" t="str">
        <f t="shared" si="120"/>
        <v/>
      </c>
      <c r="CM34" s="241">
        <f t="shared" si="121"/>
        <v>0</v>
      </c>
      <c r="CN34" s="234">
        <f t="shared" si="185"/>
        <v>0</v>
      </c>
      <c r="CO34" s="234">
        <f t="shared" si="122"/>
        <v>0</v>
      </c>
      <c r="CP34" s="234">
        <f t="shared" si="186"/>
        <v>0</v>
      </c>
      <c r="CQ34" s="242">
        <f t="shared" si="187"/>
        <v>0</v>
      </c>
      <c r="CS34" s="234">
        <f t="shared" si="188"/>
        <v>22</v>
      </c>
      <c r="CT34" s="235" t="str">
        <f t="shared" si="123"/>
        <v/>
      </c>
      <c r="CU34" s="236" t="str">
        <f>IFERROR(+VLOOKUP(CT34,'Referencia Parámetros'!$A$2:$B$15,2),"")</f>
        <v/>
      </c>
      <c r="CV34" s="1"/>
      <c r="CW34" s="1"/>
      <c r="CX34" s="136" t="str">
        <f t="shared" si="31"/>
        <v>Completar</v>
      </c>
      <c r="CY34" s="134"/>
      <c r="CZ34" s="134"/>
      <c r="DA34" s="134"/>
      <c r="DB34" s="136" t="str">
        <f t="shared" si="32"/>
        <v>Completar</v>
      </c>
      <c r="DC34" s="137" t="str">
        <f t="shared" si="33"/>
        <v>Completar</v>
      </c>
      <c r="DD34" s="137" t="str">
        <f t="shared" si="34"/>
        <v>Completar</v>
      </c>
      <c r="DE34" s="135"/>
      <c r="DF34" s="136" t="str">
        <f t="shared" si="35"/>
        <v>Completar</v>
      </c>
      <c r="DG34" s="237">
        <f t="shared" si="189"/>
        <v>0</v>
      </c>
      <c r="DH34" s="238">
        <f t="shared" si="190"/>
        <v>0</v>
      </c>
      <c r="DI34" s="239" t="str">
        <f>IFERROR(IF(DH34&gt;20*CU34,'Referencia Parámetros'!$D$20,IF(DH34&gt;10*CU34,'Referencia Parámetros'!$D$21,IF(DH34&gt;5*CU34,'Referencia Parámetros'!$D$22, IF(DH34&gt;1,'Referencia Parámetros'!$D$23,"NO APLICA")))),"")</f>
        <v/>
      </c>
      <c r="DJ34" s="240" t="str">
        <f t="shared" si="125"/>
        <v/>
      </c>
      <c r="DK34" s="241">
        <f t="shared" si="126"/>
        <v>0</v>
      </c>
      <c r="DL34" s="234">
        <f t="shared" si="191"/>
        <v>0</v>
      </c>
      <c r="DM34" s="234">
        <f t="shared" si="127"/>
        <v>0</v>
      </c>
      <c r="DN34" s="234">
        <f t="shared" si="192"/>
        <v>0</v>
      </c>
      <c r="DO34" s="242">
        <f t="shared" si="193"/>
        <v>0</v>
      </c>
      <c r="DQ34" s="234">
        <f t="shared" si="194"/>
        <v>22</v>
      </c>
      <c r="DR34" s="235" t="str">
        <f t="shared" si="128"/>
        <v/>
      </c>
      <c r="DS34" s="236" t="str">
        <f>IFERROR(+VLOOKUP(DR34,'Referencia Parámetros'!$A$2:$B$15,2),"")</f>
        <v/>
      </c>
      <c r="DT34" s="1"/>
      <c r="DU34" s="1"/>
      <c r="DV34" s="136" t="str">
        <f t="shared" si="40"/>
        <v>Completar</v>
      </c>
      <c r="DW34" s="134"/>
      <c r="DX34" s="134"/>
      <c r="DY34" s="134"/>
      <c r="DZ34" s="136" t="str">
        <f t="shared" si="41"/>
        <v>Completar</v>
      </c>
      <c r="EA34" s="137" t="str">
        <f t="shared" si="42"/>
        <v>Completar</v>
      </c>
      <c r="EB34" s="137" t="str">
        <f t="shared" si="43"/>
        <v>Completar</v>
      </c>
      <c r="EC34" s="135"/>
      <c r="ED34" s="136" t="str">
        <f t="shared" si="44"/>
        <v>Completar</v>
      </c>
      <c r="EE34" s="237">
        <f t="shared" si="195"/>
        <v>0</v>
      </c>
      <c r="EF34" s="238">
        <f t="shared" si="196"/>
        <v>0</v>
      </c>
      <c r="EG34" s="239" t="str">
        <f>IFERROR(IF(EF34&gt;20*DS34,'Referencia Parámetros'!$D$20,IF(EF34&gt;10*DS34,'Referencia Parámetros'!$D$21,IF(EF34&gt;5*DS34,'Referencia Parámetros'!$D$22, IF(EF34&gt;1,'Referencia Parámetros'!$D$23,"NO APLICA")))),"")</f>
        <v/>
      </c>
      <c r="EH34" s="240" t="str">
        <f t="shared" si="130"/>
        <v/>
      </c>
      <c r="EI34" s="241">
        <f t="shared" si="131"/>
        <v>0</v>
      </c>
      <c r="EJ34" s="234">
        <f t="shared" si="197"/>
        <v>0</v>
      </c>
      <c r="EK34" s="234">
        <f t="shared" si="132"/>
        <v>0</v>
      </c>
      <c r="EL34" s="234">
        <f t="shared" si="198"/>
        <v>0</v>
      </c>
      <c r="EM34" s="242">
        <f t="shared" si="199"/>
        <v>0</v>
      </c>
      <c r="EO34" s="234">
        <f t="shared" si="200"/>
        <v>22</v>
      </c>
      <c r="EP34" s="235" t="str">
        <f t="shared" si="133"/>
        <v/>
      </c>
      <c r="EQ34" s="236" t="str">
        <f>IFERROR(+VLOOKUP(EP34,'Referencia Parámetros'!$A$2:$B$15,2),"")</f>
        <v/>
      </c>
      <c r="ER34" s="1"/>
      <c r="ES34" s="1"/>
      <c r="ET34" s="136" t="str">
        <f t="shared" si="49"/>
        <v>Completar</v>
      </c>
      <c r="EU34" s="134"/>
      <c r="EV34" s="134"/>
      <c r="EW34" s="134"/>
      <c r="EX34" s="136" t="str">
        <f t="shared" si="50"/>
        <v>Completar</v>
      </c>
      <c r="EY34" s="137" t="str">
        <f t="shared" si="51"/>
        <v>Completar</v>
      </c>
      <c r="EZ34" s="137" t="str">
        <f t="shared" si="52"/>
        <v>Completar</v>
      </c>
      <c r="FA34" s="135"/>
      <c r="FB34" s="136" t="str">
        <f t="shared" si="53"/>
        <v>Completar</v>
      </c>
      <c r="FC34" s="237">
        <f t="shared" si="201"/>
        <v>0</v>
      </c>
      <c r="FD34" s="238">
        <f t="shared" si="202"/>
        <v>0</v>
      </c>
      <c r="FE34" s="239" t="str">
        <f>IFERROR(IF(FD34&gt;20*EQ34,'Referencia Parámetros'!$D$20,IF(FD34&gt;10*EQ34,'Referencia Parámetros'!$D$21,IF(FD34&gt;5*EQ34,'Referencia Parámetros'!$D$22, IF(FD34&gt;1,'Referencia Parámetros'!$D$23,"NO APLICA")))),"")</f>
        <v/>
      </c>
      <c r="FF34" s="240" t="str">
        <f t="shared" si="135"/>
        <v/>
      </c>
      <c r="FG34" s="241">
        <f t="shared" si="136"/>
        <v>0</v>
      </c>
      <c r="FH34" s="234">
        <f t="shared" si="203"/>
        <v>0</v>
      </c>
      <c r="FI34" s="234">
        <f t="shared" si="137"/>
        <v>0</v>
      </c>
      <c r="FJ34" s="234">
        <f t="shared" si="204"/>
        <v>0</v>
      </c>
      <c r="FK34" s="242">
        <f t="shared" si="205"/>
        <v>0</v>
      </c>
      <c r="FM34" s="234">
        <f t="shared" si="206"/>
        <v>22</v>
      </c>
      <c r="FN34" s="235" t="str">
        <f t="shared" si="138"/>
        <v/>
      </c>
      <c r="FO34" s="236" t="str">
        <f>IFERROR(+VLOOKUP(FN34,'Referencia Parámetros'!$A$2:$B$15,2),"")</f>
        <v/>
      </c>
      <c r="FP34" s="1"/>
      <c r="FQ34" s="1"/>
      <c r="FR34" s="136" t="str">
        <f t="shared" si="58"/>
        <v>Completar</v>
      </c>
      <c r="FS34" s="134"/>
      <c r="FT34" s="134"/>
      <c r="FU34" s="134"/>
      <c r="FV34" s="136" t="str">
        <f t="shared" si="59"/>
        <v>Completar</v>
      </c>
      <c r="FW34" s="137" t="str">
        <f t="shared" si="60"/>
        <v>Completar</v>
      </c>
      <c r="FX34" s="137" t="str">
        <f t="shared" si="61"/>
        <v>Completar</v>
      </c>
      <c r="FY34" s="135"/>
      <c r="FZ34" s="136" t="str">
        <f t="shared" si="62"/>
        <v>Completar</v>
      </c>
      <c r="GA34" s="237">
        <f t="shared" si="207"/>
        <v>0</v>
      </c>
      <c r="GB34" s="238">
        <f t="shared" si="208"/>
        <v>0</v>
      </c>
      <c r="GC34" s="239" t="str">
        <f>IFERROR(IF(GB34&gt;20*FO34,'Referencia Parámetros'!$D$20,IF(GB34&gt;10*FO34,'Referencia Parámetros'!$D$21,IF(GB34&gt;5*FO34,'Referencia Parámetros'!$D$22, IF(GB34&gt;1,'Referencia Parámetros'!$D$23,"NO APLICA")))),"")</f>
        <v/>
      </c>
      <c r="GD34" s="240" t="str">
        <f t="shared" si="140"/>
        <v/>
      </c>
      <c r="GE34" s="241">
        <f t="shared" si="141"/>
        <v>0</v>
      </c>
      <c r="GF34" s="234">
        <f t="shared" si="209"/>
        <v>0</v>
      </c>
      <c r="GG34" s="234">
        <f t="shared" si="142"/>
        <v>0</v>
      </c>
      <c r="GH34" s="234">
        <f t="shared" si="210"/>
        <v>0</v>
      </c>
      <c r="GI34" s="242">
        <f t="shared" si="211"/>
        <v>0</v>
      </c>
      <c r="GK34" s="234">
        <f t="shared" si="212"/>
        <v>22</v>
      </c>
      <c r="GL34" s="235" t="str">
        <f t="shared" si="143"/>
        <v/>
      </c>
      <c r="GM34" s="236" t="str">
        <f>IFERROR(+VLOOKUP(GL34,'Referencia Parámetros'!$A$2:$B$15,2),"")</f>
        <v/>
      </c>
      <c r="GN34" s="1"/>
      <c r="GO34" s="1"/>
      <c r="GP34" s="136" t="str">
        <f t="shared" si="67"/>
        <v>Completar</v>
      </c>
      <c r="GQ34" s="134"/>
      <c r="GR34" s="134"/>
      <c r="GS34" s="134"/>
      <c r="GT34" s="136" t="str">
        <f t="shared" si="68"/>
        <v>Completar</v>
      </c>
      <c r="GU34" s="137" t="str">
        <f t="shared" si="69"/>
        <v>Completar</v>
      </c>
      <c r="GV34" s="137" t="str">
        <f t="shared" si="70"/>
        <v>Completar</v>
      </c>
      <c r="GW34" s="135"/>
      <c r="GX34" s="136" t="str">
        <f t="shared" si="71"/>
        <v>Completar</v>
      </c>
      <c r="GY34" s="237">
        <f t="shared" si="213"/>
        <v>0</v>
      </c>
      <c r="GZ34" s="238">
        <f t="shared" si="214"/>
        <v>0</v>
      </c>
      <c r="HA34" s="239" t="str">
        <f>IFERROR(IF(GZ34&gt;20*GM34,'Referencia Parámetros'!$D$20,IF(GZ34&gt;10*GM34,'Referencia Parámetros'!$D$21,IF(GZ34&gt;5*GM34,'Referencia Parámetros'!$D$22, IF(GZ34&gt;1,'Referencia Parámetros'!$D$23,"NO APLICA")))),"")</f>
        <v/>
      </c>
      <c r="HB34" s="240" t="str">
        <f t="shared" si="145"/>
        <v/>
      </c>
      <c r="HC34" s="241">
        <f t="shared" si="146"/>
        <v>0</v>
      </c>
      <c r="HD34" s="234">
        <f t="shared" si="215"/>
        <v>0</v>
      </c>
      <c r="HE34" s="234">
        <f t="shared" si="147"/>
        <v>0</v>
      </c>
      <c r="HF34" s="234">
        <f t="shared" si="216"/>
        <v>0</v>
      </c>
      <c r="HG34" s="242">
        <f t="shared" si="217"/>
        <v>0</v>
      </c>
      <c r="HI34" s="234">
        <f t="shared" si="218"/>
        <v>22</v>
      </c>
      <c r="HJ34" s="235" t="str">
        <f t="shared" si="148"/>
        <v/>
      </c>
      <c r="HK34" s="236" t="str">
        <f>IFERROR(+VLOOKUP(HJ34,'Referencia Parámetros'!$A$2:$B$15,2),"")</f>
        <v/>
      </c>
      <c r="HL34" s="1"/>
      <c r="HM34" s="1"/>
      <c r="HN34" s="136" t="str">
        <f t="shared" si="76"/>
        <v>Completar</v>
      </c>
      <c r="HO34" s="134"/>
      <c r="HP34" s="134"/>
      <c r="HQ34" s="134"/>
      <c r="HR34" s="136" t="str">
        <f t="shared" si="77"/>
        <v>Completar</v>
      </c>
      <c r="HS34" s="137" t="str">
        <f t="shared" si="78"/>
        <v>Completar</v>
      </c>
      <c r="HT34" s="137" t="str">
        <f t="shared" si="79"/>
        <v>Completar</v>
      </c>
      <c r="HU34" s="135"/>
      <c r="HV34" s="136" t="str">
        <f t="shared" si="80"/>
        <v>Completar</v>
      </c>
      <c r="HW34" s="237">
        <f t="shared" si="219"/>
        <v>0</v>
      </c>
      <c r="HX34" s="238">
        <f t="shared" si="220"/>
        <v>0</v>
      </c>
      <c r="HY34" s="239" t="str">
        <f>IFERROR(IF(HX34&gt;20*HK34,'Referencia Parámetros'!$D$20,IF(HX34&gt;10*HK34,'Referencia Parámetros'!$D$21,IF(HX34&gt;5*HK34,'Referencia Parámetros'!$D$22, IF(HX34&gt;1,'Referencia Parámetros'!$D$23,"NO APLICA")))),"")</f>
        <v/>
      </c>
      <c r="HZ34" s="240" t="str">
        <f t="shared" si="150"/>
        <v/>
      </c>
      <c r="IA34" s="241">
        <f t="shared" si="151"/>
        <v>0</v>
      </c>
      <c r="IB34" s="234">
        <f t="shared" si="221"/>
        <v>0</v>
      </c>
      <c r="IC34" s="234">
        <f t="shared" si="152"/>
        <v>0</v>
      </c>
      <c r="ID34" s="234">
        <f t="shared" si="222"/>
        <v>0</v>
      </c>
      <c r="IE34" s="242">
        <f t="shared" si="223"/>
        <v>0</v>
      </c>
      <c r="IG34" s="234">
        <f t="shared" si="224"/>
        <v>22</v>
      </c>
      <c r="IH34" s="235" t="str">
        <f t="shared" si="153"/>
        <v/>
      </c>
      <c r="II34" s="236" t="str">
        <f>IFERROR(+VLOOKUP(IH34,'Referencia Parámetros'!$A$2:$B$15,2),"")</f>
        <v/>
      </c>
      <c r="IJ34" s="1"/>
      <c r="IK34" s="1"/>
      <c r="IL34" s="136" t="str">
        <f t="shared" si="85"/>
        <v>Completar</v>
      </c>
      <c r="IM34" s="134"/>
      <c r="IN34" s="134"/>
      <c r="IO34" s="134"/>
      <c r="IP34" s="136" t="str">
        <f t="shared" si="86"/>
        <v>Completar</v>
      </c>
      <c r="IQ34" s="137" t="str">
        <f t="shared" si="87"/>
        <v>Completar</v>
      </c>
      <c r="IR34" s="137" t="str">
        <f t="shared" si="88"/>
        <v>Completar</v>
      </c>
      <c r="IS34" s="135"/>
      <c r="IT34" s="136" t="str">
        <f t="shared" si="89"/>
        <v>Completar</v>
      </c>
      <c r="IU34" s="237">
        <f t="shared" si="225"/>
        <v>0</v>
      </c>
      <c r="IV34" s="238">
        <f t="shared" si="226"/>
        <v>0</v>
      </c>
      <c r="IW34" s="239" t="str">
        <f>IFERROR(IF(IV34&gt;20*II34,'Referencia Parámetros'!$D$20,IF(IV34&gt;10*II34,'Referencia Parámetros'!$D$21,IF(IV34&gt;5*II34,'Referencia Parámetros'!$D$22, IF(IV34&gt;1,'Referencia Parámetros'!$D$23,"NO APLICA")))),"")</f>
        <v/>
      </c>
      <c r="IX34" s="240" t="str">
        <f t="shared" si="155"/>
        <v/>
      </c>
      <c r="IY34" s="241">
        <f t="shared" si="156"/>
        <v>0</v>
      </c>
      <c r="IZ34" s="234">
        <f t="shared" si="227"/>
        <v>0</v>
      </c>
      <c r="JA34" s="234">
        <f t="shared" si="157"/>
        <v>0</v>
      </c>
      <c r="JB34" s="234">
        <f t="shared" si="228"/>
        <v>0</v>
      </c>
      <c r="JC34" s="242">
        <f t="shared" si="229"/>
        <v>0</v>
      </c>
      <c r="JD34" s="198"/>
      <c r="JE34" s="234">
        <f t="shared" si="230"/>
        <v>22</v>
      </c>
      <c r="JF34" s="235" t="str">
        <f t="shared" si="158"/>
        <v/>
      </c>
      <c r="JG34" s="236" t="str">
        <f>IFERROR(+VLOOKUP(JF34,'Referencia Parámetros'!$A$2:$B$15,2),"")</f>
        <v/>
      </c>
      <c r="JH34" s="1"/>
      <c r="JI34" s="1"/>
      <c r="JJ34" s="136" t="str">
        <f t="shared" si="94"/>
        <v>Completar</v>
      </c>
      <c r="JK34" s="134"/>
      <c r="JL34" s="134"/>
      <c r="JM34" s="134"/>
      <c r="JN34" s="136" t="str">
        <f t="shared" si="95"/>
        <v>Completar</v>
      </c>
      <c r="JO34" s="137" t="str">
        <f t="shared" si="96"/>
        <v>Completar</v>
      </c>
      <c r="JP34" s="137" t="str">
        <f t="shared" si="97"/>
        <v>Completar</v>
      </c>
      <c r="JQ34" s="135"/>
      <c r="JR34" s="136" t="str">
        <f t="shared" si="98"/>
        <v>Completar</v>
      </c>
      <c r="JS34" s="237">
        <f t="shared" si="231"/>
        <v>0</v>
      </c>
      <c r="JT34" s="238">
        <f t="shared" si="232"/>
        <v>0</v>
      </c>
      <c r="JU34" s="239" t="str">
        <f>IFERROR(IF(JT34&gt;20*JG34,'Referencia Parámetros'!$D$20,IF(JT34&gt;10*JG34,'Referencia Parámetros'!$D$21,IF(JT34&gt;5*JG34,'Referencia Parámetros'!$D$22, IF(JT34&gt;1,'Referencia Parámetros'!$D$23,"NO APLICA")))),"")</f>
        <v/>
      </c>
      <c r="JV34" s="240" t="str">
        <f t="shared" si="160"/>
        <v/>
      </c>
      <c r="JW34" s="241">
        <f t="shared" si="161"/>
        <v>0</v>
      </c>
      <c r="JX34" s="234">
        <f t="shared" si="233"/>
        <v>0</v>
      </c>
      <c r="JY34" s="234">
        <f t="shared" si="162"/>
        <v>0</v>
      </c>
      <c r="JZ34" s="234">
        <f t="shared" si="234"/>
        <v>0</v>
      </c>
      <c r="KA34" s="242">
        <f t="shared" si="235"/>
        <v>0</v>
      </c>
    </row>
    <row r="35" spans="1:287" x14ac:dyDescent="0.25">
      <c r="A35" s="234">
        <f t="shared" si="163"/>
        <v>23</v>
      </c>
      <c r="B35" s="235" t="str">
        <f t="shared" si="164"/>
        <v/>
      </c>
      <c r="C35" s="236" t="str">
        <f>+IFERROR(VLOOKUP(B35,'Referencia Parámetros'!$A$2:$B$18,2),"")</f>
        <v/>
      </c>
      <c r="D35" s="1"/>
      <c r="E35" s="1"/>
      <c r="F35" s="136" t="str">
        <f>IFERROR(+VLOOKUP(D35,'Año 1'!JI$14:JK$113,3,FALSE),"Completar")</f>
        <v>Completar</v>
      </c>
      <c r="G35" s="134"/>
      <c r="H35" s="134"/>
      <c r="I35" s="134"/>
      <c r="J35" s="136" t="str">
        <f>+IFERROR(VLOOKUP(D35,'Año 1'!JI$14:JS$113,7,0),"Completar")</f>
        <v>Completar</v>
      </c>
      <c r="K35" s="137" t="str">
        <f>IFERROR(VLOOKUP(D35,'Año 1'!JI$14:JS$113,8,FALSE),"Completar")</f>
        <v>Completar</v>
      </c>
      <c r="L35" s="137" t="str">
        <f>IFERROR(VLOOKUP(D35,'Año 1'!JI$14:JS$113,9,FALSE),"Completar")</f>
        <v>Completar</v>
      </c>
      <c r="M35" s="135"/>
      <c r="N35" s="136" t="str">
        <f>IFERROR(VLOOKUP(D35,'Año 1'!JI$14:JS$113,11,FALSE),"Completar")</f>
        <v>Completar</v>
      </c>
      <c r="O35" s="237">
        <f t="shared" si="165"/>
        <v>0</v>
      </c>
      <c r="P35" s="238">
        <f t="shared" si="166"/>
        <v>0</v>
      </c>
      <c r="Q35" s="239" t="str">
        <f>IFERROR(IF(P35&gt;20*C35,'Referencia Parámetros'!$D$20,IF(P35&gt;10*C35,'Referencia Parámetros'!$D$21,IF(P35&gt;5*C35,'Referencia Parámetros'!$D$22, IF(P35&gt;1,'Referencia Parámetros'!$D$23,"NO APLICA")))),"")</f>
        <v/>
      </c>
      <c r="R35" s="240" t="str">
        <f t="shared" si="105"/>
        <v/>
      </c>
      <c r="S35" s="241">
        <f t="shared" si="106"/>
        <v>0</v>
      </c>
      <c r="T35" s="234">
        <f t="shared" si="167"/>
        <v>0</v>
      </c>
      <c r="U35" s="234">
        <f t="shared" si="107"/>
        <v>0</v>
      </c>
      <c r="V35" s="234">
        <f t="shared" si="168"/>
        <v>0</v>
      </c>
      <c r="W35" s="242">
        <f t="shared" si="169"/>
        <v>0</v>
      </c>
      <c r="Y35" s="234">
        <f t="shared" si="170"/>
        <v>23</v>
      </c>
      <c r="Z35" s="235" t="str">
        <f t="shared" si="108"/>
        <v/>
      </c>
      <c r="AA35" s="236" t="str">
        <f>IFERROR(VLOOKUP(Z35,'Referencia Parámetros'!$A$2:$B$15,2),"")</f>
        <v/>
      </c>
      <c r="AB35" s="1"/>
      <c r="AC35" s="1"/>
      <c r="AD35" s="136" t="str">
        <f t="shared" si="4"/>
        <v>Completar</v>
      </c>
      <c r="AE35" s="134"/>
      <c r="AF35" s="134"/>
      <c r="AG35" s="134"/>
      <c r="AH35" s="136" t="str">
        <f t="shared" si="5"/>
        <v>Completar</v>
      </c>
      <c r="AI35" s="137" t="str">
        <f t="shared" si="6"/>
        <v>Completar</v>
      </c>
      <c r="AJ35" s="137" t="str">
        <f t="shared" si="7"/>
        <v>Completar</v>
      </c>
      <c r="AK35" s="135"/>
      <c r="AL35" s="136" t="str">
        <f t="shared" si="8"/>
        <v>Completar</v>
      </c>
      <c r="AM35" s="237">
        <f t="shared" si="171"/>
        <v>0</v>
      </c>
      <c r="AN35" s="238">
        <f t="shared" si="172"/>
        <v>0</v>
      </c>
      <c r="AO35" s="239" t="str">
        <f>IFERROR(IF(AN35&gt;20*AA35,'Referencia Parámetros'!$D$20,IF(AN35&gt;10*AA35,'Referencia Parámetros'!$D$21,IF(AN35&gt;5*AA35,'Referencia Parámetros'!$D$22, IF(AN35&gt;1,'Referencia Parámetros'!$D$23,"NO APLICA")))),"")</f>
        <v/>
      </c>
      <c r="AP35" s="240" t="str">
        <f t="shared" si="110"/>
        <v/>
      </c>
      <c r="AQ35" s="241">
        <f t="shared" si="111"/>
        <v>0</v>
      </c>
      <c r="AR35" s="234">
        <f t="shared" si="173"/>
        <v>0</v>
      </c>
      <c r="AS35" s="234">
        <f t="shared" si="112"/>
        <v>0</v>
      </c>
      <c r="AT35" s="234">
        <f t="shared" si="174"/>
        <v>0</v>
      </c>
      <c r="AU35" s="242">
        <f t="shared" si="175"/>
        <v>0</v>
      </c>
      <c r="AW35" s="234">
        <f t="shared" si="176"/>
        <v>23</v>
      </c>
      <c r="AX35" s="235" t="str">
        <f t="shared" si="113"/>
        <v/>
      </c>
      <c r="AY35" s="236" t="str">
        <f>IFERROR(VLOOKUP(AX35,'Referencia Parámetros'!$A$2:$B$15,2),"")</f>
        <v/>
      </c>
      <c r="AZ35" s="1"/>
      <c r="BA35" s="1"/>
      <c r="BB35" s="136" t="str">
        <f t="shared" si="13"/>
        <v>Completar</v>
      </c>
      <c r="BC35" s="134"/>
      <c r="BD35" s="134"/>
      <c r="BE35" s="134"/>
      <c r="BF35" s="136" t="str">
        <f t="shared" si="14"/>
        <v>Completar</v>
      </c>
      <c r="BG35" s="137" t="str">
        <f t="shared" si="15"/>
        <v>Completar</v>
      </c>
      <c r="BH35" s="137" t="str">
        <f t="shared" si="16"/>
        <v>Completar</v>
      </c>
      <c r="BI35" s="135"/>
      <c r="BJ35" s="136" t="str">
        <f t="shared" si="17"/>
        <v>Completar</v>
      </c>
      <c r="BK35" s="237">
        <f t="shared" si="177"/>
        <v>0</v>
      </c>
      <c r="BL35" s="238">
        <f t="shared" si="178"/>
        <v>0</v>
      </c>
      <c r="BM35" s="239" t="str">
        <f>IFERROR(IF(BL35&gt;20*AY35,'Referencia Parámetros'!$D$20,IF(BL35&gt;10*AY35,'Referencia Parámetros'!$D$21,IF(BL35&gt;5*AY35,'Referencia Parámetros'!$D$22, IF(BL35&gt;1,'Referencia Parámetros'!$D$23,"NO APLICA")))),"")</f>
        <v/>
      </c>
      <c r="BN35" s="240" t="str">
        <f t="shared" si="115"/>
        <v/>
      </c>
      <c r="BO35" s="241">
        <f t="shared" si="116"/>
        <v>0</v>
      </c>
      <c r="BP35" s="234">
        <f t="shared" si="179"/>
        <v>0</v>
      </c>
      <c r="BQ35" s="234">
        <f t="shared" si="117"/>
        <v>0</v>
      </c>
      <c r="BR35" s="234">
        <f t="shared" si="180"/>
        <v>0</v>
      </c>
      <c r="BS35" s="242">
        <f t="shared" si="181"/>
        <v>0</v>
      </c>
      <c r="BU35" s="234">
        <f t="shared" si="182"/>
        <v>23</v>
      </c>
      <c r="BV35" s="235" t="str">
        <f t="shared" si="118"/>
        <v/>
      </c>
      <c r="BW35" s="236" t="str">
        <f>IFERROR(VLOOKUP(BV35,'Referencia Parámetros'!$A$2:$B$15,2),"")</f>
        <v/>
      </c>
      <c r="BX35" s="1"/>
      <c r="BY35" s="1"/>
      <c r="BZ35" s="136" t="str">
        <f t="shared" si="22"/>
        <v>Completar</v>
      </c>
      <c r="CA35" s="134"/>
      <c r="CB35" s="134"/>
      <c r="CC35" s="134"/>
      <c r="CD35" s="136" t="str">
        <f t="shared" si="23"/>
        <v>Completar</v>
      </c>
      <c r="CE35" s="137" t="str">
        <f t="shared" si="24"/>
        <v>Completar</v>
      </c>
      <c r="CF35" s="137" t="str">
        <f t="shared" si="25"/>
        <v>Completar</v>
      </c>
      <c r="CG35" s="135"/>
      <c r="CH35" s="136" t="str">
        <f t="shared" si="26"/>
        <v>Completar</v>
      </c>
      <c r="CI35" s="237">
        <f t="shared" si="183"/>
        <v>0</v>
      </c>
      <c r="CJ35" s="238">
        <f t="shared" si="184"/>
        <v>0</v>
      </c>
      <c r="CK35" s="239" t="str">
        <f>IFERROR(IF(CJ35&gt;20*BW35,'Referencia Parámetros'!$D$20,IF(CJ35&gt;10*BW35,'Referencia Parámetros'!$D$21,IF(CJ35&gt;5*BW35,'Referencia Parámetros'!$D$22, IF(CJ35&gt;1,'Referencia Parámetros'!$D$23,"NO APLICA")))),"")</f>
        <v/>
      </c>
      <c r="CL35" s="240" t="str">
        <f t="shared" si="120"/>
        <v/>
      </c>
      <c r="CM35" s="241">
        <f t="shared" si="121"/>
        <v>0</v>
      </c>
      <c r="CN35" s="234">
        <f t="shared" si="185"/>
        <v>0</v>
      </c>
      <c r="CO35" s="234">
        <f t="shared" si="122"/>
        <v>0</v>
      </c>
      <c r="CP35" s="234">
        <f t="shared" si="186"/>
        <v>0</v>
      </c>
      <c r="CQ35" s="242">
        <f t="shared" si="187"/>
        <v>0</v>
      </c>
      <c r="CS35" s="234">
        <f t="shared" si="188"/>
        <v>23</v>
      </c>
      <c r="CT35" s="235" t="str">
        <f t="shared" si="123"/>
        <v/>
      </c>
      <c r="CU35" s="236" t="str">
        <f>IFERROR(+VLOOKUP(CT35,'Referencia Parámetros'!$A$2:$B$15,2),"")</f>
        <v/>
      </c>
      <c r="CV35" s="1"/>
      <c r="CW35" s="1"/>
      <c r="CX35" s="136" t="str">
        <f t="shared" si="31"/>
        <v>Completar</v>
      </c>
      <c r="CY35" s="134"/>
      <c r="CZ35" s="134"/>
      <c r="DA35" s="134"/>
      <c r="DB35" s="136" t="str">
        <f t="shared" si="32"/>
        <v>Completar</v>
      </c>
      <c r="DC35" s="137" t="str">
        <f t="shared" si="33"/>
        <v>Completar</v>
      </c>
      <c r="DD35" s="137" t="str">
        <f t="shared" si="34"/>
        <v>Completar</v>
      </c>
      <c r="DE35" s="135"/>
      <c r="DF35" s="136" t="str">
        <f t="shared" si="35"/>
        <v>Completar</v>
      </c>
      <c r="DG35" s="237">
        <f t="shared" si="189"/>
        <v>0</v>
      </c>
      <c r="DH35" s="238">
        <f t="shared" si="190"/>
        <v>0</v>
      </c>
      <c r="DI35" s="239" t="str">
        <f>IFERROR(IF(DH35&gt;20*CU35,'Referencia Parámetros'!$D$20,IF(DH35&gt;10*CU35,'Referencia Parámetros'!$D$21,IF(DH35&gt;5*CU35,'Referencia Parámetros'!$D$22, IF(DH35&gt;1,'Referencia Parámetros'!$D$23,"NO APLICA")))),"")</f>
        <v/>
      </c>
      <c r="DJ35" s="240" t="str">
        <f t="shared" si="125"/>
        <v/>
      </c>
      <c r="DK35" s="241">
        <f t="shared" si="126"/>
        <v>0</v>
      </c>
      <c r="DL35" s="234">
        <f t="shared" si="191"/>
        <v>0</v>
      </c>
      <c r="DM35" s="234">
        <f t="shared" si="127"/>
        <v>0</v>
      </c>
      <c r="DN35" s="234">
        <f t="shared" si="192"/>
        <v>0</v>
      </c>
      <c r="DO35" s="242">
        <f t="shared" si="193"/>
        <v>0</v>
      </c>
      <c r="DQ35" s="234">
        <f t="shared" si="194"/>
        <v>23</v>
      </c>
      <c r="DR35" s="235" t="str">
        <f t="shared" si="128"/>
        <v/>
      </c>
      <c r="DS35" s="236" t="str">
        <f>IFERROR(+VLOOKUP(DR35,'Referencia Parámetros'!$A$2:$B$15,2),"")</f>
        <v/>
      </c>
      <c r="DT35" s="1"/>
      <c r="DU35" s="1"/>
      <c r="DV35" s="136" t="str">
        <f t="shared" si="40"/>
        <v>Completar</v>
      </c>
      <c r="DW35" s="134"/>
      <c r="DX35" s="134"/>
      <c r="DY35" s="134"/>
      <c r="DZ35" s="136" t="str">
        <f t="shared" si="41"/>
        <v>Completar</v>
      </c>
      <c r="EA35" s="137" t="str">
        <f t="shared" si="42"/>
        <v>Completar</v>
      </c>
      <c r="EB35" s="137" t="str">
        <f t="shared" si="43"/>
        <v>Completar</v>
      </c>
      <c r="EC35" s="135"/>
      <c r="ED35" s="136" t="str">
        <f t="shared" si="44"/>
        <v>Completar</v>
      </c>
      <c r="EE35" s="237">
        <f t="shared" si="195"/>
        <v>0</v>
      </c>
      <c r="EF35" s="238">
        <f t="shared" si="196"/>
        <v>0</v>
      </c>
      <c r="EG35" s="239" t="str">
        <f>IFERROR(IF(EF35&gt;20*DS35,'Referencia Parámetros'!$D$20,IF(EF35&gt;10*DS35,'Referencia Parámetros'!$D$21,IF(EF35&gt;5*DS35,'Referencia Parámetros'!$D$22, IF(EF35&gt;1,'Referencia Parámetros'!$D$23,"NO APLICA")))),"")</f>
        <v/>
      </c>
      <c r="EH35" s="240" t="str">
        <f t="shared" si="130"/>
        <v/>
      </c>
      <c r="EI35" s="241">
        <f t="shared" si="131"/>
        <v>0</v>
      </c>
      <c r="EJ35" s="234">
        <f t="shared" si="197"/>
        <v>0</v>
      </c>
      <c r="EK35" s="234">
        <f t="shared" si="132"/>
        <v>0</v>
      </c>
      <c r="EL35" s="234">
        <f t="shared" si="198"/>
        <v>0</v>
      </c>
      <c r="EM35" s="242">
        <f t="shared" si="199"/>
        <v>0</v>
      </c>
      <c r="EO35" s="234">
        <f t="shared" si="200"/>
        <v>23</v>
      </c>
      <c r="EP35" s="235" t="str">
        <f t="shared" si="133"/>
        <v/>
      </c>
      <c r="EQ35" s="236" t="str">
        <f>IFERROR(+VLOOKUP(EP35,'Referencia Parámetros'!$A$2:$B$15,2),"")</f>
        <v/>
      </c>
      <c r="ER35" s="1"/>
      <c r="ES35" s="1"/>
      <c r="ET35" s="136" t="str">
        <f t="shared" si="49"/>
        <v>Completar</v>
      </c>
      <c r="EU35" s="134"/>
      <c r="EV35" s="134"/>
      <c r="EW35" s="134"/>
      <c r="EX35" s="136" t="str">
        <f t="shared" si="50"/>
        <v>Completar</v>
      </c>
      <c r="EY35" s="137" t="str">
        <f t="shared" si="51"/>
        <v>Completar</v>
      </c>
      <c r="EZ35" s="137" t="str">
        <f t="shared" si="52"/>
        <v>Completar</v>
      </c>
      <c r="FA35" s="135"/>
      <c r="FB35" s="136" t="str">
        <f t="shared" si="53"/>
        <v>Completar</v>
      </c>
      <c r="FC35" s="237">
        <f t="shared" si="201"/>
        <v>0</v>
      </c>
      <c r="FD35" s="238">
        <f t="shared" si="202"/>
        <v>0</v>
      </c>
      <c r="FE35" s="239" t="str">
        <f>IFERROR(IF(FD35&gt;20*EQ35,'Referencia Parámetros'!$D$20,IF(FD35&gt;10*EQ35,'Referencia Parámetros'!$D$21,IF(FD35&gt;5*EQ35,'Referencia Parámetros'!$D$22, IF(FD35&gt;1,'Referencia Parámetros'!$D$23,"NO APLICA")))),"")</f>
        <v/>
      </c>
      <c r="FF35" s="240" t="str">
        <f t="shared" si="135"/>
        <v/>
      </c>
      <c r="FG35" s="241">
        <f t="shared" si="136"/>
        <v>0</v>
      </c>
      <c r="FH35" s="234">
        <f t="shared" si="203"/>
        <v>0</v>
      </c>
      <c r="FI35" s="234">
        <f t="shared" si="137"/>
        <v>0</v>
      </c>
      <c r="FJ35" s="234">
        <f t="shared" si="204"/>
        <v>0</v>
      </c>
      <c r="FK35" s="242">
        <f t="shared" si="205"/>
        <v>0</v>
      </c>
      <c r="FM35" s="234">
        <f t="shared" si="206"/>
        <v>23</v>
      </c>
      <c r="FN35" s="235" t="str">
        <f t="shared" si="138"/>
        <v/>
      </c>
      <c r="FO35" s="236" t="str">
        <f>IFERROR(+VLOOKUP(FN35,'Referencia Parámetros'!$A$2:$B$15,2),"")</f>
        <v/>
      </c>
      <c r="FP35" s="1"/>
      <c r="FQ35" s="1"/>
      <c r="FR35" s="136" t="str">
        <f t="shared" si="58"/>
        <v>Completar</v>
      </c>
      <c r="FS35" s="134"/>
      <c r="FT35" s="134"/>
      <c r="FU35" s="134"/>
      <c r="FV35" s="136" t="str">
        <f t="shared" si="59"/>
        <v>Completar</v>
      </c>
      <c r="FW35" s="137" t="str">
        <f t="shared" si="60"/>
        <v>Completar</v>
      </c>
      <c r="FX35" s="137" t="str">
        <f t="shared" si="61"/>
        <v>Completar</v>
      </c>
      <c r="FY35" s="135"/>
      <c r="FZ35" s="136" t="str">
        <f t="shared" si="62"/>
        <v>Completar</v>
      </c>
      <c r="GA35" s="237">
        <f t="shared" si="207"/>
        <v>0</v>
      </c>
      <c r="GB35" s="238">
        <f t="shared" si="208"/>
        <v>0</v>
      </c>
      <c r="GC35" s="239" t="str">
        <f>IFERROR(IF(GB35&gt;20*FO35,'Referencia Parámetros'!$D$20,IF(GB35&gt;10*FO35,'Referencia Parámetros'!$D$21,IF(GB35&gt;5*FO35,'Referencia Parámetros'!$D$22, IF(GB35&gt;1,'Referencia Parámetros'!$D$23,"NO APLICA")))),"")</f>
        <v/>
      </c>
      <c r="GD35" s="240" t="str">
        <f t="shared" si="140"/>
        <v/>
      </c>
      <c r="GE35" s="241">
        <f t="shared" si="141"/>
        <v>0</v>
      </c>
      <c r="GF35" s="234">
        <f t="shared" si="209"/>
        <v>0</v>
      </c>
      <c r="GG35" s="234">
        <f t="shared" si="142"/>
        <v>0</v>
      </c>
      <c r="GH35" s="234">
        <f t="shared" si="210"/>
        <v>0</v>
      </c>
      <c r="GI35" s="242">
        <f t="shared" si="211"/>
        <v>0</v>
      </c>
      <c r="GK35" s="234">
        <f t="shared" si="212"/>
        <v>23</v>
      </c>
      <c r="GL35" s="235" t="str">
        <f t="shared" si="143"/>
        <v/>
      </c>
      <c r="GM35" s="236" t="str">
        <f>IFERROR(+VLOOKUP(GL35,'Referencia Parámetros'!$A$2:$B$15,2),"")</f>
        <v/>
      </c>
      <c r="GN35" s="1"/>
      <c r="GO35" s="1"/>
      <c r="GP35" s="136" t="str">
        <f t="shared" si="67"/>
        <v>Completar</v>
      </c>
      <c r="GQ35" s="134"/>
      <c r="GR35" s="134"/>
      <c r="GS35" s="134"/>
      <c r="GT35" s="136" t="str">
        <f t="shared" si="68"/>
        <v>Completar</v>
      </c>
      <c r="GU35" s="137" t="str">
        <f t="shared" si="69"/>
        <v>Completar</v>
      </c>
      <c r="GV35" s="137" t="str">
        <f t="shared" si="70"/>
        <v>Completar</v>
      </c>
      <c r="GW35" s="135"/>
      <c r="GX35" s="136" t="str">
        <f t="shared" si="71"/>
        <v>Completar</v>
      </c>
      <c r="GY35" s="237">
        <f t="shared" si="213"/>
        <v>0</v>
      </c>
      <c r="GZ35" s="238">
        <f t="shared" si="214"/>
        <v>0</v>
      </c>
      <c r="HA35" s="239" t="str">
        <f>IFERROR(IF(GZ35&gt;20*GM35,'Referencia Parámetros'!$D$20,IF(GZ35&gt;10*GM35,'Referencia Parámetros'!$D$21,IF(GZ35&gt;5*GM35,'Referencia Parámetros'!$D$22, IF(GZ35&gt;1,'Referencia Parámetros'!$D$23,"NO APLICA")))),"")</f>
        <v/>
      </c>
      <c r="HB35" s="240" t="str">
        <f t="shared" si="145"/>
        <v/>
      </c>
      <c r="HC35" s="241">
        <f t="shared" si="146"/>
        <v>0</v>
      </c>
      <c r="HD35" s="234">
        <f t="shared" si="215"/>
        <v>0</v>
      </c>
      <c r="HE35" s="234">
        <f t="shared" si="147"/>
        <v>0</v>
      </c>
      <c r="HF35" s="234">
        <f t="shared" si="216"/>
        <v>0</v>
      </c>
      <c r="HG35" s="242">
        <f t="shared" si="217"/>
        <v>0</v>
      </c>
      <c r="HI35" s="234">
        <f t="shared" si="218"/>
        <v>23</v>
      </c>
      <c r="HJ35" s="235" t="str">
        <f t="shared" si="148"/>
        <v/>
      </c>
      <c r="HK35" s="236" t="str">
        <f>IFERROR(+VLOOKUP(HJ35,'Referencia Parámetros'!$A$2:$B$15,2),"")</f>
        <v/>
      </c>
      <c r="HL35" s="1"/>
      <c r="HM35" s="1"/>
      <c r="HN35" s="136" t="str">
        <f t="shared" si="76"/>
        <v>Completar</v>
      </c>
      <c r="HO35" s="134"/>
      <c r="HP35" s="134"/>
      <c r="HQ35" s="134"/>
      <c r="HR35" s="136" t="str">
        <f t="shared" si="77"/>
        <v>Completar</v>
      </c>
      <c r="HS35" s="137" t="str">
        <f t="shared" si="78"/>
        <v>Completar</v>
      </c>
      <c r="HT35" s="137" t="str">
        <f t="shared" si="79"/>
        <v>Completar</v>
      </c>
      <c r="HU35" s="135"/>
      <c r="HV35" s="136" t="str">
        <f t="shared" si="80"/>
        <v>Completar</v>
      </c>
      <c r="HW35" s="237">
        <f t="shared" si="219"/>
        <v>0</v>
      </c>
      <c r="HX35" s="238">
        <f t="shared" si="220"/>
        <v>0</v>
      </c>
      <c r="HY35" s="239" t="str">
        <f>IFERROR(IF(HX35&gt;20*HK35,'Referencia Parámetros'!$D$20,IF(HX35&gt;10*HK35,'Referencia Parámetros'!$D$21,IF(HX35&gt;5*HK35,'Referencia Parámetros'!$D$22, IF(HX35&gt;1,'Referencia Parámetros'!$D$23,"NO APLICA")))),"")</f>
        <v/>
      </c>
      <c r="HZ35" s="240" t="str">
        <f t="shared" si="150"/>
        <v/>
      </c>
      <c r="IA35" s="241">
        <f t="shared" si="151"/>
        <v>0</v>
      </c>
      <c r="IB35" s="234">
        <f t="shared" si="221"/>
        <v>0</v>
      </c>
      <c r="IC35" s="234">
        <f t="shared" si="152"/>
        <v>0</v>
      </c>
      <c r="ID35" s="234">
        <f t="shared" si="222"/>
        <v>0</v>
      </c>
      <c r="IE35" s="242">
        <f t="shared" si="223"/>
        <v>0</v>
      </c>
      <c r="IG35" s="234">
        <f t="shared" si="224"/>
        <v>23</v>
      </c>
      <c r="IH35" s="235" t="str">
        <f t="shared" si="153"/>
        <v/>
      </c>
      <c r="II35" s="236" t="str">
        <f>IFERROR(+VLOOKUP(IH35,'Referencia Parámetros'!$A$2:$B$15,2),"")</f>
        <v/>
      </c>
      <c r="IJ35" s="1"/>
      <c r="IK35" s="1"/>
      <c r="IL35" s="136" t="str">
        <f t="shared" si="85"/>
        <v>Completar</v>
      </c>
      <c r="IM35" s="134"/>
      <c r="IN35" s="134"/>
      <c r="IO35" s="134"/>
      <c r="IP35" s="136" t="str">
        <f t="shared" si="86"/>
        <v>Completar</v>
      </c>
      <c r="IQ35" s="137" t="str">
        <f t="shared" si="87"/>
        <v>Completar</v>
      </c>
      <c r="IR35" s="137" t="str">
        <f t="shared" si="88"/>
        <v>Completar</v>
      </c>
      <c r="IS35" s="135"/>
      <c r="IT35" s="136" t="str">
        <f t="shared" si="89"/>
        <v>Completar</v>
      </c>
      <c r="IU35" s="237">
        <f t="shared" si="225"/>
        <v>0</v>
      </c>
      <c r="IV35" s="238">
        <f t="shared" si="226"/>
        <v>0</v>
      </c>
      <c r="IW35" s="239" t="str">
        <f>IFERROR(IF(IV35&gt;20*II35,'Referencia Parámetros'!$D$20,IF(IV35&gt;10*II35,'Referencia Parámetros'!$D$21,IF(IV35&gt;5*II35,'Referencia Parámetros'!$D$22, IF(IV35&gt;1,'Referencia Parámetros'!$D$23,"NO APLICA")))),"")</f>
        <v/>
      </c>
      <c r="IX35" s="240" t="str">
        <f t="shared" si="155"/>
        <v/>
      </c>
      <c r="IY35" s="241">
        <f t="shared" si="156"/>
        <v>0</v>
      </c>
      <c r="IZ35" s="234">
        <f t="shared" si="227"/>
        <v>0</v>
      </c>
      <c r="JA35" s="234">
        <f t="shared" si="157"/>
        <v>0</v>
      </c>
      <c r="JB35" s="234">
        <f t="shared" si="228"/>
        <v>0</v>
      </c>
      <c r="JC35" s="242">
        <f t="shared" si="229"/>
        <v>0</v>
      </c>
      <c r="JD35" s="198"/>
      <c r="JE35" s="234">
        <f t="shared" si="230"/>
        <v>23</v>
      </c>
      <c r="JF35" s="235" t="str">
        <f t="shared" si="158"/>
        <v/>
      </c>
      <c r="JG35" s="236" t="str">
        <f>IFERROR(+VLOOKUP(JF35,'Referencia Parámetros'!$A$2:$B$15,2),"")</f>
        <v/>
      </c>
      <c r="JH35" s="1"/>
      <c r="JI35" s="1"/>
      <c r="JJ35" s="136" t="str">
        <f t="shared" si="94"/>
        <v>Completar</v>
      </c>
      <c r="JK35" s="134"/>
      <c r="JL35" s="134"/>
      <c r="JM35" s="134"/>
      <c r="JN35" s="136" t="str">
        <f t="shared" si="95"/>
        <v>Completar</v>
      </c>
      <c r="JO35" s="137" t="str">
        <f t="shared" si="96"/>
        <v>Completar</v>
      </c>
      <c r="JP35" s="137" t="str">
        <f t="shared" si="97"/>
        <v>Completar</v>
      </c>
      <c r="JQ35" s="135"/>
      <c r="JR35" s="136" t="str">
        <f t="shared" si="98"/>
        <v>Completar</v>
      </c>
      <c r="JS35" s="237">
        <f t="shared" si="231"/>
        <v>0</v>
      </c>
      <c r="JT35" s="238">
        <f t="shared" si="232"/>
        <v>0</v>
      </c>
      <c r="JU35" s="239" t="str">
        <f>IFERROR(IF(JT35&gt;20*JG35,'Referencia Parámetros'!$D$20,IF(JT35&gt;10*JG35,'Referencia Parámetros'!$D$21,IF(JT35&gt;5*JG35,'Referencia Parámetros'!$D$22, IF(JT35&gt;1,'Referencia Parámetros'!$D$23,"NO APLICA")))),"")</f>
        <v/>
      </c>
      <c r="JV35" s="240" t="str">
        <f t="shared" si="160"/>
        <v/>
      </c>
      <c r="JW35" s="241">
        <f t="shared" si="161"/>
        <v>0</v>
      </c>
      <c r="JX35" s="234">
        <f t="shared" si="233"/>
        <v>0</v>
      </c>
      <c r="JY35" s="234">
        <f t="shared" si="162"/>
        <v>0</v>
      </c>
      <c r="JZ35" s="234">
        <f t="shared" si="234"/>
        <v>0</v>
      </c>
      <c r="KA35" s="242">
        <f t="shared" si="235"/>
        <v>0</v>
      </c>
    </row>
    <row r="36" spans="1:287" x14ac:dyDescent="0.25">
      <c r="A36" s="234">
        <f t="shared" si="163"/>
        <v>24</v>
      </c>
      <c r="B36" s="235" t="str">
        <f t="shared" si="164"/>
        <v/>
      </c>
      <c r="C36" s="236" t="str">
        <f>+IFERROR(VLOOKUP(B36,'Referencia Parámetros'!$A$2:$B$18,2),"")</f>
        <v/>
      </c>
      <c r="D36" s="1"/>
      <c r="E36" s="1"/>
      <c r="F36" s="136" t="str">
        <f>IFERROR(+VLOOKUP(D36,'Año 1'!JI$14:JK$113,3,FALSE),"Completar")</f>
        <v>Completar</v>
      </c>
      <c r="G36" s="134"/>
      <c r="H36" s="134"/>
      <c r="I36" s="134"/>
      <c r="J36" s="136" t="str">
        <f>+IFERROR(VLOOKUP(D36,'Año 1'!JI$14:JS$113,7,0),"Completar")</f>
        <v>Completar</v>
      </c>
      <c r="K36" s="137" t="str">
        <f>IFERROR(VLOOKUP(D36,'Año 1'!JI$14:JS$113,8,FALSE),"Completar")</f>
        <v>Completar</v>
      </c>
      <c r="L36" s="137" t="str">
        <f>IFERROR(VLOOKUP(D36,'Año 1'!JI$14:JS$113,9,FALSE),"Completar")</f>
        <v>Completar</v>
      </c>
      <c r="M36" s="135"/>
      <c r="N36" s="136" t="str">
        <f>IFERROR(VLOOKUP(D36,'Año 1'!JI$14:JS$113,11,FALSE),"Completar")</f>
        <v>Completar</v>
      </c>
      <c r="O36" s="237">
        <f t="shared" si="165"/>
        <v>0</v>
      </c>
      <c r="P36" s="238">
        <f t="shared" si="166"/>
        <v>0</v>
      </c>
      <c r="Q36" s="239" t="str">
        <f>IFERROR(IF(P36&gt;20*C36,'Referencia Parámetros'!$D$20,IF(P36&gt;10*C36,'Referencia Parámetros'!$D$21,IF(P36&gt;5*C36,'Referencia Parámetros'!$D$22, IF(P36&gt;1,'Referencia Parámetros'!$D$23,"NO APLICA")))),"")</f>
        <v/>
      </c>
      <c r="R36" s="240" t="str">
        <f t="shared" si="105"/>
        <v/>
      </c>
      <c r="S36" s="241">
        <f t="shared" si="106"/>
        <v>0</v>
      </c>
      <c r="T36" s="234">
        <f t="shared" si="167"/>
        <v>0</v>
      </c>
      <c r="U36" s="234">
        <f t="shared" si="107"/>
        <v>0</v>
      </c>
      <c r="V36" s="234">
        <f t="shared" si="168"/>
        <v>0</v>
      </c>
      <c r="W36" s="242">
        <f t="shared" si="169"/>
        <v>0</v>
      </c>
      <c r="Y36" s="234">
        <f t="shared" si="170"/>
        <v>24</v>
      </c>
      <c r="Z36" s="235" t="str">
        <f t="shared" si="108"/>
        <v/>
      </c>
      <c r="AA36" s="236" t="str">
        <f>IFERROR(VLOOKUP(Z36,'Referencia Parámetros'!$A$2:$B$15,2),"")</f>
        <v/>
      </c>
      <c r="AB36" s="1"/>
      <c r="AC36" s="1"/>
      <c r="AD36" s="136" t="str">
        <f t="shared" si="4"/>
        <v>Completar</v>
      </c>
      <c r="AE36" s="134"/>
      <c r="AF36" s="134"/>
      <c r="AG36" s="134"/>
      <c r="AH36" s="136" t="str">
        <f t="shared" si="5"/>
        <v>Completar</v>
      </c>
      <c r="AI36" s="137" t="str">
        <f t="shared" si="6"/>
        <v>Completar</v>
      </c>
      <c r="AJ36" s="137" t="str">
        <f t="shared" si="7"/>
        <v>Completar</v>
      </c>
      <c r="AK36" s="135"/>
      <c r="AL36" s="136" t="str">
        <f t="shared" si="8"/>
        <v>Completar</v>
      </c>
      <c r="AM36" s="237">
        <f t="shared" si="171"/>
        <v>0</v>
      </c>
      <c r="AN36" s="238">
        <f t="shared" si="172"/>
        <v>0</v>
      </c>
      <c r="AO36" s="239" t="str">
        <f>IFERROR(IF(AN36&gt;20*AA36,'Referencia Parámetros'!$D$20,IF(AN36&gt;10*AA36,'Referencia Parámetros'!$D$21,IF(AN36&gt;5*AA36,'Referencia Parámetros'!$D$22, IF(AN36&gt;1,'Referencia Parámetros'!$D$23,"NO APLICA")))),"")</f>
        <v/>
      </c>
      <c r="AP36" s="240" t="str">
        <f t="shared" si="110"/>
        <v/>
      </c>
      <c r="AQ36" s="241">
        <f t="shared" si="111"/>
        <v>0</v>
      </c>
      <c r="AR36" s="234">
        <f t="shared" si="173"/>
        <v>0</v>
      </c>
      <c r="AS36" s="234">
        <f t="shared" si="112"/>
        <v>0</v>
      </c>
      <c r="AT36" s="234">
        <f t="shared" si="174"/>
        <v>0</v>
      </c>
      <c r="AU36" s="242">
        <f t="shared" si="175"/>
        <v>0</v>
      </c>
      <c r="AW36" s="234">
        <f t="shared" si="176"/>
        <v>24</v>
      </c>
      <c r="AX36" s="235" t="str">
        <f t="shared" si="113"/>
        <v/>
      </c>
      <c r="AY36" s="236" t="str">
        <f>IFERROR(VLOOKUP(AX36,'Referencia Parámetros'!$A$2:$B$15,2),"")</f>
        <v/>
      </c>
      <c r="AZ36" s="1"/>
      <c r="BA36" s="1"/>
      <c r="BB36" s="136" t="str">
        <f t="shared" si="13"/>
        <v>Completar</v>
      </c>
      <c r="BC36" s="134"/>
      <c r="BD36" s="134"/>
      <c r="BE36" s="134"/>
      <c r="BF36" s="136" t="str">
        <f t="shared" si="14"/>
        <v>Completar</v>
      </c>
      <c r="BG36" s="137" t="str">
        <f t="shared" si="15"/>
        <v>Completar</v>
      </c>
      <c r="BH36" s="137" t="str">
        <f t="shared" si="16"/>
        <v>Completar</v>
      </c>
      <c r="BI36" s="135"/>
      <c r="BJ36" s="136" t="str">
        <f t="shared" si="17"/>
        <v>Completar</v>
      </c>
      <c r="BK36" s="237">
        <f t="shared" si="177"/>
        <v>0</v>
      </c>
      <c r="BL36" s="238">
        <f t="shared" si="178"/>
        <v>0</v>
      </c>
      <c r="BM36" s="239" t="str">
        <f>IFERROR(IF(BL36&gt;20*AY36,'Referencia Parámetros'!$D$20,IF(BL36&gt;10*AY36,'Referencia Parámetros'!$D$21,IF(BL36&gt;5*AY36,'Referencia Parámetros'!$D$22, IF(BL36&gt;1,'Referencia Parámetros'!$D$23,"NO APLICA")))),"")</f>
        <v/>
      </c>
      <c r="BN36" s="240" t="str">
        <f t="shared" si="115"/>
        <v/>
      </c>
      <c r="BO36" s="241">
        <f t="shared" si="116"/>
        <v>0</v>
      </c>
      <c r="BP36" s="234">
        <f t="shared" si="179"/>
        <v>0</v>
      </c>
      <c r="BQ36" s="234">
        <f t="shared" si="117"/>
        <v>0</v>
      </c>
      <c r="BR36" s="234">
        <f t="shared" si="180"/>
        <v>0</v>
      </c>
      <c r="BS36" s="242">
        <f t="shared" si="181"/>
        <v>0</v>
      </c>
      <c r="BU36" s="234">
        <f t="shared" si="182"/>
        <v>24</v>
      </c>
      <c r="BV36" s="235" t="str">
        <f t="shared" si="118"/>
        <v/>
      </c>
      <c r="BW36" s="236" t="str">
        <f>IFERROR(VLOOKUP(BV36,'Referencia Parámetros'!$A$2:$B$15,2),"")</f>
        <v/>
      </c>
      <c r="BX36" s="1"/>
      <c r="BY36" s="1"/>
      <c r="BZ36" s="136" t="str">
        <f t="shared" si="22"/>
        <v>Completar</v>
      </c>
      <c r="CA36" s="134"/>
      <c r="CB36" s="134"/>
      <c r="CC36" s="134"/>
      <c r="CD36" s="136" t="str">
        <f t="shared" si="23"/>
        <v>Completar</v>
      </c>
      <c r="CE36" s="137" t="str">
        <f t="shared" si="24"/>
        <v>Completar</v>
      </c>
      <c r="CF36" s="137" t="str">
        <f t="shared" si="25"/>
        <v>Completar</v>
      </c>
      <c r="CG36" s="135"/>
      <c r="CH36" s="136" t="str">
        <f t="shared" si="26"/>
        <v>Completar</v>
      </c>
      <c r="CI36" s="237">
        <f t="shared" si="183"/>
        <v>0</v>
      </c>
      <c r="CJ36" s="238">
        <f t="shared" si="184"/>
        <v>0</v>
      </c>
      <c r="CK36" s="239" t="str">
        <f>IFERROR(IF(CJ36&gt;20*BW36,'Referencia Parámetros'!$D$20,IF(CJ36&gt;10*BW36,'Referencia Parámetros'!$D$21,IF(CJ36&gt;5*BW36,'Referencia Parámetros'!$D$22, IF(CJ36&gt;1,'Referencia Parámetros'!$D$23,"NO APLICA")))),"")</f>
        <v/>
      </c>
      <c r="CL36" s="240" t="str">
        <f t="shared" si="120"/>
        <v/>
      </c>
      <c r="CM36" s="241">
        <f t="shared" si="121"/>
        <v>0</v>
      </c>
      <c r="CN36" s="234">
        <f t="shared" si="185"/>
        <v>0</v>
      </c>
      <c r="CO36" s="234">
        <f t="shared" si="122"/>
        <v>0</v>
      </c>
      <c r="CP36" s="234">
        <f t="shared" si="186"/>
        <v>0</v>
      </c>
      <c r="CQ36" s="242">
        <f t="shared" si="187"/>
        <v>0</v>
      </c>
      <c r="CS36" s="234">
        <f t="shared" si="188"/>
        <v>24</v>
      </c>
      <c r="CT36" s="235" t="str">
        <f t="shared" si="123"/>
        <v/>
      </c>
      <c r="CU36" s="236" t="str">
        <f>IFERROR(+VLOOKUP(CT36,'Referencia Parámetros'!$A$2:$B$15,2),"")</f>
        <v/>
      </c>
      <c r="CV36" s="1"/>
      <c r="CW36" s="1"/>
      <c r="CX36" s="136" t="str">
        <f t="shared" si="31"/>
        <v>Completar</v>
      </c>
      <c r="CY36" s="134"/>
      <c r="CZ36" s="134"/>
      <c r="DA36" s="134"/>
      <c r="DB36" s="136" t="str">
        <f t="shared" si="32"/>
        <v>Completar</v>
      </c>
      <c r="DC36" s="137" t="str">
        <f t="shared" si="33"/>
        <v>Completar</v>
      </c>
      <c r="DD36" s="137" t="str">
        <f t="shared" si="34"/>
        <v>Completar</v>
      </c>
      <c r="DE36" s="135"/>
      <c r="DF36" s="136" t="str">
        <f t="shared" si="35"/>
        <v>Completar</v>
      </c>
      <c r="DG36" s="237">
        <f t="shared" si="189"/>
        <v>0</v>
      </c>
      <c r="DH36" s="238">
        <f t="shared" si="190"/>
        <v>0</v>
      </c>
      <c r="DI36" s="239" t="str">
        <f>IFERROR(IF(DH36&gt;20*CU36,'Referencia Parámetros'!$D$20,IF(DH36&gt;10*CU36,'Referencia Parámetros'!$D$21,IF(DH36&gt;5*CU36,'Referencia Parámetros'!$D$22, IF(DH36&gt;1,'Referencia Parámetros'!$D$23,"NO APLICA")))),"")</f>
        <v/>
      </c>
      <c r="DJ36" s="240" t="str">
        <f t="shared" si="125"/>
        <v/>
      </c>
      <c r="DK36" s="241">
        <f t="shared" si="126"/>
        <v>0</v>
      </c>
      <c r="DL36" s="234">
        <f t="shared" si="191"/>
        <v>0</v>
      </c>
      <c r="DM36" s="234">
        <f t="shared" si="127"/>
        <v>0</v>
      </c>
      <c r="DN36" s="234">
        <f t="shared" si="192"/>
        <v>0</v>
      </c>
      <c r="DO36" s="242">
        <f t="shared" si="193"/>
        <v>0</v>
      </c>
      <c r="DQ36" s="234">
        <f t="shared" si="194"/>
        <v>24</v>
      </c>
      <c r="DR36" s="235" t="str">
        <f t="shared" si="128"/>
        <v/>
      </c>
      <c r="DS36" s="236" t="str">
        <f>IFERROR(+VLOOKUP(DR36,'Referencia Parámetros'!$A$2:$B$15,2),"")</f>
        <v/>
      </c>
      <c r="DT36" s="1"/>
      <c r="DU36" s="1"/>
      <c r="DV36" s="136" t="str">
        <f t="shared" si="40"/>
        <v>Completar</v>
      </c>
      <c r="DW36" s="134"/>
      <c r="DX36" s="134"/>
      <c r="DY36" s="134"/>
      <c r="DZ36" s="136" t="str">
        <f t="shared" si="41"/>
        <v>Completar</v>
      </c>
      <c r="EA36" s="137" t="str">
        <f t="shared" si="42"/>
        <v>Completar</v>
      </c>
      <c r="EB36" s="137" t="str">
        <f t="shared" si="43"/>
        <v>Completar</v>
      </c>
      <c r="EC36" s="135"/>
      <c r="ED36" s="136" t="str">
        <f t="shared" si="44"/>
        <v>Completar</v>
      </c>
      <c r="EE36" s="237">
        <f t="shared" si="195"/>
        <v>0</v>
      </c>
      <c r="EF36" s="238">
        <f t="shared" si="196"/>
        <v>0</v>
      </c>
      <c r="EG36" s="239" t="str">
        <f>IFERROR(IF(EF36&gt;20*DS36,'Referencia Parámetros'!$D$20,IF(EF36&gt;10*DS36,'Referencia Parámetros'!$D$21,IF(EF36&gt;5*DS36,'Referencia Parámetros'!$D$22, IF(EF36&gt;1,'Referencia Parámetros'!$D$23,"NO APLICA")))),"")</f>
        <v/>
      </c>
      <c r="EH36" s="240" t="str">
        <f t="shared" si="130"/>
        <v/>
      </c>
      <c r="EI36" s="241">
        <f t="shared" si="131"/>
        <v>0</v>
      </c>
      <c r="EJ36" s="234">
        <f t="shared" si="197"/>
        <v>0</v>
      </c>
      <c r="EK36" s="234">
        <f t="shared" si="132"/>
        <v>0</v>
      </c>
      <c r="EL36" s="234">
        <f t="shared" si="198"/>
        <v>0</v>
      </c>
      <c r="EM36" s="242">
        <f t="shared" si="199"/>
        <v>0</v>
      </c>
      <c r="EO36" s="234">
        <f t="shared" si="200"/>
        <v>24</v>
      </c>
      <c r="EP36" s="235" t="str">
        <f t="shared" si="133"/>
        <v/>
      </c>
      <c r="EQ36" s="236" t="str">
        <f>IFERROR(+VLOOKUP(EP36,'Referencia Parámetros'!$A$2:$B$15,2),"")</f>
        <v/>
      </c>
      <c r="ER36" s="1"/>
      <c r="ES36" s="1"/>
      <c r="ET36" s="136" t="str">
        <f t="shared" si="49"/>
        <v>Completar</v>
      </c>
      <c r="EU36" s="134"/>
      <c r="EV36" s="134"/>
      <c r="EW36" s="134"/>
      <c r="EX36" s="136" t="str">
        <f t="shared" si="50"/>
        <v>Completar</v>
      </c>
      <c r="EY36" s="137" t="str">
        <f t="shared" si="51"/>
        <v>Completar</v>
      </c>
      <c r="EZ36" s="137" t="str">
        <f t="shared" si="52"/>
        <v>Completar</v>
      </c>
      <c r="FA36" s="135"/>
      <c r="FB36" s="136" t="str">
        <f t="shared" si="53"/>
        <v>Completar</v>
      </c>
      <c r="FC36" s="237">
        <f t="shared" si="201"/>
        <v>0</v>
      </c>
      <c r="FD36" s="238">
        <f t="shared" si="202"/>
        <v>0</v>
      </c>
      <c r="FE36" s="239" t="str">
        <f>IFERROR(IF(FD36&gt;20*EQ36,'Referencia Parámetros'!$D$20,IF(FD36&gt;10*EQ36,'Referencia Parámetros'!$D$21,IF(FD36&gt;5*EQ36,'Referencia Parámetros'!$D$22, IF(FD36&gt;1,'Referencia Parámetros'!$D$23,"NO APLICA")))),"")</f>
        <v/>
      </c>
      <c r="FF36" s="240" t="str">
        <f t="shared" si="135"/>
        <v/>
      </c>
      <c r="FG36" s="241">
        <f t="shared" si="136"/>
        <v>0</v>
      </c>
      <c r="FH36" s="234">
        <f t="shared" si="203"/>
        <v>0</v>
      </c>
      <c r="FI36" s="234">
        <f t="shared" si="137"/>
        <v>0</v>
      </c>
      <c r="FJ36" s="234">
        <f t="shared" si="204"/>
        <v>0</v>
      </c>
      <c r="FK36" s="242">
        <f t="shared" si="205"/>
        <v>0</v>
      </c>
      <c r="FM36" s="234">
        <f t="shared" si="206"/>
        <v>24</v>
      </c>
      <c r="FN36" s="235" t="str">
        <f t="shared" si="138"/>
        <v/>
      </c>
      <c r="FO36" s="236" t="str">
        <f>IFERROR(+VLOOKUP(FN36,'Referencia Parámetros'!$A$2:$B$15,2),"")</f>
        <v/>
      </c>
      <c r="FP36" s="1"/>
      <c r="FQ36" s="1"/>
      <c r="FR36" s="136" t="str">
        <f t="shared" si="58"/>
        <v>Completar</v>
      </c>
      <c r="FS36" s="134"/>
      <c r="FT36" s="134"/>
      <c r="FU36" s="134"/>
      <c r="FV36" s="136" t="str">
        <f t="shared" si="59"/>
        <v>Completar</v>
      </c>
      <c r="FW36" s="137" t="str">
        <f t="shared" si="60"/>
        <v>Completar</v>
      </c>
      <c r="FX36" s="137" t="str">
        <f t="shared" si="61"/>
        <v>Completar</v>
      </c>
      <c r="FY36" s="135"/>
      <c r="FZ36" s="136" t="str">
        <f t="shared" si="62"/>
        <v>Completar</v>
      </c>
      <c r="GA36" s="237">
        <f t="shared" si="207"/>
        <v>0</v>
      </c>
      <c r="GB36" s="238">
        <f t="shared" si="208"/>
        <v>0</v>
      </c>
      <c r="GC36" s="239" t="str">
        <f>IFERROR(IF(GB36&gt;20*FO36,'Referencia Parámetros'!$D$20,IF(GB36&gt;10*FO36,'Referencia Parámetros'!$D$21,IF(GB36&gt;5*FO36,'Referencia Parámetros'!$D$22, IF(GB36&gt;1,'Referencia Parámetros'!$D$23,"NO APLICA")))),"")</f>
        <v/>
      </c>
      <c r="GD36" s="240" t="str">
        <f t="shared" si="140"/>
        <v/>
      </c>
      <c r="GE36" s="241">
        <f t="shared" si="141"/>
        <v>0</v>
      </c>
      <c r="GF36" s="234">
        <f t="shared" si="209"/>
        <v>0</v>
      </c>
      <c r="GG36" s="234">
        <f t="shared" si="142"/>
        <v>0</v>
      </c>
      <c r="GH36" s="234">
        <f t="shared" si="210"/>
        <v>0</v>
      </c>
      <c r="GI36" s="242">
        <f t="shared" si="211"/>
        <v>0</v>
      </c>
      <c r="GK36" s="234">
        <f t="shared" si="212"/>
        <v>24</v>
      </c>
      <c r="GL36" s="235" t="str">
        <f t="shared" si="143"/>
        <v/>
      </c>
      <c r="GM36" s="236" t="str">
        <f>IFERROR(+VLOOKUP(GL36,'Referencia Parámetros'!$A$2:$B$15,2),"")</f>
        <v/>
      </c>
      <c r="GN36" s="1"/>
      <c r="GO36" s="1"/>
      <c r="GP36" s="136" t="str">
        <f t="shared" si="67"/>
        <v>Completar</v>
      </c>
      <c r="GQ36" s="134"/>
      <c r="GR36" s="134"/>
      <c r="GS36" s="134"/>
      <c r="GT36" s="136" t="str">
        <f t="shared" si="68"/>
        <v>Completar</v>
      </c>
      <c r="GU36" s="137" t="str">
        <f t="shared" si="69"/>
        <v>Completar</v>
      </c>
      <c r="GV36" s="137" t="str">
        <f t="shared" si="70"/>
        <v>Completar</v>
      </c>
      <c r="GW36" s="135"/>
      <c r="GX36" s="136" t="str">
        <f t="shared" si="71"/>
        <v>Completar</v>
      </c>
      <c r="GY36" s="237">
        <f t="shared" si="213"/>
        <v>0</v>
      </c>
      <c r="GZ36" s="238">
        <f t="shared" si="214"/>
        <v>0</v>
      </c>
      <c r="HA36" s="239" t="str">
        <f>IFERROR(IF(GZ36&gt;20*GM36,'Referencia Parámetros'!$D$20,IF(GZ36&gt;10*GM36,'Referencia Parámetros'!$D$21,IF(GZ36&gt;5*GM36,'Referencia Parámetros'!$D$22, IF(GZ36&gt;1,'Referencia Parámetros'!$D$23,"NO APLICA")))),"")</f>
        <v/>
      </c>
      <c r="HB36" s="240" t="str">
        <f t="shared" si="145"/>
        <v/>
      </c>
      <c r="HC36" s="241">
        <f t="shared" si="146"/>
        <v>0</v>
      </c>
      <c r="HD36" s="234">
        <f t="shared" si="215"/>
        <v>0</v>
      </c>
      <c r="HE36" s="234">
        <f t="shared" si="147"/>
        <v>0</v>
      </c>
      <c r="HF36" s="234">
        <f t="shared" si="216"/>
        <v>0</v>
      </c>
      <c r="HG36" s="242">
        <f t="shared" si="217"/>
        <v>0</v>
      </c>
      <c r="HI36" s="234">
        <f t="shared" si="218"/>
        <v>24</v>
      </c>
      <c r="HJ36" s="235" t="str">
        <f t="shared" si="148"/>
        <v/>
      </c>
      <c r="HK36" s="236" t="str">
        <f>IFERROR(+VLOOKUP(HJ36,'Referencia Parámetros'!$A$2:$B$15,2),"")</f>
        <v/>
      </c>
      <c r="HL36" s="1"/>
      <c r="HM36" s="1"/>
      <c r="HN36" s="136" t="str">
        <f t="shared" si="76"/>
        <v>Completar</v>
      </c>
      <c r="HO36" s="134"/>
      <c r="HP36" s="134"/>
      <c r="HQ36" s="134"/>
      <c r="HR36" s="136" t="str">
        <f t="shared" si="77"/>
        <v>Completar</v>
      </c>
      <c r="HS36" s="137" t="str">
        <f t="shared" si="78"/>
        <v>Completar</v>
      </c>
      <c r="HT36" s="137" t="str">
        <f t="shared" si="79"/>
        <v>Completar</v>
      </c>
      <c r="HU36" s="135"/>
      <c r="HV36" s="136" t="str">
        <f t="shared" si="80"/>
        <v>Completar</v>
      </c>
      <c r="HW36" s="237">
        <f t="shared" si="219"/>
        <v>0</v>
      </c>
      <c r="HX36" s="238">
        <f t="shared" si="220"/>
        <v>0</v>
      </c>
      <c r="HY36" s="239" t="str">
        <f>IFERROR(IF(HX36&gt;20*HK36,'Referencia Parámetros'!$D$20,IF(HX36&gt;10*HK36,'Referencia Parámetros'!$D$21,IF(HX36&gt;5*HK36,'Referencia Parámetros'!$D$22, IF(HX36&gt;1,'Referencia Parámetros'!$D$23,"NO APLICA")))),"")</f>
        <v/>
      </c>
      <c r="HZ36" s="240" t="str">
        <f t="shared" si="150"/>
        <v/>
      </c>
      <c r="IA36" s="241">
        <f t="shared" si="151"/>
        <v>0</v>
      </c>
      <c r="IB36" s="234">
        <f t="shared" si="221"/>
        <v>0</v>
      </c>
      <c r="IC36" s="234">
        <f t="shared" si="152"/>
        <v>0</v>
      </c>
      <c r="ID36" s="234">
        <f t="shared" si="222"/>
        <v>0</v>
      </c>
      <c r="IE36" s="242">
        <f t="shared" si="223"/>
        <v>0</v>
      </c>
      <c r="IG36" s="234">
        <f t="shared" si="224"/>
        <v>24</v>
      </c>
      <c r="IH36" s="235" t="str">
        <f t="shared" si="153"/>
        <v/>
      </c>
      <c r="II36" s="236" t="str">
        <f>IFERROR(+VLOOKUP(IH36,'Referencia Parámetros'!$A$2:$B$15,2),"")</f>
        <v/>
      </c>
      <c r="IJ36" s="1"/>
      <c r="IK36" s="1"/>
      <c r="IL36" s="136" t="str">
        <f t="shared" si="85"/>
        <v>Completar</v>
      </c>
      <c r="IM36" s="134"/>
      <c r="IN36" s="134"/>
      <c r="IO36" s="134"/>
      <c r="IP36" s="136" t="str">
        <f t="shared" si="86"/>
        <v>Completar</v>
      </c>
      <c r="IQ36" s="137" t="str">
        <f t="shared" si="87"/>
        <v>Completar</v>
      </c>
      <c r="IR36" s="137" t="str">
        <f t="shared" si="88"/>
        <v>Completar</v>
      </c>
      <c r="IS36" s="135"/>
      <c r="IT36" s="136" t="str">
        <f t="shared" si="89"/>
        <v>Completar</v>
      </c>
      <c r="IU36" s="237">
        <f t="shared" si="225"/>
        <v>0</v>
      </c>
      <c r="IV36" s="238">
        <f t="shared" si="226"/>
        <v>0</v>
      </c>
      <c r="IW36" s="239" t="str">
        <f>IFERROR(IF(IV36&gt;20*II36,'Referencia Parámetros'!$D$20,IF(IV36&gt;10*II36,'Referencia Parámetros'!$D$21,IF(IV36&gt;5*II36,'Referencia Parámetros'!$D$22, IF(IV36&gt;1,'Referencia Parámetros'!$D$23,"NO APLICA")))),"")</f>
        <v/>
      </c>
      <c r="IX36" s="240" t="str">
        <f t="shared" si="155"/>
        <v/>
      </c>
      <c r="IY36" s="241">
        <f t="shared" si="156"/>
        <v>0</v>
      </c>
      <c r="IZ36" s="234">
        <f t="shared" si="227"/>
        <v>0</v>
      </c>
      <c r="JA36" s="234">
        <f t="shared" si="157"/>
        <v>0</v>
      </c>
      <c r="JB36" s="234">
        <f t="shared" si="228"/>
        <v>0</v>
      </c>
      <c r="JC36" s="242">
        <f t="shared" si="229"/>
        <v>0</v>
      </c>
      <c r="JD36" s="198"/>
      <c r="JE36" s="234">
        <f t="shared" si="230"/>
        <v>24</v>
      </c>
      <c r="JF36" s="235" t="str">
        <f t="shared" si="158"/>
        <v/>
      </c>
      <c r="JG36" s="236" t="str">
        <f>IFERROR(+VLOOKUP(JF36,'Referencia Parámetros'!$A$2:$B$15,2),"")</f>
        <v/>
      </c>
      <c r="JH36" s="1"/>
      <c r="JI36" s="1"/>
      <c r="JJ36" s="136" t="str">
        <f t="shared" si="94"/>
        <v>Completar</v>
      </c>
      <c r="JK36" s="134"/>
      <c r="JL36" s="134"/>
      <c r="JM36" s="134"/>
      <c r="JN36" s="136" t="str">
        <f t="shared" si="95"/>
        <v>Completar</v>
      </c>
      <c r="JO36" s="137" t="str">
        <f t="shared" si="96"/>
        <v>Completar</v>
      </c>
      <c r="JP36" s="137" t="str">
        <f t="shared" si="97"/>
        <v>Completar</v>
      </c>
      <c r="JQ36" s="135"/>
      <c r="JR36" s="136" t="str">
        <f t="shared" si="98"/>
        <v>Completar</v>
      </c>
      <c r="JS36" s="237">
        <f t="shared" si="231"/>
        <v>0</v>
      </c>
      <c r="JT36" s="238">
        <f t="shared" si="232"/>
        <v>0</v>
      </c>
      <c r="JU36" s="239" t="str">
        <f>IFERROR(IF(JT36&gt;20*JG36,'Referencia Parámetros'!$D$20,IF(JT36&gt;10*JG36,'Referencia Parámetros'!$D$21,IF(JT36&gt;5*JG36,'Referencia Parámetros'!$D$22, IF(JT36&gt;1,'Referencia Parámetros'!$D$23,"NO APLICA")))),"")</f>
        <v/>
      </c>
      <c r="JV36" s="240" t="str">
        <f t="shared" si="160"/>
        <v/>
      </c>
      <c r="JW36" s="241">
        <f t="shared" si="161"/>
        <v>0</v>
      </c>
      <c r="JX36" s="234">
        <f t="shared" si="233"/>
        <v>0</v>
      </c>
      <c r="JY36" s="234">
        <f t="shared" si="162"/>
        <v>0</v>
      </c>
      <c r="JZ36" s="234">
        <f t="shared" si="234"/>
        <v>0</v>
      </c>
      <c r="KA36" s="242">
        <f t="shared" si="235"/>
        <v>0</v>
      </c>
    </row>
    <row r="37" spans="1:287" x14ac:dyDescent="0.25">
      <c r="A37" s="234">
        <f t="shared" si="163"/>
        <v>25</v>
      </c>
      <c r="B37" s="235" t="str">
        <f t="shared" si="164"/>
        <v/>
      </c>
      <c r="C37" s="236" t="str">
        <f>+IFERROR(VLOOKUP(B37,'Referencia Parámetros'!$A$2:$B$18,2),"")</f>
        <v/>
      </c>
      <c r="D37" s="1"/>
      <c r="E37" s="1"/>
      <c r="F37" s="136" t="str">
        <f>IFERROR(+VLOOKUP(D37,'Año 1'!JI$14:JK$113,3,FALSE),"Completar")</f>
        <v>Completar</v>
      </c>
      <c r="G37" s="134"/>
      <c r="H37" s="134"/>
      <c r="I37" s="134"/>
      <c r="J37" s="136" t="str">
        <f>+IFERROR(VLOOKUP(D37,'Año 1'!JI$14:JS$113,7,0),"Completar")</f>
        <v>Completar</v>
      </c>
      <c r="K37" s="137" t="str">
        <f>IFERROR(VLOOKUP(D37,'Año 1'!JI$14:JS$113,8,FALSE),"Completar")</f>
        <v>Completar</v>
      </c>
      <c r="L37" s="137" t="str">
        <f>IFERROR(VLOOKUP(D37,'Año 1'!JI$14:JS$113,9,FALSE),"Completar")</f>
        <v>Completar</v>
      </c>
      <c r="M37" s="135"/>
      <c r="N37" s="136" t="str">
        <f>IFERROR(VLOOKUP(D37,'Año 1'!JI$14:JS$113,11,FALSE),"Completar")</f>
        <v>Completar</v>
      </c>
      <c r="O37" s="237">
        <f t="shared" si="165"/>
        <v>0</v>
      </c>
      <c r="P37" s="238">
        <f t="shared" si="166"/>
        <v>0</v>
      </c>
      <c r="Q37" s="239" t="str">
        <f>IFERROR(IF(P37&gt;20*C37,'Referencia Parámetros'!$D$20,IF(P37&gt;10*C37,'Referencia Parámetros'!$D$21,IF(P37&gt;5*C37,'Referencia Parámetros'!$D$22, IF(P37&gt;1,'Referencia Parámetros'!$D$23,"NO APLICA")))),"")</f>
        <v/>
      </c>
      <c r="R37" s="240" t="str">
        <f t="shared" si="105"/>
        <v/>
      </c>
      <c r="S37" s="241">
        <f t="shared" si="106"/>
        <v>0</v>
      </c>
      <c r="T37" s="234">
        <f t="shared" si="167"/>
        <v>0</v>
      </c>
      <c r="U37" s="234">
        <f t="shared" si="107"/>
        <v>0</v>
      </c>
      <c r="V37" s="234">
        <f t="shared" si="168"/>
        <v>0</v>
      </c>
      <c r="W37" s="242">
        <f t="shared" si="169"/>
        <v>0</v>
      </c>
      <c r="Y37" s="234">
        <f t="shared" si="170"/>
        <v>25</v>
      </c>
      <c r="Z37" s="235" t="str">
        <f t="shared" si="108"/>
        <v/>
      </c>
      <c r="AA37" s="236" t="str">
        <f>IFERROR(VLOOKUP(Z37,'Referencia Parámetros'!$A$2:$B$15,2),"")</f>
        <v/>
      </c>
      <c r="AB37" s="1"/>
      <c r="AC37" s="1"/>
      <c r="AD37" s="136" t="str">
        <f t="shared" si="4"/>
        <v>Completar</v>
      </c>
      <c r="AE37" s="134"/>
      <c r="AF37" s="134"/>
      <c r="AG37" s="134"/>
      <c r="AH37" s="136" t="str">
        <f t="shared" si="5"/>
        <v>Completar</v>
      </c>
      <c r="AI37" s="137" t="str">
        <f t="shared" si="6"/>
        <v>Completar</v>
      </c>
      <c r="AJ37" s="137" t="str">
        <f t="shared" si="7"/>
        <v>Completar</v>
      </c>
      <c r="AK37" s="135"/>
      <c r="AL37" s="136" t="str">
        <f t="shared" si="8"/>
        <v>Completar</v>
      </c>
      <c r="AM37" s="237">
        <f t="shared" si="171"/>
        <v>0</v>
      </c>
      <c r="AN37" s="238">
        <f t="shared" si="172"/>
        <v>0</v>
      </c>
      <c r="AO37" s="239" t="str">
        <f>IFERROR(IF(AN37&gt;20*AA37,'Referencia Parámetros'!$D$20,IF(AN37&gt;10*AA37,'Referencia Parámetros'!$D$21,IF(AN37&gt;5*AA37,'Referencia Parámetros'!$D$22, IF(AN37&gt;1,'Referencia Parámetros'!$D$23,"NO APLICA")))),"")</f>
        <v/>
      </c>
      <c r="AP37" s="240" t="str">
        <f t="shared" si="110"/>
        <v/>
      </c>
      <c r="AQ37" s="241">
        <f t="shared" si="111"/>
        <v>0</v>
      </c>
      <c r="AR37" s="234">
        <f t="shared" si="173"/>
        <v>0</v>
      </c>
      <c r="AS37" s="234">
        <f t="shared" si="112"/>
        <v>0</v>
      </c>
      <c r="AT37" s="234">
        <f t="shared" si="174"/>
        <v>0</v>
      </c>
      <c r="AU37" s="242">
        <f t="shared" si="175"/>
        <v>0</v>
      </c>
      <c r="AW37" s="234">
        <f t="shared" si="176"/>
        <v>25</v>
      </c>
      <c r="AX37" s="235" t="str">
        <f t="shared" si="113"/>
        <v/>
      </c>
      <c r="AY37" s="236" t="str">
        <f>IFERROR(VLOOKUP(AX37,'Referencia Parámetros'!$A$2:$B$15,2),"")</f>
        <v/>
      </c>
      <c r="AZ37" s="1"/>
      <c r="BA37" s="1"/>
      <c r="BB37" s="136" t="str">
        <f t="shared" si="13"/>
        <v>Completar</v>
      </c>
      <c r="BC37" s="134"/>
      <c r="BD37" s="134"/>
      <c r="BE37" s="134"/>
      <c r="BF37" s="136" t="str">
        <f t="shared" si="14"/>
        <v>Completar</v>
      </c>
      <c r="BG37" s="137" t="str">
        <f t="shared" si="15"/>
        <v>Completar</v>
      </c>
      <c r="BH37" s="137" t="str">
        <f t="shared" si="16"/>
        <v>Completar</v>
      </c>
      <c r="BI37" s="135"/>
      <c r="BJ37" s="136" t="str">
        <f t="shared" si="17"/>
        <v>Completar</v>
      </c>
      <c r="BK37" s="237">
        <f t="shared" si="177"/>
        <v>0</v>
      </c>
      <c r="BL37" s="238">
        <f t="shared" si="178"/>
        <v>0</v>
      </c>
      <c r="BM37" s="239" t="str">
        <f>IFERROR(IF(BL37&gt;20*AY37,'Referencia Parámetros'!$D$20,IF(BL37&gt;10*AY37,'Referencia Parámetros'!$D$21,IF(BL37&gt;5*AY37,'Referencia Parámetros'!$D$22, IF(BL37&gt;1,'Referencia Parámetros'!$D$23,"NO APLICA")))),"")</f>
        <v/>
      </c>
      <c r="BN37" s="240" t="str">
        <f t="shared" si="115"/>
        <v/>
      </c>
      <c r="BO37" s="241">
        <f t="shared" si="116"/>
        <v>0</v>
      </c>
      <c r="BP37" s="234">
        <f t="shared" si="179"/>
        <v>0</v>
      </c>
      <c r="BQ37" s="234">
        <f t="shared" si="117"/>
        <v>0</v>
      </c>
      <c r="BR37" s="234">
        <f t="shared" si="180"/>
        <v>0</v>
      </c>
      <c r="BS37" s="242">
        <f t="shared" si="181"/>
        <v>0</v>
      </c>
      <c r="BU37" s="234">
        <f t="shared" si="182"/>
        <v>25</v>
      </c>
      <c r="BV37" s="235" t="str">
        <f t="shared" si="118"/>
        <v/>
      </c>
      <c r="BW37" s="236" t="str">
        <f>IFERROR(VLOOKUP(BV37,'Referencia Parámetros'!$A$2:$B$15,2),"")</f>
        <v/>
      </c>
      <c r="BX37" s="1"/>
      <c r="BY37" s="1"/>
      <c r="BZ37" s="136" t="str">
        <f t="shared" si="22"/>
        <v>Completar</v>
      </c>
      <c r="CA37" s="134"/>
      <c r="CB37" s="134"/>
      <c r="CC37" s="134"/>
      <c r="CD37" s="136" t="str">
        <f t="shared" si="23"/>
        <v>Completar</v>
      </c>
      <c r="CE37" s="137" t="str">
        <f t="shared" si="24"/>
        <v>Completar</v>
      </c>
      <c r="CF37" s="137" t="str">
        <f t="shared" si="25"/>
        <v>Completar</v>
      </c>
      <c r="CG37" s="135"/>
      <c r="CH37" s="136" t="str">
        <f t="shared" si="26"/>
        <v>Completar</v>
      </c>
      <c r="CI37" s="237">
        <f t="shared" si="183"/>
        <v>0</v>
      </c>
      <c r="CJ37" s="238">
        <f t="shared" si="184"/>
        <v>0</v>
      </c>
      <c r="CK37" s="239" t="str">
        <f>IFERROR(IF(CJ37&gt;20*BW37,'Referencia Parámetros'!$D$20,IF(CJ37&gt;10*BW37,'Referencia Parámetros'!$D$21,IF(CJ37&gt;5*BW37,'Referencia Parámetros'!$D$22, IF(CJ37&gt;1,'Referencia Parámetros'!$D$23,"NO APLICA")))),"")</f>
        <v/>
      </c>
      <c r="CL37" s="240" t="str">
        <f t="shared" si="120"/>
        <v/>
      </c>
      <c r="CM37" s="241">
        <f t="shared" si="121"/>
        <v>0</v>
      </c>
      <c r="CN37" s="234">
        <f t="shared" si="185"/>
        <v>0</v>
      </c>
      <c r="CO37" s="234">
        <f t="shared" si="122"/>
        <v>0</v>
      </c>
      <c r="CP37" s="234">
        <f t="shared" si="186"/>
        <v>0</v>
      </c>
      <c r="CQ37" s="242">
        <f t="shared" si="187"/>
        <v>0</v>
      </c>
      <c r="CS37" s="234">
        <f t="shared" si="188"/>
        <v>25</v>
      </c>
      <c r="CT37" s="235" t="str">
        <f t="shared" si="123"/>
        <v/>
      </c>
      <c r="CU37" s="236" t="str">
        <f>IFERROR(+VLOOKUP(CT37,'Referencia Parámetros'!$A$2:$B$15,2),"")</f>
        <v/>
      </c>
      <c r="CV37" s="1"/>
      <c r="CW37" s="1"/>
      <c r="CX37" s="136" t="str">
        <f t="shared" si="31"/>
        <v>Completar</v>
      </c>
      <c r="CY37" s="134"/>
      <c r="CZ37" s="134"/>
      <c r="DA37" s="134"/>
      <c r="DB37" s="136" t="str">
        <f t="shared" si="32"/>
        <v>Completar</v>
      </c>
      <c r="DC37" s="137" t="str">
        <f t="shared" si="33"/>
        <v>Completar</v>
      </c>
      <c r="DD37" s="137" t="str">
        <f t="shared" si="34"/>
        <v>Completar</v>
      </c>
      <c r="DE37" s="135"/>
      <c r="DF37" s="136" t="str">
        <f t="shared" si="35"/>
        <v>Completar</v>
      </c>
      <c r="DG37" s="237">
        <f t="shared" si="189"/>
        <v>0</v>
      </c>
      <c r="DH37" s="238">
        <f t="shared" si="190"/>
        <v>0</v>
      </c>
      <c r="DI37" s="239" t="str">
        <f>IFERROR(IF(DH37&gt;20*CU37,'Referencia Parámetros'!$D$20,IF(DH37&gt;10*CU37,'Referencia Parámetros'!$D$21,IF(DH37&gt;5*CU37,'Referencia Parámetros'!$D$22, IF(DH37&gt;1,'Referencia Parámetros'!$D$23,"NO APLICA")))),"")</f>
        <v/>
      </c>
      <c r="DJ37" s="240" t="str">
        <f t="shared" si="125"/>
        <v/>
      </c>
      <c r="DK37" s="241">
        <f t="shared" si="126"/>
        <v>0</v>
      </c>
      <c r="DL37" s="234">
        <f t="shared" si="191"/>
        <v>0</v>
      </c>
      <c r="DM37" s="234">
        <f t="shared" si="127"/>
        <v>0</v>
      </c>
      <c r="DN37" s="234">
        <f t="shared" si="192"/>
        <v>0</v>
      </c>
      <c r="DO37" s="242">
        <f t="shared" si="193"/>
        <v>0</v>
      </c>
      <c r="DQ37" s="234">
        <f t="shared" si="194"/>
        <v>25</v>
      </c>
      <c r="DR37" s="235" t="str">
        <f t="shared" si="128"/>
        <v/>
      </c>
      <c r="DS37" s="236" t="str">
        <f>IFERROR(+VLOOKUP(DR37,'Referencia Parámetros'!$A$2:$B$15,2),"")</f>
        <v/>
      </c>
      <c r="DT37" s="1"/>
      <c r="DU37" s="1"/>
      <c r="DV37" s="136" t="str">
        <f t="shared" si="40"/>
        <v>Completar</v>
      </c>
      <c r="DW37" s="134"/>
      <c r="DX37" s="134"/>
      <c r="DY37" s="134"/>
      <c r="DZ37" s="136" t="str">
        <f t="shared" si="41"/>
        <v>Completar</v>
      </c>
      <c r="EA37" s="137" t="str">
        <f t="shared" si="42"/>
        <v>Completar</v>
      </c>
      <c r="EB37" s="137" t="str">
        <f t="shared" si="43"/>
        <v>Completar</v>
      </c>
      <c r="EC37" s="135"/>
      <c r="ED37" s="136" t="str">
        <f t="shared" si="44"/>
        <v>Completar</v>
      </c>
      <c r="EE37" s="237">
        <f t="shared" si="195"/>
        <v>0</v>
      </c>
      <c r="EF37" s="238">
        <f t="shared" si="196"/>
        <v>0</v>
      </c>
      <c r="EG37" s="239" t="str">
        <f>IFERROR(IF(EF37&gt;20*DS37,'Referencia Parámetros'!$D$20,IF(EF37&gt;10*DS37,'Referencia Parámetros'!$D$21,IF(EF37&gt;5*DS37,'Referencia Parámetros'!$D$22, IF(EF37&gt;1,'Referencia Parámetros'!$D$23,"NO APLICA")))),"")</f>
        <v/>
      </c>
      <c r="EH37" s="240" t="str">
        <f t="shared" si="130"/>
        <v/>
      </c>
      <c r="EI37" s="241">
        <f t="shared" si="131"/>
        <v>0</v>
      </c>
      <c r="EJ37" s="234">
        <f t="shared" si="197"/>
        <v>0</v>
      </c>
      <c r="EK37" s="234">
        <f t="shared" si="132"/>
        <v>0</v>
      </c>
      <c r="EL37" s="234">
        <f t="shared" si="198"/>
        <v>0</v>
      </c>
      <c r="EM37" s="242">
        <f t="shared" si="199"/>
        <v>0</v>
      </c>
      <c r="EO37" s="234">
        <f t="shared" si="200"/>
        <v>25</v>
      </c>
      <c r="EP37" s="235" t="str">
        <f t="shared" si="133"/>
        <v/>
      </c>
      <c r="EQ37" s="236" t="str">
        <f>IFERROR(+VLOOKUP(EP37,'Referencia Parámetros'!$A$2:$B$15,2),"")</f>
        <v/>
      </c>
      <c r="ER37" s="1"/>
      <c r="ES37" s="1"/>
      <c r="ET37" s="136" t="str">
        <f t="shared" si="49"/>
        <v>Completar</v>
      </c>
      <c r="EU37" s="134"/>
      <c r="EV37" s="134"/>
      <c r="EW37" s="134"/>
      <c r="EX37" s="136" t="str">
        <f t="shared" si="50"/>
        <v>Completar</v>
      </c>
      <c r="EY37" s="137" t="str">
        <f t="shared" si="51"/>
        <v>Completar</v>
      </c>
      <c r="EZ37" s="137" t="str">
        <f t="shared" si="52"/>
        <v>Completar</v>
      </c>
      <c r="FA37" s="135"/>
      <c r="FB37" s="136" t="str">
        <f t="shared" si="53"/>
        <v>Completar</v>
      </c>
      <c r="FC37" s="237">
        <f t="shared" si="201"/>
        <v>0</v>
      </c>
      <c r="FD37" s="238">
        <f t="shared" si="202"/>
        <v>0</v>
      </c>
      <c r="FE37" s="239" t="str">
        <f>IFERROR(IF(FD37&gt;20*EQ37,'Referencia Parámetros'!$D$20,IF(FD37&gt;10*EQ37,'Referencia Parámetros'!$D$21,IF(FD37&gt;5*EQ37,'Referencia Parámetros'!$D$22, IF(FD37&gt;1,'Referencia Parámetros'!$D$23,"NO APLICA")))),"")</f>
        <v/>
      </c>
      <c r="FF37" s="240" t="str">
        <f t="shared" si="135"/>
        <v/>
      </c>
      <c r="FG37" s="241">
        <f t="shared" si="136"/>
        <v>0</v>
      </c>
      <c r="FH37" s="234">
        <f t="shared" si="203"/>
        <v>0</v>
      </c>
      <c r="FI37" s="234">
        <f t="shared" si="137"/>
        <v>0</v>
      </c>
      <c r="FJ37" s="234">
        <f t="shared" si="204"/>
        <v>0</v>
      </c>
      <c r="FK37" s="242">
        <f t="shared" si="205"/>
        <v>0</v>
      </c>
      <c r="FM37" s="234">
        <f t="shared" si="206"/>
        <v>25</v>
      </c>
      <c r="FN37" s="235" t="str">
        <f t="shared" si="138"/>
        <v/>
      </c>
      <c r="FO37" s="236" t="str">
        <f>IFERROR(+VLOOKUP(FN37,'Referencia Parámetros'!$A$2:$B$15,2),"")</f>
        <v/>
      </c>
      <c r="FP37" s="1"/>
      <c r="FQ37" s="1"/>
      <c r="FR37" s="136" t="str">
        <f t="shared" si="58"/>
        <v>Completar</v>
      </c>
      <c r="FS37" s="134"/>
      <c r="FT37" s="134"/>
      <c r="FU37" s="134"/>
      <c r="FV37" s="136" t="str">
        <f t="shared" si="59"/>
        <v>Completar</v>
      </c>
      <c r="FW37" s="137" t="str">
        <f t="shared" si="60"/>
        <v>Completar</v>
      </c>
      <c r="FX37" s="137" t="str">
        <f t="shared" si="61"/>
        <v>Completar</v>
      </c>
      <c r="FY37" s="135"/>
      <c r="FZ37" s="136" t="str">
        <f t="shared" si="62"/>
        <v>Completar</v>
      </c>
      <c r="GA37" s="237">
        <f t="shared" si="207"/>
        <v>0</v>
      </c>
      <c r="GB37" s="238">
        <f t="shared" si="208"/>
        <v>0</v>
      </c>
      <c r="GC37" s="239" t="str">
        <f>IFERROR(IF(GB37&gt;20*FO37,'Referencia Parámetros'!$D$20,IF(GB37&gt;10*FO37,'Referencia Parámetros'!$D$21,IF(GB37&gt;5*FO37,'Referencia Parámetros'!$D$22, IF(GB37&gt;1,'Referencia Parámetros'!$D$23,"NO APLICA")))),"")</f>
        <v/>
      </c>
      <c r="GD37" s="240" t="str">
        <f t="shared" si="140"/>
        <v/>
      </c>
      <c r="GE37" s="241">
        <f t="shared" si="141"/>
        <v>0</v>
      </c>
      <c r="GF37" s="234">
        <f t="shared" si="209"/>
        <v>0</v>
      </c>
      <c r="GG37" s="234">
        <f t="shared" si="142"/>
        <v>0</v>
      </c>
      <c r="GH37" s="234">
        <f t="shared" si="210"/>
        <v>0</v>
      </c>
      <c r="GI37" s="242">
        <f t="shared" si="211"/>
        <v>0</v>
      </c>
      <c r="GK37" s="234">
        <f t="shared" si="212"/>
        <v>25</v>
      </c>
      <c r="GL37" s="235" t="str">
        <f t="shared" si="143"/>
        <v/>
      </c>
      <c r="GM37" s="236" t="str">
        <f>IFERROR(+VLOOKUP(GL37,'Referencia Parámetros'!$A$2:$B$15,2),"")</f>
        <v/>
      </c>
      <c r="GN37" s="1"/>
      <c r="GO37" s="1"/>
      <c r="GP37" s="136" t="str">
        <f t="shared" si="67"/>
        <v>Completar</v>
      </c>
      <c r="GQ37" s="134"/>
      <c r="GR37" s="134"/>
      <c r="GS37" s="134"/>
      <c r="GT37" s="136" t="str">
        <f t="shared" si="68"/>
        <v>Completar</v>
      </c>
      <c r="GU37" s="137" t="str">
        <f t="shared" si="69"/>
        <v>Completar</v>
      </c>
      <c r="GV37" s="137" t="str">
        <f t="shared" si="70"/>
        <v>Completar</v>
      </c>
      <c r="GW37" s="135"/>
      <c r="GX37" s="136" t="str">
        <f t="shared" si="71"/>
        <v>Completar</v>
      </c>
      <c r="GY37" s="237">
        <f t="shared" si="213"/>
        <v>0</v>
      </c>
      <c r="GZ37" s="238">
        <f t="shared" si="214"/>
        <v>0</v>
      </c>
      <c r="HA37" s="239" t="str">
        <f>IFERROR(IF(GZ37&gt;20*GM37,'Referencia Parámetros'!$D$20,IF(GZ37&gt;10*GM37,'Referencia Parámetros'!$D$21,IF(GZ37&gt;5*GM37,'Referencia Parámetros'!$D$22, IF(GZ37&gt;1,'Referencia Parámetros'!$D$23,"NO APLICA")))),"")</f>
        <v/>
      </c>
      <c r="HB37" s="240" t="str">
        <f t="shared" si="145"/>
        <v/>
      </c>
      <c r="HC37" s="241">
        <f t="shared" si="146"/>
        <v>0</v>
      </c>
      <c r="HD37" s="234">
        <f t="shared" si="215"/>
        <v>0</v>
      </c>
      <c r="HE37" s="234">
        <f t="shared" si="147"/>
        <v>0</v>
      </c>
      <c r="HF37" s="234">
        <f t="shared" si="216"/>
        <v>0</v>
      </c>
      <c r="HG37" s="242">
        <f t="shared" si="217"/>
        <v>0</v>
      </c>
      <c r="HI37" s="234">
        <f t="shared" si="218"/>
        <v>25</v>
      </c>
      <c r="HJ37" s="235" t="str">
        <f t="shared" si="148"/>
        <v/>
      </c>
      <c r="HK37" s="236" t="str">
        <f>IFERROR(+VLOOKUP(HJ37,'Referencia Parámetros'!$A$2:$B$15,2),"")</f>
        <v/>
      </c>
      <c r="HL37" s="1"/>
      <c r="HM37" s="1"/>
      <c r="HN37" s="136" t="str">
        <f t="shared" si="76"/>
        <v>Completar</v>
      </c>
      <c r="HO37" s="134"/>
      <c r="HP37" s="134"/>
      <c r="HQ37" s="134"/>
      <c r="HR37" s="136" t="str">
        <f t="shared" si="77"/>
        <v>Completar</v>
      </c>
      <c r="HS37" s="137" t="str">
        <f t="shared" si="78"/>
        <v>Completar</v>
      </c>
      <c r="HT37" s="137" t="str">
        <f t="shared" si="79"/>
        <v>Completar</v>
      </c>
      <c r="HU37" s="135"/>
      <c r="HV37" s="136" t="str">
        <f t="shared" si="80"/>
        <v>Completar</v>
      </c>
      <c r="HW37" s="237">
        <f t="shared" si="219"/>
        <v>0</v>
      </c>
      <c r="HX37" s="238">
        <f t="shared" si="220"/>
        <v>0</v>
      </c>
      <c r="HY37" s="239" t="str">
        <f>IFERROR(IF(HX37&gt;20*HK37,'Referencia Parámetros'!$D$20,IF(HX37&gt;10*HK37,'Referencia Parámetros'!$D$21,IF(HX37&gt;5*HK37,'Referencia Parámetros'!$D$22, IF(HX37&gt;1,'Referencia Parámetros'!$D$23,"NO APLICA")))),"")</f>
        <v/>
      </c>
      <c r="HZ37" s="240" t="str">
        <f t="shared" si="150"/>
        <v/>
      </c>
      <c r="IA37" s="241">
        <f t="shared" si="151"/>
        <v>0</v>
      </c>
      <c r="IB37" s="234">
        <f t="shared" si="221"/>
        <v>0</v>
      </c>
      <c r="IC37" s="234">
        <f t="shared" si="152"/>
        <v>0</v>
      </c>
      <c r="ID37" s="234">
        <f t="shared" si="222"/>
        <v>0</v>
      </c>
      <c r="IE37" s="242">
        <f t="shared" si="223"/>
        <v>0</v>
      </c>
      <c r="IG37" s="234">
        <f t="shared" si="224"/>
        <v>25</v>
      </c>
      <c r="IH37" s="235" t="str">
        <f t="shared" si="153"/>
        <v/>
      </c>
      <c r="II37" s="236" t="str">
        <f>IFERROR(+VLOOKUP(IH37,'Referencia Parámetros'!$A$2:$B$15,2),"")</f>
        <v/>
      </c>
      <c r="IJ37" s="1"/>
      <c r="IK37" s="1"/>
      <c r="IL37" s="136" t="str">
        <f t="shared" si="85"/>
        <v>Completar</v>
      </c>
      <c r="IM37" s="134"/>
      <c r="IN37" s="134"/>
      <c r="IO37" s="134"/>
      <c r="IP37" s="136" t="str">
        <f t="shared" si="86"/>
        <v>Completar</v>
      </c>
      <c r="IQ37" s="137" t="str">
        <f t="shared" si="87"/>
        <v>Completar</v>
      </c>
      <c r="IR37" s="137" t="str">
        <f t="shared" si="88"/>
        <v>Completar</v>
      </c>
      <c r="IS37" s="135"/>
      <c r="IT37" s="136" t="str">
        <f t="shared" si="89"/>
        <v>Completar</v>
      </c>
      <c r="IU37" s="237">
        <f t="shared" si="225"/>
        <v>0</v>
      </c>
      <c r="IV37" s="238">
        <f t="shared" si="226"/>
        <v>0</v>
      </c>
      <c r="IW37" s="239" t="str">
        <f>IFERROR(IF(IV37&gt;20*II37,'Referencia Parámetros'!$D$20,IF(IV37&gt;10*II37,'Referencia Parámetros'!$D$21,IF(IV37&gt;5*II37,'Referencia Parámetros'!$D$22, IF(IV37&gt;1,'Referencia Parámetros'!$D$23,"NO APLICA")))),"")</f>
        <v/>
      </c>
      <c r="IX37" s="240" t="str">
        <f t="shared" si="155"/>
        <v/>
      </c>
      <c r="IY37" s="241">
        <f t="shared" si="156"/>
        <v>0</v>
      </c>
      <c r="IZ37" s="234">
        <f t="shared" si="227"/>
        <v>0</v>
      </c>
      <c r="JA37" s="234">
        <f t="shared" si="157"/>
        <v>0</v>
      </c>
      <c r="JB37" s="234">
        <f t="shared" si="228"/>
        <v>0</v>
      </c>
      <c r="JC37" s="242">
        <f t="shared" si="229"/>
        <v>0</v>
      </c>
      <c r="JD37" s="198"/>
      <c r="JE37" s="234">
        <f t="shared" si="230"/>
        <v>25</v>
      </c>
      <c r="JF37" s="235" t="str">
        <f t="shared" si="158"/>
        <v/>
      </c>
      <c r="JG37" s="236" t="str">
        <f>IFERROR(+VLOOKUP(JF37,'Referencia Parámetros'!$A$2:$B$15,2),"")</f>
        <v/>
      </c>
      <c r="JH37" s="1"/>
      <c r="JI37" s="1"/>
      <c r="JJ37" s="136" t="str">
        <f t="shared" si="94"/>
        <v>Completar</v>
      </c>
      <c r="JK37" s="134"/>
      <c r="JL37" s="134"/>
      <c r="JM37" s="134"/>
      <c r="JN37" s="136" t="str">
        <f t="shared" si="95"/>
        <v>Completar</v>
      </c>
      <c r="JO37" s="137" t="str">
        <f t="shared" si="96"/>
        <v>Completar</v>
      </c>
      <c r="JP37" s="137" t="str">
        <f t="shared" si="97"/>
        <v>Completar</v>
      </c>
      <c r="JQ37" s="135"/>
      <c r="JR37" s="136" t="str">
        <f t="shared" si="98"/>
        <v>Completar</v>
      </c>
      <c r="JS37" s="237">
        <f t="shared" si="231"/>
        <v>0</v>
      </c>
      <c r="JT37" s="238">
        <f t="shared" si="232"/>
        <v>0</v>
      </c>
      <c r="JU37" s="239" t="str">
        <f>IFERROR(IF(JT37&gt;20*JG37,'Referencia Parámetros'!$D$20,IF(JT37&gt;10*JG37,'Referencia Parámetros'!$D$21,IF(JT37&gt;5*JG37,'Referencia Parámetros'!$D$22, IF(JT37&gt;1,'Referencia Parámetros'!$D$23,"NO APLICA")))),"")</f>
        <v/>
      </c>
      <c r="JV37" s="240" t="str">
        <f t="shared" si="160"/>
        <v/>
      </c>
      <c r="JW37" s="241">
        <f t="shared" si="161"/>
        <v>0</v>
      </c>
      <c r="JX37" s="234">
        <f t="shared" si="233"/>
        <v>0</v>
      </c>
      <c r="JY37" s="234">
        <f t="shared" si="162"/>
        <v>0</v>
      </c>
      <c r="JZ37" s="234">
        <f t="shared" si="234"/>
        <v>0</v>
      </c>
      <c r="KA37" s="242">
        <f t="shared" si="235"/>
        <v>0</v>
      </c>
    </row>
    <row r="38" spans="1:287" x14ac:dyDescent="0.25">
      <c r="A38" s="234">
        <f t="shared" si="163"/>
        <v>26</v>
      </c>
      <c r="B38" s="235" t="str">
        <f t="shared" si="164"/>
        <v/>
      </c>
      <c r="C38" s="236" t="str">
        <f>+IFERROR(VLOOKUP(B38,'Referencia Parámetros'!$A$2:$B$18,2),"")</f>
        <v/>
      </c>
      <c r="D38" s="1"/>
      <c r="E38" s="1"/>
      <c r="F38" s="136" t="str">
        <f>IFERROR(+VLOOKUP(D38,'Año 1'!JI$14:JK$113,3,FALSE),"Completar")</f>
        <v>Completar</v>
      </c>
      <c r="G38" s="134"/>
      <c r="H38" s="134"/>
      <c r="I38" s="134"/>
      <c r="J38" s="136" t="str">
        <f>+IFERROR(VLOOKUP(D38,'Año 1'!JI$14:JS$113,7,0),"Completar")</f>
        <v>Completar</v>
      </c>
      <c r="K38" s="137" t="str">
        <f>IFERROR(VLOOKUP(D38,'Año 1'!JI$14:JS$113,8,FALSE),"Completar")</f>
        <v>Completar</v>
      </c>
      <c r="L38" s="137" t="str">
        <f>IFERROR(VLOOKUP(D38,'Año 1'!JI$14:JS$113,9,FALSE),"Completar")</f>
        <v>Completar</v>
      </c>
      <c r="M38" s="135"/>
      <c r="N38" s="136" t="str">
        <f>IFERROR(VLOOKUP(D38,'Año 1'!JI$14:JS$113,11,FALSE),"Completar")</f>
        <v>Completar</v>
      </c>
      <c r="O38" s="237">
        <f t="shared" si="165"/>
        <v>0</v>
      </c>
      <c r="P38" s="238">
        <f t="shared" si="166"/>
        <v>0</v>
      </c>
      <c r="Q38" s="239" t="str">
        <f>IFERROR(IF(P38&gt;20*C38,'Referencia Parámetros'!$D$20,IF(P38&gt;10*C38,'Referencia Parámetros'!$D$21,IF(P38&gt;5*C38,'Referencia Parámetros'!$D$22, IF(P38&gt;1,'Referencia Parámetros'!$D$23,"NO APLICA")))),"")</f>
        <v/>
      </c>
      <c r="R38" s="240" t="str">
        <f t="shared" si="105"/>
        <v/>
      </c>
      <c r="S38" s="241">
        <f t="shared" si="106"/>
        <v>0</v>
      </c>
      <c r="T38" s="234">
        <f t="shared" si="167"/>
        <v>0</v>
      </c>
      <c r="U38" s="234">
        <f t="shared" si="107"/>
        <v>0</v>
      </c>
      <c r="V38" s="234">
        <f t="shared" si="168"/>
        <v>0</v>
      </c>
      <c r="W38" s="242">
        <f t="shared" si="169"/>
        <v>0</v>
      </c>
      <c r="Y38" s="234">
        <f t="shared" si="170"/>
        <v>26</v>
      </c>
      <c r="Z38" s="235" t="str">
        <f t="shared" si="108"/>
        <v/>
      </c>
      <c r="AA38" s="236" t="str">
        <f>IFERROR(VLOOKUP(Z38,'Referencia Parámetros'!$A$2:$B$15,2),"")</f>
        <v/>
      </c>
      <c r="AB38" s="1"/>
      <c r="AC38" s="1"/>
      <c r="AD38" s="136" t="str">
        <f t="shared" si="4"/>
        <v>Completar</v>
      </c>
      <c r="AE38" s="134"/>
      <c r="AF38" s="134"/>
      <c r="AG38" s="134"/>
      <c r="AH38" s="136" t="str">
        <f t="shared" si="5"/>
        <v>Completar</v>
      </c>
      <c r="AI38" s="137" t="str">
        <f t="shared" si="6"/>
        <v>Completar</v>
      </c>
      <c r="AJ38" s="137" t="str">
        <f t="shared" si="7"/>
        <v>Completar</v>
      </c>
      <c r="AK38" s="135"/>
      <c r="AL38" s="136" t="str">
        <f t="shared" si="8"/>
        <v>Completar</v>
      </c>
      <c r="AM38" s="237">
        <f t="shared" si="171"/>
        <v>0</v>
      </c>
      <c r="AN38" s="238">
        <f t="shared" si="172"/>
        <v>0</v>
      </c>
      <c r="AO38" s="239" t="str">
        <f>IFERROR(IF(AN38&gt;20*AA38,'Referencia Parámetros'!$D$20,IF(AN38&gt;10*AA38,'Referencia Parámetros'!$D$21,IF(AN38&gt;5*AA38,'Referencia Parámetros'!$D$22, IF(AN38&gt;1,'Referencia Parámetros'!$D$23,"NO APLICA")))),"")</f>
        <v/>
      </c>
      <c r="AP38" s="240" t="str">
        <f t="shared" si="110"/>
        <v/>
      </c>
      <c r="AQ38" s="241">
        <f t="shared" si="111"/>
        <v>0</v>
      </c>
      <c r="AR38" s="234">
        <f t="shared" si="173"/>
        <v>0</v>
      </c>
      <c r="AS38" s="234">
        <f t="shared" si="112"/>
        <v>0</v>
      </c>
      <c r="AT38" s="234">
        <f t="shared" si="174"/>
        <v>0</v>
      </c>
      <c r="AU38" s="242">
        <f t="shared" si="175"/>
        <v>0</v>
      </c>
      <c r="AW38" s="234">
        <f t="shared" si="176"/>
        <v>26</v>
      </c>
      <c r="AX38" s="235" t="str">
        <f t="shared" si="113"/>
        <v/>
      </c>
      <c r="AY38" s="236" t="str">
        <f>IFERROR(VLOOKUP(AX38,'Referencia Parámetros'!$A$2:$B$15,2),"")</f>
        <v/>
      </c>
      <c r="AZ38" s="1"/>
      <c r="BA38" s="1"/>
      <c r="BB38" s="136" t="str">
        <f t="shared" si="13"/>
        <v>Completar</v>
      </c>
      <c r="BC38" s="134"/>
      <c r="BD38" s="134"/>
      <c r="BE38" s="134"/>
      <c r="BF38" s="136" t="str">
        <f t="shared" si="14"/>
        <v>Completar</v>
      </c>
      <c r="BG38" s="137" t="str">
        <f t="shared" si="15"/>
        <v>Completar</v>
      </c>
      <c r="BH38" s="137" t="str">
        <f t="shared" si="16"/>
        <v>Completar</v>
      </c>
      <c r="BI38" s="135"/>
      <c r="BJ38" s="136" t="str">
        <f t="shared" si="17"/>
        <v>Completar</v>
      </c>
      <c r="BK38" s="237">
        <f t="shared" si="177"/>
        <v>0</v>
      </c>
      <c r="BL38" s="238">
        <f t="shared" si="178"/>
        <v>0</v>
      </c>
      <c r="BM38" s="239" t="str">
        <f>IFERROR(IF(BL38&gt;20*AY38,'Referencia Parámetros'!$D$20,IF(BL38&gt;10*AY38,'Referencia Parámetros'!$D$21,IF(BL38&gt;5*AY38,'Referencia Parámetros'!$D$22, IF(BL38&gt;1,'Referencia Parámetros'!$D$23,"NO APLICA")))),"")</f>
        <v/>
      </c>
      <c r="BN38" s="240" t="str">
        <f t="shared" si="115"/>
        <v/>
      </c>
      <c r="BO38" s="241">
        <f t="shared" si="116"/>
        <v>0</v>
      </c>
      <c r="BP38" s="234">
        <f t="shared" si="179"/>
        <v>0</v>
      </c>
      <c r="BQ38" s="234">
        <f t="shared" si="117"/>
        <v>0</v>
      </c>
      <c r="BR38" s="234">
        <f t="shared" si="180"/>
        <v>0</v>
      </c>
      <c r="BS38" s="242">
        <f t="shared" si="181"/>
        <v>0</v>
      </c>
      <c r="BU38" s="234">
        <f t="shared" si="182"/>
        <v>26</v>
      </c>
      <c r="BV38" s="235" t="str">
        <f t="shared" si="118"/>
        <v/>
      </c>
      <c r="BW38" s="236" t="str">
        <f>IFERROR(VLOOKUP(BV38,'Referencia Parámetros'!$A$2:$B$15,2),"")</f>
        <v/>
      </c>
      <c r="BX38" s="1"/>
      <c r="BY38" s="1"/>
      <c r="BZ38" s="136" t="str">
        <f t="shared" si="22"/>
        <v>Completar</v>
      </c>
      <c r="CA38" s="134"/>
      <c r="CB38" s="134"/>
      <c r="CC38" s="134"/>
      <c r="CD38" s="136" t="str">
        <f t="shared" si="23"/>
        <v>Completar</v>
      </c>
      <c r="CE38" s="137" t="str">
        <f t="shared" si="24"/>
        <v>Completar</v>
      </c>
      <c r="CF38" s="137" t="str">
        <f t="shared" si="25"/>
        <v>Completar</v>
      </c>
      <c r="CG38" s="135"/>
      <c r="CH38" s="136" t="str">
        <f t="shared" si="26"/>
        <v>Completar</v>
      </c>
      <c r="CI38" s="237">
        <f t="shared" si="183"/>
        <v>0</v>
      </c>
      <c r="CJ38" s="238">
        <f t="shared" si="184"/>
        <v>0</v>
      </c>
      <c r="CK38" s="239" t="str">
        <f>IFERROR(IF(CJ38&gt;20*BW38,'Referencia Parámetros'!$D$20,IF(CJ38&gt;10*BW38,'Referencia Parámetros'!$D$21,IF(CJ38&gt;5*BW38,'Referencia Parámetros'!$D$22, IF(CJ38&gt;1,'Referencia Parámetros'!$D$23,"NO APLICA")))),"")</f>
        <v/>
      </c>
      <c r="CL38" s="240" t="str">
        <f t="shared" si="120"/>
        <v/>
      </c>
      <c r="CM38" s="241">
        <f t="shared" si="121"/>
        <v>0</v>
      </c>
      <c r="CN38" s="234">
        <f t="shared" si="185"/>
        <v>0</v>
      </c>
      <c r="CO38" s="234">
        <f t="shared" si="122"/>
        <v>0</v>
      </c>
      <c r="CP38" s="234">
        <f t="shared" si="186"/>
        <v>0</v>
      </c>
      <c r="CQ38" s="242">
        <f t="shared" si="187"/>
        <v>0</v>
      </c>
      <c r="CS38" s="234">
        <f t="shared" si="188"/>
        <v>26</v>
      </c>
      <c r="CT38" s="235" t="str">
        <f t="shared" si="123"/>
        <v/>
      </c>
      <c r="CU38" s="236" t="str">
        <f>IFERROR(+VLOOKUP(CT38,'Referencia Parámetros'!$A$2:$B$15,2),"")</f>
        <v/>
      </c>
      <c r="CV38" s="1"/>
      <c r="CW38" s="1"/>
      <c r="CX38" s="136" t="str">
        <f t="shared" si="31"/>
        <v>Completar</v>
      </c>
      <c r="CY38" s="134"/>
      <c r="CZ38" s="134"/>
      <c r="DA38" s="134"/>
      <c r="DB38" s="136" t="str">
        <f t="shared" si="32"/>
        <v>Completar</v>
      </c>
      <c r="DC38" s="137" t="str">
        <f t="shared" si="33"/>
        <v>Completar</v>
      </c>
      <c r="DD38" s="137" t="str">
        <f t="shared" si="34"/>
        <v>Completar</v>
      </c>
      <c r="DE38" s="135"/>
      <c r="DF38" s="136" t="str">
        <f t="shared" si="35"/>
        <v>Completar</v>
      </c>
      <c r="DG38" s="237">
        <f t="shared" si="189"/>
        <v>0</v>
      </c>
      <c r="DH38" s="238">
        <f t="shared" si="190"/>
        <v>0</v>
      </c>
      <c r="DI38" s="239" t="str">
        <f>IFERROR(IF(DH38&gt;20*CU38,'Referencia Parámetros'!$D$20,IF(DH38&gt;10*CU38,'Referencia Parámetros'!$D$21,IF(DH38&gt;5*CU38,'Referencia Parámetros'!$D$22, IF(DH38&gt;1,'Referencia Parámetros'!$D$23,"NO APLICA")))),"")</f>
        <v/>
      </c>
      <c r="DJ38" s="240" t="str">
        <f t="shared" si="125"/>
        <v/>
      </c>
      <c r="DK38" s="241">
        <f t="shared" si="126"/>
        <v>0</v>
      </c>
      <c r="DL38" s="234">
        <f t="shared" si="191"/>
        <v>0</v>
      </c>
      <c r="DM38" s="234">
        <f t="shared" si="127"/>
        <v>0</v>
      </c>
      <c r="DN38" s="234">
        <f t="shared" si="192"/>
        <v>0</v>
      </c>
      <c r="DO38" s="242">
        <f t="shared" si="193"/>
        <v>0</v>
      </c>
      <c r="DQ38" s="234">
        <f t="shared" si="194"/>
        <v>26</v>
      </c>
      <c r="DR38" s="235" t="str">
        <f t="shared" si="128"/>
        <v/>
      </c>
      <c r="DS38" s="236" t="str">
        <f>IFERROR(+VLOOKUP(DR38,'Referencia Parámetros'!$A$2:$B$15,2),"")</f>
        <v/>
      </c>
      <c r="DT38" s="1"/>
      <c r="DU38" s="1"/>
      <c r="DV38" s="136" t="str">
        <f t="shared" si="40"/>
        <v>Completar</v>
      </c>
      <c r="DW38" s="134"/>
      <c r="DX38" s="134"/>
      <c r="DY38" s="134"/>
      <c r="DZ38" s="136" t="str">
        <f t="shared" si="41"/>
        <v>Completar</v>
      </c>
      <c r="EA38" s="137" t="str">
        <f t="shared" si="42"/>
        <v>Completar</v>
      </c>
      <c r="EB38" s="137" t="str">
        <f t="shared" si="43"/>
        <v>Completar</v>
      </c>
      <c r="EC38" s="135"/>
      <c r="ED38" s="136" t="str">
        <f t="shared" si="44"/>
        <v>Completar</v>
      </c>
      <c r="EE38" s="237">
        <f t="shared" si="195"/>
        <v>0</v>
      </c>
      <c r="EF38" s="238">
        <f t="shared" si="196"/>
        <v>0</v>
      </c>
      <c r="EG38" s="239" t="str">
        <f>IFERROR(IF(EF38&gt;20*DS38,'Referencia Parámetros'!$D$20,IF(EF38&gt;10*DS38,'Referencia Parámetros'!$D$21,IF(EF38&gt;5*DS38,'Referencia Parámetros'!$D$22, IF(EF38&gt;1,'Referencia Parámetros'!$D$23,"NO APLICA")))),"")</f>
        <v/>
      </c>
      <c r="EH38" s="240" t="str">
        <f t="shared" si="130"/>
        <v/>
      </c>
      <c r="EI38" s="241">
        <f t="shared" si="131"/>
        <v>0</v>
      </c>
      <c r="EJ38" s="234">
        <f t="shared" si="197"/>
        <v>0</v>
      </c>
      <c r="EK38" s="234">
        <f t="shared" si="132"/>
        <v>0</v>
      </c>
      <c r="EL38" s="234">
        <f t="shared" si="198"/>
        <v>0</v>
      </c>
      <c r="EM38" s="242">
        <f t="shared" si="199"/>
        <v>0</v>
      </c>
      <c r="EO38" s="234">
        <f t="shared" si="200"/>
        <v>26</v>
      </c>
      <c r="EP38" s="235" t="str">
        <f t="shared" si="133"/>
        <v/>
      </c>
      <c r="EQ38" s="236" t="str">
        <f>IFERROR(+VLOOKUP(EP38,'Referencia Parámetros'!$A$2:$B$15,2),"")</f>
        <v/>
      </c>
      <c r="ER38" s="1"/>
      <c r="ES38" s="1"/>
      <c r="ET38" s="136" t="str">
        <f t="shared" si="49"/>
        <v>Completar</v>
      </c>
      <c r="EU38" s="134"/>
      <c r="EV38" s="134"/>
      <c r="EW38" s="134"/>
      <c r="EX38" s="136" t="str">
        <f t="shared" si="50"/>
        <v>Completar</v>
      </c>
      <c r="EY38" s="137" t="str">
        <f t="shared" si="51"/>
        <v>Completar</v>
      </c>
      <c r="EZ38" s="137" t="str">
        <f t="shared" si="52"/>
        <v>Completar</v>
      </c>
      <c r="FA38" s="135"/>
      <c r="FB38" s="136" t="str">
        <f t="shared" si="53"/>
        <v>Completar</v>
      </c>
      <c r="FC38" s="237">
        <f t="shared" si="201"/>
        <v>0</v>
      </c>
      <c r="FD38" s="238">
        <f t="shared" si="202"/>
        <v>0</v>
      </c>
      <c r="FE38" s="239" t="str">
        <f>IFERROR(IF(FD38&gt;20*EQ38,'Referencia Parámetros'!$D$20,IF(FD38&gt;10*EQ38,'Referencia Parámetros'!$D$21,IF(FD38&gt;5*EQ38,'Referencia Parámetros'!$D$22, IF(FD38&gt;1,'Referencia Parámetros'!$D$23,"NO APLICA")))),"")</f>
        <v/>
      </c>
      <c r="FF38" s="240" t="str">
        <f t="shared" si="135"/>
        <v/>
      </c>
      <c r="FG38" s="241">
        <f t="shared" si="136"/>
        <v>0</v>
      </c>
      <c r="FH38" s="234">
        <f t="shared" si="203"/>
        <v>0</v>
      </c>
      <c r="FI38" s="234">
        <f t="shared" si="137"/>
        <v>0</v>
      </c>
      <c r="FJ38" s="234">
        <f t="shared" si="204"/>
        <v>0</v>
      </c>
      <c r="FK38" s="242">
        <f t="shared" si="205"/>
        <v>0</v>
      </c>
      <c r="FM38" s="234">
        <f t="shared" si="206"/>
        <v>26</v>
      </c>
      <c r="FN38" s="235" t="str">
        <f t="shared" si="138"/>
        <v/>
      </c>
      <c r="FO38" s="236" t="str">
        <f>IFERROR(+VLOOKUP(FN38,'Referencia Parámetros'!$A$2:$B$15,2),"")</f>
        <v/>
      </c>
      <c r="FP38" s="1"/>
      <c r="FQ38" s="1"/>
      <c r="FR38" s="136" t="str">
        <f t="shared" si="58"/>
        <v>Completar</v>
      </c>
      <c r="FS38" s="134"/>
      <c r="FT38" s="134"/>
      <c r="FU38" s="134"/>
      <c r="FV38" s="136" t="str">
        <f t="shared" si="59"/>
        <v>Completar</v>
      </c>
      <c r="FW38" s="137" t="str">
        <f t="shared" si="60"/>
        <v>Completar</v>
      </c>
      <c r="FX38" s="137" t="str">
        <f t="shared" si="61"/>
        <v>Completar</v>
      </c>
      <c r="FY38" s="135"/>
      <c r="FZ38" s="136" t="str">
        <f t="shared" si="62"/>
        <v>Completar</v>
      </c>
      <c r="GA38" s="237">
        <f t="shared" si="207"/>
        <v>0</v>
      </c>
      <c r="GB38" s="238">
        <f t="shared" si="208"/>
        <v>0</v>
      </c>
      <c r="GC38" s="239" t="str">
        <f>IFERROR(IF(GB38&gt;20*FO38,'Referencia Parámetros'!$D$20,IF(GB38&gt;10*FO38,'Referencia Parámetros'!$D$21,IF(GB38&gt;5*FO38,'Referencia Parámetros'!$D$22, IF(GB38&gt;1,'Referencia Parámetros'!$D$23,"NO APLICA")))),"")</f>
        <v/>
      </c>
      <c r="GD38" s="240" t="str">
        <f t="shared" si="140"/>
        <v/>
      </c>
      <c r="GE38" s="241">
        <f t="shared" si="141"/>
        <v>0</v>
      </c>
      <c r="GF38" s="234">
        <f t="shared" si="209"/>
        <v>0</v>
      </c>
      <c r="GG38" s="234">
        <f t="shared" si="142"/>
        <v>0</v>
      </c>
      <c r="GH38" s="234">
        <f t="shared" si="210"/>
        <v>0</v>
      </c>
      <c r="GI38" s="242">
        <f t="shared" si="211"/>
        <v>0</v>
      </c>
      <c r="GK38" s="234">
        <f t="shared" si="212"/>
        <v>26</v>
      </c>
      <c r="GL38" s="235" t="str">
        <f t="shared" si="143"/>
        <v/>
      </c>
      <c r="GM38" s="236" t="str">
        <f>IFERROR(+VLOOKUP(GL38,'Referencia Parámetros'!$A$2:$B$15,2),"")</f>
        <v/>
      </c>
      <c r="GN38" s="1"/>
      <c r="GO38" s="1"/>
      <c r="GP38" s="136" t="str">
        <f t="shared" si="67"/>
        <v>Completar</v>
      </c>
      <c r="GQ38" s="134"/>
      <c r="GR38" s="134"/>
      <c r="GS38" s="134"/>
      <c r="GT38" s="136" t="str">
        <f t="shared" si="68"/>
        <v>Completar</v>
      </c>
      <c r="GU38" s="137" t="str">
        <f t="shared" si="69"/>
        <v>Completar</v>
      </c>
      <c r="GV38" s="137" t="str">
        <f t="shared" si="70"/>
        <v>Completar</v>
      </c>
      <c r="GW38" s="135"/>
      <c r="GX38" s="136" t="str">
        <f t="shared" si="71"/>
        <v>Completar</v>
      </c>
      <c r="GY38" s="237">
        <f t="shared" si="213"/>
        <v>0</v>
      </c>
      <c r="GZ38" s="238">
        <f t="shared" si="214"/>
        <v>0</v>
      </c>
      <c r="HA38" s="239" t="str">
        <f>IFERROR(IF(GZ38&gt;20*GM38,'Referencia Parámetros'!$D$20,IF(GZ38&gt;10*GM38,'Referencia Parámetros'!$D$21,IF(GZ38&gt;5*GM38,'Referencia Parámetros'!$D$22, IF(GZ38&gt;1,'Referencia Parámetros'!$D$23,"NO APLICA")))),"")</f>
        <v/>
      </c>
      <c r="HB38" s="240" t="str">
        <f t="shared" si="145"/>
        <v/>
      </c>
      <c r="HC38" s="241">
        <f t="shared" si="146"/>
        <v>0</v>
      </c>
      <c r="HD38" s="234">
        <f t="shared" si="215"/>
        <v>0</v>
      </c>
      <c r="HE38" s="234">
        <f t="shared" si="147"/>
        <v>0</v>
      </c>
      <c r="HF38" s="234">
        <f t="shared" si="216"/>
        <v>0</v>
      </c>
      <c r="HG38" s="242">
        <f t="shared" si="217"/>
        <v>0</v>
      </c>
      <c r="HI38" s="234">
        <f t="shared" si="218"/>
        <v>26</v>
      </c>
      <c r="HJ38" s="235" t="str">
        <f t="shared" si="148"/>
        <v/>
      </c>
      <c r="HK38" s="236" t="str">
        <f>IFERROR(+VLOOKUP(HJ38,'Referencia Parámetros'!$A$2:$B$15,2),"")</f>
        <v/>
      </c>
      <c r="HL38" s="1"/>
      <c r="HM38" s="1"/>
      <c r="HN38" s="136" t="str">
        <f t="shared" si="76"/>
        <v>Completar</v>
      </c>
      <c r="HO38" s="134"/>
      <c r="HP38" s="134"/>
      <c r="HQ38" s="134"/>
      <c r="HR38" s="136" t="str">
        <f t="shared" si="77"/>
        <v>Completar</v>
      </c>
      <c r="HS38" s="137" t="str">
        <f t="shared" si="78"/>
        <v>Completar</v>
      </c>
      <c r="HT38" s="137" t="str">
        <f t="shared" si="79"/>
        <v>Completar</v>
      </c>
      <c r="HU38" s="135"/>
      <c r="HV38" s="136" t="str">
        <f t="shared" si="80"/>
        <v>Completar</v>
      </c>
      <c r="HW38" s="237">
        <f t="shared" si="219"/>
        <v>0</v>
      </c>
      <c r="HX38" s="238">
        <f t="shared" si="220"/>
        <v>0</v>
      </c>
      <c r="HY38" s="239" t="str">
        <f>IFERROR(IF(HX38&gt;20*HK38,'Referencia Parámetros'!$D$20,IF(HX38&gt;10*HK38,'Referencia Parámetros'!$D$21,IF(HX38&gt;5*HK38,'Referencia Parámetros'!$D$22, IF(HX38&gt;1,'Referencia Parámetros'!$D$23,"NO APLICA")))),"")</f>
        <v/>
      </c>
      <c r="HZ38" s="240" t="str">
        <f t="shared" si="150"/>
        <v/>
      </c>
      <c r="IA38" s="241">
        <f t="shared" si="151"/>
        <v>0</v>
      </c>
      <c r="IB38" s="234">
        <f t="shared" si="221"/>
        <v>0</v>
      </c>
      <c r="IC38" s="234">
        <f t="shared" si="152"/>
        <v>0</v>
      </c>
      <c r="ID38" s="234">
        <f t="shared" si="222"/>
        <v>0</v>
      </c>
      <c r="IE38" s="242">
        <f t="shared" si="223"/>
        <v>0</v>
      </c>
      <c r="IG38" s="234">
        <f t="shared" si="224"/>
        <v>26</v>
      </c>
      <c r="IH38" s="235" t="str">
        <f t="shared" si="153"/>
        <v/>
      </c>
      <c r="II38" s="236" t="str">
        <f>IFERROR(+VLOOKUP(IH38,'Referencia Parámetros'!$A$2:$B$15,2),"")</f>
        <v/>
      </c>
      <c r="IJ38" s="1"/>
      <c r="IK38" s="1"/>
      <c r="IL38" s="136" t="str">
        <f t="shared" si="85"/>
        <v>Completar</v>
      </c>
      <c r="IM38" s="134"/>
      <c r="IN38" s="134"/>
      <c r="IO38" s="134"/>
      <c r="IP38" s="136" t="str">
        <f t="shared" si="86"/>
        <v>Completar</v>
      </c>
      <c r="IQ38" s="137" t="str">
        <f t="shared" si="87"/>
        <v>Completar</v>
      </c>
      <c r="IR38" s="137" t="str">
        <f t="shared" si="88"/>
        <v>Completar</v>
      </c>
      <c r="IS38" s="135"/>
      <c r="IT38" s="136" t="str">
        <f t="shared" si="89"/>
        <v>Completar</v>
      </c>
      <c r="IU38" s="237">
        <f t="shared" si="225"/>
        <v>0</v>
      </c>
      <c r="IV38" s="238">
        <f t="shared" si="226"/>
        <v>0</v>
      </c>
      <c r="IW38" s="239" t="str">
        <f>IFERROR(IF(IV38&gt;20*II38,'Referencia Parámetros'!$D$20,IF(IV38&gt;10*II38,'Referencia Parámetros'!$D$21,IF(IV38&gt;5*II38,'Referencia Parámetros'!$D$22, IF(IV38&gt;1,'Referencia Parámetros'!$D$23,"NO APLICA")))),"")</f>
        <v/>
      </c>
      <c r="IX38" s="240" t="str">
        <f t="shared" si="155"/>
        <v/>
      </c>
      <c r="IY38" s="241">
        <f t="shared" si="156"/>
        <v>0</v>
      </c>
      <c r="IZ38" s="234">
        <f t="shared" si="227"/>
        <v>0</v>
      </c>
      <c r="JA38" s="234">
        <f t="shared" si="157"/>
        <v>0</v>
      </c>
      <c r="JB38" s="234">
        <f t="shared" si="228"/>
        <v>0</v>
      </c>
      <c r="JC38" s="242">
        <f t="shared" si="229"/>
        <v>0</v>
      </c>
      <c r="JD38" s="198"/>
      <c r="JE38" s="234">
        <f t="shared" si="230"/>
        <v>26</v>
      </c>
      <c r="JF38" s="235" t="str">
        <f t="shared" si="158"/>
        <v/>
      </c>
      <c r="JG38" s="236" t="str">
        <f>IFERROR(+VLOOKUP(JF38,'Referencia Parámetros'!$A$2:$B$15,2),"")</f>
        <v/>
      </c>
      <c r="JH38" s="1"/>
      <c r="JI38" s="1"/>
      <c r="JJ38" s="136" t="str">
        <f t="shared" si="94"/>
        <v>Completar</v>
      </c>
      <c r="JK38" s="134"/>
      <c r="JL38" s="134"/>
      <c r="JM38" s="134"/>
      <c r="JN38" s="136" t="str">
        <f t="shared" si="95"/>
        <v>Completar</v>
      </c>
      <c r="JO38" s="137" t="str">
        <f t="shared" si="96"/>
        <v>Completar</v>
      </c>
      <c r="JP38" s="137" t="str">
        <f t="shared" si="97"/>
        <v>Completar</v>
      </c>
      <c r="JQ38" s="135"/>
      <c r="JR38" s="136" t="str">
        <f t="shared" si="98"/>
        <v>Completar</v>
      </c>
      <c r="JS38" s="237">
        <f t="shared" si="231"/>
        <v>0</v>
      </c>
      <c r="JT38" s="238">
        <f t="shared" si="232"/>
        <v>0</v>
      </c>
      <c r="JU38" s="239" t="str">
        <f>IFERROR(IF(JT38&gt;20*JG38,'Referencia Parámetros'!$D$20,IF(JT38&gt;10*JG38,'Referencia Parámetros'!$D$21,IF(JT38&gt;5*JG38,'Referencia Parámetros'!$D$22, IF(JT38&gt;1,'Referencia Parámetros'!$D$23,"NO APLICA")))),"")</f>
        <v/>
      </c>
      <c r="JV38" s="240" t="str">
        <f t="shared" si="160"/>
        <v/>
      </c>
      <c r="JW38" s="241">
        <f t="shared" si="161"/>
        <v>0</v>
      </c>
      <c r="JX38" s="234">
        <f t="shared" si="233"/>
        <v>0</v>
      </c>
      <c r="JY38" s="234">
        <f t="shared" si="162"/>
        <v>0</v>
      </c>
      <c r="JZ38" s="234">
        <f t="shared" si="234"/>
        <v>0</v>
      </c>
      <c r="KA38" s="242">
        <f t="shared" si="235"/>
        <v>0</v>
      </c>
    </row>
    <row r="39" spans="1:287" x14ac:dyDescent="0.25">
      <c r="A39" s="234">
        <f t="shared" si="163"/>
        <v>27</v>
      </c>
      <c r="B39" s="235" t="str">
        <f t="shared" si="164"/>
        <v/>
      </c>
      <c r="C39" s="236" t="str">
        <f>+IFERROR(VLOOKUP(B39,'Referencia Parámetros'!$A$2:$B$18,2),"")</f>
        <v/>
      </c>
      <c r="D39" s="1"/>
      <c r="E39" s="1"/>
      <c r="F39" s="136" t="str">
        <f>IFERROR(+VLOOKUP(D39,'Año 1'!JI$14:JK$113,3,FALSE),"Completar")</f>
        <v>Completar</v>
      </c>
      <c r="G39" s="134"/>
      <c r="H39" s="134"/>
      <c r="I39" s="134"/>
      <c r="J39" s="136" t="str">
        <f>+IFERROR(VLOOKUP(D39,'Año 1'!JI$14:JS$113,7,0),"Completar")</f>
        <v>Completar</v>
      </c>
      <c r="K39" s="137" t="str">
        <f>IFERROR(VLOOKUP(D39,'Año 1'!JI$14:JS$113,8,FALSE),"Completar")</f>
        <v>Completar</v>
      </c>
      <c r="L39" s="137" t="str">
        <f>IFERROR(VLOOKUP(D39,'Año 1'!JI$14:JS$113,9,FALSE),"Completar")</f>
        <v>Completar</v>
      </c>
      <c r="M39" s="135"/>
      <c r="N39" s="136" t="str">
        <f>IFERROR(VLOOKUP(D39,'Año 1'!JI$14:JS$113,11,FALSE),"Completar")</f>
        <v>Completar</v>
      </c>
      <c r="O39" s="237">
        <f t="shared" si="165"/>
        <v>0</v>
      </c>
      <c r="P39" s="238">
        <f t="shared" si="166"/>
        <v>0</v>
      </c>
      <c r="Q39" s="239" t="str">
        <f>IFERROR(IF(P39&gt;20*C39,'Referencia Parámetros'!$D$20,IF(P39&gt;10*C39,'Referencia Parámetros'!$D$21,IF(P39&gt;5*C39,'Referencia Parámetros'!$D$22, IF(P39&gt;1,'Referencia Parámetros'!$D$23,"NO APLICA")))),"")</f>
        <v/>
      </c>
      <c r="R39" s="240" t="str">
        <f t="shared" si="105"/>
        <v/>
      </c>
      <c r="S39" s="241">
        <f t="shared" si="106"/>
        <v>0</v>
      </c>
      <c r="T39" s="234">
        <f t="shared" si="167"/>
        <v>0</v>
      </c>
      <c r="U39" s="234">
        <f t="shared" si="107"/>
        <v>0</v>
      </c>
      <c r="V39" s="234">
        <f t="shared" si="168"/>
        <v>0</v>
      </c>
      <c r="W39" s="242">
        <f t="shared" si="169"/>
        <v>0</v>
      </c>
      <c r="Y39" s="234">
        <f t="shared" si="170"/>
        <v>27</v>
      </c>
      <c r="Z39" s="235" t="str">
        <f t="shared" si="108"/>
        <v/>
      </c>
      <c r="AA39" s="236" t="str">
        <f>IFERROR(VLOOKUP(Z39,'Referencia Parámetros'!$A$2:$B$15,2),"")</f>
        <v/>
      </c>
      <c r="AB39" s="1"/>
      <c r="AC39" s="1"/>
      <c r="AD39" s="136" t="str">
        <f t="shared" si="4"/>
        <v>Completar</v>
      </c>
      <c r="AE39" s="134"/>
      <c r="AF39" s="134"/>
      <c r="AG39" s="134"/>
      <c r="AH39" s="136" t="str">
        <f t="shared" si="5"/>
        <v>Completar</v>
      </c>
      <c r="AI39" s="137" t="str">
        <f t="shared" si="6"/>
        <v>Completar</v>
      </c>
      <c r="AJ39" s="137" t="str">
        <f t="shared" si="7"/>
        <v>Completar</v>
      </c>
      <c r="AK39" s="135"/>
      <c r="AL39" s="136" t="str">
        <f t="shared" si="8"/>
        <v>Completar</v>
      </c>
      <c r="AM39" s="237">
        <f t="shared" si="171"/>
        <v>0</v>
      </c>
      <c r="AN39" s="238">
        <f t="shared" si="172"/>
        <v>0</v>
      </c>
      <c r="AO39" s="239" t="str">
        <f>IFERROR(IF(AN39&gt;20*AA39,'Referencia Parámetros'!$D$20,IF(AN39&gt;10*AA39,'Referencia Parámetros'!$D$21,IF(AN39&gt;5*AA39,'Referencia Parámetros'!$D$22, IF(AN39&gt;1,'Referencia Parámetros'!$D$23,"NO APLICA")))),"")</f>
        <v/>
      </c>
      <c r="AP39" s="240" t="str">
        <f t="shared" si="110"/>
        <v/>
      </c>
      <c r="AQ39" s="241">
        <f t="shared" si="111"/>
        <v>0</v>
      </c>
      <c r="AR39" s="234">
        <f t="shared" si="173"/>
        <v>0</v>
      </c>
      <c r="AS39" s="234">
        <f t="shared" si="112"/>
        <v>0</v>
      </c>
      <c r="AT39" s="234">
        <f t="shared" si="174"/>
        <v>0</v>
      </c>
      <c r="AU39" s="242">
        <f t="shared" si="175"/>
        <v>0</v>
      </c>
      <c r="AW39" s="234">
        <f t="shared" si="176"/>
        <v>27</v>
      </c>
      <c r="AX39" s="235" t="str">
        <f t="shared" si="113"/>
        <v/>
      </c>
      <c r="AY39" s="236" t="str">
        <f>IFERROR(VLOOKUP(AX39,'Referencia Parámetros'!$A$2:$B$15,2),"")</f>
        <v/>
      </c>
      <c r="AZ39" s="1"/>
      <c r="BA39" s="1"/>
      <c r="BB39" s="136" t="str">
        <f t="shared" si="13"/>
        <v>Completar</v>
      </c>
      <c r="BC39" s="134"/>
      <c r="BD39" s="134"/>
      <c r="BE39" s="134"/>
      <c r="BF39" s="136" t="str">
        <f t="shared" si="14"/>
        <v>Completar</v>
      </c>
      <c r="BG39" s="137" t="str">
        <f t="shared" si="15"/>
        <v>Completar</v>
      </c>
      <c r="BH39" s="137" t="str">
        <f t="shared" si="16"/>
        <v>Completar</v>
      </c>
      <c r="BI39" s="135"/>
      <c r="BJ39" s="136" t="str">
        <f t="shared" si="17"/>
        <v>Completar</v>
      </c>
      <c r="BK39" s="237">
        <f t="shared" si="177"/>
        <v>0</v>
      </c>
      <c r="BL39" s="238">
        <f t="shared" si="178"/>
        <v>0</v>
      </c>
      <c r="BM39" s="239" t="str">
        <f>IFERROR(IF(BL39&gt;20*AY39,'Referencia Parámetros'!$D$20,IF(BL39&gt;10*AY39,'Referencia Parámetros'!$D$21,IF(BL39&gt;5*AY39,'Referencia Parámetros'!$D$22, IF(BL39&gt;1,'Referencia Parámetros'!$D$23,"NO APLICA")))),"")</f>
        <v/>
      </c>
      <c r="BN39" s="240" t="str">
        <f t="shared" si="115"/>
        <v/>
      </c>
      <c r="BO39" s="241">
        <f t="shared" si="116"/>
        <v>0</v>
      </c>
      <c r="BP39" s="234">
        <f t="shared" si="179"/>
        <v>0</v>
      </c>
      <c r="BQ39" s="234">
        <f t="shared" si="117"/>
        <v>0</v>
      </c>
      <c r="BR39" s="234">
        <f t="shared" si="180"/>
        <v>0</v>
      </c>
      <c r="BS39" s="242">
        <f t="shared" si="181"/>
        <v>0</v>
      </c>
      <c r="BU39" s="234">
        <f t="shared" si="182"/>
        <v>27</v>
      </c>
      <c r="BV39" s="235" t="str">
        <f t="shared" si="118"/>
        <v/>
      </c>
      <c r="BW39" s="236" t="str">
        <f>IFERROR(VLOOKUP(BV39,'Referencia Parámetros'!$A$2:$B$15,2),"")</f>
        <v/>
      </c>
      <c r="BX39" s="1"/>
      <c r="BY39" s="1"/>
      <c r="BZ39" s="136" t="str">
        <f t="shared" si="22"/>
        <v>Completar</v>
      </c>
      <c r="CA39" s="134"/>
      <c r="CB39" s="134"/>
      <c r="CC39" s="134"/>
      <c r="CD39" s="136" t="str">
        <f t="shared" si="23"/>
        <v>Completar</v>
      </c>
      <c r="CE39" s="137" t="str">
        <f t="shared" si="24"/>
        <v>Completar</v>
      </c>
      <c r="CF39" s="137" t="str">
        <f t="shared" si="25"/>
        <v>Completar</v>
      </c>
      <c r="CG39" s="135"/>
      <c r="CH39" s="136" t="str">
        <f t="shared" si="26"/>
        <v>Completar</v>
      </c>
      <c r="CI39" s="237">
        <f t="shared" si="183"/>
        <v>0</v>
      </c>
      <c r="CJ39" s="238">
        <f t="shared" si="184"/>
        <v>0</v>
      </c>
      <c r="CK39" s="239" t="str">
        <f>IFERROR(IF(CJ39&gt;20*BW39,'Referencia Parámetros'!$D$20,IF(CJ39&gt;10*BW39,'Referencia Parámetros'!$D$21,IF(CJ39&gt;5*BW39,'Referencia Parámetros'!$D$22, IF(CJ39&gt;1,'Referencia Parámetros'!$D$23,"NO APLICA")))),"")</f>
        <v/>
      </c>
      <c r="CL39" s="240" t="str">
        <f t="shared" si="120"/>
        <v/>
      </c>
      <c r="CM39" s="241">
        <f t="shared" si="121"/>
        <v>0</v>
      </c>
      <c r="CN39" s="234">
        <f t="shared" si="185"/>
        <v>0</v>
      </c>
      <c r="CO39" s="234">
        <f t="shared" si="122"/>
        <v>0</v>
      </c>
      <c r="CP39" s="234">
        <f t="shared" si="186"/>
        <v>0</v>
      </c>
      <c r="CQ39" s="242">
        <f t="shared" si="187"/>
        <v>0</v>
      </c>
      <c r="CS39" s="234">
        <f t="shared" si="188"/>
        <v>27</v>
      </c>
      <c r="CT39" s="235" t="str">
        <f t="shared" si="123"/>
        <v/>
      </c>
      <c r="CU39" s="236" t="str">
        <f>IFERROR(+VLOOKUP(CT39,'Referencia Parámetros'!$A$2:$B$15,2),"")</f>
        <v/>
      </c>
      <c r="CV39" s="1"/>
      <c r="CW39" s="1"/>
      <c r="CX39" s="136" t="str">
        <f t="shared" si="31"/>
        <v>Completar</v>
      </c>
      <c r="CY39" s="134"/>
      <c r="CZ39" s="134"/>
      <c r="DA39" s="134"/>
      <c r="DB39" s="136" t="str">
        <f t="shared" si="32"/>
        <v>Completar</v>
      </c>
      <c r="DC39" s="137" t="str">
        <f t="shared" si="33"/>
        <v>Completar</v>
      </c>
      <c r="DD39" s="137" t="str">
        <f t="shared" si="34"/>
        <v>Completar</v>
      </c>
      <c r="DE39" s="135"/>
      <c r="DF39" s="136" t="str">
        <f t="shared" si="35"/>
        <v>Completar</v>
      </c>
      <c r="DG39" s="237">
        <f t="shared" si="189"/>
        <v>0</v>
      </c>
      <c r="DH39" s="238">
        <f t="shared" si="190"/>
        <v>0</v>
      </c>
      <c r="DI39" s="239" t="str">
        <f>IFERROR(IF(DH39&gt;20*CU39,'Referencia Parámetros'!$D$20,IF(DH39&gt;10*CU39,'Referencia Parámetros'!$D$21,IF(DH39&gt;5*CU39,'Referencia Parámetros'!$D$22, IF(DH39&gt;1,'Referencia Parámetros'!$D$23,"NO APLICA")))),"")</f>
        <v/>
      </c>
      <c r="DJ39" s="240" t="str">
        <f t="shared" si="125"/>
        <v/>
      </c>
      <c r="DK39" s="241">
        <f t="shared" si="126"/>
        <v>0</v>
      </c>
      <c r="DL39" s="234">
        <f t="shared" si="191"/>
        <v>0</v>
      </c>
      <c r="DM39" s="234">
        <f t="shared" si="127"/>
        <v>0</v>
      </c>
      <c r="DN39" s="234">
        <f t="shared" si="192"/>
        <v>0</v>
      </c>
      <c r="DO39" s="242">
        <f t="shared" si="193"/>
        <v>0</v>
      </c>
      <c r="DQ39" s="234">
        <f t="shared" si="194"/>
        <v>27</v>
      </c>
      <c r="DR39" s="235" t="str">
        <f t="shared" si="128"/>
        <v/>
      </c>
      <c r="DS39" s="236" t="str">
        <f>IFERROR(+VLOOKUP(DR39,'Referencia Parámetros'!$A$2:$B$15,2),"")</f>
        <v/>
      </c>
      <c r="DT39" s="1"/>
      <c r="DU39" s="1"/>
      <c r="DV39" s="136" t="str">
        <f t="shared" si="40"/>
        <v>Completar</v>
      </c>
      <c r="DW39" s="134"/>
      <c r="DX39" s="134"/>
      <c r="DY39" s="134"/>
      <c r="DZ39" s="136" t="str">
        <f t="shared" si="41"/>
        <v>Completar</v>
      </c>
      <c r="EA39" s="137" t="str">
        <f t="shared" si="42"/>
        <v>Completar</v>
      </c>
      <c r="EB39" s="137" t="str">
        <f t="shared" si="43"/>
        <v>Completar</v>
      </c>
      <c r="EC39" s="135"/>
      <c r="ED39" s="136" t="str">
        <f t="shared" si="44"/>
        <v>Completar</v>
      </c>
      <c r="EE39" s="237">
        <f t="shared" si="195"/>
        <v>0</v>
      </c>
      <c r="EF39" s="238">
        <f t="shared" si="196"/>
        <v>0</v>
      </c>
      <c r="EG39" s="239" t="str">
        <f>IFERROR(IF(EF39&gt;20*DS39,'Referencia Parámetros'!$D$20,IF(EF39&gt;10*DS39,'Referencia Parámetros'!$D$21,IF(EF39&gt;5*DS39,'Referencia Parámetros'!$D$22, IF(EF39&gt;1,'Referencia Parámetros'!$D$23,"NO APLICA")))),"")</f>
        <v/>
      </c>
      <c r="EH39" s="240" t="str">
        <f t="shared" si="130"/>
        <v/>
      </c>
      <c r="EI39" s="241">
        <f t="shared" si="131"/>
        <v>0</v>
      </c>
      <c r="EJ39" s="234">
        <f t="shared" si="197"/>
        <v>0</v>
      </c>
      <c r="EK39" s="234">
        <f t="shared" si="132"/>
        <v>0</v>
      </c>
      <c r="EL39" s="234">
        <f t="shared" si="198"/>
        <v>0</v>
      </c>
      <c r="EM39" s="242">
        <f t="shared" si="199"/>
        <v>0</v>
      </c>
      <c r="EO39" s="234">
        <f t="shared" si="200"/>
        <v>27</v>
      </c>
      <c r="EP39" s="235" t="str">
        <f t="shared" si="133"/>
        <v/>
      </c>
      <c r="EQ39" s="236" t="str">
        <f>IFERROR(+VLOOKUP(EP39,'Referencia Parámetros'!$A$2:$B$15,2),"")</f>
        <v/>
      </c>
      <c r="ER39" s="1"/>
      <c r="ES39" s="1"/>
      <c r="ET39" s="136" t="str">
        <f t="shared" si="49"/>
        <v>Completar</v>
      </c>
      <c r="EU39" s="134"/>
      <c r="EV39" s="134"/>
      <c r="EW39" s="134"/>
      <c r="EX39" s="136" t="str">
        <f t="shared" si="50"/>
        <v>Completar</v>
      </c>
      <c r="EY39" s="137" t="str">
        <f t="shared" si="51"/>
        <v>Completar</v>
      </c>
      <c r="EZ39" s="137" t="str">
        <f t="shared" si="52"/>
        <v>Completar</v>
      </c>
      <c r="FA39" s="135"/>
      <c r="FB39" s="136" t="str">
        <f t="shared" si="53"/>
        <v>Completar</v>
      </c>
      <c r="FC39" s="237">
        <f t="shared" si="201"/>
        <v>0</v>
      </c>
      <c r="FD39" s="238">
        <f t="shared" si="202"/>
        <v>0</v>
      </c>
      <c r="FE39" s="239" t="str">
        <f>IFERROR(IF(FD39&gt;20*EQ39,'Referencia Parámetros'!$D$20,IF(FD39&gt;10*EQ39,'Referencia Parámetros'!$D$21,IF(FD39&gt;5*EQ39,'Referencia Parámetros'!$D$22, IF(FD39&gt;1,'Referencia Parámetros'!$D$23,"NO APLICA")))),"")</f>
        <v/>
      </c>
      <c r="FF39" s="240" t="str">
        <f t="shared" si="135"/>
        <v/>
      </c>
      <c r="FG39" s="241">
        <f t="shared" si="136"/>
        <v>0</v>
      </c>
      <c r="FH39" s="234">
        <f t="shared" si="203"/>
        <v>0</v>
      </c>
      <c r="FI39" s="234">
        <f t="shared" si="137"/>
        <v>0</v>
      </c>
      <c r="FJ39" s="234">
        <f t="shared" si="204"/>
        <v>0</v>
      </c>
      <c r="FK39" s="242">
        <f t="shared" si="205"/>
        <v>0</v>
      </c>
      <c r="FM39" s="234">
        <f t="shared" si="206"/>
        <v>27</v>
      </c>
      <c r="FN39" s="235" t="str">
        <f t="shared" si="138"/>
        <v/>
      </c>
      <c r="FO39" s="236" t="str">
        <f>IFERROR(+VLOOKUP(FN39,'Referencia Parámetros'!$A$2:$B$15,2),"")</f>
        <v/>
      </c>
      <c r="FP39" s="1"/>
      <c r="FQ39" s="1"/>
      <c r="FR39" s="136" t="str">
        <f t="shared" si="58"/>
        <v>Completar</v>
      </c>
      <c r="FS39" s="134"/>
      <c r="FT39" s="134"/>
      <c r="FU39" s="134"/>
      <c r="FV39" s="136" t="str">
        <f t="shared" si="59"/>
        <v>Completar</v>
      </c>
      <c r="FW39" s="137" t="str">
        <f t="shared" si="60"/>
        <v>Completar</v>
      </c>
      <c r="FX39" s="137" t="str">
        <f t="shared" si="61"/>
        <v>Completar</v>
      </c>
      <c r="FY39" s="135"/>
      <c r="FZ39" s="136" t="str">
        <f t="shared" si="62"/>
        <v>Completar</v>
      </c>
      <c r="GA39" s="237">
        <f t="shared" si="207"/>
        <v>0</v>
      </c>
      <c r="GB39" s="238">
        <f t="shared" si="208"/>
        <v>0</v>
      </c>
      <c r="GC39" s="239" t="str">
        <f>IFERROR(IF(GB39&gt;20*FO39,'Referencia Parámetros'!$D$20,IF(GB39&gt;10*FO39,'Referencia Parámetros'!$D$21,IF(GB39&gt;5*FO39,'Referencia Parámetros'!$D$22, IF(GB39&gt;1,'Referencia Parámetros'!$D$23,"NO APLICA")))),"")</f>
        <v/>
      </c>
      <c r="GD39" s="240" t="str">
        <f t="shared" si="140"/>
        <v/>
      </c>
      <c r="GE39" s="241">
        <f t="shared" si="141"/>
        <v>0</v>
      </c>
      <c r="GF39" s="234">
        <f t="shared" si="209"/>
        <v>0</v>
      </c>
      <c r="GG39" s="234">
        <f t="shared" si="142"/>
        <v>0</v>
      </c>
      <c r="GH39" s="234">
        <f t="shared" si="210"/>
        <v>0</v>
      </c>
      <c r="GI39" s="242">
        <f t="shared" si="211"/>
        <v>0</v>
      </c>
      <c r="GK39" s="234">
        <f t="shared" si="212"/>
        <v>27</v>
      </c>
      <c r="GL39" s="235" t="str">
        <f t="shared" si="143"/>
        <v/>
      </c>
      <c r="GM39" s="236" t="str">
        <f>IFERROR(+VLOOKUP(GL39,'Referencia Parámetros'!$A$2:$B$15,2),"")</f>
        <v/>
      </c>
      <c r="GN39" s="1"/>
      <c r="GO39" s="1"/>
      <c r="GP39" s="136" t="str">
        <f t="shared" si="67"/>
        <v>Completar</v>
      </c>
      <c r="GQ39" s="134"/>
      <c r="GR39" s="134"/>
      <c r="GS39" s="134"/>
      <c r="GT39" s="136" t="str">
        <f t="shared" si="68"/>
        <v>Completar</v>
      </c>
      <c r="GU39" s="137" t="str">
        <f t="shared" si="69"/>
        <v>Completar</v>
      </c>
      <c r="GV39" s="137" t="str">
        <f t="shared" si="70"/>
        <v>Completar</v>
      </c>
      <c r="GW39" s="135"/>
      <c r="GX39" s="136" t="str">
        <f t="shared" si="71"/>
        <v>Completar</v>
      </c>
      <c r="GY39" s="237">
        <f t="shared" si="213"/>
        <v>0</v>
      </c>
      <c r="GZ39" s="238">
        <f t="shared" si="214"/>
        <v>0</v>
      </c>
      <c r="HA39" s="239" t="str">
        <f>IFERROR(IF(GZ39&gt;20*GM39,'Referencia Parámetros'!$D$20,IF(GZ39&gt;10*GM39,'Referencia Parámetros'!$D$21,IF(GZ39&gt;5*GM39,'Referencia Parámetros'!$D$22, IF(GZ39&gt;1,'Referencia Parámetros'!$D$23,"NO APLICA")))),"")</f>
        <v/>
      </c>
      <c r="HB39" s="240" t="str">
        <f t="shared" si="145"/>
        <v/>
      </c>
      <c r="HC39" s="241">
        <f t="shared" si="146"/>
        <v>0</v>
      </c>
      <c r="HD39" s="234">
        <f t="shared" si="215"/>
        <v>0</v>
      </c>
      <c r="HE39" s="234">
        <f t="shared" si="147"/>
        <v>0</v>
      </c>
      <c r="HF39" s="234">
        <f t="shared" si="216"/>
        <v>0</v>
      </c>
      <c r="HG39" s="242">
        <f t="shared" si="217"/>
        <v>0</v>
      </c>
      <c r="HI39" s="234">
        <f t="shared" si="218"/>
        <v>27</v>
      </c>
      <c r="HJ39" s="235" t="str">
        <f t="shared" si="148"/>
        <v/>
      </c>
      <c r="HK39" s="236" t="str">
        <f>IFERROR(+VLOOKUP(HJ39,'Referencia Parámetros'!$A$2:$B$15,2),"")</f>
        <v/>
      </c>
      <c r="HL39" s="1"/>
      <c r="HM39" s="1"/>
      <c r="HN39" s="136" t="str">
        <f t="shared" si="76"/>
        <v>Completar</v>
      </c>
      <c r="HO39" s="134"/>
      <c r="HP39" s="134"/>
      <c r="HQ39" s="134"/>
      <c r="HR39" s="136" t="str">
        <f t="shared" si="77"/>
        <v>Completar</v>
      </c>
      <c r="HS39" s="137" t="str">
        <f t="shared" si="78"/>
        <v>Completar</v>
      </c>
      <c r="HT39" s="137" t="str">
        <f t="shared" si="79"/>
        <v>Completar</v>
      </c>
      <c r="HU39" s="135"/>
      <c r="HV39" s="136" t="str">
        <f t="shared" si="80"/>
        <v>Completar</v>
      </c>
      <c r="HW39" s="237">
        <f t="shared" si="219"/>
        <v>0</v>
      </c>
      <c r="HX39" s="238">
        <f t="shared" si="220"/>
        <v>0</v>
      </c>
      <c r="HY39" s="239" t="str">
        <f>IFERROR(IF(HX39&gt;20*HK39,'Referencia Parámetros'!$D$20,IF(HX39&gt;10*HK39,'Referencia Parámetros'!$D$21,IF(HX39&gt;5*HK39,'Referencia Parámetros'!$D$22, IF(HX39&gt;1,'Referencia Parámetros'!$D$23,"NO APLICA")))),"")</f>
        <v/>
      </c>
      <c r="HZ39" s="240" t="str">
        <f t="shared" si="150"/>
        <v/>
      </c>
      <c r="IA39" s="241">
        <f t="shared" si="151"/>
        <v>0</v>
      </c>
      <c r="IB39" s="234">
        <f t="shared" si="221"/>
        <v>0</v>
      </c>
      <c r="IC39" s="234">
        <f t="shared" si="152"/>
        <v>0</v>
      </c>
      <c r="ID39" s="234">
        <f t="shared" si="222"/>
        <v>0</v>
      </c>
      <c r="IE39" s="242">
        <f t="shared" si="223"/>
        <v>0</v>
      </c>
      <c r="IG39" s="234">
        <f t="shared" si="224"/>
        <v>27</v>
      </c>
      <c r="IH39" s="235" t="str">
        <f t="shared" si="153"/>
        <v/>
      </c>
      <c r="II39" s="236" t="str">
        <f>IFERROR(+VLOOKUP(IH39,'Referencia Parámetros'!$A$2:$B$15,2),"")</f>
        <v/>
      </c>
      <c r="IJ39" s="1"/>
      <c r="IK39" s="1"/>
      <c r="IL39" s="136" t="str">
        <f t="shared" si="85"/>
        <v>Completar</v>
      </c>
      <c r="IM39" s="134"/>
      <c r="IN39" s="134"/>
      <c r="IO39" s="134"/>
      <c r="IP39" s="136" t="str">
        <f t="shared" si="86"/>
        <v>Completar</v>
      </c>
      <c r="IQ39" s="137" t="str">
        <f t="shared" si="87"/>
        <v>Completar</v>
      </c>
      <c r="IR39" s="137" t="str">
        <f t="shared" si="88"/>
        <v>Completar</v>
      </c>
      <c r="IS39" s="135"/>
      <c r="IT39" s="136" t="str">
        <f t="shared" si="89"/>
        <v>Completar</v>
      </c>
      <c r="IU39" s="237">
        <f t="shared" si="225"/>
        <v>0</v>
      </c>
      <c r="IV39" s="238">
        <f t="shared" si="226"/>
        <v>0</v>
      </c>
      <c r="IW39" s="239" t="str">
        <f>IFERROR(IF(IV39&gt;20*II39,'Referencia Parámetros'!$D$20,IF(IV39&gt;10*II39,'Referencia Parámetros'!$D$21,IF(IV39&gt;5*II39,'Referencia Parámetros'!$D$22, IF(IV39&gt;1,'Referencia Parámetros'!$D$23,"NO APLICA")))),"")</f>
        <v/>
      </c>
      <c r="IX39" s="240" t="str">
        <f t="shared" si="155"/>
        <v/>
      </c>
      <c r="IY39" s="241">
        <f t="shared" si="156"/>
        <v>0</v>
      </c>
      <c r="IZ39" s="234">
        <f t="shared" si="227"/>
        <v>0</v>
      </c>
      <c r="JA39" s="234">
        <f t="shared" si="157"/>
        <v>0</v>
      </c>
      <c r="JB39" s="234">
        <f t="shared" si="228"/>
        <v>0</v>
      </c>
      <c r="JC39" s="242">
        <f t="shared" si="229"/>
        <v>0</v>
      </c>
      <c r="JD39" s="198"/>
      <c r="JE39" s="234">
        <f t="shared" si="230"/>
        <v>27</v>
      </c>
      <c r="JF39" s="235" t="str">
        <f t="shared" si="158"/>
        <v/>
      </c>
      <c r="JG39" s="236" t="str">
        <f>IFERROR(+VLOOKUP(JF39,'Referencia Parámetros'!$A$2:$B$15,2),"")</f>
        <v/>
      </c>
      <c r="JH39" s="1"/>
      <c r="JI39" s="1"/>
      <c r="JJ39" s="136" t="str">
        <f t="shared" si="94"/>
        <v>Completar</v>
      </c>
      <c r="JK39" s="134"/>
      <c r="JL39" s="134"/>
      <c r="JM39" s="134"/>
      <c r="JN39" s="136" t="str">
        <f t="shared" si="95"/>
        <v>Completar</v>
      </c>
      <c r="JO39" s="137" t="str">
        <f t="shared" si="96"/>
        <v>Completar</v>
      </c>
      <c r="JP39" s="137" t="str">
        <f t="shared" si="97"/>
        <v>Completar</v>
      </c>
      <c r="JQ39" s="135"/>
      <c r="JR39" s="136" t="str">
        <f t="shared" si="98"/>
        <v>Completar</v>
      </c>
      <c r="JS39" s="237">
        <f t="shared" si="231"/>
        <v>0</v>
      </c>
      <c r="JT39" s="238">
        <f t="shared" si="232"/>
        <v>0</v>
      </c>
      <c r="JU39" s="239" t="str">
        <f>IFERROR(IF(JT39&gt;20*JG39,'Referencia Parámetros'!$D$20,IF(JT39&gt;10*JG39,'Referencia Parámetros'!$D$21,IF(JT39&gt;5*JG39,'Referencia Parámetros'!$D$22, IF(JT39&gt;1,'Referencia Parámetros'!$D$23,"NO APLICA")))),"")</f>
        <v/>
      </c>
      <c r="JV39" s="240" t="str">
        <f t="shared" si="160"/>
        <v/>
      </c>
      <c r="JW39" s="241">
        <f t="shared" si="161"/>
        <v>0</v>
      </c>
      <c r="JX39" s="234">
        <f t="shared" si="233"/>
        <v>0</v>
      </c>
      <c r="JY39" s="234">
        <f t="shared" si="162"/>
        <v>0</v>
      </c>
      <c r="JZ39" s="234">
        <f t="shared" si="234"/>
        <v>0</v>
      </c>
      <c r="KA39" s="242">
        <f t="shared" si="235"/>
        <v>0</v>
      </c>
    </row>
    <row r="40" spans="1:287" x14ac:dyDescent="0.25">
      <c r="A40" s="234">
        <f t="shared" si="163"/>
        <v>28</v>
      </c>
      <c r="B40" s="235" t="str">
        <f t="shared" si="164"/>
        <v/>
      </c>
      <c r="C40" s="236" t="str">
        <f>+IFERROR(VLOOKUP(B40,'Referencia Parámetros'!$A$2:$B$18,2),"")</f>
        <v/>
      </c>
      <c r="D40" s="1"/>
      <c r="E40" s="1"/>
      <c r="F40" s="136" t="str">
        <f>IFERROR(+VLOOKUP(D40,'Año 1'!JI$14:JK$113,3,FALSE),"Completar")</f>
        <v>Completar</v>
      </c>
      <c r="G40" s="134"/>
      <c r="H40" s="134"/>
      <c r="I40" s="134"/>
      <c r="J40" s="136" t="str">
        <f>+IFERROR(VLOOKUP(D40,'Año 1'!JI$14:JS$113,7,0),"Completar")</f>
        <v>Completar</v>
      </c>
      <c r="K40" s="137" t="str">
        <f>IFERROR(VLOOKUP(D40,'Año 1'!JI$14:JS$113,8,FALSE),"Completar")</f>
        <v>Completar</v>
      </c>
      <c r="L40" s="137" t="str">
        <f>IFERROR(VLOOKUP(D40,'Año 1'!JI$14:JS$113,9,FALSE),"Completar")</f>
        <v>Completar</v>
      </c>
      <c r="M40" s="135"/>
      <c r="N40" s="136" t="str">
        <f>IFERROR(VLOOKUP(D40,'Año 1'!JI$14:JS$113,11,FALSE),"Completar")</f>
        <v>Completar</v>
      </c>
      <c r="O40" s="237">
        <f t="shared" si="165"/>
        <v>0</v>
      </c>
      <c r="P40" s="238">
        <f t="shared" si="166"/>
        <v>0</v>
      </c>
      <c r="Q40" s="239" t="str">
        <f>IFERROR(IF(P40&gt;20*C40,'Referencia Parámetros'!$D$20,IF(P40&gt;10*C40,'Referencia Parámetros'!$D$21,IF(P40&gt;5*C40,'Referencia Parámetros'!$D$22, IF(P40&gt;1,'Referencia Parámetros'!$D$23,"NO APLICA")))),"")</f>
        <v/>
      </c>
      <c r="R40" s="240" t="str">
        <f t="shared" si="105"/>
        <v/>
      </c>
      <c r="S40" s="241">
        <f t="shared" si="106"/>
        <v>0</v>
      </c>
      <c r="T40" s="234">
        <f t="shared" si="167"/>
        <v>0</v>
      </c>
      <c r="U40" s="234">
        <f t="shared" si="107"/>
        <v>0</v>
      </c>
      <c r="V40" s="234">
        <f t="shared" si="168"/>
        <v>0</v>
      </c>
      <c r="W40" s="242">
        <f t="shared" si="169"/>
        <v>0</v>
      </c>
      <c r="Y40" s="234">
        <f t="shared" si="170"/>
        <v>28</v>
      </c>
      <c r="Z40" s="235" t="str">
        <f t="shared" si="108"/>
        <v/>
      </c>
      <c r="AA40" s="236" t="str">
        <f>IFERROR(VLOOKUP(Z40,'Referencia Parámetros'!$A$2:$B$15,2),"")</f>
        <v/>
      </c>
      <c r="AB40" s="1"/>
      <c r="AC40" s="1"/>
      <c r="AD40" s="136" t="str">
        <f t="shared" si="4"/>
        <v>Completar</v>
      </c>
      <c r="AE40" s="134"/>
      <c r="AF40" s="134"/>
      <c r="AG40" s="134"/>
      <c r="AH40" s="136" t="str">
        <f t="shared" si="5"/>
        <v>Completar</v>
      </c>
      <c r="AI40" s="137" t="str">
        <f t="shared" si="6"/>
        <v>Completar</v>
      </c>
      <c r="AJ40" s="137" t="str">
        <f t="shared" si="7"/>
        <v>Completar</v>
      </c>
      <c r="AK40" s="135"/>
      <c r="AL40" s="136" t="str">
        <f t="shared" si="8"/>
        <v>Completar</v>
      </c>
      <c r="AM40" s="237">
        <f t="shared" si="171"/>
        <v>0</v>
      </c>
      <c r="AN40" s="238">
        <f t="shared" si="172"/>
        <v>0</v>
      </c>
      <c r="AO40" s="239" t="str">
        <f>IFERROR(IF(AN40&gt;20*AA40,'Referencia Parámetros'!$D$20,IF(AN40&gt;10*AA40,'Referencia Parámetros'!$D$21,IF(AN40&gt;5*AA40,'Referencia Parámetros'!$D$22, IF(AN40&gt;1,'Referencia Parámetros'!$D$23,"NO APLICA")))),"")</f>
        <v/>
      </c>
      <c r="AP40" s="240" t="str">
        <f t="shared" si="110"/>
        <v/>
      </c>
      <c r="AQ40" s="241">
        <f t="shared" si="111"/>
        <v>0</v>
      </c>
      <c r="AR40" s="234">
        <f t="shared" si="173"/>
        <v>0</v>
      </c>
      <c r="AS40" s="234">
        <f t="shared" si="112"/>
        <v>0</v>
      </c>
      <c r="AT40" s="234">
        <f t="shared" si="174"/>
        <v>0</v>
      </c>
      <c r="AU40" s="242">
        <f t="shared" si="175"/>
        <v>0</v>
      </c>
      <c r="AW40" s="234">
        <f t="shared" si="176"/>
        <v>28</v>
      </c>
      <c r="AX40" s="235" t="str">
        <f t="shared" si="113"/>
        <v/>
      </c>
      <c r="AY40" s="236" t="str">
        <f>IFERROR(VLOOKUP(AX40,'Referencia Parámetros'!$A$2:$B$15,2),"")</f>
        <v/>
      </c>
      <c r="AZ40" s="1"/>
      <c r="BA40" s="1"/>
      <c r="BB40" s="136" t="str">
        <f t="shared" si="13"/>
        <v>Completar</v>
      </c>
      <c r="BC40" s="134"/>
      <c r="BD40" s="134"/>
      <c r="BE40" s="134"/>
      <c r="BF40" s="136" t="str">
        <f t="shared" si="14"/>
        <v>Completar</v>
      </c>
      <c r="BG40" s="137" t="str">
        <f t="shared" si="15"/>
        <v>Completar</v>
      </c>
      <c r="BH40" s="137" t="str">
        <f t="shared" si="16"/>
        <v>Completar</v>
      </c>
      <c r="BI40" s="135"/>
      <c r="BJ40" s="136" t="str">
        <f t="shared" si="17"/>
        <v>Completar</v>
      </c>
      <c r="BK40" s="237">
        <f t="shared" si="177"/>
        <v>0</v>
      </c>
      <c r="BL40" s="238">
        <f t="shared" si="178"/>
        <v>0</v>
      </c>
      <c r="BM40" s="239" t="str">
        <f>IFERROR(IF(BL40&gt;20*AY40,'Referencia Parámetros'!$D$20,IF(BL40&gt;10*AY40,'Referencia Parámetros'!$D$21,IF(BL40&gt;5*AY40,'Referencia Parámetros'!$D$22, IF(BL40&gt;1,'Referencia Parámetros'!$D$23,"NO APLICA")))),"")</f>
        <v/>
      </c>
      <c r="BN40" s="240" t="str">
        <f t="shared" si="115"/>
        <v/>
      </c>
      <c r="BO40" s="241">
        <f t="shared" si="116"/>
        <v>0</v>
      </c>
      <c r="BP40" s="234">
        <f t="shared" si="179"/>
        <v>0</v>
      </c>
      <c r="BQ40" s="234">
        <f t="shared" si="117"/>
        <v>0</v>
      </c>
      <c r="BR40" s="234">
        <f t="shared" si="180"/>
        <v>0</v>
      </c>
      <c r="BS40" s="242">
        <f t="shared" si="181"/>
        <v>0</v>
      </c>
      <c r="BU40" s="234">
        <f t="shared" si="182"/>
        <v>28</v>
      </c>
      <c r="BV40" s="235" t="str">
        <f t="shared" si="118"/>
        <v/>
      </c>
      <c r="BW40" s="236" t="str">
        <f>IFERROR(VLOOKUP(BV40,'Referencia Parámetros'!$A$2:$B$15,2),"")</f>
        <v/>
      </c>
      <c r="BX40" s="1"/>
      <c r="BY40" s="1"/>
      <c r="BZ40" s="136" t="str">
        <f t="shared" si="22"/>
        <v>Completar</v>
      </c>
      <c r="CA40" s="134"/>
      <c r="CB40" s="134"/>
      <c r="CC40" s="134"/>
      <c r="CD40" s="136" t="str">
        <f t="shared" si="23"/>
        <v>Completar</v>
      </c>
      <c r="CE40" s="137" t="str">
        <f t="shared" si="24"/>
        <v>Completar</v>
      </c>
      <c r="CF40" s="137" t="str">
        <f t="shared" si="25"/>
        <v>Completar</v>
      </c>
      <c r="CG40" s="135"/>
      <c r="CH40" s="136" t="str">
        <f t="shared" si="26"/>
        <v>Completar</v>
      </c>
      <c r="CI40" s="237">
        <f t="shared" si="183"/>
        <v>0</v>
      </c>
      <c r="CJ40" s="238">
        <f t="shared" si="184"/>
        <v>0</v>
      </c>
      <c r="CK40" s="239" t="str">
        <f>IFERROR(IF(CJ40&gt;20*BW40,'Referencia Parámetros'!$D$20,IF(CJ40&gt;10*BW40,'Referencia Parámetros'!$D$21,IF(CJ40&gt;5*BW40,'Referencia Parámetros'!$D$22, IF(CJ40&gt;1,'Referencia Parámetros'!$D$23,"NO APLICA")))),"")</f>
        <v/>
      </c>
      <c r="CL40" s="240" t="str">
        <f t="shared" si="120"/>
        <v/>
      </c>
      <c r="CM40" s="241">
        <f t="shared" si="121"/>
        <v>0</v>
      </c>
      <c r="CN40" s="234">
        <f t="shared" si="185"/>
        <v>0</v>
      </c>
      <c r="CO40" s="234">
        <f t="shared" si="122"/>
        <v>0</v>
      </c>
      <c r="CP40" s="234">
        <f t="shared" si="186"/>
        <v>0</v>
      </c>
      <c r="CQ40" s="242">
        <f t="shared" si="187"/>
        <v>0</v>
      </c>
      <c r="CS40" s="234">
        <f t="shared" si="188"/>
        <v>28</v>
      </c>
      <c r="CT40" s="235" t="str">
        <f t="shared" si="123"/>
        <v/>
      </c>
      <c r="CU40" s="236" t="str">
        <f>IFERROR(+VLOOKUP(CT40,'Referencia Parámetros'!$A$2:$B$15,2),"")</f>
        <v/>
      </c>
      <c r="CV40" s="1"/>
      <c r="CW40" s="1"/>
      <c r="CX40" s="136" t="str">
        <f t="shared" si="31"/>
        <v>Completar</v>
      </c>
      <c r="CY40" s="134"/>
      <c r="CZ40" s="134"/>
      <c r="DA40" s="134"/>
      <c r="DB40" s="136" t="str">
        <f t="shared" si="32"/>
        <v>Completar</v>
      </c>
      <c r="DC40" s="137" t="str">
        <f t="shared" si="33"/>
        <v>Completar</v>
      </c>
      <c r="DD40" s="137" t="str">
        <f t="shared" si="34"/>
        <v>Completar</v>
      </c>
      <c r="DE40" s="135"/>
      <c r="DF40" s="136" t="str">
        <f t="shared" si="35"/>
        <v>Completar</v>
      </c>
      <c r="DG40" s="237">
        <f t="shared" si="189"/>
        <v>0</v>
      </c>
      <c r="DH40" s="238">
        <f t="shared" si="190"/>
        <v>0</v>
      </c>
      <c r="DI40" s="239" t="str">
        <f>IFERROR(IF(DH40&gt;20*CU40,'Referencia Parámetros'!$D$20,IF(DH40&gt;10*CU40,'Referencia Parámetros'!$D$21,IF(DH40&gt;5*CU40,'Referencia Parámetros'!$D$22, IF(DH40&gt;1,'Referencia Parámetros'!$D$23,"NO APLICA")))),"")</f>
        <v/>
      </c>
      <c r="DJ40" s="240" t="str">
        <f t="shared" si="125"/>
        <v/>
      </c>
      <c r="DK40" s="241">
        <f t="shared" si="126"/>
        <v>0</v>
      </c>
      <c r="DL40" s="234">
        <f t="shared" si="191"/>
        <v>0</v>
      </c>
      <c r="DM40" s="234">
        <f t="shared" si="127"/>
        <v>0</v>
      </c>
      <c r="DN40" s="234">
        <f t="shared" si="192"/>
        <v>0</v>
      </c>
      <c r="DO40" s="242">
        <f t="shared" si="193"/>
        <v>0</v>
      </c>
      <c r="DQ40" s="234">
        <f t="shared" si="194"/>
        <v>28</v>
      </c>
      <c r="DR40" s="235" t="str">
        <f t="shared" si="128"/>
        <v/>
      </c>
      <c r="DS40" s="236" t="str">
        <f>IFERROR(+VLOOKUP(DR40,'Referencia Parámetros'!$A$2:$B$15,2),"")</f>
        <v/>
      </c>
      <c r="DT40" s="1"/>
      <c r="DU40" s="1"/>
      <c r="DV40" s="136" t="str">
        <f t="shared" si="40"/>
        <v>Completar</v>
      </c>
      <c r="DW40" s="134"/>
      <c r="DX40" s="134"/>
      <c r="DY40" s="134"/>
      <c r="DZ40" s="136" t="str">
        <f t="shared" si="41"/>
        <v>Completar</v>
      </c>
      <c r="EA40" s="137" t="str">
        <f t="shared" si="42"/>
        <v>Completar</v>
      </c>
      <c r="EB40" s="137" t="str">
        <f t="shared" si="43"/>
        <v>Completar</v>
      </c>
      <c r="EC40" s="135"/>
      <c r="ED40" s="136" t="str">
        <f t="shared" si="44"/>
        <v>Completar</v>
      </c>
      <c r="EE40" s="237">
        <f t="shared" si="195"/>
        <v>0</v>
      </c>
      <c r="EF40" s="238">
        <f t="shared" si="196"/>
        <v>0</v>
      </c>
      <c r="EG40" s="239" t="str">
        <f>IFERROR(IF(EF40&gt;20*DS40,'Referencia Parámetros'!$D$20,IF(EF40&gt;10*DS40,'Referencia Parámetros'!$D$21,IF(EF40&gt;5*DS40,'Referencia Parámetros'!$D$22, IF(EF40&gt;1,'Referencia Parámetros'!$D$23,"NO APLICA")))),"")</f>
        <v/>
      </c>
      <c r="EH40" s="240" t="str">
        <f t="shared" si="130"/>
        <v/>
      </c>
      <c r="EI40" s="241">
        <f t="shared" si="131"/>
        <v>0</v>
      </c>
      <c r="EJ40" s="234">
        <f t="shared" si="197"/>
        <v>0</v>
      </c>
      <c r="EK40" s="234">
        <f t="shared" si="132"/>
        <v>0</v>
      </c>
      <c r="EL40" s="234">
        <f t="shared" si="198"/>
        <v>0</v>
      </c>
      <c r="EM40" s="242">
        <f t="shared" si="199"/>
        <v>0</v>
      </c>
      <c r="EO40" s="234">
        <f t="shared" si="200"/>
        <v>28</v>
      </c>
      <c r="EP40" s="235" t="str">
        <f t="shared" si="133"/>
        <v/>
      </c>
      <c r="EQ40" s="236" t="str">
        <f>IFERROR(+VLOOKUP(EP40,'Referencia Parámetros'!$A$2:$B$15,2),"")</f>
        <v/>
      </c>
      <c r="ER40" s="1"/>
      <c r="ES40" s="1"/>
      <c r="ET40" s="136" t="str">
        <f t="shared" si="49"/>
        <v>Completar</v>
      </c>
      <c r="EU40" s="134"/>
      <c r="EV40" s="134"/>
      <c r="EW40" s="134"/>
      <c r="EX40" s="136" t="str">
        <f t="shared" si="50"/>
        <v>Completar</v>
      </c>
      <c r="EY40" s="137" t="str">
        <f t="shared" si="51"/>
        <v>Completar</v>
      </c>
      <c r="EZ40" s="137" t="str">
        <f t="shared" si="52"/>
        <v>Completar</v>
      </c>
      <c r="FA40" s="135"/>
      <c r="FB40" s="136" t="str">
        <f t="shared" si="53"/>
        <v>Completar</v>
      </c>
      <c r="FC40" s="237">
        <f t="shared" si="201"/>
        <v>0</v>
      </c>
      <c r="FD40" s="238">
        <f t="shared" si="202"/>
        <v>0</v>
      </c>
      <c r="FE40" s="239" t="str">
        <f>IFERROR(IF(FD40&gt;20*EQ40,'Referencia Parámetros'!$D$20,IF(FD40&gt;10*EQ40,'Referencia Parámetros'!$D$21,IF(FD40&gt;5*EQ40,'Referencia Parámetros'!$D$22, IF(FD40&gt;1,'Referencia Parámetros'!$D$23,"NO APLICA")))),"")</f>
        <v/>
      </c>
      <c r="FF40" s="240" t="str">
        <f t="shared" si="135"/>
        <v/>
      </c>
      <c r="FG40" s="241">
        <f t="shared" si="136"/>
        <v>0</v>
      </c>
      <c r="FH40" s="234">
        <f t="shared" si="203"/>
        <v>0</v>
      </c>
      <c r="FI40" s="234">
        <f t="shared" si="137"/>
        <v>0</v>
      </c>
      <c r="FJ40" s="234">
        <f t="shared" si="204"/>
        <v>0</v>
      </c>
      <c r="FK40" s="242">
        <f t="shared" si="205"/>
        <v>0</v>
      </c>
      <c r="FM40" s="234">
        <f t="shared" si="206"/>
        <v>28</v>
      </c>
      <c r="FN40" s="235" t="str">
        <f t="shared" si="138"/>
        <v/>
      </c>
      <c r="FO40" s="236" t="str">
        <f>IFERROR(+VLOOKUP(FN40,'Referencia Parámetros'!$A$2:$B$15,2),"")</f>
        <v/>
      </c>
      <c r="FP40" s="1"/>
      <c r="FQ40" s="1"/>
      <c r="FR40" s="136" t="str">
        <f t="shared" si="58"/>
        <v>Completar</v>
      </c>
      <c r="FS40" s="134"/>
      <c r="FT40" s="134"/>
      <c r="FU40" s="134"/>
      <c r="FV40" s="136" t="str">
        <f t="shared" si="59"/>
        <v>Completar</v>
      </c>
      <c r="FW40" s="137" t="str">
        <f t="shared" si="60"/>
        <v>Completar</v>
      </c>
      <c r="FX40" s="137" t="str">
        <f t="shared" si="61"/>
        <v>Completar</v>
      </c>
      <c r="FY40" s="135"/>
      <c r="FZ40" s="136" t="str">
        <f t="shared" si="62"/>
        <v>Completar</v>
      </c>
      <c r="GA40" s="237">
        <f t="shared" si="207"/>
        <v>0</v>
      </c>
      <c r="GB40" s="238">
        <f t="shared" si="208"/>
        <v>0</v>
      </c>
      <c r="GC40" s="239" t="str">
        <f>IFERROR(IF(GB40&gt;20*FO40,'Referencia Parámetros'!$D$20,IF(GB40&gt;10*FO40,'Referencia Parámetros'!$D$21,IF(GB40&gt;5*FO40,'Referencia Parámetros'!$D$22, IF(GB40&gt;1,'Referencia Parámetros'!$D$23,"NO APLICA")))),"")</f>
        <v/>
      </c>
      <c r="GD40" s="240" t="str">
        <f t="shared" si="140"/>
        <v/>
      </c>
      <c r="GE40" s="241">
        <f t="shared" si="141"/>
        <v>0</v>
      </c>
      <c r="GF40" s="234">
        <f t="shared" si="209"/>
        <v>0</v>
      </c>
      <c r="GG40" s="234">
        <f t="shared" si="142"/>
        <v>0</v>
      </c>
      <c r="GH40" s="234">
        <f t="shared" si="210"/>
        <v>0</v>
      </c>
      <c r="GI40" s="242">
        <f t="shared" si="211"/>
        <v>0</v>
      </c>
      <c r="GK40" s="234">
        <f t="shared" si="212"/>
        <v>28</v>
      </c>
      <c r="GL40" s="235" t="str">
        <f t="shared" si="143"/>
        <v/>
      </c>
      <c r="GM40" s="236" t="str">
        <f>IFERROR(+VLOOKUP(GL40,'Referencia Parámetros'!$A$2:$B$15,2),"")</f>
        <v/>
      </c>
      <c r="GN40" s="1"/>
      <c r="GO40" s="1"/>
      <c r="GP40" s="136" t="str">
        <f t="shared" si="67"/>
        <v>Completar</v>
      </c>
      <c r="GQ40" s="134"/>
      <c r="GR40" s="134"/>
      <c r="GS40" s="134"/>
      <c r="GT40" s="136" t="str">
        <f t="shared" si="68"/>
        <v>Completar</v>
      </c>
      <c r="GU40" s="137" t="str">
        <f t="shared" si="69"/>
        <v>Completar</v>
      </c>
      <c r="GV40" s="137" t="str">
        <f t="shared" si="70"/>
        <v>Completar</v>
      </c>
      <c r="GW40" s="135"/>
      <c r="GX40" s="136" t="str">
        <f t="shared" si="71"/>
        <v>Completar</v>
      </c>
      <c r="GY40" s="237">
        <f t="shared" si="213"/>
        <v>0</v>
      </c>
      <c r="GZ40" s="238">
        <f t="shared" si="214"/>
        <v>0</v>
      </c>
      <c r="HA40" s="239" t="str">
        <f>IFERROR(IF(GZ40&gt;20*GM40,'Referencia Parámetros'!$D$20,IF(GZ40&gt;10*GM40,'Referencia Parámetros'!$D$21,IF(GZ40&gt;5*GM40,'Referencia Parámetros'!$D$22, IF(GZ40&gt;1,'Referencia Parámetros'!$D$23,"NO APLICA")))),"")</f>
        <v/>
      </c>
      <c r="HB40" s="240" t="str">
        <f t="shared" si="145"/>
        <v/>
      </c>
      <c r="HC40" s="241">
        <f t="shared" si="146"/>
        <v>0</v>
      </c>
      <c r="HD40" s="234">
        <f t="shared" si="215"/>
        <v>0</v>
      </c>
      <c r="HE40" s="234">
        <f t="shared" si="147"/>
        <v>0</v>
      </c>
      <c r="HF40" s="234">
        <f t="shared" si="216"/>
        <v>0</v>
      </c>
      <c r="HG40" s="242">
        <f t="shared" si="217"/>
        <v>0</v>
      </c>
      <c r="HI40" s="234">
        <f t="shared" si="218"/>
        <v>28</v>
      </c>
      <c r="HJ40" s="235" t="str">
        <f t="shared" si="148"/>
        <v/>
      </c>
      <c r="HK40" s="236" t="str">
        <f>IFERROR(+VLOOKUP(HJ40,'Referencia Parámetros'!$A$2:$B$15,2),"")</f>
        <v/>
      </c>
      <c r="HL40" s="1"/>
      <c r="HM40" s="1"/>
      <c r="HN40" s="136" t="str">
        <f t="shared" si="76"/>
        <v>Completar</v>
      </c>
      <c r="HO40" s="134"/>
      <c r="HP40" s="134"/>
      <c r="HQ40" s="134"/>
      <c r="HR40" s="136" t="str">
        <f t="shared" si="77"/>
        <v>Completar</v>
      </c>
      <c r="HS40" s="137" t="str">
        <f t="shared" si="78"/>
        <v>Completar</v>
      </c>
      <c r="HT40" s="137" t="str">
        <f t="shared" si="79"/>
        <v>Completar</v>
      </c>
      <c r="HU40" s="135"/>
      <c r="HV40" s="136" t="str">
        <f t="shared" si="80"/>
        <v>Completar</v>
      </c>
      <c r="HW40" s="237">
        <f t="shared" si="219"/>
        <v>0</v>
      </c>
      <c r="HX40" s="238">
        <f t="shared" si="220"/>
        <v>0</v>
      </c>
      <c r="HY40" s="239" t="str">
        <f>IFERROR(IF(HX40&gt;20*HK40,'Referencia Parámetros'!$D$20,IF(HX40&gt;10*HK40,'Referencia Parámetros'!$D$21,IF(HX40&gt;5*HK40,'Referencia Parámetros'!$D$22, IF(HX40&gt;1,'Referencia Parámetros'!$D$23,"NO APLICA")))),"")</f>
        <v/>
      </c>
      <c r="HZ40" s="240" t="str">
        <f t="shared" si="150"/>
        <v/>
      </c>
      <c r="IA40" s="241">
        <f t="shared" si="151"/>
        <v>0</v>
      </c>
      <c r="IB40" s="234">
        <f t="shared" si="221"/>
        <v>0</v>
      </c>
      <c r="IC40" s="234">
        <f t="shared" si="152"/>
        <v>0</v>
      </c>
      <c r="ID40" s="234">
        <f t="shared" si="222"/>
        <v>0</v>
      </c>
      <c r="IE40" s="242">
        <f t="shared" si="223"/>
        <v>0</v>
      </c>
      <c r="IG40" s="234">
        <f t="shared" si="224"/>
        <v>28</v>
      </c>
      <c r="IH40" s="235" t="str">
        <f t="shared" si="153"/>
        <v/>
      </c>
      <c r="II40" s="236" t="str">
        <f>IFERROR(+VLOOKUP(IH40,'Referencia Parámetros'!$A$2:$B$15,2),"")</f>
        <v/>
      </c>
      <c r="IJ40" s="1"/>
      <c r="IK40" s="1"/>
      <c r="IL40" s="136" t="str">
        <f t="shared" si="85"/>
        <v>Completar</v>
      </c>
      <c r="IM40" s="134"/>
      <c r="IN40" s="134"/>
      <c r="IO40" s="134"/>
      <c r="IP40" s="136" t="str">
        <f t="shared" si="86"/>
        <v>Completar</v>
      </c>
      <c r="IQ40" s="137" t="str">
        <f t="shared" si="87"/>
        <v>Completar</v>
      </c>
      <c r="IR40" s="137" t="str">
        <f t="shared" si="88"/>
        <v>Completar</v>
      </c>
      <c r="IS40" s="135"/>
      <c r="IT40" s="136" t="str">
        <f t="shared" si="89"/>
        <v>Completar</v>
      </c>
      <c r="IU40" s="237">
        <f t="shared" si="225"/>
        <v>0</v>
      </c>
      <c r="IV40" s="238">
        <f t="shared" si="226"/>
        <v>0</v>
      </c>
      <c r="IW40" s="239" t="str">
        <f>IFERROR(IF(IV40&gt;20*II40,'Referencia Parámetros'!$D$20,IF(IV40&gt;10*II40,'Referencia Parámetros'!$D$21,IF(IV40&gt;5*II40,'Referencia Parámetros'!$D$22, IF(IV40&gt;1,'Referencia Parámetros'!$D$23,"NO APLICA")))),"")</f>
        <v/>
      </c>
      <c r="IX40" s="240" t="str">
        <f t="shared" si="155"/>
        <v/>
      </c>
      <c r="IY40" s="241">
        <f t="shared" si="156"/>
        <v>0</v>
      </c>
      <c r="IZ40" s="234">
        <f t="shared" si="227"/>
        <v>0</v>
      </c>
      <c r="JA40" s="234">
        <f t="shared" si="157"/>
        <v>0</v>
      </c>
      <c r="JB40" s="234">
        <f t="shared" si="228"/>
        <v>0</v>
      </c>
      <c r="JC40" s="242">
        <f t="shared" si="229"/>
        <v>0</v>
      </c>
      <c r="JD40" s="198"/>
      <c r="JE40" s="234">
        <f t="shared" si="230"/>
        <v>28</v>
      </c>
      <c r="JF40" s="235" t="str">
        <f t="shared" si="158"/>
        <v/>
      </c>
      <c r="JG40" s="236" t="str">
        <f>IFERROR(+VLOOKUP(JF40,'Referencia Parámetros'!$A$2:$B$15,2),"")</f>
        <v/>
      </c>
      <c r="JH40" s="1"/>
      <c r="JI40" s="1"/>
      <c r="JJ40" s="136" t="str">
        <f t="shared" si="94"/>
        <v>Completar</v>
      </c>
      <c r="JK40" s="134"/>
      <c r="JL40" s="134"/>
      <c r="JM40" s="134"/>
      <c r="JN40" s="136" t="str">
        <f t="shared" si="95"/>
        <v>Completar</v>
      </c>
      <c r="JO40" s="137" t="str">
        <f t="shared" si="96"/>
        <v>Completar</v>
      </c>
      <c r="JP40" s="137" t="str">
        <f t="shared" si="97"/>
        <v>Completar</v>
      </c>
      <c r="JQ40" s="135"/>
      <c r="JR40" s="136" t="str">
        <f t="shared" si="98"/>
        <v>Completar</v>
      </c>
      <c r="JS40" s="237">
        <f t="shared" si="231"/>
        <v>0</v>
      </c>
      <c r="JT40" s="238">
        <f t="shared" si="232"/>
        <v>0</v>
      </c>
      <c r="JU40" s="239" t="str">
        <f>IFERROR(IF(JT40&gt;20*JG40,'Referencia Parámetros'!$D$20,IF(JT40&gt;10*JG40,'Referencia Parámetros'!$D$21,IF(JT40&gt;5*JG40,'Referencia Parámetros'!$D$22, IF(JT40&gt;1,'Referencia Parámetros'!$D$23,"NO APLICA")))),"")</f>
        <v/>
      </c>
      <c r="JV40" s="240" t="str">
        <f t="shared" si="160"/>
        <v/>
      </c>
      <c r="JW40" s="241">
        <f t="shared" si="161"/>
        <v>0</v>
      </c>
      <c r="JX40" s="234">
        <f t="shared" si="233"/>
        <v>0</v>
      </c>
      <c r="JY40" s="234">
        <f t="shared" si="162"/>
        <v>0</v>
      </c>
      <c r="JZ40" s="234">
        <f t="shared" si="234"/>
        <v>0</v>
      </c>
      <c r="KA40" s="242">
        <f t="shared" si="235"/>
        <v>0</v>
      </c>
    </row>
    <row r="41" spans="1:287" x14ac:dyDescent="0.25">
      <c r="A41" s="234">
        <f t="shared" si="163"/>
        <v>29</v>
      </c>
      <c r="B41" s="235" t="str">
        <f t="shared" si="164"/>
        <v/>
      </c>
      <c r="C41" s="236" t="str">
        <f>+IFERROR(VLOOKUP(B41,'Referencia Parámetros'!$A$2:$B$18,2),"")</f>
        <v/>
      </c>
      <c r="D41" s="1"/>
      <c r="E41" s="1"/>
      <c r="F41" s="136" t="str">
        <f>IFERROR(+VLOOKUP(D41,'Año 1'!JI$14:JK$113,3,FALSE),"Completar")</f>
        <v>Completar</v>
      </c>
      <c r="G41" s="134"/>
      <c r="H41" s="134"/>
      <c r="I41" s="134"/>
      <c r="J41" s="136" t="str">
        <f>+IFERROR(VLOOKUP(D41,'Año 1'!JI$14:JS$113,7,0),"Completar")</f>
        <v>Completar</v>
      </c>
      <c r="K41" s="137" t="str">
        <f>IFERROR(VLOOKUP(D41,'Año 1'!JI$14:JS$113,8,FALSE),"Completar")</f>
        <v>Completar</v>
      </c>
      <c r="L41" s="137" t="str">
        <f>IFERROR(VLOOKUP(D41,'Año 1'!JI$14:JS$113,9,FALSE),"Completar")</f>
        <v>Completar</v>
      </c>
      <c r="M41" s="135"/>
      <c r="N41" s="136" t="str">
        <f>IFERROR(VLOOKUP(D41,'Año 1'!JI$14:JS$113,11,FALSE),"Completar")</f>
        <v>Completar</v>
      </c>
      <c r="O41" s="237">
        <f t="shared" si="165"/>
        <v>0</v>
      </c>
      <c r="P41" s="238">
        <f t="shared" si="166"/>
        <v>0</v>
      </c>
      <c r="Q41" s="239" t="str">
        <f>IFERROR(IF(P41&gt;20*C41,'Referencia Parámetros'!$D$20,IF(P41&gt;10*C41,'Referencia Parámetros'!$D$21,IF(P41&gt;5*C41,'Referencia Parámetros'!$D$22, IF(P41&gt;1,'Referencia Parámetros'!$D$23,"NO APLICA")))),"")</f>
        <v/>
      </c>
      <c r="R41" s="240" t="str">
        <f t="shared" si="105"/>
        <v/>
      </c>
      <c r="S41" s="241">
        <f t="shared" si="106"/>
        <v>0</v>
      </c>
      <c r="T41" s="234">
        <f t="shared" si="167"/>
        <v>0</v>
      </c>
      <c r="U41" s="234">
        <f t="shared" si="107"/>
        <v>0</v>
      </c>
      <c r="V41" s="234">
        <f t="shared" si="168"/>
        <v>0</v>
      </c>
      <c r="W41" s="242">
        <f t="shared" si="169"/>
        <v>0</v>
      </c>
      <c r="Y41" s="234">
        <f t="shared" si="170"/>
        <v>29</v>
      </c>
      <c r="Z41" s="235" t="str">
        <f t="shared" si="108"/>
        <v/>
      </c>
      <c r="AA41" s="236" t="str">
        <f>IFERROR(VLOOKUP(Z41,'Referencia Parámetros'!$A$2:$B$15,2),"")</f>
        <v/>
      </c>
      <c r="AB41" s="1"/>
      <c r="AC41" s="1"/>
      <c r="AD41" s="136" t="str">
        <f t="shared" si="4"/>
        <v>Completar</v>
      </c>
      <c r="AE41" s="134"/>
      <c r="AF41" s="134"/>
      <c r="AG41" s="134"/>
      <c r="AH41" s="136" t="str">
        <f t="shared" si="5"/>
        <v>Completar</v>
      </c>
      <c r="AI41" s="137" t="str">
        <f t="shared" si="6"/>
        <v>Completar</v>
      </c>
      <c r="AJ41" s="137" t="str">
        <f t="shared" si="7"/>
        <v>Completar</v>
      </c>
      <c r="AK41" s="135"/>
      <c r="AL41" s="136" t="str">
        <f t="shared" si="8"/>
        <v>Completar</v>
      </c>
      <c r="AM41" s="237">
        <f t="shared" si="171"/>
        <v>0</v>
      </c>
      <c r="AN41" s="238">
        <f t="shared" si="172"/>
        <v>0</v>
      </c>
      <c r="AO41" s="239" t="str">
        <f>IFERROR(IF(AN41&gt;20*AA41,'Referencia Parámetros'!$D$20,IF(AN41&gt;10*AA41,'Referencia Parámetros'!$D$21,IF(AN41&gt;5*AA41,'Referencia Parámetros'!$D$22, IF(AN41&gt;1,'Referencia Parámetros'!$D$23,"NO APLICA")))),"")</f>
        <v/>
      </c>
      <c r="AP41" s="240" t="str">
        <f t="shared" si="110"/>
        <v/>
      </c>
      <c r="AQ41" s="241">
        <f t="shared" si="111"/>
        <v>0</v>
      </c>
      <c r="AR41" s="234">
        <f t="shared" si="173"/>
        <v>0</v>
      </c>
      <c r="AS41" s="234">
        <f t="shared" si="112"/>
        <v>0</v>
      </c>
      <c r="AT41" s="234">
        <f t="shared" si="174"/>
        <v>0</v>
      </c>
      <c r="AU41" s="242">
        <f t="shared" si="175"/>
        <v>0</v>
      </c>
      <c r="AW41" s="234">
        <f t="shared" si="176"/>
        <v>29</v>
      </c>
      <c r="AX41" s="235" t="str">
        <f t="shared" si="113"/>
        <v/>
      </c>
      <c r="AY41" s="236" t="str">
        <f>IFERROR(VLOOKUP(AX41,'Referencia Parámetros'!$A$2:$B$15,2),"")</f>
        <v/>
      </c>
      <c r="AZ41" s="1"/>
      <c r="BA41" s="1"/>
      <c r="BB41" s="136" t="str">
        <f t="shared" si="13"/>
        <v>Completar</v>
      </c>
      <c r="BC41" s="134"/>
      <c r="BD41" s="134"/>
      <c r="BE41" s="134"/>
      <c r="BF41" s="136" t="str">
        <f t="shared" si="14"/>
        <v>Completar</v>
      </c>
      <c r="BG41" s="137" t="str">
        <f t="shared" si="15"/>
        <v>Completar</v>
      </c>
      <c r="BH41" s="137" t="str">
        <f t="shared" si="16"/>
        <v>Completar</v>
      </c>
      <c r="BI41" s="135"/>
      <c r="BJ41" s="136" t="str">
        <f t="shared" si="17"/>
        <v>Completar</v>
      </c>
      <c r="BK41" s="237">
        <f t="shared" si="177"/>
        <v>0</v>
      </c>
      <c r="BL41" s="238">
        <f t="shared" si="178"/>
        <v>0</v>
      </c>
      <c r="BM41" s="239" t="str">
        <f>IFERROR(IF(BL41&gt;20*AY41,'Referencia Parámetros'!$D$20,IF(BL41&gt;10*AY41,'Referencia Parámetros'!$D$21,IF(BL41&gt;5*AY41,'Referencia Parámetros'!$D$22, IF(BL41&gt;1,'Referencia Parámetros'!$D$23,"NO APLICA")))),"")</f>
        <v/>
      </c>
      <c r="BN41" s="240" t="str">
        <f t="shared" si="115"/>
        <v/>
      </c>
      <c r="BO41" s="241">
        <f t="shared" si="116"/>
        <v>0</v>
      </c>
      <c r="BP41" s="234">
        <f t="shared" si="179"/>
        <v>0</v>
      </c>
      <c r="BQ41" s="234">
        <f t="shared" si="117"/>
        <v>0</v>
      </c>
      <c r="BR41" s="234">
        <f t="shared" si="180"/>
        <v>0</v>
      </c>
      <c r="BS41" s="242">
        <f t="shared" si="181"/>
        <v>0</v>
      </c>
      <c r="BU41" s="234">
        <f t="shared" si="182"/>
        <v>29</v>
      </c>
      <c r="BV41" s="235" t="str">
        <f t="shared" si="118"/>
        <v/>
      </c>
      <c r="BW41" s="236" t="str">
        <f>IFERROR(VLOOKUP(BV41,'Referencia Parámetros'!$A$2:$B$15,2),"")</f>
        <v/>
      </c>
      <c r="BX41" s="1"/>
      <c r="BY41" s="1"/>
      <c r="BZ41" s="136" t="str">
        <f t="shared" si="22"/>
        <v>Completar</v>
      </c>
      <c r="CA41" s="134"/>
      <c r="CB41" s="134"/>
      <c r="CC41" s="134"/>
      <c r="CD41" s="136" t="str">
        <f t="shared" si="23"/>
        <v>Completar</v>
      </c>
      <c r="CE41" s="137" t="str">
        <f t="shared" si="24"/>
        <v>Completar</v>
      </c>
      <c r="CF41" s="137" t="str">
        <f t="shared" si="25"/>
        <v>Completar</v>
      </c>
      <c r="CG41" s="135"/>
      <c r="CH41" s="136" t="str">
        <f t="shared" si="26"/>
        <v>Completar</v>
      </c>
      <c r="CI41" s="237">
        <f t="shared" si="183"/>
        <v>0</v>
      </c>
      <c r="CJ41" s="238">
        <f t="shared" si="184"/>
        <v>0</v>
      </c>
      <c r="CK41" s="239" t="str">
        <f>IFERROR(IF(CJ41&gt;20*BW41,'Referencia Parámetros'!$D$20,IF(CJ41&gt;10*BW41,'Referencia Parámetros'!$D$21,IF(CJ41&gt;5*BW41,'Referencia Parámetros'!$D$22, IF(CJ41&gt;1,'Referencia Parámetros'!$D$23,"NO APLICA")))),"")</f>
        <v/>
      </c>
      <c r="CL41" s="240" t="str">
        <f t="shared" si="120"/>
        <v/>
      </c>
      <c r="CM41" s="241">
        <f t="shared" si="121"/>
        <v>0</v>
      </c>
      <c r="CN41" s="234">
        <f t="shared" si="185"/>
        <v>0</v>
      </c>
      <c r="CO41" s="234">
        <f t="shared" si="122"/>
        <v>0</v>
      </c>
      <c r="CP41" s="234">
        <f t="shared" si="186"/>
        <v>0</v>
      </c>
      <c r="CQ41" s="242">
        <f t="shared" si="187"/>
        <v>0</v>
      </c>
      <c r="CS41" s="234">
        <f t="shared" si="188"/>
        <v>29</v>
      </c>
      <c r="CT41" s="235" t="str">
        <f t="shared" si="123"/>
        <v/>
      </c>
      <c r="CU41" s="236" t="str">
        <f>IFERROR(+VLOOKUP(CT41,'Referencia Parámetros'!$A$2:$B$15,2),"")</f>
        <v/>
      </c>
      <c r="CV41" s="1"/>
      <c r="CW41" s="1"/>
      <c r="CX41" s="136" t="str">
        <f t="shared" si="31"/>
        <v>Completar</v>
      </c>
      <c r="CY41" s="134"/>
      <c r="CZ41" s="134"/>
      <c r="DA41" s="134"/>
      <c r="DB41" s="136" t="str">
        <f t="shared" si="32"/>
        <v>Completar</v>
      </c>
      <c r="DC41" s="137" t="str">
        <f t="shared" si="33"/>
        <v>Completar</v>
      </c>
      <c r="DD41" s="137" t="str">
        <f t="shared" si="34"/>
        <v>Completar</v>
      </c>
      <c r="DE41" s="135"/>
      <c r="DF41" s="136" t="str">
        <f t="shared" si="35"/>
        <v>Completar</v>
      </c>
      <c r="DG41" s="237">
        <f t="shared" si="189"/>
        <v>0</v>
      </c>
      <c r="DH41" s="238">
        <f t="shared" si="190"/>
        <v>0</v>
      </c>
      <c r="DI41" s="239" t="str">
        <f>IFERROR(IF(DH41&gt;20*CU41,'Referencia Parámetros'!$D$20,IF(DH41&gt;10*CU41,'Referencia Parámetros'!$D$21,IF(DH41&gt;5*CU41,'Referencia Parámetros'!$D$22, IF(DH41&gt;1,'Referencia Parámetros'!$D$23,"NO APLICA")))),"")</f>
        <v/>
      </c>
      <c r="DJ41" s="240" t="str">
        <f t="shared" si="125"/>
        <v/>
      </c>
      <c r="DK41" s="241">
        <f t="shared" si="126"/>
        <v>0</v>
      </c>
      <c r="DL41" s="234">
        <f t="shared" si="191"/>
        <v>0</v>
      </c>
      <c r="DM41" s="234">
        <f t="shared" si="127"/>
        <v>0</v>
      </c>
      <c r="DN41" s="234">
        <f t="shared" si="192"/>
        <v>0</v>
      </c>
      <c r="DO41" s="242">
        <f t="shared" si="193"/>
        <v>0</v>
      </c>
      <c r="DQ41" s="234">
        <f t="shared" si="194"/>
        <v>29</v>
      </c>
      <c r="DR41" s="235" t="str">
        <f t="shared" si="128"/>
        <v/>
      </c>
      <c r="DS41" s="236" t="str">
        <f>IFERROR(+VLOOKUP(DR41,'Referencia Parámetros'!$A$2:$B$15,2),"")</f>
        <v/>
      </c>
      <c r="DT41" s="1"/>
      <c r="DU41" s="1"/>
      <c r="DV41" s="136" t="str">
        <f t="shared" si="40"/>
        <v>Completar</v>
      </c>
      <c r="DW41" s="134"/>
      <c r="DX41" s="134"/>
      <c r="DY41" s="134"/>
      <c r="DZ41" s="136" t="str">
        <f t="shared" si="41"/>
        <v>Completar</v>
      </c>
      <c r="EA41" s="137" t="str">
        <f t="shared" si="42"/>
        <v>Completar</v>
      </c>
      <c r="EB41" s="137" t="str">
        <f t="shared" si="43"/>
        <v>Completar</v>
      </c>
      <c r="EC41" s="135"/>
      <c r="ED41" s="136" t="str">
        <f t="shared" si="44"/>
        <v>Completar</v>
      </c>
      <c r="EE41" s="237">
        <f t="shared" si="195"/>
        <v>0</v>
      </c>
      <c r="EF41" s="238">
        <f t="shared" si="196"/>
        <v>0</v>
      </c>
      <c r="EG41" s="239" t="str">
        <f>IFERROR(IF(EF41&gt;20*DS41,'Referencia Parámetros'!$D$20,IF(EF41&gt;10*DS41,'Referencia Parámetros'!$D$21,IF(EF41&gt;5*DS41,'Referencia Parámetros'!$D$22, IF(EF41&gt;1,'Referencia Parámetros'!$D$23,"NO APLICA")))),"")</f>
        <v/>
      </c>
      <c r="EH41" s="240" t="str">
        <f t="shared" si="130"/>
        <v/>
      </c>
      <c r="EI41" s="241">
        <f t="shared" si="131"/>
        <v>0</v>
      </c>
      <c r="EJ41" s="234">
        <f t="shared" si="197"/>
        <v>0</v>
      </c>
      <c r="EK41" s="234">
        <f t="shared" si="132"/>
        <v>0</v>
      </c>
      <c r="EL41" s="234">
        <f t="shared" si="198"/>
        <v>0</v>
      </c>
      <c r="EM41" s="242">
        <f t="shared" si="199"/>
        <v>0</v>
      </c>
      <c r="EO41" s="234">
        <f t="shared" si="200"/>
        <v>29</v>
      </c>
      <c r="EP41" s="235" t="str">
        <f t="shared" si="133"/>
        <v/>
      </c>
      <c r="EQ41" s="236" t="str">
        <f>IFERROR(+VLOOKUP(EP41,'Referencia Parámetros'!$A$2:$B$15,2),"")</f>
        <v/>
      </c>
      <c r="ER41" s="1"/>
      <c r="ES41" s="1"/>
      <c r="ET41" s="136" t="str">
        <f t="shared" si="49"/>
        <v>Completar</v>
      </c>
      <c r="EU41" s="134"/>
      <c r="EV41" s="134"/>
      <c r="EW41" s="134"/>
      <c r="EX41" s="136" t="str">
        <f t="shared" si="50"/>
        <v>Completar</v>
      </c>
      <c r="EY41" s="137" t="str">
        <f t="shared" si="51"/>
        <v>Completar</v>
      </c>
      <c r="EZ41" s="137" t="str">
        <f t="shared" si="52"/>
        <v>Completar</v>
      </c>
      <c r="FA41" s="135"/>
      <c r="FB41" s="136" t="str">
        <f t="shared" si="53"/>
        <v>Completar</v>
      </c>
      <c r="FC41" s="237">
        <f t="shared" si="201"/>
        <v>0</v>
      </c>
      <c r="FD41" s="238">
        <f t="shared" si="202"/>
        <v>0</v>
      </c>
      <c r="FE41" s="239" t="str">
        <f>IFERROR(IF(FD41&gt;20*EQ41,'Referencia Parámetros'!$D$20,IF(FD41&gt;10*EQ41,'Referencia Parámetros'!$D$21,IF(FD41&gt;5*EQ41,'Referencia Parámetros'!$D$22, IF(FD41&gt;1,'Referencia Parámetros'!$D$23,"NO APLICA")))),"")</f>
        <v/>
      </c>
      <c r="FF41" s="240" t="str">
        <f t="shared" si="135"/>
        <v/>
      </c>
      <c r="FG41" s="241">
        <f t="shared" si="136"/>
        <v>0</v>
      </c>
      <c r="FH41" s="234">
        <f t="shared" si="203"/>
        <v>0</v>
      </c>
      <c r="FI41" s="234">
        <f t="shared" si="137"/>
        <v>0</v>
      </c>
      <c r="FJ41" s="234">
        <f t="shared" si="204"/>
        <v>0</v>
      </c>
      <c r="FK41" s="242">
        <f t="shared" si="205"/>
        <v>0</v>
      </c>
      <c r="FM41" s="234">
        <f t="shared" si="206"/>
        <v>29</v>
      </c>
      <c r="FN41" s="235" t="str">
        <f t="shared" si="138"/>
        <v/>
      </c>
      <c r="FO41" s="236" t="str">
        <f>IFERROR(+VLOOKUP(FN41,'Referencia Parámetros'!$A$2:$B$15,2),"")</f>
        <v/>
      </c>
      <c r="FP41" s="1"/>
      <c r="FQ41" s="1"/>
      <c r="FR41" s="136" t="str">
        <f t="shared" si="58"/>
        <v>Completar</v>
      </c>
      <c r="FS41" s="134"/>
      <c r="FT41" s="134"/>
      <c r="FU41" s="134"/>
      <c r="FV41" s="136" t="str">
        <f t="shared" si="59"/>
        <v>Completar</v>
      </c>
      <c r="FW41" s="137" t="str">
        <f t="shared" si="60"/>
        <v>Completar</v>
      </c>
      <c r="FX41" s="137" t="str">
        <f t="shared" si="61"/>
        <v>Completar</v>
      </c>
      <c r="FY41" s="135"/>
      <c r="FZ41" s="136" t="str">
        <f t="shared" si="62"/>
        <v>Completar</v>
      </c>
      <c r="GA41" s="237">
        <f t="shared" si="207"/>
        <v>0</v>
      </c>
      <c r="GB41" s="238">
        <f t="shared" si="208"/>
        <v>0</v>
      </c>
      <c r="GC41" s="239" t="str">
        <f>IFERROR(IF(GB41&gt;20*FO41,'Referencia Parámetros'!$D$20,IF(GB41&gt;10*FO41,'Referencia Parámetros'!$D$21,IF(GB41&gt;5*FO41,'Referencia Parámetros'!$D$22, IF(GB41&gt;1,'Referencia Parámetros'!$D$23,"NO APLICA")))),"")</f>
        <v/>
      </c>
      <c r="GD41" s="240" t="str">
        <f t="shared" si="140"/>
        <v/>
      </c>
      <c r="GE41" s="241">
        <f t="shared" si="141"/>
        <v>0</v>
      </c>
      <c r="GF41" s="234">
        <f t="shared" si="209"/>
        <v>0</v>
      </c>
      <c r="GG41" s="234">
        <f t="shared" si="142"/>
        <v>0</v>
      </c>
      <c r="GH41" s="234">
        <f t="shared" si="210"/>
        <v>0</v>
      </c>
      <c r="GI41" s="242">
        <f t="shared" si="211"/>
        <v>0</v>
      </c>
      <c r="GK41" s="234">
        <f t="shared" si="212"/>
        <v>29</v>
      </c>
      <c r="GL41" s="235" t="str">
        <f t="shared" si="143"/>
        <v/>
      </c>
      <c r="GM41" s="236" t="str">
        <f>IFERROR(+VLOOKUP(GL41,'Referencia Parámetros'!$A$2:$B$15,2),"")</f>
        <v/>
      </c>
      <c r="GN41" s="1"/>
      <c r="GO41" s="1"/>
      <c r="GP41" s="136" t="str">
        <f t="shared" si="67"/>
        <v>Completar</v>
      </c>
      <c r="GQ41" s="134"/>
      <c r="GR41" s="134"/>
      <c r="GS41" s="134"/>
      <c r="GT41" s="136" t="str">
        <f t="shared" si="68"/>
        <v>Completar</v>
      </c>
      <c r="GU41" s="137" t="str">
        <f t="shared" si="69"/>
        <v>Completar</v>
      </c>
      <c r="GV41" s="137" t="str">
        <f t="shared" si="70"/>
        <v>Completar</v>
      </c>
      <c r="GW41" s="135"/>
      <c r="GX41" s="136" t="str">
        <f t="shared" si="71"/>
        <v>Completar</v>
      </c>
      <c r="GY41" s="237">
        <f t="shared" si="213"/>
        <v>0</v>
      </c>
      <c r="GZ41" s="238">
        <f t="shared" si="214"/>
        <v>0</v>
      </c>
      <c r="HA41" s="239" t="str">
        <f>IFERROR(IF(GZ41&gt;20*GM41,'Referencia Parámetros'!$D$20,IF(GZ41&gt;10*GM41,'Referencia Parámetros'!$D$21,IF(GZ41&gt;5*GM41,'Referencia Parámetros'!$D$22, IF(GZ41&gt;1,'Referencia Parámetros'!$D$23,"NO APLICA")))),"")</f>
        <v/>
      </c>
      <c r="HB41" s="240" t="str">
        <f t="shared" si="145"/>
        <v/>
      </c>
      <c r="HC41" s="241">
        <f t="shared" si="146"/>
        <v>0</v>
      </c>
      <c r="HD41" s="234">
        <f t="shared" si="215"/>
        <v>0</v>
      </c>
      <c r="HE41" s="234">
        <f t="shared" si="147"/>
        <v>0</v>
      </c>
      <c r="HF41" s="234">
        <f t="shared" si="216"/>
        <v>0</v>
      </c>
      <c r="HG41" s="242">
        <f t="shared" si="217"/>
        <v>0</v>
      </c>
      <c r="HI41" s="234">
        <f t="shared" si="218"/>
        <v>29</v>
      </c>
      <c r="HJ41" s="235" t="str">
        <f t="shared" si="148"/>
        <v/>
      </c>
      <c r="HK41" s="236" t="str">
        <f>IFERROR(+VLOOKUP(HJ41,'Referencia Parámetros'!$A$2:$B$15,2),"")</f>
        <v/>
      </c>
      <c r="HL41" s="1"/>
      <c r="HM41" s="1"/>
      <c r="HN41" s="136" t="str">
        <f t="shared" si="76"/>
        <v>Completar</v>
      </c>
      <c r="HO41" s="134"/>
      <c r="HP41" s="134"/>
      <c r="HQ41" s="134"/>
      <c r="HR41" s="136" t="str">
        <f t="shared" si="77"/>
        <v>Completar</v>
      </c>
      <c r="HS41" s="137" t="str">
        <f t="shared" si="78"/>
        <v>Completar</v>
      </c>
      <c r="HT41" s="137" t="str">
        <f t="shared" si="79"/>
        <v>Completar</v>
      </c>
      <c r="HU41" s="135"/>
      <c r="HV41" s="136" t="str">
        <f t="shared" si="80"/>
        <v>Completar</v>
      </c>
      <c r="HW41" s="237">
        <f t="shared" si="219"/>
        <v>0</v>
      </c>
      <c r="HX41" s="238">
        <f t="shared" si="220"/>
        <v>0</v>
      </c>
      <c r="HY41" s="239" t="str">
        <f>IFERROR(IF(HX41&gt;20*HK41,'Referencia Parámetros'!$D$20,IF(HX41&gt;10*HK41,'Referencia Parámetros'!$D$21,IF(HX41&gt;5*HK41,'Referencia Parámetros'!$D$22, IF(HX41&gt;1,'Referencia Parámetros'!$D$23,"NO APLICA")))),"")</f>
        <v/>
      </c>
      <c r="HZ41" s="240" t="str">
        <f t="shared" si="150"/>
        <v/>
      </c>
      <c r="IA41" s="241">
        <f t="shared" si="151"/>
        <v>0</v>
      </c>
      <c r="IB41" s="234">
        <f t="shared" si="221"/>
        <v>0</v>
      </c>
      <c r="IC41" s="234">
        <f t="shared" si="152"/>
        <v>0</v>
      </c>
      <c r="ID41" s="234">
        <f t="shared" si="222"/>
        <v>0</v>
      </c>
      <c r="IE41" s="242">
        <f t="shared" si="223"/>
        <v>0</v>
      </c>
      <c r="IG41" s="234">
        <f t="shared" si="224"/>
        <v>29</v>
      </c>
      <c r="IH41" s="235" t="str">
        <f t="shared" si="153"/>
        <v/>
      </c>
      <c r="II41" s="236" t="str">
        <f>IFERROR(+VLOOKUP(IH41,'Referencia Parámetros'!$A$2:$B$15,2),"")</f>
        <v/>
      </c>
      <c r="IJ41" s="1"/>
      <c r="IK41" s="1"/>
      <c r="IL41" s="136" t="str">
        <f t="shared" si="85"/>
        <v>Completar</v>
      </c>
      <c r="IM41" s="134"/>
      <c r="IN41" s="134"/>
      <c r="IO41" s="134"/>
      <c r="IP41" s="136" t="str">
        <f t="shared" si="86"/>
        <v>Completar</v>
      </c>
      <c r="IQ41" s="137" t="str">
        <f t="shared" si="87"/>
        <v>Completar</v>
      </c>
      <c r="IR41" s="137" t="str">
        <f t="shared" si="88"/>
        <v>Completar</v>
      </c>
      <c r="IS41" s="135"/>
      <c r="IT41" s="136" t="str">
        <f t="shared" si="89"/>
        <v>Completar</v>
      </c>
      <c r="IU41" s="237">
        <f t="shared" si="225"/>
        <v>0</v>
      </c>
      <c r="IV41" s="238">
        <f t="shared" si="226"/>
        <v>0</v>
      </c>
      <c r="IW41" s="239" t="str">
        <f>IFERROR(IF(IV41&gt;20*II41,'Referencia Parámetros'!$D$20,IF(IV41&gt;10*II41,'Referencia Parámetros'!$D$21,IF(IV41&gt;5*II41,'Referencia Parámetros'!$D$22, IF(IV41&gt;1,'Referencia Parámetros'!$D$23,"NO APLICA")))),"")</f>
        <v/>
      </c>
      <c r="IX41" s="240" t="str">
        <f t="shared" si="155"/>
        <v/>
      </c>
      <c r="IY41" s="241">
        <f t="shared" si="156"/>
        <v>0</v>
      </c>
      <c r="IZ41" s="234">
        <f t="shared" si="227"/>
        <v>0</v>
      </c>
      <c r="JA41" s="234">
        <f t="shared" si="157"/>
        <v>0</v>
      </c>
      <c r="JB41" s="234">
        <f t="shared" si="228"/>
        <v>0</v>
      </c>
      <c r="JC41" s="242">
        <f t="shared" si="229"/>
        <v>0</v>
      </c>
      <c r="JD41" s="198"/>
      <c r="JE41" s="234">
        <f t="shared" si="230"/>
        <v>29</v>
      </c>
      <c r="JF41" s="235" t="str">
        <f t="shared" si="158"/>
        <v/>
      </c>
      <c r="JG41" s="236" t="str">
        <f>IFERROR(+VLOOKUP(JF41,'Referencia Parámetros'!$A$2:$B$15,2),"")</f>
        <v/>
      </c>
      <c r="JH41" s="1"/>
      <c r="JI41" s="1"/>
      <c r="JJ41" s="136" t="str">
        <f t="shared" si="94"/>
        <v>Completar</v>
      </c>
      <c r="JK41" s="134"/>
      <c r="JL41" s="134"/>
      <c r="JM41" s="134"/>
      <c r="JN41" s="136" t="str">
        <f t="shared" si="95"/>
        <v>Completar</v>
      </c>
      <c r="JO41" s="137" t="str">
        <f t="shared" si="96"/>
        <v>Completar</v>
      </c>
      <c r="JP41" s="137" t="str">
        <f t="shared" si="97"/>
        <v>Completar</v>
      </c>
      <c r="JQ41" s="135"/>
      <c r="JR41" s="136" t="str">
        <f t="shared" si="98"/>
        <v>Completar</v>
      </c>
      <c r="JS41" s="237">
        <f t="shared" si="231"/>
        <v>0</v>
      </c>
      <c r="JT41" s="238">
        <f t="shared" si="232"/>
        <v>0</v>
      </c>
      <c r="JU41" s="239" t="str">
        <f>IFERROR(IF(JT41&gt;20*JG41,'Referencia Parámetros'!$D$20,IF(JT41&gt;10*JG41,'Referencia Parámetros'!$D$21,IF(JT41&gt;5*JG41,'Referencia Parámetros'!$D$22, IF(JT41&gt;1,'Referencia Parámetros'!$D$23,"NO APLICA")))),"")</f>
        <v/>
      </c>
      <c r="JV41" s="240" t="str">
        <f t="shared" si="160"/>
        <v/>
      </c>
      <c r="JW41" s="241">
        <f t="shared" si="161"/>
        <v>0</v>
      </c>
      <c r="JX41" s="234">
        <f t="shared" si="233"/>
        <v>0</v>
      </c>
      <c r="JY41" s="234">
        <f t="shared" si="162"/>
        <v>0</v>
      </c>
      <c r="JZ41" s="234">
        <f t="shared" si="234"/>
        <v>0</v>
      </c>
      <c r="KA41" s="242">
        <f t="shared" si="235"/>
        <v>0</v>
      </c>
    </row>
    <row r="42" spans="1:287" x14ac:dyDescent="0.25">
      <c r="A42" s="234">
        <f t="shared" si="163"/>
        <v>30</v>
      </c>
      <c r="B42" s="235" t="str">
        <f t="shared" si="164"/>
        <v/>
      </c>
      <c r="C42" s="236" t="str">
        <f>+IFERROR(VLOOKUP(B42,'Referencia Parámetros'!$A$2:$B$18,2),"")</f>
        <v/>
      </c>
      <c r="D42" s="1"/>
      <c r="E42" s="1"/>
      <c r="F42" s="136" t="str">
        <f>IFERROR(+VLOOKUP(D42,'Año 1'!JI$14:JK$113,3,FALSE),"Completar")</f>
        <v>Completar</v>
      </c>
      <c r="G42" s="134"/>
      <c r="H42" s="134"/>
      <c r="I42" s="134"/>
      <c r="J42" s="136" t="str">
        <f>+IFERROR(VLOOKUP(D42,'Año 1'!JI$14:JS$113,7,0),"Completar")</f>
        <v>Completar</v>
      </c>
      <c r="K42" s="137" t="str">
        <f>IFERROR(VLOOKUP(D42,'Año 1'!JI$14:JS$113,8,FALSE),"Completar")</f>
        <v>Completar</v>
      </c>
      <c r="L42" s="137" t="str">
        <f>IFERROR(VLOOKUP(D42,'Año 1'!JI$14:JS$113,9,FALSE),"Completar")</f>
        <v>Completar</v>
      </c>
      <c r="M42" s="135"/>
      <c r="N42" s="136" t="str">
        <f>IFERROR(VLOOKUP(D42,'Año 1'!JI$14:JS$113,11,FALSE),"Completar")</f>
        <v>Completar</v>
      </c>
      <c r="O42" s="237">
        <f t="shared" si="165"/>
        <v>0</v>
      </c>
      <c r="P42" s="238">
        <f t="shared" si="166"/>
        <v>0</v>
      </c>
      <c r="Q42" s="239" t="str">
        <f>IFERROR(IF(P42&gt;20*C42,'Referencia Parámetros'!$D$20,IF(P42&gt;10*C42,'Referencia Parámetros'!$D$21,IF(P42&gt;5*C42,'Referencia Parámetros'!$D$22, IF(P42&gt;1,'Referencia Parámetros'!$D$23,"NO APLICA")))),"")</f>
        <v/>
      </c>
      <c r="R42" s="240" t="str">
        <f t="shared" si="105"/>
        <v/>
      </c>
      <c r="S42" s="241">
        <f t="shared" si="106"/>
        <v>0</v>
      </c>
      <c r="T42" s="234">
        <f t="shared" si="167"/>
        <v>0</v>
      </c>
      <c r="U42" s="234">
        <f t="shared" si="107"/>
        <v>0</v>
      </c>
      <c r="V42" s="234">
        <f t="shared" si="168"/>
        <v>0</v>
      </c>
      <c r="W42" s="242">
        <f t="shared" si="169"/>
        <v>0</v>
      </c>
      <c r="Y42" s="234">
        <f t="shared" si="170"/>
        <v>30</v>
      </c>
      <c r="Z42" s="235" t="str">
        <f t="shared" si="108"/>
        <v/>
      </c>
      <c r="AA42" s="236" t="str">
        <f>IFERROR(VLOOKUP(Z42,'Referencia Parámetros'!$A$2:$B$15,2),"")</f>
        <v/>
      </c>
      <c r="AB42" s="1"/>
      <c r="AC42" s="1"/>
      <c r="AD42" s="136" t="str">
        <f t="shared" si="4"/>
        <v>Completar</v>
      </c>
      <c r="AE42" s="134"/>
      <c r="AF42" s="134"/>
      <c r="AG42" s="134"/>
      <c r="AH42" s="136" t="str">
        <f t="shared" si="5"/>
        <v>Completar</v>
      </c>
      <c r="AI42" s="137" t="str">
        <f t="shared" si="6"/>
        <v>Completar</v>
      </c>
      <c r="AJ42" s="137" t="str">
        <f t="shared" si="7"/>
        <v>Completar</v>
      </c>
      <c r="AK42" s="135"/>
      <c r="AL42" s="136" t="str">
        <f t="shared" si="8"/>
        <v>Completar</v>
      </c>
      <c r="AM42" s="237">
        <f t="shared" si="171"/>
        <v>0</v>
      </c>
      <c r="AN42" s="238">
        <f t="shared" si="172"/>
        <v>0</v>
      </c>
      <c r="AO42" s="239" t="str">
        <f>IFERROR(IF(AN42&gt;20*AA42,'Referencia Parámetros'!$D$20,IF(AN42&gt;10*AA42,'Referencia Parámetros'!$D$21,IF(AN42&gt;5*AA42,'Referencia Parámetros'!$D$22, IF(AN42&gt;1,'Referencia Parámetros'!$D$23,"NO APLICA")))),"")</f>
        <v/>
      </c>
      <c r="AP42" s="240" t="str">
        <f t="shared" si="110"/>
        <v/>
      </c>
      <c r="AQ42" s="241">
        <f t="shared" si="111"/>
        <v>0</v>
      </c>
      <c r="AR42" s="234">
        <f t="shared" si="173"/>
        <v>0</v>
      </c>
      <c r="AS42" s="234">
        <f t="shared" si="112"/>
        <v>0</v>
      </c>
      <c r="AT42" s="234">
        <f t="shared" si="174"/>
        <v>0</v>
      </c>
      <c r="AU42" s="242">
        <f t="shared" si="175"/>
        <v>0</v>
      </c>
      <c r="AW42" s="234">
        <f t="shared" si="176"/>
        <v>30</v>
      </c>
      <c r="AX42" s="235" t="str">
        <f t="shared" si="113"/>
        <v/>
      </c>
      <c r="AY42" s="236" t="str">
        <f>IFERROR(VLOOKUP(AX42,'Referencia Parámetros'!$A$2:$B$15,2),"")</f>
        <v/>
      </c>
      <c r="AZ42" s="1"/>
      <c r="BA42" s="1"/>
      <c r="BB42" s="136" t="str">
        <f t="shared" si="13"/>
        <v>Completar</v>
      </c>
      <c r="BC42" s="134"/>
      <c r="BD42" s="134"/>
      <c r="BE42" s="134"/>
      <c r="BF42" s="136" t="str">
        <f t="shared" si="14"/>
        <v>Completar</v>
      </c>
      <c r="BG42" s="137" t="str">
        <f t="shared" si="15"/>
        <v>Completar</v>
      </c>
      <c r="BH42" s="137" t="str">
        <f t="shared" si="16"/>
        <v>Completar</v>
      </c>
      <c r="BI42" s="135"/>
      <c r="BJ42" s="136" t="str">
        <f t="shared" si="17"/>
        <v>Completar</v>
      </c>
      <c r="BK42" s="237">
        <f t="shared" si="177"/>
        <v>0</v>
      </c>
      <c r="BL42" s="238">
        <f t="shared" si="178"/>
        <v>0</v>
      </c>
      <c r="BM42" s="239" t="str">
        <f>IFERROR(IF(BL42&gt;20*AY42,'Referencia Parámetros'!$D$20,IF(BL42&gt;10*AY42,'Referencia Parámetros'!$D$21,IF(BL42&gt;5*AY42,'Referencia Parámetros'!$D$22, IF(BL42&gt;1,'Referencia Parámetros'!$D$23,"NO APLICA")))),"")</f>
        <v/>
      </c>
      <c r="BN42" s="240" t="str">
        <f t="shared" si="115"/>
        <v/>
      </c>
      <c r="BO42" s="241">
        <f t="shared" si="116"/>
        <v>0</v>
      </c>
      <c r="BP42" s="234">
        <f t="shared" si="179"/>
        <v>0</v>
      </c>
      <c r="BQ42" s="234">
        <f t="shared" si="117"/>
        <v>0</v>
      </c>
      <c r="BR42" s="234">
        <f t="shared" si="180"/>
        <v>0</v>
      </c>
      <c r="BS42" s="242">
        <f t="shared" si="181"/>
        <v>0</v>
      </c>
      <c r="BU42" s="234">
        <f t="shared" si="182"/>
        <v>30</v>
      </c>
      <c r="BV42" s="235" t="str">
        <f t="shared" si="118"/>
        <v/>
      </c>
      <c r="BW42" s="236" t="str">
        <f>IFERROR(VLOOKUP(BV42,'Referencia Parámetros'!$A$2:$B$15,2),"")</f>
        <v/>
      </c>
      <c r="BX42" s="1"/>
      <c r="BY42" s="1"/>
      <c r="BZ42" s="136" t="str">
        <f t="shared" si="22"/>
        <v>Completar</v>
      </c>
      <c r="CA42" s="134"/>
      <c r="CB42" s="134"/>
      <c r="CC42" s="134"/>
      <c r="CD42" s="136" t="str">
        <f t="shared" si="23"/>
        <v>Completar</v>
      </c>
      <c r="CE42" s="137" t="str">
        <f t="shared" si="24"/>
        <v>Completar</v>
      </c>
      <c r="CF42" s="137" t="str">
        <f t="shared" si="25"/>
        <v>Completar</v>
      </c>
      <c r="CG42" s="135"/>
      <c r="CH42" s="136" t="str">
        <f t="shared" si="26"/>
        <v>Completar</v>
      </c>
      <c r="CI42" s="237">
        <f t="shared" si="183"/>
        <v>0</v>
      </c>
      <c r="CJ42" s="238">
        <f t="shared" si="184"/>
        <v>0</v>
      </c>
      <c r="CK42" s="239" t="str">
        <f>IFERROR(IF(CJ42&gt;20*BW42,'Referencia Parámetros'!$D$20,IF(CJ42&gt;10*BW42,'Referencia Parámetros'!$D$21,IF(CJ42&gt;5*BW42,'Referencia Parámetros'!$D$22, IF(CJ42&gt;1,'Referencia Parámetros'!$D$23,"NO APLICA")))),"")</f>
        <v/>
      </c>
      <c r="CL42" s="240" t="str">
        <f t="shared" si="120"/>
        <v/>
      </c>
      <c r="CM42" s="241">
        <f t="shared" si="121"/>
        <v>0</v>
      </c>
      <c r="CN42" s="234">
        <f t="shared" si="185"/>
        <v>0</v>
      </c>
      <c r="CO42" s="234">
        <f t="shared" si="122"/>
        <v>0</v>
      </c>
      <c r="CP42" s="234">
        <f t="shared" si="186"/>
        <v>0</v>
      </c>
      <c r="CQ42" s="242">
        <f t="shared" si="187"/>
        <v>0</v>
      </c>
      <c r="CS42" s="234">
        <f t="shared" si="188"/>
        <v>30</v>
      </c>
      <c r="CT42" s="235" t="str">
        <f t="shared" si="123"/>
        <v/>
      </c>
      <c r="CU42" s="236" t="str">
        <f>IFERROR(+VLOOKUP(CT42,'Referencia Parámetros'!$A$2:$B$15,2),"")</f>
        <v/>
      </c>
      <c r="CV42" s="1"/>
      <c r="CW42" s="1"/>
      <c r="CX42" s="136" t="str">
        <f t="shared" si="31"/>
        <v>Completar</v>
      </c>
      <c r="CY42" s="134"/>
      <c r="CZ42" s="134"/>
      <c r="DA42" s="134"/>
      <c r="DB42" s="136" t="str">
        <f t="shared" si="32"/>
        <v>Completar</v>
      </c>
      <c r="DC42" s="137" t="str">
        <f t="shared" si="33"/>
        <v>Completar</v>
      </c>
      <c r="DD42" s="137" t="str">
        <f t="shared" si="34"/>
        <v>Completar</v>
      </c>
      <c r="DE42" s="135"/>
      <c r="DF42" s="136" t="str">
        <f t="shared" si="35"/>
        <v>Completar</v>
      </c>
      <c r="DG42" s="237">
        <f t="shared" si="189"/>
        <v>0</v>
      </c>
      <c r="DH42" s="238">
        <f t="shared" si="190"/>
        <v>0</v>
      </c>
      <c r="DI42" s="239" t="str">
        <f>IFERROR(IF(DH42&gt;20*CU42,'Referencia Parámetros'!$D$20,IF(DH42&gt;10*CU42,'Referencia Parámetros'!$D$21,IF(DH42&gt;5*CU42,'Referencia Parámetros'!$D$22, IF(DH42&gt;1,'Referencia Parámetros'!$D$23,"NO APLICA")))),"")</f>
        <v/>
      </c>
      <c r="DJ42" s="240" t="str">
        <f t="shared" si="125"/>
        <v/>
      </c>
      <c r="DK42" s="241">
        <f t="shared" si="126"/>
        <v>0</v>
      </c>
      <c r="DL42" s="234">
        <f t="shared" si="191"/>
        <v>0</v>
      </c>
      <c r="DM42" s="234">
        <f t="shared" si="127"/>
        <v>0</v>
      </c>
      <c r="DN42" s="234">
        <f t="shared" si="192"/>
        <v>0</v>
      </c>
      <c r="DO42" s="242">
        <f t="shared" si="193"/>
        <v>0</v>
      </c>
      <c r="DQ42" s="234">
        <f t="shared" si="194"/>
        <v>30</v>
      </c>
      <c r="DR42" s="235" t="str">
        <f t="shared" si="128"/>
        <v/>
      </c>
      <c r="DS42" s="236" t="str">
        <f>IFERROR(+VLOOKUP(DR42,'Referencia Parámetros'!$A$2:$B$15,2),"")</f>
        <v/>
      </c>
      <c r="DT42" s="1"/>
      <c r="DU42" s="1"/>
      <c r="DV42" s="136" t="str">
        <f t="shared" si="40"/>
        <v>Completar</v>
      </c>
      <c r="DW42" s="134"/>
      <c r="DX42" s="134"/>
      <c r="DY42" s="134"/>
      <c r="DZ42" s="136" t="str">
        <f t="shared" si="41"/>
        <v>Completar</v>
      </c>
      <c r="EA42" s="137" t="str">
        <f t="shared" si="42"/>
        <v>Completar</v>
      </c>
      <c r="EB42" s="137" t="str">
        <f t="shared" si="43"/>
        <v>Completar</v>
      </c>
      <c r="EC42" s="135"/>
      <c r="ED42" s="136" t="str">
        <f t="shared" si="44"/>
        <v>Completar</v>
      </c>
      <c r="EE42" s="237">
        <f t="shared" si="195"/>
        <v>0</v>
      </c>
      <c r="EF42" s="238">
        <f t="shared" si="196"/>
        <v>0</v>
      </c>
      <c r="EG42" s="239" t="str">
        <f>IFERROR(IF(EF42&gt;20*DS42,'Referencia Parámetros'!$D$20,IF(EF42&gt;10*DS42,'Referencia Parámetros'!$D$21,IF(EF42&gt;5*DS42,'Referencia Parámetros'!$D$22, IF(EF42&gt;1,'Referencia Parámetros'!$D$23,"NO APLICA")))),"")</f>
        <v/>
      </c>
      <c r="EH42" s="240" t="str">
        <f t="shared" si="130"/>
        <v/>
      </c>
      <c r="EI42" s="241">
        <f t="shared" si="131"/>
        <v>0</v>
      </c>
      <c r="EJ42" s="234">
        <f t="shared" si="197"/>
        <v>0</v>
      </c>
      <c r="EK42" s="234">
        <f t="shared" si="132"/>
        <v>0</v>
      </c>
      <c r="EL42" s="234">
        <f t="shared" si="198"/>
        <v>0</v>
      </c>
      <c r="EM42" s="242">
        <f t="shared" si="199"/>
        <v>0</v>
      </c>
      <c r="EO42" s="234">
        <f t="shared" si="200"/>
        <v>30</v>
      </c>
      <c r="EP42" s="235" t="str">
        <f t="shared" si="133"/>
        <v/>
      </c>
      <c r="EQ42" s="236" t="str">
        <f>IFERROR(+VLOOKUP(EP42,'Referencia Parámetros'!$A$2:$B$15,2),"")</f>
        <v/>
      </c>
      <c r="ER42" s="1"/>
      <c r="ES42" s="1"/>
      <c r="ET42" s="136" t="str">
        <f t="shared" si="49"/>
        <v>Completar</v>
      </c>
      <c r="EU42" s="134"/>
      <c r="EV42" s="134"/>
      <c r="EW42" s="134"/>
      <c r="EX42" s="136" t="str">
        <f t="shared" si="50"/>
        <v>Completar</v>
      </c>
      <c r="EY42" s="137" t="str">
        <f t="shared" si="51"/>
        <v>Completar</v>
      </c>
      <c r="EZ42" s="137" t="str">
        <f t="shared" si="52"/>
        <v>Completar</v>
      </c>
      <c r="FA42" s="135"/>
      <c r="FB42" s="136" t="str">
        <f t="shared" si="53"/>
        <v>Completar</v>
      </c>
      <c r="FC42" s="237">
        <f t="shared" si="201"/>
        <v>0</v>
      </c>
      <c r="FD42" s="238">
        <f t="shared" si="202"/>
        <v>0</v>
      </c>
      <c r="FE42" s="239" t="str">
        <f>IFERROR(IF(FD42&gt;20*EQ42,'Referencia Parámetros'!$D$20,IF(FD42&gt;10*EQ42,'Referencia Parámetros'!$D$21,IF(FD42&gt;5*EQ42,'Referencia Parámetros'!$D$22, IF(FD42&gt;1,'Referencia Parámetros'!$D$23,"NO APLICA")))),"")</f>
        <v/>
      </c>
      <c r="FF42" s="240" t="str">
        <f t="shared" si="135"/>
        <v/>
      </c>
      <c r="FG42" s="241">
        <f t="shared" si="136"/>
        <v>0</v>
      </c>
      <c r="FH42" s="234">
        <f t="shared" si="203"/>
        <v>0</v>
      </c>
      <c r="FI42" s="234">
        <f t="shared" si="137"/>
        <v>0</v>
      </c>
      <c r="FJ42" s="234">
        <f t="shared" si="204"/>
        <v>0</v>
      </c>
      <c r="FK42" s="242">
        <f t="shared" si="205"/>
        <v>0</v>
      </c>
      <c r="FM42" s="234">
        <f t="shared" si="206"/>
        <v>30</v>
      </c>
      <c r="FN42" s="235" t="str">
        <f t="shared" si="138"/>
        <v/>
      </c>
      <c r="FO42" s="236" t="str">
        <f>IFERROR(+VLOOKUP(FN42,'Referencia Parámetros'!$A$2:$B$15,2),"")</f>
        <v/>
      </c>
      <c r="FP42" s="1"/>
      <c r="FQ42" s="1"/>
      <c r="FR42" s="136" t="str">
        <f t="shared" si="58"/>
        <v>Completar</v>
      </c>
      <c r="FS42" s="134"/>
      <c r="FT42" s="134"/>
      <c r="FU42" s="134"/>
      <c r="FV42" s="136" t="str">
        <f t="shared" si="59"/>
        <v>Completar</v>
      </c>
      <c r="FW42" s="137" t="str">
        <f t="shared" si="60"/>
        <v>Completar</v>
      </c>
      <c r="FX42" s="137" t="str">
        <f t="shared" si="61"/>
        <v>Completar</v>
      </c>
      <c r="FY42" s="135"/>
      <c r="FZ42" s="136" t="str">
        <f t="shared" si="62"/>
        <v>Completar</v>
      </c>
      <c r="GA42" s="237">
        <f t="shared" si="207"/>
        <v>0</v>
      </c>
      <c r="GB42" s="238">
        <f t="shared" si="208"/>
        <v>0</v>
      </c>
      <c r="GC42" s="239" t="str">
        <f>IFERROR(IF(GB42&gt;20*FO42,'Referencia Parámetros'!$D$20,IF(GB42&gt;10*FO42,'Referencia Parámetros'!$D$21,IF(GB42&gt;5*FO42,'Referencia Parámetros'!$D$22, IF(GB42&gt;1,'Referencia Parámetros'!$D$23,"NO APLICA")))),"")</f>
        <v/>
      </c>
      <c r="GD42" s="240" t="str">
        <f t="shared" si="140"/>
        <v/>
      </c>
      <c r="GE42" s="241">
        <f t="shared" si="141"/>
        <v>0</v>
      </c>
      <c r="GF42" s="234">
        <f t="shared" si="209"/>
        <v>0</v>
      </c>
      <c r="GG42" s="234">
        <f t="shared" si="142"/>
        <v>0</v>
      </c>
      <c r="GH42" s="234">
        <f t="shared" si="210"/>
        <v>0</v>
      </c>
      <c r="GI42" s="242">
        <f t="shared" si="211"/>
        <v>0</v>
      </c>
      <c r="GK42" s="234">
        <f t="shared" si="212"/>
        <v>30</v>
      </c>
      <c r="GL42" s="235" t="str">
        <f t="shared" si="143"/>
        <v/>
      </c>
      <c r="GM42" s="236" t="str">
        <f>IFERROR(+VLOOKUP(GL42,'Referencia Parámetros'!$A$2:$B$15,2),"")</f>
        <v/>
      </c>
      <c r="GN42" s="1"/>
      <c r="GO42" s="1"/>
      <c r="GP42" s="136" t="str">
        <f t="shared" si="67"/>
        <v>Completar</v>
      </c>
      <c r="GQ42" s="134"/>
      <c r="GR42" s="134"/>
      <c r="GS42" s="134"/>
      <c r="GT42" s="136" t="str">
        <f t="shared" si="68"/>
        <v>Completar</v>
      </c>
      <c r="GU42" s="137" t="str">
        <f t="shared" si="69"/>
        <v>Completar</v>
      </c>
      <c r="GV42" s="137" t="str">
        <f t="shared" si="70"/>
        <v>Completar</v>
      </c>
      <c r="GW42" s="135"/>
      <c r="GX42" s="136" t="str">
        <f t="shared" si="71"/>
        <v>Completar</v>
      </c>
      <c r="GY42" s="237">
        <f t="shared" si="213"/>
        <v>0</v>
      </c>
      <c r="GZ42" s="238">
        <f t="shared" si="214"/>
        <v>0</v>
      </c>
      <c r="HA42" s="239" t="str">
        <f>IFERROR(IF(GZ42&gt;20*GM42,'Referencia Parámetros'!$D$20,IF(GZ42&gt;10*GM42,'Referencia Parámetros'!$D$21,IF(GZ42&gt;5*GM42,'Referencia Parámetros'!$D$22, IF(GZ42&gt;1,'Referencia Parámetros'!$D$23,"NO APLICA")))),"")</f>
        <v/>
      </c>
      <c r="HB42" s="240" t="str">
        <f t="shared" si="145"/>
        <v/>
      </c>
      <c r="HC42" s="241">
        <f t="shared" si="146"/>
        <v>0</v>
      </c>
      <c r="HD42" s="234">
        <f t="shared" si="215"/>
        <v>0</v>
      </c>
      <c r="HE42" s="234">
        <f t="shared" si="147"/>
        <v>0</v>
      </c>
      <c r="HF42" s="234">
        <f t="shared" si="216"/>
        <v>0</v>
      </c>
      <c r="HG42" s="242">
        <f t="shared" si="217"/>
        <v>0</v>
      </c>
      <c r="HI42" s="234">
        <f t="shared" si="218"/>
        <v>30</v>
      </c>
      <c r="HJ42" s="235" t="str">
        <f t="shared" si="148"/>
        <v/>
      </c>
      <c r="HK42" s="236" t="str">
        <f>IFERROR(+VLOOKUP(HJ42,'Referencia Parámetros'!$A$2:$B$15,2),"")</f>
        <v/>
      </c>
      <c r="HL42" s="1"/>
      <c r="HM42" s="1"/>
      <c r="HN42" s="136" t="str">
        <f t="shared" si="76"/>
        <v>Completar</v>
      </c>
      <c r="HO42" s="134"/>
      <c r="HP42" s="134"/>
      <c r="HQ42" s="134"/>
      <c r="HR42" s="136" t="str">
        <f t="shared" si="77"/>
        <v>Completar</v>
      </c>
      <c r="HS42" s="137" t="str">
        <f t="shared" si="78"/>
        <v>Completar</v>
      </c>
      <c r="HT42" s="137" t="str">
        <f t="shared" si="79"/>
        <v>Completar</v>
      </c>
      <c r="HU42" s="135"/>
      <c r="HV42" s="136" t="str">
        <f t="shared" si="80"/>
        <v>Completar</v>
      </c>
      <c r="HW42" s="237">
        <f t="shared" si="219"/>
        <v>0</v>
      </c>
      <c r="HX42" s="238">
        <f t="shared" si="220"/>
        <v>0</v>
      </c>
      <c r="HY42" s="239" t="str">
        <f>IFERROR(IF(HX42&gt;20*HK42,'Referencia Parámetros'!$D$20,IF(HX42&gt;10*HK42,'Referencia Parámetros'!$D$21,IF(HX42&gt;5*HK42,'Referencia Parámetros'!$D$22, IF(HX42&gt;1,'Referencia Parámetros'!$D$23,"NO APLICA")))),"")</f>
        <v/>
      </c>
      <c r="HZ42" s="240" t="str">
        <f t="shared" si="150"/>
        <v/>
      </c>
      <c r="IA42" s="241">
        <f t="shared" si="151"/>
        <v>0</v>
      </c>
      <c r="IB42" s="234">
        <f t="shared" si="221"/>
        <v>0</v>
      </c>
      <c r="IC42" s="234">
        <f t="shared" si="152"/>
        <v>0</v>
      </c>
      <c r="ID42" s="234">
        <f t="shared" si="222"/>
        <v>0</v>
      </c>
      <c r="IE42" s="242">
        <f t="shared" si="223"/>
        <v>0</v>
      </c>
      <c r="IG42" s="234">
        <f t="shared" si="224"/>
        <v>30</v>
      </c>
      <c r="IH42" s="235" t="str">
        <f t="shared" si="153"/>
        <v/>
      </c>
      <c r="II42" s="236" t="str">
        <f>IFERROR(+VLOOKUP(IH42,'Referencia Parámetros'!$A$2:$B$15,2),"")</f>
        <v/>
      </c>
      <c r="IJ42" s="1"/>
      <c r="IK42" s="1"/>
      <c r="IL42" s="136" t="str">
        <f t="shared" si="85"/>
        <v>Completar</v>
      </c>
      <c r="IM42" s="134"/>
      <c r="IN42" s="134"/>
      <c r="IO42" s="134"/>
      <c r="IP42" s="136" t="str">
        <f t="shared" si="86"/>
        <v>Completar</v>
      </c>
      <c r="IQ42" s="137" t="str">
        <f t="shared" si="87"/>
        <v>Completar</v>
      </c>
      <c r="IR42" s="137" t="str">
        <f t="shared" si="88"/>
        <v>Completar</v>
      </c>
      <c r="IS42" s="135"/>
      <c r="IT42" s="136" t="str">
        <f t="shared" si="89"/>
        <v>Completar</v>
      </c>
      <c r="IU42" s="237">
        <f t="shared" si="225"/>
        <v>0</v>
      </c>
      <c r="IV42" s="238">
        <f t="shared" si="226"/>
        <v>0</v>
      </c>
      <c r="IW42" s="239" t="str">
        <f>IFERROR(IF(IV42&gt;20*II42,'Referencia Parámetros'!$D$20,IF(IV42&gt;10*II42,'Referencia Parámetros'!$D$21,IF(IV42&gt;5*II42,'Referencia Parámetros'!$D$22, IF(IV42&gt;1,'Referencia Parámetros'!$D$23,"NO APLICA")))),"")</f>
        <v/>
      </c>
      <c r="IX42" s="240" t="str">
        <f t="shared" si="155"/>
        <v/>
      </c>
      <c r="IY42" s="241">
        <f t="shared" si="156"/>
        <v>0</v>
      </c>
      <c r="IZ42" s="234">
        <f t="shared" si="227"/>
        <v>0</v>
      </c>
      <c r="JA42" s="234">
        <f t="shared" si="157"/>
        <v>0</v>
      </c>
      <c r="JB42" s="234">
        <f t="shared" si="228"/>
        <v>0</v>
      </c>
      <c r="JC42" s="242">
        <f t="shared" si="229"/>
        <v>0</v>
      </c>
      <c r="JD42" s="198"/>
      <c r="JE42" s="234">
        <f t="shared" si="230"/>
        <v>30</v>
      </c>
      <c r="JF42" s="235" t="str">
        <f t="shared" si="158"/>
        <v/>
      </c>
      <c r="JG42" s="236" t="str">
        <f>IFERROR(+VLOOKUP(JF42,'Referencia Parámetros'!$A$2:$B$15,2),"")</f>
        <v/>
      </c>
      <c r="JH42" s="1"/>
      <c r="JI42" s="1"/>
      <c r="JJ42" s="136" t="str">
        <f t="shared" si="94"/>
        <v>Completar</v>
      </c>
      <c r="JK42" s="134"/>
      <c r="JL42" s="134"/>
      <c r="JM42" s="134"/>
      <c r="JN42" s="136" t="str">
        <f t="shared" si="95"/>
        <v>Completar</v>
      </c>
      <c r="JO42" s="137" t="str">
        <f t="shared" si="96"/>
        <v>Completar</v>
      </c>
      <c r="JP42" s="137" t="str">
        <f t="shared" si="97"/>
        <v>Completar</v>
      </c>
      <c r="JQ42" s="135"/>
      <c r="JR42" s="136" t="str">
        <f t="shared" si="98"/>
        <v>Completar</v>
      </c>
      <c r="JS42" s="237">
        <f t="shared" si="231"/>
        <v>0</v>
      </c>
      <c r="JT42" s="238">
        <f t="shared" si="232"/>
        <v>0</v>
      </c>
      <c r="JU42" s="239" t="str">
        <f>IFERROR(IF(JT42&gt;20*JG42,'Referencia Parámetros'!$D$20,IF(JT42&gt;10*JG42,'Referencia Parámetros'!$D$21,IF(JT42&gt;5*JG42,'Referencia Parámetros'!$D$22, IF(JT42&gt;1,'Referencia Parámetros'!$D$23,"NO APLICA")))),"")</f>
        <v/>
      </c>
      <c r="JV42" s="240" t="str">
        <f t="shared" si="160"/>
        <v/>
      </c>
      <c r="JW42" s="241">
        <f t="shared" si="161"/>
        <v>0</v>
      </c>
      <c r="JX42" s="234">
        <f t="shared" si="233"/>
        <v>0</v>
      </c>
      <c r="JY42" s="234">
        <f t="shared" si="162"/>
        <v>0</v>
      </c>
      <c r="JZ42" s="234">
        <f t="shared" si="234"/>
        <v>0</v>
      </c>
      <c r="KA42" s="242">
        <f t="shared" si="235"/>
        <v>0</v>
      </c>
    </row>
    <row r="43" spans="1:287" x14ac:dyDescent="0.25">
      <c r="A43" s="234">
        <f t="shared" si="163"/>
        <v>31</v>
      </c>
      <c r="B43" s="235" t="str">
        <f t="shared" si="164"/>
        <v/>
      </c>
      <c r="C43" s="236" t="str">
        <f>+IFERROR(VLOOKUP(B43,'Referencia Parámetros'!$A$2:$B$18,2),"")</f>
        <v/>
      </c>
      <c r="D43" s="1"/>
      <c r="E43" s="1"/>
      <c r="F43" s="136" t="str">
        <f>IFERROR(+VLOOKUP(D43,'Año 1'!JI$14:JK$113,3,FALSE),"Completar")</f>
        <v>Completar</v>
      </c>
      <c r="G43" s="134"/>
      <c r="H43" s="134"/>
      <c r="I43" s="134"/>
      <c r="J43" s="136" t="str">
        <f>+IFERROR(VLOOKUP(D43,'Año 1'!JI$14:JS$113,7,0),"Completar")</f>
        <v>Completar</v>
      </c>
      <c r="K43" s="137" t="str">
        <f>IFERROR(VLOOKUP(D43,'Año 1'!JI$14:JS$113,8,FALSE),"Completar")</f>
        <v>Completar</v>
      </c>
      <c r="L43" s="137" t="str">
        <f>IFERROR(VLOOKUP(D43,'Año 1'!JI$14:JS$113,9,FALSE),"Completar")</f>
        <v>Completar</v>
      </c>
      <c r="M43" s="135"/>
      <c r="N43" s="136" t="str">
        <f>IFERROR(VLOOKUP(D43,'Año 1'!JI$14:JS$113,11,FALSE),"Completar")</f>
        <v>Completar</v>
      </c>
      <c r="O43" s="237">
        <f t="shared" si="165"/>
        <v>0</v>
      </c>
      <c r="P43" s="238">
        <f t="shared" si="166"/>
        <v>0</v>
      </c>
      <c r="Q43" s="239" t="str">
        <f>IFERROR(IF(P43&gt;20*C43,'Referencia Parámetros'!$D$20,IF(P43&gt;10*C43,'Referencia Parámetros'!$D$21,IF(P43&gt;5*C43,'Referencia Parámetros'!$D$22, IF(P43&gt;1,'Referencia Parámetros'!$D$23,"NO APLICA")))),"")</f>
        <v/>
      </c>
      <c r="R43" s="240" t="str">
        <f t="shared" si="105"/>
        <v/>
      </c>
      <c r="S43" s="241">
        <f t="shared" si="106"/>
        <v>0</v>
      </c>
      <c r="T43" s="234">
        <f t="shared" si="167"/>
        <v>0</v>
      </c>
      <c r="U43" s="234">
        <f t="shared" si="107"/>
        <v>0</v>
      </c>
      <c r="V43" s="234">
        <f t="shared" si="168"/>
        <v>0</v>
      </c>
      <c r="W43" s="242">
        <f t="shared" si="169"/>
        <v>0</v>
      </c>
      <c r="Y43" s="234">
        <f t="shared" si="170"/>
        <v>31</v>
      </c>
      <c r="Z43" s="235" t="str">
        <f t="shared" si="108"/>
        <v/>
      </c>
      <c r="AA43" s="236" t="str">
        <f>IFERROR(VLOOKUP(Z43,'Referencia Parámetros'!$A$2:$B$15,2),"")</f>
        <v/>
      </c>
      <c r="AB43" s="1"/>
      <c r="AC43" s="1"/>
      <c r="AD43" s="136" t="str">
        <f t="shared" si="4"/>
        <v>Completar</v>
      </c>
      <c r="AE43" s="134"/>
      <c r="AF43" s="134"/>
      <c r="AG43" s="134"/>
      <c r="AH43" s="136" t="str">
        <f t="shared" si="5"/>
        <v>Completar</v>
      </c>
      <c r="AI43" s="137" t="str">
        <f t="shared" si="6"/>
        <v>Completar</v>
      </c>
      <c r="AJ43" s="137" t="str">
        <f t="shared" si="7"/>
        <v>Completar</v>
      </c>
      <c r="AK43" s="135"/>
      <c r="AL43" s="136" t="str">
        <f t="shared" si="8"/>
        <v>Completar</v>
      </c>
      <c r="AM43" s="237">
        <f t="shared" si="171"/>
        <v>0</v>
      </c>
      <c r="AN43" s="238">
        <f t="shared" si="172"/>
        <v>0</v>
      </c>
      <c r="AO43" s="239" t="str">
        <f>IFERROR(IF(AN43&gt;20*AA43,'Referencia Parámetros'!$D$20,IF(AN43&gt;10*AA43,'Referencia Parámetros'!$D$21,IF(AN43&gt;5*AA43,'Referencia Parámetros'!$D$22, IF(AN43&gt;1,'Referencia Parámetros'!$D$23,"NO APLICA")))),"")</f>
        <v/>
      </c>
      <c r="AP43" s="240" t="str">
        <f t="shared" si="110"/>
        <v/>
      </c>
      <c r="AQ43" s="241">
        <f t="shared" si="111"/>
        <v>0</v>
      </c>
      <c r="AR43" s="234">
        <f t="shared" si="173"/>
        <v>0</v>
      </c>
      <c r="AS43" s="234">
        <f t="shared" si="112"/>
        <v>0</v>
      </c>
      <c r="AT43" s="234">
        <f t="shared" si="174"/>
        <v>0</v>
      </c>
      <c r="AU43" s="242">
        <f t="shared" si="175"/>
        <v>0</v>
      </c>
      <c r="AW43" s="234">
        <f t="shared" si="176"/>
        <v>31</v>
      </c>
      <c r="AX43" s="235" t="str">
        <f t="shared" si="113"/>
        <v/>
      </c>
      <c r="AY43" s="236" t="str">
        <f>IFERROR(VLOOKUP(AX43,'Referencia Parámetros'!$A$2:$B$15,2),"")</f>
        <v/>
      </c>
      <c r="AZ43" s="1"/>
      <c r="BA43" s="1"/>
      <c r="BB43" s="136" t="str">
        <f t="shared" si="13"/>
        <v>Completar</v>
      </c>
      <c r="BC43" s="134"/>
      <c r="BD43" s="134"/>
      <c r="BE43" s="134"/>
      <c r="BF43" s="136" t="str">
        <f t="shared" si="14"/>
        <v>Completar</v>
      </c>
      <c r="BG43" s="137" t="str">
        <f t="shared" si="15"/>
        <v>Completar</v>
      </c>
      <c r="BH43" s="137" t="str">
        <f t="shared" si="16"/>
        <v>Completar</v>
      </c>
      <c r="BI43" s="135"/>
      <c r="BJ43" s="136" t="str">
        <f t="shared" si="17"/>
        <v>Completar</v>
      </c>
      <c r="BK43" s="237">
        <f t="shared" si="177"/>
        <v>0</v>
      </c>
      <c r="BL43" s="238">
        <f t="shared" si="178"/>
        <v>0</v>
      </c>
      <c r="BM43" s="239" t="str">
        <f>IFERROR(IF(BL43&gt;20*AY43,'Referencia Parámetros'!$D$20,IF(BL43&gt;10*AY43,'Referencia Parámetros'!$D$21,IF(BL43&gt;5*AY43,'Referencia Parámetros'!$D$22, IF(BL43&gt;1,'Referencia Parámetros'!$D$23,"NO APLICA")))),"")</f>
        <v/>
      </c>
      <c r="BN43" s="240" t="str">
        <f t="shared" si="115"/>
        <v/>
      </c>
      <c r="BO43" s="241">
        <f t="shared" si="116"/>
        <v>0</v>
      </c>
      <c r="BP43" s="234">
        <f t="shared" si="179"/>
        <v>0</v>
      </c>
      <c r="BQ43" s="234">
        <f t="shared" si="117"/>
        <v>0</v>
      </c>
      <c r="BR43" s="234">
        <f t="shared" si="180"/>
        <v>0</v>
      </c>
      <c r="BS43" s="242">
        <f t="shared" si="181"/>
        <v>0</v>
      </c>
      <c r="BU43" s="234">
        <f t="shared" si="182"/>
        <v>31</v>
      </c>
      <c r="BV43" s="235" t="str">
        <f t="shared" si="118"/>
        <v/>
      </c>
      <c r="BW43" s="236" t="str">
        <f>IFERROR(VLOOKUP(BV43,'Referencia Parámetros'!$A$2:$B$15,2),"")</f>
        <v/>
      </c>
      <c r="BX43" s="1"/>
      <c r="BY43" s="1"/>
      <c r="BZ43" s="136" t="str">
        <f t="shared" si="22"/>
        <v>Completar</v>
      </c>
      <c r="CA43" s="134"/>
      <c r="CB43" s="134"/>
      <c r="CC43" s="134"/>
      <c r="CD43" s="136" t="str">
        <f t="shared" si="23"/>
        <v>Completar</v>
      </c>
      <c r="CE43" s="137" t="str">
        <f t="shared" si="24"/>
        <v>Completar</v>
      </c>
      <c r="CF43" s="137" t="str">
        <f t="shared" si="25"/>
        <v>Completar</v>
      </c>
      <c r="CG43" s="135"/>
      <c r="CH43" s="136" t="str">
        <f t="shared" si="26"/>
        <v>Completar</v>
      </c>
      <c r="CI43" s="237">
        <f t="shared" si="183"/>
        <v>0</v>
      </c>
      <c r="CJ43" s="238">
        <f t="shared" si="184"/>
        <v>0</v>
      </c>
      <c r="CK43" s="239" t="str">
        <f>IFERROR(IF(CJ43&gt;20*BW43,'Referencia Parámetros'!$D$20,IF(CJ43&gt;10*BW43,'Referencia Parámetros'!$D$21,IF(CJ43&gt;5*BW43,'Referencia Parámetros'!$D$22, IF(CJ43&gt;1,'Referencia Parámetros'!$D$23,"NO APLICA")))),"")</f>
        <v/>
      </c>
      <c r="CL43" s="240" t="str">
        <f t="shared" si="120"/>
        <v/>
      </c>
      <c r="CM43" s="241">
        <f t="shared" si="121"/>
        <v>0</v>
      </c>
      <c r="CN43" s="234">
        <f t="shared" si="185"/>
        <v>0</v>
      </c>
      <c r="CO43" s="234">
        <f t="shared" si="122"/>
        <v>0</v>
      </c>
      <c r="CP43" s="234">
        <f t="shared" si="186"/>
        <v>0</v>
      </c>
      <c r="CQ43" s="242">
        <f t="shared" si="187"/>
        <v>0</v>
      </c>
      <c r="CS43" s="234">
        <f t="shared" si="188"/>
        <v>31</v>
      </c>
      <c r="CT43" s="235" t="str">
        <f t="shared" si="123"/>
        <v/>
      </c>
      <c r="CU43" s="236" t="str">
        <f>IFERROR(+VLOOKUP(CT43,'Referencia Parámetros'!$A$2:$B$15,2),"")</f>
        <v/>
      </c>
      <c r="CV43" s="1"/>
      <c r="CW43" s="1"/>
      <c r="CX43" s="136" t="str">
        <f t="shared" si="31"/>
        <v>Completar</v>
      </c>
      <c r="CY43" s="134"/>
      <c r="CZ43" s="134"/>
      <c r="DA43" s="134"/>
      <c r="DB43" s="136" t="str">
        <f t="shared" si="32"/>
        <v>Completar</v>
      </c>
      <c r="DC43" s="137" t="str">
        <f t="shared" si="33"/>
        <v>Completar</v>
      </c>
      <c r="DD43" s="137" t="str">
        <f t="shared" si="34"/>
        <v>Completar</v>
      </c>
      <c r="DE43" s="135"/>
      <c r="DF43" s="136" t="str">
        <f t="shared" si="35"/>
        <v>Completar</v>
      </c>
      <c r="DG43" s="237">
        <f t="shared" si="189"/>
        <v>0</v>
      </c>
      <c r="DH43" s="238">
        <f t="shared" si="190"/>
        <v>0</v>
      </c>
      <c r="DI43" s="239" t="str">
        <f>IFERROR(IF(DH43&gt;20*CU43,'Referencia Parámetros'!$D$20,IF(DH43&gt;10*CU43,'Referencia Parámetros'!$D$21,IF(DH43&gt;5*CU43,'Referencia Parámetros'!$D$22, IF(DH43&gt;1,'Referencia Parámetros'!$D$23,"NO APLICA")))),"")</f>
        <v/>
      </c>
      <c r="DJ43" s="240" t="str">
        <f t="shared" si="125"/>
        <v/>
      </c>
      <c r="DK43" s="241">
        <f t="shared" si="126"/>
        <v>0</v>
      </c>
      <c r="DL43" s="234">
        <f t="shared" si="191"/>
        <v>0</v>
      </c>
      <c r="DM43" s="234">
        <f t="shared" si="127"/>
        <v>0</v>
      </c>
      <c r="DN43" s="234">
        <f t="shared" si="192"/>
        <v>0</v>
      </c>
      <c r="DO43" s="242">
        <f t="shared" si="193"/>
        <v>0</v>
      </c>
      <c r="DQ43" s="234">
        <f t="shared" si="194"/>
        <v>31</v>
      </c>
      <c r="DR43" s="235" t="str">
        <f t="shared" si="128"/>
        <v/>
      </c>
      <c r="DS43" s="236" t="str">
        <f>IFERROR(+VLOOKUP(DR43,'Referencia Parámetros'!$A$2:$B$15,2),"")</f>
        <v/>
      </c>
      <c r="DT43" s="1"/>
      <c r="DU43" s="1"/>
      <c r="DV43" s="136" t="str">
        <f t="shared" si="40"/>
        <v>Completar</v>
      </c>
      <c r="DW43" s="134"/>
      <c r="DX43" s="134"/>
      <c r="DY43" s="134"/>
      <c r="DZ43" s="136" t="str">
        <f t="shared" si="41"/>
        <v>Completar</v>
      </c>
      <c r="EA43" s="137" t="str">
        <f t="shared" si="42"/>
        <v>Completar</v>
      </c>
      <c r="EB43" s="137" t="str">
        <f t="shared" si="43"/>
        <v>Completar</v>
      </c>
      <c r="EC43" s="135"/>
      <c r="ED43" s="136" t="str">
        <f t="shared" si="44"/>
        <v>Completar</v>
      </c>
      <c r="EE43" s="237">
        <f t="shared" si="195"/>
        <v>0</v>
      </c>
      <c r="EF43" s="238">
        <f t="shared" si="196"/>
        <v>0</v>
      </c>
      <c r="EG43" s="239" t="str">
        <f>IFERROR(IF(EF43&gt;20*DS43,'Referencia Parámetros'!$D$20,IF(EF43&gt;10*DS43,'Referencia Parámetros'!$D$21,IF(EF43&gt;5*DS43,'Referencia Parámetros'!$D$22, IF(EF43&gt;1,'Referencia Parámetros'!$D$23,"NO APLICA")))),"")</f>
        <v/>
      </c>
      <c r="EH43" s="240" t="str">
        <f t="shared" si="130"/>
        <v/>
      </c>
      <c r="EI43" s="241">
        <f t="shared" si="131"/>
        <v>0</v>
      </c>
      <c r="EJ43" s="234">
        <f t="shared" si="197"/>
        <v>0</v>
      </c>
      <c r="EK43" s="234">
        <f t="shared" si="132"/>
        <v>0</v>
      </c>
      <c r="EL43" s="234">
        <f t="shared" si="198"/>
        <v>0</v>
      </c>
      <c r="EM43" s="242">
        <f t="shared" si="199"/>
        <v>0</v>
      </c>
      <c r="EO43" s="234">
        <f t="shared" si="200"/>
        <v>31</v>
      </c>
      <c r="EP43" s="235" t="str">
        <f t="shared" si="133"/>
        <v/>
      </c>
      <c r="EQ43" s="236" t="str">
        <f>IFERROR(+VLOOKUP(EP43,'Referencia Parámetros'!$A$2:$B$15,2),"")</f>
        <v/>
      </c>
      <c r="ER43" s="1"/>
      <c r="ES43" s="1"/>
      <c r="ET43" s="136" t="str">
        <f t="shared" si="49"/>
        <v>Completar</v>
      </c>
      <c r="EU43" s="134"/>
      <c r="EV43" s="134"/>
      <c r="EW43" s="134"/>
      <c r="EX43" s="136" t="str">
        <f t="shared" si="50"/>
        <v>Completar</v>
      </c>
      <c r="EY43" s="137" t="str">
        <f t="shared" si="51"/>
        <v>Completar</v>
      </c>
      <c r="EZ43" s="137" t="str">
        <f t="shared" si="52"/>
        <v>Completar</v>
      </c>
      <c r="FA43" s="135"/>
      <c r="FB43" s="136" t="str">
        <f t="shared" si="53"/>
        <v>Completar</v>
      </c>
      <c r="FC43" s="237">
        <f t="shared" si="201"/>
        <v>0</v>
      </c>
      <c r="FD43" s="238">
        <f t="shared" si="202"/>
        <v>0</v>
      </c>
      <c r="FE43" s="239" t="str">
        <f>IFERROR(IF(FD43&gt;20*EQ43,'Referencia Parámetros'!$D$20,IF(FD43&gt;10*EQ43,'Referencia Parámetros'!$D$21,IF(FD43&gt;5*EQ43,'Referencia Parámetros'!$D$22, IF(FD43&gt;1,'Referencia Parámetros'!$D$23,"NO APLICA")))),"")</f>
        <v/>
      </c>
      <c r="FF43" s="240" t="str">
        <f t="shared" si="135"/>
        <v/>
      </c>
      <c r="FG43" s="241">
        <f t="shared" si="136"/>
        <v>0</v>
      </c>
      <c r="FH43" s="234">
        <f t="shared" si="203"/>
        <v>0</v>
      </c>
      <c r="FI43" s="234">
        <f t="shared" si="137"/>
        <v>0</v>
      </c>
      <c r="FJ43" s="234">
        <f t="shared" si="204"/>
        <v>0</v>
      </c>
      <c r="FK43" s="242">
        <f t="shared" si="205"/>
        <v>0</v>
      </c>
      <c r="FM43" s="234">
        <f t="shared" si="206"/>
        <v>31</v>
      </c>
      <c r="FN43" s="235" t="str">
        <f t="shared" si="138"/>
        <v/>
      </c>
      <c r="FO43" s="236" t="str">
        <f>IFERROR(+VLOOKUP(FN43,'Referencia Parámetros'!$A$2:$B$15,2),"")</f>
        <v/>
      </c>
      <c r="FP43" s="1"/>
      <c r="FQ43" s="1"/>
      <c r="FR43" s="136" t="str">
        <f t="shared" si="58"/>
        <v>Completar</v>
      </c>
      <c r="FS43" s="134"/>
      <c r="FT43" s="134"/>
      <c r="FU43" s="134"/>
      <c r="FV43" s="136" t="str">
        <f t="shared" si="59"/>
        <v>Completar</v>
      </c>
      <c r="FW43" s="137" t="str">
        <f t="shared" si="60"/>
        <v>Completar</v>
      </c>
      <c r="FX43" s="137" t="str">
        <f t="shared" si="61"/>
        <v>Completar</v>
      </c>
      <c r="FY43" s="135"/>
      <c r="FZ43" s="136" t="str">
        <f t="shared" si="62"/>
        <v>Completar</v>
      </c>
      <c r="GA43" s="237">
        <f t="shared" si="207"/>
        <v>0</v>
      </c>
      <c r="GB43" s="238">
        <f t="shared" si="208"/>
        <v>0</v>
      </c>
      <c r="GC43" s="239" t="str">
        <f>IFERROR(IF(GB43&gt;20*FO43,'Referencia Parámetros'!$D$20,IF(GB43&gt;10*FO43,'Referencia Parámetros'!$D$21,IF(GB43&gt;5*FO43,'Referencia Parámetros'!$D$22, IF(GB43&gt;1,'Referencia Parámetros'!$D$23,"NO APLICA")))),"")</f>
        <v/>
      </c>
      <c r="GD43" s="240" t="str">
        <f t="shared" si="140"/>
        <v/>
      </c>
      <c r="GE43" s="241">
        <f t="shared" si="141"/>
        <v>0</v>
      </c>
      <c r="GF43" s="234">
        <f t="shared" si="209"/>
        <v>0</v>
      </c>
      <c r="GG43" s="234">
        <f t="shared" si="142"/>
        <v>0</v>
      </c>
      <c r="GH43" s="234">
        <f t="shared" si="210"/>
        <v>0</v>
      </c>
      <c r="GI43" s="242">
        <f t="shared" si="211"/>
        <v>0</v>
      </c>
      <c r="GK43" s="234">
        <f t="shared" si="212"/>
        <v>31</v>
      </c>
      <c r="GL43" s="235" t="str">
        <f t="shared" si="143"/>
        <v/>
      </c>
      <c r="GM43" s="236" t="str">
        <f>IFERROR(+VLOOKUP(GL43,'Referencia Parámetros'!$A$2:$B$15,2),"")</f>
        <v/>
      </c>
      <c r="GN43" s="1"/>
      <c r="GO43" s="1"/>
      <c r="GP43" s="136" t="str">
        <f t="shared" si="67"/>
        <v>Completar</v>
      </c>
      <c r="GQ43" s="134"/>
      <c r="GR43" s="134"/>
      <c r="GS43" s="134"/>
      <c r="GT43" s="136" t="str">
        <f t="shared" si="68"/>
        <v>Completar</v>
      </c>
      <c r="GU43" s="137" t="str">
        <f t="shared" si="69"/>
        <v>Completar</v>
      </c>
      <c r="GV43" s="137" t="str">
        <f t="shared" si="70"/>
        <v>Completar</v>
      </c>
      <c r="GW43" s="135"/>
      <c r="GX43" s="136" t="str">
        <f t="shared" si="71"/>
        <v>Completar</v>
      </c>
      <c r="GY43" s="237">
        <f t="shared" si="213"/>
        <v>0</v>
      </c>
      <c r="GZ43" s="238">
        <f t="shared" si="214"/>
        <v>0</v>
      </c>
      <c r="HA43" s="239" t="str">
        <f>IFERROR(IF(GZ43&gt;20*GM43,'Referencia Parámetros'!$D$20,IF(GZ43&gt;10*GM43,'Referencia Parámetros'!$D$21,IF(GZ43&gt;5*GM43,'Referencia Parámetros'!$D$22, IF(GZ43&gt;1,'Referencia Parámetros'!$D$23,"NO APLICA")))),"")</f>
        <v/>
      </c>
      <c r="HB43" s="240" t="str">
        <f t="shared" si="145"/>
        <v/>
      </c>
      <c r="HC43" s="241">
        <f t="shared" si="146"/>
        <v>0</v>
      </c>
      <c r="HD43" s="234">
        <f t="shared" si="215"/>
        <v>0</v>
      </c>
      <c r="HE43" s="234">
        <f t="shared" si="147"/>
        <v>0</v>
      </c>
      <c r="HF43" s="234">
        <f t="shared" si="216"/>
        <v>0</v>
      </c>
      <c r="HG43" s="242">
        <f t="shared" si="217"/>
        <v>0</v>
      </c>
      <c r="HI43" s="234">
        <f t="shared" si="218"/>
        <v>31</v>
      </c>
      <c r="HJ43" s="235" t="str">
        <f t="shared" si="148"/>
        <v/>
      </c>
      <c r="HK43" s="236" t="str">
        <f>IFERROR(+VLOOKUP(HJ43,'Referencia Parámetros'!$A$2:$B$15,2),"")</f>
        <v/>
      </c>
      <c r="HL43" s="1"/>
      <c r="HM43" s="1"/>
      <c r="HN43" s="136" t="str">
        <f t="shared" si="76"/>
        <v>Completar</v>
      </c>
      <c r="HO43" s="134"/>
      <c r="HP43" s="134"/>
      <c r="HQ43" s="134"/>
      <c r="HR43" s="136" t="str">
        <f t="shared" si="77"/>
        <v>Completar</v>
      </c>
      <c r="HS43" s="137" t="str">
        <f t="shared" si="78"/>
        <v>Completar</v>
      </c>
      <c r="HT43" s="137" t="str">
        <f t="shared" si="79"/>
        <v>Completar</v>
      </c>
      <c r="HU43" s="135"/>
      <c r="HV43" s="136" t="str">
        <f t="shared" si="80"/>
        <v>Completar</v>
      </c>
      <c r="HW43" s="237">
        <f t="shared" si="219"/>
        <v>0</v>
      </c>
      <c r="HX43" s="238">
        <f t="shared" si="220"/>
        <v>0</v>
      </c>
      <c r="HY43" s="239" t="str">
        <f>IFERROR(IF(HX43&gt;20*HK43,'Referencia Parámetros'!$D$20,IF(HX43&gt;10*HK43,'Referencia Parámetros'!$D$21,IF(HX43&gt;5*HK43,'Referencia Parámetros'!$D$22, IF(HX43&gt;1,'Referencia Parámetros'!$D$23,"NO APLICA")))),"")</f>
        <v/>
      </c>
      <c r="HZ43" s="240" t="str">
        <f t="shared" si="150"/>
        <v/>
      </c>
      <c r="IA43" s="241">
        <f t="shared" si="151"/>
        <v>0</v>
      </c>
      <c r="IB43" s="234">
        <f t="shared" si="221"/>
        <v>0</v>
      </c>
      <c r="IC43" s="234">
        <f t="shared" si="152"/>
        <v>0</v>
      </c>
      <c r="ID43" s="234">
        <f t="shared" si="222"/>
        <v>0</v>
      </c>
      <c r="IE43" s="242">
        <f t="shared" si="223"/>
        <v>0</v>
      </c>
      <c r="IG43" s="234">
        <f t="shared" si="224"/>
        <v>31</v>
      </c>
      <c r="IH43" s="235" t="str">
        <f t="shared" si="153"/>
        <v/>
      </c>
      <c r="II43" s="236" t="str">
        <f>IFERROR(+VLOOKUP(IH43,'Referencia Parámetros'!$A$2:$B$15,2),"")</f>
        <v/>
      </c>
      <c r="IJ43" s="1"/>
      <c r="IK43" s="1"/>
      <c r="IL43" s="136" t="str">
        <f t="shared" si="85"/>
        <v>Completar</v>
      </c>
      <c r="IM43" s="134"/>
      <c r="IN43" s="134"/>
      <c r="IO43" s="134"/>
      <c r="IP43" s="136" t="str">
        <f t="shared" si="86"/>
        <v>Completar</v>
      </c>
      <c r="IQ43" s="137" t="str">
        <f t="shared" si="87"/>
        <v>Completar</v>
      </c>
      <c r="IR43" s="137" t="str">
        <f t="shared" si="88"/>
        <v>Completar</v>
      </c>
      <c r="IS43" s="135"/>
      <c r="IT43" s="136" t="str">
        <f t="shared" si="89"/>
        <v>Completar</v>
      </c>
      <c r="IU43" s="237">
        <f t="shared" si="225"/>
        <v>0</v>
      </c>
      <c r="IV43" s="238">
        <f t="shared" si="226"/>
        <v>0</v>
      </c>
      <c r="IW43" s="239" t="str">
        <f>IFERROR(IF(IV43&gt;20*II43,'Referencia Parámetros'!$D$20,IF(IV43&gt;10*II43,'Referencia Parámetros'!$D$21,IF(IV43&gt;5*II43,'Referencia Parámetros'!$D$22, IF(IV43&gt;1,'Referencia Parámetros'!$D$23,"NO APLICA")))),"")</f>
        <v/>
      </c>
      <c r="IX43" s="240" t="str">
        <f t="shared" si="155"/>
        <v/>
      </c>
      <c r="IY43" s="241">
        <f t="shared" si="156"/>
        <v>0</v>
      </c>
      <c r="IZ43" s="234">
        <f t="shared" si="227"/>
        <v>0</v>
      </c>
      <c r="JA43" s="234">
        <f t="shared" si="157"/>
        <v>0</v>
      </c>
      <c r="JB43" s="234">
        <f t="shared" si="228"/>
        <v>0</v>
      </c>
      <c r="JC43" s="242">
        <f t="shared" si="229"/>
        <v>0</v>
      </c>
      <c r="JD43" s="198"/>
      <c r="JE43" s="234">
        <f t="shared" si="230"/>
        <v>31</v>
      </c>
      <c r="JF43" s="235" t="str">
        <f t="shared" si="158"/>
        <v/>
      </c>
      <c r="JG43" s="236" t="str">
        <f>IFERROR(+VLOOKUP(JF43,'Referencia Parámetros'!$A$2:$B$15,2),"")</f>
        <v/>
      </c>
      <c r="JH43" s="1"/>
      <c r="JI43" s="1"/>
      <c r="JJ43" s="136" t="str">
        <f t="shared" si="94"/>
        <v>Completar</v>
      </c>
      <c r="JK43" s="134"/>
      <c r="JL43" s="134"/>
      <c r="JM43" s="134"/>
      <c r="JN43" s="136" t="str">
        <f t="shared" si="95"/>
        <v>Completar</v>
      </c>
      <c r="JO43" s="137" t="str">
        <f t="shared" si="96"/>
        <v>Completar</v>
      </c>
      <c r="JP43" s="137" t="str">
        <f t="shared" si="97"/>
        <v>Completar</v>
      </c>
      <c r="JQ43" s="135"/>
      <c r="JR43" s="136" t="str">
        <f t="shared" si="98"/>
        <v>Completar</v>
      </c>
      <c r="JS43" s="237">
        <f t="shared" si="231"/>
        <v>0</v>
      </c>
      <c r="JT43" s="238">
        <f t="shared" si="232"/>
        <v>0</v>
      </c>
      <c r="JU43" s="239" t="str">
        <f>IFERROR(IF(JT43&gt;20*JG43,'Referencia Parámetros'!$D$20,IF(JT43&gt;10*JG43,'Referencia Parámetros'!$D$21,IF(JT43&gt;5*JG43,'Referencia Parámetros'!$D$22, IF(JT43&gt;1,'Referencia Parámetros'!$D$23,"NO APLICA")))),"")</f>
        <v/>
      </c>
      <c r="JV43" s="240" t="str">
        <f t="shared" si="160"/>
        <v/>
      </c>
      <c r="JW43" s="241">
        <f t="shared" si="161"/>
        <v>0</v>
      </c>
      <c r="JX43" s="234">
        <f t="shared" si="233"/>
        <v>0</v>
      </c>
      <c r="JY43" s="234">
        <f t="shared" si="162"/>
        <v>0</v>
      </c>
      <c r="JZ43" s="234">
        <f t="shared" si="234"/>
        <v>0</v>
      </c>
      <c r="KA43" s="242">
        <f t="shared" si="235"/>
        <v>0</v>
      </c>
    </row>
    <row r="44" spans="1:287" x14ac:dyDescent="0.25">
      <c r="A44" s="234">
        <f t="shared" si="163"/>
        <v>32</v>
      </c>
      <c r="B44" s="235" t="str">
        <f t="shared" si="164"/>
        <v/>
      </c>
      <c r="C44" s="236" t="str">
        <f>+IFERROR(VLOOKUP(B44,'Referencia Parámetros'!$A$2:$B$18,2),"")</f>
        <v/>
      </c>
      <c r="D44" s="1"/>
      <c r="E44" s="1"/>
      <c r="F44" s="136" t="str">
        <f>IFERROR(+VLOOKUP(D44,'Año 1'!JI$14:JK$113,3,FALSE),"Completar")</f>
        <v>Completar</v>
      </c>
      <c r="G44" s="134"/>
      <c r="H44" s="134"/>
      <c r="I44" s="134"/>
      <c r="J44" s="136" t="str">
        <f>+IFERROR(VLOOKUP(D44,'Año 1'!JI$14:JS$113,7,0),"Completar")</f>
        <v>Completar</v>
      </c>
      <c r="K44" s="137" t="str">
        <f>IFERROR(VLOOKUP(D44,'Año 1'!JI$14:JS$113,8,FALSE),"Completar")</f>
        <v>Completar</v>
      </c>
      <c r="L44" s="137" t="str">
        <f>IFERROR(VLOOKUP(D44,'Año 1'!JI$14:JS$113,9,FALSE),"Completar")</f>
        <v>Completar</v>
      </c>
      <c r="M44" s="135"/>
      <c r="N44" s="136" t="str">
        <f>IFERROR(VLOOKUP(D44,'Año 1'!JI$14:JS$113,11,FALSE),"Completar")</f>
        <v>Completar</v>
      </c>
      <c r="O44" s="237">
        <f t="shared" si="165"/>
        <v>0</v>
      </c>
      <c r="P44" s="238">
        <f t="shared" si="166"/>
        <v>0</v>
      </c>
      <c r="Q44" s="239" t="str">
        <f>IFERROR(IF(P44&gt;20*C44,'Referencia Parámetros'!$D$20,IF(P44&gt;10*C44,'Referencia Parámetros'!$D$21,IF(P44&gt;5*C44,'Referencia Parámetros'!$D$22, IF(P44&gt;1,'Referencia Parámetros'!$D$23,"NO APLICA")))),"")</f>
        <v/>
      </c>
      <c r="R44" s="240" t="str">
        <f t="shared" si="105"/>
        <v/>
      </c>
      <c r="S44" s="241">
        <f t="shared" si="106"/>
        <v>0</v>
      </c>
      <c r="T44" s="234">
        <f t="shared" si="167"/>
        <v>0</v>
      </c>
      <c r="U44" s="234">
        <f t="shared" si="107"/>
        <v>0</v>
      </c>
      <c r="V44" s="234">
        <f t="shared" si="168"/>
        <v>0</v>
      </c>
      <c r="W44" s="242">
        <f t="shared" si="169"/>
        <v>0</v>
      </c>
      <c r="Y44" s="234">
        <f t="shared" si="170"/>
        <v>32</v>
      </c>
      <c r="Z44" s="235" t="str">
        <f t="shared" si="108"/>
        <v/>
      </c>
      <c r="AA44" s="236" t="str">
        <f>IFERROR(VLOOKUP(Z44,'Referencia Parámetros'!$A$2:$B$15,2),"")</f>
        <v/>
      </c>
      <c r="AB44" s="1"/>
      <c r="AC44" s="1"/>
      <c r="AD44" s="136" t="str">
        <f t="shared" si="4"/>
        <v>Completar</v>
      </c>
      <c r="AE44" s="134"/>
      <c r="AF44" s="134"/>
      <c r="AG44" s="134"/>
      <c r="AH44" s="136" t="str">
        <f t="shared" si="5"/>
        <v>Completar</v>
      </c>
      <c r="AI44" s="137" t="str">
        <f t="shared" si="6"/>
        <v>Completar</v>
      </c>
      <c r="AJ44" s="137" t="str">
        <f t="shared" si="7"/>
        <v>Completar</v>
      </c>
      <c r="AK44" s="135"/>
      <c r="AL44" s="136" t="str">
        <f t="shared" si="8"/>
        <v>Completar</v>
      </c>
      <c r="AM44" s="237">
        <f t="shared" si="171"/>
        <v>0</v>
      </c>
      <c r="AN44" s="238">
        <f t="shared" si="172"/>
        <v>0</v>
      </c>
      <c r="AO44" s="239" t="str">
        <f>IFERROR(IF(AN44&gt;20*AA44,'Referencia Parámetros'!$D$20,IF(AN44&gt;10*AA44,'Referencia Parámetros'!$D$21,IF(AN44&gt;5*AA44,'Referencia Parámetros'!$D$22, IF(AN44&gt;1,'Referencia Parámetros'!$D$23,"NO APLICA")))),"")</f>
        <v/>
      </c>
      <c r="AP44" s="240" t="str">
        <f t="shared" si="110"/>
        <v/>
      </c>
      <c r="AQ44" s="241">
        <f t="shared" si="111"/>
        <v>0</v>
      </c>
      <c r="AR44" s="234">
        <f t="shared" si="173"/>
        <v>0</v>
      </c>
      <c r="AS44" s="234">
        <f t="shared" si="112"/>
        <v>0</v>
      </c>
      <c r="AT44" s="234">
        <f t="shared" si="174"/>
        <v>0</v>
      </c>
      <c r="AU44" s="242">
        <f t="shared" si="175"/>
        <v>0</v>
      </c>
      <c r="AW44" s="234">
        <f t="shared" si="176"/>
        <v>32</v>
      </c>
      <c r="AX44" s="235" t="str">
        <f t="shared" si="113"/>
        <v/>
      </c>
      <c r="AY44" s="236" t="str">
        <f>IFERROR(VLOOKUP(AX44,'Referencia Parámetros'!$A$2:$B$15,2),"")</f>
        <v/>
      </c>
      <c r="AZ44" s="1"/>
      <c r="BA44" s="1"/>
      <c r="BB44" s="136" t="str">
        <f t="shared" si="13"/>
        <v>Completar</v>
      </c>
      <c r="BC44" s="134"/>
      <c r="BD44" s="134"/>
      <c r="BE44" s="134"/>
      <c r="BF44" s="136" t="str">
        <f t="shared" si="14"/>
        <v>Completar</v>
      </c>
      <c r="BG44" s="137" t="str">
        <f t="shared" si="15"/>
        <v>Completar</v>
      </c>
      <c r="BH44" s="137" t="str">
        <f t="shared" si="16"/>
        <v>Completar</v>
      </c>
      <c r="BI44" s="135"/>
      <c r="BJ44" s="136" t="str">
        <f t="shared" si="17"/>
        <v>Completar</v>
      </c>
      <c r="BK44" s="237">
        <f t="shared" si="177"/>
        <v>0</v>
      </c>
      <c r="BL44" s="238">
        <f t="shared" si="178"/>
        <v>0</v>
      </c>
      <c r="BM44" s="239" t="str">
        <f>IFERROR(IF(BL44&gt;20*AY44,'Referencia Parámetros'!$D$20,IF(BL44&gt;10*AY44,'Referencia Parámetros'!$D$21,IF(BL44&gt;5*AY44,'Referencia Parámetros'!$D$22, IF(BL44&gt;1,'Referencia Parámetros'!$D$23,"NO APLICA")))),"")</f>
        <v/>
      </c>
      <c r="BN44" s="240" t="str">
        <f t="shared" si="115"/>
        <v/>
      </c>
      <c r="BO44" s="241">
        <f t="shared" si="116"/>
        <v>0</v>
      </c>
      <c r="BP44" s="234">
        <f t="shared" si="179"/>
        <v>0</v>
      </c>
      <c r="BQ44" s="234">
        <f t="shared" si="117"/>
        <v>0</v>
      </c>
      <c r="BR44" s="234">
        <f t="shared" si="180"/>
        <v>0</v>
      </c>
      <c r="BS44" s="242">
        <f t="shared" si="181"/>
        <v>0</v>
      </c>
      <c r="BU44" s="234">
        <f t="shared" si="182"/>
        <v>32</v>
      </c>
      <c r="BV44" s="235" t="str">
        <f t="shared" si="118"/>
        <v/>
      </c>
      <c r="BW44" s="236" t="str">
        <f>IFERROR(VLOOKUP(BV44,'Referencia Parámetros'!$A$2:$B$15,2),"")</f>
        <v/>
      </c>
      <c r="BX44" s="1"/>
      <c r="BY44" s="1"/>
      <c r="BZ44" s="136" t="str">
        <f t="shared" si="22"/>
        <v>Completar</v>
      </c>
      <c r="CA44" s="134"/>
      <c r="CB44" s="134"/>
      <c r="CC44" s="134"/>
      <c r="CD44" s="136" t="str">
        <f t="shared" si="23"/>
        <v>Completar</v>
      </c>
      <c r="CE44" s="137" t="str">
        <f t="shared" si="24"/>
        <v>Completar</v>
      </c>
      <c r="CF44" s="137" t="str">
        <f t="shared" si="25"/>
        <v>Completar</v>
      </c>
      <c r="CG44" s="135"/>
      <c r="CH44" s="136" t="str">
        <f t="shared" si="26"/>
        <v>Completar</v>
      </c>
      <c r="CI44" s="237">
        <f t="shared" si="183"/>
        <v>0</v>
      </c>
      <c r="CJ44" s="238">
        <f t="shared" si="184"/>
        <v>0</v>
      </c>
      <c r="CK44" s="239" t="str">
        <f>IFERROR(IF(CJ44&gt;20*BW44,'Referencia Parámetros'!$D$20,IF(CJ44&gt;10*BW44,'Referencia Parámetros'!$D$21,IF(CJ44&gt;5*BW44,'Referencia Parámetros'!$D$22, IF(CJ44&gt;1,'Referencia Parámetros'!$D$23,"NO APLICA")))),"")</f>
        <v/>
      </c>
      <c r="CL44" s="240" t="str">
        <f t="shared" si="120"/>
        <v/>
      </c>
      <c r="CM44" s="241">
        <f t="shared" si="121"/>
        <v>0</v>
      </c>
      <c r="CN44" s="234">
        <f t="shared" si="185"/>
        <v>0</v>
      </c>
      <c r="CO44" s="234">
        <f t="shared" si="122"/>
        <v>0</v>
      </c>
      <c r="CP44" s="234">
        <f t="shared" si="186"/>
        <v>0</v>
      </c>
      <c r="CQ44" s="242">
        <f t="shared" si="187"/>
        <v>0</v>
      </c>
      <c r="CS44" s="234">
        <f t="shared" si="188"/>
        <v>32</v>
      </c>
      <c r="CT44" s="235" t="str">
        <f t="shared" si="123"/>
        <v/>
      </c>
      <c r="CU44" s="236" t="str">
        <f>IFERROR(+VLOOKUP(CT44,'Referencia Parámetros'!$A$2:$B$15,2),"")</f>
        <v/>
      </c>
      <c r="CV44" s="1"/>
      <c r="CW44" s="1"/>
      <c r="CX44" s="136" t="str">
        <f t="shared" si="31"/>
        <v>Completar</v>
      </c>
      <c r="CY44" s="134"/>
      <c r="CZ44" s="134"/>
      <c r="DA44" s="134"/>
      <c r="DB44" s="136" t="str">
        <f t="shared" si="32"/>
        <v>Completar</v>
      </c>
      <c r="DC44" s="137" t="str">
        <f t="shared" si="33"/>
        <v>Completar</v>
      </c>
      <c r="DD44" s="137" t="str">
        <f t="shared" si="34"/>
        <v>Completar</v>
      </c>
      <c r="DE44" s="135"/>
      <c r="DF44" s="136" t="str">
        <f t="shared" si="35"/>
        <v>Completar</v>
      </c>
      <c r="DG44" s="237">
        <f t="shared" si="189"/>
        <v>0</v>
      </c>
      <c r="DH44" s="238">
        <f t="shared" si="190"/>
        <v>0</v>
      </c>
      <c r="DI44" s="239" t="str">
        <f>IFERROR(IF(DH44&gt;20*CU44,'Referencia Parámetros'!$D$20,IF(DH44&gt;10*CU44,'Referencia Parámetros'!$D$21,IF(DH44&gt;5*CU44,'Referencia Parámetros'!$D$22, IF(DH44&gt;1,'Referencia Parámetros'!$D$23,"NO APLICA")))),"")</f>
        <v/>
      </c>
      <c r="DJ44" s="240" t="str">
        <f t="shared" si="125"/>
        <v/>
      </c>
      <c r="DK44" s="241">
        <f t="shared" si="126"/>
        <v>0</v>
      </c>
      <c r="DL44" s="234">
        <f t="shared" si="191"/>
        <v>0</v>
      </c>
      <c r="DM44" s="234">
        <f t="shared" si="127"/>
        <v>0</v>
      </c>
      <c r="DN44" s="234">
        <f t="shared" si="192"/>
        <v>0</v>
      </c>
      <c r="DO44" s="242">
        <f t="shared" si="193"/>
        <v>0</v>
      </c>
      <c r="DQ44" s="234">
        <f t="shared" si="194"/>
        <v>32</v>
      </c>
      <c r="DR44" s="235" t="str">
        <f t="shared" si="128"/>
        <v/>
      </c>
      <c r="DS44" s="236" t="str">
        <f>IFERROR(+VLOOKUP(DR44,'Referencia Parámetros'!$A$2:$B$15,2),"")</f>
        <v/>
      </c>
      <c r="DT44" s="1"/>
      <c r="DU44" s="1"/>
      <c r="DV44" s="136" t="str">
        <f t="shared" si="40"/>
        <v>Completar</v>
      </c>
      <c r="DW44" s="134"/>
      <c r="DX44" s="134"/>
      <c r="DY44" s="134"/>
      <c r="DZ44" s="136" t="str">
        <f t="shared" si="41"/>
        <v>Completar</v>
      </c>
      <c r="EA44" s="137" t="str">
        <f t="shared" si="42"/>
        <v>Completar</v>
      </c>
      <c r="EB44" s="137" t="str">
        <f t="shared" si="43"/>
        <v>Completar</v>
      </c>
      <c r="EC44" s="135"/>
      <c r="ED44" s="136" t="str">
        <f t="shared" si="44"/>
        <v>Completar</v>
      </c>
      <c r="EE44" s="237">
        <f t="shared" si="195"/>
        <v>0</v>
      </c>
      <c r="EF44" s="238">
        <f t="shared" si="196"/>
        <v>0</v>
      </c>
      <c r="EG44" s="239" t="str">
        <f>IFERROR(IF(EF44&gt;20*DS44,'Referencia Parámetros'!$D$20,IF(EF44&gt;10*DS44,'Referencia Parámetros'!$D$21,IF(EF44&gt;5*DS44,'Referencia Parámetros'!$D$22, IF(EF44&gt;1,'Referencia Parámetros'!$D$23,"NO APLICA")))),"")</f>
        <v/>
      </c>
      <c r="EH44" s="240" t="str">
        <f t="shared" si="130"/>
        <v/>
      </c>
      <c r="EI44" s="241">
        <f t="shared" si="131"/>
        <v>0</v>
      </c>
      <c r="EJ44" s="234">
        <f t="shared" si="197"/>
        <v>0</v>
      </c>
      <c r="EK44" s="234">
        <f t="shared" si="132"/>
        <v>0</v>
      </c>
      <c r="EL44" s="234">
        <f t="shared" si="198"/>
        <v>0</v>
      </c>
      <c r="EM44" s="242">
        <f t="shared" si="199"/>
        <v>0</v>
      </c>
      <c r="EO44" s="234">
        <f t="shared" si="200"/>
        <v>32</v>
      </c>
      <c r="EP44" s="235" t="str">
        <f t="shared" si="133"/>
        <v/>
      </c>
      <c r="EQ44" s="236" t="str">
        <f>IFERROR(+VLOOKUP(EP44,'Referencia Parámetros'!$A$2:$B$15,2),"")</f>
        <v/>
      </c>
      <c r="ER44" s="1"/>
      <c r="ES44" s="1"/>
      <c r="ET44" s="136" t="str">
        <f t="shared" si="49"/>
        <v>Completar</v>
      </c>
      <c r="EU44" s="134"/>
      <c r="EV44" s="134"/>
      <c r="EW44" s="134"/>
      <c r="EX44" s="136" t="str">
        <f t="shared" si="50"/>
        <v>Completar</v>
      </c>
      <c r="EY44" s="137" t="str">
        <f t="shared" si="51"/>
        <v>Completar</v>
      </c>
      <c r="EZ44" s="137" t="str">
        <f t="shared" si="52"/>
        <v>Completar</v>
      </c>
      <c r="FA44" s="135"/>
      <c r="FB44" s="136" t="str">
        <f t="shared" si="53"/>
        <v>Completar</v>
      </c>
      <c r="FC44" s="237">
        <f t="shared" si="201"/>
        <v>0</v>
      </c>
      <c r="FD44" s="238">
        <f t="shared" si="202"/>
        <v>0</v>
      </c>
      <c r="FE44" s="239" t="str">
        <f>IFERROR(IF(FD44&gt;20*EQ44,'Referencia Parámetros'!$D$20,IF(FD44&gt;10*EQ44,'Referencia Parámetros'!$D$21,IF(FD44&gt;5*EQ44,'Referencia Parámetros'!$D$22, IF(FD44&gt;1,'Referencia Parámetros'!$D$23,"NO APLICA")))),"")</f>
        <v/>
      </c>
      <c r="FF44" s="240" t="str">
        <f t="shared" si="135"/>
        <v/>
      </c>
      <c r="FG44" s="241">
        <f t="shared" si="136"/>
        <v>0</v>
      </c>
      <c r="FH44" s="234">
        <f t="shared" si="203"/>
        <v>0</v>
      </c>
      <c r="FI44" s="234">
        <f t="shared" si="137"/>
        <v>0</v>
      </c>
      <c r="FJ44" s="234">
        <f t="shared" si="204"/>
        <v>0</v>
      </c>
      <c r="FK44" s="242">
        <f t="shared" si="205"/>
        <v>0</v>
      </c>
      <c r="FM44" s="234">
        <f t="shared" si="206"/>
        <v>32</v>
      </c>
      <c r="FN44" s="235" t="str">
        <f t="shared" si="138"/>
        <v/>
      </c>
      <c r="FO44" s="236" t="str">
        <f>IFERROR(+VLOOKUP(FN44,'Referencia Parámetros'!$A$2:$B$15,2),"")</f>
        <v/>
      </c>
      <c r="FP44" s="1"/>
      <c r="FQ44" s="1"/>
      <c r="FR44" s="136" t="str">
        <f t="shared" si="58"/>
        <v>Completar</v>
      </c>
      <c r="FS44" s="134"/>
      <c r="FT44" s="134"/>
      <c r="FU44" s="134"/>
      <c r="FV44" s="136" t="str">
        <f t="shared" si="59"/>
        <v>Completar</v>
      </c>
      <c r="FW44" s="137" t="str">
        <f t="shared" si="60"/>
        <v>Completar</v>
      </c>
      <c r="FX44" s="137" t="str">
        <f t="shared" si="61"/>
        <v>Completar</v>
      </c>
      <c r="FY44" s="135"/>
      <c r="FZ44" s="136" t="str">
        <f t="shared" si="62"/>
        <v>Completar</v>
      </c>
      <c r="GA44" s="237">
        <f t="shared" si="207"/>
        <v>0</v>
      </c>
      <c r="GB44" s="238">
        <f t="shared" si="208"/>
        <v>0</v>
      </c>
      <c r="GC44" s="239" t="str">
        <f>IFERROR(IF(GB44&gt;20*FO44,'Referencia Parámetros'!$D$20,IF(GB44&gt;10*FO44,'Referencia Parámetros'!$D$21,IF(GB44&gt;5*FO44,'Referencia Parámetros'!$D$22, IF(GB44&gt;1,'Referencia Parámetros'!$D$23,"NO APLICA")))),"")</f>
        <v/>
      </c>
      <c r="GD44" s="240" t="str">
        <f t="shared" si="140"/>
        <v/>
      </c>
      <c r="GE44" s="241">
        <f t="shared" si="141"/>
        <v>0</v>
      </c>
      <c r="GF44" s="234">
        <f t="shared" si="209"/>
        <v>0</v>
      </c>
      <c r="GG44" s="234">
        <f t="shared" si="142"/>
        <v>0</v>
      </c>
      <c r="GH44" s="234">
        <f t="shared" si="210"/>
        <v>0</v>
      </c>
      <c r="GI44" s="242">
        <f t="shared" si="211"/>
        <v>0</v>
      </c>
      <c r="GK44" s="234">
        <f t="shared" si="212"/>
        <v>32</v>
      </c>
      <c r="GL44" s="235" t="str">
        <f t="shared" si="143"/>
        <v/>
      </c>
      <c r="GM44" s="236" t="str">
        <f>IFERROR(+VLOOKUP(GL44,'Referencia Parámetros'!$A$2:$B$15,2),"")</f>
        <v/>
      </c>
      <c r="GN44" s="1"/>
      <c r="GO44" s="1"/>
      <c r="GP44" s="136" t="str">
        <f t="shared" si="67"/>
        <v>Completar</v>
      </c>
      <c r="GQ44" s="134"/>
      <c r="GR44" s="134"/>
      <c r="GS44" s="134"/>
      <c r="GT44" s="136" t="str">
        <f t="shared" si="68"/>
        <v>Completar</v>
      </c>
      <c r="GU44" s="137" t="str">
        <f t="shared" si="69"/>
        <v>Completar</v>
      </c>
      <c r="GV44" s="137" t="str">
        <f t="shared" si="70"/>
        <v>Completar</v>
      </c>
      <c r="GW44" s="135"/>
      <c r="GX44" s="136" t="str">
        <f t="shared" si="71"/>
        <v>Completar</v>
      </c>
      <c r="GY44" s="237">
        <f t="shared" si="213"/>
        <v>0</v>
      </c>
      <c r="GZ44" s="238">
        <f t="shared" si="214"/>
        <v>0</v>
      </c>
      <c r="HA44" s="239" t="str">
        <f>IFERROR(IF(GZ44&gt;20*GM44,'Referencia Parámetros'!$D$20,IF(GZ44&gt;10*GM44,'Referencia Parámetros'!$D$21,IF(GZ44&gt;5*GM44,'Referencia Parámetros'!$D$22, IF(GZ44&gt;1,'Referencia Parámetros'!$D$23,"NO APLICA")))),"")</f>
        <v/>
      </c>
      <c r="HB44" s="240" t="str">
        <f t="shared" si="145"/>
        <v/>
      </c>
      <c r="HC44" s="241">
        <f t="shared" si="146"/>
        <v>0</v>
      </c>
      <c r="HD44" s="234">
        <f t="shared" si="215"/>
        <v>0</v>
      </c>
      <c r="HE44" s="234">
        <f t="shared" si="147"/>
        <v>0</v>
      </c>
      <c r="HF44" s="234">
        <f t="shared" si="216"/>
        <v>0</v>
      </c>
      <c r="HG44" s="242">
        <f t="shared" si="217"/>
        <v>0</v>
      </c>
      <c r="HI44" s="234">
        <f t="shared" si="218"/>
        <v>32</v>
      </c>
      <c r="HJ44" s="235" t="str">
        <f t="shared" si="148"/>
        <v/>
      </c>
      <c r="HK44" s="236" t="str">
        <f>IFERROR(+VLOOKUP(HJ44,'Referencia Parámetros'!$A$2:$B$15,2),"")</f>
        <v/>
      </c>
      <c r="HL44" s="1"/>
      <c r="HM44" s="1"/>
      <c r="HN44" s="136" t="str">
        <f t="shared" si="76"/>
        <v>Completar</v>
      </c>
      <c r="HO44" s="134"/>
      <c r="HP44" s="134"/>
      <c r="HQ44" s="134"/>
      <c r="HR44" s="136" t="str">
        <f t="shared" si="77"/>
        <v>Completar</v>
      </c>
      <c r="HS44" s="137" t="str">
        <f t="shared" si="78"/>
        <v>Completar</v>
      </c>
      <c r="HT44" s="137" t="str">
        <f t="shared" si="79"/>
        <v>Completar</v>
      </c>
      <c r="HU44" s="135"/>
      <c r="HV44" s="136" t="str">
        <f t="shared" si="80"/>
        <v>Completar</v>
      </c>
      <c r="HW44" s="237">
        <f t="shared" si="219"/>
        <v>0</v>
      </c>
      <c r="HX44" s="238">
        <f t="shared" si="220"/>
        <v>0</v>
      </c>
      <c r="HY44" s="239" t="str">
        <f>IFERROR(IF(HX44&gt;20*HK44,'Referencia Parámetros'!$D$20,IF(HX44&gt;10*HK44,'Referencia Parámetros'!$D$21,IF(HX44&gt;5*HK44,'Referencia Parámetros'!$D$22, IF(HX44&gt;1,'Referencia Parámetros'!$D$23,"NO APLICA")))),"")</f>
        <v/>
      </c>
      <c r="HZ44" s="240" t="str">
        <f t="shared" si="150"/>
        <v/>
      </c>
      <c r="IA44" s="241">
        <f t="shared" si="151"/>
        <v>0</v>
      </c>
      <c r="IB44" s="234">
        <f t="shared" si="221"/>
        <v>0</v>
      </c>
      <c r="IC44" s="234">
        <f t="shared" si="152"/>
        <v>0</v>
      </c>
      <c r="ID44" s="234">
        <f t="shared" si="222"/>
        <v>0</v>
      </c>
      <c r="IE44" s="242">
        <f t="shared" si="223"/>
        <v>0</v>
      </c>
      <c r="IG44" s="234">
        <f t="shared" si="224"/>
        <v>32</v>
      </c>
      <c r="IH44" s="235" t="str">
        <f t="shared" si="153"/>
        <v/>
      </c>
      <c r="II44" s="236" t="str">
        <f>IFERROR(+VLOOKUP(IH44,'Referencia Parámetros'!$A$2:$B$15,2),"")</f>
        <v/>
      </c>
      <c r="IJ44" s="1"/>
      <c r="IK44" s="1"/>
      <c r="IL44" s="136" t="str">
        <f t="shared" si="85"/>
        <v>Completar</v>
      </c>
      <c r="IM44" s="134"/>
      <c r="IN44" s="134"/>
      <c r="IO44" s="134"/>
      <c r="IP44" s="136" t="str">
        <f t="shared" si="86"/>
        <v>Completar</v>
      </c>
      <c r="IQ44" s="137" t="str">
        <f t="shared" si="87"/>
        <v>Completar</v>
      </c>
      <c r="IR44" s="137" t="str">
        <f t="shared" si="88"/>
        <v>Completar</v>
      </c>
      <c r="IS44" s="135"/>
      <c r="IT44" s="136" t="str">
        <f t="shared" si="89"/>
        <v>Completar</v>
      </c>
      <c r="IU44" s="237">
        <f t="shared" si="225"/>
        <v>0</v>
      </c>
      <c r="IV44" s="238">
        <f t="shared" si="226"/>
        <v>0</v>
      </c>
      <c r="IW44" s="239" t="str">
        <f>IFERROR(IF(IV44&gt;20*II44,'Referencia Parámetros'!$D$20,IF(IV44&gt;10*II44,'Referencia Parámetros'!$D$21,IF(IV44&gt;5*II44,'Referencia Parámetros'!$D$22, IF(IV44&gt;1,'Referencia Parámetros'!$D$23,"NO APLICA")))),"")</f>
        <v/>
      </c>
      <c r="IX44" s="240" t="str">
        <f t="shared" si="155"/>
        <v/>
      </c>
      <c r="IY44" s="241">
        <f t="shared" si="156"/>
        <v>0</v>
      </c>
      <c r="IZ44" s="234">
        <f t="shared" si="227"/>
        <v>0</v>
      </c>
      <c r="JA44" s="234">
        <f t="shared" si="157"/>
        <v>0</v>
      </c>
      <c r="JB44" s="234">
        <f t="shared" si="228"/>
        <v>0</v>
      </c>
      <c r="JC44" s="242">
        <f t="shared" si="229"/>
        <v>0</v>
      </c>
      <c r="JD44" s="198"/>
      <c r="JE44" s="234">
        <f t="shared" si="230"/>
        <v>32</v>
      </c>
      <c r="JF44" s="235" t="str">
        <f t="shared" si="158"/>
        <v/>
      </c>
      <c r="JG44" s="236" t="str">
        <f>IFERROR(+VLOOKUP(JF44,'Referencia Parámetros'!$A$2:$B$15,2),"")</f>
        <v/>
      </c>
      <c r="JH44" s="1"/>
      <c r="JI44" s="1"/>
      <c r="JJ44" s="136" t="str">
        <f t="shared" si="94"/>
        <v>Completar</v>
      </c>
      <c r="JK44" s="134"/>
      <c r="JL44" s="134"/>
      <c r="JM44" s="134"/>
      <c r="JN44" s="136" t="str">
        <f t="shared" si="95"/>
        <v>Completar</v>
      </c>
      <c r="JO44" s="137" t="str">
        <f t="shared" si="96"/>
        <v>Completar</v>
      </c>
      <c r="JP44" s="137" t="str">
        <f t="shared" si="97"/>
        <v>Completar</v>
      </c>
      <c r="JQ44" s="135"/>
      <c r="JR44" s="136" t="str">
        <f t="shared" si="98"/>
        <v>Completar</v>
      </c>
      <c r="JS44" s="237">
        <f t="shared" si="231"/>
        <v>0</v>
      </c>
      <c r="JT44" s="238">
        <f t="shared" si="232"/>
        <v>0</v>
      </c>
      <c r="JU44" s="239" t="str">
        <f>IFERROR(IF(JT44&gt;20*JG44,'Referencia Parámetros'!$D$20,IF(JT44&gt;10*JG44,'Referencia Parámetros'!$D$21,IF(JT44&gt;5*JG44,'Referencia Parámetros'!$D$22, IF(JT44&gt;1,'Referencia Parámetros'!$D$23,"NO APLICA")))),"")</f>
        <v/>
      </c>
      <c r="JV44" s="240" t="str">
        <f t="shared" si="160"/>
        <v/>
      </c>
      <c r="JW44" s="241">
        <f t="shared" si="161"/>
        <v>0</v>
      </c>
      <c r="JX44" s="234">
        <f t="shared" si="233"/>
        <v>0</v>
      </c>
      <c r="JY44" s="234">
        <f t="shared" si="162"/>
        <v>0</v>
      </c>
      <c r="JZ44" s="234">
        <f t="shared" si="234"/>
        <v>0</v>
      </c>
      <c r="KA44" s="242">
        <f t="shared" si="235"/>
        <v>0</v>
      </c>
    </row>
    <row r="45" spans="1:287" x14ac:dyDescent="0.25">
      <c r="A45" s="234">
        <f t="shared" si="163"/>
        <v>33</v>
      </c>
      <c r="B45" s="235" t="str">
        <f t="shared" si="164"/>
        <v/>
      </c>
      <c r="C45" s="236" t="str">
        <f>+IFERROR(VLOOKUP(B45,'Referencia Parámetros'!$A$2:$B$18,2),"")</f>
        <v/>
      </c>
      <c r="D45" s="1"/>
      <c r="E45" s="1"/>
      <c r="F45" s="136" t="str">
        <f>IFERROR(+VLOOKUP(D45,'Año 1'!JI$14:JK$113,3,FALSE),"Completar")</f>
        <v>Completar</v>
      </c>
      <c r="G45" s="134"/>
      <c r="H45" s="134"/>
      <c r="I45" s="134"/>
      <c r="J45" s="136" t="str">
        <f>+IFERROR(VLOOKUP(D45,'Año 1'!JI$14:JS$113,7,0),"Completar")</f>
        <v>Completar</v>
      </c>
      <c r="K45" s="137" t="str">
        <f>IFERROR(VLOOKUP(D45,'Año 1'!JI$14:JS$113,8,FALSE),"Completar")</f>
        <v>Completar</v>
      </c>
      <c r="L45" s="137" t="str">
        <f>IFERROR(VLOOKUP(D45,'Año 1'!JI$14:JS$113,9,FALSE),"Completar")</f>
        <v>Completar</v>
      </c>
      <c r="M45" s="135"/>
      <c r="N45" s="136" t="str">
        <f>IFERROR(VLOOKUP(D45,'Año 1'!JI$14:JS$113,11,FALSE),"Completar")</f>
        <v>Completar</v>
      </c>
      <c r="O45" s="237">
        <f t="shared" si="165"/>
        <v>0</v>
      </c>
      <c r="P45" s="238">
        <f t="shared" si="166"/>
        <v>0</v>
      </c>
      <c r="Q45" s="239" t="str">
        <f>IFERROR(IF(P45&gt;20*C45,'Referencia Parámetros'!$D$20,IF(P45&gt;10*C45,'Referencia Parámetros'!$D$21,IF(P45&gt;5*C45,'Referencia Parámetros'!$D$22, IF(P45&gt;1,'Referencia Parámetros'!$D$23,"NO APLICA")))),"")</f>
        <v/>
      </c>
      <c r="R45" s="240" t="str">
        <f t="shared" si="105"/>
        <v/>
      </c>
      <c r="S45" s="241">
        <f t="shared" si="106"/>
        <v>0</v>
      </c>
      <c r="T45" s="234">
        <f t="shared" si="167"/>
        <v>0</v>
      </c>
      <c r="U45" s="234">
        <f t="shared" si="107"/>
        <v>0</v>
      </c>
      <c r="V45" s="234">
        <f t="shared" si="168"/>
        <v>0</v>
      </c>
      <c r="W45" s="242">
        <f t="shared" si="169"/>
        <v>0</v>
      </c>
      <c r="Y45" s="234">
        <f t="shared" si="170"/>
        <v>33</v>
      </c>
      <c r="Z45" s="235" t="str">
        <f t="shared" si="108"/>
        <v/>
      </c>
      <c r="AA45" s="236" t="str">
        <f>IFERROR(VLOOKUP(Z45,'Referencia Parámetros'!$A$2:$B$15,2),"")</f>
        <v/>
      </c>
      <c r="AB45" s="1"/>
      <c r="AC45" s="1"/>
      <c r="AD45" s="136" t="str">
        <f t="shared" ref="AD45:AD76" si="236">IFERROR(+VLOOKUP(AB45,D$13:F$112,3,FALSE),"Completar")</f>
        <v>Completar</v>
      </c>
      <c r="AE45" s="134"/>
      <c r="AF45" s="134"/>
      <c r="AG45" s="134"/>
      <c r="AH45" s="136" t="str">
        <f t="shared" ref="AH45:AH76" si="237">+IFERROR(VLOOKUP(AB45,D$13:J$112,7,0),"Completar")</f>
        <v>Completar</v>
      </c>
      <c r="AI45" s="137" t="str">
        <f t="shared" ref="AI45:AI76" si="238">IFERROR(VLOOKUP(AB45,D$13:M$112,8,FALSE),"Completar")</f>
        <v>Completar</v>
      </c>
      <c r="AJ45" s="137" t="str">
        <f t="shared" ref="AJ45:AJ76" si="239">IFERROR(VLOOKUP(AB45,D$13:M$112,9,FALSE),"Completar")</f>
        <v>Completar</v>
      </c>
      <c r="AK45" s="135"/>
      <c r="AL45" s="136" t="str">
        <f t="shared" ref="AL45:AL76" si="240">IFERROR(VLOOKUP(AB45,D$13:N$112,11,FALSE),"Completar")</f>
        <v>Completar</v>
      </c>
      <c r="AM45" s="237">
        <f t="shared" si="171"/>
        <v>0</v>
      </c>
      <c r="AN45" s="238">
        <f t="shared" si="172"/>
        <v>0</v>
      </c>
      <c r="AO45" s="239" t="str">
        <f>IFERROR(IF(AN45&gt;20*AA45,'Referencia Parámetros'!$D$20,IF(AN45&gt;10*AA45,'Referencia Parámetros'!$D$21,IF(AN45&gt;5*AA45,'Referencia Parámetros'!$D$22, IF(AN45&gt;1,'Referencia Parámetros'!$D$23,"NO APLICA")))),"")</f>
        <v/>
      </c>
      <c r="AP45" s="240" t="str">
        <f t="shared" si="110"/>
        <v/>
      </c>
      <c r="AQ45" s="241">
        <f t="shared" si="111"/>
        <v>0</v>
      </c>
      <c r="AR45" s="234">
        <f t="shared" si="173"/>
        <v>0</v>
      </c>
      <c r="AS45" s="234">
        <f t="shared" si="112"/>
        <v>0</v>
      </c>
      <c r="AT45" s="234">
        <f t="shared" si="174"/>
        <v>0</v>
      </c>
      <c r="AU45" s="242">
        <f t="shared" si="175"/>
        <v>0</v>
      </c>
      <c r="AW45" s="234">
        <f t="shared" si="176"/>
        <v>33</v>
      </c>
      <c r="AX45" s="235" t="str">
        <f t="shared" si="113"/>
        <v/>
      </c>
      <c r="AY45" s="236" t="str">
        <f>IFERROR(VLOOKUP(AX45,'Referencia Parámetros'!$A$2:$B$15,2),"")</f>
        <v/>
      </c>
      <c r="AZ45" s="1"/>
      <c r="BA45" s="1"/>
      <c r="BB45" s="136" t="str">
        <f t="shared" ref="BB45:BB76" si="241">IFERROR(+VLOOKUP(AZ45,AB$13:AD$112,3,FALSE),"Completar")</f>
        <v>Completar</v>
      </c>
      <c r="BC45" s="134"/>
      <c r="BD45" s="134"/>
      <c r="BE45" s="134"/>
      <c r="BF45" s="136" t="str">
        <f t="shared" ref="BF45:BF76" si="242">+IFERROR(VLOOKUP(AZ45,AB$13:AH$112,7,0),"Completar")</f>
        <v>Completar</v>
      </c>
      <c r="BG45" s="137" t="str">
        <f t="shared" ref="BG45:BG76" si="243">IFERROR(VLOOKUP(AZ45,AB$13:AK$112,8,FALSE),"Completar")</f>
        <v>Completar</v>
      </c>
      <c r="BH45" s="137" t="str">
        <f t="shared" ref="BH45:BH76" si="244">IFERROR(VLOOKUP(AZ45,AB$13:AK$112,9,FALSE),"Completar")</f>
        <v>Completar</v>
      </c>
      <c r="BI45" s="135"/>
      <c r="BJ45" s="136" t="str">
        <f t="shared" ref="BJ45:BJ76" si="245">IFERROR(VLOOKUP(AZ45,AB$13:AL$112,11,FALSE),"Completar")</f>
        <v>Completar</v>
      </c>
      <c r="BK45" s="237">
        <f t="shared" si="177"/>
        <v>0</v>
      </c>
      <c r="BL45" s="238">
        <f t="shared" si="178"/>
        <v>0</v>
      </c>
      <c r="BM45" s="239" t="str">
        <f>IFERROR(IF(BL45&gt;20*AY45,'Referencia Parámetros'!$D$20,IF(BL45&gt;10*AY45,'Referencia Parámetros'!$D$21,IF(BL45&gt;5*AY45,'Referencia Parámetros'!$D$22, IF(BL45&gt;1,'Referencia Parámetros'!$D$23,"NO APLICA")))),"")</f>
        <v/>
      </c>
      <c r="BN45" s="240" t="str">
        <f t="shared" si="115"/>
        <v/>
      </c>
      <c r="BO45" s="241">
        <f t="shared" si="116"/>
        <v>0</v>
      </c>
      <c r="BP45" s="234">
        <f t="shared" si="179"/>
        <v>0</v>
      </c>
      <c r="BQ45" s="234">
        <f t="shared" si="117"/>
        <v>0</v>
      </c>
      <c r="BR45" s="234">
        <f t="shared" si="180"/>
        <v>0</v>
      </c>
      <c r="BS45" s="242">
        <f t="shared" si="181"/>
        <v>0</v>
      </c>
      <c r="BU45" s="234">
        <f t="shared" si="182"/>
        <v>33</v>
      </c>
      <c r="BV45" s="235" t="str">
        <f t="shared" si="118"/>
        <v/>
      </c>
      <c r="BW45" s="236" t="str">
        <f>IFERROR(VLOOKUP(BV45,'Referencia Parámetros'!$A$2:$B$15,2),"")</f>
        <v/>
      </c>
      <c r="BX45" s="1"/>
      <c r="BY45" s="1"/>
      <c r="BZ45" s="136" t="str">
        <f t="shared" ref="BZ45:BZ76" si="246">IFERROR(+VLOOKUP(BX45,AZ$13:BB$112,3,FALSE),"Completar")</f>
        <v>Completar</v>
      </c>
      <c r="CA45" s="134"/>
      <c r="CB45" s="134"/>
      <c r="CC45" s="134"/>
      <c r="CD45" s="136" t="str">
        <f t="shared" ref="CD45:CD76" si="247">+IFERROR(VLOOKUP(BX45,AZ$13:BF$112,7,0),"Completar")</f>
        <v>Completar</v>
      </c>
      <c r="CE45" s="137" t="str">
        <f t="shared" ref="CE45:CE76" si="248">IFERROR(VLOOKUP(BX45,AZ$13:BI$112,8,FALSE),"Completar")</f>
        <v>Completar</v>
      </c>
      <c r="CF45" s="137" t="str">
        <f t="shared" ref="CF45:CF76" si="249">IFERROR(VLOOKUP(BX45,AZ$13:BI$112,9,FALSE),"Completar")</f>
        <v>Completar</v>
      </c>
      <c r="CG45" s="135"/>
      <c r="CH45" s="136" t="str">
        <f t="shared" ref="CH45:CH76" si="250">IFERROR(VLOOKUP(BX45,AZ$13:BJ$112,11,FALSE),"Completar")</f>
        <v>Completar</v>
      </c>
      <c r="CI45" s="237">
        <f t="shared" si="183"/>
        <v>0</v>
      </c>
      <c r="CJ45" s="238">
        <f t="shared" si="184"/>
        <v>0</v>
      </c>
      <c r="CK45" s="239" t="str">
        <f>IFERROR(IF(CJ45&gt;20*BW45,'Referencia Parámetros'!$D$20,IF(CJ45&gt;10*BW45,'Referencia Parámetros'!$D$21,IF(CJ45&gt;5*BW45,'Referencia Parámetros'!$D$22, IF(CJ45&gt;1,'Referencia Parámetros'!$D$23,"NO APLICA")))),"")</f>
        <v/>
      </c>
      <c r="CL45" s="240" t="str">
        <f t="shared" si="120"/>
        <v/>
      </c>
      <c r="CM45" s="241">
        <f t="shared" si="121"/>
        <v>0</v>
      </c>
      <c r="CN45" s="234">
        <f t="shared" si="185"/>
        <v>0</v>
      </c>
      <c r="CO45" s="234">
        <f t="shared" si="122"/>
        <v>0</v>
      </c>
      <c r="CP45" s="234">
        <f t="shared" si="186"/>
        <v>0</v>
      </c>
      <c r="CQ45" s="242">
        <f t="shared" si="187"/>
        <v>0</v>
      </c>
      <c r="CS45" s="234">
        <f t="shared" si="188"/>
        <v>33</v>
      </c>
      <c r="CT45" s="235" t="str">
        <f t="shared" si="123"/>
        <v/>
      </c>
      <c r="CU45" s="236" t="str">
        <f>IFERROR(+VLOOKUP(CT45,'Referencia Parámetros'!$A$2:$B$15,2),"")</f>
        <v/>
      </c>
      <c r="CV45" s="1"/>
      <c r="CW45" s="1"/>
      <c r="CX45" s="136" t="str">
        <f t="shared" ref="CX45:CX76" si="251">IFERROR(+VLOOKUP(CV45,BX$13:BZ$112,3,FALSE),"Completar")</f>
        <v>Completar</v>
      </c>
      <c r="CY45" s="134"/>
      <c r="CZ45" s="134"/>
      <c r="DA45" s="134"/>
      <c r="DB45" s="136" t="str">
        <f t="shared" ref="DB45:DB76" si="252">+IFERROR(VLOOKUP(CV45,BX$13:CD$112,7,0),"Completar")</f>
        <v>Completar</v>
      </c>
      <c r="DC45" s="137" t="str">
        <f t="shared" ref="DC45:DC76" si="253">IFERROR(VLOOKUP(CV45,BX$13:CG$112,8,FALSE),"Completar")</f>
        <v>Completar</v>
      </c>
      <c r="DD45" s="137" t="str">
        <f t="shared" ref="DD45:DD76" si="254">IFERROR(VLOOKUP(CV45,BX$13:CG$112,9,FALSE),"Completar")</f>
        <v>Completar</v>
      </c>
      <c r="DE45" s="135"/>
      <c r="DF45" s="136" t="str">
        <f t="shared" ref="DF45:DF76" si="255">IFERROR(VLOOKUP(CV45,BX$13:CH$112,11,FALSE),"Completar")</f>
        <v>Completar</v>
      </c>
      <c r="DG45" s="237">
        <f t="shared" si="189"/>
        <v>0</v>
      </c>
      <c r="DH45" s="238">
        <f t="shared" si="190"/>
        <v>0</v>
      </c>
      <c r="DI45" s="239" t="str">
        <f>IFERROR(IF(DH45&gt;20*CU45,'Referencia Parámetros'!$D$20,IF(DH45&gt;10*CU45,'Referencia Parámetros'!$D$21,IF(DH45&gt;5*CU45,'Referencia Parámetros'!$D$22, IF(DH45&gt;1,'Referencia Parámetros'!$D$23,"NO APLICA")))),"")</f>
        <v/>
      </c>
      <c r="DJ45" s="240" t="str">
        <f t="shared" si="125"/>
        <v/>
      </c>
      <c r="DK45" s="241">
        <f t="shared" si="126"/>
        <v>0</v>
      </c>
      <c r="DL45" s="234">
        <f t="shared" si="191"/>
        <v>0</v>
      </c>
      <c r="DM45" s="234">
        <f t="shared" si="127"/>
        <v>0</v>
      </c>
      <c r="DN45" s="234">
        <f t="shared" si="192"/>
        <v>0</v>
      </c>
      <c r="DO45" s="242">
        <f t="shared" si="193"/>
        <v>0</v>
      </c>
      <c r="DQ45" s="234">
        <f t="shared" si="194"/>
        <v>33</v>
      </c>
      <c r="DR45" s="235" t="str">
        <f t="shared" si="128"/>
        <v/>
      </c>
      <c r="DS45" s="236" t="str">
        <f>IFERROR(+VLOOKUP(DR45,'Referencia Parámetros'!$A$2:$B$15,2),"")</f>
        <v/>
      </c>
      <c r="DT45" s="1"/>
      <c r="DU45" s="1"/>
      <c r="DV45" s="136" t="str">
        <f t="shared" ref="DV45:DV76" si="256">IFERROR(+VLOOKUP(DT45,CV$13:CX$112,3,FALSE),"Completar")</f>
        <v>Completar</v>
      </c>
      <c r="DW45" s="134"/>
      <c r="DX45" s="134"/>
      <c r="DY45" s="134"/>
      <c r="DZ45" s="136" t="str">
        <f t="shared" ref="DZ45:DZ76" si="257">+IFERROR(VLOOKUP(DT45,CV$13:DB$112,7,0),"Completar")</f>
        <v>Completar</v>
      </c>
      <c r="EA45" s="137" t="str">
        <f t="shared" ref="EA45:EA76" si="258">IFERROR(VLOOKUP(DT45,CV$13:DE$112,8,FALSE),"Completar")</f>
        <v>Completar</v>
      </c>
      <c r="EB45" s="137" t="str">
        <f t="shared" ref="EB45:EB76" si="259">IFERROR(VLOOKUP(DT45,CV$13:DE$112,9,FALSE),"Completar")</f>
        <v>Completar</v>
      </c>
      <c r="EC45" s="135"/>
      <c r="ED45" s="136" t="str">
        <f t="shared" ref="ED45:ED76" si="260">IFERROR(VLOOKUP(DT45,CV$13:DF$112,11,FALSE),"Completar")</f>
        <v>Completar</v>
      </c>
      <c r="EE45" s="237">
        <f t="shared" si="195"/>
        <v>0</v>
      </c>
      <c r="EF45" s="238">
        <f t="shared" si="196"/>
        <v>0</v>
      </c>
      <c r="EG45" s="239" t="str">
        <f>IFERROR(IF(EF45&gt;20*DS45,'Referencia Parámetros'!$D$20,IF(EF45&gt;10*DS45,'Referencia Parámetros'!$D$21,IF(EF45&gt;5*DS45,'Referencia Parámetros'!$D$22, IF(EF45&gt;1,'Referencia Parámetros'!$D$23,"NO APLICA")))),"")</f>
        <v/>
      </c>
      <c r="EH45" s="240" t="str">
        <f t="shared" si="130"/>
        <v/>
      </c>
      <c r="EI45" s="241">
        <f t="shared" si="131"/>
        <v>0</v>
      </c>
      <c r="EJ45" s="234">
        <f t="shared" si="197"/>
        <v>0</v>
      </c>
      <c r="EK45" s="234">
        <f t="shared" si="132"/>
        <v>0</v>
      </c>
      <c r="EL45" s="234">
        <f t="shared" si="198"/>
        <v>0</v>
      </c>
      <c r="EM45" s="242">
        <f t="shared" si="199"/>
        <v>0</v>
      </c>
      <c r="EO45" s="234">
        <f t="shared" si="200"/>
        <v>33</v>
      </c>
      <c r="EP45" s="235" t="str">
        <f t="shared" si="133"/>
        <v/>
      </c>
      <c r="EQ45" s="236" t="str">
        <f>IFERROR(+VLOOKUP(EP45,'Referencia Parámetros'!$A$2:$B$15,2),"")</f>
        <v/>
      </c>
      <c r="ER45" s="1"/>
      <c r="ES45" s="1"/>
      <c r="ET45" s="136" t="str">
        <f t="shared" ref="ET45:ET76" si="261">IFERROR(+VLOOKUP(ER45,DT$13:DV$112,3,FALSE),"Completar")</f>
        <v>Completar</v>
      </c>
      <c r="EU45" s="134"/>
      <c r="EV45" s="134"/>
      <c r="EW45" s="134"/>
      <c r="EX45" s="136" t="str">
        <f t="shared" ref="EX45:EX76" si="262">+IFERROR(VLOOKUP(ER45,DT$13:DZ$112,7,0),"Completar")</f>
        <v>Completar</v>
      </c>
      <c r="EY45" s="137" t="str">
        <f t="shared" ref="EY45:EY76" si="263">IFERROR(VLOOKUP(ER45,DT$13:EC$112,8,FALSE),"Completar")</f>
        <v>Completar</v>
      </c>
      <c r="EZ45" s="137" t="str">
        <f t="shared" ref="EZ45:EZ76" si="264">IFERROR(VLOOKUP(ER45,DT$13:EC$112,9,FALSE),"Completar")</f>
        <v>Completar</v>
      </c>
      <c r="FA45" s="135"/>
      <c r="FB45" s="136" t="str">
        <f t="shared" ref="FB45:FB76" si="265">IFERROR(VLOOKUP(ER45,DT$13:ED$112,11,FALSE),"Completar")</f>
        <v>Completar</v>
      </c>
      <c r="FC45" s="237">
        <f t="shared" si="201"/>
        <v>0</v>
      </c>
      <c r="FD45" s="238">
        <f t="shared" si="202"/>
        <v>0</v>
      </c>
      <c r="FE45" s="239" t="str">
        <f>IFERROR(IF(FD45&gt;20*EQ45,'Referencia Parámetros'!$D$20,IF(FD45&gt;10*EQ45,'Referencia Parámetros'!$D$21,IF(FD45&gt;5*EQ45,'Referencia Parámetros'!$D$22, IF(FD45&gt;1,'Referencia Parámetros'!$D$23,"NO APLICA")))),"")</f>
        <v/>
      </c>
      <c r="FF45" s="240" t="str">
        <f t="shared" si="135"/>
        <v/>
      </c>
      <c r="FG45" s="241">
        <f t="shared" si="136"/>
        <v>0</v>
      </c>
      <c r="FH45" s="234">
        <f t="shared" si="203"/>
        <v>0</v>
      </c>
      <c r="FI45" s="234">
        <f t="shared" si="137"/>
        <v>0</v>
      </c>
      <c r="FJ45" s="234">
        <f t="shared" si="204"/>
        <v>0</v>
      </c>
      <c r="FK45" s="242">
        <f t="shared" si="205"/>
        <v>0</v>
      </c>
      <c r="FM45" s="234">
        <f t="shared" si="206"/>
        <v>33</v>
      </c>
      <c r="FN45" s="235" t="str">
        <f t="shared" si="138"/>
        <v/>
      </c>
      <c r="FO45" s="236" t="str">
        <f>IFERROR(+VLOOKUP(FN45,'Referencia Parámetros'!$A$2:$B$15,2),"")</f>
        <v/>
      </c>
      <c r="FP45" s="1"/>
      <c r="FQ45" s="1"/>
      <c r="FR45" s="136" t="str">
        <f t="shared" ref="FR45:FR76" si="266">IFERROR(+VLOOKUP(FP45,ER$13:ET$112,3,FALSE),"Completar")</f>
        <v>Completar</v>
      </c>
      <c r="FS45" s="134"/>
      <c r="FT45" s="134"/>
      <c r="FU45" s="134"/>
      <c r="FV45" s="136" t="str">
        <f t="shared" ref="FV45:FV76" si="267">+IFERROR(VLOOKUP(FP45,ER$13:EX$112,7,0),"Completar")</f>
        <v>Completar</v>
      </c>
      <c r="FW45" s="137" t="str">
        <f t="shared" ref="FW45:FW76" si="268">IFERROR(VLOOKUP(FP45,ER$13:FA$112,8,FALSE),"Completar")</f>
        <v>Completar</v>
      </c>
      <c r="FX45" s="137" t="str">
        <f t="shared" ref="FX45:FX76" si="269">IFERROR(VLOOKUP(FP45,ER$13:FA$112,9,FALSE),"Completar")</f>
        <v>Completar</v>
      </c>
      <c r="FY45" s="135"/>
      <c r="FZ45" s="136" t="str">
        <f t="shared" ref="FZ45:FZ76" si="270">IFERROR(VLOOKUP(FP45,ER$13:FB$112,11,FALSE),"Completar")</f>
        <v>Completar</v>
      </c>
      <c r="GA45" s="237">
        <f t="shared" si="207"/>
        <v>0</v>
      </c>
      <c r="GB45" s="238">
        <f t="shared" si="208"/>
        <v>0</v>
      </c>
      <c r="GC45" s="239" t="str">
        <f>IFERROR(IF(GB45&gt;20*FO45,'Referencia Parámetros'!$D$20,IF(GB45&gt;10*FO45,'Referencia Parámetros'!$D$21,IF(GB45&gt;5*FO45,'Referencia Parámetros'!$D$22, IF(GB45&gt;1,'Referencia Parámetros'!$D$23,"NO APLICA")))),"")</f>
        <v/>
      </c>
      <c r="GD45" s="240" t="str">
        <f t="shared" si="140"/>
        <v/>
      </c>
      <c r="GE45" s="241">
        <f t="shared" si="141"/>
        <v>0</v>
      </c>
      <c r="GF45" s="234">
        <f t="shared" si="209"/>
        <v>0</v>
      </c>
      <c r="GG45" s="234">
        <f t="shared" si="142"/>
        <v>0</v>
      </c>
      <c r="GH45" s="234">
        <f t="shared" si="210"/>
        <v>0</v>
      </c>
      <c r="GI45" s="242">
        <f t="shared" si="211"/>
        <v>0</v>
      </c>
      <c r="GK45" s="234">
        <f t="shared" si="212"/>
        <v>33</v>
      </c>
      <c r="GL45" s="235" t="str">
        <f t="shared" si="143"/>
        <v/>
      </c>
      <c r="GM45" s="236" t="str">
        <f>IFERROR(+VLOOKUP(GL45,'Referencia Parámetros'!$A$2:$B$15,2),"")</f>
        <v/>
      </c>
      <c r="GN45" s="1"/>
      <c r="GO45" s="1"/>
      <c r="GP45" s="136" t="str">
        <f t="shared" ref="GP45:GP76" si="271">IFERROR(+VLOOKUP(GN45,FP$13:FR$112,3,FALSE),"Completar")</f>
        <v>Completar</v>
      </c>
      <c r="GQ45" s="134"/>
      <c r="GR45" s="134"/>
      <c r="GS45" s="134"/>
      <c r="GT45" s="136" t="str">
        <f t="shared" ref="GT45:GT76" si="272">+IFERROR(VLOOKUP(GN45,FP$13:FV$112,7,0),"Completar")</f>
        <v>Completar</v>
      </c>
      <c r="GU45" s="137" t="str">
        <f t="shared" ref="GU45:GU76" si="273">IFERROR(VLOOKUP(GN45,FP$13:FY$112,8,FALSE),"Completar")</f>
        <v>Completar</v>
      </c>
      <c r="GV45" s="137" t="str">
        <f t="shared" ref="GV45:GV76" si="274">IFERROR(VLOOKUP(GN45,FP$13:FY$112,9,FALSE),"Completar")</f>
        <v>Completar</v>
      </c>
      <c r="GW45" s="135"/>
      <c r="GX45" s="136" t="str">
        <f t="shared" ref="GX45:GX76" si="275">IFERROR(VLOOKUP(GN45,FP$13:FZ$112,11,FALSE),"Completar")</f>
        <v>Completar</v>
      </c>
      <c r="GY45" s="237">
        <f t="shared" si="213"/>
        <v>0</v>
      </c>
      <c r="GZ45" s="238">
        <f t="shared" si="214"/>
        <v>0</v>
      </c>
      <c r="HA45" s="239" t="str">
        <f>IFERROR(IF(GZ45&gt;20*GM45,'Referencia Parámetros'!$D$20,IF(GZ45&gt;10*GM45,'Referencia Parámetros'!$D$21,IF(GZ45&gt;5*GM45,'Referencia Parámetros'!$D$22, IF(GZ45&gt;1,'Referencia Parámetros'!$D$23,"NO APLICA")))),"")</f>
        <v/>
      </c>
      <c r="HB45" s="240" t="str">
        <f t="shared" si="145"/>
        <v/>
      </c>
      <c r="HC45" s="241">
        <f t="shared" si="146"/>
        <v>0</v>
      </c>
      <c r="HD45" s="234">
        <f t="shared" si="215"/>
        <v>0</v>
      </c>
      <c r="HE45" s="234">
        <f t="shared" si="147"/>
        <v>0</v>
      </c>
      <c r="HF45" s="234">
        <f t="shared" si="216"/>
        <v>0</v>
      </c>
      <c r="HG45" s="242">
        <f t="shared" si="217"/>
        <v>0</v>
      </c>
      <c r="HI45" s="234">
        <f t="shared" si="218"/>
        <v>33</v>
      </c>
      <c r="HJ45" s="235" t="str">
        <f t="shared" si="148"/>
        <v/>
      </c>
      <c r="HK45" s="236" t="str">
        <f>IFERROR(+VLOOKUP(HJ45,'Referencia Parámetros'!$A$2:$B$15,2),"")</f>
        <v/>
      </c>
      <c r="HL45" s="1"/>
      <c r="HM45" s="1"/>
      <c r="HN45" s="136" t="str">
        <f t="shared" ref="HN45:HN76" si="276">IFERROR(+VLOOKUP(HL45,GN$13:GP$112,3,FALSE),"Completar")</f>
        <v>Completar</v>
      </c>
      <c r="HO45" s="134"/>
      <c r="HP45" s="134"/>
      <c r="HQ45" s="134"/>
      <c r="HR45" s="136" t="str">
        <f t="shared" ref="HR45:HR76" si="277">+IFERROR(VLOOKUP(HL45,GN$13:GT$112,7,0),"Completar")</f>
        <v>Completar</v>
      </c>
      <c r="HS45" s="137" t="str">
        <f t="shared" ref="HS45:HS76" si="278">IFERROR(VLOOKUP(HL45,GN$13:GW$112,8,FALSE),"Completar")</f>
        <v>Completar</v>
      </c>
      <c r="HT45" s="137" t="str">
        <f t="shared" ref="HT45:HT76" si="279">IFERROR(VLOOKUP(HL45,GN$13:GW$112,9,FALSE),"Completar")</f>
        <v>Completar</v>
      </c>
      <c r="HU45" s="135"/>
      <c r="HV45" s="136" t="str">
        <f t="shared" ref="HV45:HV76" si="280">IFERROR(VLOOKUP(HL45,GN$13:GX$112,11,FALSE),"Completar")</f>
        <v>Completar</v>
      </c>
      <c r="HW45" s="237">
        <f t="shared" si="219"/>
        <v>0</v>
      </c>
      <c r="HX45" s="238">
        <f t="shared" si="220"/>
        <v>0</v>
      </c>
      <c r="HY45" s="239" t="str">
        <f>IFERROR(IF(HX45&gt;20*HK45,'Referencia Parámetros'!$D$20,IF(HX45&gt;10*HK45,'Referencia Parámetros'!$D$21,IF(HX45&gt;5*HK45,'Referencia Parámetros'!$D$22, IF(HX45&gt;1,'Referencia Parámetros'!$D$23,"NO APLICA")))),"")</f>
        <v/>
      </c>
      <c r="HZ45" s="240" t="str">
        <f t="shared" si="150"/>
        <v/>
      </c>
      <c r="IA45" s="241">
        <f t="shared" si="151"/>
        <v>0</v>
      </c>
      <c r="IB45" s="234">
        <f t="shared" si="221"/>
        <v>0</v>
      </c>
      <c r="IC45" s="234">
        <f t="shared" si="152"/>
        <v>0</v>
      </c>
      <c r="ID45" s="234">
        <f t="shared" si="222"/>
        <v>0</v>
      </c>
      <c r="IE45" s="242">
        <f t="shared" si="223"/>
        <v>0</v>
      </c>
      <c r="IG45" s="234">
        <f t="shared" si="224"/>
        <v>33</v>
      </c>
      <c r="IH45" s="235" t="str">
        <f t="shared" si="153"/>
        <v/>
      </c>
      <c r="II45" s="236" t="str">
        <f>IFERROR(+VLOOKUP(IH45,'Referencia Parámetros'!$A$2:$B$15,2),"")</f>
        <v/>
      </c>
      <c r="IJ45" s="1"/>
      <c r="IK45" s="1"/>
      <c r="IL45" s="136" t="str">
        <f t="shared" ref="IL45:IL76" si="281">IFERROR(+VLOOKUP(IJ45,HL$13:HN$112,3,FALSE),"Completar")</f>
        <v>Completar</v>
      </c>
      <c r="IM45" s="134"/>
      <c r="IN45" s="134"/>
      <c r="IO45" s="134"/>
      <c r="IP45" s="136" t="str">
        <f t="shared" ref="IP45:IP76" si="282">+IFERROR(VLOOKUP(IJ45,HL$13:HR$112,7,0),"Completar")</f>
        <v>Completar</v>
      </c>
      <c r="IQ45" s="137" t="str">
        <f t="shared" ref="IQ45:IQ76" si="283">IFERROR(VLOOKUP(IJ45,HL$13:HU$112,8,FALSE),"Completar")</f>
        <v>Completar</v>
      </c>
      <c r="IR45" s="137" t="str">
        <f t="shared" ref="IR45:IR76" si="284">IFERROR(VLOOKUP(IJ45,HL$13:HU$112,9,FALSE),"Completar")</f>
        <v>Completar</v>
      </c>
      <c r="IS45" s="135"/>
      <c r="IT45" s="136" t="str">
        <f t="shared" ref="IT45:IT76" si="285">IFERROR(VLOOKUP(IJ45,HL$13:HV$112,11,FALSE),"Completar")</f>
        <v>Completar</v>
      </c>
      <c r="IU45" s="237">
        <f t="shared" si="225"/>
        <v>0</v>
      </c>
      <c r="IV45" s="238">
        <f t="shared" si="226"/>
        <v>0</v>
      </c>
      <c r="IW45" s="239" t="str">
        <f>IFERROR(IF(IV45&gt;20*II45,'Referencia Parámetros'!$D$20,IF(IV45&gt;10*II45,'Referencia Parámetros'!$D$21,IF(IV45&gt;5*II45,'Referencia Parámetros'!$D$22, IF(IV45&gt;1,'Referencia Parámetros'!$D$23,"NO APLICA")))),"")</f>
        <v/>
      </c>
      <c r="IX45" s="240" t="str">
        <f t="shared" si="155"/>
        <v/>
      </c>
      <c r="IY45" s="241">
        <f t="shared" si="156"/>
        <v>0</v>
      </c>
      <c r="IZ45" s="234">
        <f t="shared" si="227"/>
        <v>0</v>
      </c>
      <c r="JA45" s="234">
        <f t="shared" si="157"/>
        <v>0</v>
      </c>
      <c r="JB45" s="234">
        <f t="shared" si="228"/>
        <v>0</v>
      </c>
      <c r="JC45" s="242">
        <f t="shared" si="229"/>
        <v>0</v>
      </c>
      <c r="JD45" s="198"/>
      <c r="JE45" s="234">
        <f t="shared" si="230"/>
        <v>33</v>
      </c>
      <c r="JF45" s="235" t="str">
        <f t="shared" si="158"/>
        <v/>
      </c>
      <c r="JG45" s="236" t="str">
        <f>IFERROR(+VLOOKUP(JF45,'Referencia Parámetros'!$A$2:$B$15,2),"")</f>
        <v/>
      </c>
      <c r="JH45" s="1"/>
      <c r="JI45" s="1"/>
      <c r="JJ45" s="136" t="str">
        <f t="shared" ref="JJ45:JJ76" si="286">IFERROR(+VLOOKUP(JH45,IJ$13:IL$112,3,FALSE),"Completar")</f>
        <v>Completar</v>
      </c>
      <c r="JK45" s="134"/>
      <c r="JL45" s="134"/>
      <c r="JM45" s="134"/>
      <c r="JN45" s="136" t="str">
        <f t="shared" ref="JN45:JN76" si="287">+IFERROR(VLOOKUP(JH45,IJ$13:IP$112,7,0),"Completar")</f>
        <v>Completar</v>
      </c>
      <c r="JO45" s="137" t="str">
        <f t="shared" ref="JO45:JO76" si="288">IFERROR(VLOOKUP(JH45,IJ$13:IS$112,8,FALSE),"Completar")</f>
        <v>Completar</v>
      </c>
      <c r="JP45" s="137" t="str">
        <f t="shared" ref="JP45:JP76" si="289">IFERROR(VLOOKUP(JH45,IJ$13:IS$112,9,FALSE),"Completar")</f>
        <v>Completar</v>
      </c>
      <c r="JQ45" s="135"/>
      <c r="JR45" s="136" t="str">
        <f t="shared" ref="JR45:JR76" si="290">IFERROR(VLOOKUP(JH45,IJ$13:IT$112,11,FALSE),"Completar")</f>
        <v>Completar</v>
      </c>
      <c r="JS45" s="237">
        <f t="shared" si="231"/>
        <v>0</v>
      </c>
      <c r="JT45" s="238">
        <f t="shared" si="232"/>
        <v>0</v>
      </c>
      <c r="JU45" s="239" t="str">
        <f>IFERROR(IF(JT45&gt;20*JG45,'Referencia Parámetros'!$D$20,IF(JT45&gt;10*JG45,'Referencia Parámetros'!$D$21,IF(JT45&gt;5*JG45,'Referencia Parámetros'!$D$22, IF(JT45&gt;1,'Referencia Parámetros'!$D$23,"NO APLICA")))),"")</f>
        <v/>
      </c>
      <c r="JV45" s="240" t="str">
        <f t="shared" si="160"/>
        <v/>
      </c>
      <c r="JW45" s="241">
        <f t="shared" si="161"/>
        <v>0</v>
      </c>
      <c r="JX45" s="234">
        <f t="shared" si="233"/>
        <v>0</v>
      </c>
      <c r="JY45" s="234">
        <f t="shared" si="162"/>
        <v>0</v>
      </c>
      <c r="JZ45" s="234">
        <f t="shared" si="234"/>
        <v>0</v>
      </c>
      <c r="KA45" s="242">
        <f t="shared" si="235"/>
        <v>0</v>
      </c>
    </row>
    <row r="46" spans="1:287" x14ac:dyDescent="0.25">
      <c r="A46" s="234">
        <f t="shared" si="163"/>
        <v>34</v>
      </c>
      <c r="B46" s="235" t="str">
        <f t="shared" si="164"/>
        <v/>
      </c>
      <c r="C46" s="236" t="str">
        <f>+IFERROR(VLOOKUP(B46,'Referencia Parámetros'!$A$2:$B$18,2),"")</f>
        <v/>
      </c>
      <c r="D46" s="1"/>
      <c r="E46" s="1"/>
      <c r="F46" s="136" t="str">
        <f>IFERROR(+VLOOKUP(D46,'Año 1'!JI$14:JK$113,3,FALSE),"Completar")</f>
        <v>Completar</v>
      </c>
      <c r="G46" s="134"/>
      <c r="H46" s="134"/>
      <c r="I46" s="134"/>
      <c r="J46" s="136" t="str">
        <f>+IFERROR(VLOOKUP(D46,'Año 1'!JI$14:JS$113,7,0),"Completar")</f>
        <v>Completar</v>
      </c>
      <c r="K46" s="137" t="str">
        <f>IFERROR(VLOOKUP(D46,'Año 1'!JI$14:JS$113,8,FALSE),"Completar")</f>
        <v>Completar</v>
      </c>
      <c r="L46" s="137" t="str">
        <f>IFERROR(VLOOKUP(D46,'Año 1'!JI$14:JS$113,9,FALSE),"Completar")</f>
        <v>Completar</v>
      </c>
      <c r="M46" s="135"/>
      <c r="N46" s="136" t="str">
        <f>IFERROR(VLOOKUP(D46,'Año 1'!JI$14:JS$113,11,FALSE),"Completar")</f>
        <v>Completar</v>
      </c>
      <c r="O46" s="237">
        <f t="shared" si="165"/>
        <v>0</v>
      </c>
      <c r="P46" s="238">
        <f t="shared" si="166"/>
        <v>0</v>
      </c>
      <c r="Q46" s="239" t="str">
        <f>IFERROR(IF(P46&gt;20*C46,'Referencia Parámetros'!$D$20,IF(P46&gt;10*C46,'Referencia Parámetros'!$D$21,IF(P46&gt;5*C46,'Referencia Parámetros'!$D$22, IF(P46&gt;1,'Referencia Parámetros'!$D$23,"NO APLICA")))),"")</f>
        <v/>
      </c>
      <c r="R46" s="240" t="str">
        <f t="shared" si="105"/>
        <v/>
      </c>
      <c r="S46" s="241">
        <f t="shared" si="106"/>
        <v>0</v>
      </c>
      <c r="T46" s="234">
        <f t="shared" si="167"/>
        <v>0</v>
      </c>
      <c r="U46" s="234">
        <f t="shared" si="107"/>
        <v>0</v>
      </c>
      <c r="V46" s="234">
        <f t="shared" si="168"/>
        <v>0</v>
      </c>
      <c r="W46" s="242">
        <f t="shared" si="169"/>
        <v>0</v>
      </c>
      <c r="Y46" s="234">
        <f t="shared" si="170"/>
        <v>34</v>
      </c>
      <c r="Z46" s="235" t="str">
        <f t="shared" si="108"/>
        <v/>
      </c>
      <c r="AA46" s="236" t="str">
        <f>IFERROR(VLOOKUP(Z46,'Referencia Parámetros'!$A$2:$B$15,2),"")</f>
        <v/>
      </c>
      <c r="AB46" s="1"/>
      <c r="AC46" s="1"/>
      <c r="AD46" s="136" t="str">
        <f t="shared" si="236"/>
        <v>Completar</v>
      </c>
      <c r="AE46" s="134"/>
      <c r="AF46" s="134"/>
      <c r="AG46" s="134"/>
      <c r="AH46" s="136" t="str">
        <f t="shared" si="237"/>
        <v>Completar</v>
      </c>
      <c r="AI46" s="137" t="str">
        <f t="shared" si="238"/>
        <v>Completar</v>
      </c>
      <c r="AJ46" s="137" t="str">
        <f t="shared" si="239"/>
        <v>Completar</v>
      </c>
      <c r="AK46" s="135"/>
      <c r="AL46" s="136" t="str">
        <f t="shared" si="240"/>
        <v>Completar</v>
      </c>
      <c r="AM46" s="237">
        <f t="shared" si="171"/>
        <v>0</v>
      </c>
      <c r="AN46" s="238">
        <f t="shared" si="172"/>
        <v>0</v>
      </c>
      <c r="AO46" s="239" t="str">
        <f>IFERROR(IF(AN46&gt;20*AA46,'Referencia Parámetros'!$D$20,IF(AN46&gt;10*AA46,'Referencia Parámetros'!$D$21,IF(AN46&gt;5*AA46,'Referencia Parámetros'!$D$22, IF(AN46&gt;1,'Referencia Parámetros'!$D$23,"NO APLICA")))),"")</f>
        <v/>
      </c>
      <c r="AP46" s="240" t="str">
        <f t="shared" si="110"/>
        <v/>
      </c>
      <c r="AQ46" s="241">
        <f t="shared" si="111"/>
        <v>0</v>
      </c>
      <c r="AR46" s="234">
        <f t="shared" si="173"/>
        <v>0</v>
      </c>
      <c r="AS46" s="234">
        <f t="shared" si="112"/>
        <v>0</v>
      </c>
      <c r="AT46" s="234">
        <f t="shared" si="174"/>
        <v>0</v>
      </c>
      <c r="AU46" s="242">
        <f t="shared" si="175"/>
        <v>0</v>
      </c>
      <c r="AW46" s="234">
        <f t="shared" si="176"/>
        <v>34</v>
      </c>
      <c r="AX46" s="235" t="str">
        <f t="shared" si="113"/>
        <v/>
      </c>
      <c r="AY46" s="236" t="str">
        <f>IFERROR(VLOOKUP(AX46,'Referencia Parámetros'!$A$2:$B$15,2),"")</f>
        <v/>
      </c>
      <c r="AZ46" s="1"/>
      <c r="BA46" s="1"/>
      <c r="BB46" s="136" t="str">
        <f t="shared" si="241"/>
        <v>Completar</v>
      </c>
      <c r="BC46" s="134"/>
      <c r="BD46" s="134"/>
      <c r="BE46" s="134"/>
      <c r="BF46" s="136" t="str">
        <f t="shared" si="242"/>
        <v>Completar</v>
      </c>
      <c r="BG46" s="137" t="str">
        <f t="shared" si="243"/>
        <v>Completar</v>
      </c>
      <c r="BH46" s="137" t="str">
        <f t="shared" si="244"/>
        <v>Completar</v>
      </c>
      <c r="BI46" s="135"/>
      <c r="BJ46" s="136" t="str">
        <f t="shared" si="245"/>
        <v>Completar</v>
      </c>
      <c r="BK46" s="237">
        <f t="shared" si="177"/>
        <v>0</v>
      </c>
      <c r="BL46" s="238">
        <f t="shared" si="178"/>
        <v>0</v>
      </c>
      <c r="BM46" s="239" t="str">
        <f>IFERROR(IF(BL46&gt;20*AY46,'Referencia Parámetros'!$D$20,IF(BL46&gt;10*AY46,'Referencia Parámetros'!$D$21,IF(BL46&gt;5*AY46,'Referencia Parámetros'!$D$22, IF(BL46&gt;1,'Referencia Parámetros'!$D$23,"NO APLICA")))),"")</f>
        <v/>
      </c>
      <c r="BN46" s="240" t="str">
        <f t="shared" si="115"/>
        <v/>
      </c>
      <c r="BO46" s="241">
        <f t="shared" si="116"/>
        <v>0</v>
      </c>
      <c r="BP46" s="234">
        <f t="shared" si="179"/>
        <v>0</v>
      </c>
      <c r="BQ46" s="234">
        <f t="shared" si="117"/>
        <v>0</v>
      </c>
      <c r="BR46" s="234">
        <f t="shared" si="180"/>
        <v>0</v>
      </c>
      <c r="BS46" s="242">
        <f t="shared" si="181"/>
        <v>0</v>
      </c>
      <c r="BU46" s="234">
        <f t="shared" si="182"/>
        <v>34</v>
      </c>
      <c r="BV46" s="235" t="str">
        <f t="shared" si="118"/>
        <v/>
      </c>
      <c r="BW46" s="236" t="str">
        <f>IFERROR(VLOOKUP(BV46,'Referencia Parámetros'!$A$2:$B$15,2),"")</f>
        <v/>
      </c>
      <c r="BX46" s="1"/>
      <c r="BY46" s="1"/>
      <c r="BZ46" s="136" t="str">
        <f t="shared" si="246"/>
        <v>Completar</v>
      </c>
      <c r="CA46" s="134"/>
      <c r="CB46" s="134"/>
      <c r="CC46" s="134"/>
      <c r="CD46" s="136" t="str">
        <f t="shared" si="247"/>
        <v>Completar</v>
      </c>
      <c r="CE46" s="137" t="str">
        <f t="shared" si="248"/>
        <v>Completar</v>
      </c>
      <c r="CF46" s="137" t="str">
        <f t="shared" si="249"/>
        <v>Completar</v>
      </c>
      <c r="CG46" s="135"/>
      <c r="CH46" s="136" t="str">
        <f t="shared" si="250"/>
        <v>Completar</v>
      </c>
      <c r="CI46" s="237">
        <f t="shared" si="183"/>
        <v>0</v>
      </c>
      <c r="CJ46" s="238">
        <f t="shared" si="184"/>
        <v>0</v>
      </c>
      <c r="CK46" s="239" t="str">
        <f>IFERROR(IF(CJ46&gt;20*BW46,'Referencia Parámetros'!$D$20,IF(CJ46&gt;10*BW46,'Referencia Parámetros'!$D$21,IF(CJ46&gt;5*BW46,'Referencia Parámetros'!$D$22, IF(CJ46&gt;1,'Referencia Parámetros'!$D$23,"NO APLICA")))),"")</f>
        <v/>
      </c>
      <c r="CL46" s="240" t="str">
        <f t="shared" si="120"/>
        <v/>
      </c>
      <c r="CM46" s="241">
        <f t="shared" si="121"/>
        <v>0</v>
      </c>
      <c r="CN46" s="234">
        <f t="shared" si="185"/>
        <v>0</v>
      </c>
      <c r="CO46" s="234">
        <f t="shared" si="122"/>
        <v>0</v>
      </c>
      <c r="CP46" s="234">
        <f t="shared" si="186"/>
        <v>0</v>
      </c>
      <c r="CQ46" s="242">
        <f t="shared" si="187"/>
        <v>0</v>
      </c>
      <c r="CS46" s="234">
        <f t="shared" si="188"/>
        <v>34</v>
      </c>
      <c r="CT46" s="235" t="str">
        <f t="shared" si="123"/>
        <v/>
      </c>
      <c r="CU46" s="236" t="str">
        <f>IFERROR(+VLOOKUP(CT46,'Referencia Parámetros'!$A$2:$B$15,2),"")</f>
        <v/>
      </c>
      <c r="CV46" s="1"/>
      <c r="CW46" s="1"/>
      <c r="CX46" s="136" t="str">
        <f t="shared" si="251"/>
        <v>Completar</v>
      </c>
      <c r="CY46" s="134"/>
      <c r="CZ46" s="134"/>
      <c r="DA46" s="134"/>
      <c r="DB46" s="136" t="str">
        <f t="shared" si="252"/>
        <v>Completar</v>
      </c>
      <c r="DC46" s="137" t="str">
        <f t="shared" si="253"/>
        <v>Completar</v>
      </c>
      <c r="DD46" s="137" t="str">
        <f t="shared" si="254"/>
        <v>Completar</v>
      </c>
      <c r="DE46" s="135"/>
      <c r="DF46" s="136" t="str">
        <f t="shared" si="255"/>
        <v>Completar</v>
      </c>
      <c r="DG46" s="237">
        <f t="shared" si="189"/>
        <v>0</v>
      </c>
      <c r="DH46" s="238">
        <f t="shared" si="190"/>
        <v>0</v>
      </c>
      <c r="DI46" s="239" t="str">
        <f>IFERROR(IF(DH46&gt;20*CU46,'Referencia Parámetros'!$D$20,IF(DH46&gt;10*CU46,'Referencia Parámetros'!$D$21,IF(DH46&gt;5*CU46,'Referencia Parámetros'!$D$22, IF(DH46&gt;1,'Referencia Parámetros'!$D$23,"NO APLICA")))),"")</f>
        <v/>
      </c>
      <c r="DJ46" s="240" t="str">
        <f t="shared" si="125"/>
        <v/>
      </c>
      <c r="DK46" s="241">
        <f t="shared" si="126"/>
        <v>0</v>
      </c>
      <c r="DL46" s="234">
        <f t="shared" si="191"/>
        <v>0</v>
      </c>
      <c r="DM46" s="234">
        <f t="shared" si="127"/>
        <v>0</v>
      </c>
      <c r="DN46" s="234">
        <f t="shared" si="192"/>
        <v>0</v>
      </c>
      <c r="DO46" s="242">
        <f t="shared" si="193"/>
        <v>0</v>
      </c>
      <c r="DQ46" s="234">
        <f t="shared" si="194"/>
        <v>34</v>
      </c>
      <c r="DR46" s="235" t="str">
        <f t="shared" si="128"/>
        <v/>
      </c>
      <c r="DS46" s="236" t="str">
        <f>IFERROR(+VLOOKUP(DR46,'Referencia Parámetros'!$A$2:$B$15,2),"")</f>
        <v/>
      </c>
      <c r="DT46" s="1"/>
      <c r="DU46" s="1"/>
      <c r="DV46" s="136" t="str">
        <f t="shared" si="256"/>
        <v>Completar</v>
      </c>
      <c r="DW46" s="134"/>
      <c r="DX46" s="134"/>
      <c r="DY46" s="134"/>
      <c r="DZ46" s="136" t="str">
        <f t="shared" si="257"/>
        <v>Completar</v>
      </c>
      <c r="EA46" s="137" t="str">
        <f t="shared" si="258"/>
        <v>Completar</v>
      </c>
      <c r="EB46" s="137" t="str">
        <f t="shared" si="259"/>
        <v>Completar</v>
      </c>
      <c r="EC46" s="135"/>
      <c r="ED46" s="136" t="str">
        <f t="shared" si="260"/>
        <v>Completar</v>
      </c>
      <c r="EE46" s="237">
        <f t="shared" si="195"/>
        <v>0</v>
      </c>
      <c r="EF46" s="238">
        <f t="shared" si="196"/>
        <v>0</v>
      </c>
      <c r="EG46" s="239" t="str">
        <f>IFERROR(IF(EF46&gt;20*DS46,'Referencia Parámetros'!$D$20,IF(EF46&gt;10*DS46,'Referencia Parámetros'!$D$21,IF(EF46&gt;5*DS46,'Referencia Parámetros'!$D$22, IF(EF46&gt;1,'Referencia Parámetros'!$D$23,"NO APLICA")))),"")</f>
        <v/>
      </c>
      <c r="EH46" s="240" t="str">
        <f t="shared" si="130"/>
        <v/>
      </c>
      <c r="EI46" s="241">
        <f t="shared" si="131"/>
        <v>0</v>
      </c>
      <c r="EJ46" s="234">
        <f t="shared" si="197"/>
        <v>0</v>
      </c>
      <c r="EK46" s="234">
        <f t="shared" si="132"/>
        <v>0</v>
      </c>
      <c r="EL46" s="234">
        <f t="shared" si="198"/>
        <v>0</v>
      </c>
      <c r="EM46" s="242">
        <f t="shared" si="199"/>
        <v>0</v>
      </c>
      <c r="EO46" s="234">
        <f t="shared" si="200"/>
        <v>34</v>
      </c>
      <c r="EP46" s="235" t="str">
        <f t="shared" si="133"/>
        <v/>
      </c>
      <c r="EQ46" s="236" t="str">
        <f>IFERROR(+VLOOKUP(EP46,'Referencia Parámetros'!$A$2:$B$15,2),"")</f>
        <v/>
      </c>
      <c r="ER46" s="1"/>
      <c r="ES46" s="1"/>
      <c r="ET46" s="136" t="str">
        <f t="shared" si="261"/>
        <v>Completar</v>
      </c>
      <c r="EU46" s="134"/>
      <c r="EV46" s="134"/>
      <c r="EW46" s="134"/>
      <c r="EX46" s="136" t="str">
        <f t="shared" si="262"/>
        <v>Completar</v>
      </c>
      <c r="EY46" s="137" t="str">
        <f t="shared" si="263"/>
        <v>Completar</v>
      </c>
      <c r="EZ46" s="137" t="str">
        <f t="shared" si="264"/>
        <v>Completar</v>
      </c>
      <c r="FA46" s="135"/>
      <c r="FB46" s="136" t="str">
        <f t="shared" si="265"/>
        <v>Completar</v>
      </c>
      <c r="FC46" s="237">
        <f t="shared" si="201"/>
        <v>0</v>
      </c>
      <c r="FD46" s="238">
        <f t="shared" si="202"/>
        <v>0</v>
      </c>
      <c r="FE46" s="239" t="str">
        <f>IFERROR(IF(FD46&gt;20*EQ46,'Referencia Parámetros'!$D$20,IF(FD46&gt;10*EQ46,'Referencia Parámetros'!$D$21,IF(FD46&gt;5*EQ46,'Referencia Parámetros'!$D$22, IF(FD46&gt;1,'Referencia Parámetros'!$D$23,"NO APLICA")))),"")</f>
        <v/>
      </c>
      <c r="FF46" s="240" t="str">
        <f t="shared" si="135"/>
        <v/>
      </c>
      <c r="FG46" s="241">
        <f t="shared" si="136"/>
        <v>0</v>
      </c>
      <c r="FH46" s="234">
        <f t="shared" si="203"/>
        <v>0</v>
      </c>
      <c r="FI46" s="234">
        <f t="shared" si="137"/>
        <v>0</v>
      </c>
      <c r="FJ46" s="234">
        <f t="shared" si="204"/>
        <v>0</v>
      </c>
      <c r="FK46" s="242">
        <f t="shared" si="205"/>
        <v>0</v>
      </c>
      <c r="FM46" s="234">
        <f t="shared" si="206"/>
        <v>34</v>
      </c>
      <c r="FN46" s="235" t="str">
        <f t="shared" si="138"/>
        <v/>
      </c>
      <c r="FO46" s="236" t="str">
        <f>IFERROR(+VLOOKUP(FN46,'Referencia Parámetros'!$A$2:$B$15,2),"")</f>
        <v/>
      </c>
      <c r="FP46" s="1"/>
      <c r="FQ46" s="1"/>
      <c r="FR46" s="136" t="str">
        <f t="shared" si="266"/>
        <v>Completar</v>
      </c>
      <c r="FS46" s="134"/>
      <c r="FT46" s="134"/>
      <c r="FU46" s="134"/>
      <c r="FV46" s="136" t="str">
        <f t="shared" si="267"/>
        <v>Completar</v>
      </c>
      <c r="FW46" s="137" t="str">
        <f t="shared" si="268"/>
        <v>Completar</v>
      </c>
      <c r="FX46" s="137" t="str">
        <f t="shared" si="269"/>
        <v>Completar</v>
      </c>
      <c r="FY46" s="135"/>
      <c r="FZ46" s="136" t="str">
        <f t="shared" si="270"/>
        <v>Completar</v>
      </c>
      <c r="GA46" s="237">
        <f t="shared" si="207"/>
        <v>0</v>
      </c>
      <c r="GB46" s="238">
        <f t="shared" si="208"/>
        <v>0</v>
      </c>
      <c r="GC46" s="239" t="str">
        <f>IFERROR(IF(GB46&gt;20*FO46,'Referencia Parámetros'!$D$20,IF(GB46&gt;10*FO46,'Referencia Parámetros'!$D$21,IF(GB46&gt;5*FO46,'Referencia Parámetros'!$D$22, IF(GB46&gt;1,'Referencia Parámetros'!$D$23,"NO APLICA")))),"")</f>
        <v/>
      </c>
      <c r="GD46" s="240" t="str">
        <f t="shared" si="140"/>
        <v/>
      </c>
      <c r="GE46" s="241">
        <f t="shared" si="141"/>
        <v>0</v>
      </c>
      <c r="GF46" s="234">
        <f t="shared" si="209"/>
        <v>0</v>
      </c>
      <c r="GG46" s="234">
        <f t="shared" si="142"/>
        <v>0</v>
      </c>
      <c r="GH46" s="234">
        <f t="shared" si="210"/>
        <v>0</v>
      </c>
      <c r="GI46" s="242">
        <f t="shared" si="211"/>
        <v>0</v>
      </c>
      <c r="GK46" s="234">
        <f t="shared" si="212"/>
        <v>34</v>
      </c>
      <c r="GL46" s="235" t="str">
        <f t="shared" si="143"/>
        <v/>
      </c>
      <c r="GM46" s="236" t="str">
        <f>IFERROR(+VLOOKUP(GL46,'Referencia Parámetros'!$A$2:$B$15,2),"")</f>
        <v/>
      </c>
      <c r="GN46" s="1"/>
      <c r="GO46" s="1"/>
      <c r="GP46" s="136" t="str">
        <f t="shared" si="271"/>
        <v>Completar</v>
      </c>
      <c r="GQ46" s="134"/>
      <c r="GR46" s="134"/>
      <c r="GS46" s="134"/>
      <c r="GT46" s="136" t="str">
        <f t="shared" si="272"/>
        <v>Completar</v>
      </c>
      <c r="GU46" s="137" t="str">
        <f t="shared" si="273"/>
        <v>Completar</v>
      </c>
      <c r="GV46" s="137" t="str">
        <f t="shared" si="274"/>
        <v>Completar</v>
      </c>
      <c r="GW46" s="135"/>
      <c r="GX46" s="136" t="str">
        <f t="shared" si="275"/>
        <v>Completar</v>
      </c>
      <c r="GY46" s="237">
        <f t="shared" si="213"/>
        <v>0</v>
      </c>
      <c r="GZ46" s="238">
        <f t="shared" si="214"/>
        <v>0</v>
      </c>
      <c r="HA46" s="239" t="str">
        <f>IFERROR(IF(GZ46&gt;20*GM46,'Referencia Parámetros'!$D$20,IF(GZ46&gt;10*GM46,'Referencia Parámetros'!$D$21,IF(GZ46&gt;5*GM46,'Referencia Parámetros'!$D$22, IF(GZ46&gt;1,'Referencia Parámetros'!$D$23,"NO APLICA")))),"")</f>
        <v/>
      </c>
      <c r="HB46" s="240" t="str">
        <f t="shared" si="145"/>
        <v/>
      </c>
      <c r="HC46" s="241">
        <f t="shared" si="146"/>
        <v>0</v>
      </c>
      <c r="HD46" s="234">
        <f t="shared" si="215"/>
        <v>0</v>
      </c>
      <c r="HE46" s="234">
        <f t="shared" si="147"/>
        <v>0</v>
      </c>
      <c r="HF46" s="234">
        <f t="shared" si="216"/>
        <v>0</v>
      </c>
      <c r="HG46" s="242">
        <f t="shared" si="217"/>
        <v>0</v>
      </c>
      <c r="HI46" s="234">
        <f t="shared" si="218"/>
        <v>34</v>
      </c>
      <c r="HJ46" s="235" t="str">
        <f t="shared" si="148"/>
        <v/>
      </c>
      <c r="HK46" s="236" t="str">
        <f>IFERROR(+VLOOKUP(HJ46,'Referencia Parámetros'!$A$2:$B$15,2),"")</f>
        <v/>
      </c>
      <c r="HL46" s="1"/>
      <c r="HM46" s="1"/>
      <c r="HN46" s="136" t="str">
        <f t="shared" si="276"/>
        <v>Completar</v>
      </c>
      <c r="HO46" s="134"/>
      <c r="HP46" s="134"/>
      <c r="HQ46" s="134"/>
      <c r="HR46" s="136" t="str">
        <f t="shared" si="277"/>
        <v>Completar</v>
      </c>
      <c r="HS46" s="137" t="str">
        <f t="shared" si="278"/>
        <v>Completar</v>
      </c>
      <c r="HT46" s="137" t="str">
        <f t="shared" si="279"/>
        <v>Completar</v>
      </c>
      <c r="HU46" s="135"/>
      <c r="HV46" s="136" t="str">
        <f t="shared" si="280"/>
        <v>Completar</v>
      </c>
      <c r="HW46" s="237">
        <f t="shared" si="219"/>
        <v>0</v>
      </c>
      <c r="HX46" s="238">
        <f t="shared" si="220"/>
        <v>0</v>
      </c>
      <c r="HY46" s="239" t="str">
        <f>IFERROR(IF(HX46&gt;20*HK46,'Referencia Parámetros'!$D$20,IF(HX46&gt;10*HK46,'Referencia Parámetros'!$D$21,IF(HX46&gt;5*HK46,'Referencia Parámetros'!$D$22, IF(HX46&gt;1,'Referencia Parámetros'!$D$23,"NO APLICA")))),"")</f>
        <v/>
      </c>
      <c r="HZ46" s="240" t="str">
        <f t="shared" si="150"/>
        <v/>
      </c>
      <c r="IA46" s="241">
        <f t="shared" si="151"/>
        <v>0</v>
      </c>
      <c r="IB46" s="234">
        <f t="shared" si="221"/>
        <v>0</v>
      </c>
      <c r="IC46" s="234">
        <f t="shared" si="152"/>
        <v>0</v>
      </c>
      <c r="ID46" s="234">
        <f t="shared" si="222"/>
        <v>0</v>
      </c>
      <c r="IE46" s="242">
        <f t="shared" si="223"/>
        <v>0</v>
      </c>
      <c r="IG46" s="234">
        <f t="shared" si="224"/>
        <v>34</v>
      </c>
      <c r="IH46" s="235" t="str">
        <f t="shared" si="153"/>
        <v/>
      </c>
      <c r="II46" s="236" t="str">
        <f>IFERROR(+VLOOKUP(IH46,'Referencia Parámetros'!$A$2:$B$15,2),"")</f>
        <v/>
      </c>
      <c r="IJ46" s="1"/>
      <c r="IK46" s="1"/>
      <c r="IL46" s="136" t="str">
        <f t="shared" si="281"/>
        <v>Completar</v>
      </c>
      <c r="IM46" s="134"/>
      <c r="IN46" s="134"/>
      <c r="IO46" s="134"/>
      <c r="IP46" s="136" t="str">
        <f t="shared" si="282"/>
        <v>Completar</v>
      </c>
      <c r="IQ46" s="137" t="str">
        <f t="shared" si="283"/>
        <v>Completar</v>
      </c>
      <c r="IR46" s="137" t="str">
        <f t="shared" si="284"/>
        <v>Completar</v>
      </c>
      <c r="IS46" s="135"/>
      <c r="IT46" s="136" t="str">
        <f t="shared" si="285"/>
        <v>Completar</v>
      </c>
      <c r="IU46" s="237">
        <f t="shared" si="225"/>
        <v>0</v>
      </c>
      <c r="IV46" s="238">
        <f t="shared" si="226"/>
        <v>0</v>
      </c>
      <c r="IW46" s="239" t="str">
        <f>IFERROR(IF(IV46&gt;20*II46,'Referencia Parámetros'!$D$20,IF(IV46&gt;10*II46,'Referencia Parámetros'!$D$21,IF(IV46&gt;5*II46,'Referencia Parámetros'!$D$22, IF(IV46&gt;1,'Referencia Parámetros'!$D$23,"NO APLICA")))),"")</f>
        <v/>
      </c>
      <c r="IX46" s="240" t="str">
        <f t="shared" si="155"/>
        <v/>
      </c>
      <c r="IY46" s="241">
        <f t="shared" si="156"/>
        <v>0</v>
      </c>
      <c r="IZ46" s="234">
        <f t="shared" si="227"/>
        <v>0</v>
      </c>
      <c r="JA46" s="234">
        <f t="shared" si="157"/>
        <v>0</v>
      </c>
      <c r="JB46" s="234">
        <f t="shared" si="228"/>
        <v>0</v>
      </c>
      <c r="JC46" s="242">
        <f t="shared" si="229"/>
        <v>0</v>
      </c>
      <c r="JD46" s="198"/>
      <c r="JE46" s="234">
        <f t="shared" si="230"/>
        <v>34</v>
      </c>
      <c r="JF46" s="235" t="str">
        <f t="shared" si="158"/>
        <v/>
      </c>
      <c r="JG46" s="236" t="str">
        <f>IFERROR(+VLOOKUP(JF46,'Referencia Parámetros'!$A$2:$B$15,2),"")</f>
        <v/>
      </c>
      <c r="JH46" s="1"/>
      <c r="JI46" s="1"/>
      <c r="JJ46" s="136" t="str">
        <f t="shared" si="286"/>
        <v>Completar</v>
      </c>
      <c r="JK46" s="134"/>
      <c r="JL46" s="134"/>
      <c r="JM46" s="134"/>
      <c r="JN46" s="136" t="str">
        <f t="shared" si="287"/>
        <v>Completar</v>
      </c>
      <c r="JO46" s="137" t="str">
        <f t="shared" si="288"/>
        <v>Completar</v>
      </c>
      <c r="JP46" s="137" t="str">
        <f t="shared" si="289"/>
        <v>Completar</v>
      </c>
      <c r="JQ46" s="135"/>
      <c r="JR46" s="136" t="str">
        <f t="shared" si="290"/>
        <v>Completar</v>
      </c>
      <c r="JS46" s="237">
        <f t="shared" si="231"/>
        <v>0</v>
      </c>
      <c r="JT46" s="238">
        <f t="shared" si="232"/>
        <v>0</v>
      </c>
      <c r="JU46" s="239" t="str">
        <f>IFERROR(IF(JT46&gt;20*JG46,'Referencia Parámetros'!$D$20,IF(JT46&gt;10*JG46,'Referencia Parámetros'!$D$21,IF(JT46&gt;5*JG46,'Referencia Parámetros'!$D$22, IF(JT46&gt;1,'Referencia Parámetros'!$D$23,"NO APLICA")))),"")</f>
        <v/>
      </c>
      <c r="JV46" s="240" t="str">
        <f t="shared" si="160"/>
        <v/>
      </c>
      <c r="JW46" s="241">
        <f t="shared" si="161"/>
        <v>0</v>
      </c>
      <c r="JX46" s="234">
        <f t="shared" si="233"/>
        <v>0</v>
      </c>
      <c r="JY46" s="234">
        <f t="shared" si="162"/>
        <v>0</v>
      </c>
      <c r="JZ46" s="234">
        <f t="shared" si="234"/>
        <v>0</v>
      </c>
      <c r="KA46" s="242">
        <f t="shared" si="235"/>
        <v>0</v>
      </c>
    </row>
    <row r="47" spans="1:287" x14ac:dyDescent="0.25">
      <c r="A47" s="234">
        <f t="shared" si="163"/>
        <v>35</v>
      </c>
      <c r="B47" s="235" t="str">
        <f t="shared" si="164"/>
        <v/>
      </c>
      <c r="C47" s="236" t="str">
        <f>+IFERROR(VLOOKUP(B47,'Referencia Parámetros'!$A$2:$B$18,2),"")</f>
        <v/>
      </c>
      <c r="D47" s="1"/>
      <c r="E47" s="1"/>
      <c r="F47" s="136" t="str">
        <f>IFERROR(+VLOOKUP(D47,'Año 1'!JI$14:JK$113,3,FALSE),"Completar")</f>
        <v>Completar</v>
      </c>
      <c r="G47" s="134"/>
      <c r="H47" s="134"/>
      <c r="I47" s="134"/>
      <c r="J47" s="136" t="str">
        <f>+IFERROR(VLOOKUP(D47,'Año 1'!JI$14:JS$113,7,0),"Completar")</f>
        <v>Completar</v>
      </c>
      <c r="K47" s="137" t="str">
        <f>IFERROR(VLOOKUP(D47,'Año 1'!JI$14:JS$113,8,FALSE),"Completar")</f>
        <v>Completar</v>
      </c>
      <c r="L47" s="137" t="str">
        <f>IFERROR(VLOOKUP(D47,'Año 1'!JI$14:JS$113,9,FALSE),"Completar")</f>
        <v>Completar</v>
      </c>
      <c r="M47" s="135"/>
      <c r="N47" s="136" t="str">
        <f>IFERROR(VLOOKUP(D47,'Año 1'!JI$14:JS$113,11,FALSE),"Completar")</f>
        <v>Completar</v>
      </c>
      <c r="O47" s="237">
        <f t="shared" si="165"/>
        <v>0</v>
      </c>
      <c r="P47" s="238">
        <f t="shared" si="166"/>
        <v>0</v>
      </c>
      <c r="Q47" s="239" t="str">
        <f>IFERROR(IF(P47&gt;20*C47,'Referencia Parámetros'!$D$20,IF(P47&gt;10*C47,'Referencia Parámetros'!$D$21,IF(P47&gt;5*C47,'Referencia Parámetros'!$D$22, IF(P47&gt;1,'Referencia Parámetros'!$D$23,"NO APLICA")))),"")</f>
        <v/>
      </c>
      <c r="R47" s="240" t="str">
        <f t="shared" si="105"/>
        <v/>
      </c>
      <c r="S47" s="241">
        <f t="shared" si="106"/>
        <v>0</v>
      </c>
      <c r="T47" s="234">
        <f t="shared" si="167"/>
        <v>0</v>
      </c>
      <c r="U47" s="234">
        <f t="shared" si="107"/>
        <v>0</v>
      </c>
      <c r="V47" s="234">
        <f t="shared" si="168"/>
        <v>0</v>
      </c>
      <c r="W47" s="242">
        <f t="shared" si="169"/>
        <v>0</v>
      </c>
      <c r="Y47" s="234">
        <f t="shared" si="170"/>
        <v>35</v>
      </c>
      <c r="Z47" s="235" t="str">
        <f t="shared" si="108"/>
        <v/>
      </c>
      <c r="AA47" s="236" t="str">
        <f>IFERROR(VLOOKUP(Z47,'Referencia Parámetros'!$A$2:$B$15,2),"")</f>
        <v/>
      </c>
      <c r="AB47" s="1"/>
      <c r="AC47" s="1"/>
      <c r="AD47" s="136" t="str">
        <f t="shared" si="236"/>
        <v>Completar</v>
      </c>
      <c r="AE47" s="134"/>
      <c r="AF47" s="134"/>
      <c r="AG47" s="134"/>
      <c r="AH47" s="136" t="str">
        <f t="shared" si="237"/>
        <v>Completar</v>
      </c>
      <c r="AI47" s="137" t="str">
        <f t="shared" si="238"/>
        <v>Completar</v>
      </c>
      <c r="AJ47" s="137" t="str">
        <f t="shared" si="239"/>
        <v>Completar</v>
      </c>
      <c r="AK47" s="135"/>
      <c r="AL47" s="136" t="str">
        <f t="shared" si="240"/>
        <v>Completar</v>
      </c>
      <c r="AM47" s="237">
        <f t="shared" si="171"/>
        <v>0</v>
      </c>
      <c r="AN47" s="238">
        <f t="shared" si="172"/>
        <v>0</v>
      </c>
      <c r="AO47" s="239" t="str">
        <f>IFERROR(IF(AN47&gt;20*AA47,'Referencia Parámetros'!$D$20,IF(AN47&gt;10*AA47,'Referencia Parámetros'!$D$21,IF(AN47&gt;5*AA47,'Referencia Parámetros'!$D$22, IF(AN47&gt;1,'Referencia Parámetros'!$D$23,"NO APLICA")))),"")</f>
        <v/>
      </c>
      <c r="AP47" s="240" t="str">
        <f t="shared" si="110"/>
        <v/>
      </c>
      <c r="AQ47" s="241">
        <f t="shared" si="111"/>
        <v>0</v>
      </c>
      <c r="AR47" s="234">
        <f t="shared" si="173"/>
        <v>0</v>
      </c>
      <c r="AS47" s="234">
        <f t="shared" si="112"/>
        <v>0</v>
      </c>
      <c r="AT47" s="234">
        <f t="shared" si="174"/>
        <v>0</v>
      </c>
      <c r="AU47" s="242">
        <f t="shared" si="175"/>
        <v>0</v>
      </c>
      <c r="AW47" s="234">
        <f t="shared" si="176"/>
        <v>35</v>
      </c>
      <c r="AX47" s="235" t="str">
        <f t="shared" si="113"/>
        <v/>
      </c>
      <c r="AY47" s="236" t="str">
        <f>IFERROR(VLOOKUP(AX47,'Referencia Parámetros'!$A$2:$B$15,2),"")</f>
        <v/>
      </c>
      <c r="AZ47" s="1"/>
      <c r="BA47" s="1"/>
      <c r="BB47" s="136" t="str">
        <f t="shared" si="241"/>
        <v>Completar</v>
      </c>
      <c r="BC47" s="134"/>
      <c r="BD47" s="134"/>
      <c r="BE47" s="134"/>
      <c r="BF47" s="136" t="str">
        <f t="shared" si="242"/>
        <v>Completar</v>
      </c>
      <c r="BG47" s="137" t="str">
        <f t="shared" si="243"/>
        <v>Completar</v>
      </c>
      <c r="BH47" s="137" t="str">
        <f t="shared" si="244"/>
        <v>Completar</v>
      </c>
      <c r="BI47" s="135"/>
      <c r="BJ47" s="136" t="str">
        <f t="shared" si="245"/>
        <v>Completar</v>
      </c>
      <c r="BK47" s="237">
        <f t="shared" si="177"/>
        <v>0</v>
      </c>
      <c r="BL47" s="238">
        <f t="shared" si="178"/>
        <v>0</v>
      </c>
      <c r="BM47" s="239" t="str">
        <f>IFERROR(IF(BL47&gt;20*AY47,'Referencia Parámetros'!$D$20,IF(BL47&gt;10*AY47,'Referencia Parámetros'!$D$21,IF(BL47&gt;5*AY47,'Referencia Parámetros'!$D$22, IF(BL47&gt;1,'Referencia Parámetros'!$D$23,"NO APLICA")))),"")</f>
        <v/>
      </c>
      <c r="BN47" s="240" t="str">
        <f t="shared" si="115"/>
        <v/>
      </c>
      <c r="BO47" s="241">
        <f t="shared" si="116"/>
        <v>0</v>
      </c>
      <c r="BP47" s="234">
        <f t="shared" si="179"/>
        <v>0</v>
      </c>
      <c r="BQ47" s="234">
        <f t="shared" si="117"/>
        <v>0</v>
      </c>
      <c r="BR47" s="234">
        <f t="shared" si="180"/>
        <v>0</v>
      </c>
      <c r="BS47" s="242">
        <f t="shared" si="181"/>
        <v>0</v>
      </c>
      <c r="BU47" s="234">
        <f t="shared" si="182"/>
        <v>35</v>
      </c>
      <c r="BV47" s="235" t="str">
        <f t="shared" si="118"/>
        <v/>
      </c>
      <c r="BW47" s="236" t="str">
        <f>IFERROR(VLOOKUP(BV47,'Referencia Parámetros'!$A$2:$B$15,2),"")</f>
        <v/>
      </c>
      <c r="BX47" s="1"/>
      <c r="BY47" s="1"/>
      <c r="BZ47" s="136" t="str">
        <f t="shared" si="246"/>
        <v>Completar</v>
      </c>
      <c r="CA47" s="134"/>
      <c r="CB47" s="134"/>
      <c r="CC47" s="134"/>
      <c r="CD47" s="136" t="str">
        <f t="shared" si="247"/>
        <v>Completar</v>
      </c>
      <c r="CE47" s="137" t="str">
        <f t="shared" si="248"/>
        <v>Completar</v>
      </c>
      <c r="CF47" s="137" t="str">
        <f t="shared" si="249"/>
        <v>Completar</v>
      </c>
      <c r="CG47" s="135"/>
      <c r="CH47" s="136" t="str">
        <f t="shared" si="250"/>
        <v>Completar</v>
      </c>
      <c r="CI47" s="237">
        <f t="shared" si="183"/>
        <v>0</v>
      </c>
      <c r="CJ47" s="238">
        <f t="shared" si="184"/>
        <v>0</v>
      </c>
      <c r="CK47" s="239" t="str">
        <f>IFERROR(IF(CJ47&gt;20*BW47,'Referencia Parámetros'!$D$20,IF(CJ47&gt;10*BW47,'Referencia Parámetros'!$D$21,IF(CJ47&gt;5*BW47,'Referencia Parámetros'!$D$22, IF(CJ47&gt;1,'Referencia Parámetros'!$D$23,"NO APLICA")))),"")</f>
        <v/>
      </c>
      <c r="CL47" s="240" t="str">
        <f t="shared" si="120"/>
        <v/>
      </c>
      <c r="CM47" s="241">
        <f t="shared" si="121"/>
        <v>0</v>
      </c>
      <c r="CN47" s="234">
        <f t="shared" si="185"/>
        <v>0</v>
      </c>
      <c r="CO47" s="234">
        <f t="shared" si="122"/>
        <v>0</v>
      </c>
      <c r="CP47" s="234">
        <f t="shared" si="186"/>
        <v>0</v>
      </c>
      <c r="CQ47" s="242">
        <f t="shared" si="187"/>
        <v>0</v>
      </c>
      <c r="CS47" s="234">
        <f t="shared" si="188"/>
        <v>35</v>
      </c>
      <c r="CT47" s="235" t="str">
        <f t="shared" si="123"/>
        <v/>
      </c>
      <c r="CU47" s="236" t="str">
        <f>IFERROR(+VLOOKUP(CT47,'Referencia Parámetros'!$A$2:$B$15,2),"")</f>
        <v/>
      </c>
      <c r="CV47" s="1"/>
      <c r="CW47" s="1"/>
      <c r="CX47" s="136" t="str">
        <f t="shared" si="251"/>
        <v>Completar</v>
      </c>
      <c r="CY47" s="134"/>
      <c r="CZ47" s="134"/>
      <c r="DA47" s="134"/>
      <c r="DB47" s="136" t="str">
        <f t="shared" si="252"/>
        <v>Completar</v>
      </c>
      <c r="DC47" s="137" t="str">
        <f t="shared" si="253"/>
        <v>Completar</v>
      </c>
      <c r="DD47" s="137" t="str">
        <f t="shared" si="254"/>
        <v>Completar</v>
      </c>
      <c r="DE47" s="135"/>
      <c r="DF47" s="136" t="str">
        <f t="shared" si="255"/>
        <v>Completar</v>
      </c>
      <c r="DG47" s="237">
        <f t="shared" si="189"/>
        <v>0</v>
      </c>
      <c r="DH47" s="238">
        <f t="shared" si="190"/>
        <v>0</v>
      </c>
      <c r="DI47" s="239" t="str">
        <f>IFERROR(IF(DH47&gt;20*CU47,'Referencia Parámetros'!$D$20,IF(DH47&gt;10*CU47,'Referencia Parámetros'!$D$21,IF(DH47&gt;5*CU47,'Referencia Parámetros'!$D$22, IF(DH47&gt;1,'Referencia Parámetros'!$D$23,"NO APLICA")))),"")</f>
        <v/>
      </c>
      <c r="DJ47" s="240" t="str">
        <f t="shared" si="125"/>
        <v/>
      </c>
      <c r="DK47" s="241">
        <f t="shared" si="126"/>
        <v>0</v>
      </c>
      <c r="DL47" s="234">
        <f t="shared" si="191"/>
        <v>0</v>
      </c>
      <c r="DM47" s="234">
        <f t="shared" si="127"/>
        <v>0</v>
      </c>
      <c r="DN47" s="234">
        <f t="shared" si="192"/>
        <v>0</v>
      </c>
      <c r="DO47" s="242">
        <f t="shared" si="193"/>
        <v>0</v>
      </c>
      <c r="DQ47" s="234">
        <f t="shared" si="194"/>
        <v>35</v>
      </c>
      <c r="DR47" s="235" t="str">
        <f t="shared" si="128"/>
        <v/>
      </c>
      <c r="DS47" s="236" t="str">
        <f>IFERROR(+VLOOKUP(DR47,'Referencia Parámetros'!$A$2:$B$15,2),"")</f>
        <v/>
      </c>
      <c r="DT47" s="1"/>
      <c r="DU47" s="1"/>
      <c r="DV47" s="136" t="str">
        <f t="shared" si="256"/>
        <v>Completar</v>
      </c>
      <c r="DW47" s="134"/>
      <c r="DX47" s="134"/>
      <c r="DY47" s="134"/>
      <c r="DZ47" s="136" t="str">
        <f t="shared" si="257"/>
        <v>Completar</v>
      </c>
      <c r="EA47" s="137" t="str">
        <f t="shared" si="258"/>
        <v>Completar</v>
      </c>
      <c r="EB47" s="137" t="str">
        <f t="shared" si="259"/>
        <v>Completar</v>
      </c>
      <c r="EC47" s="135"/>
      <c r="ED47" s="136" t="str">
        <f t="shared" si="260"/>
        <v>Completar</v>
      </c>
      <c r="EE47" s="237">
        <f t="shared" si="195"/>
        <v>0</v>
      </c>
      <c r="EF47" s="238">
        <f t="shared" si="196"/>
        <v>0</v>
      </c>
      <c r="EG47" s="239" t="str">
        <f>IFERROR(IF(EF47&gt;20*DS47,'Referencia Parámetros'!$D$20,IF(EF47&gt;10*DS47,'Referencia Parámetros'!$D$21,IF(EF47&gt;5*DS47,'Referencia Parámetros'!$D$22, IF(EF47&gt;1,'Referencia Parámetros'!$D$23,"NO APLICA")))),"")</f>
        <v/>
      </c>
      <c r="EH47" s="240" t="str">
        <f t="shared" si="130"/>
        <v/>
      </c>
      <c r="EI47" s="241">
        <f t="shared" si="131"/>
        <v>0</v>
      </c>
      <c r="EJ47" s="234">
        <f t="shared" si="197"/>
        <v>0</v>
      </c>
      <c r="EK47" s="234">
        <f t="shared" si="132"/>
        <v>0</v>
      </c>
      <c r="EL47" s="234">
        <f t="shared" si="198"/>
        <v>0</v>
      </c>
      <c r="EM47" s="242">
        <f t="shared" si="199"/>
        <v>0</v>
      </c>
      <c r="EO47" s="234">
        <f t="shared" si="200"/>
        <v>35</v>
      </c>
      <c r="EP47" s="235" t="str">
        <f t="shared" si="133"/>
        <v/>
      </c>
      <c r="EQ47" s="236" t="str">
        <f>IFERROR(+VLOOKUP(EP47,'Referencia Parámetros'!$A$2:$B$15,2),"")</f>
        <v/>
      </c>
      <c r="ER47" s="1"/>
      <c r="ES47" s="1"/>
      <c r="ET47" s="136" t="str">
        <f t="shared" si="261"/>
        <v>Completar</v>
      </c>
      <c r="EU47" s="134"/>
      <c r="EV47" s="134"/>
      <c r="EW47" s="134"/>
      <c r="EX47" s="136" t="str">
        <f t="shared" si="262"/>
        <v>Completar</v>
      </c>
      <c r="EY47" s="137" t="str">
        <f t="shared" si="263"/>
        <v>Completar</v>
      </c>
      <c r="EZ47" s="137" t="str">
        <f t="shared" si="264"/>
        <v>Completar</v>
      </c>
      <c r="FA47" s="135"/>
      <c r="FB47" s="136" t="str">
        <f t="shared" si="265"/>
        <v>Completar</v>
      </c>
      <c r="FC47" s="237">
        <f t="shared" si="201"/>
        <v>0</v>
      </c>
      <c r="FD47" s="238">
        <f t="shared" si="202"/>
        <v>0</v>
      </c>
      <c r="FE47" s="239" t="str">
        <f>IFERROR(IF(FD47&gt;20*EQ47,'Referencia Parámetros'!$D$20,IF(FD47&gt;10*EQ47,'Referencia Parámetros'!$D$21,IF(FD47&gt;5*EQ47,'Referencia Parámetros'!$D$22, IF(FD47&gt;1,'Referencia Parámetros'!$D$23,"NO APLICA")))),"")</f>
        <v/>
      </c>
      <c r="FF47" s="240" t="str">
        <f t="shared" si="135"/>
        <v/>
      </c>
      <c r="FG47" s="241">
        <f t="shared" si="136"/>
        <v>0</v>
      </c>
      <c r="FH47" s="234">
        <f t="shared" si="203"/>
        <v>0</v>
      </c>
      <c r="FI47" s="234">
        <f t="shared" si="137"/>
        <v>0</v>
      </c>
      <c r="FJ47" s="234">
        <f t="shared" si="204"/>
        <v>0</v>
      </c>
      <c r="FK47" s="242">
        <f t="shared" si="205"/>
        <v>0</v>
      </c>
      <c r="FM47" s="234">
        <f t="shared" si="206"/>
        <v>35</v>
      </c>
      <c r="FN47" s="235" t="str">
        <f t="shared" si="138"/>
        <v/>
      </c>
      <c r="FO47" s="236" t="str">
        <f>IFERROR(+VLOOKUP(FN47,'Referencia Parámetros'!$A$2:$B$15,2),"")</f>
        <v/>
      </c>
      <c r="FP47" s="1"/>
      <c r="FQ47" s="1"/>
      <c r="FR47" s="136" t="str">
        <f t="shared" si="266"/>
        <v>Completar</v>
      </c>
      <c r="FS47" s="134"/>
      <c r="FT47" s="134"/>
      <c r="FU47" s="134"/>
      <c r="FV47" s="136" t="str">
        <f t="shared" si="267"/>
        <v>Completar</v>
      </c>
      <c r="FW47" s="137" t="str">
        <f t="shared" si="268"/>
        <v>Completar</v>
      </c>
      <c r="FX47" s="137" t="str">
        <f t="shared" si="269"/>
        <v>Completar</v>
      </c>
      <c r="FY47" s="135"/>
      <c r="FZ47" s="136" t="str">
        <f t="shared" si="270"/>
        <v>Completar</v>
      </c>
      <c r="GA47" s="237">
        <f t="shared" si="207"/>
        <v>0</v>
      </c>
      <c r="GB47" s="238">
        <f t="shared" si="208"/>
        <v>0</v>
      </c>
      <c r="GC47" s="239" t="str">
        <f>IFERROR(IF(GB47&gt;20*FO47,'Referencia Parámetros'!$D$20,IF(GB47&gt;10*FO47,'Referencia Parámetros'!$D$21,IF(GB47&gt;5*FO47,'Referencia Parámetros'!$D$22, IF(GB47&gt;1,'Referencia Parámetros'!$D$23,"NO APLICA")))),"")</f>
        <v/>
      </c>
      <c r="GD47" s="240" t="str">
        <f t="shared" si="140"/>
        <v/>
      </c>
      <c r="GE47" s="241">
        <f t="shared" si="141"/>
        <v>0</v>
      </c>
      <c r="GF47" s="234">
        <f t="shared" si="209"/>
        <v>0</v>
      </c>
      <c r="GG47" s="234">
        <f t="shared" si="142"/>
        <v>0</v>
      </c>
      <c r="GH47" s="234">
        <f t="shared" si="210"/>
        <v>0</v>
      </c>
      <c r="GI47" s="242">
        <f t="shared" si="211"/>
        <v>0</v>
      </c>
      <c r="GK47" s="234">
        <f t="shared" si="212"/>
        <v>35</v>
      </c>
      <c r="GL47" s="235" t="str">
        <f t="shared" si="143"/>
        <v/>
      </c>
      <c r="GM47" s="236" t="str">
        <f>IFERROR(+VLOOKUP(GL47,'Referencia Parámetros'!$A$2:$B$15,2),"")</f>
        <v/>
      </c>
      <c r="GN47" s="1"/>
      <c r="GO47" s="1"/>
      <c r="GP47" s="136" t="str">
        <f t="shared" si="271"/>
        <v>Completar</v>
      </c>
      <c r="GQ47" s="134"/>
      <c r="GR47" s="134"/>
      <c r="GS47" s="134"/>
      <c r="GT47" s="136" t="str">
        <f t="shared" si="272"/>
        <v>Completar</v>
      </c>
      <c r="GU47" s="137" t="str">
        <f t="shared" si="273"/>
        <v>Completar</v>
      </c>
      <c r="GV47" s="137" t="str">
        <f t="shared" si="274"/>
        <v>Completar</v>
      </c>
      <c r="GW47" s="135"/>
      <c r="GX47" s="136" t="str">
        <f t="shared" si="275"/>
        <v>Completar</v>
      </c>
      <c r="GY47" s="237">
        <f t="shared" si="213"/>
        <v>0</v>
      </c>
      <c r="GZ47" s="238">
        <f t="shared" si="214"/>
        <v>0</v>
      </c>
      <c r="HA47" s="239" t="str">
        <f>IFERROR(IF(GZ47&gt;20*GM47,'Referencia Parámetros'!$D$20,IF(GZ47&gt;10*GM47,'Referencia Parámetros'!$D$21,IF(GZ47&gt;5*GM47,'Referencia Parámetros'!$D$22, IF(GZ47&gt;1,'Referencia Parámetros'!$D$23,"NO APLICA")))),"")</f>
        <v/>
      </c>
      <c r="HB47" s="240" t="str">
        <f t="shared" si="145"/>
        <v/>
      </c>
      <c r="HC47" s="241">
        <f t="shared" si="146"/>
        <v>0</v>
      </c>
      <c r="HD47" s="234">
        <f t="shared" si="215"/>
        <v>0</v>
      </c>
      <c r="HE47" s="234">
        <f t="shared" si="147"/>
        <v>0</v>
      </c>
      <c r="HF47" s="234">
        <f t="shared" si="216"/>
        <v>0</v>
      </c>
      <c r="HG47" s="242">
        <f t="shared" si="217"/>
        <v>0</v>
      </c>
      <c r="HI47" s="234">
        <f t="shared" si="218"/>
        <v>35</v>
      </c>
      <c r="HJ47" s="235" t="str">
        <f t="shared" si="148"/>
        <v/>
      </c>
      <c r="HK47" s="236" t="str">
        <f>IFERROR(+VLOOKUP(HJ47,'Referencia Parámetros'!$A$2:$B$15,2),"")</f>
        <v/>
      </c>
      <c r="HL47" s="1"/>
      <c r="HM47" s="1"/>
      <c r="HN47" s="136" t="str">
        <f t="shared" si="276"/>
        <v>Completar</v>
      </c>
      <c r="HO47" s="134"/>
      <c r="HP47" s="134"/>
      <c r="HQ47" s="134"/>
      <c r="HR47" s="136" t="str">
        <f t="shared" si="277"/>
        <v>Completar</v>
      </c>
      <c r="HS47" s="137" t="str">
        <f t="shared" si="278"/>
        <v>Completar</v>
      </c>
      <c r="HT47" s="137" t="str">
        <f t="shared" si="279"/>
        <v>Completar</v>
      </c>
      <c r="HU47" s="135"/>
      <c r="HV47" s="136" t="str">
        <f t="shared" si="280"/>
        <v>Completar</v>
      </c>
      <c r="HW47" s="237">
        <f t="shared" si="219"/>
        <v>0</v>
      </c>
      <c r="HX47" s="238">
        <f t="shared" si="220"/>
        <v>0</v>
      </c>
      <c r="HY47" s="239" t="str">
        <f>IFERROR(IF(HX47&gt;20*HK47,'Referencia Parámetros'!$D$20,IF(HX47&gt;10*HK47,'Referencia Parámetros'!$D$21,IF(HX47&gt;5*HK47,'Referencia Parámetros'!$D$22, IF(HX47&gt;1,'Referencia Parámetros'!$D$23,"NO APLICA")))),"")</f>
        <v/>
      </c>
      <c r="HZ47" s="240" t="str">
        <f t="shared" si="150"/>
        <v/>
      </c>
      <c r="IA47" s="241">
        <f t="shared" si="151"/>
        <v>0</v>
      </c>
      <c r="IB47" s="234">
        <f t="shared" si="221"/>
        <v>0</v>
      </c>
      <c r="IC47" s="234">
        <f t="shared" si="152"/>
        <v>0</v>
      </c>
      <c r="ID47" s="234">
        <f t="shared" si="222"/>
        <v>0</v>
      </c>
      <c r="IE47" s="242">
        <f t="shared" si="223"/>
        <v>0</v>
      </c>
      <c r="IG47" s="234">
        <f t="shared" si="224"/>
        <v>35</v>
      </c>
      <c r="IH47" s="235" t="str">
        <f t="shared" si="153"/>
        <v/>
      </c>
      <c r="II47" s="236" t="str">
        <f>IFERROR(+VLOOKUP(IH47,'Referencia Parámetros'!$A$2:$B$15,2),"")</f>
        <v/>
      </c>
      <c r="IJ47" s="1"/>
      <c r="IK47" s="1"/>
      <c r="IL47" s="136" t="str">
        <f t="shared" si="281"/>
        <v>Completar</v>
      </c>
      <c r="IM47" s="134"/>
      <c r="IN47" s="134"/>
      <c r="IO47" s="134"/>
      <c r="IP47" s="136" t="str">
        <f t="shared" si="282"/>
        <v>Completar</v>
      </c>
      <c r="IQ47" s="137" t="str">
        <f t="shared" si="283"/>
        <v>Completar</v>
      </c>
      <c r="IR47" s="137" t="str">
        <f t="shared" si="284"/>
        <v>Completar</v>
      </c>
      <c r="IS47" s="135"/>
      <c r="IT47" s="136" t="str">
        <f t="shared" si="285"/>
        <v>Completar</v>
      </c>
      <c r="IU47" s="237">
        <f t="shared" si="225"/>
        <v>0</v>
      </c>
      <c r="IV47" s="238">
        <f t="shared" si="226"/>
        <v>0</v>
      </c>
      <c r="IW47" s="239" t="str">
        <f>IFERROR(IF(IV47&gt;20*II47,'Referencia Parámetros'!$D$20,IF(IV47&gt;10*II47,'Referencia Parámetros'!$D$21,IF(IV47&gt;5*II47,'Referencia Parámetros'!$D$22, IF(IV47&gt;1,'Referencia Parámetros'!$D$23,"NO APLICA")))),"")</f>
        <v/>
      </c>
      <c r="IX47" s="240" t="str">
        <f t="shared" si="155"/>
        <v/>
      </c>
      <c r="IY47" s="241">
        <f t="shared" si="156"/>
        <v>0</v>
      </c>
      <c r="IZ47" s="234">
        <f t="shared" si="227"/>
        <v>0</v>
      </c>
      <c r="JA47" s="234">
        <f t="shared" si="157"/>
        <v>0</v>
      </c>
      <c r="JB47" s="234">
        <f t="shared" si="228"/>
        <v>0</v>
      </c>
      <c r="JC47" s="242">
        <f t="shared" si="229"/>
        <v>0</v>
      </c>
      <c r="JD47" s="198"/>
      <c r="JE47" s="234">
        <f t="shared" si="230"/>
        <v>35</v>
      </c>
      <c r="JF47" s="235" t="str">
        <f t="shared" si="158"/>
        <v/>
      </c>
      <c r="JG47" s="236" t="str">
        <f>IFERROR(+VLOOKUP(JF47,'Referencia Parámetros'!$A$2:$B$15,2),"")</f>
        <v/>
      </c>
      <c r="JH47" s="1"/>
      <c r="JI47" s="1"/>
      <c r="JJ47" s="136" t="str">
        <f t="shared" si="286"/>
        <v>Completar</v>
      </c>
      <c r="JK47" s="134"/>
      <c r="JL47" s="134"/>
      <c r="JM47" s="134"/>
      <c r="JN47" s="136" t="str">
        <f t="shared" si="287"/>
        <v>Completar</v>
      </c>
      <c r="JO47" s="137" t="str">
        <f t="shared" si="288"/>
        <v>Completar</v>
      </c>
      <c r="JP47" s="137" t="str">
        <f t="shared" si="289"/>
        <v>Completar</v>
      </c>
      <c r="JQ47" s="135"/>
      <c r="JR47" s="136" t="str">
        <f t="shared" si="290"/>
        <v>Completar</v>
      </c>
      <c r="JS47" s="237">
        <f t="shared" si="231"/>
        <v>0</v>
      </c>
      <c r="JT47" s="238">
        <f t="shared" si="232"/>
        <v>0</v>
      </c>
      <c r="JU47" s="239" t="str">
        <f>IFERROR(IF(JT47&gt;20*JG47,'Referencia Parámetros'!$D$20,IF(JT47&gt;10*JG47,'Referencia Parámetros'!$D$21,IF(JT47&gt;5*JG47,'Referencia Parámetros'!$D$22, IF(JT47&gt;1,'Referencia Parámetros'!$D$23,"NO APLICA")))),"")</f>
        <v/>
      </c>
      <c r="JV47" s="240" t="str">
        <f t="shared" si="160"/>
        <v/>
      </c>
      <c r="JW47" s="241">
        <f t="shared" si="161"/>
        <v>0</v>
      </c>
      <c r="JX47" s="234">
        <f t="shared" si="233"/>
        <v>0</v>
      </c>
      <c r="JY47" s="234">
        <f t="shared" si="162"/>
        <v>0</v>
      </c>
      <c r="JZ47" s="234">
        <f t="shared" si="234"/>
        <v>0</v>
      </c>
      <c r="KA47" s="242">
        <f t="shared" si="235"/>
        <v>0</v>
      </c>
    </row>
    <row r="48" spans="1:287" x14ac:dyDescent="0.25">
      <c r="A48" s="234">
        <f t="shared" si="163"/>
        <v>36</v>
      </c>
      <c r="B48" s="235" t="str">
        <f t="shared" si="164"/>
        <v/>
      </c>
      <c r="C48" s="236" t="str">
        <f>+IFERROR(VLOOKUP(B48,'Referencia Parámetros'!$A$2:$B$18,2),"")</f>
        <v/>
      </c>
      <c r="D48" s="1"/>
      <c r="E48" s="1"/>
      <c r="F48" s="136" t="str">
        <f>IFERROR(+VLOOKUP(D48,'Año 1'!JI$14:JK$113,3,FALSE),"Completar")</f>
        <v>Completar</v>
      </c>
      <c r="G48" s="134"/>
      <c r="H48" s="134"/>
      <c r="I48" s="134"/>
      <c r="J48" s="136" t="str">
        <f>+IFERROR(VLOOKUP(D48,'Año 1'!JI$14:JS$113,7,0),"Completar")</f>
        <v>Completar</v>
      </c>
      <c r="K48" s="137" t="str">
        <f>IFERROR(VLOOKUP(D48,'Año 1'!JI$14:JS$113,8,FALSE),"Completar")</f>
        <v>Completar</v>
      </c>
      <c r="L48" s="137" t="str">
        <f>IFERROR(VLOOKUP(D48,'Año 1'!JI$14:JS$113,9,FALSE),"Completar")</f>
        <v>Completar</v>
      </c>
      <c r="M48" s="135"/>
      <c r="N48" s="136" t="str">
        <f>IFERROR(VLOOKUP(D48,'Año 1'!JI$14:JS$113,11,FALSE),"Completar")</f>
        <v>Completar</v>
      </c>
      <c r="O48" s="237">
        <f t="shared" si="165"/>
        <v>0</v>
      </c>
      <c r="P48" s="238">
        <f t="shared" si="166"/>
        <v>0</v>
      </c>
      <c r="Q48" s="239" t="str">
        <f>IFERROR(IF(P48&gt;20*C48,'Referencia Parámetros'!$D$20,IF(P48&gt;10*C48,'Referencia Parámetros'!$D$21,IF(P48&gt;5*C48,'Referencia Parámetros'!$D$22, IF(P48&gt;1,'Referencia Parámetros'!$D$23,"NO APLICA")))),"")</f>
        <v/>
      </c>
      <c r="R48" s="240" t="str">
        <f t="shared" si="105"/>
        <v/>
      </c>
      <c r="S48" s="241">
        <f t="shared" si="106"/>
        <v>0</v>
      </c>
      <c r="T48" s="234">
        <f t="shared" si="167"/>
        <v>0</v>
      </c>
      <c r="U48" s="234">
        <f t="shared" si="107"/>
        <v>0</v>
      </c>
      <c r="V48" s="234">
        <f t="shared" si="168"/>
        <v>0</v>
      </c>
      <c r="W48" s="242">
        <f t="shared" si="169"/>
        <v>0</v>
      </c>
      <c r="Y48" s="234">
        <f t="shared" si="170"/>
        <v>36</v>
      </c>
      <c r="Z48" s="235" t="str">
        <f t="shared" si="108"/>
        <v/>
      </c>
      <c r="AA48" s="236" t="str">
        <f>IFERROR(VLOOKUP(Z48,'Referencia Parámetros'!$A$2:$B$15,2),"")</f>
        <v/>
      </c>
      <c r="AB48" s="1"/>
      <c r="AC48" s="1"/>
      <c r="AD48" s="136" t="str">
        <f t="shared" si="236"/>
        <v>Completar</v>
      </c>
      <c r="AE48" s="134"/>
      <c r="AF48" s="134"/>
      <c r="AG48" s="134"/>
      <c r="AH48" s="136" t="str">
        <f t="shared" si="237"/>
        <v>Completar</v>
      </c>
      <c r="AI48" s="137" t="str">
        <f t="shared" si="238"/>
        <v>Completar</v>
      </c>
      <c r="AJ48" s="137" t="str">
        <f t="shared" si="239"/>
        <v>Completar</v>
      </c>
      <c r="AK48" s="135"/>
      <c r="AL48" s="136" t="str">
        <f t="shared" si="240"/>
        <v>Completar</v>
      </c>
      <c r="AM48" s="237">
        <f t="shared" si="171"/>
        <v>0</v>
      </c>
      <c r="AN48" s="238">
        <f t="shared" si="172"/>
        <v>0</v>
      </c>
      <c r="AO48" s="239" t="str">
        <f>IFERROR(IF(AN48&gt;20*AA48,'Referencia Parámetros'!$D$20,IF(AN48&gt;10*AA48,'Referencia Parámetros'!$D$21,IF(AN48&gt;5*AA48,'Referencia Parámetros'!$D$22, IF(AN48&gt;1,'Referencia Parámetros'!$D$23,"NO APLICA")))),"")</f>
        <v/>
      </c>
      <c r="AP48" s="240" t="str">
        <f t="shared" si="110"/>
        <v/>
      </c>
      <c r="AQ48" s="241">
        <f t="shared" si="111"/>
        <v>0</v>
      </c>
      <c r="AR48" s="234">
        <f t="shared" si="173"/>
        <v>0</v>
      </c>
      <c r="AS48" s="234">
        <f t="shared" si="112"/>
        <v>0</v>
      </c>
      <c r="AT48" s="234">
        <f t="shared" si="174"/>
        <v>0</v>
      </c>
      <c r="AU48" s="242">
        <f t="shared" si="175"/>
        <v>0</v>
      </c>
      <c r="AW48" s="234">
        <f t="shared" si="176"/>
        <v>36</v>
      </c>
      <c r="AX48" s="235" t="str">
        <f t="shared" si="113"/>
        <v/>
      </c>
      <c r="AY48" s="236" t="str">
        <f>IFERROR(VLOOKUP(AX48,'Referencia Parámetros'!$A$2:$B$15,2),"")</f>
        <v/>
      </c>
      <c r="AZ48" s="1"/>
      <c r="BA48" s="1"/>
      <c r="BB48" s="136" t="str">
        <f t="shared" si="241"/>
        <v>Completar</v>
      </c>
      <c r="BC48" s="134"/>
      <c r="BD48" s="134"/>
      <c r="BE48" s="134"/>
      <c r="BF48" s="136" t="str">
        <f t="shared" si="242"/>
        <v>Completar</v>
      </c>
      <c r="BG48" s="137" t="str">
        <f t="shared" si="243"/>
        <v>Completar</v>
      </c>
      <c r="BH48" s="137" t="str">
        <f t="shared" si="244"/>
        <v>Completar</v>
      </c>
      <c r="BI48" s="135"/>
      <c r="BJ48" s="136" t="str">
        <f t="shared" si="245"/>
        <v>Completar</v>
      </c>
      <c r="BK48" s="237">
        <f t="shared" si="177"/>
        <v>0</v>
      </c>
      <c r="BL48" s="238">
        <f t="shared" si="178"/>
        <v>0</v>
      </c>
      <c r="BM48" s="239" t="str">
        <f>IFERROR(IF(BL48&gt;20*AY48,'Referencia Parámetros'!$D$20,IF(BL48&gt;10*AY48,'Referencia Parámetros'!$D$21,IF(BL48&gt;5*AY48,'Referencia Parámetros'!$D$22, IF(BL48&gt;1,'Referencia Parámetros'!$D$23,"NO APLICA")))),"")</f>
        <v/>
      </c>
      <c r="BN48" s="240" t="str">
        <f t="shared" si="115"/>
        <v/>
      </c>
      <c r="BO48" s="241">
        <f t="shared" si="116"/>
        <v>0</v>
      </c>
      <c r="BP48" s="234">
        <f t="shared" si="179"/>
        <v>0</v>
      </c>
      <c r="BQ48" s="234">
        <f t="shared" si="117"/>
        <v>0</v>
      </c>
      <c r="BR48" s="234">
        <f t="shared" si="180"/>
        <v>0</v>
      </c>
      <c r="BS48" s="242">
        <f t="shared" si="181"/>
        <v>0</v>
      </c>
      <c r="BU48" s="234">
        <f t="shared" si="182"/>
        <v>36</v>
      </c>
      <c r="BV48" s="235" t="str">
        <f t="shared" si="118"/>
        <v/>
      </c>
      <c r="BW48" s="236" t="str">
        <f>IFERROR(VLOOKUP(BV48,'Referencia Parámetros'!$A$2:$B$15,2),"")</f>
        <v/>
      </c>
      <c r="BX48" s="1"/>
      <c r="BY48" s="1"/>
      <c r="BZ48" s="136" t="str">
        <f t="shared" si="246"/>
        <v>Completar</v>
      </c>
      <c r="CA48" s="134"/>
      <c r="CB48" s="134"/>
      <c r="CC48" s="134"/>
      <c r="CD48" s="136" t="str">
        <f t="shared" si="247"/>
        <v>Completar</v>
      </c>
      <c r="CE48" s="137" t="str">
        <f t="shared" si="248"/>
        <v>Completar</v>
      </c>
      <c r="CF48" s="137" t="str">
        <f t="shared" si="249"/>
        <v>Completar</v>
      </c>
      <c r="CG48" s="135"/>
      <c r="CH48" s="136" t="str">
        <f t="shared" si="250"/>
        <v>Completar</v>
      </c>
      <c r="CI48" s="237">
        <f t="shared" si="183"/>
        <v>0</v>
      </c>
      <c r="CJ48" s="238">
        <f t="shared" si="184"/>
        <v>0</v>
      </c>
      <c r="CK48" s="239" t="str">
        <f>IFERROR(IF(CJ48&gt;20*BW48,'Referencia Parámetros'!$D$20,IF(CJ48&gt;10*BW48,'Referencia Parámetros'!$D$21,IF(CJ48&gt;5*BW48,'Referencia Parámetros'!$D$22, IF(CJ48&gt;1,'Referencia Parámetros'!$D$23,"NO APLICA")))),"")</f>
        <v/>
      </c>
      <c r="CL48" s="240" t="str">
        <f t="shared" si="120"/>
        <v/>
      </c>
      <c r="CM48" s="241">
        <f t="shared" si="121"/>
        <v>0</v>
      </c>
      <c r="CN48" s="234">
        <f t="shared" si="185"/>
        <v>0</v>
      </c>
      <c r="CO48" s="234">
        <f t="shared" si="122"/>
        <v>0</v>
      </c>
      <c r="CP48" s="234">
        <f t="shared" si="186"/>
        <v>0</v>
      </c>
      <c r="CQ48" s="242">
        <f t="shared" si="187"/>
        <v>0</v>
      </c>
      <c r="CS48" s="234">
        <f t="shared" si="188"/>
        <v>36</v>
      </c>
      <c r="CT48" s="235" t="str">
        <f t="shared" si="123"/>
        <v/>
      </c>
      <c r="CU48" s="236" t="str">
        <f>IFERROR(+VLOOKUP(CT48,'Referencia Parámetros'!$A$2:$B$15,2),"")</f>
        <v/>
      </c>
      <c r="CV48" s="1"/>
      <c r="CW48" s="1"/>
      <c r="CX48" s="136" t="str">
        <f t="shared" si="251"/>
        <v>Completar</v>
      </c>
      <c r="CY48" s="134"/>
      <c r="CZ48" s="134"/>
      <c r="DA48" s="134"/>
      <c r="DB48" s="136" t="str">
        <f t="shared" si="252"/>
        <v>Completar</v>
      </c>
      <c r="DC48" s="137" t="str">
        <f t="shared" si="253"/>
        <v>Completar</v>
      </c>
      <c r="DD48" s="137" t="str">
        <f t="shared" si="254"/>
        <v>Completar</v>
      </c>
      <c r="DE48" s="135"/>
      <c r="DF48" s="136" t="str">
        <f t="shared" si="255"/>
        <v>Completar</v>
      </c>
      <c r="DG48" s="237">
        <f t="shared" si="189"/>
        <v>0</v>
      </c>
      <c r="DH48" s="238">
        <f t="shared" si="190"/>
        <v>0</v>
      </c>
      <c r="DI48" s="239" t="str">
        <f>IFERROR(IF(DH48&gt;20*CU48,'Referencia Parámetros'!$D$20,IF(DH48&gt;10*CU48,'Referencia Parámetros'!$D$21,IF(DH48&gt;5*CU48,'Referencia Parámetros'!$D$22, IF(DH48&gt;1,'Referencia Parámetros'!$D$23,"NO APLICA")))),"")</f>
        <v/>
      </c>
      <c r="DJ48" s="240" t="str">
        <f t="shared" si="125"/>
        <v/>
      </c>
      <c r="DK48" s="241">
        <f t="shared" si="126"/>
        <v>0</v>
      </c>
      <c r="DL48" s="234">
        <f t="shared" si="191"/>
        <v>0</v>
      </c>
      <c r="DM48" s="234">
        <f t="shared" si="127"/>
        <v>0</v>
      </c>
      <c r="DN48" s="234">
        <f t="shared" si="192"/>
        <v>0</v>
      </c>
      <c r="DO48" s="242">
        <f t="shared" si="193"/>
        <v>0</v>
      </c>
      <c r="DQ48" s="234">
        <f t="shared" si="194"/>
        <v>36</v>
      </c>
      <c r="DR48" s="235" t="str">
        <f t="shared" si="128"/>
        <v/>
      </c>
      <c r="DS48" s="236" t="str">
        <f>IFERROR(+VLOOKUP(DR48,'Referencia Parámetros'!$A$2:$B$15,2),"")</f>
        <v/>
      </c>
      <c r="DT48" s="1"/>
      <c r="DU48" s="1"/>
      <c r="DV48" s="136" t="str">
        <f t="shared" si="256"/>
        <v>Completar</v>
      </c>
      <c r="DW48" s="134"/>
      <c r="DX48" s="134"/>
      <c r="DY48" s="134"/>
      <c r="DZ48" s="136" t="str">
        <f t="shared" si="257"/>
        <v>Completar</v>
      </c>
      <c r="EA48" s="137" t="str">
        <f t="shared" si="258"/>
        <v>Completar</v>
      </c>
      <c r="EB48" s="137" t="str">
        <f t="shared" si="259"/>
        <v>Completar</v>
      </c>
      <c r="EC48" s="135"/>
      <c r="ED48" s="136" t="str">
        <f t="shared" si="260"/>
        <v>Completar</v>
      </c>
      <c r="EE48" s="237">
        <f t="shared" si="195"/>
        <v>0</v>
      </c>
      <c r="EF48" s="238">
        <f t="shared" si="196"/>
        <v>0</v>
      </c>
      <c r="EG48" s="239" t="str">
        <f>IFERROR(IF(EF48&gt;20*DS48,'Referencia Parámetros'!$D$20,IF(EF48&gt;10*DS48,'Referencia Parámetros'!$D$21,IF(EF48&gt;5*DS48,'Referencia Parámetros'!$D$22, IF(EF48&gt;1,'Referencia Parámetros'!$D$23,"NO APLICA")))),"")</f>
        <v/>
      </c>
      <c r="EH48" s="240" t="str">
        <f t="shared" si="130"/>
        <v/>
      </c>
      <c r="EI48" s="241">
        <f t="shared" si="131"/>
        <v>0</v>
      </c>
      <c r="EJ48" s="234">
        <f t="shared" si="197"/>
        <v>0</v>
      </c>
      <c r="EK48" s="234">
        <f t="shared" si="132"/>
        <v>0</v>
      </c>
      <c r="EL48" s="234">
        <f t="shared" si="198"/>
        <v>0</v>
      </c>
      <c r="EM48" s="242">
        <f t="shared" si="199"/>
        <v>0</v>
      </c>
      <c r="EO48" s="234">
        <f t="shared" si="200"/>
        <v>36</v>
      </c>
      <c r="EP48" s="235" t="str">
        <f t="shared" si="133"/>
        <v/>
      </c>
      <c r="EQ48" s="236" t="str">
        <f>IFERROR(+VLOOKUP(EP48,'Referencia Parámetros'!$A$2:$B$15,2),"")</f>
        <v/>
      </c>
      <c r="ER48" s="1"/>
      <c r="ES48" s="1"/>
      <c r="ET48" s="136" t="str">
        <f t="shared" si="261"/>
        <v>Completar</v>
      </c>
      <c r="EU48" s="134"/>
      <c r="EV48" s="134"/>
      <c r="EW48" s="134"/>
      <c r="EX48" s="136" t="str">
        <f t="shared" si="262"/>
        <v>Completar</v>
      </c>
      <c r="EY48" s="137" t="str">
        <f t="shared" si="263"/>
        <v>Completar</v>
      </c>
      <c r="EZ48" s="137" t="str">
        <f t="shared" si="264"/>
        <v>Completar</v>
      </c>
      <c r="FA48" s="135"/>
      <c r="FB48" s="136" t="str">
        <f t="shared" si="265"/>
        <v>Completar</v>
      </c>
      <c r="FC48" s="237">
        <f t="shared" si="201"/>
        <v>0</v>
      </c>
      <c r="FD48" s="238">
        <f t="shared" si="202"/>
        <v>0</v>
      </c>
      <c r="FE48" s="239" t="str">
        <f>IFERROR(IF(FD48&gt;20*EQ48,'Referencia Parámetros'!$D$20,IF(FD48&gt;10*EQ48,'Referencia Parámetros'!$D$21,IF(FD48&gt;5*EQ48,'Referencia Parámetros'!$D$22, IF(FD48&gt;1,'Referencia Parámetros'!$D$23,"NO APLICA")))),"")</f>
        <v/>
      </c>
      <c r="FF48" s="240" t="str">
        <f t="shared" si="135"/>
        <v/>
      </c>
      <c r="FG48" s="241">
        <f t="shared" si="136"/>
        <v>0</v>
      </c>
      <c r="FH48" s="234">
        <f t="shared" si="203"/>
        <v>0</v>
      </c>
      <c r="FI48" s="234">
        <f t="shared" si="137"/>
        <v>0</v>
      </c>
      <c r="FJ48" s="234">
        <f t="shared" si="204"/>
        <v>0</v>
      </c>
      <c r="FK48" s="242">
        <f t="shared" si="205"/>
        <v>0</v>
      </c>
      <c r="FM48" s="234">
        <f t="shared" si="206"/>
        <v>36</v>
      </c>
      <c r="FN48" s="235" t="str">
        <f t="shared" si="138"/>
        <v/>
      </c>
      <c r="FO48" s="236" t="str">
        <f>IFERROR(+VLOOKUP(FN48,'Referencia Parámetros'!$A$2:$B$15,2),"")</f>
        <v/>
      </c>
      <c r="FP48" s="1"/>
      <c r="FQ48" s="1"/>
      <c r="FR48" s="136" t="str">
        <f t="shared" si="266"/>
        <v>Completar</v>
      </c>
      <c r="FS48" s="134"/>
      <c r="FT48" s="134"/>
      <c r="FU48" s="134"/>
      <c r="FV48" s="136" t="str">
        <f t="shared" si="267"/>
        <v>Completar</v>
      </c>
      <c r="FW48" s="137" t="str">
        <f t="shared" si="268"/>
        <v>Completar</v>
      </c>
      <c r="FX48" s="137" t="str">
        <f t="shared" si="269"/>
        <v>Completar</v>
      </c>
      <c r="FY48" s="135"/>
      <c r="FZ48" s="136" t="str">
        <f t="shared" si="270"/>
        <v>Completar</v>
      </c>
      <c r="GA48" s="237">
        <f t="shared" si="207"/>
        <v>0</v>
      </c>
      <c r="GB48" s="238">
        <f t="shared" si="208"/>
        <v>0</v>
      </c>
      <c r="GC48" s="239" t="str">
        <f>IFERROR(IF(GB48&gt;20*FO48,'Referencia Parámetros'!$D$20,IF(GB48&gt;10*FO48,'Referencia Parámetros'!$D$21,IF(GB48&gt;5*FO48,'Referencia Parámetros'!$D$22, IF(GB48&gt;1,'Referencia Parámetros'!$D$23,"NO APLICA")))),"")</f>
        <v/>
      </c>
      <c r="GD48" s="240" t="str">
        <f t="shared" si="140"/>
        <v/>
      </c>
      <c r="GE48" s="241">
        <f t="shared" si="141"/>
        <v>0</v>
      </c>
      <c r="GF48" s="234">
        <f t="shared" si="209"/>
        <v>0</v>
      </c>
      <c r="GG48" s="234">
        <f t="shared" si="142"/>
        <v>0</v>
      </c>
      <c r="GH48" s="234">
        <f t="shared" si="210"/>
        <v>0</v>
      </c>
      <c r="GI48" s="242">
        <f t="shared" si="211"/>
        <v>0</v>
      </c>
      <c r="GK48" s="234">
        <f t="shared" si="212"/>
        <v>36</v>
      </c>
      <c r="GL48" s="235" t="str">
        <f t="shared" si="143"/>
        <v/>
      </c>
      <c r="GM48" s="236" t="str">
        <f>IFERROR(+VLOOKUP(GL48,'Referencia Parámetros'!$A$2:$B$15,2),"")</f>
        <v/>
      </c>
      <c r="GN48" s="1"/>
      <c r="GO48" s="1"/>
      <c r="GP48" s="136" t="str">
        <f t="shared" si="271"/>
        <v>Completar</v>
      </c>
      <c r="GQ48" s="134"/>
      <c r="GR48" s="134"/>
      <c r="GS48" s="134"/>
      <c r="GT48" s="136" t="str">
        <f t="shared" si="272"/>
        <v>Completar</v>
      </c>
      <c r="GU48" s="137" t="str">
        <f t="shared" si="273"/>
        <v>Completar</v>
      </c>
      <c r="GV48" s="137" t="str">
        <f t="shared" si="274"/>
        <v>Completar</v>
      </c>
      <c r="GW48" s="135"/>
      <c r="GX48" s="136" t="str">
        <f t="shared" si="275"/>
        <v>Completar</v>
      </c>
      <c r="GY48" s="237">
        <f t="shared" si="213"/>
        <v>0</v>
      </c>
      <c r="GZ48" s="238">
        <f t="shared" si="214"/>
        <v>0</v>
      </c>
      <c r="HA48" s="239" t="str">
        <f>IFERROR(IF(GZ48&gt;20*GM48,'Referencia Parámetros'!$D$20,IF(GZ48&gt;10*GM48,'Referencia Parámetros'!$D$21,IF(GZ48&gt;5*GM48,'Referencia Parámetros'!$D$22, IF(GZ48&gt;1,'Referencia Parámetros'!$D$23,"NO APLICA")))),"")</f>
        <v/>
      </c>
      <c r="HB48" s="240" t="str">
        <f t="shared" si="145"/>
        <v/>
      </c>
      <c r="HC48" s="241">
        <f t="shared" si="146"/>
        <v>0</v>
      </c>
      <c r="HD48" s="234">
        <f t="shared" si="215"/>
        <v>0</v>
      </c>
      <c r="HE48" s="234">
        <f t="shared" si="147"/>
        <v>0</v>
      </c>
      <c r="HF48" s="234">
        <f t="shared" si="216"/>
        <v>0</v>
      </c>
      <c r="HG48" s="242">
        <f t="shared" si="217"/>
        <v>0</v>
      </c>
      <c r="HI48" s="234">
        <f t="shared" si="218"/>
        <v>36</v>
      </c>
      <c r="HJ48" s="235" t="str">
        <f t="shared" si="148"/>
        <v/>
      </c>
      <c r="HK48" s="236" t="str">
        <f>IFERROR(+VLOOKUP(HJ48,'Referencia Parámetros'!$A$2:$B$15,2),"")</f>
        <v/>
      </c>
      <c r="HL48" s="1"/>
      <c r="HM48" s="1"/>
      <c r="HN48" s="136" t="str">
        <f t="shared" si="276"/>
        <v>Completar</v>
      </c>
      <c r="HO48" s="134"/>
      <c r="HP48" s="134"/>
      <c r="HQ48" s="134"/>
      <c r="HR48" s="136" t="str">
        <f t="shared" si="277"/>
        <v>Completar</v>
      </c>
      <c r="HS48" s="137" t="str">
        <f t="shared" si="278"/>
        <v>Completar</v>
      </c>
      <c r="HT48" s="137" t="str">
        <f t="shared" si="279"/>
        <v>Completar</v>
      </c>
      <c r="HU48" s="135"/>
      <c r="HV48" s="136" t="str">
        <f t="shared" si="280"/>
        <v>Completar</v>
      </c>
      <c r="HW48" s="237">
        <f t="shared" si="219"/>
        <v>0</v>
      </c>
      <c r="HX48" s="238">
        <f t="shared" si="220"/>
        <v>0</v>
      </c>
      <c r="HY48" s="239" t="str">
        <f>IFERROR(IF(HX48&gt;20*HK48,'Referencia Parámetros'!$D$20,IF(HX48&gt;10*HK48,'Referencia Parámetros'!$D$21,IF(HX48&gt;5*HK48,'Referencia Parámetros'!$D$22, IF(HX48&gt;1,'Referencia Parámetros'!$D$23,"NO APLICA")))),"")</f>
        <v/>
      </c>
      <c r="HZ48" s="240" t="str">
        <f t="shared" si="150"/>
        <v/>
      </c>
      <c r="IA48" s="241">
        <f t="shared" si="151"/>
        <v>0</v>
      </c>
      <c r="IB48" s="234">
        <f t="shared" si="221"/>
        <v>0</v>
      </c>
      <c r="IC48" s="234">
        <f t="shared" si="152"/>
        <v>0</v>
      </c>
      <c r="ID48" s="234">
        <f t="shared" si="222"/>
        <v>0</v>
      </c>
      <c r="IE48" s="242">
        <f t="shared" si="223"/>
        <v>0</v>
      </c>
      <c r="IG48" s="234">
        <f t="shared" si="224"/>
        <v>36</v>
      </c>
      <c r="IH48" s="235" t="str">
        <f t="shared" si="153"/>
        <v/>
      </c>
      <c r="II48" s="236" t="str">
        <f>IFERROR(+VLOOKUP(IH48,'Referencia Parámetros'!$A$2:$B$15,2),"")</f>
        <v/>
      </c>
      <c r="IJ48" s="1"/>
      <c r="IK48" s="1"/>
      <c r="IL48" s="136" t="str">
        <f t="shared" si="281"/>
        <v>Completar</v>
      </c>
      <c r="IM48" s="134"/>
      <c r="IN48" s="134"/>
      <c r="IO48" s="134"/>
      <c r="IP48" s="136" t="str">
        <f t="shared" si="282"/>
        <v>Completar</v>
      </c>
      <c r="IQ48" s="137" t="str">
        <f t="shared" si="283"/>
        <v>Completar</v>
      </c>
      <c r="IR48" s="137" t="str">
        <f t="shared" si="284"/>
        <v>Completar</v>
      </c>
      <c r="IS48" s="135"/>
      <c r="IT48" s="136" t="str">
        <f t="shared" si="285"/>
        <v>Completar</v>
      </c>
      <c r="IU48" s="237">
        <f t="shared" si="225"/>
        <v>0</v>
      </c>
      <c r="IV48" s="238">
        <f t="shared" si="226"/>
        <v>0</v>
      </c>
      <c r="IW48" s="239" t="str">
        <f>IFERROR(IF(IV48&gt;20*II48,'Referencia Parámetros'!$D$20,IF(IV48&gt;10*II48,'Referencia Parámetros'!$D$21,IF(IV48&gt;5*II48,'Referencia Parámetros'!$D$22, IF(IV48&gt;1,'Referencia Parámetros'!$D$23,"NO APLICA")))),"")</f>
        <v/>
      </c>
      <c r="IX48" s="240" t="str">
        <f t="shared" si="155"/>
        <v/>
      </c>
      <c r="IY48" s="241">
        <f t="shared" si="156"/>
        <v>0</v>
      </c>
      <c r="IZ48" s="234">
        <f t="shared" si="227"/>
        <v>0</v>
      </c>
      <c r="JA48" s="234">
        <f t="shared" si="157"/>
        <v>0</v>
      </c>
      <c r="JB48" s="234">
        <f t="shared" si="228"/>
        <v>0</v>
      </c>
      <c r="JC48" s="242">
        <f t="shared" si="229"/>
        <v>0</v>
      </c>
      <c r="JD48" s="198"/>
      <c r="JE48" s="234">
        <f t="shared" si="230"/>
        <v>36</v>
      </c>
      <c r="JF48" s="235" t="str">
        <f t="shared" si="158"/>
        <v/>
      </c>
      <c r="JG48" s="236" t="str">
        <f>IFERROR(+VLOOKUP(JF48,'Referencia Parámetros'!$A$2:$B$15,2),"")</f>
        <v/>
      </c>
      <c r="JH48" s="1"/>
      <c r="JI48" s="1"/>
      <c r="JJ48" s="136" t="str">
        <f t="shared" si="286"/>
        <v>Completar</v>
      </c>
      <c r="JK48" s="134"/>
      <c r="JL48" s="134"/>
      <c r="JM48" s="134"/>
      <c r="JN48" s="136" t="str">
        <f t="shared" si="287"/>
        <v>Completar</v>
      </c>
      <c r="JO48" s="137" t="str">
        <f t="shared" si="288"/>
        <v>Completar</v>
      </c>
      <c r="JP48" s="137" t="str">
        <f t="shared" si="289"/>
        <v>Completar</v>
      </c>
      <c r="JQ48" s="135"/>
      <c r="JR48" s="136" t="str">
        <f t="shared" si="290"/>
        <v>Completar</v>
      </c>
      <c r="JS48" s="237">
        <f t="shared" si="231"/>
        <v>0</v>
      </c>
      <c r="JT48" s="238">
        <f t="shared" si="232"/>
        <v>0</v>
      </c>
      <c r="JU48" s="239" t="str">
        <f>IFERROR(IF(JT48&gt;20*JG48,'Referencia Parámetros'!$D$20,IF(JT48&gt;10*JG48,'Referencia Parámetros'!$D$21,IF(JT48&gt;5*JG48,'Referencia Parámetros'!$D$22, IF(JT48&gt;1,'Referencia Parámetros'!$D$23,"NO APLICA")))),"")</f>
        <v/>
      </c>
      <c r="JV48" s="240" t="str">
        <f t="shared" si="160"/>
        <v/>
      </c>
      <c r="JW48" s="241">
        <f t="shared" si="161"/>
        <v>0</v>
      </c>
      <c r="JX48" s="234">
        <f t="shared" si="233"/>
        <v>0</v>
      </c>
      <c r="JY48" s="234">
        <f t="shared" si="162"/>
        <v>0</v>
      </c>
      <c r="JZ48" s="234">
        <f t="shared" si="234"/>
        <v>0</v>
      </c>
      <c r="KA48" s="242">
        <f t="shared" si="235"/>
        <v>0</v>
      </c>
    </row>
    <row r="49" spans="1:287" x14ac:dyDescent="0.25">
      <c r="A49" s="234">
        <f t="shared" si="163"/>
        <v>37</v>
      </c>
      <c r="B49" s="235" t="str">
        <f t="shared" si="164"/>
        <v/>
      </c>
      <c r="C49" s="236" t="str">
        <f>+IFERROR(VLOOKUP(B49,'Referencia Parámetros'!$A$2:$B$18,2),"")</f>
        <v/>
      </c>
      <c r="D49" s="1"/>
      <c r="E49" s="1"/>
      <c r="F49" s="136" t="str">
        <f>IFERROR(+VLOOKUP(D49,'Año 1'!JI$14:JK$113,3,FALSE),"Completar")</f>
        <v>Completar</v>
      </c>
      <c r="G49" s="134"/>
      <c r="H49" s="134"/>
      <c r="I49" s="134"/>
      <c r="J49" s="136" t="str">
        <f>+IFERROR(VLOOKUP(D49,'Año 1'!JI$14:JS$113,7,0),"Completar")</f>
        <v>Completar</v>
      </c>
      <c r="K49" s="137" t="str">
        <f>IFERROR(VLOOKUP(D49,'Año 1'!JI$14:JS$113,8,FALSE),"Completar")</f>
        <v>Completar</v>
      </c>
      <c r="L49" s="137" t="str">
        <f>IFERROR(VLOOKUP(D49,'Año 1'!JI$14:JS$113,9,FALSE),"Completar")</f>
        <v>Completar</v>
      </c>
      <c r="M49" s="135"/>
      <c r="N49" s="136" t="str">
        <f>IFERROR(VLOOKUP(D49,'Año 1'!JI$14:JS$113,11,FALSE),"Completar")</f>
        <v>Completar</v>
      </c>
      <c r="O49" s="237">
        <f t="shared" si="165"/>
        <v>0</v>
      </c>
      <c r="P49" s="238">
        <f t="shared" si="166"/>
        <v>0</v>
      </c>
      <c r="Q49" s="239" t="str">
        <f>IFERROR(IF(P49&gt;20*C49,'Referencia Parámetros'!$D$20,IF(P49&gt;10*C49,'Referencia Parámetros'!$D$21,IF(P49&gt;5*C49,'Referencia Parámetros'!$D$22, IF(P49&gt;1,'Referencia Parámetros'!$D$23,"NO APLICA")))),"")</f>
        <v/>
      </c>
      <c r="R49" s="240" t="str">
        <f t="shared" si="105"/>
        <v/>
      </c>
      <c r="S49" s="241">
        <f t="shared" si="106"/>
        <v>0</v>
      </c>
      <c r="T49" s="234">
        <f t="shared" si="167"/>
        <v>0</v>
      </c>
      <c r="U49" s="234">
        <f t="shared" si="107"/>
        <v>0</v>
      </c>
      <c r="V49" s="234">
        <f t="shared" si="168"/>
        <v>0</v>
      </c>
      <c r="W49" s="242">
        <f t="shared" si="169"/>
        <v>0</v>
      </c>
      <c r="Y49" s="234">
        <f t="shared" si="170"/>
        <v>37</v>
      </c>
      <c r="Z49" s="235" t="str">
        <f t="shared" si="108"/>
        <v/>
      </c>
      <c r="AA49" s="236" t="str">
        <f>IFERROR(VLOOKUP(Z49,'Referencia Parámetros'!$A$2:$B$15,2),"")</f>
        <v/>
      </c>
      <c r="AB49" s="1"/>
      <c r="AC49" s="1"/>
      <c r="AD49" s="136" t="str">
        <f t="shared" si="236"/>
        <v>Completar</v>
      </c>
      <c r="AE49" s="134"/>
      <c r="AF49" s="134"/>
      <c r="AG49" s="134"/>
      <c r="AH49" s="136" t="str">
        <f t="shared" si="237"/>
        <v>Completar</v>
      </c>
      <c r="AI49" s="137" t="str">
        <f t="shared" si="238"/>
        <v>Completar</v>
      </c>
      <c r="AJ49" s="137" t="str">
        <f t="shared" si="239"/>
        <v>Completar</v>
      </c>
      <c r="AK49" s="135"/>
      <c r="AL49" s="136" t="str">
        <f t="shared" si="240"/>
        <v>Completar</v>
      </c>
      <c r="AM49" s="237">
        <f t="shared" si="171"/>
        <v>0</v>
      </c>
      <c r="AN49" s="238">
        <f t="shared" si="172"/>
        <v>0</v>
      </c>
      <c r="AO49" s="239" t="str">
        <f>IFERROR(IF(AN49&gt;20*AA49,'Referencia Parámetros'!$D$20,IF(AN49&gt;10*AA49,'Referencia Parámetros'!$D$21,IF(AN49&gt;5*AA49,'Referencia Parámetros'!$D$22, IF(AN49&gt;1,'Referencia Parámetros'!$D$23,"NO APLICA")))),"")</f>
        <v/>
      </c>
      <c r="AP49" s="240" t="str">
        <f t="shared" si="110"/>
        <v/>
      </c>
      <c r="AQ49" s="241">
        <f t="shared" si="111"/>
        <v>0</v>
      </c>
      <c r="AR49" s="234">
        <f t="shared" si="173"/>
        <v>0</v>
      </c>
      <c r="AS49" s="234">
        <f t="shared" si="112"/>
        <v>0</v>
      </c>
      <c r="AT49" s="234">
        <f t="shared" si="174"/>
        <v>0</v>
      </c>
      <c r="AU49" s="242">
        <f t="shared" si="175"/>
        <v>0</v>
      </c>
      <c r="AW49" s="234">
        <f t="shared" si="176"/>
        <v>37</v>
      </c>
      <c r="AX49" s="235" t="str">
        <f t="shared" si="113"/>
        <v/>
      </c>
      <c r="AY49" s="236" t="str">
        <f>IFERROR(VLOOKUP(AX49,'Referencia Parámetros'!$A$2:$B$15,2),"")</f>
        <v/>
      </c>
      <c r="AZ49" s="1"/>
      <c r="BA49" s="1"/>
      <c r="BB49" s="136" t="str">
        <f t="shared" si="241"/>
        <v>Completar</v>
      </c>
      <c r="BC49" s="134"/>
      <c r="BD49" s="134"/>
      <c r="BE49" s="134"/>
      <c r="BF49" s="136" t="str">
        <f t="shared" si="242"/>
        <v>Completar</v>
      </c>
      <c r="BG49" s="137" t="str">
        <f t="shared" si="243"/>
        <v>Completar</v>
      </c>
      <c r="BH49" s="137" t="str">
        <f t="shared" si="244"/>
        <v>Completar</v>
      </c>
      <c r="BI49" s="135"/>
      <c r="BJ49" s="136" t="str">
        <f t="shared" si="245"/>
        <v>Completar</v>
      </c>
      <c r="BK49" s="237">
        <f t="shared" si="177"/>
        <v>0</v>
      </c>
      <c r="BL49" s="238">
        <f t="shared" si="178"/>
        <v>0</v>
      </c>
      <c r="BM49" s="239" t="str">
        <f>IFERROR(IF(BL49&gt;20*AY49,'Referencia Parámetros'!$D$20,IF(BL49&gt;10*AY49,'Referencia Parámetros'!$D$21,IF(BL49&gt;5*AY49,'Referencia Parámetros'!$D$22, IF(BL49&gt;1,'Referencia Parámetros'!$D$23,"NO APLICA")))),"")</f>
        <v/>
      </c>
      <c r="BN49" s="240" t="str">
        <f t="shared" si="115"/>
        <v/>
      </c>
      <c r="BO49" s="241">
        <f t="shared" si="116"/>
        <v>0</v>
      </c>
      <c r="BP49" s="234">
        <f t="shared" si="179"/>
        <v>0</v>
      </c>
      <c r="BQ49" s="234">
        <f t="shared" si="117"/>
        <v>0</v>
      </c>
      <c r="BR49" s="234">
        <f t="shared" si="180"/>
        <v>0</v>
      </c>
      <c r="BS49" s="242">
        <f t="shared" si="181"/>
        <v>0</v>
      </c>
      <c r="BU49" s="234">
        <f t="shared" si="182"/>
        <v>37</v>
      </c>
      <c r="BV49" s="235" t="str">
        <f t="shared" si="118"/>
        <v/>
      </c>
      <c r="BW49" s="236" t="str">
        <f>IFERROR(VLOOKUP(BV49,'Referencia Parámetros'!$A$2:$B$15,2),"")</f>
        <v/>
      </c>
      <c r="BX49" s="1"/>
      <c r="BY49" s="1"/>
      <c r="BZ49" s="136" t="str">
        <f t="shared" si="246"/>
        <v>Completar</v>
      </c>
      <c r="CA49" s="134"/>
      <c r="CB49" s="134"/>
      <c r="CC49" s="134"/>
      <c r="CD49" s="136" t="str">
        <f t="shared" si="247"/>
        <v>Completar</v>
      </c>
      <c r="CE49" s="137" t="str">
        <f t="shared" si="248"/>
        <v>Completar</v>
      </c>
      <c r="CF49" s="137" t="str">
        <f t="shared" si="249"/>
        <v>Completar</v>
      </c>
      <c r="CG49" s="135"/>
      <c r="CH49" s="136" t="str">
        <f t="shared" si="250"/>
        <v>Completar</v>
      </c>
      <c r="CI49" s="237">
        <f t="shared" si="183"/>
        <v>0</v>
      </c>
      <c r="CJ49" s="238">
        <f t="shared" si="184"/>
        <v>0</v>
      </c>
      <c r="CK49" s="239" t="str">
        <f>IFERROR(IF(CJ49&gt;20*BW49,'Referencia Parámetros'!$D$20,IF(CJ49&gt;10*BW49,'Referencia Parámetros'!$D$21,IF(CJ49&gt;5*BW49,'Referencia Parámetros'!$D$22, IF(CJ49&gt;1,'Referencia Parámetros'!$D$23,"NO APLICA")))),"")</f>
        <v/>
      </c>
      <c r="CL49" s="240" t="str">
        <f t="shared" si="120"/>
        <v/>
      </c>
      <c r="CM49" s="241">
        <f t="shared" si="121"/>
        <v>0</v>
      </c>
      <c r="CN49" s="234">
        <f t="shared" si="185"/>
        <v>0</v>
      </c>
      <c r="CO49" s="234">
        <f t="shared" si="122"/>
        <v>0</v>
      </c>
      <c r="CP49" s="234">
        <f t="shared" si="186"/>
        <v>0</v>
      </c>
      <c r="CQ49" s="242">
        <f t="shared" si="187"/>
        <v>0</v>
      </c>
      <c r="CS49" s="234">
        <f t="shared" si="188"/>
        <v>37</v>
      </c>
      <c r="CT49" s="235" t="str">
        <f t="shared" si="123"/>
        <v/>
      </c>
      <c r="CU49" s="236" t="str">
        <f>IFERROR(+VLOOKUP(CT49,'Referencia Parámetros'!$A$2:$B$15,2),"")</f>
        <v/>
      </c>
      <c r="CV49" s="1"/>
      <c r="CW49" s="1"/>
      <c r="CX49" s="136" t="str">
        <f t="shared" si="251"/>
        <v>Completar</v>
      </c>
      <c r="CY49" s="134"/>
      <c r="CZ49" s="134"/>
      <c r="DA49" s="134"/>
      <c r="DB49" s="136" t="str">
        <f t="shared" si="252"/>
        <v>Completar</v>
      </c>
      <c r="DC49" s="137" t="str">
        <f t="shared" si="253"/>
        <v>Completar</v>
      </c>
      <c r="DD49" s="137" t="str">
        <f t="shared" si="254"/>
        <v>Completar</v>
      </c>
      <c r="DE49" s="135"/>
      <c r="DF49" s="136" t="str">
        <f t="shared" si="255"/>
        <v>Completar</v>
      </c>
      <c r="DG49" s="237">
        <f t="shared" si="189"/>
        <v>0</v>
      </c>
      <c r="DH49" s="238">
        <f t="shared" si="190"/>
        <v>0</v>
      </c>
      <c r="DI49" s="239" t="str">
        <f>IFERROR(IF(DH49&gt;20*CU49,'Referencia Parámetros'!$D$20,IF(DH49&gt;10*CU49,'Referencia Parámetros'!$D$21,IF(DH49&gt;5*CU49,'Referencia Parámetros'!$D$22, IF(DH49&gt;1,'Referencia Parámetros'!$D$23,"NO APLICA")))),"")</f>
        <v/>
      </c>
      <c r="DJ49" s="240" t="str">
        <f t="shared" si="125"/>
        <v/>
      </c>
      <c r="DK49" s="241">
        <f t="shared" si="126"/>
        <v>0</v>
      </c>
      <c r="DL49" s="234">
        <f t="shared" si="191"/>
        <v>0</v>
      </c>
      <c r="DM49" s="234">
        <f t="shared" si="127"/>
        <v>0</v>
      </c>
      <c r="DN49" s="234">
        <f t="shared" si="192"/>
        <v>0</v>
      </c>
      <c r="DO49" s="242">
        <f t="shared" si="193"/>
        <v>0</v>
      </c>
      <c r="DQ49" s="234">
        <f t="shared" si="194"/>
        <v>37</v>
      </c>
      <c r="DR49" s="235" t="str">
        <f t="shared" si="128"/>
        <v/>
      </c>
      <c r="DS49" s="236" t="str">
        <f>IFERROR(+VLOOKUP(DR49,'Referencia Parámetros'!$A$2:$B$15,2),"")</f>
        <v/>
      </c>
      <c r="DT49" s="1"/>
      <c r="DU49" s="1"/>
      <c r="DV49" s="136" t="str">
        <f t="shared" si="256"/>
        <v>Completar</v>
      </c>
      <c r="DW49" s="134"/>
      <c r="DX49" s="134"/>
      <c r="DY49" s="134"/>
      <c r="DZ49" s="136" t="str">
        <f t="shared" si="257"/>
        <v>Completar</v>
      </c>
      <c r="EA49" s="137" t="str">
        <f t="shared" si="258"/>
        <v>Completar</v>
      </c>
      <c r="EB49" s="137" t="str">
        <f t="shared" si="259"/>
        <v>Completar</v>
      </c>
      <c r="EC49" s="135"/>
      <c r="ED49" s="136" t="str">
        <f t="shared" si="260"/>
        <v>Completar</v>
      </c>
      <c r="EE49" s="237">
        <f t="shared" si="195"/>
        <v>0</v>
      </c>
      <c r="EF49" s="238">
        <f t="shared" si="196"/>
        <v>0</v>
      </c>
      <c r="EG49" s="239" t="str">
        <f>IFERROR(IF(EF49&gt;20*DS49,'Referencia Parámetros'!$D$20,IF(EF49&gt;10*DS49,'Referencia Parámetros'!$D$21,IF(EF49&gt;5*DS49,'Referencia Parámetros'!$D$22, IF(EF49&gt;1,'Referencia Parámetros'!$D$23,"NO APLICA")))),"")</f>
        <v/>
      </c>
      <c r="EH49" s="240" t="str">
        <f t="shared" si="130"/>
        <v/>
      </c>
      <c r="EI49" s="241">
        <f t="shared" si="131"/>
        <v>0</v>
      </c>
      <c r="EJ49" s="234">
        <f t="shared" si="197"/>
        <v>0</v>
      </c>
      <c r="EK49" s="234">
        <f t="shared" si="132"/>
        <v>0</v>
      </c>
      <c r="EL49" s="234">
        <f t="shared" si="198"/>
        <v>0</v>
      </c>
      <c r="EM49" s="242">
        <f t="shared" si="199"/>
        <v>0</v>
      </c>
      <c r="EO49" s="234">
        <f t="shared" si="200"/>
        <v>37</v>
      </c>
      <c r="EP49" s="235" t="str">
        <f t="shared" si="133"/>
        <v/>
      </c>
      <c r="EQ49" s="236" t="str">
        <f>IFERROR(+VLOOKUP(EP49,'Referencia Parámetros'!$A$2:$B$15,2),"")</f>
        <v/>
      </c>
      <c r="ER49" s="1"/>
      <c r="ES49" s="1"/>
      <c r="ET49" s="136" t="str">
        <f t="shared" si="261"/>
        <v>Completar</v>
      </c>
      <c r="EU49" s="134"/>
      <c r="EV49" s="134"/>
      <c r="EW49" s="134"/>
      <c r="EX49" s="136" t="str">
        <f t="shared" si="262"/>
        <v>Completar</v>
      </c>
      <c r="EY49" s="137" t="str">
        <f t="shared" si="263"/>
        <v>Completar</v>
      </c>
      <c r="EZ49" s="137" t="str">
        <f t="shared" si="264"/>
        <v>Completar</v>
      </c>
      <c r="FA49" s="135"/>
      <c r="FB49" s="136" t="str">
        <f t="shared" si="265"/>
        <v>Completar</v>
      </c>
      <c r="FC49" s="237">
        <f t="shared" si="201"/>
        <v>0</v>
      </c>
      <c r="FD49" s="238">
        <f t="shared" si="202"/>
        <v>0</v>
      </c>
      <c r="FE49" s="239" t="str">
        <f>IFERROR(IF(FD49&gt;20*EQ49,'Referencia Parámetros'!$D$20,IF(FD49&gt;10*EQ49,'Referencia Parámetros'!$D$21,IF(FD49&gt;5*EQ49,'Referencia Parámetros'!$D$22, IF(FD49&gt;1,'Referencia Parámetros'!$D$23,"NO APLICA")))),"")</f>
        <v/>
      </c>
      <c r="FF49" s="240" t="str">
        <f t="shared" si="135"/>
        <v/>
      </c>
      <c r="FG49" s="241">
        <f t="shared" si="136"/>
        <v>0</v>
      </c>
      <c r="FH49" s="234">
        <f t="shared" si="203"/>
        <v>0</v>
      </c>
      <c r="FI49" s="234">
        <f t="shared" si="137"/>
        <v>0</v>
      </c>
      <c r="FJ49" s="234">
        <f t="shared" si="204"/>
        <v>0</v>
      </c>
      <c r="FK49" s="242">
        <f t="shared" si="205"/>
        <v>0</v>
      </c>
      <c r="FM49" s="234">
        <f t="shared" si="206"/>
        <v>37</v>
      </c>
      <c r="FN49" s="235" t="str">
        <f t="shared" si="138"/>
        <v/>
      </c>
      <c r="FO49" s="236" t="str">
        <f>IFERROR(+VLOOKUP(FN49,'Referencia Parámetros'!$A$2:$B$15,2),"")</f>
        <v/>
      </c>
      <c r="FP49" s="1"/>
      <c r="FQ49" s="1"/>
      <c r="FR49" s="136" t="str">
        <f t="shared" si="266"/>
        <v>Completar</v>
      </c>
      <c r="FS49" s="134"/>
      <c r="FT49" s="134"/>
      <c r="FU49" s="134"/>
      <c r="FV49" s="136" t="str">
        <f t="shared" si="267"/>
        <v>Completar</v>
      </c>
      <c r="FW49" s="137" t="str">
        <f t="shared" si="268"/>
        <v>Completar</v>
      </c>
      <c r="FX49" s="137" t="str">
        <f t="shared" si="269"/>
        <v>Completar</v>
      </c>
      <c r="FY49" s="135"/>
      <c r="FZ49" s="136" t="str">
        <f t="shared" si="270"/>
        <v>Completar</v>
      </c>
      <c r="GA49" s="237">
        <f t="shared" si="207"/>
        <v>0</v>
      </c>
      <c r="GB49" s="238">
        <f t="shared" si="208"/>
        <v>0</v>
      </c>
      <c r="GC49" s="239" t="str">
        <f>IFERROR(IF(GB49&gt;20*FO49,'Referencia Parámetros'!$D$20,IF(GB49&gt;10*FO49,'Referencia Parámetros'!$D$21,IF(GB49&gt;5*FO49,'Referencia Parámetros'!$D$22, IF(GB49&gt;1,'Referencia Parámetros'!$D$23,"NO APLICA")))),"")</f>
        <v/>
      </c>
      <c r="GD49" s="240" t="str">
        <f t="shared" si="140"/>
        <v/>
      </c>
      <c r="GE49" s="241">
        <f t="shared" si="141"/>
        <v>0</v>
      </c>
      <c r="GF49" s="234">
        <f t="shared" si="209"/>
        <v>0</v>
      </c>
      <c r="GG49" s="234">
        <f t="shared" si="142"/>
        <v>0</v>
      </c>
      <c r="GH49" s="234">
        <f t="shared" si="210"/>
        <v>0</v>
      </c>
      <c r="GI49" s="242">
        <f t="shared" si="211"/>
        <v>0</v>
      </c>
      <c r="GK49" s="234">
        <f t="shared" si="212"/>
        <v>37</v>
      </c>
      <c r="GL49" s="235" t="str">
        <f t="shared" si="143"/>
        <v/>
      </c>
      <c r="GM49" s="236" t="str">
        <f>IFERROR(+VLOOKUP(GL49,'Referencia Parámetros'!$A$2:$B$15,2),"")</f>
        <v/>
      </c>
      <c r="GN49" s="1"/>
      <c r="GO49" s="1"/>
      <c r="GP49" s="136" t="str">
        <f t="shared" si="271"/>
        <v>Completar</v>
      </c>
      <c r="GQ49" s="134"/>
      <c r="GR49" s="134"/>
      <c r="GS49" s="134"/>
      <c r="GT49" s="136" t="str">
        <f t="shared" si="272"/>
        <v>Completar</v>
      </c>
      <c r="GU49" s="137" t="str">
        <f t="shared" si="273"/>
        <v>Completar</v>
      </c>
      <c r="GV49" s="137" t="str">
        <f t="shared" si="274"/>
        <v>Completar</v>
      </c>
      <c r="GW49" s="135"/>
      <c r="GX49" s="136" t="str">
        <f t="shared" si="275"/>
        <v>Completar</v>
      </c>
      <c r="GY49" s="237">
        <f t="shared" si="213"/>
        <v>0</v>
      </c>
      <c r="GZ49" s="238">
        <f t="shared" si="214"/>
        <v>0</v>
      </c>
      <c r="HA49" s="239" t="str">
        <f>IFERROR(IF(GZ49&gt;20*GM49,'Referencia Parámetros'!$D$20,IF(GZ49&gt;10*GM49,'Referencia Parámetros'!$D$21,IF(GZ49&gt;5*GM49,'Referencia Parámetros'!$D$22, IF(GZ49&gt;1,'Referencia Parámetros'!$D$23,"NO APLICA")))),"")</f>
        <v/>
      </c>
      <c r="HB49" s="240" t="str">
        <f t="shared" si="145"/>
        <v/>
      </c>
      <c r="HC49" s="241">
        <f t="shared" si="146"/>
        <v>0</v>
      </c>
      <c r="HD49" s="234">
        <f t="shared" si="215"/>
        <v>0</v>
      </c>
      <c r="HE49" s="234">
        <f t="shared" si="147"/>
        <v>0</v>
      </c>
      <c r="HF49" s="234">
        <f t="shared" si="216"/>
        <v>0</v>
      </c>
      <c r="HG49" s="242">
        <f t="shared" si="217"/>
        <v>0</v>
      </c>
      <c r="HI49" s="234">
        <f t="shared" si="218"/>
        <v>37</v>
      </c>
      <c r="HJ49" s="235" t="str">
        <f t="shared" si="148"/>
        <v/>
      </c>
      <c r="HK49" s="236" t="str">
        <f>IFERROR(+VLOOKUP(HJ49,'Referencia Parámetros'!$A$2:$B$15,2),"")</f>
        <v/>
      </c>
      <c r="HL49" s="1"/>
      <c r="HM49" s="1"/>
      <c r="HN49" s="136" t="str">
        <f t="shared" si="276"/>
        <v>Completar</v>
      </c>
      <c r="HO49" s="134"/>
      <c r="HP49" s="134"/>
      <c r="HQ49" s="134"/>
      <c r="HR49" s="136" t="str">
        <f t="shared" si="277"/>
        <v>Completar</v>
      </c>
      <c r="HS49" s="137" t="str">
        <f t="shared" si="278"/>
        <v>Completar</v>
      </c>
      <c r="HT49" s="137" t="str">
        <f t="shared" si="279"/>
        <v>Completar</v>
      </c>
      <c r="HU49" s="135"/>
      <c r="HV49" s="136" t="str">
        <f t="shared" si="280"/>
        <v>Completar</v>
      </c>
      <c r="HW49" s="237">
        <f t="shared" si="219"/>
        <v>0</v>
      </c>
      <c r="HX49" s="238">
        <f t="shared" si="220"/>
        <v>0</v>
      </c>
      <c r="HY49" s="239" t="str">
        <f>IFERROR(IF(HX49&gt;20*HK49,'Referencia Parámetros'!$D$20,IF(HX49&gt;10*HK49,'Referencia Parámetros'!$D$21,IF(HX49&gt;5*HK49,'Referencia Parámetros'!$D$22, IF(HX49&gt;1,'Referencia Parámetros'!$D$23,"NO APLICA")))),"")</f>
        <v/>
      </c>
      <c r="HZ49" s="240" t="str">
        <f t="shared" si="150"/>
        <v/>
      </c>
      <c r="IA49" s="241">
        <f t="shared" si="151"/>
        <v>0</v>
      </c>
      <c r="IB49" s="234">
        <f t="shared" si="221"/>
        <v>0</v>
      </c>
      <c r="IC49" s="234">
        <f t="shared" si="152"/>
        <v>0</v>
      </c>
      <c r="ID49" s="234">
        <f t="shared" si="222"/>
        <v>0</v>
      </c>
      <c r="IE49" s="242">
        <f t="shared" si="223"/>
        <v>0</v>
      </c>
      <c r="IG49" s="234">
        <f t="shared" si="224"/>
        <v>37</v>
      </c>
      <c r="IH49" s="235" t="str">
        <f t="shared" si="153"/>
        <v/>
      </c>
      <c r="II49" s="236" t="str">
        <f>IFERROR(+VLOOKUP(IH49,'Referencia Parámetros'!$A$2:$B$15,2),"")</f>
        <v/>
      </c>
      <c r="IJ49" s="1"/>
      <c r="IK49" s="1"/>
      <c r="IL49" s="136" t="str">
        <f t="shared" si="281"/>
        <v>Completar</v>
      </c>
      <c r="IM49" s="134"/>
      <c r="IN49" s="134"/>
      <c r="IO49" s="134"/>
      <c r="IP49" s="136" t="str">
        <f t="shared" si="282"/>
        <v>Completar</v>
      </c>
      <c r="IQ49" s="137" t="str">
        <f t="shared" si="283"/>
        <v>Completar</v>
      </c>
      <c r="IR49" s="137" t="str">
        <f t="shared" si="284"/>
        <v>Completar</v>
      </c>
      <c r="IS49" s="135"/>
      <c r="IT49" s="136" t="str">
        <f t="shared" si="285"/>
        <v>Completar</v>
      </c>
      <c r="IU49" s="237">
        <f t="shared" si="225"/>
        <v>0</v>
      </c>
      <c r="IV49" s="238">
        <f t="shared" si="226"/>
        <v>0</v>
      </c>
      <c r="IW49" s="239" t="str">
        <f>IFERROR(IF(IV49&gt;20*II49,'Referencia Parámetros'!$D$20,IF(IV49&gt;10*II49,'Referencia Parámetros'!$D$21,IF(IV49&gt;5*II49,'Referencia Parámetros'!$D$22, IF(IV49&gt;1,'Referencia Parámetros'!$D$23,"NO APLICA")))),"")</f>
        <v/>
      </c>
      <c r="IX49" s="240" t="str">
        <f t="shared" si="155"/>
        <v/>
      </c>
      <c r="IY49" s="241">
        <f t="shared" si="156"/>
        <v>0</v>
      </c>
      <c r="IZ49" s="234">
        <f t="shared" si="227"/>
        <v>0</v>
      </c>
      <c r="JA49" s="234">
        <f t="shared" si="157"/>
        <v>0</v>
      </c>
      <c r="JB49" s="234">
        <f t="shared" si="228"/>
        <v>0</v>
      </c>
      <c r="JC49" s="242">
        <f t="shared" si="229"/>
        <v>0</v>
      </c>
      <c r="JD49" s="198"/>
      <c r="JE49" s="234">
        <f t="shared" si="230"/>
        <v>37</v>
      </c>
      <c r="JF49" s="235" t="str">
        <f t="shared" si="158"/>
        <v/>
      </c>
      <c r="JG49" s="236" t="str">
        <f>IFERROR(+VLOOKUP(JF49,'Referencia Parámetros'!$A$2:$B$15,2),"")</f>
        <v/>
      </c>
      <c r="JH49" s="1"/>
      <c r="JI49" s="1"/>
      <c r="JJ49" s="136" t="str">
        <f t="shared" si="286"/>
        <v>Completar</v>
      </c>
      <c r="JK49" s="134"/>
      <c r="JL49" s="134"/>
      <c r="JM49" s="134"/>
      <c r="JN49" s="136" t="str">
        <f t="shared" si="287"/>
        <v>Completar</v>
      </c>
      <c r="JO49" s="137" t="str">
        <f t="shared" si="288"/>
        <v>Completar</v>
      </c>
      <c r="JP49" s="137" t="str">
        <f t="shared" si="289"/>
        <v>Completar</v>
      </c>
      <c r="JQ49" s="135"/>
      <c r="JR49" s="136" t="str">
        <f t="shared" si="290"/>
        <v>Completar</v>
      </c>
      <c r="JS49" s="237">
        <f t="shared" si="231"/>
        <v>0</v>
      </c>
      <c r="JT49" s="238">
        <f t="shared" si="232"/>
        <v>0</v>
      </c>
      <c r="JU49" s="239" t="str">
        <f>IFERROR(IF(JT49&gt;20*JG49,'Referencia Parámetros'!$D$20,IF(JT49&gt;10*JG49,'Referencia Parámetros'!$D$21,IF(JT49&gt;5*JG49,'Referencia Parámetros'!$D$22, IF(JT49&gt;1,'Referencia Parámetros'!$D$23,"NO APLICA")))),"")</f>
        <v/>
      </c>
      <c r="JV49" s="240" t="str">
        <f t="shared" si="160"/>
        <v/>
      </c>
      <c r="JW49" s="241">
        <f t="shared" si="161"/>
        <v>0</v>
      </c>
      <c r="JX49" s="234">
        <f t="shared" si="233"/>
        <v>0</v>
      </c>
      <c r="JY49" s="234">
        <f t="shared" si="162"/>
        <v>0</v>
      </c>
      <c r="JZ49" s="234">
        <f t="shared" si="234"/>
        <v>0</v>
      </c>
      <c r="KA49" s="242">
        <f t="shared" si="235"/>
        <v>0</v>
      </c>
    </row>
    <row r="50" spans="1:287" x14ac:dyDescent="0.25">
      <c r="A50" s="234">
        <f t="shared" si="163"/>
        <v>38</v>
      </c>
      <c r="B50" s="235" t="str">
        <f t="shared" si="164"/>
        <v/>
      </c>
      <c r="C50" s="236" t="str">
        <f>+IFERROR(VLOOKUP(B50,'Referencia Parámetros'!$A$2:$B$18,2),"")</f>
        <v/>
      </c>
      <c r="D50" s="1"/>
      <c r="E50" s="1"/>
      <c r="F50" s="136" t="str">
        <f>IFERROR(+VLOOKUP(D50,'Año 1'!JI$14:JK$113,3,FALSE),"Completar")</f>
        <v>Completar</v>
      </c>
      <c r="G50" s="134"/>
      <c r="H50" s="134"/>
      <c r="I50" s="134"/>
      <c r="J50" s="136" t="str">
        <f>+IFERROR(VLOOKUP(D50,'Año 1'!JI$14:JS$113,7,0),"Completar")</f>
        <v>Completar</v>
      </c>
      <c r="K50" s="137" t="str">
        <f>IFERROR(VLOOKUP(D50,'Año 1'!JI$14:JS$113,8,FALSE),"Completar")</f>
        <v>Completar</v>
      </c>
      <c r="L50" s="137" t="str">
        <f>IFERROR(VLOOKUP(D50,'Año 1'!JI$14:JS$113,9,FALSE),"Completar")</f>
        <v>Completar</v>
      </c>
      <c r="M50" s="135"/>
      <c r="N50" s="136" t="str">
        <f>IFERROR(VLOOKUP(D50,'Año 1'!JI$14:JS$113,11,FALSE),"Completar")</f>
        <v>Completar</v>
      </c>
      <c r="O50" s="237">
        <f t="shared" si="165"/>
        <v>0</v>
      </c>
      <c r="P50" s="238">
        <f t="shared" si="166"/>
        <v>0</v>
      </c>
      <c r="Q50" s="239" t="str">
        <f>IFERROR(IF(P50&gt;20*C50,'Referencia Parámetros'!$D$20,IF(P50&gt;10*C50,'Referencia Parámetros'!$D$21,IF(P50&gt;5*C50,'Referencia Parámetros'!$D$22, IF(P50&gt;1,'Referencia Parámetros'!$D$23,"NO APLICA")))),"")</f>
        <v/>
      </c>
      <c r="R50" s="240" t="str">
        <f t="shared" si="105"/>
        <v/>
      </c>
      <c r="S50" s="241">
        <f t="shared" si="106"/>
        <v>0</v>
      </c>
      <c r="T50" s="234">
        <f t="shared" si="167"/>
        <v>0</v>
      </c>
      <c r="U50" s="234">
        <f t="shared" si="107"/>
        <v>0</v>
      </c>
      <c r="V50" s="234">
        <f t="shared" si="168"/>
        <v>0</v>
      </c>
      <c r="W50" s="242">
        <f t="shared" si="169"/>
        <v>0</v>
      </c>
      <c r="Y50" s="234">
        <f t="shared" si="170"/>
        <v>38</v>
      </c>
      <c r="Z50" s="235" t="str">
        <f t="shared" si="108"/>
        <v/>
      </c>
      <c r="AA50" s="236" t="str">
        <f>IFERROR(VLOOKUP(Z50,'Referencia Parámetros'!$A$2:$B$15,2),"")</f>
        <v/>
      </c>
      <c r="AB50" s="1"/>
      <c r="AC50" s="1"/>
      <c r="AD50" s="136" t="str">
        <f t="shared" si="236"/>
        <v>Completar</v>
      </c>
      <c r="AE50" s="134"/>
      <c r="AF50" s="134"/>
      <c r="AG50" s="134"/>
      <c r="AH50" s="136" t="str">
        <f t="shared" si="237"/>
        <v>Completar</v>
      </c>
      <c r="AI50" s="137" t="str">
        <f t="shared" si="238"/>
        <v>Completar</v>
      </c>
      <c r="AJ50" s="137" t="str">
        <f t="shared" si="239"/>
        <v>Completar</v>
      </c>
      <c r="AK50" s="135"/>
      <c r="AL50" s="136" t="str">
        <f t="shared" si="240"/>
        <v>Completar</v>
      </c>
      <c r="AM50" s="237">
        <f t="shared" si="171"/>
        <v>0</v>
      </c>
      <c r="AN50" s="238">
        <f t="shared" si="172"/>
        <v>0</v>
      </c>
      <c r="AO50" s="239" t="str">
        <f>IFERROR(IF(AN50&gt;20*AA50,'Referencia Parámetros'!$D$20,IF(AN50&gt;10*AA50,'Referencia Parámetros'!$D$21,IF(AN50&gt;5*AA50,'Referencia Parámetros'!$D$22, IF(AN50&gt;1,'Referencia Parámetros'!$D$23,"NO APLICA")))),"")</f>
        <v/>
      </c>
      <c r="AP50" s="240" t="str">
        <f t="shared" si="110"/>
        <v/>
      </c>
      <c r="AQ50" s="241">
        <f t="shared" si="111"/>
        <v>0</v>
      </c>
      <c r="AR50" s="234">
        <f t="shared" si="173"/>
        <v>0</v>
      </c>
      <c r="AS50" s="234">
        <f t="shared" si="112"/>
        <v>0</v>
      </c>
      <c r="AT50" s="234">
        <f t="shared" si="174"/>
        <v>0</v>
      </c>
      <c r="AU50" s="242">
        <f t="shared" si="175"/>
        <v>0</v>
      </c>
      <c r="AW50" s="234">
        <f t="shared" si="176"/>
        <v>38</v>
      </c>
      <c r="AX50" s="235" t="str">
        <f t="shared" si="113"/>
        <v/>
      </c>
      <c r="AY50" s="236" t="str">
        <f>IFERROR(VLOOKUP(AX50,'Referencia Parámetros'!$A$2:$B$15,2),"")</f>
        <v/>
      </c>
      <c r="AZ50" s="1"/>
      <c r="BA50" s="1"/>
      <c r="BB50" s="136" t="str">
        <f t="shared" si="241"/>
        <v>Completar</v>
      </c>
      <c r="BC50" s="134"/>
      <c r="BD50" s="134"/>
      <c r="BE50" s="134"/>
      <c r="BF50" s="136" t="str">
        <f t="shared" si="242"/>
        <v>Completar</v>
      </c>
      <c r="BG50" s="137" t="str">
        <f t="shared" si="243"/>
        <v>Completar</v>
      </c>
      <c r="BH50" s="137" t="str">
        <f t="shared" si="244"/>
        <v>Completar</v>
      </c>
      <c r="BI50" s="135"/>
      <c r="BJ50" s="136" t="str">
        <f t="shared" si="245"/>
        <v>Completar</v>
      </c>
      <c r="BK50" s="237">
        <f t="shared" si="177"/>
        <v>0</v>
      </c>
      <c r="BL50" s="238">
        <f t="shared" si="178"/>
        <v>0</v>
      </c>
      <c r="BM50" s="239" t="str">
        <f>IFERROR(IF(BL50&gt;20*AY50,'Referencia Parámetros'!$D$20,IF(BL50&gt;10*AY50,'Referencia Parámetros'!$D$21,IF(BL50&gt;5*AY50,'Referencia Parámetros'!$D$22, IF(BL50&gt;1,'Referencia Parámetros'!$D$23,"NO APLICA")))),"")</f>
        <v/>
      </c>
      <c r="BN50" s="240" t="str">
        <f t="shared" si="115"/>
        <v/>
      </c>
      <c r="BO50" s="241">
        <f t="shared" si="116"/>
        <v>0</v>
      </c>
      <c r="BP50" s="234">
        <f t="shared" si="179"/>
        <v>0</v>
      </c>
      <c r="BQ50" s="234">
        <f t="shared" si="117"/>
        <v>0</v>
      </c>
      <c r="BR50" s="234">
        <f t="shared" si="180"/>
        <v>0</v>
      </c>
      <c r="BS50" s="242">
        <f t="shared" si="181"/>
        <v>0</v>
      </c>
      <c r="BU50" s="234">
        <f t="shared" si="182"/>
        <v>38</v>
      </c>
      <c r="BV50" s="235" t="str">
        <f t="shared" si="118"/>
        <v/>
      </c>
      <c r="BW50" s="236" t="str">
        <f>IFERROR(VLOOKUP(BV50,'Referencia Parámetros'!$A$2:$B$15,2),"")</f>
        <v/>
      </c>
      <c r="BX50" s="1"/>
      <c r="BY50" s="1"/>
      <c r="BZ50" s="136" t="str">
        <f t="shared" si="246"/>
        <v>Completar</v>
      </c>
      <c r="CA50" s="134"/>
      <c r="CB50" s="134"/>
      <c r="CC50" s="134"/>
      <c r="CD50" s="136" t="str">
        <f t="shared" si="247"/>
        <v>Completar</v>
      </c>
      <c r="CE50" s="137" t="str">
        <f t="shared" si="248"/>
        <v>Completar</v>
      </c>
      <c r="CF50" s="137" t="str">
        <f t="shared" si="249"/>
        <v>Completar</v>
      </c>
      <c r="CG50" s="135"/>
      <c r="CH50" s="136" t="str">
        <f t="shared" si="250"/>
        <v>Completar</v>
      </c>
      <c r="CI50" s="237">
        <f t="shared" si="183"/>
        <v>0</v>
      </c>
      <c r="CJ50" s="238">
        <f t="shared" si="184"/>
        <v>0</v>
      </c>
      <c r="CK50" s="239" t="str">
        <f>IFERROR(IF(CJ50&gt;20*BW50,'Referencia Parámetros'!$D$20,IF(CJ50&gt;10*BW50,'Referencia Parámetros'!$D$21,IF(CJ50&gt;5*BW50,'Referencia Parámetros'!$D$22, IF(CJ50&gt;1,'Referencia Parámetros'!$D$23,"NO APLICA")))),"")</f>
        <v/>
      </c>
      <c r="CL50" s="240" t="str">
        <f t="shared" si="120"/>
        <v/>
      </c>
      <c r="CM50" s="241">
        <f t="shared" si="121"/>
        <v>0</v>
      </c>
      <c r="CN50" s="234">
        <f t="shared" si="185"/>
        <v>0</v>
      </c>
      <c r="CO50" s="234">
        <f t="shared" si="122"/>
        <v>0</v>
      </c>
      <c r="CP50" s="234">
        <f t="shared" si="186"/>
        <v>0</v>
      </c>
      <c r="CQ50" s="242">
        <f t="shared" si="187"/>
        <v>0</v>
      </c>
      <c r="CS50" s="234">
        <f t="shared" si="188"/>
        <v>38</v>
      </c>
      <c r="CT50" s="235" t="str">
        <f t="shared" si="123"/>
        <v/>
      </c>
      <c r="CU50" s="236" t="str">
        <f>IFERROR(+VLOOKUP(CT50,'Referencia Parámetros'!$A$2:$B$15,2),"")</f>
        <v/>
      </c>
      <c r="CV50" s="1"/>
      <c r="CW50" s="1"/>
      <c r="CX50" s="136" t="str">
        <f t="shared" si="251"/>
        <v>Completar</v>
      </c>
      <c r="CY50" s="134"/>
      <c r="CZ50" s="134"/>
      <c r="DA50" s="134"/>
      <c r="DB50" s="136" t="str">
        <f t="shared" si="252"/>
        <v>Completar</v>
      </c>
      <c r="DC50" s="137" t="str">
        <f t="shared" si="253"/>
        <v>Completar</v>
      </c>
      <c r="DD50" s="137" t="str">
        <f t="shared" si="254"/>
        <v>Completar</v>
      </c>
      <c r="DE50" s="135"/>
      <c r="DF50" s="136" t="str">
        <f t="shared" si="255"/>
        <v>Completar</v>
      </c>
      <c r="DG50" s="237">
        <f t="shared" si="189"/>
        <v>0</v>
      </c>
      <c r="DH50" s="238">
        <f t="shared" si="190"/>
        <v>0</v>
      </c>
      <c r="DI50" s="239" t="str">
        <f>IFERROR(IF(DH50&gt;20*CU50,'Referencia Parámetros'!$D$20,IF(DH50&gt;10*CU50,'Referencia Parámetros'!$D$21,IF(DH50&gt;5*CU50,'Referencia Parámetros'!$D$22, IF(DH50&gt;1,'Referencia Parámetros'!$D$23,"NO APLICA")))),"")</f>
        <v/>
      </c>
      <c r="DJ50" s="240" t="str">
        <f t="shared" si="125"/>
        <v/>
      </c>
      <c r="DK50" s="241">
        <f t="shared" si="126"/>
        <v>0</v>
      </c>
      <c r="DL50" s="234">
        <f t="shared" si="191"/>
        <v>0</v>
      </c>
      <c r="DM50" s="234">
        <f t="shared" si="127"/>
        <v>0</v>
      </c>
      <c r="DN50" s="234">
        <f t="shared" si="192"/>
        <v>0</v>
      </c>
      <c r="DO50" s="242">
        <f t="shared" si="193"/>
        <v>0</v>
      </c>
      <c r="DQ50" s="234">
        <f t="shared" si="194"/>
        <v>38</v>
      </c>
      <c r="DR50" s="235" t="str">
        <f t="shared" si="128"/>
        <v/>
      </c>
      <c r="DS50" s="236" t="str">
        <f>IFERROR(+VLOOKUP(DR50,'Referencia Parámetros'!$A$2:$B$15,2),"")</f>
        <v/>
      </c>
      <c r="DT50" s="1"/>
      <c r="DU50" s="1"/>
      <c r="DV50" s="136" t="str">
        <f t="shared" si="256"/>
        <v>Completar</v>
      </c>
      <c r="DW50" s="134"/>
      <c r="DX50" s="134"/>
      <c r="DY50" s="134"/>
      <c r="DZ50" s="136" t="str">
        <f t="shared" si="257"/>
        <v>Completar</v>
      </c>
      <c r="EA50" s="137" t="str">
        <f t="shared" si="258"/>
        <v>Completar</v>
      </c>
      <c r="EB50" s="137" t="str">
        <f t="shared" si="259"/>
        <v>Completar</v>
      </c>
      <c r="EC50" s="135"/>
      <c r="ED50" s="136" t="str">
        <f t="shared" si="260"/>
        <v>Completar</v>
      </c>
      <c r="EE50" s="237">
        <f t="shared" si="195"/>
        <v>0</v>
      </c>
      <c r="EF50" s="238">
        <f t="shared" si="196"/>
        <v>0</v>
      </c>
      <c r="EG50" s="239" t="str">
        <f>IFERROR(IF(EF50&gt;20*DS50,'Referencia Parámetros'!$D$20,IF(EF50&gt;10*DS50,'Referencia Parámetros'!$D$21,IF(EF50&gt;5*DS50,'Referencia Parámetros'!$D$22, IF(EF50&gt;1,'Referencia Parámetros'!$D$23,"NO APLICA")))),"")</f>
        <v/>
      </c>
      <c r="EH50" s="240" t="str">
        <f t="shared" si="130"/>
        <v/>
      </c>
      <c r="EI50" s="241">
        <f t="shared" si="131"/>
        <v>0</v>
      </c>
      <c r="EJ50" s="234">
        <f t="shared" si="197"/>
        <v>0</v>
      </c>
      <c r="EK50" s="234">
        <f t="shared" si="132"/>
        <v>0</v>
      </c>
      <c r="EL50" s="234">
        <f t="shared" si="198"/>
        <v>0</v>
      </c>
      <c r="EM50" s="242">
        <f t="shared" si="199"/>
        <v>0</v>
      </c>
      <c r="EO50" s="234">
        <f t="shared" si="200"/>
        <v>38</v>
      </c>
      <c r="EP50" s="235" t="str">
        <f t="shared" si="133"/>
        <v/>
      </c>
      <c r="EQ50" s="236" t="str">
        <f>IFERROR(+VLOOKUP(EP50,'Referencia Parámetros'!$A$2:$B$15,2),"")</f>
        <v/>
      </c>
      <c r="ER50" s="1"/>
      <c r="ES50" s="1"/>
      <c r="ET50" s="136" t="str">
        <f t="shared" si="261"/>
        <v>Completar</v>
      </c>
      <c r="EU50" s="134"/>
      <c r="EV50" s="134"/>
      <c r="EW50" s="134"/>
      <c r="EX50" s="136" t="str">
        <f t="shared" si="262"/>
        <v>Completar</v>
      </c>
      <c r="EY50" s="137" t="str">
        <f t="shared" si="263"/>
        <v>Completar</v>
      </c>
      <c r="EZ50" s="137" t="str">
        <f t="shared" si="264"/>
        <v>Completar</v>
      </c>
      <c r="FA50" s="135"/>
      <c r="FB50" s="136" t="str">
        <f t="shared" si="265"/>
        <v>Completar</v>
      </c>
      <c r="FC50" s="237">
        <f t="shared" si="201"/>
        <v>0</v>
      </c>
      <c r="FD50" s="238">
        <f t="shared" si="202"/>
        <v>0</v>
      </c>
      <c r="FE50" s="239" t="str">
        <f>IFERROR(IF(FD50&gt;20*EQ50,'Referencia Parámetros'!$D$20,IF(FD50&gt;10*EQ50,'Referencia Parámetros'!$D$21,IF(FD50&gt;5*EQ50,'Referencia Parámetros'!$D$22, IF(FD50&gt;1,'Referencia Parámetros'!$D$23,"NO APLICA")))),"")</f>
        <v/>
      </c>
      <c r="FF50" s="240" t="str">
        <f t="shared" si="135"/>
        <v/>
      </c>
      <c r="FG50" s="241">
        <f t="shared" si="136"/>
        <v>0</v>
      </c>
      <c r="FH50" s="234">
        <f t="shared" si="203"/>
        <v>0</v>
      </c>
      <c r="FI50" s="234">
        <f t="shared" si="137"/>
        <v>0</v>
      </c>
      <c r="FJ50" s="234">
        <f t="shared" si="204"/>
        <v>0</v>
      </c>
      <c r="FK50" s="242">
        <f t="shared" si="205"/>
        <v>0</v>
      </c>
      <c r="FM50" s="234">
        <f t="shared" si="206"/>
        <v>38</v>
      </c>
      <c r="FN50" s="235" t="str">
        <f t="shared" si="138"/>
        <v/>
      </c>
      <c r="FO50" s="236" t="str">
        <f>IFERROR(+VLOOKUP(FN50,'Referencia Parámetros'!$A$2:$B$15,2),"")</f>
        <v/>
      </c>
      <c r="FP50" s="1"/>
      <c r="FQ50" s="1"/>
      <c r="FR50" s="136" t="str">
        <f t="shared" si="266"/>
        <v>Completar</v>
      </c>
      <c r="FS50" s="134"/>
      <c r="FT50" s="134"/>
      <c r="FU50" s="134"/>
      <c r="FV50" s="136" t="str">
        <f t="shared" si="267"/>
        <v>Completar</v>
      </c>
      <c r="FW50" s="137" t="str">
        <f t="shared" si="268"/>
        <v>Completar</v>
      </c>
      <c r="FX50" s="137" t="str">
        <f t="shared" si="269"/>
        <v>Completar</v>
      </c>
      <c r="FY50" s="135"/>
      <c r="FZ50" s="136" t="str">
        <f t="shared" si="270"/>
        <v>Completar</v>
      </c>
      <c r="GA50" s="237">
        <f t="shared" si="207"/>
        <v>0</v>
      </c>
      <c r="GB50" s="238">
        <f t="shared" si="208"/>
        <v>0</v>
      </c>
      <c r="GC50" s="239" t="str">
        <f>IFERROR(IF(GB50&gt;20*FO50,'Referencia Parámetros'!$D$20,IF(GB50&gt;10*FO50,'Referencia Parámetros'!$D$21,IF(GB50&gt;5*FO50,'Referencia Parámetros'!$D$22, IF(GB50&gt;1,'Referencia Parámetros'!$D$23,"NO APLICA")))),"")</f>
        <v/>
      </c>
      <c r="GD50" s="240" t="str">
        <f t="shared" si="140"/>
        <v/>
      </c>
      <c r="GE50" s="241">
        <f t="shared" si="141"/>
        <v>0</v>
      </c>
      <c r="GF50" s="234">
        <f t="shared" si="209"/>
        <v>0</v>
      </c>
      <c r="GG50" s="234">
        <f t="shared" si="142"/>
        <v>0</v>
      </c>
      <c r="GH50" s="234">
        <f t="shared" si="210"/>
        <v>0</v>
      </c>
      <c r="GI50" s="242">
        <f t="shared" si="211"/>
        <v>0</v>
      </c>
      <c r="GK50" s="234">
        <f t="shared" si="212"/>
        <v>38</v>
      </c>
      <c r="GL50" s="235" t="str">
        <f t="shared" si="143"/>
        <v/>
      </c>
      <c r="GM50" s="236" t="str">
        <f>IFERROR(+VLOOKUP(GL50,'Referencia Parámetros'!$A$2:$B$15,2),"")</f>
        <v/>
      </c>
      <c r="GN50" s="1"/>
      <c r="GO50" s="1"/>
      <c r="GP50" s="136" t="str">
        <f t="shared" si="271"/>
        <v>Completar</v>
      </c>
      <c r="GQ50" s="134"/>
      <c r="GR50" s="134"/>
      <c r="GS50" s="134"/>
      <c r="GT50" s="136" t="str">
        <f t="shared" si="272"/>
        <v>Completar</v>
      </c>
      <c r="GU50" s="137" t="str">
        <f t="shared" si="273"/>
        <v>Completar</v>
      </c>
      <c r="GV50" s="137" t="str">
        <f t="shared" si="274"/>
        <v>Completar</v>
      </c>
      <c r="GW50" s="135"/>
      <c r="GX50" s="136" t="str">
        <f t="shared" si="275"/>
        <v>Completar</v>
      </c>
      <c r="GY50" s="237">
        <f t="shared" si="213"/>
        <v>0</v>
      </c>
      <c r="GZ50" s="238">
        <f t="shared" si="214"/>
        <v>0</v>
      </c>
      <c r="HA50" s="239" t="str">
        <f>IFERROR(IF(GZ50&gt;20*GM50,'Referencia Parámetros'!$D$20,IF(GZ50&gt;10*GM50,'Referencia Parámetros'!$D$21,IF(GZ50&gt;5*GM50,'Referencia Parámetros'!$D$22, IF(GZ50&gt;1,'Referencia Parámetros'!$D$23,"NO APLICA")))),"")</f>
        <v/>
      </c>
      <c r="HB50" s="240" t="str">
        <f t="shared" si="145"/>
        <v/>
      </c>
      <c r="HC50" s="241">
        <f t="shared" si="146"/>
        <v>0</v>
      </c>
      <c r="HD50" s="234">
        <f t="shared" si="215"/>
        <v>0</v>
      </c>
      <c r="HE50" s="234">
        <f t="shared" si="147"/>
        <v>0</v>
      </c>
      <c r="HF50" s="234">
        <f t="shared" si="216"/>
        <v>0</v>
      </c>
      <c r="HG50" s="242">
        <f t="shared" si="217"/>
        <v>0</v>
      </c>
      <c r="HI50" s="234">
        <f t="shared" si="218"/>
        <v>38</v>
      </c>
      <c r="HJ50" s="235" t="str">
        <f t="shared" si="148"/>
        <v/>
      </c>
      <c r="HK50" s="236" t="str">
        <f>IFERROR(+VLOOKUP(HJ50,'Referencia Parámetros'!$A$2:$B$15,2),"")</f>
        <v/>
      </c>
      <c r="HL50" s="1"/>
      <c r="HM50" s="1"/>
      <c r="HN50" s="136" t="str">
        <f t="shared" si="276"/>
        <v>Completar</v>
      </c>
      <c r="HO50" s="134"/>
      <c r="HP50" s="134"/>
      <c r="HQ50" s="134"/>
      <c r="HR50" s="136" t="str">
        <f t="shared" si="277"/>
        <v>Completar</v>
      </c>
      <c r="HS50" s="137" t="str">
        <f t="shared" si="278"/>
        <v>Completar</v>
      </c>
      <c r="HT50" s="137" t="str">
        <f t="shared" si="279"/>
        <v>Completar</v>
      </c>
      <c r="HU50" s="135"/>
      <c r="HV50" s="136" t="str">
        <f t="shared" si="280"/>
        <v>Completar</v>
      </c>
      <c r="HW50" s="237">
        <f t="shared" si="219"/>
        <v>0</v>
      </c>
      <c r="HX50" s="238">
        <f t="shared" si="220"/>
        <v>0</v>
      </c>
      <c r="HY50" s="239" t="str">
        <f>IFERROR(IF(HX50&gt;20*HK50,'Referencia Parámetros'!$D$20,IF(HX50&gt;10*HK50,'Referencia Parámetros'!$D$21,IF(HX50&gt;5*HK50,'Referencia Parámetros'!$D$22, IF(HX50&gt;1,'Referencia Parámetros'!$D$23,"NO APLICA")))),"")</f>
        <v/>
      </c>
      <c r="HZ50" s="240" t="str">
        <f t="shared" si="150"/>
        <v/>
      </c>
      <c r="IA50" s="241">
        <f t="shared" si="151"/>
        <v>0</v>
      </c>
      <c r="IB50" s="234">
        <f t="shared" si="221"/>
        <v>0</v>
      </c>
      <c r="IC50" s="234">
        <f t="shared" si="152"/>
        <v>0</v>
      </c>
      <c r="ID50" s="234">
        <f t="shared" si="222"/>
        <v>0</v>
      </c>
      <c r="IE50" s="242">
        <f t="shared" si="223"/>
        <v>0</v>
      </c>
      <c r="IG50" s="234">
        <f t="shared" si="224"/>
        <v>38</v>
      </c>
      <c r="IH50" s="235" t="str">
        <f t="shared" si="153"/>
        <v/>
      </c>
      <c r="II50" s="236" t="str">
        <f>IFERROR(+VLOOKUP(IH50,'Referencia Parámetros'!$A$2:$B$15,2),"")</f>
        <v/>
      </c>
      <c r="IJ50" s="1"/>
      <c r="IK50" s="1"/>
      <c r="IL50" s="136" t="str">
        <f t="shared" si="281"/>
        <v>Completar</v>
      </c>
      <c r="IM50" s="134"/>
      <c r="IN50" s="134"/>
      <c r="IO50" s="134"/>
      <c r="IP50" s="136" t="str">
        <f t="shared" si="282"/>
        <v>Completar</v>
      </c>
      <c r="IQ50" s="137" t="str">
        <f t="shared" si="283"/>
        <v>Completar</v>
      </c>
      <c r="IR50" s="137" t="str">
        <f t="shared" si="284"/>
        <v>Completar</v>
      </c>
      <c r="IS50" s="135"/>
      <c r="IT50" s="136" t="str">
        <f t="shared" si="285"/>
        <v>Completar</v>
      </c>
      <c r="IU50" s="237">
        <f t="shared" si="225"/>
        <v>0</v>
      </c>
      <c r="IV50" s="238">
        <f t="shared" si="226"/>
        <v>0</v>
      </c>
      <c r="IW50" s="239" t="str">
        <f>IFERROR(IF(IV50&gt;20*II50,'Referencia Parámetros'!$D$20,IF(IV50&gt;10*II50,'Referencia Parámetros'!$D$21,IF(IV50&gt;5*II50,'Referencia Parámetros'!$D$22, IF(IV50&gt;1,'Referencia Parámetros'!$D$23,"NO APLICA")))),"")</f>
        <v/>
      </c>
      <c r="IX50" s="240" t="str">
        <f t="shared" si="155"/>
        <v/>
      </c>
      <c r="IY50" s="241">
        <f t="shared" si="156"/>
        <v>0</v>
      </c>
      <c r="IZ50" s="234">
        <f t="shared" si="227"/>
        <v>0</v>
      </c>
      <c r="JA50" s="234">
        <f t="shared" si="157"/>
        <v>0</v>
      </c>
      <c r="JB50" s="234">
        <f t="shared" si="228"/>
        <v>0</v>
      </c>
      <c r="JC50" s="242">
        <f t="shared" si="229"/>
        <v>0</v>
      </c>
      <c r="JD50" s="198"/>
      <c r="JE50" s="234">
        <f t="shared" si="230"/>
        <v>38</v>
      </c>
      <c r="JF50" s="235" t="str">
        <f t="shared" si="158"/>
        <v/>
      </c>
      <c r="JG50" s="236" t="str">
        <f>IFERROR(+VLOOKUP(JF50,'Referencia Parámetros'!$A$2:$B$15,2),"")</f>
        <v/>
      </c>
      <c r="JH50" s="1"/>
      <c r="JI50" s="1"/>
      <c r="JJ50" s="136" t="str">
        <f t="shared" si="286"/>
        <v>Completar</v>
      </c>
      <c r="JK50" s="134"/>
      <c r="JL50" s="134"/>
      <c r="JM50" s="134"/>
      <c r="JN50" s="136" t="str">
        <f t="shared" si="287"/>
        <v>Completar</v>
      </c>
      <c r="JO50" s="137" t="str">
        <f t="shared" si="288"/>
        <v>Completar</v>
      </c>
      <c r="JP50" s="137" t="str">
        <f t="shared" si="289"/>
        <v>Completar</v>
      </c>
      <c r="JQ50" s="135"/>
      <c r="JR50" s="136" t="str">
        <f t="shared" si="290"/>
        <v>Completar</v>
      </c>
      <c r="JS50" s="237">
        <f t="shared" si="231"/>
        <v>0</v>
      </c>
      <c r="JT50" s="238">
        <f t="shared" si="232"/>
        <v>0</v>
      </c>
      <c r="JU50" s="239" t="str">
        <f>IFERROR(IF(JT50&gt;20*JG50,'Referencia Parámetros'!$D$20,IF(JT50&gt;10*JG50,'Referencia Parámetros'!$D$21,IF(JT50&gt;5*JG50,'Referencia Parámetros'!$D$22, IF(JT50&gt;1,'Referencia Parámetros'!$D$23,"NO APLICA")))),"")</f>
        <v/>
      </c>
      <c r="JV50" s="240" t="str">
        <f t="shared" si="160"/>
        <v/>
      </c>
      <c r="JW50" s="241">
        <f t="shared" si="161"/>
        <v>0</v>
      </c>
      <c r="JX50" s="234">
        <f t="shared" si="233"/>
        <v>0</v>
      </c>
      <c r="JY50" s="234">
        <f t="shared" si="162"/>
        <v>0</v>
      </c>
      <c r="JZ50" s="234">
        <f t="shared" si="234"/>
        <v>0</v>
      </c>
      <c r="KA50" s="242">
        <f t="shared" si="235"/>
        <v>0</v>
      </c>
    </row>
    <row r="51" spans="1:287" x14ac:dyDescent="0.25">
      <c r="A51" s="234">
        <f t="shared" si="163"/>
        <v>39</v>
      </c>
      <c r="B51" s="235" t="str">
        <f t="shared" si="164"/>
        <v/>
      </c>
      <c r="C51" s="236" t="str">
        <f>+IFERROR(VLOOKUP(B51,'Referencia Parámetros'!$A$2:$B$18,2),"")</f>
        <v/>
      </c>
      <c r="D51" s="1"/>
      <c r="E51" s="1"/>
      <c r="F51" s="136" t="str">
        <f>IFERROR(+VLOOKUP(D51,'Año 1'!JI$14:JK$113,3,FALSE),"Completar")</f>
        <v>Completar</v>
      </c>
      <c r="G51" s="134"/>
      <c r="H51" s="134"/>
      <c r="I51" s="134"/>
      <c r="J51" s="136" t="str">
        <f>+IFERROR(VLOOKUP(D51,'Año 1'!JI$14:JS$113,7,0),"Completar")</f>
        <v>Completar</v>
      </c>
      <c r="K51" s="137" t="str">
        <f>IFERROR(VLOOKUP(D51,'Año 1'!JI$14:JS$113,8,FALSE),"Completar")</f>
        <v>Completar</v>
      </c>
      <c r="L51" s="137" t="str">
        <f>IFERROR(VLOOKUP(D51,'Año 1'!JI$14:JS$113,9,FALSE),"Completar")</f>
        <v>Completar</v>
      </c>
      <c r="M51" s="135"/>
      <c r="N51" s="136" t="str">
        <f>IFERROR(VLOOKUP(D51,'Año 1'!JI$14:JS$113,11,FALSE),"Completar")</f>
        <v>Completar</v>
      </c>
      <c r="O51" s="237">
        <f t="shared" si="165"/>
        <v>0</v>
      </c>
      <c r="P51" s="238">
        <f t="shared" si="166"/>
        <v>0</v>
      </c>
      <c r="Q51" s="239" t="str">
        <f>IFERROR(IF(P51&gt;20*C51,'Referencia Parámetros'!$D$20,IF(P51&gt;10*C51,'Referencia Parámetros'!$D$21,IF(P51&gt;5*C51,'Referencia Parámetros'!$D$22, IF(P51&gt;1,'Referencia Parámetros'!$D$23,"NO APLICA")))),"")</f>
        <v/>
      </c>
      <c r="R51" s="240" t="str">
        <f t="shared" si="105"/>
        <v/>
      </c>
      <c r="S51" s="241">
        <f t="shared" si="106"/>
        <v>0</v>
      </c>
      <c r="T51" s="234">
        <f t="shared" si="167"/>
        <v>0</v>
      </c>
      <c r="U51" s="234">
        <f t="shared" si="107"/>
        <v>0</v>
      </c>
      <c r="V51" s="234">
        <f t="shared" si="168"/>
        <v>0</v>
      </c>
      <c r="W51" s="242">
        <f t="shared" si="169"/>
        <v>0</v>
      </c>
      <c r="Y51" s="234">
        <f t="shared" si="170"/>
        <v>39</v>
      </c>
      <c r="Z51" s="235" t="str">
        <f t="shared" si="108"/>
        <v/>
      </c>
      <c r="AA51" s="236" t="str">
        <f>IFERROR(VLOOKUP(Z51,'Referencia Parámetros'!$A$2:$B$15,2),"")</f>
        <v/>
      </c>
      <c r="AB51" s="1"/>
      <c r="AC51" s="1"/>
      <c r="AD51" s="136" t="str">
        <f t="shared" si="236"/>
        <v>Completar</v>
      </c>
      <c r="AE51" s="134"/>
      <c r="AF51" s="134"/>
      <c r="AG51" s="134"/>
      <c r="AH51" s="136" t="str">
        <f t="shared" si="237"/>
        <v>Completar</v>
      </c>
      <c r="AI51" s="137" t="str">
        <f t="shared" si="238"/>
        <v>Completar</v>
      </c>
      <c r="AJ51" s="137" t="str">
        <f t="shared" si="239"/>
        <v>Completar</v>
      </c>
      <c r="AK51" s="135"/>
      <c r="AL51" s="136" t="str">
        <f t="shared" si="240"/>
        <v>Completar</v>
      </c>
      <c r="AM51" s="237">
        <f t="shared" si="171"/>
        <v>0</v>
      </c>
      <c r="AN51" s="238">
        <f t="shared" si="172"/>
        <v>0</v>
      </c>
      <c r="AO51" s="239" t="str">
        <f>IFERROR(IF(AN51&gt;20*AA51,'Referencia Parámetros'!$D$20,IF(AN51&gt;10*AA51,'Referencia Parámetros'!$D$21,IF(AN51&gt;5*AA51,'Referencia Parámetros'!$D$22, IF(AN51&gt;1,'Referencia Parámetros'!$D$23,"NO APLICA")))),"")</f>
        <v/>
      </c>
      <c r="AP51" s="240" t="str">
        <f t="shared" si="110"/>
        <v/>
      </c>
      <c r="AQ51" s="241">
        <f t="shared" si="111"/>
        <v>0</v>
      </c>
      <c r="AR51" s="234">
        <f t="shared" si="173"/>
        <v>0</v>
      </c>
      <c r="AS51" s="234">
        <f t="shared" si="112"/>
        <v>0</v>
      </c>
      <c r="AT51" s="234">
        <f t="shared" si="174"/>
        <v>0</v>
      </c>
      <c r="AU51" s="242">
        <f t="shared" si="175"/>
        <v>0</v>
      </c>
      <c r="AW51" s="234">
        <f t="shared" si="176"/>
        <v>39</v>
      </c>
      <c r="AX51" s="235" t="str">
        <f t="shared" si="113"/>
        <v/>
      </c>
      <c r="AY51" s="236" t="str">
        <f>IFERROR(VLOOKUP(AX51,'Referencia Parámetros'!$A$2:$B$15,2),"")</f>
        <v/>
      </c>
      <c r="AZ51" s="1"/>
      <c r="BA51" s="1"/>
      <c r="BB51" s="136" t="str">
        <f t="shared" si="241"/>
        <v>Completar</v>
      </c>
      <c r="BC51" s="134"/>
      <c r="BD51" s="134"/>
      <c r="BE51" s="134"/>
      <c r="BF51" s="136" t="str">
        <f t="shared" si="242"/>
        <v>Completar</v>
      </c>
      <c r="BG51" s="137" t="str">
        <f t="shared" si="243"/>
        <v>Completar</v>
      </c>
      <c r="BH51" s="137" t="str">
        <f t="shared" si="244"/>
        <v>Completar</v>
      </c>
      <c r="BI51" s="135"/>
      <c r="BJ51" s="136" t="str">
        <f t="shared" si="245"/>
        <v>Completar</v>
      </c>
      <c r="BK51" s="237">
        <f t="shared" si="177"/>
        <v>0</v>
      </c>
      <c r="BL51" s="238">
        <f t="shared" si="178"/>
        <v>0</v>
      </c>
      <c r="BM51" s="239" t="str">
        <f>IFERROR(IF(BL51&gt;20*AY51,'Referencia Parámetros'!$D$20,IF(BL51&gt;10*AY51,'Referencia Parámetros'!$D$21,IF(BL51&gt;5*AY51,'Referencia Parámetros'!$D$22, IF(BL51&gt;1,'Referencia Parámetros'!$D$23,"NO APLICA")))),"")</f>
        <v/>
      </c>
      <c r="BN51" s="240" t="str">
        <f t="shared" si="115"/>
        <v/>
      </c>
      <c r="BO51" s="241">
        <f t="shared" si="116"/>
        <v>0</v>
      </c>
      <c r="BP51" s="234">
        <f t="shared" si="179"/>
        <v>0</v>
      </c>
      <c r="BQ51" s="234">
        <f t="shared" si="117"/>
        <v>0</v>
      </c>
      <c r="BR51" s="234">
        <f t="shared" si="180"/>
        <v>0</v>
      </c>
      <c r="BS51" s="242">
        <f t="shared" si="181"/>
        <v>0</v>
      </c>
      <c r="BU51" s="234">
        <f t="shared" si="182"/>
        <v>39</v>
      </c>
      <c r="BV51" s="235" t="str">
        <f t="shared" si="118"/>
        <v/>
      </c>
      <c r="BW51" s="236" t="str">
        <f>IFERROR(VLOOKUP(BV51,'Referencia Parámetros'!$A$2:$B$15,2),"")</f>
        <v/>
      </c>
      <c r="BX51" s="1"/>
      <c r="BY51" s="1"/>
      <c r="BZ51" s="136" t="str">
        <f t="shared" si="246"/>
        <v>Completar</v>
      </c>
      <c r="CA51" s="134"/>
      <c r="CB51" s="134"/>
      <c r="CC51" s="134"/>
      <c r="CD51" s="136" t="str">
        <f t="shared" si="247"/>
        <v>Completar</v>
      </c>
      <c r="CE51" s="137" t="str">
        <f t="shared" si="248"/>
        <v>Completar</v>
      </c>
      <c r="CF51" s="137" t="str">
        <f t="shared" si="249"/>
        <v>Completar</v>
      </c>
      <c r="CG51" s="135"/>
      <c r="CH51" s="136" t="str">
        <f t="shared" si="250"/>
        <v>Completar</v>
      </c>
      <c r="CI51" s="237">
        <f t="shared" si="183"/>
        <v>0</v>
      </c>
      <c r="CJ51" s="238">
        <f t="shared" si="184"/>
        <v>0</v>
      </c>
      <c r="CK51" s="239" t="str">
        <f>IFERROR(IF(CJ51&gt;20*BW51,'Referencia Parámetros'!$D$20,IF(CJ51&gt;10*BW51,'Referencia Parámetros'!$D$21,IF(CJ51&gt;5*BW51,'Referencia Parámetros'!$D$22, IF(CJ51&gt;1,'Referencia Parámetros'!$D$23,"NO APLICA")))),"")</f>
        <v/>
      </c>
      <c r="CL51" s="240" t="str">
        <f t="shared" si="120"/>
        <v/>
      </c>
      <c r="CM51" s="241">
        <f t="shared" si="121"/>
        <v>0</v>
      </c>
      <c r="CN51" s="234">
        <f t="shared" si="185"/>
        <v>0</v>
      </c>
      <c r="CO51" s="234">
        <f t="shared" si="122"/>
        <v>0</v>
      </c>
      <c r="CP51" s="234">
        <f t="shared" si="186"/>
        <v>0</v>
      </c>
      <c r="CQ51" s="242">
        <f t="shared" si="187"/>
        <v>0</v>
      </c>
      <c r="CS51" s="234">
        <f t="shared" si="188"/>
        <v>39</v>
      </c>
      <c r="CT51" s="235" t="str">
        <f t="shared" si="123"/>
        <v/>
      </c>
      <c r="CU51" s="236" t="str">
        <f>IFERROR(+VLOOKUP(CT51,'Referencia Parámetros'!$A$2:$B$15,2),"")</f>
        <v/>
      </c>
      <c r="CV51" s="1"/>
      <c r="CW51" s="1"/>
      <c r="CX51" s="136" t="str">
        <f t="shared" si="251"/>
        <v>Completar</v>
      </c>
      <c r="CY51" s="134"/>
      <c r="CZ51" s="134"/>
      <c r="DA51" s="134"/>
      <c r="DB51" s="136" t="str">
        <f t="shared" si="252"/>
        <v>Completar</v>
      </c>
      <c r="DC51" s="137" t="str">
        <f t="shared" si="253"/>
        <v>Completar</v>
      </c>
      <c r="DD51" s="137" t="str">
        <f t="shared" si="254"/>
        <v>Completar</v>
      </c>
      <c r="DE51" s="135"/>
      <c r="DF51" s="136" t="str">
        <f t="shared" si="255"/>
        <v>Completar</v>
      </c>
      <c r="DG51" s="237">
        <f t="shared" si="189"/>
        <v>0</v>
      </c>
      <c r="DH51" s="238">
        <f t="shared" si="190"/>
        <v>0</v>
      </c>
      <c r="DI51" s="239" t="str">
        <f>IFERROR(IF(DH51&gt;20*CU51,'Referencia Parámetros'!$D$20,IF(DH51&gt;10*CU51,'Referencia Parámetros'!$D$21,IF(DH51&gt;5*CU51,'Referencia Parámetros'!$D$22, IF(DH51&gt;1,'Referencia Parámetros'!$D$23,"NO APLICA")))),"")</f>
        <v/>
      </c>
      <c r="DJ51" s="240" t="str">
        <f t="shared" si="125"/>
        <v/>
      </c>
      <c r="DK51" s="241">
        <f t="shared" si="126"/>
        <v>0</v>
      </c>
      <c r="DL51" s="234">
        <f t="shared" si="191"/>
        <v>0</v>
      </c>
      <c r="DM51" s="234">
        <f t="shared" si="127"/>
        <v>0</v>
      </c>
      <c r="DN51" s="234">
        <f t="shared" si="192"/>
        <v>0</v>
      </c>
      <c r="DO51" s="242">
        <f t="shared" si="193"/>
        <v>0</v>
      </c>
      <c r="DQ51" s="234">
        <f t="shared" si="194"/>
        <v>39</v>
      </c>
      <c r="DR51" s="235" t="str">
        <f t="shared" si="128"/>
        <v/>
      </c>
      <c r="DS51" s="236" t="str">
        <f>IFERROR(+VLOOKUP(DR51,'Referencia Parámetros'!$A$2:$B$15,2),"")</f>
        <v/>
      </c>
      <c r="DT51" s="1"/>
      <c r="DU51" s="1"/>
      <c r="DV51" s="136" t="str">
        <f t="shared" si="256"/>
        <v>Completar</v>
      </c>
      <c r="DW51" s="134"/>
      <c r="DX51" s="134"/>
      <c r="DY51" s="134"/>
      <c r="DZ51" s="136" t="str">
        <f t="shared" si="257"/>
        <v>Completar</v>
      </c>
      <c r="EA51" s="137" t="str">
        <f t="shared" si="258"/>
        <v>Completar</v>
      </c>
      <c r="EB51" s="137" t="str">
        <f t="shared" si="259"/>
        <v>Completar</v>
      </c>
      <c r="EC51" s="135"/>
      <c r="ED51" s="136" t="str">
        <f t="shared" si="260"/>
        <v>Completar</v>
      </c>
      <c r="EE51" s="237">
        <f t="shared" si="195"/>
        <v>0</v>
      </c>
      <c r="EF51" s="238">
        <f t="shared" si="196"/>
        <v>0</v>
      </c>
      <c r="EG51" s="239" t="str">
        <f>IFERROR(IF(EF51&gt;20*DS51,'Referencia Parámetros'!$D$20,IF(EF51&gt;10*DS51,'Referencia Parámetros'!$D$21,IF(EF51&gt;5*DS51,'Referencia Parámetros'!$D$22, IF(EF51&gt;1,'Referencia Parámetros'!$D$23,"NO APLICA")))),"")</f>
        <v/>
      </c>
      <c r="EH51" s="240" t="str">
        <f t="shared" si="130"/>
        <v/>
      </c>
      <c r="EI51" s="241">
        <f t="shared" si="131"/>
        <v>0</v>
      </c>
      <c r="EJ51" s="234">
        <f t="shared" si="197"/>
        <v>0</v>
      </c>
      <c r="EK51" s="234">
        <f t="shared" si="132"/>
        <v>0</v>
      </c>
      <c r="EL51" s="234">
        <f t="shared" si="198"/>
        <v>0</v>
      </c>
      <c r="EM51" s="242">
        <f t="shared" si="199"/>
        <v>0</v>
      </c>
      <c r="EO51" s="234">
        <f t="shared" si="200"/>
        <v>39</v>
      </c>
      <c r="EP51" s="235" t="str">
        <f t="shared" si="133"/>
        <v/>
      </c>
      <c r="EQ51" s="236" t="str">
        <f>IFERROR(+VLOOKUP(EP51,'Referencia Parámetros'!$A$2:$B$15,2),"")</f>
        <v/>
      </c>
      <c r="ER51" s="1"/>
      <c r="ES51" s="1"/>
      <c r="ET51" s="136" t="str">
        <f t="shared" si="261"/>
        <v>Completar</v>
      </c>
      <c r="EU51" s="134"/>
      <c r="EV51" s="134"/>
      <c r="EW51" s="134"/>
      <c r="EX51" s="136" t="str">
        <f t="shared" si="262"/>
        <v>Completar</v>
      </c>
      <c r="EY51" s="137" t="str">
        <f t="shared" si="263"/>
        <v>Completar</v>
      </c>
      <c r="EZ51" s="137" t="str">
        <f t="shared" si="264"/>
        <v>Completar</v>
      </c>
      <c r="FA51" s="135"/>
      <c r="FB51" s="136" t="str">
        <f t="shared" si="265"/>
        <v>Completar</v>
      </c>
      <c r="FC51" s="237">
        <f t="shared" si="201"/>
        <v>0</v>
      </c>
      <c r="FD51" s="238">
        <f t="shared" si="202"/>
        <v>0</v>
      </c>
      <c r="FE51" s="239" t="str">
        <f>IFERROR(IF(FD51&gt;20*EQ51,'Referencia Parámetros'!$D$20,IF(FD51&gt;10*EQ51,'Referencia Parámetros'!$D$21,IF(FD51&gt;5*EQ51,'Referencia Parámetros'!$D$22, IF(FD51&gt;1,'Referencia Parámetros'!$D$23,"NO APLICA")))),"")</f>
        <v/>
      </c>
      <c r="FF51" s="240" t="str">
        <f t="shared" si="135"/>
        <v/>
      </c>
      <c r="FG51" s="241">
        <f t="shared" si="136"/>
        <v>0</v>
      </c>
      <c r="FH51" s="234">
        <f t="shared" si="203"/>
        <v>0</v>
      </c>
      <c r="FI51" s="234">
        <f t="shared" si="137"/>
        <v>0</v>
      </c>
      <c r="FJ51" s="234">
        <f t="shared" si="204"/>
        <v>0</v>
      </c>
      <c r="FK51" s="242">
        <f t="shared" si="205"/>
        <v>0</v>
      </c>
      <c r="FM51" s="234">
        <f t="shared" si="206"/>
        <v>39</v>
      </c>
      <c r="FN51" s="235" t="str">
        <f t="shared" si="138"/>
        <v/>
      </c>
      <c r="FO51" s="236" t="str">
        <f>IFERROR(+VLOOKUP(FN51,'Referencia Parámetros'!$A$2:$B$15,2),"")</f>
        <v/>
      </c>
      <c r="FP51" s="1"/>
      <c r="FQ51" s="1"/>
      <c r="FR51" s="136" t="str">
        <f t="shared" si="266"/>
        <v>Completar</v>
      </c>
      <c r="FS51" s="134"/>
      <c r="FT51" s="134"/>
      <c r="FU51" s="134"/>
      <c r="FV51" s="136" t="str">
        <f t="shared" si="267"/>
        <v>Completar</v>
      </c>
      <c r="FW51" s="137" t="str">
        <f t="shared" si="268"/>
        <v>Completar</v>
      </c>
      <c r="FX51" s="137" t="str">
        <f t="shared" si="269"/>
        <v>Completar</v>
      </c>
      <c r="FY51" s="135"/>
      <c r="FZ51" s="136" t="str">
        <f t="shared" si="270"/>
        <v>Completar</v>
      </c>
      <c r="GA51" s="237">
        <f t="shared" si="207"/>
        <v>0</v>
      </c>
      <c r="GB51" s="238">
        <f t="shared" si="208"/>
        <v>0</v>
      </c>
      <c r="GC51" s="239" t="str">
        <f>IFERROR(IF(GB51&gt;20*FO51,'Referencia Parámetros'!$D$20,IF(GB51&gt;10*FO51,'Referencia Parámetros'!$D$21,IF(GB51&gt;5*FO51,'Referencia Parámetros'!$D$22, IF(GB51&gt;1,'Referencia Parámetros'!$D$23,"NO APLICA")))),"")</f>
        <v/>
      </c>
      <c r="GD51" s="240" t="str">
        <f t="shared" si="140"/>
        <v/>
      </c>
      <c r="GE51" s="241">
        <f t="shared" si="141"/>
        <v>0</v>
      </c>
      <c r="GF51" s="234">
        <f t="shared" si="209"/>
        <v>0</v>
      </c>
      <c r="GG51" s="234">
        <f t="shared" si="142"/>
        <v>0</v>
      </c>
      <c r="GH51" s="234">
        <f t="shared" si="210"/>
        <v>0</v>
      </c>
      <c r="GI51" s="242">
        <f t="shared" si="211"/>
        <v>0</v>
      </c>
      <c r="GK51" s="234">
        <f t="shared" si="212"/>
        <v>39</v>
      </c>
      <c r="GL51" s="235" t="str">
        <f t="shared" si="143"/>
        <v/>
      </c>
      <c r="GM51" s="236" t="str">
        <f>IFERROR(+VLOOKUP(GL51,'Referencia Parámetros'!$A$2:$B$15,2),"")</f>
        <v/>
      </c>
      <c r="GN51" s="1"/>
      <c r="GO51" s="1"/>
      <c r="GP51" s="136" t="str">
        <f t="shared" si="271"/>
        <v>Completar</v>
      </c>
      <c r="GQ51" s="134"/>
      <c r="GR51" s="134"/>
      <c r="GS51" s="134"/>
      <c r="GT51" s="136" t="str">
        <f t="shared" si="272"/>
        <v>Completar</v>
      </c>
      <c r="GU51" s="137" t="str">
        <f t="shared" si="273"/>
        <v>Completar</v>
      </c>
      <c r="GV51" s="137" t="str">
        <f t="shared" si="274"/>
        <v>Completar</v>
      </c>
      <c r="GW51" s="135"/>
      <c r="GX51" s="136" t="str">
        <f t="shared" si="275"/>
        <v>Completar</v>
      </c>
      <c r="GY51" s="237">
        <f t="shared" si="213"/>
        <v>0</v>
      </c>
      <c r="GZ51" s="238">
        <f t="shared" si="214"/>
        <v>0</v>
      </c>
      <c r="HA51" s="239" t="str">
        <f>IFERROR(IF(GZ51&gt;20*GM51,'Referencia Parámetros'!$D$20,IF(GZ51&gt;10*GM51,'Referencia Parámetros'!$D$21,IF(GZ51&gt;5*GM51,'Referencia Parámetros'!$D$22, IF(GZ51&gt;1,'Referencia Parámetros'!$D$23,"NO APLICA")))),"")</f>
        <v/>
      </c>
      <c r="HB51" s="240" t="str">
        <f t="shared" si="145"/>
        <v/>
      </c>
      <c r="HC51" s="241">
        <f t="shared" si="146"/>
        <v>0</v>
      </c>
      <c r="HD51" s="234">
        <f t="shared" si="215"/>
        <v>0</v>
      </c>
      <c r="HE51" s="234">
        <f t="shared" si="147"/>
        <v>0</v>
      </c>
      <c r="HF51" s="234">
        <f t="shared" si="216"/>
        <v>0</v>
      </c>
      <c r="HG51" s="242">
        <f t="shared" si="217"/>
        <v>0</v>
      </c>
      <c r="HI51" s="234">
        <f t="shared" si="218"/>
        <v>39</v>
      </c>
      <c r="HJ51" s="235" t="str">
        <f t="shared" si="148"/>
        <v/>
      </c>
      <c r="HK51" s="236" t="str">
        <f>IFERROR(+VLOOKUP(HJ51,'Referencia Parámetros'!$A$2:$B$15,2),"")</f>
        <v/>
      </c>
      <c r="HL51" s="1"/>
      <c r="HM51" s="1"/>
      <c r="HN51" s="136" t="str">
        <f t="shared" si="276"/>
        <v>Completar</v>
      </c>
      <c r="HO51" s="134"/>
      <c r="HP51" s="134"/>
      <c r="HQ51" s="134"/>
      <c r="HR51" s="136" t="str">
        <f t="shared" si="277"/>
        <v>Completar</v>
      </c>
      <c r="HS51" s="137" t="str">
        <f t="shared" si="278"/>
        <v>Completar</v>
      </c>
      <c r="HT51" s="137" t="str">
        <f t="shared" si="279"/>
        <v>Completar</v>
      </c>
      <c r="HU51" s="135"/>
      <c r="HV51" s="136" t="str">
        <f t="shared" si="280"/>
        <v>Completar</v>
      </c>
      <c r="HW51" s="237">
        <f t="shared" si="219"/>
        <v>0</v>
      </c>
      <c r="HX51" s="238">
        <f t="shared" si="220"/>
        <v>0</v>
      </c>
      <c r="HY51" s="239" t="str">
        <f>IFERROR(IF(HX51&gt;20*HK51,'Referencia Parámetros'!$D$20,IF(HX51&gt;10*HK51,'Referencia Parámetros'!$D$21,IF(HX51&gt;5*HK51,'Referencia Parámetros'!$D$22, IF(HX51&gt;1,'Referencia Parámetros'!$D$23,"NO APLICA")))),"")</f>
        <v/>
      </c>
      <c r="HZ51" s="240" t="str">
        <f t="shared" si="150"/>
        <v/>
      </c>
      <c r="IA51" s="241">
        <f t="shared" si="151"/>
        <v>0</v>
      </c>
      <c r="IB51" s="234">
        <f t="shared" si="221"/>
        <v>0</v>
      </c>
      <c r="IC51" s="234">
        <f t="shared" si="152"/>
        <v>0</v>
      </c>
      <c r="ID51" s="234">
        <f t="shared" si="222"/>
        <v>0</v>
      </c>
      <c r="IE51" s="242">
        <f t="shared" si="223"/>
        <v>0</v>
      </c>
      <c r="IG51" s="234">
        <f t="shared" si="224"/>
        <v>39</v>
      </c>
      <c r="IH51" s="235" t="str">
        <f t="shared" si="153"/>
        <v/>
      </c>
      <c r="II51" s="236" t="str">
        <f>IFERROR(+VLOOKUP(IH51,'Referencia Parámetros'!$A$2:$B$15,2),"")</f>
        <v/>
      </c>
      <c r="IJ51" s="1"/>
      <c r="IK51" s="1"/>
      <c r="IL51" s="136" t="str">
        <f t="shared" si="281"/>
        <v>Completar</v>
      </c>
      <c r="IM51" s="134"/>
      <c r="IN51" s="134"/>
      <c r="IO51" s="134"/>
      <c r="IP51" s="136" t="str">
        <f t="shared" si="282"/>
        <v>Completar</v>
      </c>
      <c r="IQ51" s="137" t="str">
        <f t="shared" si="283"/>
        <v>Completar</v>
      </c>
      <c r="IR51" s="137" t="str">
        <f t="shared" si="284"/>
        <v>Completar</v>
      </c>
      <c r="IS51" s="135"/>
      <c r="IT51" s="136" t="str">
        <f t="shared" si="285"/>
        <v>Completar</v>
      </c>
      <c r="IU51" s="237">
        <f t="shared" si="225"/>
        <v>0</v>
      </c>
      <c r="IV51" s="238">
        <f t="shared" si="226"/>
        <v>0</v>
      </c>
      <c r="IW51" s="239" t="str">
        <f>IFERROR(IF(IV51&gt;20*II51,'Referencia Parámetros'!$D$20,IF(IV51&gt;10*II51,'Referencia Parámetros'!$D$21,IF(IV51&gt;5*II51,'Referencia Parámetros'!$D$22, IF(IV51&gt;1,'Referencia Parámetros'!$D$23,"NO APLICA")))),"")</f>
        <v/>
      </c>
      <c r="IX51" s="240" t="str">
        <f t="shared" si="155"/>
        <v/>
      </c>
      <c r="IY51" s="241">
        <f t="shared" si="156"/>
        <v>0</v>
      </c>
      <c r="IZ51" s="234">
        <f t="shared" si="227"/>
        <v>0</v>
      </c>
      <c r="JA51" s="234">
        <f t="shared" si="157"/>
        <v>0</v>
      </c>
      <c r="JB51" s="234">
        <f t="shared" si="228"/>
        <v>0</v>
      </c>
      <c r="JC51" s="242">
        <f t="shared" si="229"/>
        <v>0</v>
      </c>
      <c r="JD51" s="198"/>
      <c r="JE51" s="234">
        <f t="shared" si="230"/>
        <v>39</v>
      </c>
      <c r="JF51" s="235" t="str">
        <f t="shared" si="158"/>
        <v/>
      </c>
      <c r="JG51" s="236" t="str">
        <f>IFERROR(+VLOOKUP(JF51,'Referencia Parámetros'!$A$2:$B$15,2),"")</f>
        <v/>
      </c>
      <c r="JH51" s="1"/>
      <c r="JI51" s="1"/>
      <c r="JJ51" s="136" t="str">
        <f t="shared" si="286"/>
        <v>Completar</v>
      </c>
      <c r="JK51" s="134"/>
      <c r="JL51" s="134"/>
      <c r="JM51" s="134"/>
      <c r="JN51" s="136" t="str">
        <f t="shared" si="287"/>
        <v>Completar</v>
      </c>
      <c r="JO51" s="137" t="str">
        <f t="shared" si="288"/>
        <v>Completar</v>
      </c>
      <c r="JP51" s="137" t="str">
        <f t="shared" si="289"/>
        <v>Completar</v>
      </c>
      <c r="JQ51" s="135"/>
      <c r="JR51" s="136" t="str">
        <f t="shared" si="290"/>
        <v>Completar</v>
      </c>
      <c r="JS51" s="237">
        <f t="shared" si="231"/>
        <v>0</v>
      </c>
      <c r="JT51" s="238">
        <f t="shared" si="232"/>
        <v>0</v>
      </c>
      <c r="JU51" s="239" t="str">
        <f>IFERROR(IF(JT51&gt;20*JG51,'Referencia Parámetros'!$D$20,IF(JT51&gt;10*JG51,'Referencia Parámetros'!$D$21,IF(JT51&gt;5*JG51,'Referencia Parámetros'!$D$22, IF(JT51&gt;1,'Referencia Parámetros'!$D$23,"NO APLICA")))),"")</f>
        <v/>
      </c>
      <c r="JV51" s="240" t="str">
        <f t="shared" si="160"/>
        <v/>
      </c>
      <c r="JW51" s="241">
        <f t="shared" si="161"/>
        <v>0</v>
      </c>
      <c r="JX51" s="234">
        <f t="shared" si="233"/>
        <v>0</v>
      </c>
      <c r="JY51" s="234">
        <f t="shared" si="162"/>
        <v>0</v>
      </c>
      <c r="JZ51" s="234">
        <f t="shared" si="234"/>
        <v>0</v>
      </c>
      <c r="KA51" s="242">
        <f t="shared" si="235"/>
        <v>0</v>
      </c>
    </row>
    <row r="52" spans="1:287" x14ac:dyDescent="0.25">
      <c r="A52" s="234">
        <f t="shared" si="163"/>
        <v>40</v>
      </c>
      <c r="B52" s="235" t="str">
        <f t="shared" si="164"/>
        <v/>
      </c>
      <c r="C52" s="236" t="str">
        <f>+IFERROR(VLOOKUP(B52,'Referencia Parámetros'!$A$2:$B$18,2),"")</f>
        <v/>
      </c>
      <c r="D52" s="1"/>
      <c r="E52" s="1"/>
      <c r="F52" s="136" t="str">
        <f>IFERROR(+VLOOKUP(D52,'Año 1'!JI$14:JK$113,3,FALSE),"Completar")</f>
        <v>Completar</v>
      </c>
      <c r="G52" s="134"/>
      <c r="H52" s="134"/>
      <c r="I52" s="134"/>
      <c r="J52" s="136" t="str">
        <f>+IFERROR(VLOOKUP(D52,'Año 1'!JI$14:JS$113,7,0),"Completar")</f>
        <v>Completar</v>
      </c>
      <c r="K52" s="137" t="str">
        <f>IFERROR(VLOOKUP(D52,'Año 1'!JI$14:JS$113,8,FALSE),"Completar")</f>
        <v>Completar</v>
      </c>
      <c r="L52" s="137" t="str">
        <f>IFERROR(VLOOKUP(D52,'Año 1'!JI$14:JS$113,9,FALSE),"Completar")</f>
        <v>Completar</v>
      </c>
      <c r="M52" s="135"/>
      <c r="N52" s="136" t="str">
        <f>IFERROR(VLOOKUP(D52,'Año 1'!JI$14:JS$113,11,FALSE),"Completar")</f>
        <v>Completar</v>
      </c>
      <c r="O52" s="237">
        <f t="shared" si="165"/>
        <v>0</v>
      </c>
      <c r="P52" s="238">
        <f t="shared" si="166"/>
        <v>0</v>
      </c>
      <c r="Q52" s="239" t="str">
        <f>IFERROR(IF(P52&gt;20*C52,'Referencia Parámetros'!$D$20,IF(P52&gt;10*C52,'Referencia Parámetros'!$D$21,IF(P52&gt;5*C52,'Referencia Parámetros'!$D$22, IF(P52&gt;1,'Referencia Parámetros'!$D$23,"NO APLICA")))),"")</f>
        <v/>
      </c>
      <c r="R52" s="240" t="str">
        <f t="shared" si="105"/>
        <v/>
      </c>
      <c r="S52" s="241">
        <f t="shared" si="106"/>
        <v>0</v>
      </c>
      <c r="T52" s="234">
        <f t="shared" si="167"/>
        <v>0</v>
      </c>
      <c r="U52" s="234">
        <f t="shared" si="107"/>
        <v>0</v>
      </c>
      <c r="V52" s="234">
        <f t="shared" si="168"/>
        <v>0</v>
      </c>
      <c r="W52" s="242">
        <f t="shared" si="169"/>
        <v>0</v>
      </c>
      <c r="Y52" s="234">
        <f t="shared" si="170"/>
        <v>40</v>
      </c>
      <c r="Z52" s="235" t="str">
        <f t="shared" si="108"/>
        <v/>
      </c>
      <c r="AA52" s="236" t="str">
        <f>IFERROR(VLOOKUP(Z52,'Referencia Parámetros'!$A$2:$B$15,2),"")</f>
        <v/>
      </c>
      <c r="AB52" s="1"/>
      <c r="AC52" s="1"/>
      <c r="AD52" s="136" t="str">
        <f t="shared" si="236"/>
        <v>Completar</v>
      </c>
      <c r="AE52" s="134"/>
      <c r="AF52" s="134"/>
      <c r="AG52" s="134"/>
      <c r="AH52" s="136" t="str">
        <f t="shared" si="237"/>
        <v>Completar</v>
      </c>
      <c r="AI52" s="137" t="str">
        <f t="shared" si="238"/>
        <v>Completar</v>
      </c>
      <c r="AJ52" s="137" t="str">
        <f t="shared" si="239"/>
        <v>Completar</v>
      </c>
      <c r="AK52" s="135"/>
      <c r="AL52" s="136" t="str">
        <f t="shared" si="240"/>
        <v>Completar</v>
      </c>
      <c r="AM52" s="237">
        <f t="shared" si="171"/>
        <v>0</v>
      </c>
      <c r="AN52" s="238">
        <f t="shared" si="172"/>
        <v>0</v>
      </c>
      <c r="AO52" s="239" t="str">
        <f>IFERROR(IF(AN52&gt;20*AA52,'Referencia Parámetros'!$D$20,IF(AN52&gt;10*AA52,'Referencia Parámetros'!$D$21,IF(AN52&gt;5*AA52,'Referencia Parámetros'!$D$22, IF(AN52&gt;1,'Referencia Parámetros'!$D$23,"NO APLICA")))),"")</f>
        <v/>
      </c>
      <c r="AP52" s="240" t="str">
        <f t="shared" si="110"/>
        <v/>
      </c>
      <c r="AQ52" s="241">
        <f t="shared" si="111"/>
        <v>0</v>
      </c>
      <c r="AR52" s="234">
        <f t="shared" si="173"/>
        <v>0</v>
      </c>
      <c r="AS52" s="234">
        <f t="shared" si="112"/>
        <v>0</v>
      </c>
      <c r="AT52" s="234">
        <f t="shared" si="174"/>
        <v>0</v>
      </c>
      <c r="AU52" s="242">
        <f t="shared" si="175"/>
        <v>0</v>
      </c>
      <c r="AW52" s="234">
        <f t="shared" si="176"/>
        <v>40</v>
      </c>
      <c r="AX52" s="235" t="str">
        <f t="shared" si="113"/>
        <v/>
      </c>
      <c r="AY52" s="236" t="str">
        <f>IFERROR(VLOOKUP(AX52,'Referencia Parámetros'!$A$2:$B$15,2),"")</f>
        <v/>
      </c>
      <c r="AZ52" s="1"/>
      <c r="BA52" s="1"/>
      <c r="BB52" s="136" t="str">
        <f t="shared" si="241"/>
        <v>Completar</v>
      </c>
      <c r="BC52" s="134"/>
      <c r="BD52" s="134"/>
      <c r="BE52" s="134"/>
      <c r="BF52" s="136" t="str">
        <f t="shared" si="242"/>
        <v>Completar</v>
      </c>
      <c r="BG52" s="137" t="str">
        <f t="shared" si="243"/>
        <v>Completar</v>
      </c>
      <c r="BH52" s="137" t="str">
        <f t="shared" si="244"/>
        <v>Completar</v>
      </c>
      <c r="BI52" s="135"/>
      <c r="BJ52" s="136" t="str">
        <f t="shared" si="245"/>
        <v>Completar</v>
      </c>
      <c r="BK52" s="237">
        <f t="shared" si="177"/>
        <v>0</v>
      </c>
      <c r="BL52" s="238">
        <f t="shared" si="178"/>
        <v>0</v>
      </c>
      <c r="BM52" s="239" t="str">
        <f>IFERROR(IF(BL52&gt;20*AY52,'Referencia Parámetros'!$D$20,IF(BL52&gt;10*AY52,'Referencia Parámetros'!$D$21,IF(BL52&gt;5*AY52,'Referencia Parámetros'!$D$22, IF(BL52&gt;1,'Referencia Parámetros'!$D$23,"NO APLICA")))),"")</f>
        <v/>
      </c>
      <c r="BN52" s="240" t="str">
        <f t="shared" si="115"/>
        <v/>
      </c>
      <c r="BO52" s="241">
        <f t="shared" si="116"/>
        <v>0</v>
      </c>
      <c r="BP52" s="234">
        <f t="shared" si="179"/>
        <v>0</v>
      </c>
      <c r="BQ52" s="234">
        <f t="shared" si="117"/>
        <v>0</v>
      </c>
      <c r="BR52" s="234">
        <f t="shared" si="180"/>
        <v>0</v>
      </c>
      <c r="BS52" s="242">
        <f t="shared" si="181"/>
        <v>0</v>
      </c>
      <c r="BU52" s="234">
        <f t="shared" si="182"/>
        <v>40</v>
      </c>
      <c r="BV52" s="235" t="str">
        <f t="shared" si="118"/>
        <v/>
      </c>
      <c r="BW52" s="236" t="str">
        <f>IFERROR(VLOOKUP(BV52,'Referencia Parámetros'!$A$2:$B$15,2),"")</f>
        <v/>
      </c>
      <c r="BX52" s="1"/>
      <c r="BY52" s="1"/>
      <c r="BZ52" s="136" t="str">
        <f t="shared" si="246"/>
        <v>Completar</v>
      </c>
      <c r="CA52" s="134"/>
      <c r="CB52" s="134"/>
      <c r="CC52" s="134"/>
      <c r="CD52" s="136" t="str">
        <f t="shared" si="247"/>
        <v>Completar</v>
      </c>
      <c r="CE52" s="137" t="str">
        <f t="shared" si="248"/>
        <v>Completar</v>
      </c>
      <c r="CF52" s="137" t="str">
        <f t="shared" si="249"/>
        <v>Completar</v>
      </c>
      <c r="CG52" s="135"/>
      <c r="CH52" s="136" t="str">
        <f t="shared" si="250"/>
        <v>Completar</v>
      </c>
      <c r="CI52" s="237">
        <f t="shared" si="183"/>
        <v>0</v>
      </c>
      <c r="CJ52" s="238">
        <f t="shared" si="184"/>
        <v>0</v>
      </c>
      <c r="CK52" s="239" t="str">
        <f>IFERROR(IF(CJ52&gt;20*BW52,'Referencia Parámetros'!$D$20,IF(CJ52&gt;10*BW52,'Referencia Parámetros'!$D$21,IF(CJ52&gt;5*BW52,'Referencia Parámetros'!$D$22, IF(CJ52&gt;1,'Referencia Parámetros'!$D$23,"NO APLICA")))),"")</f>
        <v/>
      </c>
      <c r="CL52" s="240" t="str">
        <f t="shared" si="120"/>
        <v/>
      </c>
      <c r="CM52" s="241">
        <f t="shared" si="121"/>
        <v>0</v>
      </c>
      <c r="CN52" s="234">
        <f t="shared" si="185"/>
        <v>0</v>
      </c>
      <c r="CO52" s="234">
        <f t="shared" si="122"/>
        <v>0</v>
      </c>
      <c r="CP52" s="234">
        <f t="shared" si="186"/>
        <v>0</v>
      </c>
      <c r="CQ52" s="242">
        <f t="shared" si="187"/>
        <v>0</v>
      </c>
      <c r="CS52" s="234">
        <f t="shared" si="188"/>
        <v>40</v>
      </c>
      <c r="CT52" s="235" t="str">
        <f t="shared" si="123"/>
        <v/>
      </c>
      <c r="CU52" s="236" t="str">
        <f>IFERROR(+VLOOKUP(CT52,'Referencia Parámetros'!$A$2:$B$15,2),"")</f>
        <v/>
      </c>
      <c r="CV52" s="1"/>
      <c r="CW52" s="1"/>
      <c r="CX52" s="136" t="str">
        <f t="shared" si="251"/>
        <v>Completar</v>
      </c>
      <c r="CY52" s="134"/>
      <c r="CZ52" s="134"/>
      <c r="DA52" s="134"/>
      <c r="DB52" s="136" t="str">
        <f t="shared" si="252"/>
        <v>Completar</v>
      </c>
      <c r="DC52" s="137" t="str">
        <f t="shared" si="253"/>
        <v>Completar</v>
      </c>
      <c r="DD52" s="137" t="str">
        <f t="shared" si="254"/>
        <v>Completar</v>
      </c>
      <c r="DE52" s="135"/>
      <c r="DF52" s="136" t="str">
        <f t="shared" si="255"/>
        <v>Completar</v>
      </c>
      <c r="DG52" s="237">
        <f t="shared" si="189"/>
        <v>0</v>
      </c>
      <c r="DH52" s="238">
        <f t="shared" si="190"/>
        <v>0</v>
      </c>
      <c r="DI52" s="239" t="str">
        <f>IFERROR(IF(DH52&gt;20*CU52,'Referencia Parámetros'!$D$20,IF(DH52&gt;10*CU52,'Referencia Parámetros'!$D$21,IF(DH52&gt;5*CU52,'Referencia Parámetros'!$D$22, IF(DH52&gt;1,'Referencia Parámetros'!$D$23,"NO APLICA")))),"")</f>
        <v/>
      </c>
      <c r="DJ52" s="240" t="str">
        <f t="shared" si="125"/>
        <v/>
      </c>
      <c r="DK52" s="241">
        <f t="shared" si="126"/>
        <v>0</v>
      </c>
      <c r="DL52" s="234">
        <f t="shared" si="191"/>
        <v>0</v>
      </c>
      <c r="DM52" s="234">
        <f t="shared" si="127"/>
        <v>0</v>
      </c>
      <c r="DN52" s="234">
        <f t="shared" si="192"/>
        <v>0</v>
      </c>
      <c r="DO52" s="242">
        <f t="shared" si="193"/>
        <v>0</v>
      </c>
      <c r="DQ52" s="234">
        <f t="shared" si="194"/>
        <v>40</v>
      </c>
      <c r="DR52" s="235" t="str">
        <f t="shared" si="128"/>
        <v/>
      </c>
      <c r="DS52" s="236" t="str">
        <f>IFERROR(+VLOOKUP(DR52,'Referencia Parámetros'!$A$2:$B$15,2),"")</f>
        <v/>
      </c>
      <c r="DT52" s="1"/>
      <c r="DU52" s="1"/>
      <c r="DV52" s="136" t="str">
        <f t="shared" si="256"/>
        <v>Completar</v>
      </c>
      <c r="DW52" s="134"/>
      <c r="DX52" s="134"/>
      <c r="DY52" s="134"/>
      <c r="DZ52" s="136" t="str">
        <f t="shared" si="257"/>
        <v>Completar</v>
      </c>
      <c r="EA52" s="137" t="str">
        <f t="shared" si="258"/>
        <v>Completar</v>
      </c>
      <c r="EB52" s="137" t="str">
        <f t="shared" si="259"/>
        <v>Completar</v>
      </c>
      <c r="EC52" s="135"/>
      <c r="ED52" s="136" t="str">
        <f t="shared" si="260"/>
        <v>Completar</v>
      </c>
      <c r="EE52" s="237">
        <f t="shared" si="195"/>
        <v>0</v>
      </c>
      <c r="EF52" s="238">
        <f t="shared" si="196"/>
        <v>0</v>
      </c>
      <c r="EG52" s="239" t="str">
        <f>IFERROR(IF(EF52&gt;20*DS52,'Referencia Parámetros'!$D$20,IF(EF52&gt;10*DS52,'Referencia Parámetros'!$D$21,IF(EF52&gt;5*DS52,'Referencia Parámetros'!$D$22, IF(EF52&gt;1,'Referencia Parámetros'!$D$23,"NO APLICA")))),"")</f>
        <v/>
      </c>
      <c r="EH52" s="240" t="str">
        <f t="shared" si="130"/>
        <v/>
      </c>
      <c r="EI52" s="241">
        <f t="shared" si="131"/>
        <v>0</v>
      </c>
      <c r="EJ52" s="234">
        <f t="shared" si="197"/>
        <v>0</v>
      </c>
      <c r="EK52" s="234">
        <f t="shared" si="132"/>
        <v>0</v>
      </c>
      <c r="EL52" s="234">
        <f t="shared" si="198"/>
        <v>0</v>
      </c>
      <c r="EM52" s="242">
        <f t="shared" si="199"/>
        <v>0</v>
      </c>
      <c r="EO52" s="234">
        <f t="shared" si="200"/>
        <v>40</v>
      </c>
      <c r="EP52" s="235" t="str">
        <f t="shared" si="133"/>
        <v/>
      </c>
      <c r="EQ52" s="236" t="str">
        <f>IFERROR(+VLOOKUP(EP52,'Referencia Parámetros'!$A$2:$B$15,2),"")</f>
        <v/>
      </c>
      <c r="ER52" s="1"/>
      <c r="ES52" s="1"/>
      <c r="ET52" s="136" t="str">
        <f t="shared" si="261"/>
        <v>Completar</v>
      </c>
      <c r="EU52" s="134"/>
      <c r="EV52" s="134"/>
      <c r="EW52" s="134"/>
      <c r="EX52" s="136" t="str">
        <f t="shared" si="262"/>
        <v>Completar</v>
      </c>
      <c r="EY52" s="137" t="str">
        <f t="shared" si="263"/>
        <v>Completar</v>
      </c>
      <c r="EZ52" s="137" t="str">
        <f t="shared" si="264"/>
        <v>Completar</v>
      </c>
      <c r="FA52" s="135"/>
      <c r="FB52" s="136" t="str">
        <f t="shared" si="265"/>
        <v>Completar</v>
      </c>
      <c r="FC52" s="237">
        <f t="shared" si="201"/>
        <v>0</v>
      </c>
      <c r="FD52" s="238">
        <f t="shared" si="202"/>
        <v>0</v>
      </c>
      <c r="FE52" s="239" t="str">
        <f>IFERROR(IF(FD52&gt;20*EQ52,'Referencia Parámetros'!$D$20,IF(FD52&gt;10*EQ52,'Referencia Parámetros'!$D$21,IF(FD52&gt;5*EQ52,'Referencia Parámetros'!$D$22, IF(FD52&gt;1,'Referencia Parámetros'!$D$23,"NO APLICA")))),"")</f>
        <v/>
      </c>
      <c r="FF52" s="240" t="str">
        <f t="shared" si="135"/>
        <v/>
      </c>
      <c r="FG52" s="241">
        <f t="shared" si="136"/>
        <v>0</v>
      </c>
      <c r="FH52" s="234">
        <f t="shared" si="203"/>
        <v>0</v>
      </c>
      <c r="FI52" s="234">
        <f t="shared" si="137"/>
        <v>0</v>
      </c>
      <c r="FJ52" s="234">
        <f t="shared" si="204"/>
        <v>0</v>
      </c>
      <c r="FK52" s="242">
        <f t="shared" si="205"/>
        <v>0</v>
      </c>
      <c r="FM52" s="234">
        <f t="shared" si="206"/>
        <v>40</v>
      </c>
      <c r="FN52" s="235" t="str">
        <f t="shared" si="138"/>
        <v/>
      </c>
      <c r="FO52" s="236" t="str">
        <f>IFERROR(+VLOOKUP(FN52,'Referencia Parámetros'!$A$2:$B$15,2),"")</f>
        <v/>
      </c>
      <c r="FP52" s="1"/>
      <c r="FQ52" s="1"/>
      <c r="FR52" s="136" t="str">
        <f t="shared" si="266"/>
        <v>Completar</v>
      </c>
      <c r="FS52" s="134"/>
      <c r="FT52" s="134"/>
      <c r="FU52" s="134"/>
      <c r="FV52" s="136" t="str">
        <f t="shared" si="267"/>
        <v>Completar</v>
      </c>
      <c r="FW52" s="137" t="str">
        <f t="shared" si="268"/>
        <v>Completar</v>
      </c>
      <c r="FX52" s="137" t="str">
        <f t="shared" si="269"/>
        <v>Completar</v>
      </c>
      <c r="FY52" s="135"/>
      <c r="FZ52" s="136" t="str">
        <f t="shared" si="270"/>
        <v>Completar</v>
      </c>
      <c r="GA52" s="237">
        <f t="shared" si="207"/>
        <v>0</v>
      </c>
      <c r="GB52" s="238">
        <f t="shared" si="208"/>
        <v>0</v>
      </c>
      <c r="GC52" s="239" t="str">
        <f>IFERROR(IF(GB52&gt;20*FO52,'Referencia Parámetros'!$D$20,IF(GB52&gt;10*FO52,'Referencia Parámetros'!$D$21,IF(GB52&gt;5*FO52,'Referencia Parámetros'!$D$22, IF(GB52&gt;1,'Referencia Parámetros'!$D$23,"NO APLICA")))),"")</f>
        <v/>
      </c>
      <c r="GD52" s="240" t="str">
        <f t="shared" si="140"/>
        <v/>
      </c>
      <c r="GE52" s="241">
        <f t="shared" si="141"/>
        <v>0</v>
      </c>
      <c r="GF52" s="234">
        <f t="shared" si="209"/>
        <v>0</v>
      </c>
      <c r="GG52" s="234">
        <f t="shared" si="142"/>
        <v>0</v>
      </c>
      <c r="GH52" s="234">
        <f t="shared" si="210"/>
        <v>0</v>
      </c>
      <c r="GI52" s="242">
        <f t="shared" si="211"/>
        <v>0</v>
      </c>
      <c r="GK52" s="234">
        <f t="shared" si="212"/>
        <v>40</v>
      </c>
      <c r="GL52" s="235" t="str">
        <f t="shared" si="143"/>
        <v/>
      </c>
      <c r="GM52" s="236" t="str">
        <f>IFERROR(+VLOOKUP(GL52,'Referencia Parámetros'!$A$2:$B$15,2),"")</f>
        <v/>
      </c>
      <c r="GN52" s="1"/>
      <c r="GO52" s="1"/>
      <c r="GP52" s="136" t="str">
        <f t="shared" si="271"/>
        <v>Completar</v>
      </c>
      <c r="GQ52" s="134"/>
      <c r="GR52" s="134"/>
      <c r="GS52" s="134"/>
      <c r="GT52" s="136" t="str">
        <f t="shared" si="272"/>
        <v>Completar</v>
      </c>
      <c r="GU52" s="137" t="str">
        <f t="shared" si="273"/>
        <v>Completar</v>
      </c>
      <c r="GV52" s="137" t="str">
        <f t="shared" si="274"/>
        <v>Completar</v>
      </c>
      <c r="GW52" s="135"/>
      <c r="GX52" s="136" t="str">
        <f t="shared" si="275"/>
        <v>Completar</v>
      </c>
      <c r="GY52" s="237">
        <f t="shared" si="213"/>
        <v>0</v>
      </c>
      <c r="GZ52" s="238">
        <f t="shared" si="214"/>
        <v>0</v>
      </c>
      <c r="HA52" s="239" t="str">
        <f>IFERROR(IF(GZ52&gt;20*GM52,'Referencia Parámetros'!$D$20,IF(GZ52&gt;10*GM52,'Referencia Parámetros'!$D$21,IF(GZ52&gt;5*GM52,'Referencia Parámetros'!$D$22, IF(GZ52&gt;1,'Referencia Parámetros'!$D$23,"NO APLICA")))),"")</f>
        <v/>
      </c>
      <c r="HB52" s="240" t="str">
        <f t="shared" si="145"/>
        <v/>
      </c>
      <c r="HC52" s="241">
        <f t="shared" si="146"/>
        <v>0</v>
      </c>
      <c r="HD52" s="234">
        <f t="shared" si="215"/>
        <v>0</v>
      </c>
      <c r="HE52" s="234">
        <f t="shared" si="147"/>
        <v>0</v>
      </c>
      <c r="HF52" s="234">
        <f t="shared" si="216"/>
        <v>0</v>
      </c>
      <c r="HG52" s="242">
        <f t="shared" si="217"/>
        <v>0</v>
      </c>
      <c r="HI52" s="234">
        <f t="shared" si="218"/>
        <v>40</v>
      </c>
      <c r="HJ52" s="235" t="str">
        <f t="shared" si="148"/>
        <v/>
      </c>
      <c r="HK52" s="236" t="str">
        <f>IFERROR(+VLOOKUP(HJ52,'Referencia Parámetros'!$A$2:$B$15,2),"")</f>
        <v/>
      </c>
      <c r="HL52" s="1"/>
      <c r="HM52" s="1"/>
      <c r="HN52" s="136" t="str">
        <f t="shared" si="276"/>
        <v>Completar</v>
      </c>
      <c r="HO52" s="134"/>
      <c r="HP52" s="134"/>
      <c r="HQ52" s="134"/>
      <c r="HR52" s="136" t="str">
        <f t="shared" si="277"/>
        <v>Completar</v>
      </c>
      <c r="HS52" s="137" t="str">
        <f t="shared" si="278"/>
        <v>Completar</v>
      </c>
      <c r="HT52" s="137" t="str">
        <f t="shared" si="279"/>
        <v>Completar</v>
      </c>
      <c r="HU52" s="135"/>
      <c r="HV52" s="136" t="str">
        <f t="shared" si="280"/>
        <v>Completar</v>
      </c>
      <c r="HW52" s="237">
        <f t="shared" si="219"/>
        <v>0</v>
      </c>
      <c r="HX52" s="238">
        <f t="shared" si="220"/>
        <v>0</v>
      </c>
      <c r="HY52" s="239" t="str">
        <f>IFERROR(IF(HX52&gt;20*HK52,'Referencia Parámetros'!$D$20,IF(HX52&gt;10*HK52,'Referencia Parámetros'!$D$21,IF(HX52&gt;5*HK52,'Referencia Parámetros'!$D$22, IF(HX52&gt;1,'Referencia Parámetros'!$D$23,"NO APLICA")))),"")</f>
        <v/>
      </c>
      <c r="HZ52" s="240" t="str">
        <f t="shared" si="150"/>
        <v/>
      </c>
      <c r="IA52" s="241">
        <f t="shared" si="151"/>
        <v>0</v>
      </c>
      <c r="IB52" s="234">
        <f t="shared" si="221"/>
        <v>0</v>
      </c>
      <c r="IC52" s="234">
        <f t="shared" si="152"/>
        <v>0</v>
      </c>
      <c r="ID52" s="234">
        <f t="shared" si="222"/>
        <v>0</v>
      </c>
      <c r="IE52" s="242">
        <f t="shared" si="223"/>
        <v>0</v>
      </c>
      <c r="IG52" s="234">
        <f t="shared" si="224"/>
        <v>40</v>
      </c>
      <c r="IH52" s="235" t="str">
        <f t="shared" si="153"/>
        <v/>
      </c>
      <c r="II52" s="236" t="str">
        <f>IFERROR(+VLOOKUP(IH52,'Referencia Parámetros'!$A$2:$B$15,2),"")</f>
        <v/>
      </c>
      <c r="IJ52" s="1"/>
      <c r="IK52" s="1"/>
      <c r="IL52" s="136" t="str">
        <f t="shared" si="281"/>
        <v>Completar</v>
      </c>
      <c r="IM52" s="134"/>
      <c r="IN52" s="134"/>
      <c r="IO52" s="134"/>
      <c r="IP52" s="136" t="str">
        <f t="shared" si="282"/>
        <v>Completar</v>
      </c>
      <c r="IQ52" s="137" t="str">
        <f t="shared" si="283"/>
        <v>Completar</v>
      </c>
      <c r="IR52" s="137" t="str">
        <f t="shared" si="284"/>
        <v>Completar</v>
      </c>
      <c r="IS52" s="135"/>
      <c r="IT52" s="136" t="str">
        <f t="shared" si="285"/>
        <v>Completar</v>
      </c>
      <c r="IU52" s="237">
        <f t="shared" si="225"/>
        <v>0</v>
      </c>
      <c r="IV52" s="238">
        <f t="shared" si="226"/>
        <v>0</v>
      </c>
      <c r="IW52" s="239" t="str">
        <f>IFERROR(IF(IV52&gt;20*II52,'Referencia Parámetros'!$D$20,IF(IV52&gt;10*II52,'Referencia Parámetros'!$D$21,IF(IV52&gt;5*II52,'Referencia Parámetros'!$D$22, IF(IV52&gt;1,'Referencia Parámetros'!$D$23,"NO APLICA")))),"")</f>
        <v/>
      </c>
      <c r="IX52" s="240" t="str">
        <f t="shared" si="155"/>
        <v/>
      </c>
      <c r="IY52" s="241">
        <f t="shared" si="156"/>
        <v>0</v>
      </c>
      <c r="IZ52" s="234">
        <f t="shared" si="227"/>
        <v>0</v>
      </c>
      <c r="JA52" s="234">
        <f t="shared" si="157"/>
        <v>0</v>
      </c>
      <c r="JB52" s="234">
        <f t="shared" si="228"/>
        <v>0</v>
      </c>
      <c r="JC52" s="242">
        <f t="shared" si="229"/>
        <v>0</v>
      </c>
      <c r="JD52" s="198"/>
      <c r="JE52" s="234">
        <f t="shared" si="230"/>
        <v>40</v>
      </c>
      <c r="JF52" s="235" t="str">
        <f t="shared" si="158"/>
        <v/>
      </c>
      <c r="JG52" s="236" t="str">
        <f>IFERROR(+VLOOKUP(JF52,'Referencia Parámetros'!$A$2:$B$15,2),"")</f>
        <v/>
      </c>
      <c r="JH52" s="1"/>
      <c r="JI52" s="1"/>
      <c r="JJ52" s="136" t="str">
        <f t="shared" si="286"/>
        <v>Completar</v>
      </c>
      <c r="JK52" s="134"/>
      <c r="JL52" s="134"/>
      <c r="JM52" s="134"/>
      <c r="JN52" s="136" t="str">
        <f t="shared" si="287"/>
        <v>Completar</v>
      </c>
      <c r="JO52" s="137" t="str">
        <f t="shared" si="288"/>
        <v>Completar</v>
      </c>
      <c r="JP52" s="137" t="str">
        <f t="shared" si="289"/>
        <v>Completar</v>
      </c>
      <c r="JQ52" s="135"/>
      <c r="JR52" s="136" t="str">
        <f t="shared" si="290"/>
        <v>Completar</v>
      </c>
      <c r="JS52" s="237">
        <f t="shared" si="231"/>
        <v>0</v>
      </c>
      <c r="JT52" s="238">
        <f t="shared" si="232"/>
        <v>0</v>
      </c>
      <c r="JU52" s="239" t="str">
        <f>IFERROR(IF(JT52&gt;20*JG52,'Referencia Parámetros'!$D$20,IF(JT52&gt;10*JG52,'Referencia Parámetros'!$D$21,IF(JT52&gt;5*JG52,'Referencia Parámetros'!$D$22, IF(JT52&gt;1,'Referencia Parámetros'!$D$23,"NO APLICA")))),"")</f>
        <v/>
      </c>
      <c r="JV52" s="240" t="str">
        <f t="shared" si="160"/>
        <v/>
      </c>
      <c r="JW52" s="241">
        <f t="shared" si="161"/>
        <v>0</v>
      </c>
      <c r="JX52" s="234">
        <f t="shared" si="233"/>
        <v>0</v>
      </c>
      <c r="JY52" s="234">
        <f t="shared" si="162"/>
        <v>0</v>
      </c>
      <c r="JZ52" s="234">
        <f t="shared" si="234"/>
        <v>0</v>
      </c>
      <c r="KA52" s="242">
        <f t="shared" si="235"/>
        <v>0</v>
      </c>
    </row>
    <row r="53" spans="1:287" x14ac:dyDescent="0.25">
      <c r="A53" s="234">
        <f t="shared" si="163"/>
        <v>41</v>
      </c>
      <c r="B53" s="235" t="str">
        <f t="shared" si="164"/>
        <v/>
      </c>
      <c r="C53" s="236" t="str">
        <f>+IFERROR(VLOOKUP(B53,'Referencia Parámetros'!$A$2:$B$18,2),"")</f>
        <v/>
      </c>
      <c r="D53" s="1"/>
      <c r="E53" s="1"/>
      <c r="F53" s="136" t="str">
        <f>IFERROR(+VLOOKUP(D53,'Año 1'!JI$14:JK$113,3,FALSE),"Completar")</f>
        <v>Completar</v>
      </c>
      <c r="G53" s="134"/>
      <c r="H53" s="134"/>
      <c r="I53" s="134"/>
      <c r="J53" s="136" t="str">
        <f>+IFERROR(VLOOKUP(D53,'Año 1'!JI$14:JS$113,7,0),"Completar")</f>
        <v>Completar</v>
      </c>
      <c r="K53" s="137" t="str">
        <f>IFERROR(VLOOKUP(D53,'Año 1'!JI$14:JS$113,8,FALSE),"Completar")</f>
        <v>Completar</v>
      </c>
      <c r="L53" s="137" t="str">
        <f>IFERROR(VLOOKUP(D53,'Año 1'!JI$14:JS$113,9,FALSE),"Completar")</f>
        <v>Completar</v>
      </c>
      <c r="M53" s="135"/>
      <c r="N53" s="136" t="str">
        <f>IFERROR(VLOOKUP(D53,'Año 1'!JI$14:JS$113,11,FALSE),"Completar")</f>
        <v>Completar</v>
      </c>
      <c r="O53" s="237">
        <f t="shared" si="165"/>
        <v>0</v>
      </c>
      <c r="P53" s="238">
        <f t="shared" si="166"/>
        <v>0</v>
      </c>
      <c r="Q53" s="239" t="str">
        <f>IFERROR(IF(P53&gt;20*C53,'Referencia Parámetros'!$D$20,IF(P53&gt;10*C53,'Referencia Parámetros'!$D$21,IF(P53&gt;5*C53,'Referencia Parámetros'!$D$22, IF(P53&gt;1,'Referencia Parámetros'!$D$23,"NO APLICA")))),"")</f>
        <v/>
      </c>
      <c r="R53" s="240" t="str">
        <f t="shared" si="105"/>
        <v/>
      </c>
      <c r="S53" s="241">
        <f t="shared" si="106"/>
        <v>0</v>
      </c>
      <c r="T53" s="234">
        <f t="shared" si="167"/>
        <v>0</v>
      </c>
      <c r="U53" s="234">
        <f t="shared" si="107"/>
        <v>0</v>
      </c>
      <c r="V53" s="234">
        <f t="shared" si="168"/>
        <v>0</v>
      </c>
      <c r="W53" s="242">
        <f t="shared" si="169"/>
        <v>0</v>
      </c>
      <c r="Y53" s="234">
        <f t="shared" si="170"/>
        <v>41</v>
      </c>
      <c r="Z53" s="235" t="str">
        <f t="shared" si="108"/>
        <v/>
      </c>
      <c r="AA53" s="236" t="str">
        <f>IFERROR(VLOOKUP(Z53,'Referencia Parámetros'!$A$2:$B$15,2),"")</f>
        <v/>
      </c>
      <c r="AB53" s="1"/>
      <c r="AC53" s="1"/>
      <c r="AD53" s="136" t="str">
        <f t="shared" si="236"/>
        <v>Completar</v>
      </c>
      <c r="AE53" s="134"/>
      <c r="AF53" s="134"/>
      <c r="AG53" s="134"/>
      <c r="AH53" s="136" t="str">
        <f t="shared" si="237"/>
        <v>Completar</v>
      </c>
      <c r="AI53" s="137" t="str">
        <f t="shared" si="238"/>
        <v>Completar</v>
      </c>
      <c r="AJ53" s="137" t="str">
        <f t="shared" si="239"/>
        <v>Completar</v>
      </c>
      <c r="AK53" s="135"/>
      <c r="AL53" s="136" t="str">
        <f t="shared" si="240"/>
        <v>Completar</v>
      </c>
      <c r="AM53" s="237">
        <f t="shared" si="171"/>
        <v>0</v>
      </c>
      <c r="AN53" s="238">
        <f t="shared" si="172"/>
        <v>0</v>
      </c>
      <c r="AO53" s="239" t="str">
        <f>IFERROR(IF(AN53&gt;20*AA53,'Referencia Parámetros'!$D$20,IF(AN53&gt;10*AA53,'Referencia Parámetros'!$D$21,IF(AN53&gt;5*AA53,'Referencia Parámetros'!$D$22, IF(AN53&gt;1,'Referencia Parámetros'!$D$23,"NO APLICA")))),"")</f>
        <v/>
      </c>
      <c r="AP53" s="240" t="str">
        <f t="shared" si="110"/>
        <v/>
      </c>
      <c r="AQ53" s="241">
        <f t="shared" si="111"/>
        <v>0</v>
      </c>
      <c r="AR53" s="234">
        <f t="shared" si="173"/>
        <v>0</v>
      </c>
      <c r="AS53" s="234">
        <f t="shared" si="112"/>
        <v>0</v>
      </c>
      <c r="AT53" s="234">
        <f t="shared" si="174"/>
        <v>0</v>
      </c>
      <c r="AU53" s="242">
        <f t="shared" si="175"/>
        <v>0</v>
      </c>
      <c r="AW53" s="234">
        <f t="shared" si="176"/>
        <v>41</v>
      </c>
      <c r="AX53" s="235" t="str">
        <f t="shared" si="113"/>
        <v/>
      </c>
      <c r="AY53" s="236" t="str">
        <f>IFERROR(VLOOKUP(AX53,'Referencia Parámetros'!$A$2:$B$15,2),"")</f>
        <v/>
      </c>
      <c r="AZ53" s="1"/>
      <c r="BA53" s="1"/>
      <c r="BB53" s="136" t="str">
        <f t="shared" si="241"/>
        <v>Completar</v>
      </c>
      <c r="BC53" s="134"/>
      <c r="BD53" s="134"/>
      <c r="BE53" s="134"/>
      <c r="BF53" s="136" t="str">
        <f t="shared" si="242"/>
        <v>Completar</v>
      </c>
      <c r="BG53" s="137" t="str">
        <f t="shared" si="243"/>
        <v>Completar</v>
      </c>
      <c r="BH53" s="137" t="str">
        <f t="shared" si="244"/>
        <v>Completar</v>
      </c>
      <c r="BI53" s="135"/>
      <c r="BJ53" s="136" t="str">
        <f t="shared" si="245"/>
        <v>Completar</v>
      </c>
      <c r="BK53" s="237">
        <f t="shared" si="177"/>
        <v>0</v>
      </c>
      <c r="BL53" s="238">
        <f t="shared" si="178"/>
        <v>0</v>
      </c>
      <c r="BM53" s="239" t="str">
        <f>IFERROR(IF(BL53&gt;20*AY53,'Referencia Parámetros'!$D$20,IF(BL53&gt;10*AY53,'Referencia Parámetros'!$D$21,IF(BL53&gt;5*AY53,'Referencia Parámetros'!$D$22, IF(BL53&gt;1,'Referencia Parámetros'!$D$23,"NO APLICA")))),"")</f>
        <v/>
      </c>
      <c r="BN53" s="240" t="str">
        <f t="shared" si="115"/>
        <v/>
      </c>
      <c r="BO53" s="241">
        <f t="shared" si="116"/>
        <v>0</v>
      </c>
      <c r="BP53" s="234">
        <f t="shared" si="179"/>
        <v>0</v>
      </c>
      <c r="BQ53" s="234">
        <f t="shared" si="117"/>
        <v>0</v>
      </c>
      <c r="BR53" s="234">
        <f t="shared" si="180"/>
        <v>0</v>
      </c>
      <c r="BS53" s="242">
        <f t="shared" si="181"/>
        <v>0</v>
      </c>
      <c r="BU53" s="234">
        <f t="shared" si="182"/>
        <v>41</v>
      </c>
      <c r="BV53" s="235" t="str">
        <f t="shared" si="118"/>
        <v/>
      </c>
      <c r="BW53" s="236" t="str">
        <f>IFERROR(VLOOKUP(BV53,'Referencia Parámetros'!$A$2:$B$15,2),"")</f>
        <v/>
      </c>
      <c r="BX53" s="1"/>
      <c r="BY53" s="1"/>
      <c r="BZ53" s="136" t="str">
        <f t="shared" si="246"/>
        <v>Completar</v>
      </c>
      <c r="CA53" s="134"/>
      <c r="CB53" s="134"/>
      <c r="CC53" s="134"/>
      <c r="CD53" s="136" t="str">
        <f t="shared" si="247"/>
        <v>Completar</v>
      </c>
      <c r="CE53" s="137" t="str">
        <f t="shared" si="248"/>
        <v>Completar</v>
      </c>
      <c r="CF53" s="137" t="str">
        <f t="shared" si="249"/>
        <v>Completar</v>
      </c>
      <c r="CG53" s="135"/>
      <c r="CH53" s="136" t="str">
        <f t="shared" si="250"/>
        <v>Completar</v>
      </c>
      <c r="CI53" s="237">
        <f t="shared" si="183"/>
        <v>0</v>
      </c>
      <c r="CJ53" s="238">
        <f t="shared" si="184"/>
        <v>0</v>
      </c>
      <c r="CK53" s="239" t="str">
        <f>IFERROR(IF(CJ53&gt;20*BW53,'Referencia Parámetros'!$D$20,IF(CJ53&gt;10*BW53,'Referencia Parámetros'!$D$21,IF(CJ53&gt;5*BW53,'Referencia Parámetros'!$D$22, IF(CJ53&gt;1,'Referencia Parámetros'!$D$23,"NO APLICA")))),"")</f>
        <v/>
      </c>
      <c r="CL53" s="240" t="str">
        <f t="shared" si="120"/>
        <v/>
      </c>
      <c r="CM53" s="241">
        <f t="shared" si="121"/>
        <v>0</v>
      </c>
      <c r="CN53" s="234">
        <f t="shared" si="185"/>
        <v>0</v>
      </c>
      <c r="CO53" s="234">
        <f t="shared" si="122"/>
        <v>0</v>
      </c>
      <c r="CP53" s="234">
        <f t="shared" si="186"/>
        <v>0</v>
      </c>
      <c r="CQ53" s="242">
        <f t="shared" si="187"/>
        <v>0</v>
      </c>
      <c r="CS53" s="234">
        <f t="shared" si="188"/>
        <v>41</v>
      </c>
      <c r="CT53" s="235" t="str">
        <f t="shared" si="123"/>
        <v/>
      </c>
      <c r="CU53" s="236" t="str">
        <f>IFERROR(+VLOOKUP(CT53,'Referencia Parámetros'!$A$2:$B$15,2),"")</f>
        <v/>
      </c>
      <c r="CV53" s="1"/>
      <c r="CW53" s="1"/>
      <c r="CX53" s="136" t="str">
        <f t="shared" si="251"/>
        <v>Completar</v>
      </c>
      <c r="CY53" s="134"/>
      <c r="CZ53" s="134"/>
      <c r="DA53" s="134"/>
      <c r="DB53" s="136" t="str">
        <f t="shared" si="252"/>
        <v>Completar</v>
      </c>
      <c r="DC53" s="137" t="str">
        <f t="shared" si="253"/>
        <v>Completar</v>
      </c>
      <c r="DD53" s="137" t="str">
        <f t="shared" si="254"/>
        <v>Completar</v>
      </c>
      <c r="DE53" s="135"/>
      <c r="DF53" s="136" t="str">
        <f t="shared" si="255"/>
        <v>Completar</v>
      </c>
      <c r="DG53" s="237">
        <f t="shared" si="189"/>
        <v>0</v>
      </c>
      <c r="DH53" s="238">
        <f t="shared" si="190"/>
        <v>0</v>
      </c>
      <c r="DI53" s="239" t="str">
        <f>IFERROR(IF(DH53&gt;20*CU53,'Referencia Parámetros'!$D$20,IF(DH53&gt;10*CU53,'Referencia Parámetros'!$D$21,IF(DH53&gt;5*CU53,'Referencia Parámetros'!$D$22, IF(DH53&gt;1,'Referencia Parámetros'!$D$23,"NO APLICA")))),"")</f>
        <v/>
      </c>
      <c r="DJ53" s="240" t="str">
        <f t="shared" si="125"/>
        <v/>
      </c>
      <c r="DK53" s="241">
        <f t="shared" si="126"/>
        <v>0</v>
      </c>
      <c r="DL53" s="234">
        <f t="shared" si="191"/>
        <v>0</v>
      </c>
      <c r="DM53" s="234">
        <f t="shared" si="127"/>
        <v>0</v>
      </c>
      <c r="DN53" s="234">
        <f t="shared" si="192"/>
        <v>0</v>
      </c>
      <c r="DO53" s="242">
        <f t="shared" si="193"/>
        <v>0</v>
      </c>
      <c r="DQ53" s="234">
        <f t="shared" si="194"/>
        <v>41</v>
      </c>
      <c r="DR53" s="235" t="str">
        <f t="shared" si="128"/>
        <v/>
      </c>
      <c r="DS53" s="236" t="str">
        <f>IFERROR(+VLOOKUP(DR53,'Referencia Parámetros'!$A$2:$B$15,2),"")</f>
        <v/>
      </c>
      <c r="DT53" s="1"/>
      <c r="DU53" s="1"/>
      <c r="DV53" s="136" t="str">
        <f t="shared" si="256"/>
        <v>Completar</v>
      </c>
      <c r="DW53" s="134"/>
      <c r="DX53" s="134"/>
      <c r="DY53" s="134"/>
      <c r="DZ53" s="136" t="str">
        <f t="shared" si="257"/>
        <v>Completar</v>
      </c>
      <c r="EA53" s="137" t="str">
        <f t="shared" si="258"/>
        <v>Completar</v>
      </c>
      <c r="EB53" s="137" t="str">
        <f t="shared" si="259"/>
        <v>Completar</v>
      </c>
      <c r="EC53" s="135"/>
      <c r="ED53" s="136" t="str">
        <f t="shared" si="260"/>
        <v>Completar</v>
      </c>
      <c r="EE53" s="237">
        <f t="shared" si="195"/>
        <v>0</v>
      </c>
      <c r="EF53" s="238">
        <f t="shared" si="196"/>
        <v>0</v>
      </c>
      <c r="EG53" s="239" t="str">
        <f>IFERROR(IF(EF53&gt;20*DS53,'Referencia Parámetros'!$D$20,IF(EF53&gt;10*DS53,'Referencia Parámetros'!$D$21,IF(EF53&gt;5*DS53,'Referencia Parámetros'!$D$22, IF(EF53&gt;1,'Referencia Parámetros'!$D$23,"NO APLICA")))),"")</f>
        <v/>
      </c>
      <c r="EH53" s="240" t="str">
        <f t="shared" si="130"/>
        <v/>
      </c>
      <c r="EI53" s="241">
        <f t="shared" si="131"/>
        <v>0</v>
      </c>
      <c r="EJ53" s="234">
        <f t="shared" si="197"/>
        <v>0</v>
      </c>
      <c r="EK53" s="234">
        <f t="shared" si="132"/>
        <v>0</v>
      </c>
      <c r="EL53" s="234">
        <f t="shared" si="198"/>
        <v>0</v>
      </c>
      <c r="EM53" s="242">
        <f t="shared" si="199"/>
        <v>0</v>
      </c>
      <c r="EO53" s="234">
        <f t="shared" si="200"/>
        <v>41</v>
      </c>
      <c r="EP53" s="235" t="str">
        <f t="shared" si="133"/>
        <v/>
      </c>
      <c r="EQ53" s="236" t="str">
        <f>IFERROR(+VLOOKUP(EP53,'Referencia Parámetros'!$A$2:$B$15,2),"")</f>
        <v/>
      </c>
      <c r="ER53" s="1"/>
      <c r="ES53" s="1"/>
      <c r="ET53" s="136" t="str">
        <f t="shared" si="261"/>
        <v>Completar</v>
      </c>
      <c r="EU53" s="134"/>
      <c r="EV53" s="134"/>
      <c r="EW53" s="134"/>
      <c r="EX53" s="136" t="str">
        <f t="shared" si="262"/>
        <v>Completar</v>
      </c>
      <c r="EY53" s="137" t="str">
        <f t="shared" si="263"/>
        <v>Completar</v>
      </c>
      <c r="EZ53" s="137" t="str">
        <f t="shared" si="264"/>
        <v>Completar</v>
      </c>
      <c r="FA53" s="135"/>
      <c r="FB53" s="136" t="str">
        <f t="shared" si="265"/>
        <v>Completar</v>
      </c>
      <c r="FC53" s="237">
        <f t="shared" si="201"/>
        <v>0</v>
      </c>
      <c r="FD53" s="238">
        <f t="shared" si="202"/>
        <v>0</v>
      </c>
      <c r="FE53" s="239" t="str">
        <f>IFERROR(IF(FD53&gt;20*EQ53,'Referencia Parámetros'!$D$20,IF(FD53&gt;10*EQ53,'Referencia Parámetros'!$D$21,IF(FD53&gt;5*EQ53,'Referencia Parámetros'!$D$22, IF(FD53&gt;1,'Referencia Parámetros'!$D$23,"NO APLICA")))),"")</f>
        <v/>
      </c>
      <c r="FF53" s="240" t="str">
        <f t="shared" si="135"/>
        <v/>
      </c>
      <c r="FG53" s="241">
        <f t="shared" si="136"/>
        <v>0</v>
      </c>
      <c r="FH53" s="234">
        <f t="shared" si="203"/>
        <v>0</v>
      </c>
      <c r="FI53" s="234">
        <f t="shared" si="137"/>
        <v>0</v>
      </c>
      <c r="FJ53" s="234">
        <f t="shared" si="204"/>
        <v>0</v>
      </c>
      <c r="FK53" s="242">
        <f t="shared" si="205"/>
        <v>0</v>
      </c>
      <c r="FM53" s="234">
        <f t="shared" si="206"/>
        <v>41</v>
      </c>
      <c r="FN53" s="235" t="str">
        <f t="shared" si="138"/>
        <v/>
      </c>
      <c r="FO53" s="236" t="str">
        <f>IFERROR(+VLOOKUP(FN53,'Referencia Parámetros'!$A$2:$B$15,2),"")</f>
        <v/>
      </c>
      <c r="FP53" s="1"/>
      <c r="FQ53" s="1"/>
      <c r="FR53" s="136" t="str">
        <f t="shared" si="266"/>
        <v>Completar</v>
      </c>
      <c r="FS53" s="134"/>
      <c r="FT53" s="134"/>
      <c r="FU53" s="134"/>
      <c r="FV53" s="136" t="str">
        <f t="shared" si="267"/>
        <v>Completar</v>
      </c>
      <c r="FW53" s="137" t="str">
        <f t="shared" si="268"/>
        <v>Completar</v>
      </c>
      <c r="FX53" s="137" t="str">
        <f t="shared" si="269"/>
        <v>Completar</v>
      </c>
      <c r="FY53" s="135"/>
      <c r="FZ53" s="136" t="str">
        <f t="shared" si="270"/>
        <v>Completar</v>
      </c>
      <c r="GA53" s="237">
        <f t="shared" si="207"/>
        <v>0</v>
      </c>
      <c r="GB53" s="238">
        <f t="shared" si="208"/>
        <v>0</v>
      </c>
      <c r="GC53" s="239" t="str">
        <f>IFERROR(IF(GB53&gt;20*FO53,'Referencia Parámetros'!$D$20,IF(GB53&gt;10*FO53,'Referencia Parámetros'!$D$21,IF(GB53&gt;5*FO53,'Referencia Parámetros'!$D$22, IF(GB53&gt;1,'Referencia Parámetros'!$D$23,"NO APLICA")))),"")</f>
        <v/>
      </c>
      <c r="GD53" s="240" t="str">
        <f t="shared" si="140"/>
        <v/>
      </c>
      <c r="GE53" s="241">
        <f t="shared" si="141"/>
        <v>0</v>
      </c>
      <c r="GF53" s="234">
        <f t="shared" si="209"/>
        <v>0</v>
      </c>
      <c r="GG53" s="234">
        <f t="shared" si="142"/>
        <v>0</v>
      </c>
      <c r="GH53" s="234">
        <f t="shared" si="210"/>
        <v>0</v>
      </c>
      <c r="GI53" s="242">
        <f t="shared" si="211"/>
        <v>0</v>
      </c>
      <c r="GK53" s="234">
        <f t="shared" si="212"/>
        <v>41</v>
      </c>
      <c r="GL53" s="235" t="str">
        <f t="shared" si="143"/>
        <v/>
      </c>
      <c r="GM53" s="236" t="str">
        <f>IFERROR(+VLOOKUP(GL53,'Referencia Parámetros'!$A$2:$B$15,2),"")</f>
        <v/>
      </c>
      <c r="GN53" s="1"/>
      <c r="GO53" s="1"/>
      <c r="GP53" s="136" t="str">
        <f t="shared" si="271"/>
        <v>Completar</v>
      </c>
      <c r="GQ53" s="134"/>
      <c r="GR53" s="134"/>
      <c r="GS53" s="134"/>
      <c r="GT53" s="136" t="str">
        <f t="shared" si="272"/>
        <v>Completar</v>
      </c>
      <c r="GU53" s="137" t="str">
        <f t="shared" si="273"/>
        <v>Completar</v>
      </c>
      <c r="GV53" s="137" t="str">
        <f t="shared" si="274"/>
        <v>Completar</v>
      </c>
      <c r="GW53" s="135"/>
      <c r="GX53" s="136" t="str">
        <f t="shared" si="275"/>
        <v>Completar</v>
      </c>
      <c r="GY53" s="237">
        <f t="shared" si="213"/>
        <v>0</v>
      </c>
      <c r="GZ53" s="238">
        <f t="shared" si="214"/>
        <v>0</v>
      </c>
      <c r="HA53" s="239" t="str">
        <f>IFERROR(IF(GZ53&gt;20*GM53,'Referencia Parámetros'!$D$20,IF(GZ53&gt;10*GM53,'Referencia Parámetros'!$D$21,IF(GZ53&gt;5*GM53,'Referencia Parámetros'!$D$22, IF(GZ53&gt;1,'Referencia Parámetros'!$D$23,"NO APLICA")))),"")</f>
        <v/>
      </c>
      <c r="HB53" s="240" t="str">
        <f t="shared" si="145"/>
        <v/>
      </c>
      <c r="HC53" s="241">
        <f t="shared" si="146"/>
        <v>0</v>
      </c>
      <c r="HD53" s="234">
        <f t="shared" si="215"/>
        <v>0</v>
      </c>
      <c r="HE53" s="234">
        <f t="shared" si="147"/>
        <v>0</v>
      </c>
      <c r="HF53" s="234">
        <f t="shared" si="216"/>
        <v>0</v>
      </c>
      <c r="HG53" s="242">
        <f t="shared" si="217"/>
        <v>0</v>
      </c>
      <c r="HI53" s="234">
        <f t="shared" si="218"/>
        <v>41</v>
      </c>
      <c r="HJ53" s="235" t="str">
        <f t="shared" si="148"/>
        <v/>
      </c>
      <c r="HK53" s="236" t="str">
        <f>IFERROR(+VLOOKUP(HJ53,'Referencia Parámetros'!$A$2:$B$15,2),"")</f>
        <v/>
      </c>
      <c r="HL53" s="1"/>
      <c r="HM53" s="1"/>
      <c r="HN53" s="136" t="str">
        <f t="shared" si="276"/>
        <v>Completar</v>
      </c>
      <c r="HO53" s="134"/>
      <c r="HP53" s="134"/>
      <c r="HQ53" s="134"/>
      <c r="HR53" s="136" t="str">
        <f t="shared" si="277"/>
        <v>Completar</v>
      </c>
      <c r="HS53" s="137" t="str">
        <f t="shared" si="278"/>
        <v>Completar</v>
      </c>
      <c r="HT53" s="137" t="str">
        <f t="shared" si="279"/>
        <v>Completar</v>
      </c>
      <c r="HU53" s="135"/>
      <c r="HV53" s="136" t="str">
        <f t="shared" si="280"/>
        <v>Completar</v>
      </c>
      <c r="HW53" s="237">
        <f t="shared" si="219"/>
        <v>0</v>
      </c>
      <c r="HX53" s="238">
        <f t="shared" si="220"/>
        <v>0</v>
      </c>
      <c r="HY53" s="239" t="str">
        <f>IFERROR(IF(HX53&gt;20*HK53,'Referencia Parámetros'!$D$20,IF(HX53&gt;10*HK53,'Referencia Parámetros'!$D$21,IF(HX53&gt;5*HK53,'Referencia Parámetros'!$D$22, IF(HX53&gt;1,'Referencia Parámetros'!$D$23,"NO APLICA")))),"")</f>
        <v/>
      </c>
      <c r="HZ53" s="240" t="str">
        <f t="shared" si="150"/>
        <v/>
      </c>
      <c r="IA53" s="241">
        <f t="shared" si="151"/>
        <v>0</v>
      </c>
      <c r="IB53" s="234">
        <f t="shared" si="221"/>
        <v>0</v>
      </c>
      <c r="IC53" s="234">
        <f t="shared" si="152"/>
        <v>0</v>
      </c>
      <c r="ID53" s="234">
        <f t="shared" si="222"/>
        <v>0</v>
      </c>
      <c r="IE53" s="242">
        <f t="shared" si="223"/>
        <v>0</v>
      </c>
      <c r="IG53" s="234">
        <f t="shared" si="224"/>
        <v>41</v>
      </c>
      <c r="IH53" s="235" t="str">
        <f t="shared" si="153"/>
        <v/>
      </c>
      <c r="II53" s="236" t="str">
        <f>IFERROR(+VLOOKUP(IH53,'Referencia Parámetros'!$A$2:$B$15,2),"")</f>
        <v/>
      </c>
      <c r="IJ53" s="1"/>
      <c r="IK53" s="1"/>
      <c r="IL53" s="136" t="str">
        <f t="shared" si="281"/>
        <v>Completar</v>
      </c>
      <c r="IM53" s="134"/>
      <c r="IN53" s="134"/>
      <c r="IO53" s="134"/>
      <c r="IP53" s="136" t="str">
        <f t="shared" si="282"/>
        <v>Completar</v>
      </c>
      <c r="IQ53" s="137" t="str">
        <f t="shared" si="283"/>
        <v>Completar</v>
      </c>
      <c r="IR53" s="137" t="str">
        <f t="shared" si="284"/>
        <v>Completar</v>
      </c>
      <c r="IS53" s="135"/>
      <c r="IT53" s="136" t="str">
        <f t="shared" si="285"/>
        <v>Completar</v>
      </c>
      <c r="IU53" s="237">
        <f t="shared" si="225"/>
        <v>0</v>
      </c>
      <c r="IV53" s="238">
        <f t="shared" si="226"/>
        <v>0</v>
      </c>
      <c r="IW53" s="239" t="str">
        <f>IFERROR(IF(IV53&gt;20*II53,'Referencia Parámetros'!$D$20,IF(IV53&gt;10*II53,'Referencia Parámetros'!$D$21,IF(IV53&gt;5*II53,'Referencia Parámetros'!$D$22, IF(IV53&gt;1,'Referencia Parámetros'!$D$23,"NO APLICA")))),"")</f>
        <v/>
      </c>
      <c r="IX53" s="240" t="str">
        <f t="shared" si="155"/>
        <v/>
      </c>
      <c r="IY53" s="241">
        <f t="shared" si="156"/>
        <v>0</v>
      </c>
      <c r="IZ53" s="234">
        <f t="shared" si="227"/>
        <v>0</v>
      </c>
      <c r="JA53" s="234">
        <f t="shared" si="157"/>
        <v>0</v>
      </c>
      <c r="JB53" s="234">
        <f t="shared" si="228"/>
        <v>0</v>
      </c>
      <c r="JC53" s="242">
        <f t="shared" si="229"/>
        <v>0</v>
      </c>
      <c r="JD53" s="198"/>
      <c r="JE53" s="234">
        <f t="shared" si="230"/>
        <v>41</v>
      </c>
      <c r="JF53" s="235" t="str">
        <f t="shared" si="158"/>
        <v/>
      </c>
      <c r="JG53" s="236" t="str">
        <f>IFERROR(+VLOOKUP(JF53,'Referencia Parámetros'!$A$2:$B$15,2),"")</f>
        <v/>
      </c>
      <c r="JH53" s="1"/>
      <c r="JI53" s="1"/>
      <c r="JJ53" s="136" t="str">
        <f t="shared" si="286"/>
        <v>Completar</v>
      </c>
      <c r="JK53" s="134"/>
      <c r="JL53" s="134"/>
      <c r="JM53" s="134"/>
      <c r="JN53" s="136" t="str">
        <f t="shared" si="287"/>
        <v>Completar</v>
      </c>
      <c r="JO53" s="137" t="str">
        <f t="shared" si="288"/>
        <v>Completar</v>
      </c>
      <c r="JP53" s="137" t="str">
        <f t="shared" si="289"/>
        <v>Completar</v>
      </c>
      <c r="JQ53" s="135"/>
      <c r="JR53" s="136" t="str">
        <f t="shared" si="290"/>
        <v>Completar</v>
      </c>
      <c r="JS53" s="237">
        <f t="shared" si="231"/>
        <v>0</v>
      </c>
      <c r="JT53" s="238">
        <f t="shared" si="232"/>
        <v>0</v>
      </c>
      <c r="JU53" s="239" t="str">
        <f>IFERROR(IF(JT53&gt;20*JG53,'Referencia Parámetros'!$D$20,IF(JT53&gt;10*JG53,'Referencia Parámetros'!$D$21,IF(JT53&gt;5*JG53,'Referencia Parámetros'!$D$22, IF(JT53&gt;1,'Referencia Parámetros'!$D$23,"NO APLICA")))),"")</f>
        <v/>
      </c>
      <c r="JV53" s="240" t="str">
        <f t="shared" si="160"/>
        <v/>
      </c>
      <c r="JW53" s="241">
        <f t="shared" si="161"/>
        <v>0</v>
      </c>
      <c r="JX53" s="234">
        <f t="shared" si="233"/>
        <v>0</v>
      </c>
      <c r="JY53" s="234">
        <f t="shared" si="162"/>
        <v>0</v>
      </c>
      <c r="JZ53" s="234">
        <f t="shared" si="234"/>
        <v>0</v>
      </c>
      <c r="KA53" s="242">
        <f t="shared" si="235"/>
        <v>0</v>
      </c>
    </row>
    <row r="54" spans="1:287" x14ac:dyDescent="0.25">
      <c r="A54" s="234">
        <f t="shared" si="163"/>
        <v>42</v>
      </c>
      <c r="B54" s="235" t="str">
        <f t="shared" si="164"/>
        <v/>
      </c>
      <c r="C54" s="236" t="str">
        <f>+IFERROR(VLOOKUP(B54,'Referencia Parámetros'!$A$2:$B$18,2),"")</f>
        <v/>
      </c>
      <c r="D54" s="1"/>
      <c r="E54" s="1"/>
      <c r="F54" s="136" t="str">
        <f>IFERROR(+VLOOKUP(D54,'Año 1'!JI$14:JK$113,3,FALSE),"Completar")</f>
        <v>Completar</v>
      </c>
      <c r="G54" s="134"/>
      <c r="H54" s="134"/>
      <c r="I54" s="134"/>
      <c r="J54" s="136" t="str">
        <f>+IFERROR(VLOOKUP(D54,'Año 1'!JI$14:JS$113,7,0),"Completar")</f>
        <v>Completar</v>
      </c>
      <c r="K54" s="137" t="str">
        <f>IFERROR(VLOOKUP(D54,'Año 1'!JI$14:JS$113,8,FALSE),"Completar")</f>
        <v>Completar</v>
      </c>
      <c r="L54" s="137" t="str">
        <f>IFERROR(VLOOKUP(D54,'Año 1'!JI$14:JS$113,9,FALSE),"Completar")</f>
        <v>Completar</v>
      </c>
      <c r="M54" s="135"/>
      <c r="N54" s="136" t="str">
        <f>IFERROR(VLOOKUP(D54,'Año 1'!JI$14:JS$113,11,FALSE),"Completar")</f>
        <v>Completar</v>
      </c>
      <c r="O54" s="237">
        <f t="shared" si="165"/>
        <v>0</v>
      </c>
      <c r="P54" s="238">
        <f t="shared" si="166"/>
        <v>0</v>
      </c>
      <c r="Q54" s="239" t="str">
        <f>IFERROR(IF(P54&gt;20*C54,'Referencia Parámetros'!$D$20,IF(P54&gt;10*C54,'Referencia Parámetros'!$D$21,IF(P54&gt;5*C54,'Referencia Parámetros'!$D$22, IF(P54&gt;1,'Referencia Parámetros'!$D$23,"NO APLICA")))),"")</f>
        <v/>
      </c>
      <c r="R54" s="240" t="str">
        <f t="shared" si="105"/>
        <v/>
      </c>
      <c r="S54" s="241">
        <f t="shared" si="106"/>
        <v>0</v>
      </c>
      <c r="T54" s="234">
        <f t="shared" si="167"/>
        <v>0</v>
      </c>
      <c r="U54" s="234">
        <f t="shared" si="107"/>
        <v>0</v>
      </c>
      <c r="V54" s="234">
        <f t="shared" si="168"/>
        <v>0</v>
      </c>
      <c r="W54" s="242">
        <f t="shared" si="169"/>
        <v>0</v>
      </c>
      <c r="Y54" s="234">
        <f t="shared" si="170"/>
        <v>42</v>
      </c>
      <c r="Z54" s="235" t="str">
        <f t="shared" si="108"/>
        <v/>
      </c>
      <c r="AA54" s="236" t="str">
        <f>IFERROR(VLOOKUP(Z54,'Referencia Parámetros'!$A$2:$B$15,2),"")</f>
        <v/>
      </c>
      <c r="AB54" s="1"/>
      <c r="AC54" s="1"/>
      <c r="AD54" s="136" t="str">
        <f t="shared" si="236"/>
        <v>Completar</v>
      </c>
      <c r="AE54" s="134"/>
      <c r="AF54" s="134"/>
      <c r="AG54" s="134"/>
      <c r="AH54" s="136" t="str">
        <f t="shared" si="237"/>
        <v>Completar</v>
      </c>
      <c r="AI54" s="137" t="str">
        <f t="shared" si="238"/>
        <v>Completar</v>
      </c>
      <c r="AJ54" s="137" t="str">
        <f t="shared" si="239"/>
        <v>Completar</v>
      </c>
      <c r="AK54" s="135"/>
      <c r="AL54" s="136" t="str">
        <f t="shared" si="240"/>
        <v>Completar</v>
      </c>
      <c r="AM54" s="237">
        <f t="shared" si="171"/>
        <v>0</v>
      </c>
      <c r="AN54" s="238">
        <f t="shared" si="172"/>
        <v>0</v>
      </c>
      <c r="AO54" s="239" t="str">
        <f>IFERROR(IF(AN54&gt;20*AA54,'Referencia Parámetros'!$D$20,IF(AN54&gt;10*AA54,'Referencia Parámetros'!$D$21,IF(AN54&gt;5*AA54,'Referencia Parámetros'!$D$22, IF(AN54&gt;1,'Referencia Parámetros'!$D$23,"NO APLICA")))),"")</f>
        <v/>
      </c>
      <c r="AP54" s="240" t="str">
        <f t="shared" si="110"/>
        <v/>
      </c>
      <c r="AQ54" s="241">
        <f t="shared" si="111"/>
        <v>0</v>
      </c>
      <c r="AR54" s="234">
        <f t="shared" si="173"/>
        <v>0</v>
      </c>
      <c r="AS54" s="234">
        <f t="shared" si="112"/>
        <v>0</v>
      </c>
      <c r="AT54" s="234">
        <f t="shared" si="174"/>
        <v>0</v>
      </c>
      <c r="AU54" s="242">
        <f t="shared" si="175"/>
        <v>0</v>
      </c>
      <c r="AW54" s="234">
        <f t="shared" si="176"/>
        <v>42</v>
      </c>
      <c r="AX54" s="235" t="str">
        <f t="shared" si="113"/>
        <v/>
      </c>
      <c r="AY54" s="236" t="str">
        <f>IFERROR(VLOOKUP(AX54,'Referencia Parámetros'!$A$2:$B$15,2),"")</f>
        <v/>
      </c>
      <c r="AZ54" s="1"/>
      <c r="BA54" s="1"/>
      <c r="BB54" s="136" t="str">
        <f t="shared" si="241"/>
        <v>Completar</v>
      </c>
      <c r="BC54" s="134"/>
      <c r="BD54" s="134"/>
      <c r="BE54" s="134"/>
      <c r="BF54" s="136" t="str">
        <f t="shared" si="242"/>
        <v>Completar</v>
      </c>
      <c r="BG54" s="137" t="str">
        <f t="shared" si="243"/>
        <v>Completar</v>
      </c>
      <c r="BH54" s="137" t="str">
        <f t="shared" si="244"/>
        <v>Completar</v>
      </c>
      <c r="BI54" s="135"/>
      <c r="BJ54" s="136" t="str">
        <f t="shared" si="245"/>
        <v>Completar</v>
      </c>
      <c r="BK54" s="237">
        <f t="shared" si="177"/>
        <v>0</v>
      </c>
      <c r="BL54" s="238">
        <f t="shared" si="178"/>
        <v>0</v>
      </c>
      <c r="BM54" s="239" t="str">
        <f>IFERROR(IF(BL54&gt;20*AY54,'Referencia Parámetros'!$D$20,IF(BL54&gt;10*AY54,'Referencia Parámetros'!$D$21,IF(BL54&gt;5*AY54,'Referencia Parámetros'!$D$22, IF(BL54&gt;1,'Referencia Parámetros'!$D$23,"NO APLICA")))),"")</f>
        <v/>
      </c>
      <c r="BN54" s="240" t="str">
        <f t="shared" si="115"/>
        <v/>
      </c>
      <c r="BO54" s="241">
        <f t="shared" si="116"/>
        <v>0</v>
      </c>
      <c r="BP54" s="234">
        <f t="shared" si="179"/>
        <v>0</v>
      </c>
      <c r="BQ54" s="234">
        <f t="shared" si="117"/>
        <v>0</v>
      </c>
      <c r="BR54" s="234">
        <f t="shared" si="180"/>
        <v>0</v>
      </c>
      <c r="BS54" s="242">
        <f t="shared" si="181"/>
        <v>0</v>
      </c>
      <c r="BU54" s="234">
        <f t="shared" si="182"/>
        <v>42</v>
      </c>
      <c r="BV54" s="235" t="str">
        <f t="shared" si="118"/>
        <v/>
      </c>
      <c r="BW54" s="236" t="str">
        <f>IFERROR(VLOOKUP(BV54,'Referencia Parámetros'!$A$2:$B$15,2),"")</f>
        <v/>
      </c>
      <c r="BX54" s="1"/>
      <c r="BY54" s="1"/>
      <c r="BZ54" s="136" t="str">
        <f t="shared" si="246"/>
        <v>Completar</v>
      </c>
      <c r="CA54" s="134"/>
      <c r="CB54" s="134"/>
      <c r="CC54" s="134"/>
      <c r="CD54" s="136" t="str">
        <f t="shared" si="247"/>
        <v>Completar</v>
      </c>
      <c r="CE54" s="137" t="str">
        <f t="shared" si="248"/>
        <v>Completar</v>
      </c>
      <c r="CF54" s="137" t="str">
        <f t="shared" si="249"/>
        <v>Completar</v>
      </c>
      <c r="CG54" s="135"/>
      <c r="CH54" s="136" t="str">
        <f t="shared" si="250"/>
        <v>Completar</v>
      </c>
      <c r="CI54" s="237">
        <f t="shared" si="183"/>
        <v>0</v>
      </c>
      <c r="CJ54" s="238">
        <f t="shared" si="184"/>
        <v>0</v>
      </c>
      <c r="CK54" s="239" t="str">
        <f>IFERROR(IF(CJ54&gt;20*BW54,'Referencia Parámetros'!$D$20,IF(CJ54&gt;10*BW54,'Referencia Parámetros'!$D$21,IF(CJ54&gt;5*BW54,'Referencia Parámetros'!$D$22, IF(CJ54&gt;1,'Referencia Parámetros'!$D$23,"NO APLICA")))),"")</f>
        <v/>
      </c>
      <c r="CL54" s="240" t="str">
        <f t="shared" si="120"/>
        <v/>
      </c>
      <c r="CM54" s="241">
        <f t="shared" si="121"/>
        <v>0</v>
      </c>
      <c r="CN54" s="234">
        <f t="shared" si="185"/>
        <v>0</v>
      </c>
      <c r="CO54" s="234">
        <f t="shared" si="122"/>
        <v>0</v>
      </c>
      <c r="CP54" s="234">
        <f t="shared" si="186"/>
        <v>0</v>
      </c>
      <c r="CQ54" s="242">
        <f t="shared" si="187"/>
        <v>0</v>
      </c>
      <c r="CS54" s="234">
        <f t="shared" si="188"/>
        <v>42</v>
      </c>
      <c r="CT54" s="235" t="str">
        <f t="shared" si="123"/>
        <v/>
      </c>
      <c r="CU54" s="236" t="str">
        <f>IFERROR(+VLOOKUP(CT54,'Referencia Parámetros'!$A$2:$B$15,2),"")</f>
        <v/>
      </c>
      <c r="CV54" s="1"/>
      <c r="CW54" s="1"/>
      <c r="CX54" s="136" t="str">
        <f t="shared" si="251"/>
        <v>Completar</v>
      </c>
      <c r="CY54" s="134"/>
      <c r="CZ54" s="134"/>
      <c r="DA54" s="134"/>
      <c r="DB54" s="136" t="str">
        <f t="shared" si="252"/>
        <v>Completar</v>
      </c>
      <c r="DC54" s="137" t="str">
        <f t="shared" si="253"/>
        <v>Completar</v>
      </c>
      <c r="DD54" s="137" t="str">
        <f t="shared" si="254"/>
        <v>Completar</v>
      </c>
      <c r="DE54" s="135"/>
      <c r="DF54" s="136" t="str">
        <f t="shared" si="255"/>
        <v>Completar</v>
      </c>
      <c r="DG54" s="237">
        <f t="shared" si="189"/>
        <v>0</v>
      </c>
      <c r="DH54" s="238">
        <f t="shared" si="190"/>
        <v>0</v>
      </c>
      <c r="DI54" s="239" t="str">
        <f>IFERROR(IF(DH54&gt;20*CU54,'Referencia Parámetros'!$D$20,IF(DH54&gt;10*CU54,'Referencia Parámetros'!$D$21,IF(DH54&gt;5*CU54,'Referencia Parámetros'!$D$22, IF(DH54&gt;1,'Referencia Parámetros'!$D$23,"NO APLICA")))),"")</f>
        <v/>
      </c>
      <c r="DJ54" s="240" t="str">
        <f t="shared" si="125"/>
        <v/>
      </c>
      <c r="DK54" s="241">
        <f t="shared" si="126"/>
        <v>0</v>
      </c>
      <c r="DL54" s="234">
        <f t="shared" si="191"/>
        <v>0</v>
      </c>
      <c r="DM54" s="234">
        <f t="shared" si="127"/>
        <v>0</v>
      </c>
      <c r="DN54" s="234">
        <f t="shared" si="192"/>
        <v>0</v>
      </c>
      <c r="DO54" s="242">
        <f t="shared" si="193"/>
        <v>0</v>
      </c>
      <c r="DQ54" s="234">
        <f t="shared" si="194"/>
        <v>42</v>
      </c>
      <c r="DR54" s="235" t="str">
        <f t="shared" si="128"/>
        <v/>
      </c>
      <c r="DS54" s="236" t="str">
        <f>IFERROR(+VLOOKUP(DR54,'Referencia Parámetros'!$A$2:$B$15,2),"")</f>
        <v/>
      </c>
      <c r="DT54" s="1"/>
      <c r="DU54" s="1"/>
      <c r="DV54" s="136" t="str">
        <f t="shared" si="256"/>
        <v>Completar</v>
      </c>
      <c r="DW54" s="134"/>
      <c r="DX54" s="134"/>
      <c r="DY54" s="134"/>
      <c r="DZ54" s="136" t="str">
        <f t="shared" si="257"/>
        <v>Completar</v>
      </c>
      <c r="EA54" s="137" t="str">
        <f t="shared" si="258"/>
        <v>Completar</v>
      </c>
      <c r="EB54" s="137" t="str">
        <f t="shared" si="259"/>
        <v>Completar</v>
      </c>
      <c r="EC54" s="135"/>
      <c r="ED54" s="136" t="str">
        <f t="shared" si="260"/>
        <v>Completar</v>
      </c>
      <c r="EE54" s="237">
        <f t="shared" si="195"/>
        <v>0</v>
      </c>
      <c r="EF54" s="238">
        <f t="shared" si="196"/>
        <v>0</v>
      </c>
      <c r="EG54" s="239" t="str">
        <f>IFERROR(IF(EF54&gt;20*DS54,'Referencia Parámetros'!$D$20,IF(EF54&gt;10*DS54,'Referencia Parámetros'!$D$21,IF(EF54&gt;5*DS54,'Referencia Parámetros'!$D$22, IF(EF54&gt;1,'Referencia Parámetros'!$D$23,"NO APLICA")))),"")</f>
        <v/>
      </c>
      <c r="EH54" s="240" t="str">
        <f t="shared" si="130"/>
        <v/>
      </c>
      <c r="EI54" s="241">
        <f t="shared" si="131"/>
        <v>0</v>
      </c>
      <c r="EJ54" s="234">
        <f t="shared" si="197"/>
        <v>0</v>
      </c>
      <c r="EK54" s="234">
        <f t="shared" si="132"/>
        <v>0</v>
      </c>
      <c r="EL54" s="234">
        <f t="shared" si="198"/>
        <v>0</v>
      </c>
      <c r="EM54" s="242">
        <f t="shared" si="199"/>
        <v>0</v>
      </c>
      <c r="EO54" s="234">
        <f t="shared" si="200"/>
        <v>42</v>
      </c>
      <c r="EP54" s="235" t="str">
        <f t="shared" si="133"/>
        <v/>
      </c>
      <c r="EQ54" s="236" t="str">
        <f>IFERROR(+VLOOKUP(EP54,'Referencia Parámetros'!$A$2:$B$15,2),"")</f>
        <v/>
      </c>
      <c r="ER54" s="1"/>
      <c r="ES54" s="1"/>
      <c r="ET54" s="136" t="str">
        <f t="shared" si="261"/>
        <v>Completar</v>
      </c>
      <c r="EU54" s="134"/>
      <c r="EV54" s="134"/>
      <c r="EW54" s="134"/>
      <c r="EX54" s="136" t="str">
        <f t="shared" si="262"/>
        <v>Completar</v>
      </c>
      <c r="EY54" s="137" t="str">
        <f t="shared" si="263"/>
        <v>Completar</v>
      </c>
      <c r="EZ54" s="137" t="str">
        <f t="shared" si="264"/>
        <v>Completar</v>
      </c>
      <c r="FA54" s="135"/>
      <c r="FB54" s="136" t="str">
        <f t="shared" si="265"/>
        <v>Completar</v>
      </c>
      <c r="FC54" s="237">
        <f t="shared" si="201"/>
        <v>0</v>
      </c>
      <c r="FD54" s="238">
        <f t="shared" si="202"/>
        <v>0</v>
      </c>
      <c r="FE54" s="239" t="str">
        <f>IFERROR(IF(FD54&gt;20*EQ54,'Referencia Parámetros'!$D$20,IF(FD54&gt;10*EQ54,'Referencia Parámetros'!$D$21,IF(FD54&gt;5*EQ54,'Referencia Parámetros'!$D$22, IF(FD54&gt;1,'Referencia Parámetros'!$D$23,"NO APLICA")))),"")</f>
        <v/>
      </c>
      <c r="FF54" s="240" t="str">
        <f t="shared" si="135"/>
        <v/>
      </c>
      <c r="FG54" s="241">
        <f t="shared" si="136"/>
        <v>0</v>
      </c>
      <c r="FH54" s="234">
        <f t="shared" si="203"/>
        <v>0</v>
      </c>
      <c r="FI54" s="234">
        <f t="shared" si="137"/>
        <v>0</v>
      </c>
      <c r="FJ54" s="234">
        <f t="shared" si="204"/>
        <v>0</v>
      </c>
      <c r="FK54" s="242">
        <f t="shared" si="205"/>
        <v>0</v>
      </c>
      <c r="FM54" s="234">
        <f t="shared" si="206"/>
        <v>42</v>
      </c>
      <c r="FN54" s="235" t="str">
        <f t="shared" si="138"/>
        <v/>
      </c>
      <c r="FO54" s="236" t="str">
        <f>IFERROR(+VLOOKUP(FN54,'Referencia Parámetros'!$A$2:$B$15,2),"")</f>
        <v/>
      </c>
      <c r="FP54" s="1"/>
      <c r="FQ54" s="1"/>
      <c r="FR54" s="136" t="str">
        <f t="shared" si="266"/>
        <v>Completar</v>
      </c>
      <c r="FS54" s="134"/>
      <c r="FT54" s="134"/>
      <c r="FU54" s="134"/>
      <c r="FV54" s="136" t="str">
        <f t="shared" si="267"/>
        <v>Completar</v>
      </c>
      <c r="FW54" s="137" t="str">
        <f t="shared" si="268"/>
        <v>Completar</v>
      </c>
      <c r="FX54" s="137" t="str">
        <f t="shared" si="269"/>
        <v>Completar</v>
      </c>
      <c r="FY54" s="135"/>
      <c r="FZ54" s="136" t="str">
        <f t="shared" si="270"/>
        <v>Completar</v>
      </c>
      <c r="GA54" s="237">
        <f t="shared" si="207"/>
        <v>0</v>
      </c>
      <c r="GB54" s="238">
        <f t="shared" si="208"/>
        <v>0</v>
      </c>
      <c r="GC54" s="239" t="str">
        <f>IFERROR(IF(GB54&gt;20*FO54,'Referencia Parámetros'!$D$20,IF(GB54&gt;10*FO54,'Referencia Parámetros'!$D$21,IF(GB54&gt;5*FO54,'Referencia Parámetros'!$D$22, IF(GB54&gt;1,'Referencia Parámetros'!$D$23,"NO APLICA")))),"")</f>
        <v/>
      </c>
      <c r="GD54" s="240" t="str">
        <f t="shared" si="140"/>
        <v/>
      </c>
      <c r="GE54" s="241">
        <f t="shared" si="141"/>
        <v>0</v>
      </c>
      <c r="GF54" s="234">
        <f t="shared" si="209"/>
        <v>0</v>
      </c>
      <c r="GG54" s="234">
        <f t="shared" si="142"/>
        <v>0</v>
      </c>
      <c r="GH54" s="234">
        <f t="shared" si="210"/>
        <v>0</v>
      </c>
      <c r="GI54" s="242">
        <f t="shared" si="211"/>
        <v>0</v>
      </c>
      <c r="GK54" s="234">
        <f t="shared" si="212"/>
        <v>42</v>
      </c>
      <c r="GL54" s="235" t="str">
        <f t="shared" si="143"/>
        <v/>
      </c>
      <c r="GM54" s="236" t="str">
        <f>IFERROR(+VLOOKUP(GL54,'Referencia Parámetros'!$A$2:$B$15,2),"")</f>
        <v/>
      </c>
      <c r="GN54" s="1"/>
      <c r="GO54" s="1"/>
      <c r="GP54" s="136" t="str">
        <f t="shared" si="271"/>
        <v>Completar</v>
      </c>
      <c r="GQ54" s="134"/>
      <c r="GR54" s="134"/>
      <c r="GS54" s="134"/>
      <c r="GT54" s="136" t="str">
        <f t="shared" si="272"/>
        <v>Completar</v>
      </c>
      <c r="GU54" s="137" t="str">
        <f t="shared" si="273"/>
        <v>Completar</v>
      </c>
      <c r="GV54" s="137" t="str">
        <f t="shared" si="274"/>
        <v>Completar</v>
      </c>
      <c r="GW54" s="135"/>
      <c r="GX54" s="136" t="str">
        <f t="shared" si="275"/>
        <v>Completar</v>
      </c>
      <c r="GY54" s="237">
        <f t="shared" si="213"/>
        <v>0</v>
      </c>
      <c r="GZ54" s="238">
        <f t="shared" si="214"/>
        <v>0</v>
      </c>
      <c r="HA54" s="239" t="str">
        <f>IFERROR(IF(GZ54&gt;20*GM54,'Referencia Parámetros'!$D$20,IF(GZ54&gt;10*GM54,'Referencia Parámetros'!$D$21,IF(GZ54&gt;5*GM54,'Referencia Parámetros'!$D$22, IF(GZ54&gt;1,'Referencia Parámetros'!$D$23,"NO APLICA")))),"")</f>
        <v/>
      </c>
      <c r="HB54" s="240" t="str">
        <f t="shared" si="145"/>
        <v/>
      </c>
      <c r="HC54" s="241">
        <f t="shared" si="146"/>
        <v>0</v>
      </c>
      <c r="HD54" s="234">
        <f t="shared" si="215"/>
        <v>0</v>
      </c>
      <c r="HE54" s="234">
        <f t="shared" si="147"/>
        <v>0</v>
      </c>
      <c r="HF54" s="234">
        <f t="shared" si="216"/>
        <v>0</v>
      </c>
      <c r="HG54" s="242">
        <f t="shared" si="217"/>
        <v>0</v>
      </c>
      <c r="HI54" s="234">
        <f t="shared" si="218"/>
        <v>42</v>
      </c>
      <c r="HJ54" s="235" t="str">
        <f t="shared" si="148"/>
        <v/>
      </c>
      <c r="HK54" s="236" t="str">
        <f>IFERROR(+VLOOKUP(HJ54,'Referencia Parámetros'!$A$2:$B$15,2),"")</f>
        <v/>
      </c>
      <c r="HL54" s="1"/>
      <c r="HM54" s="1"/>
      <c r="HN54" s="136" t="str">
        <f t="shared" si="276"/>
        <v>Completar</v>
      </c>
      <c r="HO54" s="134"/>
      <c r="HP54" s="134"/>
      <c r="HQ54" s="134"/>
      <c r="HR54" s="136" t="str">
        <f t="shared" si="277"/>
        <v>Completar</v>
      </c>
      <c r="HS54" s="137" t="str">
        <f t="shared" si="278"/>
        <v>Completar</v>
      </c>
      <c r="HT54" s="137" t="str">
        <f t="shared" si="279"/>
        <v>Completar</v>
      </c>
      <c r="HU54" s="135"/>
      <c r="HV54" s="136" t="str">
        <f t="shared" si="280"/>
        <v>Completar</v>
      </c>
      <c r="HW54" s="237">
        <f t="shared" si="219"/>
        <v>0</v>
      </c>
      <c r="HX54" s="238">
        <f t="shared" si="220"/>
        <v>0</v>
      </c>
      <c r="HY54" s="239" t="str">
        <f>IFERROR(IF(HX54&gt;20*HK54,'Referencia Parámetros'!$D$20,IF(HX54&gt;10*HK54,'Referencia Parámetros'!$D$21,IF(HX54&gt;5*HK54,'Referencia Parámetros'!$D$22, IF(HX54&gt;1,'Referencia Parámetros'!$D$23,"NO APLICA")))),"")</f>
        <v/>
      </c>
      <c r="HZ54" s="240" t="str">
        <f t="shared" si="150"/>
        <v/>
      </c>
      <c r="IA54" s="241">
        <f t="shared" si="151"/>
        <v>0</v>
      </c>
      <c r="IB54" s="234">
        <f t="shared" si="221"/>
        <v>0</v>
      </c>
      <c r="IC54" s="234">
        <f t="shared" si="152"/>
        <v>0</v>
      </c>
      <c r="ID54" s="234">
        <f t="shared" si="222"/>
        <v>0</v>
      </c>
      <c r="IE54" s="242">
        <f t="shared" si="223"/>
        <v>0</v>
      </c>
      <c r="IG54" s="234">
        <f t="shared" si="224"/>
        <v>42</v>
      </c>
      <c r="IH54" s="235" t="str">
        <f t="shared" si="153"/>
        <v/>
      </c>
      <c r="II54" s="236" t="str">
        <f>IFERROR(+VLOOKUP(IH54,'Referencia Parámetros'!$A$2:$B$15,2),"")</f>
        <v/>
      </c>
      <c r="IJ54" s="1"/>
      <c r="IK54" s="1"/>
      <c r="IL54" s="136" t="str">
        <f t="shared" si="281"/>
        <v>Completar</v>
      </c>
      <c r="IM54" s="134"/>
      <c r="IN54" s="134"/>
      <c r="IO54" s="134"/>
      <c r="IP54" s="136" t="str">
        <f t="shared" si="282"/>
        <v>Completar</v>
      </c>
      <c r="IQ54" s="137" t="str">
        <f t="shared" si="283"/>
        <v>Completar</v>
      </c>
      <c r="IR54" s="137" t="str">
        <f t="shared" si="284"/>
        <v>Completar</v>
      </c>
      <c r="IS54" s="135"/>
      <c r="IT54" s="136" t="str">
        <f t="shared" si="285"/>
        <v>Completar</v>
      </c>
      <c r="IU54" s="237">
        <f t="shared" si="225"/>
        <v>0</v>
      </c>
      <c r="IV54" s="238">
        <f t="shared" si="226"/>
        <v>0</v>
      </c>
      <c r="IW54" s="239" t="str">
        <f>IFERROR(IF(IV54&gt;20*II54,'Referencia Parámetros'!$D$20,IF(IV54&gt;10*II54,'Referencia Parámetros'!$D$21,IF(IV54&gt;5*II54,'Referencia Parámetros'!$D$22, IF(IV54&gt;1,'Referencia Parámetros'!$D$23,"NO APLICA")))),"")</f>
        <v/>
      </c>
      <c r="IX54" s="240" t="str">
        <f t="shared" si="155"/>
        <v/>
      </c>
      <c r="IY54" s="241">
        <f t="shared" si="156"/>
        <v>0</v>
      </c>
      <c r="IZ54" s="234">
        <f t="shared" si="227"/>
        <v>0</v>
      </c>
      <c r="JA54" s="234">
        <f t="shared" si="157"/>
        <v>0</v>
      </c>
      <c r="JB54" s="234">
        <f t="shared" si="228"/>
        <v>0</v>
      </c>
      <c r="JC54" s="242">
        <f t="shared" si="229"/>
        <v>0</v>
      </c>
      <c r="JD54" s="198"/>
      <c r="JE54" s="234">
        <f t="shared" si="230"/>
        <v>42</v>
      </c>
      <c r="JF54" s="235" t="str">
        <f t="shared" si="158"/>
        <v/>
      </c>
      <c r="JG54" s="236" t="str">
        <f>IFERROR(+VLOOKUP(JF54,'Referencia Parámetros'!$A$2:$B$15,2),"")</f>
        <v/>
      </c>
      <c r="JH54" s="1"/>
      <c r="JI54" s="1"/>
      <c r="JJ54" s="136" t="str">
        <f t="shared" si="286"/>
        <v>Completar</v>
      </c>
      <c r="JK54" s="134"/>
      <c r="JL54" s="134"/>
      <c r="JM54" s="134"/>
      <c r="JN54" s="136" t="str">
        <f t="shared" si="287"/>
        <v>Completar</v>
      </c>
      <c r="JO54" s="137" t="str">
        <f t="shared" si="288"/>
        <v>Completar</v>
      </c>
      <c r="JP54" s="137" t="str">
        <f t="shared" si="289"/>
        <v>Completar</v>
      </c>
      <c r="JQ54" s="135"/>
      <c r="JR54" s="136" t="str">
        <f t="shared" si="290"/>
        <v>Completar</v>
      </c>
      <c r="JS54" s="237">
        <f t="shared" si="231"/>
        <v>0</v>
      </c>
      <c r="JT54" s="238">
        <f t="shared" si="232"/>
        <v>0</v>
      </c>
      <c r="JU54" s="239" t="str">
        <f>IFERROR(IF(JT54&gt;20*JG54,'Referencia Parámetros'!$D$20,IF(JT54&gt;10*JG54,'Referencia Parámetros'!$D$21,IF(JT54&gt;5*JG54,'Referencia Parámetros'!$D$22, IF(JT54&gt;1,'Referencia Parámetros'!$D$23,"NO APLICA")))),"")</f>
        <v/>
      </c>
      <c r="JV54" s="240" t="str">
        <f t="shared" si="160"/>
        <v/>
      </c>
      <c r="JW54" s="241">
        <f t="shared" si="161"/>
        <v>0</v>
      </c>
      <c r="JX54" s="234">
        <f t="shared" si="233"/>
        <v>0</v>
      </c>
      <c r="JY54" s="234">
        <f t="shared" si="162"/>
        <v>0</v>
      </c>
      <c r="JZ54" s="234">
        <f t="shared" si="234"/>
        <v>0</v>
      </c>
      <c r="KA54" s="242">
        <f t="shared" si="235"/>
        <v>0</v>
      </c>
    </row>
    <row r="55" spans="1:287" x14ac:dyDescent="0.25">
      <c r="A55" s="234">
        <f t="shared" si="163"/>
        <v>43</v>
      </c>
      <c r="B55" s="235" t="str">
        <f t="shared" si="164"/>
        <v/>
      </c>
      <c r="C55" s="236" t="str">
        <f>+IFERROR(VLOOKUP(B55,'Referencia Parámetros'!$A$2:$B$18,2),"")</f>
        <v/>
      </c>
      <c r="D55" s="1"/>
      <c r="E55" s="1"/>
      <c r="F55" s="136" t="str">
        <f>IFERROR(+VLOOKUP(D55,'Año 1'!JI$14:JK$113,3,FALSE),"Completar")</f>
        <v>Completar</v>
      </c>
      <c r="G55" s="134"/>
      <c r="H55" s="134"/>
      <c r="I55" s="134"/>
      <c r="J55" s="136" t="str">
        <f>+IFERROR(VLOOKUP(D55,'Año 1'!JI$14:JS$113,7,0),"Completar")</f>
        <v>Completar</v>
      </c>
      <c r="K55" s="137" t="str">
        <f>IFERROR(VLOOKUP(D55,'Año 1'!JI$14:JS$113,8,FALSE),"Completar")</f>
        <v>Completar</v>
      </c>
      <c r="L55" s="137" t="str">
        <f>IFERROR(VLOOKUP(D55,'Año 1'!JI$14:JS$113,9,FALSE),"Completar")</f>
        <v>Completar</v>
      </c>
      <c r="M55" s="135"/>
      <c r="N55" s="136" t="str">
        <f>IFERROR(VLOOKUP(D55,'Año 1'!JI$14:JS$113,11,FALSE),"Completar")</f>
        <v>Completar</v>
      </c>
      <c r="O55" s="237">
        <f t="shared" si="165"/>
        <v>0</v>
      </c>
      <c r="P55" s="238">
        <f t="shared" si="166"/>
        <v>0</v>
      </c>
      <c r="Q55" s="239" t="str">
        <f>IFERROR(IF(P55&gt;20*C55,'Referencia Parámetros'!$D$20,IF(P55&gt;10*C55,'Referencia Parámetros'!$D$21,IF(P55&gt;5*C55,'Referencia Parámetros'!$D$22, IF(P55&gt;1,'Referencia Parámetros'!$D$23,"NO APLICA")))),"")</f>
        <v/>
      </c>
      <c r="R55" s="240" t="str">
        <f t="shared" si="105"/>
        <v/>
      </c>
      <c r="S55" s="241">
        <f t="shared" si="106"/>
        <v>0</v>
      </c>
      <c r="T55" s="234">
        <f t="shared" si="167"/>
        <v>0</v>
      </c>
      <c r="U55" s="234">
        <f t="shared" si="107"/>
        <v>0</v>
      </c>
      <c r="V55" s="234">
        <f t="shared" si="168"/>
        <v>0</v>
      </c>
      <c r="W55" s="242">
        <f t="shared" si="169"/>
        <v>0</v>
      </c>
      <c r="Y55" s="234">
        <f t="shared" si="170"/>
        <v>43</v>
      </c>
      <c r="Z55" s="235" t="str">
        <f t="shared" si="108"/>
        <v/>
      </c>
      <c r="AA55" s="236" t="str">
        <f>IFERROR(VLOOKUP(Z55,'Referencia Parámetros'!$A$2:$B$15,2),"")</f>
        <v/>
      </c>
      <c r="AB55" s="1"/>
      <c r="AC55" s="1"/>
      <c r="AD55" s="136" t="str">
        <f t="shared" si="236"/>
        <v>Completar</v>
      </c>
      <c r="AE55" s="134"/>
      <c r="AF55" s="134"/>
      <c r="AG55" s="134"/>
      <c r="AH55" s="136" t="str">
        <f t="shared" si="237"/>
        <v>Completar</v>
      </c>
      <c r="AI55" s="137" t="str">
        <f t="shared" si="238"/>
        <v>Completar</v>
      </c>
      <c r="AJ55" s="137" t="str">
        <f t="shared" si="239"/>
        <v>Completar</v>
      </c>
      <c r="AK55" s="135"/>
      <c r="AL55" s="136" t="str">
        <f t="shared" si="240"/>
        <v>Completar</v>
      </c>
      <c r="AM55" s="237">
        <f t="shared" si="171"/>
        <v>0</v>
      </c>
      <c r="AN55" s="238">
        <f t="shared" si="172"/>
        <v>0</v>
      </c>
      <c r="AO55" s="239" t="str">
        <f>IFERROR(IF(AN55&gt;20*AA55,'Referencia Parámetros'!$D$20,IF(AN55&gt;10*AA55,'Referencia Parámetros'!$D$21,IF(AN55&gt;5*AA55,'Referencia Parámetros'!$D$22, IF(AN55&gt;1,'Referencia Parámetros'!$D$23,"NO APLICA")))),"")</f>
        <v/>
      </c>
      <c r="AP55" s="240" t="str">
        <f t="shared" si="110"/>
        <v/>
      </c>
      <c r="AQ55" s="241">
        <f t="shared" si="111"/>
        <v>0</v>
      </c>
      <c r="AR55" s="234">
        <f t="shared" si="173"/>
        <v>0</v>
      </c>
      <c r="AS55" s="234">
        <f t="shared" si="112"/>
        <v>0</v>
      </c>
      <c r="AT55" s="234">
        <f t="shared" si="174"/>
        <v>0</v>
      </c>
      <c r="AU55" s="242">
        <f t="shared" si="175"/>
        <v>0</v>
      </c>
      <c r="AW55" s="234">
        <f t="shared" si="176"/>
        <v>43</v>
      </c>
      <c r="AX55" s="235" t="str">
        <f t="shared" si="113"/>
        <v/>
      </c>
      <c r="AY55" s="236" t="str">
        <f>IFERROR(VLOOKUP(AX55,'Referencia Parámetros'!$A$2:$B$15,2),"")</f>
        <v/>
      </c>
      <c r="AZ55" s="1"/>
      <c r="BA55" s="1"/>
      <c r="BB55" s="136" t="str">
        <f t="shared" si="241"/>
        <v>Completar</v>
      </c>
      <c r="BC55" s="134"/>
      <c r="BD55" s="134"/>
      <c r="BE55" s="134"/>
      <c r="BF55" s="136" t="str">
        <f t="shared" si="242"/>
        <v>Completar</v>
      </c>
      <c r="BG55" s="137" t="str">
        <f t="shared" si="243"/>
        <v>Completar</v>
      </c>
      <c r="BH55" s="137" t="str">
        <f t="shared" si="244"/>
        <v>Completar</v>
      </c>
      <c r="BI55" s="135"/>
      <c r="BJ55" s="136" t="str">
        <f t="shared" si="245"/>
        <v>Completar</v>
      </c>
      <c r="BK55" s="237">
        <f t="shared" si="177"/>
        <v>0</v>
      </c>
      <c r="BL55" s="238">
        <f t="shared" si="178"/>
        <v>0</v>
      </c>
      <c r="BM55" s="239" t="str">
        <f>IFERROR(IF(BL55&gt;20*AY55,'Referencia Parámetros'!$D$20,IF(BL55&gt;10*AY55,'Referencia Parámetros'!$D$21,IF(BL55&gt;5*AY55,'Referencia Parámetros'!$D$22, IF(BL55&gt;1,'Referencia Parámetros'!$D$23,"NO APLICA")))),"")</f>
        <v/>
      </c>
      <c r="BN55" s="240" t="str">
        <f t="shared" si="115"/>
        <v/>
      </c>
      <c r="BO55" s="241">
        <f t="shared" si="116"/>
        <v>0</v>
      </c>
      <c r="BP55" s="234">
        <f t="shared" si="179"/>
        <v>0</v>
      </c>
      <c r="BQ55" s="234">
        <f t="shared" si="117"/>
        <v>0</v>
      </c>
      <c r="BR55" s="234">
        <f t="shared" si="180"/>
        <v>0</v>
      </c>
      <c r="BS55" s="242">
        <f t="shared" si="181"/>
        <v>0</v>
      </c>
      <c r="BU55" s="234">
        <f t="shared" si="182"/>
        <v>43</v>
      </c>
      <c r="BV55" s="235" t="str">
        <f t="shared" si="118"/>
        <v/>
      </c>
      <c r="BW55" s="236" t="str">
        <f>IFERROR(VLOOKUP(BV55,'Referencia Parámetros'!$A$2:$B$15,2),"")</f>
        <v/>
      </c>
      <c r="BX55" s="1"/>
      <c r="BY55" s="1"/>
      <c r="BZ55" s="136" t="str">
        <f t="shared" si="246"/>
        <v>Completar</v>
      </c>
      <c r="CA55" s="134"/>
      <c r="CB55" s="134"/>
      <c r="CC55" s="134"/>
      <c r="CD55" s="136" t="str">
        <f t="shared" si="247"/>
        <v>Completar</v>
      </c>
      <c r="CE55" s="137" t="str">
        <f t="shared" si="248"/>
        <v>Completar</v>
      </c>
      <c r="CF55" s="137" t="str">
        <f t="shared" si="249"/>
        <v>Completar</v>
      </c>
      <c r="CG55" s="135"/>
      <c r="CH55" s="136" t="str">
        <f t="shared" si="250"/>
        <v>Completar</v>
      </c>
      <c r="CI55" s="237">
        <f t="shared" si="183"/>
        <v>0</v>
      </c>
      <c r="CJ55" s="238">
        <f t="shared" si="184"/>
        <v>0</v>
      </c>
      <c r="CK55" s="239" t="str">
        <f>IFERROR(IF(CJ55&gt;20*BW55,'Referencia Parámetros'!$D$20,IF(CJ55&gt;10*BW55,'Referencia Parámetros'!$D$21,IF(CJ55&gt;5*BW55,'Referencia Parámetros'!$D$22, IF(CJ55&gt;1,'Referencia Parámetros'!$D$23,"NO APLICA")))),"")</f>
        <v/>
      </c>
      <c r="CL55" s="240" t="str">
        <f t="shared" si="120"/>
        <v/>
      </c>
      <c r="CM55" s="241">
        <f t="shared" si="121"/>
        <v>0</v>
      </c>
      <c r="CN55" s="234">
        <f t="shared" si="185"/>
        <v>0</v>
      </c>
      <c r="CO55" s="234">
        <f t="shared" si="122"/>
        <v>0</v>
      </c>
      <c r="CP55" s="234">
        <f t="shared" si="186"/>
        <v>0</v>
      </c>
      <c r="CQ55" s="242">
        <f t="shared" si="187"/>
        <v>0</v>
      </c>
      <c r="CS55" s="234">
        <f t="shared" si="188"/>
        <v>43</v>
      </c>
      <c r="CT55" s="235" t="str">
        <f t="shared" si="123"/>
        <v/>
      </c>
      <c r="CU55" s="236" t="str">
        <f>IFERROR(+VLOOKUP(CT55,'Referencia Parámetros'!$A$2:$B$15,2),"")</f>
        <v/>
      </c>
      <c r="CV55" s="1"/>
      <c r="CW55" s="1"/>
      <c r="CX55" s="136" t="str">
        <f t="shared" si="251"/>
        <v>Completar</v>
      </c>
      <c r="CY55" s="134"/>
      <c r="CZ55" s="134"/>
      <c r="DA55" s="134"/>
      <c r="DB55" s="136" t="str">
        <f t="shared" si="252"/>
        <v>Completar</v>
      </c>
      <c r="DC55" s="137" t="str">
        <f t="shared" si="253"/>
        <v>Completar</v>
      </c>
      <c r="DD55" s="137" t="str">
        <f t="shared" si="254"/>
        <v>Completar</v>
      </c>
      <c r="DE55" s="135"/>
      <c r="DF55" s="136" t="str">
        <f t="shared" si="255"/>
        <v>Completar</v>
      </c>
      <c r="DG55" s="237">
        <f t="shared" si="189"/>
        <v>0</v>
      </c>
      <c r="DH55" s="238">
        <f t="shared" si="190"/>
        <v>0</v>
      </c>
      <c r="DI55" s="239" t="str">
        <f>IFERROR(IF(DH55&gt;20*CU55,'Referencia Parámetros'!$D$20,IF(DH55&gt;10*CU55,'Referencia Parámetros'!$D$21,IF(DH55&gt;5*CU55,'Referencia Parámetros'!$D$22, IF(DH55&gt;1,'Referencia Parámetros'!$D$23,"NO APLICA")))),"")</f>
        <v/>
      </c>
      <c r="DJ55" s="240" t="str">
        <f t="shared" si="125"/>
        <v/>
      </c>
      <c r="DK55" s="241">
        <f t="shared" si="126"/>
        <v>0</v>
      </c>
      <c r="DL55" s="234">
        <f t="shared" si="191"/>
        <v>0</v>
      </c>
      <c r="DM55" s="234">
        <f t="shared" si="127"/>
        <v>0</v>
      </c>
      <c r="DN55" s="234">
        <f t="shared" si="192"/>
        <v>0</v>
      </c>
      <c r="DO55" s="242">
        <f t="shared" si="193"/>
        <v>0</v>
      </c>
      <c r="DQ55" s="234">
        <f t="shared" si="194"/>
        <v>43</v>
      </c>
      <c r="DR55" s="235" t="str">
        <f t="shared" si="128"/>
        <v/>
      </c>
      <c r="DS55" s="236" t="str">
        <f>IFERROR(+VLOOKUP(DR55,'Referencia Parámetros'!$A$2:$B$15,2),"")</f>
        <v/>
      </c>
      <c r="DT55" s="1"/>
      <c r="DU55" s="1"/>
      <c r="DV55" s="136" t="str">
        <f t="shared" si="256"/>
        <v>Completar</v>
      </c>
      <c r="DW55" s="134"/>
      <c r="DX55" s="134"/>
      <c r="DY55" s="134"/>
      <c r="DZ55" s="136" t="str">
        <f t="shared" si="257"/>
        <v>Completar</v>
      </c>
      <c r="EA55" s="137" t="str">
        <f t="shared" si="258"/>
        <v>Completar</v>
      </c>
      <c r="EB55" s="137" t="str">
        <f t="shared" si="259"/>
        <v>Completar</v>
      </c>
      <c r="EC55" s="135"/>
      <c r="ED55" s="136" t="str">
        <f t="shared" si="260"/>
        <v>Completar</v>
      </c>
      <c r="EE55" s="237">
        <f t="shared" si="195"/>
        <v>0</v>
      </c>
      <c r="EF55" s="238">
        <f t="shared" si="196"/>
        <v>0</v>
      </c>
      <c r="EG55" s="239" t="str">
        <f>IFERROR(IF(EF55&gt;20*DS55,'Referencia Parámetros'!$D$20,IF(EF55&gt;10*DS55,'Referencia Parámetros'!$D$21,IF(EF55&gt;5*DS55,'Referencia Parámetros'!$D$22, IF(EF55&gt;1,'Referencia Parámetros'!$D$23,"NO APLICA")))),"")</f>
        <v/>
      </c>
      <c r="EH55" s="240" t="str">
        <f t="shared" si="130"/>
        <v/>
      </c>
      <c r="EI55" s="241">
        <f t="shared" si="131"/>
        <v>0</v>
      </c>
      <c r="EJ55" s="234">
        <f t="shared" si="197"/>
        <v>0</v>
      </c>
      <c r="EK55" s="234">
        <f t="shared" si="132"/>
        <v>0</v>
      </c>
      <c r="EL55" s="234">
        <f t="shared" si="198"/>
        <v>0</v>
      </c>
      <c r="EM55" s="242">
        <f t="shared" si="199"/>
        <v>0</v>
      </c>
      <c r="EO55" s="234">
        <f t="shared" si="200"/>
        <v>43</v>
      </c>
      <c r="EP55" s="235" t="str">
        <f t="shared" si="133"/>
        <v/>
      </c>
      <c r="EQ55" s="236" t="str">
        <f>IFERROR(+VLOOKUP(EP55,'Referencia Parámetros'!$A$2:$B$15,2),"")</f>
        <v/>
      </c>
      <c r="ER55" s="1"/>
      <c r="ES55" s="1"/>
      <c r="ET55" s="136" t="str">
        <f t="shared" si="261"/>
        <v>Completar</v>
      </c>
      <c r="EU55" s="134"/>
      <c r="EV55" s="134"/>
      <c r="EW55" s="134"/>
      <c r="EX55" s="136" t="str">
        <f t="shared" si="262"/>
        <v>Completar</v>
      </c>
      <c r="EY55" s="137" t="str">
        <f t="shared" si="263"/>
        <v>Completar</v>
      </c>
      <c r="EZ55" s="137" t="str">
        <f t="shared" si="264"/>
        <v>Completar</v>
      </c>
      <c r="FA55" s="135"/>
      <c r="FB55" s="136" t="str">
        <f t="shared" si="265"/>
        <v>Completar</v>
      </c>
      <c r="FC55" s="237">
        <f t="shared" si="201"/>
        <v>0</v>
      </c>
      <c r="FD55" s="238">
        <f t="shared" si="202"/>
        <v>0</v>
      </c>
      <c r="FE55" s="239" t="str">
        <f>IFERROR(IF(FD55&gt;20*EQ55,'Referencia Parámetros'!$D$20,IF(FD55&gt;10*EQ55,'Referencia Parámetros'!$D$21,IF(FD55&gt;5*EQ55,'Referencia Parámetros'!$D$22, IF(FD55&gt;1,'Referencia Parámetros'!$D$23,"NO APLICA")))),"")</f>
        <v/>
      </c>
      <c r="FF55" s="240" t="str">
        <f t="shared" si="135"/>
        <v/>
      </c>
      <c r="FG55" s="241">
        <f t="shared" si="136"/>
        <v>0</v>
      </c>
      <c r="FH55" s="234">
        <f t="shared" si="203"/>
        <v>0</v>
      </c>
      <c r="FI55" s="234">
        <f t="shared" si="137"/>
        <v>0</v>
      </c>
      <c r="FJ55" s="234">
        <f t="shared" si="204"/>
        <v>0</v>
      </c>
      <c r="FK55" s="242">
        <f t="shared" si="205"/>
        <v>0</v>
      </c>
      <c r="FM55" s="234">
        <f t="shared" si="206"/>
        <v>43</v>
      </c>
      <c r="FN55" s="235" t="str">
        <f t="shared" si="138"/>
        <v/>
      </c>
      <c r="FO55" s="236" t="str">
        <f>IFERROR(+VLOOKUP(FN55,'Referencia Parámetros'!$A$2:$B$15,2),"")</f>
        <v/>
      </c>
      <c r="FP55" s="1"/>
      <c r="FQ55" s="1"/>
      <c r="FR55" s="136" t="str">
        <f t="shared" si="266"/>
        <v>Completar</v>
      </c>
      <c r="FS55" s="134"/>
      <c r="FT55" s="134"/>
      <c r="FU55" s="134"/>
      <c r="FV55" s="136" t="str">
        <f t="shared" si="267"/>
        <v>Completar</v>
      </c>
      <c r="FW55" s="137" t="str">
        <f t="shared" si="268"/>
        <v>Completar</v>
      </c>
      <c r="FX55" s="137" t="str">
        <f t="shared" si="269"/>
        <v>Completar</v>
      </c>
      <c r="FY55" s="135"/>
      <c r="FZ55" s="136" t="str">
        <f t="shared" si="270"/>
        <v>Completar</v>
      </c>
      <c r="GA55" s="237">
        <f t="shared" si="207"/>
        <v>0</v>
      </c>
      <c r="GB55" s="238">
        <f t="shared" si="208"/>
        <v>0</v>
      </c>
      <c r="GC55" s="239" t="str">
        <f>IFERROR(IF(GB55&gt;20*FO55,'Referencia Parámetros'!$D$20,IF(GB55&gt;10*FO55,'Referencia Parámetros'!$D$21,IF(GB55&gt;5*FO55,'Referencia Parámetros'!$D$22, IF(GB55&gt;1,'Referencia Parámetros'!$D$23,"NO APLICA")))),"")</f>
        <v/>
      </c>
      <c r="GD55" s="240" t="str">
        <f t="shared" si="140"/>
        <v/>
      </c>
      <c r="GE55" s="241">
        <f t="shared" si="141"/>
        <v>0</v>
      </c>
      <c r="GF55" s="234">
        <f t="shared" si="209"/>
        <v>0</v>
      </c>
      <c r="GG55" s="234">
        <f t="shared" si="142"/>
        <v>0</v>
      </c>
      <c r="GH55" s="234">
        <f t="shared" si="210"/>
        <v>0</v>
      </c>
      <c r="GI55" s="242">
        <f t="shared" si="211"/>
        <v>0</v>
      </c>
      <c r="GK55" s="234">
        <f t="shared" si="212"/>
        <v>43</v>
      </c>
      <c r="GL55" s="235" t="str">
        <f t="shared" si="143"/>
        <v/>
      </c>
      <c r="GM55" s="236" t="str">
        <f>IFERROR(+VLOOKUP(GL55,'Referencia Parámetros'!$A$2:$B$15,2),"")</f>
        <v/>
      </c>
      <c r="GN55" s="1"/>
      <c r="GO55" s="1"/>
      <c r="GP55" s="136" t="str">
        <f t="shared" si="271"/>
        <v>Completar</v>
      </c>
      <c r="GQ55" s="134"/>
      <c r="GR55" s="134"/>
      <c r="GS55" s="134"/>
      <c r="GT55" s="136" t="str">
        <f t="shared" si="272"/>
        <v>Completar</v>
      </c>
      <c r="GU55" s="137" t="str">
        <f t="shared" si="273"/>
        <v>Completar</v>
      </c>
      <c r="GV55" s="137" t="str">
        <f t="shared" si="274"/>
        <v>Completar</v>
      </c>
      <c r="GW55" s="135"/>
      <c r="GX55" s="136" t="str">
        <f t="shared" si="275"/>
        <v>Completar</v>
      </c>
      <c r="GY55" s="237">
        <f t="shared" si="213"/>
        <v>0</v>
      </c>
      <c r="GZ55" s="238">
        <f t="shared" si="214"/>
        <v>0</v>
      </c>
      <c r="HA55" s="239" t="str">
        <f>IFERROR(IF(GZ55&gt;20*GM55,'Referencia Parámetros'!$D$20,IF(GZ55&gt;10*GM55,'Referencia Parámetros'!$D$21,IF(GZ55&gt;5*GM55,'Referencia Parámetros'!$D$22, IF(GZ55&gt;1,'Referencia Parámetros'!$D$23,"NO APLICA")))),"")</f>
        <v/>
      </c>
      <c r="HB55" s="240" t="str">
        <f t="shared" si="145"/>
        <v/>
      </c>
      <c r="HC55" s="241">
        <f t="shared" si="146"/>
        <v>0</v>
      </c>
      <c r="HD55" s="234">
        <f t="shared" si="215"/>
        <v>0</v>
      </c>
      <c r="HE55" s="234">
        <f t="shared" si="147"/>
        <v>0</v>
      </c>
      <c r="HF55" s="234">
        <f t="shared" si="216"/>
        <v>0</v>
      </c>
      <c r="HG55" s="242">
        <f t="shared" si="217"/>
        <v>0</v>
      </c>
      <c r="HI55" s="234">
        <f t="shared" si="218"/>
        <v>43</v>
      </c>
      <c r="HJ55" s="235" t="str">
        <f t="shared" si="148"/>
        <v/>
      </c>
      <c r="HK55" s="236" t="str">
        <f>IFERROR(+VLOOKUP(HJ55,'Referencia Parámetros'!$A$2:$B$15,2),"")</f>
        <v/>
      </c>
      <c r="HL55" s="1"/>
      <c r="HM55" s="1"/>
      <c r="HN55" s="136" t="str">
        <f t="shared" si="276"/>
        <v>Completar</v>
      </c>
      <c r="HO55" s="134"/>
      <c r="HP55" s="134"/>
      <c r="HQ55" s="134"/>
      <c r="HR55" s="136" t="str">
        <f t="shared" si="277"/>
        <v>Completar</v>
      </c>
      <c r="HS55" s="137" t="str">
        <f t="shared" si="278"/>
        <v>Completar</v>
      </c>
      <c r="HT55" s="137" t="str">
        <f t="shared" si="279"/>
        <v>Completar</v>
      </c>
      <c r="HU55" s="135"/>
      <c r="HV55" s="136" t="str">
        <f t="shared" si="280"/>
        <v>Completar</v>
      </c>
      <c r="HW55" s="237">
        <f t="shared" si="219"/>
        <v>0</v>
      </c>
      <c r="HX55" s="238">
        <f t="shared" si="220"/>
        <v>0</v>
      </c>
      <c r="HY55" s="239" t="str">
        <f>IFERROR(IF(HX55&gt;20*HK55,'Referencia Parámetros'!$D$20,IF(HX55&gt;10*HK55,'Referencia Parámetros'!$D$21,IF(HX55&gt;5*HK55,'Referencia Parámetros'!$D$22, IF(HX55&gt;1,'Referencia Parámetros'!$D$23,"NO APLICA")))),"")</f>
        <v/>
      </c>
      <c r="HZ55" s="240" t="str">
        <f t="shared" si="150"/>
        <v/>
      </c>
      <c r="IA55" s="241">
        <f t="shared" si="151"/>
        <v>0</v>
      </c>
      <c r="IB55" s="234">
        <f t="shared" si="221"/>
        <v>0</v>
      </c>
      <c r="IC55" s="234">
        <f t="shared" si="152"/>
        <v>0</v>
      </c>
      <c r="ID55" s="234">
        <f t="shared" si="222"/>
        <v>0</v>
      </c>
      <c r="IE55" s="242">
        <f t="shared" si="223"/>
        <v>0</v>
      </c>
      <c r="IG55" s="234">
        <f t="shared" si="224"/>
        <v>43</v>
      </c>
      <c r="IH55" s="235" t="str">
        <f t="shared" si="153"/>
        <v/>
      </c>
      <c r="II55" s="236" t="str">
        <f>IFERROR(+VLOOKUP(IH55,'Referencia Parámetros'!$A$2:$B$15,2),"")</f>
        <v/>
      </c>
      <c r="IJ55" s="1"/>
      <c r="IK55" s="1"/>
      <c r="IL55" s="136" t="str">
        <f t="shared" si="281"/>
        <v>Completar</v>
      </c>
      <c r="IM55" s="134"/>
      <c r="IN55" s="134"/>
      <c r="IO55" s="134"/>
      <c r="IP55" s="136" t="str">
        <f t="shared" si="282"/>
        <v>Completar</v>
      </c>
      <c r="IQ55" s="137" t="str">
        <f t="shared" si="283"/>
        <v>Completar</v>
      </c>
      <c r="IR55" s="137" t="str">
        <f t="shared" si="284"/>
        <v>Completar</v>
      </c>
      <c r="IS55" s="135"/>
      <c r="IT55" s="136" t="str">
        <f t="shared" si="285"/>
        <v>Completar</v>
      </c>
      <c r="IU55" s="237">
        <f t="shared" si="225"/>
        <v>0</v>
      </c>
      <c r="IV55" s="238">
        <f t="shared" si="226"/>
        <v>0</v>
      </c>
      <c r="IW55" s="239" t="str">
        <f>IFERROR(IF(IV55&gt;20*II55,'Referencia Parámetros'!$D$20,IF(IV55&gt;10*II55,'Referencia Parámetros'!$D$21,IF(IV55&gt;5*II55,'Referencia Parámetros'!$D$22, IF(IV55&gt;1,'Referencia Parámetros'!$D$23,"NO APLICA")))),"")</f>
        <v/>
      </c>
      <c r="IX55" s="240" t="str">
        <f t="shared" si="155"/>
        <v/>
      </c>
      <c r="IY55" s="241">
        <f t="shared" si="156"/>
        <v>0</v>
      </c>
      <c r="IZ55" s="234">
        <f t="shared" si="227"/>
        <v>0</v>
      </c>
      <c r="JA55" s="234">
        <f t="shared" si="157"/>
        <v>0</v>
      </c>
      <c r="JB55" s="234">
        <f t="shared" si="228"/>
        <v>0</v>
      </c>
      <c r="JC55" s="242">
        <f t="shared" si="229"/>
        <v>0</v>
      </c>
      <c r="JD55" s="198"/>
      <c r="JE55" s="234">
        <f t="shared" si="230"/>
        <v>43</v>
      </c>
      <c r="JF55" s="235" t="str">
        <f t="shared" si="158"/>
        <v/>
      </c>
      <c r="JG55" s="236" t="str">
        <f>IFERROR(+VLOOKUP(JF55,'Referencia Parámetros'!$A$2:$B$15,2),"")</f>
        <v/>
      </c>
      <c r="JH55" s="1"/>
      <c r="JI55" s="1"/>
      <c r="JJ55" s="136" t="str">
        <f t="shared" si="286"/>
        <v>Completar</v>
      </c>
      <c r="JK55" s="134"/>
      <c r="JL55" s="134"/>
      <c r="JM55" s="134"/>
      <c r="JN55" s="136" t="str">
        <f t="shared" si="287"/>
        <v>Completar</v>
      </c>
      <c r="JO55" s="137" t="str">
        <f t="shared" si="288"/>
        <v>Completar</v>
      </c>
      <c r="JP55" s="137" t="str">
        <f t="shared" si="289"/>
        <v>Completar</v>
      </c>
      <c r="JQ55" s="135"/>
      <c r="JR55" s="136" t="str">
        <f t="shared" si="290"/>
        <v>Completar</v>
      </c>
      <c r="JS55" s="237">
        <f t="shared" si="231"/>
        <v>0</v>
      </c>
      <c r="JT55" s="238">
        <f t="shared" si="232"/>
        <v>0</v>
      </c>
      <c r="JU55" s="239" t="str">
        <f>IFERROR(IF(JT55&gt;20*JG55,'Referencia Parámetros'!$D$20,IF(JT55&gt;10*JG55,'Referencia Parámetros'!$D$21,IF(JT55&gt;5*JG55,'Referencia Parámetros'!$D$22, IF(JT55&gt;1,'Referencia Parámetros'!$D$23,"NO APLICA")))),"")</f>
        <v/>
      </c>
      <c r="JV55" s="240" t="str">
        <f t="shared" si="160"/>
        <v/>
      </c>
      <c r="JW55" s="241">
        <f t="shared" si="161"/>
        <v>0</v>
      </c>
      <c r="JX55" s="234">
        <f t="shared" si="233"/>
        <v>0</v>
      </c>
      <c r="JY55" s="234">
        <f t="shared" si="162"/>
        <v>0</v>
      </c>
      <c r="JZ55" s="234">
        <f t="shared" si="234"/>
        <v>0</v>
      </c>
      <c r="KA55" s="242">
        <f t="shared" si="235"/>
        <v>0</v>
      </c>
    </row>
    <row r="56" spans="1:287" x14ac:dyDescent="0.25">
      <c r="A56" s="234">
        <f t="shared" si="163"/>
        <v>44</v>
      </c>
      <c r="B56" s="235" t="str">
        <f t="shared" si="164"/>
        <v/>
      </c>
      <c r="C56" s="236" t="str">
        <f>+IFERROR(VLOOKUP(B56,'Referencia Parámetros'!$A$2:$B$18,2),"")</f>
        <v/>
      </c>
      <c r="D56" s="1"/>
      <c r="E56" s="1"/>
      <c r="F56" s="136" t="str">
        <f>IFERROR(+VLOOKUP(D56,'Año 1'!JI$14:JK$113,3,FALSE),"Completar")</f>
        <v>Completar</v>
      </c>
      <c r="G56" s="134"/>
      <c r="H56" s="134"/>
      <c r="I56" s="134"/>
      <c r="J56" s="136" t="str">
        <f>+IFERROR(VLOOKUP(D56,'Año 1'!JI$14:JS$113,7,0),"Completar")</f>
        <v>Completar</v>
      </c>
      <c r="K56" s="137" t="str">
        <f>IFERROR(VLOOKUP(D56,'Año 1'!JI$14:JS$113,8,FALSE),"Completar")</f>
        <v>Completar</v>
      </c>
      <c r="L56" s="137" t="str">
        <f>IFERROR(VLOOKUP(D56,'Año 1'!JI$14:JS$113,9,FALSE),"Completar")</f>
        <v>Completar</v>
      </c>
      <c r="M56" s="135"/>
      <c r="N56" s="136" t="str">
        <f>IFERROR(VLOOKUP(D56,'Año 1'!JI$14:JS$113,11,FALSE),"Completar")</f>
        <v>Completar</v>
      </c>
      <c r="O56" s="237">
        <f t="shared" si="165"/>
        <v>0</v>
      </c>
      <c r="P56" s="238">
        <f t="shared" si="166"/>
        <v>0</v>
      </c>
      <c r="Q56" s="239" t="str">
        <f>IFERROR(IF(P56&gt;20*C56,'Referencia Parámetros'!$D$20,IF(P56&gt;10*C56,'Referencia Parámetros'!$D$21,IF(P56&gt;5*C56,'Referencia Parámetros'!$D$22, IF(P56&gt;1,'Referencia Parámetros'!$D$23,"NO APLICA")))),"")</f>
        <v/>
      </c>
      <c r="R56" s="240" t="str">
        <f t="shared" si="105"/>
        <v/>
      </c>
      <c r="S56" s="241">
        <f t="shared" si="106"/>
        <v>0</v>
      </c>
      <c r="T56" s="234">
        <f t="shared" si="167"/>
        <v>0</v>
      </c>
      <c r="U56" s="234">
        <f t="shared" si="107"/>
        <v>0</v>
      </c>
      <c r="V56" s="234">
        <f t="shared" si="168"/>
        <v>0</v>
      </c>
      <c r="W56" s="242">
        <f t="shared" si="169"/>
        <v>0</v>
      </c>
      <c r="Y56" s="234">
        <f t="shared" si="170"/>
        <v>44</v>
      </c>
      <c r="Z56" s="235" t="str">
        <f t="shared" si="108"/>
        <v/>
      </c>
      <c r="AA56" s="236" t="str">
        <f>IFERROR(VLOOKUP(Z56,'Referencia Parámetros'!$A$2:$B$15,2),"")</f>
        <v/>
      </c>
      <c r="AB56" s="1"/>
      <c r="AC56" s="1"/>
      <c r="AD56" s="136" t="str">
        <f t="shared" si="236"/>
        <v>Completar</v>
      </c>
      <c r="AE56" s="134"/>
      <c r="AF56" s="134"/>
      <c r="AG56" s="134"/>
      <c r="AH56" s="136" t="str">
        <f t="shared" si="237"/>
        <v>Completar</v>
      </c>
      <c r="AI56" s="137" t="str">
        <f t="shared" si="238"/>
        <v>Completar</v>
      </c>
      <c r="AJ56" s="137" t="str">
        <f t="shared" si="239"/>
        <v>Completar</v>
      </c>
      <c r="AK56" s="135"/>
      <c r="AL56" s="136" t="str">
        <f t="shared" si="240"/>
        <v>Completar</v>
      </c>
      <c r="AM56" s="237">
        <f t="shared" si="171"/>
        <v>0</v>
      </c>
      <c r="AN56" s="238">
        <f t="shared" si="172"/>
        <v>0</v>
      </c>
      <c r="AO56" s="239" t="str">
        <f>IFERROR(IF(AN56&gt;20*AA56,'Referencia Parámetros'!$D$20,IF(AN56&gt;10*AA56,'Referencia Parámetros'!$D$21,IF(AN56&gt;5*AA56,'Referencia Parámetros'!$D$22, IF(AN56&gt;1,'Referencia Parámetros'!$D$23,"NO APLICA")))),"")</f>
        <v/>
      </c>
      <c r="AP56" s="240" t="str">
        <f t="shared" si="110"/>
        <v/>
      </c>
      <c r="AQ56" s="241">
        <f t="shared" si="111"/>
        <v>0</v>
      </c>
      <c r="AR56" s="234">
        <f t="shared" si="173"/>
        <v>0</v>
      </c>
      <c r="AS56" s="234">
        <f t="shared" si="112"/>
        <v>0</v>
      </c>
      <c r="AT56" s="234">
        <f t="shared" si="174"/>
        <v>0</v>
      </c>
      <c r="AU56" s="242">
        <f t="shared" si="175"/>
        <v>0</v>
      </c>
      <c r="AW56" s="234">
        <f t="shared" si="176"/>
        <v>44</v>
      </c>
      <c r="AX56" s="235" t="str">
        <f t="shared" si="113"/>
        <v/>
      </c>
      <c r="AY56" s="236" t="str">
        <f>IFERROR(VLOOKUP(AX56,'Referencia Parámetros'!$A$2:$B$15,2),"")</f>
        <v/>
      </c>
      <c r="AZ56" s="1"/>
      <c r="BA56" s="1"/>
      <c r="BB56" s="136" t="str">
        <f t="shared" si="241"/>
        <v>Completar</v>
      </c>
      <c r="BC56" s="134"/>
      <c r="BD56" s="134"/>
      <c r="BE56" s="134"/>
      <c r="BF56" s="136" t="str">
        <f t="shared" si="242"/>
        <v>Completar</v>
      </c>
      <c r="BG56" s="137" t="str">
        <f t="shared" si="243"/>
        <v>Completar</v>
      </c>
      <c r="BH56" s="137" t="str">
        <f t="shared" si="244"/>
        <v>Completar</v>
      </c>
      <c r="BI56" s="135"/>
      <c r="BJ56" s="136" t="str">
        <f t="shared" si="245"/>
        <v>Completar</v>
      </c>
      <c r="BK56" s="237">
        <f t="shared" si="177"/>
        <v>0</v>
      </c>
      <c r="BL56" s="238">
        <f t="shared" si="178"/>
        <v>0</v>
      </c>
      <c r="BM56" s="239" t="str">
        <f>IFERROR(IF(BL56&gt;20*AY56,'Referencia Parámetros'!$D$20,IF(BL56&gt;10*AY56,'Referencia Parámetros'!$D$21,IF(BL56&gt;5*AY56,'Referencia Parámetros'!$D$22, IF(BL56&gt;1,'Referencia Parámetros'!$D$23,"NO APLICA")))),"")</f>
        <v/>
      </c>
      <c r="BN56" s="240" t="str">
        <f t="shared" si="115"/>
        <v/>
      </c>
      <c r="BO56" s="241">
        <f t="shared" si="116"/>
        <v>0</v>
      </c>
      <c r="BP56" s="234">
        <f t="shared" si="179"/>
        <v>0</v>
      </c>
      <c r="BQ56" s="234">
        <f t="shared" si="117"/>
        <v>0</v>
      </c>
      <c r="BR56" s="234">
        <f t="shared" si="180"/>
        <v>0</v>
      </c>
      <c r="BS56" s="242">
        <f t="shared" si="181"/>
        <v>0</v>
      </c>
      <c r="BU56" s="234">
        <f t="shared" si="182"/>
        <v>44</v>
      </c>
      <c r="BV56" s="235" t="str">
        <f t="shared" si="118"/>
        <v/>
      </c>
      <c r="BW56" s="236" t="str">
        <f>IFERROR(VLOOKUP(BV56,'Referencia Parámetros'!$A$2:$B$15,2),"")</f>
        <v/>
      </c>
      <c r="BX56" s="1"/>
      <c r="BY56" s="1"/>
      <c r="BZ56" s="136" t="str">
        <f t="shared" si="246"/>
        <v>Completar</v>
      </c>
      <c r="CA56" s="134"/>
      <c r="CB56" s="134"/>
      <c r="CC56" s="134"/>
      <c r="CD56" s="136" t="str">
        <f t="shared" si="247"/>
        <v>Completar</v>
      </c>
      <c r="CE56" s="137" t="str">
        <f t="shared" si="248"/>
        <v>Completar</v>
      </c>
      <c r="CF56" s="137" t="str">
        <f t="shared" si="249"/>
        <v>Completar</v>
      </c>
      <c r="CG56" s="135"/>
      <c r="CH56" s="136" t="str">
        <f t="shared" si="250"/>
        <v>Completar</v>
      </c>
      <c r="CI56" s="237">
        <f t="shared" si="183"/>
        <v>0</v>
      </c>
      <c r="CJ56" s="238">
        <f t="shared" si="184"/>
        <v>0</v>
      </c>
      <c r="CK56" s="239" t="str">
        <f>IFERROR(IF(CJ56&gt;20*BW56,'Referencia Parámetros'!$D$20,IF(CJ56&gt;10*BW56,'Referencia Parámetros'!$D$21,IF(CJ56&gt;5*BW56,'Referencia Parámetros'!$D$22, IF(CJ56&gt;1,'Referencia Parámetros'!$D$23,"NO APLICA")))),"")</f>
        <v/>
      </c>
      <c r="CL56" s="240" t="str">
        <f t="shared" si="120"/>
        <v/>
      </c>
      <c r="CM56" s="241">
        <f t="shared" si="121"/>
        <v>0</v>
      </c>
      <c r="CN56" s="234">
        <f t="shared" si="185"/>
        <v>0</v>
      </c>
      <c r="CO56" s="234">
        <f t="shared" si="122"/>
        <v>0</v>
      </c>
      <c r="CP56" s="234">
        <f t="shared" si="186"/>
        <v>0</v>
      </c>
      <c r="CQ56" s="242">
        <f t="shared" si="187"/>
        <v>0</v>
      </c>
      <c r="CS56" s="234">
        <f t="shared" si="188"/>
        <v>44</v>
      </c>
      <c r="CT56" s="235" t="str">
        <f t="shared" si="123"/>
        <v/>
      </c>
      <c r="CU56" s="236" t="str">
        <f>IFERROR(+VLOOKUP(CT56,'Referencia Parámetros'!$A$2:$B$15,2),"")</f>
        <v/>
      </c>
      <c r="CV56" s="1"/>
      <c r="CW56" s="1"/>
      <c r="CX56" s="136" t="str">
        <f t="shared" si="251"/>
        <v>Completar</v>
      </c>
      <c r="CY56" s="134"/>
      <c r="CZ56" s="134"/>
      <c r="DA56" s="134"/>
      <c r="DB56" s="136" t="str">
        <f t="shared" si="252"/>
        <v>Completar</v>
      </c>
      <c r="DC56" s="137" t="str">
        <f t="shared" si="253"/>
        <v>Completar</v>
      </c>
      <c r="DD56" s="137" t="str">
        <f t="shared" si="254"/>
        <v>Completar</v>
      </c>
      <c r="DE56" s="135"/>
      <c r="DF56" s="136" t="str">
        <f t="shared" si="255"/>
        <v>Completar</v>
      </c>
      <c r="DG56" s="237">
        <f t="shared" si="189"/>
        <v>0</v>
      </c>
      <c r="DH56" s="238">
        <f t="shared" si="190"/>
        <v>0</v>
      </c>
      <c r="DI56" s="239" t="str">
        <f>IFERROR(IF(DH56&gt;20*CU56,'Referencia Parámetros'!$D$20,IF(DH56&gt;10*CU56,'Referencia Parámetros'!$D$21,IF(DH56&gt;5*CU56,'Referencia Parámetros'!$D$22, IF(DH56&gt;1,'Referencia Parámetros'!$D$23,"NO APLICA")))),"")</f>
        <v/>
      </c>
      <c r="DJ56" s="240" t="str">
        <f t="shared" si="125"/>
        <v/>
      </c>
      <c r="DK56" s="241">
        <f t="shared" si="126"/>
        <v>0</v>
      </c>
      <c r="DL56" s="234">
        <f t="shared" si="191"/>
        <v>0</v>
      </c>
      <c r="DM56" s="234">
        <f t="shared" si="127"/>
        <v>0</v>
      </c>
      <c r="DN56" s="234">
        <f t="shared" si="192"/>
        <v>0</v>
      </c>
      <c r="DO56" s="242">
        <f t="shared" si="193"/>
        <v>0</v>
      </c>
      <c r="DQ56" s="234">
        <f t="shared" si="194"/>
        <v>44</v>
      </c>
      <c r="DR56" s="235" t="str">
        <f t="shared" si="128"/>
        <v/>
      </c>
      <c r="DS56" s="236" t="str">
        <f>IFERROR(+VLOOKUP(DR56,'Referencia Parámetros'!$A$2:$B$15,2),"")</f>
        <v/>
      </c>
      <c r="DT56" s="1"/>
      <c r="DU56" s="1"/>
      <c r="DV56" s="136" t="str">
        <f t="shared" si="256"/>
        <v>Completar</v>
      </c>
      <c r="DW56" s="134"/>
      <c r="DX56" s="134"/>
      <c r="DY56" s="134"/>
      <c r="DZ56" s="136" t="str">
        <f t="shared" si="257"/>
        <v>Completar</v>
      </c>
      <c r="EA56" s="137" t="str">
        <f t="shared" si="258"/>
        <v>Completar</v>
      </c>
      <c r="EB56" s="137" t="str">
        <f t="shared" si="259"/>
        <v>Completar</v>
      </c>
      <c r="EC56" s="135"/>
      <c r="ED56" s="136" t="str">
        <f t="shared" si="260"/>
        <v>Completar</v>
      </c>
      <c r="EE56" s="237">
        <f t="shared" si="195"/>
        <v>0</v>
      </c>
      <c r="EF56" s="238">
        <f t="shared" si="196"/>
        <v>0</v>
      </c>
      <c r="EG56" s="239" t="str">
        <f>IFERROR(IF(EF56&gt;20*DS56,'Referencia Parámetros'!$D$20,IF(EF56&gt;10*DS56,'Referencia Parámetros'!$D$21,IF(EF56&gt;5*DS56,'Referencia Parámetros'!$D$22, IF(EF56&gt;1,'Referencia Parámetros'!$D$23,"NO APLICA")))),"")</f>
        <v/>
      </c>
      <c r="EH56" s="240" t="str">
        <f t="shared" si="130"/>
        <v/>
      </c>
      <c r="EI56" s="241">
        <f t="shared" si="131"/>
        <v>0</v>
      </c>
      <c r="EJ56" s="234">
        <f t="shared" si="197"/>
        <v>0</v>
      </c>
      <c r="EK56" s="234">
        <f t="shared" si="132"/>
        <v>0</v>
      </c>
      <c r="EL56" s="234">
        <f t="shared" si="198"/>
        <v>0</v>
      </c>
      <c r="EM56" s="242">
        <f t="shared" si="199"/>
        <v>0</v>
      </c>
      <c r="EO56" s="234">
        <f t="shared" si="200"/>
        <v>44</v>
      </c>
      <c r="EP56" s="235" t="str">
        <f t="shared" si="133"/>
        <v/>
      </c>
      <c r="EQ56" s="236" t="str">
        <f>IFERROR(+VLOOKUP(EP56,'Referencia Parámetros'!$A$2:$B$15,2),"")</f>
        <v/>
      </c>
      <c r="ER56" s="1"/>
      <c r="ES56" s="1"/>
      <c r="ET56" s="136" t="str">
        <f t="shared" si="261"/>
        <v>Completar</v>
      </c>
      <c r="EU56" s="134"/>
      <c r="EV56" s="134"/>
      <c r="EW56" s="134"/>
      <c r="EX56" s="136" t="str">
        <f t="shared" si="262"/>
        <v>Completar</v>
      </c>
      <c r="EY56" s="137" t="str">
        <f t="shared" si="263"/>
        <v>Completar</v>
      </c>
      <c r="EZ56" s="137" t="str">
        <f t="shared" si="264"/>
        <v>Completar</v>
      </c>
      <c r="FA56" s="135"/>
      <c r="FB56" s="136" t="str">
        <f t="shared" si="265"/>
        <v>Completar</v>
      </c>
      <c r="FC56" s="237">
        <f t="shared" si="201"/>
        <v>0</v>
      </c>
      <c r="FD56" s="238">
        <f t="shared" si="202"/>
        <v>0</v>
      </c>
      <c r="FE56" s="239" t="str">
        <f>IFERROR(IF(FD56&gt;20*EQ56,'Referencia Parámetros'!$D$20,IF(FD56&gt;10*EQ56,'Referencia Parámetros'!$D$21,IF(FD56&gt;5*EQ56,'Referencia Parámetros'!$D$22, IF(FD56&gt;1,'Referencia Parámetros'!$D$23,"NO APLICA")))),"")</f>
        <v/>
      </c>
      <c r="FF56" s="240" t="str">
        <f t="shared" si="135"/>
        <v/>
      </c>
      <c r="FG56" s="241">
        <f t="shared" si="136"/>
        <v>0</v>
      </c>
      <c r="FH56" s="234">
        <f t="shared" si="203"/>
        <v>0</v>
      </c>
      <c r="FI56" s="234">
        <f t="shared" si="137"/>
        <v>0</v>
      </c>
      <c r="FJ56" s="234">
        <f t="shared" si="204"/>
        <v>0</v>
      </c>
      <c r="FK56" s="242">
        <f t="shared" si="205"/>
        <v>0</v>
      </c>
      <c r="FM56" s="234">
        <f t="shared" si="206"/>
        <v>44</v>
      </c>
      <c r="FN56" s="235" t="str">
        <f t="shared" si="138"/>
        <v/>
      </c>
      <c r="FO56" s="236" t="str">
        <f>IFERROR(+VLOOKUP(FN56,'Referencia Parámetros'!$A$2:$B$15,2),"")</f>
        <v/>
      </c>
      <c r="FP56" s="1"/>
      <c r="FQ56" s="1"/>
      <c r="FR56" s="136" t="str">
        <f t="shared" si="266"/>
        <v>Completar</v>
      </c>
      <c r="FS56" s="134"/>
      <c r="FT56" s="134"/>
      <c r="FU56" s="134"/>
      <c r="FV56" s="136" t="str">
        <f t="shared" si="267"/>
        <v>Completar</v>
      </c>
      <c r="FW56" s="137" t="str">
        <f t="shared" si="268"/>
        <v>Completar</v>
      </c>
      <c r="FX56" s="137" t="str">
        <f t="shared" si="269"/>
        <v>Completar</v>
      </c>
      <c r="FY56" s="135"/>
      <c r="FZ56" s="136" t="str">
        <f t="shared" si="270"/>
        <v>Completar</v>
      </c>
      <c r="GA56" s="237">
        <f t="shared" si="207"/>
        <v>0</v>
      </c>
      <c r="GB56" s="238">
        <f t="shared" si="208"/>
        <v>0</v>
      </c>
      <c r="GC56" s="239" t="str">
        <f>IFERROR(IF(GB56&gt;20*FO56,'Referencia Parámetros'!$D$20,IF(GB56&gt;10*FO56,'Referencia Parámetros'!$D$21,IF(GB56&gt;5*FO56,'Referencia Parámetros'!$D$22, IF(GB56&gt;1,'Referencia Parámetros'!$D$23,"NO APLICA")))),"")</f>
        <v/>
      </c>
      <c r="GD56" s="240" t="str">
        <f t="shared" si="140"/>
        <v/>
      </c>
      <c r="GE56" s="241">
        <f t="shared" si="141"/>
        <v>0</v>
      </c>
      <c r="GF56" s="234">
        <f t="shared" si="209"/>
        <v>0</v>
      </c>
      <c r="GG56" s="234">
        <f t="shared" si="142"/>
        <v>0</v>
      </c>
      <c r="GH56" s="234">
        <f t="shared" si="210"/>
        <v>0</v>
      </c>
      <c r="GI56" s="242">
        <f t="shared" si="211"/>
        <v>0</v>
      </c>
      <c r="GK56" s="234">
        <f t="shared" si="212"/>
        <v>44</v>
      </c>
      <c r="GL56" s="235" t="str">
        <f t="shared" si="143"/>
        <v/>
      </c>
      <c r="GM56" s="236" t="str">
        <f>IFERROR(+VLOOKUP(GL56,'Referencia Parámetros'!$A$2:$B$15,2),"")</f>
        <v/>
      </c>
      <c r="GN56" s="1"/>
      <c r="GO56" s="1"/>
      <c r="GP56" s="136" t="str">
        <f t="shared" si="271"/>
        <v>Completar</v>
      </c>
      <c r="GQ56" s="134"/>
      <c r="GR56" s="134"/>
      <c r="GS56" s="134"/>
      <c r="GT56" s="136" t="str">
        <f t="shared" si="272"/>
        <v>Completar</v>
      </c>
      <c r="GU56" s="137" t="str">
        <f t="shared" si="273"/>
        <v>Completar</v>
      </c>
      <c r="GV56" s="137" t="str">
        <f t="shared" si="274"/>
        <v>Completar</v>
      </c>
      <c r="GW56" s="135"/>
      <c r="GX56" s="136" t="str">
        <f t="shared" si="275"/>
        <v>Completar</v>
      </c>
      <c r="GY56" s="237">
        <f t="shared" si="213"/>
        <v>0</v>
      </c>
      <c r="GZ56" s="238">
        <f t="shared" si="214"/>
        <v>0</v>
      </c>
      <c r="HA56" s="239" t="str">
        <f>IFERROR(IF(GZ56&gt;20*GM56,'Referencia Parámetros'!$D$20,IF(GZ56&gt;10*GM56,'Referencia Parámetros'!$D$21,IF(GZ56&gt;5*GM56,'Referencia Parámetros'!$D$22, IF(GZ56&gt;1,'Referencia Parámetros'!$D$23,"NO APLICA")))),"")</f>
        <v/>
      </c>
      <c r="HB56" s="240" t="str">
        <f t="shared" si="145"/>
        <v/>
      </c>
      <c r="HC56" s="241">
        <f t="shared" si="146"/>
        <v>0</v>
      </c>
      <c r="HD56" s="234">
        <f t="shared" si="215"/>
        <v>0</v>
      </c>
      <c r="HE56" s="234">
        <f t="shared" si="147"/>
        <v>0</v>
      </c>
      <c r="HF56" s="234">
        <f t="shared" si="216"/>
        <v>0</v>
      </c>
      <c r="HG56" s="242">
        <f t="shared" si="217"/>
        <v>0</v>
      </c>
      <c r="HI56" s="234">
        <f t="shared" si="218"/>
        <v>44</v>
      </c>
      <c r="HJ56" s="235" t="str">
        <f t="shared" si="148"/>
        <v/>
      </c>
      <c r="HK56" s="236" t="str">
        <f>IFERROR(+VLOOKUP(HJ56,'Referencia Parámetros'!$A$2:$B$15,2),"")</f>
        <v/>
      </c>
      <c r="HL56" s="1"/>
      <c r="HM56" s="1"/>
      <c r="HN56" s="136" t="str">
        <f t="shared" si="276"/>
        <v>Completar</v>
      </c>
      <c r="HO56" s="134"/>
      <c r="HP56" s="134"/>
      <c r="HQ56" s="134"/>
      <c r="HR56" s="136" t="str">
        <f t="shared" si="277"/>
        <v>Completar</v>
      </c>
      <c r="HS56" s="137" t="str">
        <f t="shared" si="278"/>
        <v>Completar</v>
      </c>
      <c r="HT56" s="137" t="str">
        <f t="shared" si="279"/>
        <v>Completar</v>
      </c>
      <c r="HU56" s="135"/>
      <c r="HV56" s="136" t="str">
        <f t="shared" si="280"/>
        <v>Completar</v>
      </c>
      <c r="HW56" s="237">
        <f t="shared" si="219"/>
        <v>0</v>
      </c>
      <c r="HX56" s="238">
        <f t="shared" si="220"/>
        <v>0</v>
      </c>
      <c r="HY56" s="239" t="str">
        <f>IFERROR(IF(HX56&gt;20*HK56,'Referencia Parámetros'!$D$20,IF(HX56&gt;10*HK56,'Referencia Parámetros'!$D$21,IF(HX56&gt;5*HK56,'Referencia Parámetros'!$D$22, IF(HX56&gt;1,'Referencia Parámetros'!$D$23,"NO APLICA")))),"")</f>
        <v/>
      </c>
      <c r="HZ56" s="240" t="str">
        <f t="shared" si="150"/>
        <v/>
      </c>
      <c r="IA56" s="241">
        <f t="shared" si="151"/>
        <v>0</v>
      </c>
      <c r="IB56" s="234">
        <f t="shared" si="221"/>
        <v>0</v>
      </c>
      <c r="IC56" s="234">
        <f t="shared" si="152"/>
        <v>0</v>
      </c>
      <c r="ID56" s="234">
        <f t="shared" si="222"/>
        <v>0</v>
      </c>
      <c r="IE56" s="242">
        <f t="shared" si="223"/>
        <v>0</v>
      </c>
      <c r="IG56" s="234">
        <f t="shared" si="224"/>
        <v>44</v>
      </c>
      <c r="IH56" s="235" t="str">
        <f t="shared" si="153"/>
        <v/>
      </c>
      <c r="II56" s="236" t="str">
        <f>IFERROR(+VLOOKUP(IH56,'Referencia Parámetros'!$A$2:$B$15,2),"")</f>
        <v/>
      </c>
      <c r="IJ56" s="1"/>
      <c r="IK56" s="1"/>
      <c r="IL56" s="136" t="str">
        <f t="shared" si="281"/>
        <v>Completar</v>
      </c>
      <c r="IM56" s="134"/>
      <c r="IN56" s="134"/>
      <c r="IO56" s="134"/>
      <c r="IP56" s="136" t="str">
        <f t="shared" si="282"/>
        <v>Completar</v>
      </c>
      <c r="IQ56" s="137" t="str">
        <f t="shared" si="283"/>
        <v>Completar</v>
      </c>
      <c r="IR56" s="137" t="str">
        <f t="shared" si="284"/>
        <v>Completar</v>
      </c>
      <c r="IS56" s="135"/>
      <c r="IT56" s="136" t="str">
        <f t="shared" si="285"/>
        <v>Completar</v>
      </c>
      <c r="IU56" s="237">
        <f t="shared" si="225"/>
        <v>0</v>
      </c>
      <c r="IV56" s="238">
        <f t="shared" si="226"/>
        <v>0</v>
      </c>
      <c r="IW56" s="239" t="str">
        <f>IFERROR(IF(IV56&gt;20*II56,'Referencia Parámetros'!$D$20,IF(IV56&gt;10*II56,'Referencia Parámetros'!$D$21,IF(IV56&gt;5*II56,'Referencia Parámetros'!$D$22, IF(IV56&gt;1,'Referencia Parámetros'!$D$23,"NO APLICA")))),"")</f>
        <v/>
      </c>
      <c r="IX56" s="240" t="str">
        <f t="shared" si="155"/>
        <v/>
      </c>
      <c r="IY56" s="241">
        <f t="shared" si="156"/>
        <v>0</v>
      </c>
      <c r="IZ56" s="234">
        <f t="shared" si="227"/>
        <v>0</v>
      </c>
      <c r="JA56" s="234">
        <f t="shared" si="157"/>
        <v>0</v>
      </c>
      <c r="JB56" s="234">
        <f t="shared" si="228"/>
        <v>0</v>
      </c>
      <c r="JC56" s="242">
        <f t="shared" si="229"/>
        <v>0</v>
      </c>
      <c r="JD56" s="198"/>
      <c r="JE56" s="234">
        <f t="shared" si="230"/>
        <v>44</v>
      </c>
      <c r="JF56" s="235" t="str">
        <f t="shared" si="158"/>
        <v/>
      </c>
      <c r="JG56" s="236" t="str">
        <f>IFERROR(+VLOOKUP(JF56,'Referencia Parámetros'!$A$2:$B$15,2),"")</f>
        <v/>
      </c>
      <c r="JH56" s="1"/>
      <c r="JI56" s="1"/>
      <c r="JJ56" s="136" t="str">
        <f t="shared" si="286"/>
        <v>Completar</v>
      </c>
      <c r="JK56" s="134"/>
      <c r="JL56" s="134"/>
      <c r="JM56" s="134"/>
      <c r="JN56" s="136" t="str">
        <f t="shared" si="287"/>
        <v>Completar</v>
      </c>
      <c r="JO56" s="137" t="str">
        <f t="shared" si="288"/>
        <v>Completar</v>
      </c>
      <c r="JP56" s="137" t="str">
        <f t="shared" si="289"/>
        <v>Completar</v>
      </c>
      <c r="JQ56" s="135"/>
      <c r="JR56" s="136" t="str">
        <f t="shared" si="290"/>
        <v>Completar</v>
      </c>
      <c r="JS56" s="237">
        <f t="shared" si="231"/>
        <v>0</v>
      </c>
      <c r="JT56" s="238">
        <f t="shared" si="232"/>
        <v>0</v>
      </c>
      <c r="JU56" s="239" t="str">
        <f>IFERROR(IF(JT56&gt;20*JG56,'Referencia Parámetros'!$D$20,IF(JT56&gt;10*JG56,'Referencia Parámetros'!$D$21,IF(JT56&gt;5*JG56,'Referencia Parámetros'!$D$22, IF(JT56&gt;1,'Referencia Parámetros'!$D$23,"NO APLICA")))),"")</f>
        <v/>
      </c>
      <c r="JV56" s="240" t="str">
        <f t="shared" si="160"/>
        <v/>
      </c>
      <c r="JW56" s="241">
        <f t="shared" si="161"/>
        <v>0</v>
      </c>
      <c r="JX56" s="234">
        <f t="shared" si="233"/>
        <v>0</v>
      </c>
      <c r="JY56" s="234">
        <f t="shared" si="162"/>
        <v>0</v>
      </c>
      <c r="JZ56" s="234">
        <f t="shared" si="234"/>
        <v>0</v>
      </c>
      <c r="KA56" s="242">
        <f t="shared" si="235"/>
        <v>0</v>
      </c>
    </row>
    <row r="57" spans="1:287" x14ac:dyDescent="0.25">
      <c r="A57" s="234">
        <f t="shared" si="163"/>
        <v>45</v>
      </c>
      <c r="B57" s="235" t="str">
        <f t="shared" si="164"/>
        <v/>
      </c>
      <c r="C57" s="236" t="str">
        <f>+IFERROR(VLOOKUP(B57,'Referencia Parámetros'!$A$2:$B$18,2),"")</f>
        <v/>
      </c>
      <c r="D57" s="1"/>
      <c r="E57" s="1"/>
      <c r="F57" s="136" t="str">
        <f>IFERROR(+VLOOKUP(D57,'Año 1'!JI$14:JK$113,3,FALSE),"Completar")</f>
        <v>Completar</v>
      </c>
      <c r="G57" s="134"/>
      <c r="H57" s="134"/>
      <c r="I57" s="134"/>
      <c r="J57" s="136" t="str">
        <f>+IFERROR(VLOOKUP(D57,'Año 1'!JI$14:JS$113,7,0),"Completar")</f>
        <v>Completar</v>
      </c>
      <c r="K57" s="137" t="str">
        <f>IFERROR(VLOOKUP(D57,'Año 1'!JI$14:JS$113,8,FALSE),"Completar")</f>
        <v>Completar</v>
      </c>
      <c r="L57" s="137" t="str">
        <f>IFERROR(VLOOKUP(D57,'Año 1'!JI$14:JS$113,9,FALSE),"Completar")</f>
        <v>Completar</v>
      </c>
      <c r="M57" s="135"/>
      <c r="N57" s="136" t="str">
        <f>IFERROR(VLOOKUP(D57,'Año 1'!JI$14:JS$113,11,FALSE),"Completar")</f>
        <v>Completar</v>
      </c>
      <c r="O57" s="237">
        <f t="shared" si="165"/>
        <v>0</v>
      </c>
      <c r="P57" s="238">
        <f t="shared" si="166"/>
        <v>0</v>
      </c>
      <c r="Q57" s="239" t="str">
        <f>IFERROR(IF(P57&gt;20*C57,'Referencia Parámetros'!$D$20,IF(P57&gt;10*C57,'Referencia Parámetros'!$D$21,IF(P57&gt;5*C57,'Referencia Parámetros'!$D$22, IF(P57&gt;1,'Referencia Parámetros'!$D$23,"NO APLICA")))),"")</f>
        <v/>
      </c>
      <c r="R57" s="240" t="str">
        <f t="shared" si="105"/>
        <v/>
      </c>
      <c r="S57" s="241">
        <f t="shared" si="106"/>
        <v>0</v>
      </c>
      <c r="T57" s="234">
        <f t="shared" si="167"/>
        <v>0</v>
      </c>
      <c r="U57" s="234">
        <f t="shared" si="107"/>
        <v>0</v>
      </c>
      <c r="V57" s="234">
        <f t="shared" si="168"/>
        <v>0</v>
      </c>
      <c r="W57" s="242">
        <f t="shared" si="169"/>
        <v>0</v>
      </c>
      <c r="Y57" s="234">
        <f t="shared" si="170"/>
        <v>45</v>
      </c>
      <c r="Z57" s="235" t="str">
        <f t="shared" si="108"/>
        <v/>
      </c>
      <c r="AA57" s="236" t="str">
        <f>IFERROR(VLOOKUP(Z57,'Referencia Parámetros'!$A$2:$B$15,2),"")</f>
        <v/>
      </c>
      <c r="AB57" s="1"/>
      <c r="AC57" s="1"/>
      <c r="AD57" s="136" t="str">
        <f t="shared" si="236"/>
        <v>Completar</v>
      </c>
      <c r="AE57" s="134"/>
      <c r="AF57" s="134"/>
      <c r="AG57" s="134"/>
      <c r="AH57" s="136" t="str">
        <f t="shared" si="237"/>
        <v>Completar</v>
      </c>
      <c r="AI57" s="137" t="str">
        <f t="shared" si="238"/>
        <v>Completar</v>
      </c>
      <c r="AJ57" s="137" t="str">
        <f t="shared" si="239"/>
        <v>Completar</v>
      </c>
      <c r="AK57" s="135"/>
      <c r="AL57" s="136" t="str">
        <f t="shared" si="240"/>
        <v>Completar</v>
      </c>
      <c r="AM57" s="237">
        <f t="shared" si="171"/>
        <v>0</v>
      </c>
      <c r="AN57" s="238">
        <f t="shared" si="172"/>
        <v>0</v>
      </c>
      <c r="AO57" s="239" t="str">
        <f>IFERROR(IF(AN57&gt;20*AA57,'Referencia Parámetros'!$D$20,IF(AN57&gt;10*AA57,'Referencia Parámetros'!$D$21,IF(AN57&gt;5*AA57,'Referencia Parámetros'!$D$22, IF(AN57&gt;1,'Referencia Parámetros'!$D$23,"NO APLICA")))),"")</f>
        <v/>
      </c>
      <c r="AP57" s="240" t="str">
        <f t="shared" si="110"/>
        <v/>
      </c>
      <c r="AQ57" s="241">
        <f t="shared" si="111"/>
        <v>0</v>
      </c>
      <c r="AR57" s="234">
        <f t="shared" si="173"/>
        <v>0</v>
      </c>
      <c r="AS57" s="234">
        <f t="shared" si="112"/>
        <v>0</v>
      </c>
      <c r="AT57" s="234">
        <f t="shared" si="174"/>
        <v>0</v>
      </c>
      <c r="AU57" s="242">
        <f t="shared" si="175"/>
        <v>0</v>
      </c>
      <c r="AW57" s="234">
        <f t="shared" si="176"/>
        <v>45</v>
      </c>
      <c r="AX57" s="235" t="str">
        <f t="shared" si="113"/>
        <v/>
      </c>
      <c r="AY57" s="236" t="str">
        <f>IFERROR(VLOOKUP(AX57,'Referencia Parámetros'!$A$2:$B$15,2),"")</f>
        <v/>
      </c>
      <c r="AZ57" s="1"/>
      <c r="BA57" s="1"/>
      <c r="BB57" s="136" t="str">
        <f t="shared" si="241"/>
        <v>Completar</v>
      </c>
      <c r="BC57" s="134"/>
      <c r="BD57" s="134"/>
      <c r="BE57" s="134"/>
      <c r="BF57" s="136" t="str">
        <f t="shared" si="242"/>
        <v>Completar</v>
      </c>
      <c r="BG57" s="137" t="str">
        <f t="shared" si="243"/>
        <v>Completar</v>
      </c>
      <c r="BH57" s="137" t="str">
        <f t="shared" si="244"/>
        <v>Completar</v>
      </c>
      <c r="BI57" s="135"/>
      <c r="BJ57" s="136" t="str">
        <f t="shared" si="245"/>
        <v>Completar</v>
      </c>
      <c r="BK57" s="237">
        <f t="shared" si="177"/>
        <v>0</v>
      </c>
      <c r="BL57" s="238">
        <f t="shared" si="178"/>
        <v>0</v>
      </c>
      <c r="BM57" s="239" t="str">
        <f>IFERROR(IF(BL57&gt;20*AY57,'Referencia Parámetros'!$D$20,IF(BL57&gt;10*AY57,'Referencia Parámetros'!$D$21,IF(BL57&gt;5*AY57,'Referencia Parámetros'!$D$22, IF(BL57&gt;1,'Referencia Parámetros'!$D$23,"NO APLICA")))),"")</f>
        <v/>
      </c>
      <c r="BN57" s="240" t="str">
        <f t="shared" si="115"/>
        <v/>
      </c>
      <c r="BO57" s="241">
        <f t="shared" si="116"/>
        <v>0</v>
      </c>
      <c r="BP57" s="234">
        <f t="shared" si="179"/>
        <v>0</v>
      </c>
      <c r="BQ57" s="234">
        <f t="shared" si="117"/>
        <v>0</v>
      </c>
      <c r="BR57" s="234">
        <f t="shared" si="180"/>
        <v>0</v>
      </c>
      <c r="BS57" s="242">
        <f t="shared" si="181"/>
        <v>0</v>
      </c>
      <c r="BU57" s="234">
        <f t="shared" si="182"/>
        <v>45</v>
      </c>
      <c r="BV57" s="235" t="str">
        <f t="shared" si="118"/>
        <v/>
      </c>
      <c r="BW57" s="236" t="str">
        <f>IFERROR(VLOOKUP(BV57,'Referencia Parámetros'!$A$2:$B$15,2),"")</f>
        <v/>
      </c>
      <c r="BX57" s="1"/>
      <c r="BY57" s="1"/>
      <c r="BZ57" s="136" t="str">
        <f t="shared" si="246"/>
        <v>Completar</v>
      </c>
      <c r="CA57" s="134"/>
      <c r="CB57" s="134"/>
      <c r="CC57" s="134"/>
      <c r="CD57" s="136" t="str">
        <f t="shared" si="247"/>
        <v>Completar</v>
      </c>
      <c r="CE57" s="137" t="str">
        <f t="shared" si="248"/>
        <v>Completar</v>
      </c>
      <c r="CF57" s="137" t="str">
        <f t="shared" si="249"/>
        <v>Completar</v>
      </c>
      <c r="CG57" s="135"/>
      <c r="CH57" s="136" t="str">
        <f t="shared" si="250"/>
        <v>Completar</v>
      </c>
      <c r="CI57" s="237">
        <f t="shared" si="183"/>
        <v>0</v>
      </c>
      <c r="CJ57" s="238">
        <f t="shared" si="184"/>
        <v>0</v>
      </c>
      <c r="CK57" s="239" t="str">
        <f>IFERROR(IF(CJ57&gt;20*BW57,'Referencia Parámetros'!$D$20,IF(CJ57&gt;10*BW57,'Referencia Parámetros'!$D$21,IF(CJ57&gt;5*BW57,'Referencia Parámetros'!$D$22, IF(CJ57&gt;1,'Referencia Parámetros'!$D$23,"NO APLICA")))),"")</f>
        <v/>
      </c>
      <c r="CL57" s="240" t="str">
        <f t="shared" si="120"/>
        <v/>
      </c>
      <c r="CM57" s="241">
        <f t="shared" si="121"/>
        <v>0</v>
      </c>
      <c r="CN57" s="234">
        <f t="shared" si="185"/>
        <v>0</v>
      </c>
      <c r="CO57" s="234">
        <f t="shared" si="122"/>
        <v>0</v>
      </c>
      <c r="CP57" s="234">
        <f t="shared" si="186"/>
        <v>0</v>
      </c>
      <c r="CQ57" s="242">
        <f t="shared" si="187"/>
        <v>0</v>
      </c>
      <c r="CS57" s="234">
        <f t="shared" si="188"/>
        <v>45</v>
      </c>
      <c r="CT57" s="235" t="str">
        <f t="shared" si="123"/>
        <v/>
      </c>
      <c r="CU57" s="236" t="str">
        <f>IFERROR(+VLOOKUP(CT57,'Referencia Parámetros'!$A$2:$B$15,2),"")</f>
        <v/>
      </c>
      <c r="CV57" s="1"/>
      <c r="CW57" s="1"/>
      <c r="CX57" s="136" t="str">
        <f t="shared" si="251"/>
        <v>Completar</v>
      </c>
      <c r="CY57" s="134"/>
      <c r="CZ57" s="134"/>
      <c r="DA57" s="134"/>
      <c r="DB57" s="136" t="str">
        <f t="shared" si="252"/>
        <v>Completar</v>
      </c>
      <c r="DC57" s="137" t="str">
        <f t="shared" si="253"/>
        <v>Completar</v>
      </c>
      <c r="DD57" s="137" t="str">
        <f t="shared" si="254"/>
        <v>Completar</v>
      </c>
      <c r="DE57" s="135"/>
      <c r="DF57" s="136" t="str">
        <f t="shared" si="255"/>
        <v>Completar</v>
      </c>
      <c r="DG57" s="237">
        <f t="shared" si="189"/>
        <v>0</v>
      </c>
      <c r="DH57" s="238">
        <f t="shared" si="190"/>
        <v>0</v>
      </c>
      <c r="DI57" s="239" t="str">
        <f>IFERROR(IF(DH57&gt;20*CU57,'Referencia Parámetros'!$D$20,IF(DH57&gt;10*CU57,'Referencia Parámetros'!$D$21,IF(DH57&gt;5*CU57,'Referencia Parámetros'!$D$22, IF(DH57&gt;1,'Referencia Parámetros'!$D$23,"NO APLICA")))),"")</f>
        <v/>
      </c>
      <c r="DJ57" s="240" t="str">
        <f t="shared" si="125"/>
        <v/>
      </c>
      <c r="DK57" s="241">
        <f t="shared" si="126"/>
        <v>0</v>
      </c>
      <c r="DL57" s="234">
        <f t="shared" si="191"/>
        <v>0</v>
      </c>
      <c r="DM57" s="234">
        <f t="shared" si="127"/>
        <v>0</v>
      </c>
      <c r="DN57" s="234">
        <f t="shared" si="192"/>
        <v>0</v>
      </c>
      <c r="DO57" s="242">
        <f t="shared" si="193"/>
        <v>0</v>
      </c>
      <c r="DQ57" s="234">
        <f t="shared" si="194"/>
        <v>45</v>
      </c>
      <c r="DR57" s="235" t="str">
        <f t="shared" si="128"/>
        <v/>
      </c>
      <c r="DS57" s="236" t="str">
        <f>IFERROR(+VLOOKUP(DR57,'Referencia Parámetros'!$A$2:$B$15,2),"")</f>
        <v/>
      </c>
      <c r="DT57" s="1"/>
      <c r="DU57" s="1"/>
      <c r="DV57" s="136" t="str">
        <f t="shared" si="256"/>
        <v>Completar</v>
      </c>
      <c r="DW57" s="134"/>
      <c r="DX57" s="134"/>
      <c r="DY57" s="134"/>
      <c r="DZ57" s="136" t="str">
        <f t="shared" si="257"/>
        <v>Completar</v>
      </c>
      <c r="EA57" s="137" t="str">
        <f t="shared" si="258"/>
        <v>Completar</v>
      </c>
      <c r="EB57" s="137" t="str">
        <f t="shared" si="259"/>
        <v>Completar</v>
      </c>
      <c r="EC57" s="135"/>
      <c r="ED57" s="136" t="str">
        <f t="shared" si="260"/>
        <v>Completar</v>
      </c>
      <c r="EE57" s="237">
        <f t="shared" si="195"/>
        <v>0</v>
      </c>
      <c r="EF57" s="238">
        <f t="shared" si="196"/>
        <v>0</v>
      </c>
      <c r="EG57" s="239" t="str">
        <f>IFERROR(IF(EF57&gt;20*DS57,'Referencia Parámetros'!$D$20,IF(EF57&gt;10*DS57,'Referencia Parámetros'!$D$21,IF(EF57&gt;5*DS57,'Referencia Parámetros'!$D$22, IF(EF57&gt;1,'Referencia Parámetros'!$D$23,"NO APLICA")))),"")</f>
        <v/>
      </c>
      <c r="EH57" s="240" t="str">
        <f t="shared" si="130"/>
        <v/>
      </c>
      <c r="EI57" s="241">
        <f t="shared" si="131"/>
        <v>0</v>
      </c>
      <c r="EJ57" s="234">
        <f t="shared" si="197"/>
        <v>0</v>
      </c>
      <c r="EK57" s="234">
        <f t="shared" si="132"/>
        <v>0</v>
      </c>
      <c r="EL57" s="234">
        <f t="shared" si="198"/>
        <v>0</v>
      </c>
      <c r="EM57" s="242">
        <f t="shared" si="199"/>
        <v>0</v>
      </c>
      <c r="EO57" s="234">
        <f t="shared" si="200"/>
        <v>45</v>
      </c>
      <c r="EP57" s="235" t="str">
        <f t="shared" si="133"/>
        <v/>
      </c>
      <c r="EQ57" s="236" t="str">
        <f>IFERROR(+VLOOKUP(EP57,'Referencia Parámetros'!$A$2:$B$15,2),"")</f>
        <v/>
      </c>
      <c r="ER57" s="1"/>
      <c r="ES57" s="1"/>
      <c r="ET57" s="136" t="str">
        <f t="shared" si="261"/>
        <v>Completar</v>
      </c>
      <c r="EU57" s="134"/>
      <c r="EV57" s="134"/>
      <c r="EW57" s="134"/>
      <c r="EX57" s="136" t="str">
        <f t="shared" si="262"/>
        <v>Completar</v>
      </c>
      <c r="EY57" s="137" t="str">
        <f t="shared" si="263"/>
        <v>Completar</v>
      </c>
      <c r="EZ57" s="137" t="str">
        <f t="shared" si="264"/>
        <v>Completar</v>
      </c>
      <c r="FA57" s="135"/>
      <c r="FB57" s="136" t="str">
        <f t="shared" si="265"/>
        <v>Completar</v>
      </c>
      <c r="FC57" s="237">
        <f t="shared" si="201"/>
        <v>0</v>
      </c>
      <c r="FD57" s="238">
        <f t="shared" si="202"/>
        <v>0</v>
      </c>
      <c r="FE57" s="239" t="str">
        <f>IFERROR(IF(FD57&gt;20*EQ57,'Referencia Parámetros'!$D$20,IF(FD57&gt;10*EQ57,'Referencia Parámetros'!$D$21,IF(FD57&gt;5*EQ57,'Referencia Parámetros'!$D$22, IF(FD57&gt;1,'Referencia Parámetros'!$D$23,"NO APLICA")))),"")</f>
        <v/>
      </c>
      <c r="FF57" s="240" t="str">
        <f t="shared" si="135"/>
        <v/>
      </c>
      <c r="FG57" s="241">
        <f t="shared" si="136"/>
        <v>0</v>
      </c>
      <c r="FH57" s="234">
        <f t="shared" si="203"/>
        <v>0</v>
      </c>
      <c r="FI57" s="234">
        <f t="shared" si="137"/>
        <v>0</v>
      </c>
      <c r="FJ57" s="234">
        <f t="shared" si="204"/>
        <v>0</v>
      </c>
      <c r="FK57" s="242">
        <f t="shared" si="205"/>
        <v>0</v>
      </c>
      <c r="FM57" s="234">
        <f t="shared" si="206"/>
        <v>45</v>
      </c>
      <c r="FN57" s="235" t="str">
        <f t="shared" si="138"/>
        <v/>
      </c>
      <c r="FO57" s="236" t="str">
        <f>IFERROR(+VLOOKUP(FN57,'Referencia Parámetros'!$A$2:$B$15,2),"")</f>
        <v/>
      </c>
      <c r="FP57" s="1"/>
      <c r="FQ57" s="1"/>
      <c r="FR57" s="136" t="str">
        <f t="shared" si="266"/>
        <v>Completar</v>
      </c>
      <c r="FS57" s="134"/>
      <c r="FT57" s="134"/>
      <c r="FU57" s="134"/>
      <c r="FV57" s="136" t="str">
        <f t="shared" si="267"/>
        <v>Completar</v>
      </c>
      <c r="FW57" s="137" t="str">
        <f t="shared" si="268"/>
        <v>Completar</v>
      </c>
      <c r="FX57" s="137" t="str">
        <f t="shared" si="269"/>
        <v>Completar</v>
      </c>
      <c r="FY57" s="135"/>
      <c r="FZ57" s="136" t="str">
        <f t="shared" si="270"/>
        <v>Completar</v>
      </c>
      <c r="GA57" s="237">
        <f t="shared" si="207"/>
        <v>0</v>
      </c>
      <c r="GB57" s="238">
        <f t="shared" si="208"/>
        <v>0</v>
      </c>
      <c r="GC57" s="239" t="str">
        <f>IFERROR(IF(GB57&gt;20*FO57,'Referencia Parámetros'!$D$20,IF(GB57&gt;10*FO57,'Referencia Parámetros'!$D$21,IF(GB57&gt;5*FO57,'Referencia Parámetros'!$D$22, IF(GB57&gt;1,'Referencia Parámetros'!$D$23,"NO APLICA")))),"")</f>
        <v/>
      </c>
      <c r="GD57" s="240" t="str">
        <f t="shared" si="140"/>
        <v/>
      </c>
      <c r="GE57" s="241">
        <f t="shared" si="141"/>
        <v>0</v>
      </c>
      <c r="GF57" s="234">
        <f t="shared" si="209"/>
        <v>0</v>
      </c>
      <c r="GG57" s="234">
        <f t="shared" si="142"/>
        <v>0</v>
      </c>
      <c r="GH57" s="234">
        <f t="shared" si="210"/>
        <v>0</v>
      </c>
      <c r="GI57" s="242">
        <f t="shared" si="211"/>
        <v>0</v>
      </c>
      <c r="GK57" s="234">
        <f t="shared" si="212"/>
        <v>45</v>
      </c>
      <c r="GL57" s="235" t="str">
        <f t="shared" si="143"/>
        <v/>
      </c>
      <c r="GM57" s="236" t="str">
        <f>IFERROR(+VLOOKUP(GL57,'Referencia Parámetros'!$A$2:$B$15,2),"")</f>
        <v/>
      </c>
      <c r="GN57" s="1"/>
      <c r="GO57" s="1"/>
      <c r="GP57" s="136" t="str">
        <f t="shared" si="271"/>
        <v>Completar</v>
      </c>
      <c r="GQ57" s="134"/>
      <c r="GR57" s="134"/>
      <c r="GS57" s="134"/>
      <c r="GT57" s="136" t="str">
        <f t="shared" si="272"/>
        <v>Completar</v>
      </c>
      <c r="GU57" s="137" t="str">
        <f t="shared" si="273"/>
        <v>Completar</v>
      </c>
      <c r="GV57" s="137" t="str">
        <f t="shared" si="274"/>
        <v>Completar</v>
      </c>
      <c r="GW57" s="135"/>
      <c r="GX57" s="136" t="str">
        <f t="shared" si="275"/>
        <v>Completar</v>
      </c>
      <c r="GY57" s="237">
        <f t="shared" si="213"/>
        <v>0</v>
      </c>
      <c r="GZ57" s="238">
        <f t="shared" si="214"/>
        <v>0</v>
      </c>
      <c r="HA57" s="239" t="str">
        <f>IFERROR(IF(GZ57&gt;20*GM57,'Referencia Parámetros'!$D$20,IF(GZ57&gt;10*GM57,'Referencia Parámetros'!$D$21,IF(GZ57&gt;5*GM57,'Referencia Parámetros'!$D$22, IF(GZ57&gt;1,'Referencia Parámetros'!$D$23,"NO APLICA")))),"")</f>
        <v/>
      </c>
      <c r="HB57" s="240" t="str">
        <f t="shared" si="145"/>
        <v/>
      </c>
      <c r="HC57" s="241">
        <f t="shared" si="146"/>
        <v>0</v>
      </c>
      <c r="HD57" s="234">
        <f t="shared" si="215"/>
        <v>0</v>
      </c>
      <c r="HE57" s="234">
        <f t="shared" si="147"/>
        <v>0</v>
      </c>
      <c r="HF57" s="234">
        <f t="shared" si="216"/>
        <v>0</v>
      </c>
      <c r="HG57" s="242">
        <f t="shared" si="217"/>
        <v>0</v>
      </c>
      <c r="HI57" s="234">
        <f t="shared" si="218"/>
        <v>45</v>
      </c>
      <c r="HJ57" s="235" t="str">
        <f t="shared" si="148"/>
        <v/>
      </c>
      <c r="HK57" s="236" t="str">
        <f>IFERROR(+VLOOKUP(HJ57,'Referencia Parámetros'!$A$2:$B$15,2),"")</f>
        <v/>
      </c>
      <c r="HL57" s="1"/>
      <c r="HM57" s="1"/>
      <c r="HN57" s="136" t="str">
        <f t="shared" si="276"/>
        <v>Completar</v>
      </c>
      <c r="HO57" s="134"/>
      <c r="HP57" s="134"/>
      <c r="HQ57" s="134"/>
      <c r="HR57" s="136" t="str">
        <f t="shared" si="277"/>
        <v>Completar</v>
      </c>
      <c r="HS57" s="137" t="str">
        <f t="shared" si="278"/>
        <v>Completar</v>
      </c>
      <c r="HT57" s="137" t="str">
        <f t="shared" si="279"/>
        <v>Completar</v>
      </c>
      <c r="HU57" s="135"/>
      <c r="HV57" s="136" t="str">
        <f t="shared" si="280"/>
        <v>Completar</v>
      </c>
      <c r="HW57" s="237">
        <f t="shared" si="219"/>
        <v>0</v>
      </c>
      <c r="HX57" s="238">
        <f t="shared" si="220"/>
        <v>0</v>
      </c>
      <c r="HY57" s="239" t="str">
        <f>IFERROR(IF(HX57&gt;20*HK57,'Referencia Parámetros'!$D$20,IF(HX57&gt;10*HK57,'Referencia Parámetros'!$D$21,IF(HX57&gt;5*HK57,'Referencia Parámetros'!$D$22, IF(HX57&gt;1,'Referencia Parámetros'!$D$23,"NO APLICA")))),"")</f>
        <v/>
      </c>
      <c r="HZ57" s="240" t="str">
        <f t="shared" si="150"/>
        <v/>
      </c>
      <c r="IA57" s="241">
        <f t="shared" si="151"/>
        <v>0</v>
      </c>
      <c r="IB57" s="234">
        <f t="shared" si="221"/>
        <v>0</v>
      </c>
      <c r="IC57" s="234">
        <f t="shared" si="152"/>
        <v>0</v>
      </c>
      <c r="ID57" s="234">
        <f t="shared" si="222"/>
        <v>0</v>
      </c>
      <c r="IE57" s="242">
        <f t="shared" si="223"/>
        <v>0</v>
      </c>
      <c r="IG57" s="234">
        <f t="shared" si="224"/>
        <v>45</v>
      </c>
      <c r="IH57" s="235" t="str">
        <f t="shared" si="153"/>
        <v/>
      </c>
      <c r="II57" s="236" t="str">
        <f>IFERROR(+VLOOKUP(IH57,'Referencia Parámetros'!$A$2:$B$15,2),"")</f>
        <v/>
      </c>
      <c r="IJ57" s="1"/>
      <c r="IK57" s="1"/>
      <c r="IL57" s="136" t="str">
        <f t="shared" si="281"/>
        <v>Completar</v>
      </c>
      <c r="IM57" s="134"/>
      <c r="IN57" s="134"/>
      <c r="IO57" s="134"/>
      <c r="IP57" s="136" t="str">
        <f t="shared" si="282"/>
        <v>Completar</v>
      </c>
      <c r="IQ57" s="137" t="str">
        <f t="shared" si="283"/>
        <v>Completar</v>
      </c>
      <c r="IR57" s="137" t="str">
        <f t="shared" si="284"/>
        <v>Completar</v>
      </c>
      <c r="IS57" s="135"/>
      <c r="IT57" s="136" t="str">
        <f t="shared" si="285"/>
        <v>Completar</v>
      </c>
      <c r="IU57" s="237">
        <f t="shared" si="225"/>
        <v>0</v>
      </c>
      <c r="IV57" s="238">
        <f t="shared" si="226"/>
        <v>0</v>
      </c>
      <c r="IW57" s="239" t="str">
        <f>IFERROR(IF(IV57&gt;20*II57,'Referencia Parámetros'!$D$20,IF(IV57&gt;10*II57,'Referencia Parámetros'!$D$21,IF(IV57&gt;5*II57,'Referencia Parámetros'!$D$22, IF(IV57&gt;1,'Referencia Parámetros'!$D$23,"NO APLICA")))),"")</f>
        <v/>
      </c>
      <c r="IX57" s="240" t="str">
        <f t="shared" si="155"/>
        <v/>
      </c>
      <c r="IY57" s="241">
        <f t="shared" si="156"/>
        <v>0</v>
      </c>
      <c r="IZ57" s="234">
        <f t="shared" si="227"/>
        <v>0</v>
      </c>
      <c r="JA57" s="234">
        <f t="shared" si="157"/>
        <v>0</v>
      </c>
      <c r="JB57" s="234">
        <f t="shared" si="228"/>
        <v>0</v>
      </c>
      <c r="JC57" s="242">
        <f t="shared" si="229"/>
        <v>0</v>
      </c>
      <c r="JD57" s="198"/>
      <c r="JE57" s="234">
        <f t="shared" si="230"/>
        <v>45</v>
      </c>
      <c r="JF57" s="235" t="str">
        <f t="shared" si="158"/>
        <v/>
      </c>
      <c r="JG57" s="236" t="str">
        <f>IFERROR(+VLOOKUP(JF57,'Referencia Parámetros'!$A$2:$B$15,2),"")</f>
        <v/>
      </c>
      <c r="JH57" s="1"/>
      <c r="JI57" s="1"/>
      <c r="JJ57" s="136" t="str">
        <f t="shared" si="286"/>
        <v>Completar</v>
      </c>
      <c r="JK57" s="134"/>
      <c r="JL57" s="134"/>
      <c r="JM57" s="134"/>
      <c r="JN57" s="136" t="str">
        <f t="shared" si="287"/>
        <v>Completar</v>
      </c>
      <c r="JO57" s="137" t="str">
        <f t="shared" si="288"/>
        <v>Completar</v>
      </c>
      <c r="JP57" s="137" t="str">
        <f t="shared" si="289"/>
        <v>Completar</v>
      </c>
      <c r="JQ57" s="135"/>
      <c r="JR57" s="136" t="str">
        <f t="shared" si="290"/>
        <v>Completar</v>
      </c>
      <c r="JS57" s="237">
        <f t="shared" si="231"/>
        <v>0</v>
      </c>
      <c r="JT57" s="238">
        <f t="shared" si="232"/>
        <v>0</v>
      </c>
      <c r="JU57" s="239" t="str">
        <f>IFERROR(IF(JT57&gt;20*JG57,'Referencia Parámetros'!$D$20,IF(JT57&gt;10*JG57,'Referencia Parámetros'!$D$21,IF(JT57&gt;5*JG57,'Referencia Parámetros'!$D$22, IF(JT57&gt;1,'Referencia Parámetros'!$D$23,"NO APLICA")))),"")</f>
        <v/>
      </c>
      <c r="JV57" s="240" t="str">
        <f t="shared" si="160"/>
        <v/>
      </c>
      <c r="JW57" s="241">
        <f t="shared" si="161"/>
        <v>0</v>
      </c>
      <c r="JX57" s="234">
        <f t="shared" si="233"/>
        <v>0</v>
      </c>
      <c r="JY57" s="234">
        <f t="shared" si="162"/>
        <v>0</v>
      </c>
      <c r="JZ57" s="234">
        <f t="shared" si="234"/>
        <v>0</v>
      </c>
      <c r="KA57" s="242">
        <f t="shared" si="235"/>
        <v>0</v>
      </c>
    </row>
    <row r="58" spans="1:287" x14ac:dyDescent="0.25">
      <c r="A58" s="234">
        <f t="shared" si="163"/>
        <v>46</v>
      </c>
      <c r="B58" s="235" t="str">
        <f t="shared" si="164"/>
        <v/>
      </c>
      <c r="C58" s="236" t="str">
        <f>+IFERROR(VLOOKUP(B58,'Referencia Parámetros'!$A$2:$B$18,2),"")</f>
        <v/>
      </c>
      <c r="D58" s="1"/>
      <c r="E58" s="1"/>
      <c r="F58" s="136" t="str">
        <f>IFERROR(+VLOOKUP(D58,'Año 1'!JI$14:JK$113,3,FALSE),"Completar")</f>
        <v>Completar</v>
      </c>
      <c r="G58" s="134"/>
      <c r="H58" s="134"/>
      <c r="I58" s="134"/>
      <c r="J58" s="136" t="str">
        <f>+IFERROR(VLOOKUP(D58,'Año 1'!JI$14:JS$113,7,0),"Completar")</f>
        <v>Completar</v>
      </c>
      <c r="K58" s="137" t="str">
        <f>IFERROR(VLOOKUP(D58,'Año 1'!JI$14:JS$113,8,FALSE),"Completar")</f>
        <v>Completar</v>
      </c>
      <c r="L58" s="137" t="str">
        <f>IFERROR(VLOOKUP(D58,'Año 1'!JI$14:JS$113,9,FALSE),"Completar")</f>
        <v>Completar</v>
      </c>
      <c r="M58" s="135"/>
      <c r="N58" s="136" t="str">
        <f>IFERROR(VLOOKUP(D58,'Año 1'!JI$14:JS$113,11,FALSE),"Completar")</f>
        <v>Completar</v>
      </c>
      <c r="O58" s="237">
        <f t="shared" si="165"/>
        <v>0</v>
      </c>
      <c r="P58" s="238">
        <f t="shared" si="166"/>
        <v>0</v>
      </c>
      <c r="Q58" s="239" t="str">
        <f>IFERROR(IF(P58&gt;20*C58,'Referencia Parámetros'!$D$20,IF(P58&gt;10*C58,'Referencia Parámetros'!$D$21,IF(P58&gt;5*C58,'Referencia Parámetros'!$D$22, IF(P58&gt;1,'Referencia Parámetros'!$D$23,"NO APLICA")))),"")</f>
        <v/>
      </c>
      <c r="R58" s="240" t="str">
        <f t="shared" si="105"/>
        <v/>
      </c>
      <c r="S58" s="241">
        <f t="shared" si="106"/>
        <v>0</v>
      </c>
      <c r="T58" s="234">
        <f t="shared" si="167"/>
        <v>0</v>
      </c>
      <c r="U58" s="234">
        <f t="shared" si="107"/>
        <v>0</v>
      </c>
      <c r="V58" s="234">
        <f t="shared" si="168"/>
        <v>0</v>
      </c>
      <c r="W58" s="242">
        <f t="shared" si="169"/>
        <v>0</v>
      </c>
      <c r="Y58" s="234">
        <f t="shared" si="170"/>
        <v>46</v>
      </c>
      <c r="Z58" s="235" t="str">
        <f t="shared" si="108"/>
        <v/>
      </c>
      <c r="AA58" s="236" t="str">
        <f>IFERROR(VLOOKUP(Z58,'Referencia Parámetros'!$A$2:$B$15,2),"")</f>
        <v/>
      </c>
      <c r="AB58" s="1"/>
      <c r="AC58" s="1"/>
      <c r="AD58" s="136" t="str">
        <f t="shared" si="236"/>
        <v>Completar</v>
      </c>
      <c r="AE58" s="134"/>
      <c r="AF58" s="134"/>
      <c r="AG58" s="134"/>
      <c r="AH58" s="136" t="str">
        <f t="shared" si="237"/>
        <v>Completar</v>
      </c>
      <c r="AI58" s="137" t="str">
        <f t="shared" si="238"/>
        <v>Completar</v>
      </c>
      <c r="AJ58" s="137" t="str">
        <f t="shared" si="239"/>
        <v>Completar</v>
      </c>
      <c r="AK58" s="135"/>
      <c r="AL58" s="136" t="str">
        <f t="shared" si="240"/>
        <v>Completar</v>
      </c>
      <c r="AM58" s="237">
        <f t="shared" si="171"/>
        <v>0</v>
      </c>
      <c r="AN58" s="238">
        <f t="shared" si="172"/>
        <v>0</v>
      </c>
      <c r="AO58" s="239" t="str">
        <f>IFERROR(IF(AN58&gt;20*AA58,'Referencia Parámetros'!$D$20,IF(AN58&gt;10*AA58,'Referencia Parámetros'!$D$21,IF(AN58&gt;5*AA58,'Referencia Parámetros'!$D$22, IF(AN58&gt;1,'Referencia Parámetros'!$D$23,"NO APLICA")))),"")</f>
        <v/>
      </c>
      <c r="AP58" s="240" t="str">
        <f t="shared" si="110"/>
        <v/>
      </c>
      <c r="AQ58" s="241">
        <f t="shared" si="111"/>
        <v>0</v>
      </c>
      <c r="AR58" s="234">
        <f t="shared" si="173"/>
        <v>0</v>
      </c>
      <c r="AS58" s="234">
        <f t="shared" si="112"/>
        <v>0</v>
      </c>
      <c r="AT58" s="234">
        <f t="shared" si="174"/>
        <v>0</v>
      </c>
      <c r="AU58" s="242">
        <f t="shared" si="175"/>
        <v>0</v>
      </c>
      <c r="AW58" s="234">
        <f t="shared" si="176"/>
        <v>46</v>
      </c>
      <c r="AX58" s="235" t="str">
        <f t="shared" si="113"/>
        <v/>
      </c>
      <c r="AY58" s="236" t="str">
        <f>IFERROR(VLOOKUP(AX58,'Referencia Parámetros'!$A$2:$B$15,2),"")</f>
        <v/>
      </c>
      <c r="AZ58" s="1"/>
      <c r="BA58" s="1"/>
      <c r="BB58" s="136" t="str">
        <f t="shared" si="241"/>
        <v>Completar</v>
      </c>
      <c r="BC58" s="134"/>
      <c r="BD58" s="134"/>
      <c r="BE58" s="134"/>
      <c r="BF58" s="136" t="str">
        <f t="shared" si="242"/>
        <v>Completar</v>
      </c>
      <c r="BG58" s="137" t="str">
        <f t="shared" si="243"/>
        <v>Completar</v>
      </c>
      <c r="BH58" s="137" t="str">
        <f t="shared" si="244"/>
        <v>Completar</v>
      </c>
      <c r="BI58" s="135"/>
      <c r="BJ58" s="136" t="str">
        <f t="shared" si="245"/>
        <v>Completar</v>
      </c>
      <c r="BK58" s="237">
        <f t="shared" si="177"/>
        <v>0</v>
      </c>
      <c r="BL58" s="238">
        <f t="shared" si="178"/>
        <v>0</v>
      </c>
      <c r="BM58" s="239" t="str">
        <f>IFERROR(IF(BL58&gt;20*AY58,'Referencia Parámetros'!$D$20,IF(BL58&gt;10*AY58,'Referencia Parámetros'!$D$21,IF(BL58&gt;5*AY58,'Referencia Parámetros'!$D$22, IF(BL58&gt;1,'Referencia Parámetros'!$D$23,"NO APLICA")))),"")</f>
        <v/>
      </c>
      <c r="BN58" s="240" t="str">
        <f t="shared" si="115"/>
        <v/>
      </c>
      <c r="BO58" s="241">
        <f t="shared" si="116"/>
        <v>0</v>
      </c>
      <c r="BP58" s="234">
        <f t="shared" si="179"/>
        <v>0</v>
      </c>
      <c r="BQ58" s="234">
        <f t="shared" si="117"/>
        <v>0</v>
      </c>
      <c r="BR58" s="234">
        <f t="shared" si="180"/>
        <v>0</v>
      </c>
      <c r="BS58" s="242">
        <f t="shared" si="181"/>
        <v>0</v>
      </c>
      <c r="BU58" s="234">
        <f t="shared" si="182"/>
        <v>46</v>
      </c>
      <c r="BV58" s="235" t="str">
        <f t="shared" si="118"/>
        <v/>
      </c>
      <c r="BW58" s="236" t="str">
        <f>IFERROR(VLOOKUP(BV58,'Referencia Parámetros'!$A$2:$B$15,2),"")</f>
        <v/>
      </c>
      <c r="BX58" s="1"/>
      <c r="BY58" s="1"/>
      <c r="BZ58" s="136" t="str">
        <f t="shared" si="246"/>
        <v>Completar</v>
      </c>
      <c r="CA58" s="134"/>
      <c r="CB58" s="134"/>
      <c r="CC58" s="134"/>
      <c r="CD58" s="136" t="str">
        <f t="shared" si="247"/>
        <v>Completar</v>
      </c>
      <c r="CE58" s="137" t="str">
        <f t="shared" si="248"/>
        <v>Completar</v>
      </c>
      <c r="CF58" s="137" t="str">
        <f t="shared" si="249"/>
        <v>Completar</v>
      </c>
      <c r="CG58" s="135"/>
      <c r="CH58" s="136" t="str">
        <f t="shared" si="250"/>
        <v>Completar</v>
      </c>
      <c r="CI58" s="237">
        <f t="shared" si="183"/>
        <v>0</v>
      </c>
      <c r="CJ58" s="238">
        <f t="shared" si="184"/>
        <v>0</v>
      </c>
      <c r="CK58" s="239" t="str">
        <f>IFERROR(IF(CJ58&gt;20*BW58,'Referencia Parámetros'!$D$20,IF(CJ58&gt;10*BW58,'Referencia Parámetros'!$D$21,IF(CJ58&gt;5*BW58,'Referencia Parámetros'!$D$22, IF(CJ58&gt;1,'Referencia Parámetros'!$D$23,"NO APLICA")))),"")</f>
        <v/>
      </c>
      <c r="CL58" s="240" t="str">
        <f t="shared" si="120"/>
        <v/>
      </c>
      <c r="CM58" s="241">
        <f t="shared" si="121"/>
        <v>0</v>
      </c>
      <c r="CN58" s="234">
        <f t="shared" si="185"/>
        <v>0</v>
      </c>
      <c r="CO58" s="234">
        <f t="shared" si="122"/>
        <v>0</v>
      </c>
      <c r="CP58" s="234">
        <f t="shared" si="186"/>
        <v>0</v>
      </c>
      <c r="CQ58" s="242">
        <f t="shared" si="187"/>
        <v>0</v>
      </c>
      <c r="CS58" s="234">
        <f t="shared" si="188"/>
        <v>46</v>
      </c>
      <c r="CT58" s="235" t="str">
        <f t="shared" si="123"/>
        <v/>
      </c>
      <c r="CU58" s="236" t="str">
        <f>IFERROR(+VLOOKUP(CT58,'Referencia Parámetros'!$A$2:$B$15,2),"")</f>
        <v/>
      </c>
      <c r="CV58" s="1"/>
      <c r="CW58" s="1"/>
      <c r="CX58" s="136" t="str">
        <f t="shared" si="251"/>
        <v>Completar</v>
      </c>
      <c r="CY58" s="134"/>
      <c r="CZ58" s="134"/>
      <c r="DA58" s="134"/>
      <c r="DB58" s="136" t="str">
        <f t="shared" si="252"/>
        <v>Completar</v>
      </c>
      <c r="DC58" s="137" t="str">
        <f t="shared" si="253"/>
        <v>Completar</v>
      </c>
      <c r="DD58" s="137" t="str">
        <f t="shared" si="254"/>
        <v>Completar</v>
      </c>
      <c r="DE58" s="135"/>
      <c r="DF58" s="136" t="str">
        <f t="shared" si="255"/>
        <v>Completar</v>
      </c>
      <c r="DG58" s="237">
        <f t="shared" si="189"/>
        <v>0</v>
      </c>
      <c r="DH58" s="238">
        <f t="shared" si="190"/>
        <v>0</v>
      </c>
      <c r="DI58" s="239" t="str">
        <f>IFERROR(IF(DH58&gt;20*CU58,'Referencia Parámetros'!$D$20,IF(DH58&gt;10*CU58,'Referencia Parámetros'!$D$21,IF(DH58&gt;5*CU58,'Referencia Parámetros'!$D$22, IF(DH58&gt;1,'Referencia Parámetros'!$D$23,"NO APLICA")))),"")</f>
        <v/>
      </c>
      <c r="DJ58" s="240" t="str">
        <f t="shared" si="125"/>
        <v/>
      </c>
      <c r="DK58" s="241">
        <f t="shared" si="126"/>
        <v>0</v>
      </c>
      <c r="DL58" s="234">
        <f t="shared" si="191"/>
        <v>0</v>
      </c>
      <c r="DM58" s="234">
        <f t="shared" si="127"/>
        <v>0</v>
      </c>
      <c r="DN58" s="234">
        <f t="shared" si="192"/>
        <v>0</v>
      </c>
      <c r="DO58" s="242">
        <f t="shared" si="193"/>
        <v>0</v>
      </c>
      <c r="DQ58" s="234">
        <f t="shared" si="194"/>
        <v>46</v>
      </c>
      <c r="DR58" s="235" t="str">
        <f t="shared" si="128"/>
        <v/>
      </c>
      <c r="DS58" s="236" t="str">
        <f>IFERROR(+VLOOKUP(DR58,'Referencia Parámetros'!$A$2:$B$15,2),"")</f>
        <v/>
      </c>
      <c r="DT58" s="1"/>
      <c r="DU58" s="1"/>
      <c r="DV58" s="136" t="str">
        <f t="shared" si="256"/>
        <v>Completar</v>
      </c>
      <c r="DW58" s="134"/>
      <c r="DX58" s="134"/>
      <c r="DY58" s="134"/>
      <c r="DZ58" s="136" t="str">
        <f t="shared" si="257"/>
        <v>Completar</v>
      </c>
      <c r="EA58" s="137" t="str">
        <f t="shared" si="258"/>
        <v>Completar</v>
      </c>
      <c r="EB58" s="137" t="str">
        <f t="shared" si="259"/>
        <v>Completar</v>
      </c>
      <c r="EC58" s="135"/>
      <c r="ED58" s="136" t="str">
        <f t="shared" si="260"/>
        <v>Completar</v>
      </c>
      <c r="EE58" s="237">
        <f t="shared" si="195"/>
        <v>0</v>
      </c>
      <c r="EF58" s="238">
        <f t="shared" si="196"/>
        <v>0</v>
      </c>
      <c r="EG58" s="239" t="str">
        <f>IFERROR(IF(EF58&gt;20*DS58,'Referencia Parámetros'!$D$20,IF(EF58&gt;10*DS58,'Referencia Parámetros'!$D$21,IF(EF58&gt;5*DS58,'Referencia Parámetros'!$D$22, IF(EF58&gt;1,'Referencia Parámetros'!$D$23,"NO APLICA")))),"")</f>
        <v/>
      </c>
      <c r="EH58" s="240" t="str">
        <f t="shared" si="130"/>
        <v/>
      </c>
      <c r="EI58" s="241">
        <f t="shared" si="131"/>
        <v>0</v>
      </c>
      <c r="EJ58" s="234">
        <f t="shared" si="197"/>
        <v>0</v>
      </c>
      <c r="EK58" s="234">
        <f t="shared" si="132"/>
        <v>0</v>
      </c>
      <c r="EL58" s="234">
        <f t="shared" si="198"/>
        <v>0</v>
      </c>
      <c r="EM58" s="242">
        <f t="shared" si="199"/>
        <v>0</v>
      </c>
      <c r="EO58" s="234">
        <f t="shared" si="200"/>
        <v>46</v>
      </c>
      <c r="EP58" s="235" t="str">
        <f t="shared" si="133"/>
        <v/>
      </c>
      <c r="EQ58" s="236" t="str">
        <f>IFERROR(+VLOOKUP(EP58,'Referencia Parámetros'!$A$2:$B$15,2),"")</f>
        <v/>
      </c>
      <c r="ER58" s="1"/>
      <c r="ES58" s="1"/>
      <c r="ET58" s="136" t="str">
        <f t="shared" si="261"/>
        <v>Completar</v>
      </c>
      <c r="EU58" s="134"/>
      <c r="EV58" s="134"/>
      <c r="EW58" s="134"/>
      <c r="EX58" s="136" t="str">
        <f t="shared" si="262"/>
        <v>Completar</v>
      </c>
      <c r="EY58" s="137" t="str">
        <f t="shared" si="263"/>
        <v>Completar</v>
      </c>
      <c r="EZ58" s="137" t="str">
        <f t="shared" si="264"/>
        <v>Completar</v>
      </c>
      <c r="FA58" s="135"/>
      <c r="FB58" s="136" t="str">
        <f t="shared" si="265"/>
        <v>Completar</v>
      </c>
      <c r="FC58" s="237">
        <f t="shared" si="201"/>
        <v>0</v>
      </c>
      <c r="FD58" s="238">
        <f t="shared" si="202"/>
        <v>0</v>
      </c>
      <c r="FE58" s="239" t="str">
        <f>IFERROR(IF(FD58&gt;20*EQ58,'Referencia Parámetros'!$D$20,IF(FD58&gt;10*EQ58,'Referencia Parámetros'!$D$21,IF(FD58&gt;5*EQ58,'Referencia Parámetros'!$D$22, IF(FD58&gt;1,'Referencia Parámetros'!$D$23,"NO APLICA")))),"")</f>
        <v/>
      </c>
      <c r="FF58" s="240" t="str">
        <f t="shared" si="135"/>
        <v/>
      </c>
      <c r="FG58" s="241">
        <f t="shared" si="136"/>
        <v>0</v>
      </c>
      <c r="FH58" s="234">
        <f t="shared" si="203"/>
        <v>0</v>
      </c>
      <c r="FI58" s="234">
        <f t="shared" si="137"/>
        <v>0</v>
      </c>
      <c r="FJ58" s="234">
        <f t="shared" si="204"/>
        <v>0</v>
      </c>
      <c r="FK58" s="242">
        <f t="shared" si="205"/>
        <v>0</v>
      </c>
      <c r="FM58" s="234">
        <f t="shared" si="206"/>
        <v>46</v>
      </c>
      <c r="FN58" s="235" t="str">
        <f t="shared" si="138"/>
        <v/>
      </c>
      <c r="FO58" s="236" t="str">
        <f>IFERROR(+VLOOKUP(FN58,'Referencia Parámetros'!$A$2:$B$15,2),"")</f>
        <v/>
      </c>
      <c r="FP58" s="1"/>
      <c r="FQ58" s="1"/>
      <c r="FR58" s="136" t="str">
        <f t="shared" si="266"/>
        <v>Completar</v>
      </c>
      <c r="FS58" s="134"/>
      <c r="FT58" s="134"/>
      <c r="FU58" s="134"/>
      <c r="FV58" s="136" t="str">
        <f t="shared" si="267"/>
        <v>Completar</v>
      </c>
      <c r="FW58" s="137" t="str">
        <f t="shared" si="268"/>
        <v>Completar</v>
      </c>
      <c r="FX58" s="137" t="str">
        <f t="shared" si="269"/>
        <v>Completar</v>
      </c>
      <c r="FY58" s="135"/>
      <c r="FZ58" s="136" t="str">
        <f t="shared" si="270"/>
        <v>Completar</v>
      </c>
      <c r="GA58" s="237">
        <f t="shared" si="207"/>
        <v>0</v>
      </c>
      <c r="GB58" s="238">
        <f t="shared" si="208"/>
        <v>0</v>
      </c>
      <c r="GC58" s="239" t="str">
        <f>IFERROR(IF(GB58&gt;20*FO58,'Referencia Parámetros'!$D$20,IF(GB58&gt;10*FO58,'Referencia Parámetros'!$D$21,IF(GB58&gt;5*FO58,'Referencia Parámetros'!$D$22, IF(GB58&gt;1,'Referencia Parámetros'!$D$23,"NO APLICA")))),"")</f>
        <v/>
      </c>
      <c r="GD58" s="240" t="str">
        <f t="shared" si="140"/>
        <v/>
      </c>
      <c r="GE58" s="241">
        <f t="shared" si="141"/>
        <v>0</v>
      </c>
      <c r="GF58" s="234">
        <f t="shared" si="209"/>
        <v>0</v>
      </c>
      <c r="GG58" s="234">
        <f t="shared" si="142"/>
        <v>0</v>
      </c>
      <c r="GH58" s="234">
        <f t="shared" si="210"/>
        <v>0</v>
      </c>
      <c r="GI58" s="242">
        <f t="shared" si="211"/>
        <v>0</v>
      </c>
      <c r="GK58" s="234">
        <f t="shared" si="212"/>
        <v>46</v>
      </c>
      <c r="GL58" s="235" t="str">
        <f t="shared" si="143"/>
        <v/>
      </c>
      <c r="GM58" s="236" t="str">
        <f>IFERROR(+VLOOKUP(GL58,'Referencia Parámetros'!$A$2:$B$15,2),"")</f>
        <v/>
      </c>
      <c r="GN58" s="1"/>
      <c r="GO58" s="1"/>
      <c r="GP58" s="136" t="str">
        <f t="shared" si="271"/>
        <v>Completar</v>
      </c>
      <c r="GQ58" s="134"/>
      <c r="GR58" s="134"/>
      <c r="GS58" s="134"/>
      <c r="GT58" s="136" t="str">
        <f t="shared" si="272"/>
        <v>Completar</v>
      </c>
      <c r="GU58" s="137" t="str">
        <f t="shared" si="273"/>
        <v>Completar</v>
      </c>
      <c r="GV58" s="137" t="str">
        <f t="shared" si="274"/>
        <v>Completar</v>
      </c>
      <c r="GW58" s="135"/>
      <c r="GX58" s="136" t="str">
        <f t="shared" si="275"/>
        <v>Completar</v>
      </c>
      <c r="GY58" s="237">
        <f t="shared" si="213"/>
        <v>0</v>
      </c>
      <c r="GZ58" s="238">
        <f t="shared" si="214"/>
        <v>0</v>
      </c>
      <c r="HA58" s="239" t="str">
        <f>IFERROR(IF(GZ58&gt;20*GM58,'Referencia Parámetros'!$D$20,IF(GZ58&gt;10*GM58,'Referencia Parámetros'!$D$21,IF(GZ58&gt;5*GM58,'Referencia Parámetros'!$D$22, IF(GZ58&gt;1,'Referencia Parámetros'!$D$23,"NO APLICA")))),"")</f>
        <v/>
      </c>
      <c r="HB58" s="240" t="str">
        <f t="shared" si="145"/>
        <v/>
      </c>
      <c r="HC58" s="241">
        <f t="shared" si="146"/>
        <v>0</v>
      </c>
      <c r="HD58" s="234">
        <f t="shared" si="215"/>
        <v>0</v>
      </c>
      <c r="HE58" s="234">
        <f t="shared" si="147"/>
        <v>0</v>
      </c>
      <c r="HF58" s="234">
        <f t="shared" si="216"/>
        <v>0</v>
      </c>
      <c r="HG58" s="242">
        <f t="shared" si="217"/>
        <v>0</v>
      </c>
      <c r="HI58" s="234">
        <f t="shared" si="218"/>
        <v>46</v>
      </c>
      <c r="HJ58" s="235" t="str">
        <f t="shared" si="148"/>
        <v/>
      </c>
      <c r="HK58" s="236" t="str">
        <f>IFERROR(+VLOOKUP(HJ58,'Referencia Parámetros'!$A$2:$B$15,2),"")</f>
        <v/>
      </c>
      <c r="HL58" s="1"/>
      <c r="HM58" s="1"/>
      <c r="HN58" s="136" t="str">
        <f t="shared" si="276"/>
        <v>Completar</v>
      </c>
      <c r="HO58" s="134"/>
      <c r="HP58" s="134"/>
      <c r="HQ58" s="134"/>
      <c r="HR58" s="136" t="str">
        <f t="shared" si="277"/>
        <v>Completar</v>
      </c>
      <c r="HS58" s="137" t="str">
        <f t="shared" si="278"/>
        <v>Completar</v>
      </c>
      <c r="HT58" s="137" t="str">
        <f t="shared" si="279"/>
        <v>Completar</v>
      </c>
      <c r="HU58" s="135"/>
      <c r="HV58" s="136" t="str">
        <f t="shared" si="280"/>
        <v>Completar</v>
      </c>
      <c r="HW58" s="237">
        <f t="shared" si="219"/>
        <v>0</v>
      </c>
      <c r="HX58" s="238">
        <f t="shared" si="220"/>
        <v>0</v>
      </c>
      <c r="HY58" s="239" t="str">
        <f>IFERROR(IF(HX58&gt;20*HK58,'Referencia Parámetros'!$D$20,IF(HX58&gt;10*HK58,'Referencia Parámetros'!$D$21,IF(HX58&gt;5*HK58,'Referencia Parámetros'!$D$22, IF(HX58&gt;1,'Referencia Parámetros'!$D$23,"NO APLICA")))),"")</f>
        <v/>
      </c>
      <c r="HZ58" s="240" t="str">
        <f t="shared" si="150"/>
        <v/>
      </c>
      <c r="IA58" s="241">
        <f t="shared" si="151"/>
        <v>0</v>
      </c>
      <c r="IB58" s="234">
        <f t="shared" si="221"/>
        <v>0</v>
      </c>
      <c r="IC58" s="234">
        <f t="shared" si="152"/>
        <v>0</v>
      </c>
      <c r="ID58" s="234">
        <f t="shared" si="222"/>
        <v>0</v>
      </c>
      <c r="IE58" s="242">
        <f t="shared" si="223"/>
        <v>0</v>
      </c>
      <c r="IG58" s="234">
        <f t="shared" si="224"/>
        <v>46</v>
      </c>
      <c r="IH58" s="235" t="str">
        <f t="shared" si="153"/>
        <v/>
      </c>
      <c r="II58" s="236" t="str">
        <f>IFERROR(+VLOOKUP(IH58,'Referencia Parámetros'!$A$2:$B$15,2),"")</f>
        <v/>
      </c>
      <c r="IJ58" s="1"/>
      <c r="IK58" s="1"/>
      <c r="IL58" s="136" t="str">
        <f t="shared" si="281"/>
        <v>Completar</v>
      </c>
      <c r="IM58" s="134"/>
      <c r="IN58" s="134"/>
      <c r="IO58" s="134"/>
      <c r="IP58" s="136" t="str">
        <f t="shared" si="282"/>
        <v>Completar</v>
      </c>
      <c r="IQ58" s="137" t="str">
        <f t="shared" si="283"/>
        <v>Completar</v>
      </c>
      <c r="IR58" s="137" t="str">
        <f t="shared" si="284"/>
        <v>Completar</v>
      </c>
      <c r="IS58" s="135"/>
      <c r="IT58" s="136" t="str">
        <f t="shared" si="285"/>
        <v>Completar</v>
      </c>
      <c r="IU58" s="237">
        <f t="shared" si="225"/>
        <v>0</v>
      </c>
      <c r="IV58" s="238">
        <f t="shared" si="226"/>
        <v>0</v>
      </c>
      <c r="IW58" s="239" t="str">
        <f>IFERROR(IF(IV58&gt;20*II58,'Referencia Parámetros'!$D$20,IF(IV58&gt;10*II58,'Referencia Parámetros'!$D$21,IF(IV58&gt;5*II58,'Referencia Parámetros'!$D$22, IF(IV58&gt;1,'Referencia Parámetros'!$D$23,"NO APLICA")))),"")</f>
        <v/>
      </c>
      <c r="IX58" s="240" t="str">
        <f t="shared" si="155"/>
        <v/>
      </c>
      <c r="IY58" s="241">
        <f t="shared" si="156"/>
        <v>0</v>
      </c>
      <c r="IZ58" s="234">
        <f t="shared" si="227"/>
        <v>0</v>
      </c>
      <c r="JA58" s="234">
        <f t="shared" si="157"/>
        <v>0</v>
      </c>
      <c r="JB58" s="234">
        <f t="shared" si="228"/>
        <v>0</v>
      </c>
      <c r="JC58" s="242">
        <f t="shared" si="229"/>
        <v>0</v>
      </c>
      <c r="JD58" s="198"/>
      <c r="JE58" s="234">
        <f t="shared" si="230"/>
        <v>46</v>
      </c>
      <c r="JF58" s="235" t="str">
        <f t="shared" si="158"/>
        <v/>
      </c>
      <c r="JG58" s="236" t="str">
        <f>IFERROR(+VLOOKUP(JF58,'Referencia Parámetros'!$A$2:$B$15,2),"")</f>
        <v/>
      </c>
      <c r="JH58" s="1"/>
      <c r="JI58" s="1"/>
      <c r="JJ58" s="136" t="str">
        <f t="shared" si="286"/>
        <v>Completar</v>
      </c>
      <c r="JK58" s="134"/>
      <c r="JL58" s="134"/>
      <c r="JM58" s="134"/>
      <c r="JN58" s="136" t="str">
        <f t="shared" si="287"/>
        <v>Completar</v>
      </c>
      <c r="JO58" s="137" t="str">
        <f t="shared" si="288"/>
        <v>Completar</v>
      </c>
      <c r="JP58" s="137" t="str">
        <f t="shared" si="289"/>
        <v>Completar</v>
      </c>
      <c r="JQ58" s="135"/>
      <c r="JR58" s="136" t="str">
        <f t="shared" si="290"/>
        <v>Completar</v>
      </c>
      <c r="JS58" s="237">
        <f t="shared" si="231"/>
        <v>0</v>
      </c>
      <c r="JT58" s="238">
        <f t="shared" si="232"/>
        <v>0</v>
      </c>
      <c r="JU58" s="239" t="str">
        <f>IFERROR(IF(JT58&gt;20*JG58,'Referencia Parámetros'!$D$20,IF(JT58&gt;10*JG58,'Referencia Parámetros'!$D$21,IF(JT58&gt;5*JG58,'Referencia Parámetros'!$D$22, IF(JT58&gt;1,'Referencia Parámetros'!$D$23,"NO APLICA")))),"")</f>
        <v/>
      </c>
      <c r="JV58" s="240" t="str">
        <f t="shared" si="160"/>
        <v/>
      </c>
      <c r="JW58" s="241">
        <f t="shared" si="161"/>
        <v>0</v>
      </c>
      <c r="JX58" s="234">
        <f t="shared" si="233"/>
        <v>0</v>
      </c>
      <c r="JY58" s="234">
        <f t="shared" si="162"/>
        <v>0</v>
      </c>
      <c r="JZ58" s="234">
        <f t="shared" si="234"/>
        <v>0</v>
      </c>
      <c r="KA58" s="242">
        <f t="shared" si="235"/>
        <v>0</v>
      </c>
    </row>
    <row r="59" spans="1:287" x14ac:dyDescent="0.25">
      <c r="A59" s="234">
        <f t="shared" si="163"/>
        <v>47</v>
      </c>
      <c r="B59" s="235" t="str">
        <f t="shared" si="164"/>
        <v/>
      </c>
      <c r="C59" s="236" t="str">
        <f>+IFERROR(VLOOKUP(B59,'Referencia Parámetros'!$A$2:$B$18,2),"")</f>
        <v/>
      </c>
      <c r="D59" s="1"/>
      <c r="E59" s="1"/>
      <c r="F59" s="136" t="str">
        <f>IFERROR(+VLOOKUP(D59,'Año 1'!JI$14:JK$113,3,FALSE),"Completar")</f>
        <v>Completar</v>
      </c>
      <c r="G59" s="134"/>
      <c r="H59" s="134"/>
      <c r="I59" s="134"/>
      <c r="J59" s="136" t="str">
        <f>+IFERROR(VLOOKUP(D59,'Año 1'!JI$14:JS$113,7,0),"Completar")</f>
        <v>Completar</v>
      </c>
      <c r="K59" s="137" t="str">
        <f>IFERROR(VLOOKUP(D59,'Año 1'!JI$14:JS$113,8,FALSE),"Completar")</f>
        <v>Completar</v>
      </c>
      <c r="L59" s="137" t="str">
        <f>IFERROR(VLOOKUP(D59,'Año 1'!JI$14:JS$113,9,FALSE),"Completar")</f>
        <v>Completar</v>
      </c>
      <c r="M59" s="135"/>
      <c r="N59" s="136" t="str">
        <f>IFERROR(VLOOKUP(D59,'Año 1'!JI$14:JS$113,11,FALSE),"Completar")</f>
        <v>Completar</v>
      </c>
      <c r="O59" s="237">
        <f t="shared" si="165"/>
        <v>0</v>
      </c>
      <c r="P59" s="238">
        <f t="shared" si="166"/>
        <v>0</v>
      </c>
      <c r="Q59" s="239" t="str">
        <f>IFERROR(IF(P59&gt;20*C59,'Referencia Parámetros'!$D$20,IF(P59&gt;10*C59,'Referencia Parámetros'!$D$21,IF(P59&gt;5*C59,'Referencia Parámetros'!$D$22, IF(P59&gt;1,'Referencia Parámetros'!$D$23,"NO APLICA")))),"")</f>
        <v/>
      </c>
      <c r="R59" s="240" t="str">
        <f t="shared" si="105"/>
        <v/>
      </c>
      <c r="S59" s="241">
        <f t="shared" si="106"/>
        <v>0</v>
      </c>
      <c r="T59" s="234">
        <f t="shared" si="167"/>
        <v>0</v>
      </c>
      <c r="U59" s="234">
        <f t="shared" si="107"/>
        <v>0</v>
      </c>
      <c r="V59" s="234">
        <f t="shared" si="168"/>
        <v>0</v>
      </c>
      <c r="W59" s="242">
        <f t="shared" si="169"/>
        <v>0</v>
      </c>
      <c r="Y59" s="234">
        <f t="shared" si="170"/>
        <v>47</v>
      </c>
      <c r="Z59" s="235" t="str">
        <f t="shared" si="108"/>
        <v/>
      </c>
      <c r="AA59" s="236" t="str">
        <f>IFERROR(VLOOKUP(Z59,'Referencia Parámetros'!$A$2:$B$15,2),"")</f>
        <v/>
      </c>
      <c r="AB59" s="1"/>
      <c r="AC59" s="1"/>
      <c r="AD59" s="136" t="str">
        <f t="shared" si="236"/>
        <v>Completar</v>
      </c>
      <c r="AE59" s="134"/>
      <c r="AF59" s="134"/>
      <c r="AG59" s="134"/>
      <c r="AH59" s="136" t="str">
        <f t="shared" si="237"/>
        <v>Completar</v>
      </c>
      <c r="AI59" s="137" t="str">
        <f t="shared" si="238"/>
        <v>Completar</v>
      </c>
      <c r="AJ59" s="137" t="str">
        <f t="shared" si="239"/>
        <v>Completar</v>
      </c>
      <c r="AK59" s="135"/>
      <c r="AL59" s="136" t="str">
        <f t="shared" si="240"/>
        <v>Completar</v>
      </c>
      <c r="AM59" s="237">
        <f t="shared" si="171"/>
        <v>0</v>
      </c>
      <c r="AN59" s="238">
        <f t="shared" si="172"/>
        <v>0</v>
      </c>
      <c r="AO59" s="239" t="str">
        <f>IFERROR(IF(AN59&gt;20*AA59,'Referencia Parámetros'!$D$20,IF(AN59&gt;10*AA59,'Referencia Parámetros'!$D$21,IF(AN59&gt;5*AA59,'Referencia Parámetros'!$D$22, IF(AN59&gt;1,'Referencia Parámetros'!$D$23,"NO APLICA")))),"")</f>
        <v/>
      </c>
      <c r="AP59" s="240" t="str">
        <f t="shared" si="110"/>
        <v/>
      </c>
      <c r="AQ59" s="241">
        <f t="shared" si="111"/>
        <v>0</v>
      </c>
      <c r="AR59" s="234">
        <f t="shared" si="173"/>
        <v>0</v>
      </c>
      <c r="AS59" s="234">
        <f t="shared" si="112"/>
        <v>0</v>
      </c>
      <c r="AT59" s="234">
        <f t="shared" si="174"/>
        <v>0</v>
      </c>
      <c r="AU59" s="242">
        <f t="shared" si="175"/>
        <v>0</v>
      </c>
      <c r="AW59" s="234">
        <f t="shared" si="176"/>
        <v>47</v>
      </c>
      <c r="AX59" s="235" t="str">
        <f t="shared" si="113"/>
        <v/>
      </c>
      <c r="AY59" s="236" t="str">
        <f>IFERROR(VLOOKUP(AX59,'Referencia Parámetros'!$A$2:$B$15,2),"")</f>
        <v/>
      </c>
      <c r="AZ59" s="1"/>
      <c r="BA59" s="1"/>
      <c r="BB59" s="136" t="str">
        <f t="shared" si="241"/>
        <v>Completar</v>
      </c>
      <c r="BC59" s="134"/>
      <c r="BD59" s="134"/>
      <c r="BE59" s="134"/>
      <c r="BF59" s="136" t="str">
        <f t="shared" si="242"/>
        <v>Completar</v>
      </c>
      <c r="BG59" s="137" t="str">
        <f t="shared" si="243"/>
        <v>Completar</v>
      </c>
      <c r="BH59" s="137" t="str">
        <f t="shared" si="244"/>
        <v>Completar</v>
      </c>
      <c r="BI59" s="135"/>
      <c r="BJ59" s="136" t="str">
        <f t="shared" si="245"/>
        <v>Completar</v>
      </c>
      <c r="BK59" s="237">
        <f t="shared" si="177"/>
        <v>0</v>
      </c>
      <c r="BL59" s="238">
        <f t="shared" si="178"/>
        <v>0</v>
      </c>
      <c r="BM59" s="239" t="str">
        <f>IFERROR(IF(BL59&gt;20*AY59,'Referencia Parámetros'!$D$20,IF(BL59&gt;10*AY59,'Referencia Parámetros'!$D$21,IF(BL59&gt;5*AY59,'Referencia Parámetros'!$D$22, IF(BL59&gt;1,'Referencia Parámetros'!$D$23,"NO APLICA")))),"")</f>
        <v/>
      </c>
      <c r="BN59" s="240" t="str">
        <f t="shared" si="115"/>
        <v/>
      </c>
      <c r="BO59" s="241">
        <f t="shared" si="116"/>
        <v>0</v>
      </c>
      <c r="BP59" s="234">
        <f t="shared" si="179"/>
        <v>0</v>
      </c>
      <c r="BQ59" s="234">
        <f t="shared" si="117"/>
        <v>0</v>
      </c>
      <c r="BR59" s="234">
        <f t="shared" si="180"/>
        <v>0</v>
      </c>
      <c r="BS59" s="242">
        <f t="shared" si="181"/>
        <v>0</v>
      </c>
      <c r="BU59" s="234">
        <f t="shared" si="182"/>
        <v>47</v>
      </c>
      <c r="BV59" s="235" t="str">
        <f t="shared" si="118"/>
        <v/>
      </c>
      <c r="BW59" s="236" t="str">
        <f>IFERROR(VLOOKUP(BV59,'Referencia Parámetros'!$A$2:$B$15,2),"")</f>
        <v/>
      </c>
      <c r="BX59" s="1"/>
      <c r="BY59" s="1"/>
      <c r="BZ59" s="136" t="str">
        <f t="shared" si="246"/>
        <v>Completar</v>
      </c>
      <c r="CA59" s="134"/>
      <c r="CB59" s="134"/>
      <c r="CC59" s="134"/>
      <c r="CD59" s="136" t="str">
        <f t="shared" si="247"/>
        <v>Completar</v>
      </c>
      <c r="CE59" s="137" t="str">
        <f t="shared" si="248"/>
        <v>Completar</v>
      </c>
      <c r="CF59" s="137" t="str">
        <f t="shared" si="249"/>
        <v>Completar</v>
      </c>
      <c r="CG59" s="135"/>
      <c r="CH59" s="136" t="str">
        <f t="shared" si="250"/>
        <v>Completar</v>
      </c>
      <c r="CI59" s="237">
        <f t="shared" si="183"/>
        <v>0</v>
      </c>
      <c r="CJ59" s="238">
        <f t="shared" si="184"/>
        <v>0</v>
      </c>
      <c r="CK59" s="239" t="str">
        <f>IFERROR(IF(CJ59&gt;20*BW59,'Referencia Parámetros'!$D$20,IF(CJ59&gt;10*BW59,'Referencia Parámetros'!$D$21,IF(CJ59&gt;5*BW59,'Referencia Parámetros'!$D$22, IF(CJ59&gt;1,'Referencia Parámetros'!$D$23,"NO APLICA")))),"")</f>
        <v/>
      </c>
      <c r="CL59" s="240" t="str">
        <f t="shared" si="120"/>
        <v/>
      </c>
      <c r="CM59" s="241">
        <f t="shared" si="121"/>
        <v>0</v>
      </c>
      <c r="CN59" s="234">
        <f t="shared" si="185"/>
        <v>0</v>
      </c>
      <c r="CO59" s="234">
        <f t="shared" si="122"/>
        <v>0</v>
      </c>
      <c r="CP59" s="234">
        <f t="shared" si="186"/>
        <v>0</v>
      </c>
      <c r="CQ59" s="242">
        <f t="shared" si="187"/>
        <v>0</v>
      </c>
      <c r="CS59" s="234">
        <f t="shared" si="188"/>
        <v>47</v>
      </c>
      <c r="CT59" s="235" t="str">
        <f t="shared" si="123"/>
        <v/>
      </c>
      <c r="CU59" s="236" t="str">
        <f>IFERROR(+VLOOKUP(CT59,'Referencia Parámetros'!$A$2:$B$15,2),"")</f>
        <v/>
      </c>
      <c r="CV59" s="1"/>
      <c r="CW59" s="1"/>
      <c r="CX59" s="136" t="str">
        <f t="shared" si="251"/>
        <v>Completar</v>
      </c>
      <c r="CY59" s="134"/>
      <c r="CZ59" s="134"/>
      <c r="DA59" s="134"/>
      <c r="DB59" s="136" t="str">
        <f t="shared" si="252"/>
        <v>Completar</v>
      </c>
      <c r="DC59" s="137" t="str">
        <f t="shared" si="253"/>
        <v>Completar</v>
      </c>
      <c r="DD59" s="137" t="str">
        <f t="shared" si="254"/>
        <v>Completar</v>
      </c>
      <c r="DE59" s="135"/>
      <c r="DF59" s="136" t="str">
        <f t="shared" si="255"/>
        <v>Completar</v>
      </c>
      <c r="DG59" s="237">
        <f t="shared" si="189"/>
        <v>0</v>
      </c>
      <c r="DH59" s="238">
        <f t="shared" si="190"/>
        <v>0</v>
      </c>
      <c r="DI59" s="239" t="str">
        <f>IFERROR(IF(DH59&gt;20*CU59,'Referencia Parámetros'!$D$20,IF(DH59&gt;10*CU59,'Referencia Parámetros'!$D$21,IF(DH59&gt;5*CU59,'Referencia Parámetros'!$D$22, IF(DH59&gt;1,'Referencia Parámetros'!$D$23,"NO APLICA")))),"")</f>
        <v/>
      </c>
      <c r="DJ59" s="240" t="str">
        <f t="shared" si="125"/>
        <v/>
      </c>
      <c r="DK59" s="241">
        <f t="shared" si="126"/>
        <v>0</v>
      </c>
      <c r="DL59" s="234">
        <f t="shared" si="191"/>
        <v>0</v>
      </c>
      <c r="DM59" s="234">
        <f t="shared" si="127"/>
        <v>0</v>
      </c>
      <c r="DN59" s="234">
        <f t="shared" si="192"/>
        <v>0</v>
      </c>
      <c r="DO59" s="242">
        <f t="shared" si="193"/>
        <v>0</v>
      </c>
      <c r="DQ59" s="234">
        <f t="shared" si="194"/>
        <v>47</v>
      </c>
      <c r="DR59" s="235" t="str">
        <f t="shared" si="128"/>
        <v/>
      </c>
      <c r="DS59" s="236" t="str">
        <f>IFERROR(+VLOOKUP(DR59,'Referencia Parámetros'!$A$2:$B$15,2),"")</f>
        <v/>
      </c>
      <c r="DT59" s="1"/>
      <c r="DU59" s="1"/>
      <c r="DV59" s="136" t="str">
        <f t="shared" si="256"/>
        <v>Completar</v>
      </c>
      <c r="DW59" s="134"/>
      <c r="DX59" s="134"/>
      <c r="DY59" s="134"/>
      <c r="DZ59" s="136" t="str">
        <f t="shared" si="257"/>
        <v>Completar</v>
      </c>
      <c r="EA59" s="137" t="str">
        <f t="shared" si="258"/>
        <v>Completar</v>
      </c>
      <c r="EB59" s="137" t="str">
        <f t="shared" si="259"/>
        <v>Completar</v>
      </c>
      <c r="EC59" s="135"/>
      <c r="ED59" s="136" t="str">
        <f t="shared" si="260"/>
        <v>Completar</v>
      </c>
      <c r="EE59" s="237">
        <f t="shared" si="195"/>
        <v>0</v>
      </c>
      <c r="EF59" s="238">
        <f t="shared" si="196"/>
        <v>0</v>
      </c>
      <c r="EG59" s="239" t="str">
        <f>IFERROR(IF(EF59&gt;20*DS59,'Referencia Parámetros'!$D$20,IF(EF59&gt;10*DS59,'Referencia Parámetros'!$D$21,IF(EF59&gt;5*DS59,'Referencia Parámetros'!$D$22, IF(EF59&gt;1,'Referencia Parámetros'!$D$23,"NO APLICA")))),"")</f>
        <v/>
      </c>
      <c r="EH59" s="240" t="str">
        <f t="shared" si="130"/>
        <v/>
      </c>
      <c r="EI59" s="241">
        <f t="shared" si="131"/>
        <v>0</v>
      </c>
      <c r="EJ59" s="234">
        <f t="shared" si="197"/>
        <v>0</v>
      </c>
      <c r="EK59" s="234">
        <f t="shared" si="132"/>
        <v>0</v>
      </c>
      <c r="EL59" s="234">
        <f t="shared" si="198"/>
        <v>0</v>
      </c>
      <c r="EM59" s="242">
        <f t="shared" si="199"/>
        <v>0</v>
      </c>
      <c r="EO59" s="234">
        <f t="shared" si="200"/>
        <v>47</v>
      </c>
      <c r="EP59" s="235" t="str">
        <f t="shared" si="133"/>
        <v/>
      </c>
      <c r="EQ59" s="236" t="str">
        <f>IFERROR(+VLOOKUP(EP59,'Referencia Parámetros'!$A$2:$B$15,2),"")</f>
        <v/>
      </c>
      <c r="ER59" s="1"/>
      <c r="ES59" s="1"/>
      <c r="ET59" s="136" t="str">
        <f t="shared" si="261"/>
        <v>Completar</v>
      </c>
      <c r="EU59" s="134"/>
      <c r="EV59" s="134"/>
      <c r="EW59" s="134"/>
      <c r="EX59" s="136" t="str">
        <f t="shared" si="262"/>
        <v>Completar</v>
      </c>
      <c r="EY59" s="137" t="str">
        <f t="shared" si="263"/>
        <v>Completar</v>
      </c>
      <c r="EZ59" s="137" t="str">
        <f t="shared" si="264"/>
        <v>Completar</v>
      </c>
      <c r="FA59" s="135"/>
      <c r="FB59" s="136" t="str">
        <f t="shared" si="265"/>
        <v>Completar</v>
      </c>
      <c r="FC59" s="237">
        <f t="shared" si="201"/>
        <v>0</v>
      </c>
      <c r="FD59" s="238">
        <f t="shared" si="202"/>
        <v>0</v>
      </c>
      <c r="FE59" s="239" t="str">
        <f>IFERROR(IF(FD59&gt;20*EQ59,'Referencia Parámetros'!$D$20,IF(FD59&gt;10*EQ59,'Referencia Parámetros'!$D$21,IF(FD59&gt;5*EQ59,'Referencia Parámetros'!$D$22, IF(FD59&gt;1,'Referencia Parámetros'!$D$23,"NO APLICA")))),"")</f>
        <v/>
      </c>
      <c r="FF59" s="240" t="str">
        <f t="shared" si="135"/>
        <v/>
      </c>
      <c r="FG59" s="241">
        <f t="shared" si="136"/>
        <v>0</v>
      </c>
      <c r="FH59" s="234">
        <f t="shared" si="203"/>
        <v>0</v>
      </c>
      <c r="FI59" s="234">
        <f t="shared" si="137"/>
        <v>0</v>
      </c>
      <c r="FJ59" s="234">
        <f t="shared" si="204"/>
        <v>0</v>
      </c>
      <c r="FK59" s="242">
        <f t="shared" si="205"/>
        <v>0</v>
      </c>
      <c r="FM59" s="234">
        <f t="shared" si="206"/>
        <v>47</v>
      </c>
      <c r="FN59" s="235" t="str">
        <f t="shared" si="138"/>
        <v/>
      </c>
      <c r="FO59" s="236" t="str">
        <f>IFERROR(+VLOOKUP(FN59,'Referencia Parámetros'!$A$2:$B$15,2),"")</f>
        <v/>
      </c>
      <c r="FP59" s="1"/>
      <c r="FQ59" s="1"/>
      <c r="FR59" s="136" t="str">
        <f t="shared" si="266"/>
        <v>Completar</v>
      </c>
      <c r="FS59" s="134"/>
      <c r="FT59" s="134"/>
      <c r="FU59" s="134"/>
      <c r="FV59" s="136" t="str">
        <f t="shared" si="267"/>
        <v>Completar</v>
      </c>
      <c r="FW59" s="137" t="str">
        <f t="shared" si="268"/>
        <v>Completar</v>
      </c>
      <c r="FX59" s="137" t="str">
        <f t="shared" si="269"/>
        <v>Completar</v>
      </c>
      <c r="FY59" s="135"/>
      <c r="FZ59" s="136" t="str">
        <f t="shared" si="270"/>
        <v>Completar</v>
      </c>
      <c r="GA59" s="237">
        <f t="shared" si="207"/>
        <v>0</v>
      </c>
      <c r="GB59" s="238">
        <f t="shared" si="208"/>
        <v>0</v>
      </c>
      <c r="GC59" s="239" t="str">
        <f>IFERROR(IF(GB59&gt;20*FO59,'Referencia Parámetros'!$D$20,IF(GB59&gt;10*FO59,'Referencia Parámetros'!$D$21,IF(GB59&gt;5*FO59,'Referencia Parámetros'!$D$22, IF(GB59&gt;1,'Referencia Parámetros'!$D$23,"NO APLICA")))),"")</f>
        <v/>
      </c>
      <c r="GD59" s="240" t="str">
        <f t="shared" si="140"/>
        <v/>
      </c>
      <c r="GE59" s="241">
        <f t="shared" si="141"/>
        <v>0</v>
      </c>
      <c r="GF59" s="234">
        <f t="shared" si="209"/>
        <v>0</v>
      </c>
      <c r="GG59" s="234">
        <f t="shared" si="142"/>
        <v>0</v>
      </c>
      <c r="GH59" s="234">
        <f t="shared" si="210"/>
        <v>0</v>
      </c>
      <c r="GI59" s="242">
        <f t="shared" si="211"/>
        <v>0</v>
      </c>
      <c r="GK59" s="234">
        <f t="shared" si="212"/>
        <v>47</v>
      </c>
      <c r="GL59" s="235" t="str">
        <f t="shared" si="143"/>
        <v/>
      </c>
      <c r="GM59" s="236" t="str">
        <f>IFERROR(+VLOOKUP(GL59,'Referencia Parámetros'!$A$2:$B$15,2),"")</f>
        <v/>
      </c>
      <c r="GN59" s="1"/>
      <c r="GO59" s="1"/>
      <c r="GP59" s="136" t="str">
        <f t="shared" si="271"/>
        <v>Completar</v>
      </c>
      <c r="GQ59" s="134"/>
      <c r="GR59" s="134"/>
      <c r="GS59" s="134"/>
      <c r="GT59" s="136" t="str">
        <f t="shared" si="272"/>
        <v>Completar</v>
      </c>
      <c r="GU59" s="137" t="str">
        <f t="shared" si="273"/>
        <v>Completar</v>
      </c>
      <c r="GV59" s="137" t="str">
        <f t="shared" si="274"/>
        <v>Completar</v>
      </c>
      <c r="GW59" s="135"/>
      <c r="GX59" s="136" t="str">
        <f t="shared" si="275"/>
        <v>Completar</v>
      </c>
      <c r="GY59" s="237">
        <f t="shared" si="213"/>
        <v>0</v>
      </c>
      <c r="GZ59" s="238">
        <f t="shared" si="214"/>
        <v>0</v>
      </c>
      <c r="HA59" s="239" t="str">
        <f>IFERROR(IF(GZ59&gt;20*GM59,'Referencia Parámetros'!$D$20,IF(GZ59&gt;10*GM59,'Referencia Parámetros'!$D$21,IF(GZ59&gt;5*GM59,'Referencia Parámetros'!$D$22, IF(GZ59&gt;1,'Referencia Parámetros'!$D$23,"NO APLICA")))),"")</f>
        <v/>
      </c>
      <c r="HB59" s="240" t="str">
        <f t="shared" si="145"/>
        <v/>
      </c>
      <c r="HC59" s="241">
        <f t="shared" si="146"/>
        <v>0</v>
      </c>
      <c r="HD59" s="234">
        <f t="shared" si="215"/>
        <v>0</v>
      </c>
      <c r="HE59" s="234">
        <f t="shared" si="147"/>
        <v>0</v>
      </c>
      <c r="HF59" s="234">
        <f t="shared" si="216"/>
        <v>0</v>
      </c>
      <c r="HG59" s="242">
        <f t="shared" si="217"/>
        <v>0</v>
      </c>
      <c r="HI59" s="234">
        <f t="shared" si="218"/>
        <v>47</v>
      </c>
      <c r="HJ59" s="235" t="str">
        <f t="shared" si="148"/>
        <v/>
      </c>
      <c r="HK59" s="236" t="str">
        <f>IFERROR(+VLOOKUP(HJ59,'Referencia Parámetros'!$A$2:$B$15,2),"")</f>
        <v/>
      </c>
      <c r="HL59" s="1"/>
      <c r="HM59" s="1"/>
      <c r="HN59" s="136" t="str">
        <f t="shared" si="276"/>
        <v>Completar</v>
      </c>
      <c r="HO59" s="134"/>
      <c r="HP59" s="134"/>
      <c r="HQ59" s="134"/>
      <c r="HR59" s="136" t="str">
        <f t="shared" si="277"/>
        <v>Completar</v>
      </c>
      <c r="HS59" s="137" t="str">
        <f t="shared" si="278"/>
        <v>Completar</v>
      </c>
      <c r="HT59" s="137" t="str">
        <f t="shared" si="279"/>
        <v>Completar</v>
      </c>
      <c r="HU59" s="135"/>
      <c r="HV59" s="136" t="str">
        <f t="shared" si="280"/>
        <v>Completar</v>
      </c>
      <c r="HW59" s="237">
        <f t="shared" si="219"/>
        <v>0</v>
      </c>
      <c r="HX59" s="238">
        <f t="shared" si="220"/>
        <v>0</v>
      </c>
      <c r="HY59" s="239" t="str">
        <f>IFERROR(IF(HX59&gt;20*HK59,'Referencia Parámetros'!$D$20,IF(HX59&gt;10*HK59,'Referencia Parámetros'!$D$21,IF(HX59&gt;5*HK59,'Referencia Parámetros'!$D$22, IF(HX59&gt;1,'Referencia Parámetros'!$D$23,"NO APLICA")))),"")</f>
        <v/>
      </c>
      <c r="HZ59" s="240" t="str">
        <f t="shared" si="150"/>
        <v/>
      </c>
      <c r="IA59" s="241">
        <f t="shared" si="151"/>
        <v>0</v>
      </c>
      <c r="IB59" s="234">
        <f t="shared" si="221"/>
        <v>0</v>
      </c>
      <c r="IC59" s="234">
        <f t="shared" si="152"/>
        <v>0</v>
      </c>
      <c r="ID59" s="234">
        <f t="shared" si="222"/>
        <v>0</v>
      </c>
      <c r="IE59" s="242">
        <f t="shared" si="223"/>
        <v>0</v>
      </c>
      <c r="IG59" s="234">
        <f t="shared" si="224"/>
        <v>47</v>
      </c>
      <c r="IH59" s="235" t="str">
        <f t="shared" si="153"/>
        <v/>
      </c>
      <c r="II59" s="236" t="str">
        <f>IFERROR(+VLOOKUP(IH59,'Referencia Parámetros'!$A$2:$B$15,2),"")</f>
        <v/>
      </c>
      <c r="IJ59" s="1"/>
      <c r="IK59" s="1"/>
      <c r="IL59" s="136" t="str">
        <f t="shared" si="281"/>
        <v>Completar</v>
      </c>
      <c r="IM59" s="134"/>
      <c r="IN59" s="134"/>
      <c r="IO59" s="134"/>
      <c r="IP59" s="136" t="str">
        <f t="shared" si="282"/>
        <v>Completar</v>
      </c>
      <c r="IQ59" s="137" t="str">
        <f t="shared" si="283"/>
        <v>Completar</v>
      </c>
      <c r="IR59" s="137" t="str">
        <f t="shared" si="284"/>
        <v>Completar</v>
      </c>
      <c r="IS59" s="135"/>
      <c r="IT59" s="136" t="str">
        <f t="shared" si="285"/>
        <v>Completar</v>
      </c>
      <c r="IU59" s="237">
        <f t="shared" si="225"/>
        <v>0</v>
      </c>
      <c r="IV59" s="238">
        <f t="shared" si="226"/>
        <v>0</v>
      </c>
      <c r="IW59" s="239" t="str">
        <f>IFERROR(IF(IV59&gt;20*II59,'Referencia Parámetros'!$D$20,IF(IV59&gt;10*II59,'Referencia Parámetros'!$D$21,IF(IV59&gt;5*II59,'Referencia Parámetros'!$D$22, IF(IV59&gt;1,'Referencia Parámetros'!$D$23,"NO APLICA")))),"")</f>
        <v/>
      </c>
      <c r="IX59" s="240" t="str">
        <f t="shared" si="155"/>
        <v/>
      </c>
      <c r="IY59" s="241">
        <f t="shared" si="156"/>
        <v>0</v>
      </c>
      <c r="IZ59" s="234">
        <f t="shared" si="227"/>
        <v>0</v>
      </c>
      <c r="JA59" s="234">
        <f t="shared" si="157"/>
        <v>0</v>
      </c>
      <c r="JB59" s="234">
        <f t="shared" si="228"/>
        <v>0</v>
      </c>
      <c r="JC59" s="242">
        <f t="shared" si="229"/>
        <v>0</v>
      </c>
      <c r="JD59" s="198"/>
      <c r="JE59" s="234">
        <f t="shared" si="230"/>
        <v>47</v>
      </c>
      <c r="JF59" s="235" t="str">
        <f t="shared" si="158"/>
        <v/>
      </c>
      <c r="JG59" s="236" t="str">
        <f>IFERROR(+VLOOKUP(JF59,'Referencia Parámetros'!$A$2:$B$15,2),"")</f>
        <v/>
      </c>
      <c r="JH59" s="1"/>
      <c r="JI59" s="1"/>
      <c r="JJ59" s="136" t="str">
        <f t="shared" si="286"/>
        <v>Completar</v>
      </c>
      <c r="JK59" s="134"/>
      <c r="JL59" s="134"/>
      <c r="JM59" s="134"/>
      <c r="JN59" s="136" t="str">
        <f t="shared" si="287"/>
        <v>Completar</v>
      </c>
      <c r="JO59" s="137" t="str">
        <f t="shared" si="288"/>
        <v>Completar</v>
      </c>
      <c r="JP59" s="137" t="str">
        <f t="shared" si="289"/>
        <v>Completar</v>
      </c>
      <c r="JQ59" s="135"/>
      <c r="JR59" s="136" t="str">
        <f t="shared" si="290"/>
        <v>Completar</v>
      </c>
      <c r="JS59" s="237">
        <f t="shared" si="231"/>
        <v>0</v>
      </c>
      <c r="JT59" s="238">
        <f t="shared" si="232"/>
        <v>0</v>
      </c>
      <c r="JU59" s="239" t="str">
        <f>IFERROR(IF(JT59&gt;20*JG59,'Referencia Parámetros'!$D$20,IF(JT59&gt;10*JG59,'Referencia Parámetros'!$D$21,IF(JT59&gt;5*JG59,'Referencia Parámetros'!$D$22, IF(JT59&gt;1,'Referencia Parámetros'!$D$23,"NO APLICA")))),"")</f>
        <v/>
      </c>
      <c r="JV59" s="240" t="str">
        <f t="shared" si="160"/>
        <v/>
      </c>
      <c r="JW59" s="241">
        <f t="shared" si="161"/>
        <v>0</v>
      </c>
      <c r="JX59" s="234">
        <f t="shared" si="233"/>
        <v>0</v>
      </c>
      <c r="JY59" s="234">
        <f t="shared" si="162"/>
        <v>0</v>
      </c>
      <c r="JZ59" s="234">
        <f t="shared" si="234"/>
        <v>0</v>
      </c>
      <c r="KA59" s="242">
        <f t="shared" si="235"/>
        <v>0</v>
      </c>
    </row>
    <row r="60" spans="1:287" x14ac:dyDescent="0.25">
      <c r="A60" s="234">
        <f t="shared" si="163"/>
        <v>48</v>
      </c>
      <c r="B60" s="235" t="str">
        <f t="shared" si="164"/>
        <v/>
      </c>
      <c r="C60" s="236" t="str">
        <f>+IFERROR(VLOOKUP(B60,'Referencia Parámetros'!$A$2:$B$18,2),"")</f>
        <v/>
      </c>
      <c r="D60" s="1"/>
      <c r="E60" s="1"/>
      <c r="F60" s="136" t="str">
        <f>IFERROR(+VLOOKUP(D60,'Año 1'!JI$14:JK$113,3,FALSE),"Completar")</f>
        <v>Completar</v>
      </c>
      <c r="G60" s="134"/>
      <c r="H60" s="134"/>
      <c r="I60" s="134"/>
      <c r="J60" s="136" t="str">
        <f>+IFERROR(VLOOKUP(D60,'Año 1'!JI$14:JS$113,7,0),"Completar")</f>
        <v>Completar</v>
      </c>
      <c r="K60" s="137" t="str">
        <f>IFERROR(VLOOKUP(D60,'Año 1'!JI$14:JS$113,8,FALSE),"Completar")</f>
        <v>Completar</v>
      </c>
      <c r="L60" s="137" t="str">
        <f>IFERROR(VLOOKUP(D60,'Año 1'!JI$14:JS$113,9,FALSE),"Completar")</f>
        <v>Completar</v>
      </c>
      <c r="M60" s="135"/>
      <c r="N60" s="136" t="str">
        <f>IFERROR(VLOOKUP(D60,'Año 1'!JI$14:JS$113,11,FALSE),"Completar")</f>
        <v>Completar</v>
      </c>
      <c r="O60" s="237">
        <f t="shared" si="165"/>
        <v>0</v>
      </c>
      <c r="P60" s="238">
        <f t="shared" si="166"/>
        <v>0</v>
      </c>
      <c r="Q60" s="239" t="str">
        <f>IFERROR(IF(P60&gt;20*C60,'Referencia Parámetros'!$D$20,IF(P60&gt;10*C60,'Referencia Parámetros'!$D$21,IF(P60&gt;5*C60,'Referencia Parámetros'!$D$22, IF(P60&gt;1,'Referencia Parámetros'!$D$23,"NO APLICA")))),"")</f>
        <v/>
      </c>
      <c r="R60" s="240" t="str">
        <f t="shared" si="105"/>
        <v/>
      </c>
      <c r="S60" s="241">
        <f t="shared" si="106"/>
        <v>0</v>
      </c>
      <c r="T60" s="234">
        <f t="shared" si="167"/>
        <v>0</v>
      </c>
      <c r="U60" s="234">
        <f t="shared" si="107"/>
        <v>0</v>
      </c>
      <c r="V60" s="234">
        <f t="shared" si="168"/>
        <v>0</v>
      </c>
      <c r="W60" s="242">
        <f t="shared" si="169"/>
        <v>0</v>
      </c>
      <c r="Y60" s="234">
        <f t="shared" si="170"/>
        <v>48</v>
      </c>
      <c r="Z60" s="235" t="str">
        <f t="shared" si="108"/>
        <v/>
      </c>
      <c r="AA60" s="236" t="str">
        <f>IFERROR(VLOOKUP(Z60,'Referencia Parámetros'!$A$2:$B$15,2),"")</f>
        <v/>
      </c>
      <c r="AB60" s="1"/>
      <c r="AC60" s="1"/>
      <c r="AD60" s="136" t="str">
        <f t="shared" si="236"/>
        <v>Completar</v>
      </c>
      <c r="AE60" s="134"/>
      <c r="AF60" s="134"/>
      <c r="AG60" s="134"/>
      <c r="AH60" s="136" t="str">
        <f t="shared" si="237"/>
        <v>Completar</v>
      </c>
      <c r="AI60" s="137" t="str">
        <f t="shared" si="238"/>
        <v>Completar</v>
      </c>
      <c r="AJ60" s="137" t="str">
        <f t="shared" si="239"/>
        <v>Completar</v>
      </c>
      <c r="AK60" s="135"/>
      <c r="AL60" s="136" t="str">
        <f t="shared" si="240"/>
        <v>Completar</v>
      </c>
      <c r="AM60" s="237">
        <f t="shared" si="171"/>
        <v>0</v>
      </c>
      <c r="AN60" s="238">
        <f t="shared" si="172"/>
        <v>0</v>
      </c>
      <c r="AO60" s="239" t="str">
        <f>IFERROR(IF(AN60&gt;20*AA60,'Referencia Parámetros'!$D$20,IF(AN60&gt;10*AA60,'Referencia Parámetros'!$D$21,IF(AN60&gt;5*AA60,'Referencia Parámetros'!$D$22, IF(AN60&gt;1,'Referencia Parámetros'!$D$23,"NO APLICA")))),"")</f>
        <v/>
      </c>
      <c r="AP60" s="240" t="str">
        <f t="shared" si="110"/>
        <v/>
      </c>
      <c r="AQ60" s="241">
        <f t="shared" si="111"/>
        <v>0</v>
      </c>
      <c r="AR60" s="234">
        <f t="shared" si="173"/>
        <v>0</v>
      </c>
      <c r="AS60" s="234">
        <f t="shared" si="112"/>
        <v>0</v>
      </c>
      <c r="AT60" s="234">
        <f t="shared" si="174"/>
        <v>0</v>
      </c>
      <c r="AU60" s="242">
        <f t="shared" si="175"/>
        <v>0</v>
      </c>
      <c r="AW60" s="234">
        <f t="shared" si="176"/>
        <v>48</v>
      </c>
      <c r="AX60" s="235" t="str">
        <f t="shared" si="113"/>
        <v/>
      </c>
      <c r="AY60" s="236" t="str">
        <f>IFERROR(VLOOKUP(AX60,'Referencia Parámetros'!$A$2:$B$15,2),"")</f>
        <v/>
      </c>
      <c r="AZ60" s="1"/>
      <c r="BA60" s="1"/>
      <c r="BB60" s="136" t="str">
        <f t="shared" si="241"/>
        <v>Completar</v>
      </c>
      <c r="BC60" s="134"/>
      <c r="BD60" s="134"/>
      <c r="BE60" s="134"/>
      <c r="BF60" s="136" t="str">
        <f t="shared" si="242"/>
        <v>Completar</v>
      </c>
      <c r="BG60" s="137" t="str">
        <f t="shared" si="243"/>
        <v>Completar</v>
      </c>
      <c r="BH60" s="137" t="str">
        <f t="shared" si="244"/>
        <v>Completar</v>
      </c>
      <c r="BI60" s="135"/>
      <c r="BJ60" s="136" t="str">
        <f t="shared" si="245"/>
        <v>Completar</v>
      </c>
      <c r="BK60" s="237">
        <f t="shared" si="177"/>
        <v>0</v>
      </c>
      <c r="BL60" s="238">
        <f t="shared" si="178"/>
        <v>0</v>
      </c>
      <c r="BM60" s="239" t="str">
        <f>IFERROR(IF(BL60&gt;20*AY60,'Referencia Parámetros'!$D$20,IF(BL60&gt;10*AY60,'Referencia Parámetros'!$D$21,IF(BL60&gt;5*AY60,'Referencia Parámetros'!$D$22, IF(BL60&gt;1,'Referencia Parámetros'!$D$23,"NO APLICA")))),"")</f>
        <v/>
      </c>
      <c r="BN60" s="240" t="str">
        <f t="shared" si="115"/>
        <v/>
      </c>
      <c r="BO60" s="241">
        <f t="shared" si="116"/>
        <v>0</v>
      </c>
      <c r="BP60" s="234">
        <f t="shared" si="179"/>
        <v>0</v>
      </c>
      <c r="BQ60" s="234">
        <f t="shared" si="117"/>
        <v>0</v>
      </c>
      <c r="BR60" s="234">
        <f t="shared" si="180"/>
        <v>0</v>
      </c>
      <c r="BS60" s="242">
        <f t="shared" si="181"/>
        <v>0</v>
      </c>
      <c r="BU60" s="234">
        <f t="shared" si="182"/>
        <v>48</v>
      </c>
      <c r="BV60" s="235" t="str">
        <f t="shared" si="118"/>
        <v/>
      </c>
      <c r="BW60" s="236" t="str">
        <f>IFERROR(VLOOKUP(BV60,'Referencia Parámetros'!$A$2:$B$15,2),"")</f>
        <v/>
      </c>
      <c r="BX60" s="1"/>
      <c r="BY60" s="1"/>
      <c r="BZ60" s="136" t="str">
        <f t="shared" si="246"/>
        <v>Completar</v>
      </c>
      <c r="CA60" s="134"/>
      <c r="CB60" s="134"/>
      <c r="CC60" s="134"/>
      <c r="CD60" s="136" t="str">
        <f t="shared" si="247"/>
        <v>Completar</v>
      </c>
      <c r="CE60" s="137" t="str">
        <f t="shared" si="248"/>
        <v>Completar</v>
      </c>
      <c r="CF60" s="137" t="str">
        <f t="shared" si="249"/>
        <v>Completar</v>
      </c>
      <c r="CG60" s="135"/>
      <c r="CH60" s="136" t="str">
        <f t="shared" si="250"/>
        <v>Completar</v>
      </c>
      <c r="CI60" s="237">
        <f t="shared" si="183"/>
        <v>0</v>
      </c>
      <c r="CJ60" s="238">
        <f t="shared" si="184"/>
        <v>0</v>
      </c>
      <c r="CK60" s="239" t="str">
        <f>IFERROR(IF(CJ60&gt;20*BW60,'Referencia Parámetros'!$D$20,IF(CJ60&gt;10*BW60,'Referencia Parámetros'!$D$21,IF(CJ60&gt;5*BW60,'Referencia Parámetros'!$D$22, IF(CJ60&gt;1,'Referencia Parámetros'!$D$23,"NO APLICA")))),"")</f>
        <v/>
      </c>
      <c r="CL60" s="240" t="str">
        <f t="shared" si="120"/>
        <v/>
      </c>
      <c r="CM60" s="241">
        <f t="shared" si="121"/>
        <v>0</v>
      </c>
      <c r="CN60" s="234">
        <f t="shared" si="185"/>
        <v>0</v>
      </c>
      <c r="CO60" s="234">
        <f t="shared" si="122"/>
        <v>0</v>
      </c>
      <c r="CP60" s="234">
        <f t="shared" si="186"/>
        <v>0</v>
      </c>
      <c r="CQ60" s="242">
        <f t="shared" si="187"/>
        <v>0</v>
      </c>
      <c r="CS60" s="234">
        <f t="shared" si="188"/>
        <v>48</v>
      </c>
      <c r="CT60" s="235" t="str">
        <f t="shared" si="123"/>
        <v/>
      </c>
      <c r="CU60" s="236" t="str">
        <f>IFERROR(+VLOOKUP(CT60,'Referencia Parámetros'!$A$2:$B$15,2),"")</f>
        <v/>
      </c>
      <c r="CV60" s="1"/>
      <c r="CW60" s="1"/>
      <c r="CX60" s="136" t="str">
        <f t="shared" si="251"/>
        <v>Completar</v>
      </c>
      <c r="CY60" s="134"/>
      <c r="CZ60" s="134"/>
      <c r="DA60" s="134"/>
      <c r="DB60" s="136" t="str">
        <f t="shared" si="252"/>
        <v>Completar</v>
      </c>
      <c r="DC60" s="137" t="str">
        <f t="shared" si="253"/>
        <v>Completar</v>
      </c>
      <c r="DD60" s="137" t="str">
        <f t="shared" si="254"/>
        <v>Completar</v>
      </c>
      <c r="DE60" s="135"/>
      <c r="DF60" s="136" t="str">
        <f t="shared" si="255"/>
        <v>Completar</v>
      </c>
      <c r="DG60" s="237">
        <f t="shared" si="189"/>
        <v>0</v>
      </c>
      <c r="DH60" s="238">
        <f t="shared" si="190"/>
        <v>0</v>
      </c>
      <c r="DI60" s="239" t="str">
        <f>IFERROR(IF(DH60&gt;20*CU60,'Referencia Parámetros'!$D$20,IF(DH60&gt;10*CU60,'Referencia Parámetros'!$D$21,IF(DH60&gt;5*CU60,'Referencia Parámetros'!$D$22, IF(DH60&gt;1,'Referencia Parámetros'!$D$23,"NO APLICA")))),"")</f>
        <v/>
      </c>
      <c r="DJ60" s="240" t="str">
        <f t="shared" si="125"/>
        <v/>
      </c>
      <c r="DK60" s="241">
        <f t="shared" si="126"/>
        <v>0</v>
      </c>
      <c r="DL60" s="234">
        <f t="shared" si="191"/>
        <v>0</v>
      </c>
      <c r="DM60" s="234">
        <f t="shared" si="127"/>
        <v>0</v>
      </c>
      <c r="DN60" s="234">
        <f t="shared" si="192"/>
        <v>0</v>
      </c>
      <c r="DO60" s="242">
        <f t="shared" si="193"/>
        <v>0</v>
      </c>
      <c r="DQ60" s="234">
        <f t="shared" si="194"/>
        <v>48</v>
      </c>
      <c r="DR60" s="235" t="str">
        <f t="shared" si="128"/>
        <v/>
      </c>
      <c r="DS60" s="236" t="str">
        <f>IFERROR(+VLOOKUP(DR60,'Referencia Parámetros'!$A$2:$B$15,2),"")</f>
        <v/>
      </c>
      <c r="DT60" s="1"/>
      <c r="DU60" s="1"/>
      <c r="DV60" s="136" t="str">
        <f t="shared" si="256"/>
        <v>Completar</v>
      </c>
      <c r="DW60" s="134"/>
      <c r="DX60" s="134"/>
      <c r="DY60" s="134"/>
      <c r="DZ60" s="136" t="str">
        <f t="shared" si="257"/>
        <v>Completar</v>
      </c>
      <c r="EA60" s="137" t="str">
        <f t="shared" si="258"/>
        <v>Completar</v>
      </c>
      <c r="EB60" s="137" t="str">
        <f t="shared" si="259"/>
        <v>Completar</v>
      </c>
      <c r="EC60" s="135"/>
      <c r="ED60" s="136" t="str">
        <f t="shared" si="260"/>
        <v>Completar</v>
      </c>
      <c r="EE60" s="237">
        <f t="shared" si="195"/>
        <v>0</v>
      </c>
      <c r="EF60" s="238">
        <f t="shared" si="196"/>
        <v>0</v>
      </c>
      <c r="EG60" s="239" t="str">
        <f>IFERROR(IF(EF60&gt;20*DS60,'Referencia Parámetros'!$D$20,IF(EF60&gt;10*DS60,'Referencia Parámetros'!$D$21,IF(EF60&gt;5*DS60,'Referencia Parámetros'!$D$22, IF(EF60&gt;1,'Referencia Parámetros'!$D$23,"NO APLICA")))),"")</f>
        <v/>
      </c>
      <c r="EH60" s="240" t="str">
        <f t="shared" si="130"/>
        <v/>
      </c>
      <c r="EI60" s="241">
        <f t="shared" si="131"/>
        <v>0</v>
      </c>
      <c r="EJ60" s="234">
        <f t="shared" si="197"/>
        <v>0</v>
      </c>
      <c r="EK60" s="234">
        <f t="shared" si="132"/>
        <v>0</v>
      </c>
      <c r="EL60" s="234">
        <f t="shared" si="198"/>
        <v>0</v>
      </c>
      <c r="EM60" s="242">
        <f t="shared" si="199"/>
        <v>0</v>
      </c>
      <c r="EO60" s="234">
        <f t="shared" si="200"/>
        <v>48</v>
      </c>
      <c r="EP60" s="235" t="str">
        <f t="shared" si="133"/>
        <v/>
      </c>
      <c r="EQ60" s="236" t="str">
        <f>IFERROR(+VLOOKUP(EP60,'Referencia Parámetros'!$A$2:$B$15,2),"")</f>
        <v/>
      </c>
      <c r="ER60" s="1"/>
      <c r="ES60" s="1"/>
      <c r="ET60" s="136" t="str">
        <f t="shared" si="261"/>
        <v>Completar</v>
      </c>
      <c r="EU60" s="134"/>
      <c r="EV60" s="134"/>
      <c r="EW60" s="134"/>
      <c r="EX60" s="136" t="str">
        <f t="shared" si="262"/>
        <v>Completar</v>
      </c>
      <c r="EY60" s="137" t="str">
        <f t="shared" si="263"/>
        <v>Completar</v>
      </c>
      <c r="EZ60" s="137" t="str">
        <f t="shared" si="264"/>
        <v>Completar</v>
      </c>
      <c r="FA60" s="135"/>
      <c r="FB60" s="136" t="str">
        <f t="shared" si="265"/>
        <v>Completar</v>
      </c>
      <c r="FC60" s="237">
        <f t="shared" si="201"/>
        <v>0</v>
      </c>
      <c r="FD60" s="238">
        <f t="shared" si="202"/>
        <v>0</v>
      </c>
      <c r="FE60" s="239" t="str">
        <f>IFERROR(IF(FD60&gt;20*EQ60,'Referencia Parámetros'!$D$20,IF(FD60&gt;10*EQ60,'Referencia Parámetros'!$D$21,IF(FD60&gt;5*EQ60,'Referencia Parámetros'!$D$22, IF(FD60&gt;1,'Referencia Parámetros'!$D$23,"NO APLICA")))),"")</f>
        <v/>
      </c>
      <c r="FF60" s="240" t="str">
        <f t="shared" si="135"/>
        <v/>
      </c>
      <c r="FG60" s="241">
        <f t="shared" si="136"/>
        <v>0</v>
      </c>
      <c r="FH60" s="234">
        <f t="shared" si="203"/>
        <v>0</v>
      </c>
      <c r="FI60" s="234">
        <f t="shared" si="137"/>
        <v>0</v>
      </c>
      <c r="FJ60" s="234">
        <f t="shared" si="204"/>
        <v>0</v>
      </c>
      <c r="FK60" s="242">
        <f t="shared" si="205"/>
        <v>0</v>
      </c>
      <c r="FM60" s="234">
        <f t="shared" si="206"/>
        <v>48</v>
      </c>
      <c r="FN60" s="235" t="str">
        <f t="shared" si="138"/>
        <v/>
      </c>
      <c r="FO60" s="236" t="str">
        <f>IFERROR(+VLOOKUP(FN60,'Referencia Parámetros'!$A$2:$B$15,2),"")</f>
        <v/>
      </c>
      <c r="FP60" s="1"/>
      <c r="FQ60" s="1"/>
      <c r="FR60" s="136" t="str">
        <f t="shared" si="266"/>
        <v>Completar</v>
      </c>
      <c r="FS60" s="134"/>
      <c r="FT60" s="134"/>
      <c r="FU60" s="134"/>
      <c r="FV60" s="136" t="str">
        <f t="shared" si="267"/>
        <v>Completar</v>
      </c>
      <c r="FW60" s="137" t="str">
        <f t="shared" si="268"/>
        <v>Completar</v>
      </c>
      <c r="FX60" s="137" t="str">
        <f t="shared" si="269"/>
        <v>Completar</v>
      </c>
      <c r="FY60" s="135"/>
      <c r="FZ60" s="136" t="str">
        <f t="shared" si="270"/>
        <v>Completar</v>
      </c>
      <c r="GA60" s="237">
        <f t="shared" si="207"/>
        <v>0</v>
      </c>
      <c r="GB60" s="238">
        <f t="shared" si="208"/>
        <v>0</v>
      </c>
      <c r="GC60" s="239" t="str">
        <f>IFERROR(IF(GB60&gt;20*FO60,'Referencia Parámetros'!$D$20,IF(GB60&gt;10*FO60,'Referencia Parámetros'!$D$21,IF(GB60&gt;5*FO60,'Referencia Parámetros'!$D$22, IF(GB60&gt;1,'Referencia Parámetros'!$D$23,"NO APLICA")))),"")</f>
        <v/>
      </c>
      <c r="GD60" s="240" t="str">
        <f t="shared" si="140"/>
        <v/>
      </c>
      <c r="GE60" s="241">
        <f t="shared" si="141"/>
        <v>0</v>
      </c>
      <c r="GF60" s="234">
        <f t="shared" si="209"/>
        <v>0</v>
      </c>
      <c r="GG60" s="234">
        <f t="shared" si="142"/>
        <v>0</v>
      </c>
      <c r="GH60" s="234">
        <f t="shared" si="210"/>
        <v>0</v>
      </c>
      <c r="GI60" s="242">
        <f t="shared" si="211"/>
        <v>0</v>
      </c>
      <c r="GK60" s="234">
        <f t="shared" si="212"/>
        <v>48</v>
      </c>
      <c r="GL60" s="235" t="str">
        <f t="shared" si="143"/>
        <v/>
      </c>
      <c r="GM60" s="236" t="str">
        <f>IFERROR(+VLOOKUP(GL60,'Referencia Parámetros'!$A$2:$B$15,2),"")</f>
        <v/>
      </c>
      <c r="GN60" s="1"/>
      <c r="GO60" s="1"/>
      <c r="GP60" s="136" t="str">
        <f t="shared" si="271"/>
        <v>Completar</v>
      </c>
      <c r="GQ60" s="134"/>
      <c r="GR60" s="134"/>
      <c r="GS60" s="134"/>
      <c r="GT60" s="136" t="str">
        <f t="shared" si="272"/>
        <v>Completar</v>
      </c>
      <c r="GU60" s="137" t="str">
        <f t="shared" si="273"/>
        <v>Completar</v>
      </c>
      <c r="GV60" s="137" t="str">
        <f t="shared" si="274"/>
        <v>Completar</v>
      </c>
      <c r="GW60" s="135"/>
      <c r="GX60" s="136" t="str">
        <f t="shared" si="275"/>
        <v>Completar</v>
      </c>
      <c r="GY60" s="237">
        <f t="shared" si="213"/>
        <v>0</v>
      </c>
      <c r="GZ60" s="238">
        <f t="shared" si="214"/>
        <v>0</v>
      </c>
      <c r="HA60" s="239" t="str">
        <f>IFERROR(IF(GZ60&gt;20*GM60,'Referencia Parámetros'!$D$20,IF(GZ60&gt;10*GM60,'Referencia Parámetros'!$D$21,IF(GZ60&gt;5*GM60,'Referencia Parámetros'!$D$22, IF(GZ60&gt;1,'Referencia Parámetros'!$D$23,"NO APLICA")))),"")</f>
        <v/>
      </c>
      <c r="HB60" s="240" t="str">
        <f t="shared" si="145"/>
        <v/>
      </c>
      <c r="HC60" s="241">
        <f t="shared" si="146"/>
        <v>0</v>
      </c>
      <c r="HD60" s="234">
        <f t="shared" si="215"/>
        <v>0</v>
      </c>
      <c r="HE60" s="234">
        <f t="shared" si="147"/>
        <v>0</v>
      </c>
      <c r="HF60" s="234">
        <f t="shared" si="216"/>
        <v>0</v>
      </c>
      <c r="HG60" s="242">
        <f t="shared" si="217"/>
        <v>0</v>
      </c>
      <c r="HI60" s="234">
        <f t="shared" si="218"/>
        <v>48</v>
      </c>
      <c r="HJ60" s="235" t="str">
        <f t="shared" si="148"/>
        <v/>
      </c>
      <c r="HK60" s="236" t="str">
        <f>IFERROR(+VLOOKUP(HJ60,'Referencia Parámetros'!$A$2:$B$15,2),"")</f>
        <v/>
      </c>
      <c r="HL60" s="1"/>
      <c r="HM60" s="1"/>
      <c r="HN60" s="136" t="str">
        <f t="shared" si="276"/>
        <v>Completar</v>
      </c>
      <c r="HO60" s="134"/>
      <c r="HP60" s="134"/>
      <c r="HQ60" s="134"/>
      <c r="HR60" s="136" t="str">
        <f t="shared" si="277"/>
        <v>Completar</v>
      </c>
      <c r="HS60" s="137" t="str">
        <f t="shared" si="278"/>
        <v>Completar</v>
      </c>
      <c r="HT60" s="137" t="str">
        <f t="shared" si="279"/>
        <v>Completar</v>
      </c>
      <c r="HU60" s="135"/>
      <c r="HV60" s="136" t="str">
        <f t="shared" si="280"/>
        <v>Completar</v>
      </c>
      <c r="HW60" s="237">
        <f t="shared" si="219"/>
        <v>0</v>
      </c>
      <c r="HX60" s="238">
        <f t="shared" si="220"/>
        <v>0</v>
      </c>
      <c r="HY60" s="239" t="str">
        <f>IFERROR(IF(HX60&gt;20*HK60,'Referencia Parámetros'!$D$20,IF(HX60&gt;10*HK60,'Referencia Parámetros'!$D$21,IF(HX60&gt;5*HK60,'Referencia Parámetros'!$D$22, IF(HX60&gt;1,'Referencia Parámetros'!$D$23,"NO APLICA")))),"")</f>
        <v/>
      </c>
      <c r="HZ60" s="240" t="str">
        <f t="shared" si="150"/>
        <v/>
      </c>
      <c r="IA60" s="241">
        <f t="shared" si="151"/>
        <v>0</v>
      </c>
      <c r="IB60" s="234">
        <f t="shared" si="221"/>
        <v>0</v>
      </c>
      <c r="IC60" s="234">
        <f t="shared" si="152"/>
        <v>0</v>
      </c>
      <c r="ID60" s="234">
        <f t="shared" si="222"/>
        <v>0</v>
      </c>
      <c r="IE60" s="242">
        <f t="shared" si="223"/>
        <v>0</v>
      </c>
      <c r="IG60" s="234">
        <f t="shared" si="224"/>
        <v>48</v>
      </c>
      <c r="IH60" s="235" t="str">
        <f t="shared" si="153"/>
        <v/>
      </c>
      <c r="II60" s="236" t="str">
        <f>IFERROR(+VLOOKUP(IH60,'Referencia Parámetros'!$A$2:$B$15,2),"")</f>
        <v/>
      </c>
      <c r="IJ60" s="1"/>
      <c r="IK60" s="1"/>
      <c r="IL60" s="136" t="str">
        <f t="shared" si="281"/>
        <v>Completar</v>
      </c>
      <c r="IM60" s="134"/>
      <c r="IN60" s="134"/>
      <c r="IO60" s="134"/>
      <c r="IP60" s="136" t="str">
        <f t="shared" si="282"/>
        <v>Completar</v>
      </c>
      <c r="IQ60" s="137" t="str">
        <f t="shared" si="283"/>
        <v>Completar</v>
      </c>
      <c r="IR60" s="137" t="str">
        <f t="shared" si="284"/>
        <v>Completar</v>
      </c>
      <c r="IS60" s="135"/>
      <c r="IT60" s="136" t="str">
        <f t="shared" si="285"/>
        <v>Completar</v>
      </c>
      <c r="IU60" s="237">
        <f t="shared" si="225"/>
        <v>0</v>
      </c>
      <c r="IV60" s="238">
        <f t="shared" si="226"/>
        <v>0</v>
      </c>
      <c r="IW60" s="239" t="str">
        <f>IFERROR(IF(IV60&gt;20*II60,'Referencia Parámetros'!$D$20,IF(IV60&gt;10*II60,'Referencia Parámetros'!$D$21,IF(IV60&gt;5*II60,'Referencia Parámetros'!$D$22, IF(IV60&gt;1,'Referencia Parámetros'!$D$23,"NO APLICA")))),"")</f>
        <v/>
      </c>
      <c r="IX60" s="240" t="str">
        <f t="shared" si="155"/>
        <v/>
      </c>
      <c r="IY60" s="241">
        <f t="shared" si="156"/>
        <v>0</v>
      </c>
      <c r="IZ60" s="234">
        <f t="shared" si="227"/>
        <v>0</v>
      </c>
      <c r="JA60" s="234">
        <f t="shared" si="157"/>
        <v>0</v>
      </c>
      <c r="JB60" s="234">
        <f t="shared" si="228"/>
        <v>0</v>
      </c>
      <c r="JC60" s="242">
        <f t="shared" si="229"/>
        <v>0</v>
      </c>
      <c r="JD60" s="198"/>
      <c r="JE60" s="234">
        <f t="shared" si="230"/>
        <v>48</v>
      </c>
      <c r="JF60" s="235" t="str">
        <f t="shared" si="158"/>
        <v/>
      </c>
      <c r="JG60" s="236" t="str">
        <f>IFERROR(+VLOOKUP(JF60,'Referencia Parámetros'!$A$2:$B$15,2),"")</f>
        <v/>
      </c>
      <c r="JH60" s="1"/>
      <c r="JI60" s="1"/>
      <c r="JJ60" s="136" t="str">
        <f t="shared" si="286"/>
        <v>Completar</v>
      </c>
      <c r="JK60" s="134"/>
      <c r="JL60" s="134"/>
      <c r="JM60" s="134"/>
      <c r="JN60" s="136" t="str">
        <f t="shared" si="287"/>
        <v>Completar</v>
      </c>
      <c r="JO60" s="137" t="str">
        <f t="shared" si="288"/>
        <v>Completar</v>
      </c>
      <c r="JP60" s="137" t="str">
        <f t="shared" si="289"/>
        <v>Completar</v>
      </c>
      <c r="JQ60" s="135"/>
      <c r="JR60" s="136" t="str">
        <f t="shared" si="290"/>
        <v>Completar</v>
      </c>
      <c r="JS60" s="237">
        <f t="shared" si="231"/>
        <v>0</v>
      </c>
      <c r="JT60" s="238">
        <f t="shared" si="232"/>
        <v>0</v>
      </c>
      <c r="JU60" s="239" t="str">
        <f>IFERROR(IF(JT60&gt;20*JG60,'Referencia Parámetros'!$D$20,IF(JT60&gt;10*JG60,'Referencia Parámetros'!$D$21,IF(JT60&gt;5*JG60,'Referencia Parámetros'!$D$22, IF(JT60&gt;1,'Referencia Parámetros'!$D$23,"NO APLICA")))),"")</f>
        <v/>
      </c>
      <c r="JV60" s="240" t="str">
        <f t="shared" si="160"/>
        <v/>
      </c>
      <c r="JW60" s="241">
        <f t="shared" si="161"/>
        <v>0</v>
      </c>
      <c r="JX60" s="234">
        <f t="shared" si="233"/>
        <v>0</v>
      </c>
      <c r="JY60" s="234">
        <f t="shared" si="162"/>
        <v>0</v>
      </c>
      <c r="JZ60" s="234">
        <f t="shared" si="234"/>
        <v>0</v>
      </c>
      <c r="KA60" s="242">
        <f t="shared" si="235"/>
        <v>0</v>
      </c>
    </row>
    <row r="61" spans="1:287" x14ac:dyDescent="0.25">
      <c r="A61" s="234">
        <f t="shared" si="163"/>
        <v>49</v>
      </c>
      <c r="B61" s="235" t="str">
        <f t="shared" si="164"/>
        <v/>
      </c>
      <c r="C61" s="236" t="str">
        <f>+IFERROR(VLOOKUP(B61,'Referencia Parámetros'!$A$2:$B$18,2),"")</f>
        <v/>
      </c>
      <c r="D61" s="1"/>
      <c r="E61" s="1"/>
      <c r="F61" s="136" t="str">
        <f>IFERROR(+VLOOKUP(D61,'Año 1'!JI$14:JK$113,3,FALSE),"Completar")</f>
        <v>Completar</v>
      </c>
      <c r="G61" s="134"/>
      <c r="H61" s="134"/>
      <c r="I61" s="134"/>
      <c r="J61" s="136" t="str">
        <f>+IFERROR(VLOOKUP(D61,'Año 1'!JI$14:JS$113,7,0),"Completar")</f>
        <v>Completar</v>
      </c>
      <c r="K61" s="137" t="str">
        <f>IFERROR(VLOOKUP(D61,'Año 1'!JI$14:JS$113,8,FALSE),"Completar")</f>
        <v>Completar</v>
      </c>
      <c r="L61" s="137" t="str">
        <f>IFERROR(VLOOKUP(D61,'Año 1'!JI$14:JS$113,9,FALSE),"Completar")</f>
        <v>Completar</v>
      </c>
      <c r="M61" s="135"/>
      <c r="N61" s="136" t="str">
        <f>IFERROR(VLOOKUP(D61,'Año 1'!JI$14:JS$113,11,FALSE),"Completar")</f>
        <v>Completar</v>
      </c>
      <c r="O61" s="237">
        <f t="shared" si="165"/>
        <v>0</v>
      </c>
      <c r="P61" s="238">
        <f t="shared" si="166"/>
        <v>0</v>
      </c>
      <c r="Q61" s="239" t="str">
        <f>IFERROR(IF(P61&gt;20*C61,'Referencia Parámetros'!$D$20,IF(P61&gt;10*C61,'Referencia Parámetros'!$D$21,IF(P61&gt;5*C61,'Referencia Parámetros'!$D$22, IF(P61&gt;1,'Referencia Parámetros'!$D$23,"NO APLICA")))),"")</f>
        <v/>
      </c>
      <c r="R61" s="240" t="str">
        <f t="shared" si="105"/>
        <v/>
      </c>
      <c r="S61" s="241">
        <f t="shared" si="106"/>
        <v>0</v>
      </c>
      <c r="T61" s="234">
        <f t="shared" si="167"/>
        <v>0</v>
      </c>
      <c r="U61" s="234">
        <f t="shared" si="107"/>
        <v>0</v>
      </c>
      <c r="V61" s="234">
        <f t="shared" si="168"/>
        <v>0</v>
      </c>
      <c r="W61" s="242">
        <f t="shared" si="169"/>
        <v>0</v>
      </c>
      <c r="Y61" s="234">
        <f t="shared" si="170"/>
        <v>49</v>
      </c>
      <c r="Z61" s="235" t="str">
        <f t="shared" si="108"/>
        <v/>
      </c>
      <c r="AA61" s="236" t="str">
        <f>IFERROR(VLOOKUP(Z61,'Referencia Parámetros'!$A$2:$B$15,2),"")</f>
        <v/>
      </c>
      <c r="AB61" s="1"/>
      <c r="AC61" s="1"/>
      <c r="AD61" s="136" t="str">
        <f t="shared" si="236"/>
        <v>Completar</v>
      </c>
      <c r="AE61" s="134"/>
      <c r="AF61" s="134"/>
      <c r="AG61" s="134"/>
      <c r="AH61" s="136" t="str">
        <f t="shared" si="237"/>
        <v>Completar</v>
      </c>
      <c r="AI61" s="137" t="str">
        <f t="shared" si="238"/>
        <v>Completar</v>
      </c>
      <c r="AJ61" s="137" t="str">
        <f t="shared" si="239"/>
        <v>Completar</v>
      </c>
      <c r="AK61" s="135"/>
      <c r="AL61" s="136" t="str">
        <f t="shared" si="240"/>
        <v>Completar</v>
      </c>
      <c r="AM61" s="237">
        <f t="shared" si="171"/>
        <v>0</v>
      </c>
      <c r="AN61" s="238">
        <f t="shared" si="172"/>
        <v>0</v>
      </c>
      <c r="AO61" s="239" t="str">
        <f>IFERROR(IF(AN61&gt;20*AA61,'Referencia Parámetros'!$D$20,IF(AN61&gt;10*AA61,'Referencia Parámetros'!$D$21,IF(AN61&gt;5*AA61,'Referencia Parámetros'!$D$22, IF(AN61&gt;1,'Referencia Parámetros'!$D$23,"NO APLICA")))),"")</f>
        <v/>
      </c>
      <c r="AP61" s="240" t="str">
        <f t="shared" si="110"/>
        <v/>
      </c>
      <c r="AQ61" s="241">
        <f t="shared" si="111"/>
        <v>0</v>
      </c>
      <c r="AR61" s="234">
        <f t="shared" si="173"/>
        <v>0</v>
      </c>
      <c r="AS61" s="234">
        <f t="shared" si="112"/>
        <v>0</v>
      </c>
      <c r="AT61" s="234">
        <f t="shared" si="174"/>
        <v>0</v>
      </c>
      <c r="AU61" s="242">
        <f t="shared" si="175"/>
        <v>0</v>
      </c>
      <c r="AW61" s="234">
        <f t="shared" si="176"/>
        <v>49</v>
      </c>
      <c r="AX61" s="235" t="str">
        <f t="shared" si="113"/>
        <v/>
      </c>
      <c r="AY61" s="236" t="str">
        <f>IFERROR(VLOOKUP(AX61,'Referencia Parámetros'!$A$2:$B$15,2),"")</f>
        <v/>
      </c>
      <c r="AZ61" s="1"/>
      <c r="BA61" s="1"/>
      <c r="BB61" s="136" t="str">
        <f t="shared" si="241"/>
        <v>Completar</v>
      </c>
      <c r="BC61" s="134"/>
      <c r="BD61" s="134"/>
      <c r="BE61" s="134"/>
      <c r="BF61" s="136" t="str">
        <f t="shared" si="242"/>
        <v>Completar</v>
      </c>
      <c r="BG61" s="137" t="str">
        <f t="shared" si="243"/>
        <v>Completar</v>
      </c>
      <c r="BH61" s="137" t="str">
        <f t="shared" si="244"/>
        <v>Completar</v>
      </c>
      <c r="BI61" s="135"/>
      <c r="BJ61" s="136" t="str">
        <f t="shared" si="245"/>
        <v>Completar</v>
      </c>
      <c r="BK61" s="237">
        <f t="shared" si="177"/>
        <v>0</v>
      </c>
      <c r="BL61" s="238">
        <f t="shared" si="178"/>
        <v>0</v>
      </c>
      <c r="BM61" s="239" t="str">
        <f>IFERROR(IF(BL61&gt;20*AY61,'Referencia Parámetros'!$D$20,IF(BL61&gt;10*AY61,'Referencia Parámetros'!$D$21,IF(BL61&gt;5*AY61,'Referencia Parámetros'!$D$22, IF(BL61&gt;1,'Referencia Parámetros'!$D$23,"NO APLICA")))),"")</f>
        <v/>
      </c>
      <c r="BN61" s="240" t="str">
        <f t="shared" si="115"/>
        <v/>
      </c>
      <c r="BO61" s="241">
        <f t="shared" si="116"/>
        <v>0</v>
      </c>
      <c r="BP61" s="234">
        <f t="shared" si="179"/>
        <v>0</v>
      </c>
      <c r="BQ61" s="234">
        <f t="shared" si="117"/>
        <v>0</v>
      </c>
      <c r="BR61" s="234">
        <f t="shared" si="180"/>
        <v>0</v>
      </c>
      <c r="BS61" s="242">
        <f t="shared" si="181"/>
        <v>0</v>
      </c>
      <c r="BU61" s="234">
        <f t="shared" si="182"/>
        <v>49</v>
      </c>
      <c r="BV61" s="235" t="str">
        <f t="shared" si="118"/>
        <v/>
      </c>
      <c r="BW61" s="236" t="str">
        <f>IFERROR(VLOOKUP(BV61,'Referencia Parámetros'!$A$2:$B$15,2),"")</f>
        <v/>
      </c>
      <c r="BX61" s="1"/>
      <c r="BY61" s="1"/>
      <c r="BZ61" s="136" t="str">
        <f t="shared" si="246"/>
        <v>Completar</v>
      </c>
      <c r="CA61" s="134"/>
      <c r="CB61" s="134"/>
      <c r="CC61" s="134"/>
      <c r="CD61" s="136" t="str">
        <f t="shared" si="247"/>
        <v>Completar</v>
      </c>
      <c r="CE61" s="137" t="str">
        <f t="shared" si="248"/>
        <v>Completar</v>
      </c>
      <c r="CF61" s="137" t="str">
        <f t="shared" si="249"/>
        <v>Completar</v>
      </c>
      <c r="CG61" s="135"/>
      <c r="CH61" s="136" t="str">
        <f t="shared" si="250"/>
        <v>Completar</v>
      </c>
      <c r="CI61" s="237">
        <f t="shared" si="183"/>
        <v>0</v>
      </c>
      <c r="CJ61" s="238">
        <f t="shared" si="184"/>
        <v>0</v>
      </c>
      <c r="CK61" s="239" t="str">
        <f>IFERROR(IF(CJ61&gt;20*BW61,'Referencia Parámetros'!$D$20,IF(CJ61&gt;10*BW61,'Referencia Parámetros'!$D$21,IF(CJ61&gt;5*BW61,'Referencia Parámetros'!$D$22, IF(CJ61&gt;1,'Referencia Parámetros'!$D$23,"NO APLICA")))),"")</f>
        <v/>
      </c>
      <c r="CL61" s="240" t="str">
        <f t="shared" si="120"/>
        <v/>
      </c>
      <c r="CM61" s="241">
        <f t="shared" si="121"/>
        <v>0</v>
      </c>
      <c r="CN61" s="234">
        <f t="shared" si="185"/>
        <v>0</v>
      </c>
      <c r="CO61" s="234">
        <f t="shared" si="122"/>
        <v>0</v>
      </c>
      <c r="CP61" s="234">
        <f t="shared" si="186"/>
        <v>0</v>
      </c>
      <c r="CQ61" s="242">
        <f t="shared" si="187"/>
        <v>0</v>
      </c>
      <c r="CS61" s="234">
        <f t="shared" si="188"/>
        <v>49</v>
      </c>
      <c r="CT61" s="235" t="str">
        <f t="shared" si="123"/>
        <v/>
      </c>
      <c r="CU61" s="236" t="str">
        <f>IFERROR(+VLOOKUP(CT61,'Referencia Parámetros'!$A$2:$B$15,2),"")</f>
        <v/>
      </c>
      <c r="CV61" s="1"/>
      <c r="CW61" s="1"/>
      <c r="CX61" s="136" t="str">
        <f t="shared" si="251"/>
        <v>Completar</v>
      </c>
      <c r="CY61" s="134"/>
      <c r="CZ61" s="134"/>
      <c r="DA61" s="134"/>
      <c r="DB61" s="136" t="str">
        <f t="shared" si="252"/>
        <v>Completar</v>
      </c>
      <c r="DC61" s="137" t="str">
        <f t="shared" si="253"/>
        <v>Completar</v>
      </c>
      <c r="DD61" s="137" t="str">
        <f t="shared" si="254"/>
        <v>Completar</v>
      </c>
      <c r="DE61" s="135"/>
      <c r="DF61" s="136" t="str">
        <f t="shared" si="255"/>
        <v>Completar</v>
      </c>
      <c r="DG61" s="237">
        <f t="shared" si="189"/>
        <v>0</v>
      </c>
      <c r="DH61" s="238">
        <f t="shared" si="190"/>
        <v>0</v>
      </c>
      <c r="DI61" s="239" t="str">
        <f>IFERROR(IF(DH61&gt;20*CU61,'Referencia Parámetros'!$D$20,IF(DH61&gt;10*CU61,'Referencia Parámetros'!$D$21,IF(DH61&gt;5*CU61,'Referencia Parámetros'!$D$22, IF(DH61&gt;1,'Referencia Parámetros'!$D$23,"NO APLICA")))),"")</f>
        <v/>
      </c>
      <c r="DJ61" s="240" t="str">
        <f t="shared" si="125"/>
        <v/>
      </c>
      <c r="DK61" s="241">
        <f t="shared" si="126"/>
        <v>0</v>
      </c>
      <c r="DL61" s="234">
        <f t="shared" si="191"/>
        <v>0</v>
      </c>
      <c r="DM61" s="234">
        <f t="shared" si="127"/>
        <v>0</v>
      </c>
      <c r="DN61" s="234">
        <f t="shared" si="192"/>
        <v>0</v>
      </c>
      <c r="DO61" s="242">
        <f t="shared" si="193"/>
        <v>0</v>
      </c>
      <c r="DQ61" s="234">
        <f t="shared" si="194"/>
        <v>49</v>
      </c>
      <c r="DR61" s="235" t="str">
        <f t="shared" si="128"/>
        <v/>
      </c>
      <c r="DS61" s="236" t="str">
        <f>IFERROR(+VLOOKUP(DR61,'Referencia Parámetros'!$A$2:$B$15,2),"")</f>
        <v/>
      </c>
      <c r="DT61" s="1"/>
      <c r="DU61" s="1"/>
      <c r="DV61" s="136" t="str">
        <f t="shared" si="256"/>
        <v>Completar</v>
      </c>
      <c r="DW61" s="134"/>
      <c r="DX61" s="134"/>
      <c r="DY61" s="134"/>
      <c r="DZ61" s="136" t="str">
        <f t="shared" si="257"/>
        <v>Completar</v>
      </c>
      <c r="EA61" s="137" t="str">
        <f t="shared" si="258"/>
        <v>Completar</v>
      </c>
      <c r="EB61" s="137" t="str">
        <f t="shared" si="259"/>
        <v>Completar</v>
      </c>
      <c r="EC61" s="135"/>
      <c r="ED61" s="136" t="str">
        <f t="shared" si="260"/>
        <v>Completar</v>
      </c>
      <c r="EE61" s="237">
        <f t="shared" si="195"/>
        <v>0</v>
      </c>
      <c r="EF61" s="238">
        <f t="shared" si="196"/>
        <v>0</v>
      </c>
      <c r="EG61" s="239" t="str">
        <f>IFERROR(IF(EF61&gt;20*DS61,'Referencia Parámetros'!$D$20,IF(EF61&gt;10*DS61,'Referencia Parámetros'!$D$21,IF(EF61&gt;5*DS61,'Referencia Parámetros'!$D$22, IF(EF61&gt;1,'Referencia Parámetros'!$D$23,"NO APLICA")))),"")</f>
        <v/>
      </c>
      <c r="EH61" s="240" t="str">
        <f t="shared" si="130"/>
        <v/>
      </c>
      <c r="EI61" s="241">
        <f t="shared" si="131"/>
        <v>0</v>
      </c>
      <c r="EJ61" s="234">
        <f t="shared" si="197"/>
        <v>0</v>
      </c>
      <c r="EK61" s="234">
        <f t="shared" si="132"/>
        <v>0</v>
      </c>
      <c r="EL61" s="234">
        <f t="shared" si="198"/>
        <v>0</v>
      </c>
      <c r="EM61" s="242">
        <f t="shared" si="199"/>
        <v>0</v>
      </c>
      <c r="EO61" s="234">
        <f t="shared" si="200"/>
        <v>49</v>
      </c>
      <c r="EP61" s="235" t="str">
        <f t="shared" si="133"/>
        <v/>
      </c>
      <c r="EQ61" s="236" t="str">
        <f>IFERROR(+VLOOKUP(EP61,'Referencia Parámetros'!$A$2:$B$15,2),"")</f>
        <v/>
      </c>
      <c r="ER61" s="1"/>
      <c r="ES61" s="1"/>
      <c r="ET61" s="136" t="str">
        <f t="shared" si="261"/>
        <v>Completar</v>
      </c>
      <c r="EU61" s="134"/>
      <c r="EV61" s="134"/>
      <c r="EW61" s="134"/>
      <c r="EX61" s="136" t="str">
        <f t="shared" si="262"/>
        <v>Completar</v>
      </c>
      <c r="EY61" s="137" t="str">
        <f t="shared" si="263"/>
        <v>Completar</v>
      </c>
      <c r="EZ61" s="137" t="str">
        <f t="shared" si="264"/>
        <v>Completar</v>
      </c>
      <c r="FA61" s="135"/>
      <c r="FB61" s="136" t="str">
        <f t="shared" si="265"/>
        <v>Completar</v>
      </c>
      <c r="FC61" s="237">
        <f t="shared" si="201"/>
        <v>0</v>
      </c>
      <c r="FD61" s="238">
        <f t="shared" si="202"/>
        <v>0</v>
      </c>
      <c r="FE61" s="239" t="str">
        <f>IFERROR(IF(FD61&gt;20*EQ61,'Referencia Parámetros'!$D$20,IF(FD61&gt;10*EQ61,'Referencia Parámetros'!$D$21,IF(FD61&gt;5*EQ61,'Referencia Parámetros'!$D$22, IF(FD61&gt;1,'Referencia Parámetros'!$D$23,"NO APLICA")))),"")</f>
        <v/>
      </c>
      <c r="FF61" s="240" t="str">
        <f t="shared" si="135"/>
        <v/>
      </c>
      <c r="FG61" s="241">
        <f t="shared" si="136"/>
        <v>0</v>
      </c>
      <c r="FH61" s="234">
        <f t="shared" si="203"/>
        <v>0</v>
      </c>
      <c r="FI61" s="234">
        <f t="shared" si="137"/>
        <v>0</v>
      </c>
      <c r="FJ61" s="234">
        <f t="shared" si="204"/>
        <v>0</v>
      </c>
      <c r="FK61" s="242">
        <f t="shared" si="205"/>
        <v>0</v>
      </c>
      <c r="FM61" s="234">
        <f t="shared" si="206"/>
        <v>49</v>
      </c>
      <c r="FN61" s="235" t="str">
        <f t="shared" si="138"/>
        <v/>
      </c>
      <c r="FO61" s="236" t="str">
        <f>IFERROR(+VLOOKUP(FN61,'Referencia Parámetros'!$A$2:$B$15,2),"")</f>
        <v/>
      </c>
      <c r="FP61" s="1"/>
      <c r="FQ61" s="1"/>
      <c r="FR61" s="136" t="str">
        <f t="shared" si="266"/>
        <v>Completar</v>
      </c>
      <c r="FS61" s="134"/>
      <c r="FT61" s="134"/>
      <c r="FU61" s="134"/>
      <c r="FV61" s="136" t="str">
        <f t="shared" si="267"/>
        <v>Completar</v>
      </c>
      <c r="FW61" s="137" t="str">
        <f t="shared" si="268"/>
        <v>Completar</v>
      </c>
      <c r="FX61" s="137" t="str">
        <f t="shared" si="269"/>
        <v>Completar</v>
      </c>
      <c r="FY61" s="135"/>
      <c r="FZ61" s="136" t="str">
        <f t="shared" si="270"/>
        <v>Completar</v>
      </c>
      <c r="GA61" s="237">
        <f t="shared" si="207"/>
        <v>0</v>
      </c>
      <c r="GB61" s="238">
        <f t="shared" si="208"/>
        <v>0</v>
      </c>
      <c r="GC61" s="239" t="str">
        <f>IFERROR(IF(GB61&gt;20*FO61,'Referencia Parámetros'!$D$20,IF(GB61&gt;10*FO61,'Referencia Parámetros'!$D$21,IF(GB61&gt;5*FO61,'Referencia Parámetros'!$D$22, IF(GB61&gt;1,'Referencia Parámetros'!$D$23,"NO APLICA")))),"")</f>
        <v/>
      </c>
      <c r="GD61" s="240" t="str">
        <f t="shared" si="140"/>
        <v/>
      </c>
      <c r="GE61" s="241">
        <f t="shared" si="141"/>
        <v>0</v>
      </c>
      <c r="GF61" s="234">
        <f t="shared" si="209"/>
        <v>0</v>
      </c>
      <c r="GG61" s="234">
        <f t="shared" si="142"/>
        <v>0</v>
      </c>
      <c r="GH61" s="234">
        <f t="shared" si="210"/>
        <v>0</v>
      </c>
      <c r="GI61" s="242">
        <f t="shared" si="211"/>
        <v>0</v>
      </c>
      <c r="GK61" s="234">
        <f t="shared" si="212"/>
        <v>49</v>
      </c>
      <c r="GL61" s="235" t="str">
        <f t="shared" si="143"/>
        <v/>
      </c>
      <c r="GM61" s="236" t="str">
        <f>IFERROR(+VLOOKUP(GL61,'Referencia Parámetros'!$A$2:$B$15,2),"")</f>
        <v/>
      </c>
      <c r="GN61" s="1"/>
      <c r="GO61" s="1"/>
      <c r="GP61" s="136" t="str">
        <f t="shared" si="271"/>
        <v>Completar</v>
      </c>
      <c r="GQ61" s="134"/>
      <c r="GR61" s="134"/>
      <c r="GS61" s="134"/>
      <c r="GT61" s="136" t="str">
        <f t="shared" si="272"/>
        <v>Completar</v>
      </c>
      <c r="GU61" s="137" t="str">
        <f t="shared" si="273"/>
        <v>Completar</v>
      </c>
      <c r="GV61" s="137" t="str">
        <f t="shared" si="274"/>
        <v>Completar</v>
      </c>
      <c r="GW61" s="135"/>
      <c r="GX61" s="136" t="str">
        <f t="shared" si="275"/>
        <v>Completar</v>
      </c>
      <c r="GY61" s="237">
        <f t="shared" si="213"/>
        <v>0</v>
      </c>
      <c r="GZ61" s="238">
        <f t="shared" si="214"/>
        <v>0</v>
      </c>
      <c r="HA61" s="239" t="str">
        <f>IFERROR(IF(GZ61&gt;20*GM61,'Referencia Parámetros'!$D$20,IF(GZ61&gt;10*GM61,'Referencia Parámetros'!$D$21,IF(GZ61&gt;5*GM61,'Referencia Parámetros'!$D$22, IF(GZ61&gt;1,'Referencia Parámetros'!$D$23,"NO APLICA")))),"")</f>
        <v/>
      </c>
      <c r="HB61" s="240" t="str">
        <f t="shared" si="145"/>
        <v/>
      </c>
      <c r="HC61" s="241">
        <f t="shared" si="146"/>
        <v>0</v>
      </c>
      <c r="HD61" s="234">
        <f t="shared" si="215"/>
        <v>0</v>
      </c>
      <c r="HE61" s="234">
        <f t="shared" si="147"/>
        <v>0</v>
      </c>
      <c r="HF61" s="234">
        <f t="shared" si="216"/>
        <v>0</v>
      </c>
      <c r="HG61" s="242">
        <f t="shared" si="217"/>
        <v>0</v>
      </c>
      <c r="HI61" s="234">
        <f t="shared" si="218"/>
        <v>49</v>
      </c>
      <c r="HJ61" s="235" t="str">
        <f t="shared" si="148"/>
        <v/>
      </c>
      <c r="HK61" s="236" t="str">
        <f>IFERROR(+VLOOKUP(HJ61,'Referencia Parámetros'!$A$2:$B$15,2),"")</f>
        <v/>
      </c>
      <c r="HL61" s="1"/>
      <c r="HM61" s="1"/>
      <c r="HN61" s="136" t="str">
        <f t="shared" si="276"/>
        <v>Completar</v>
      </c>
      <c r="HO61" s="134"/>
      <c r="HP61" s="134"/>
      <c r="HQ61" s="134"/>
      <c r="HR61" s="136" t="str">
        <f t="shared" si="277"/>
        <v>Completar</v>
      </c>
      <c r="HS61" s="137" t="str">
        <f t="shared" si="278"/>
        <v>Completar</v>
      </c>
      <c r="HT61" s="137" t="str">
        <f t="shared" si="279"/>
        <v>Completar</v>
      </c>
      <c r="HU61" s="135"/>
      <c r="HV61" s="136" t="str">
        <f t="shared" si="280"/>
        <v>Completar</v>
      </c>
      <c r="HW61" s="237">
        <f t="shared" si="219"/>
        <v>0</v>
      </c>
      <c r="HX61" s="238">
        <f t="shared" si="220"/>
        <v>0</v>
      </c>
      <c r="HY61" s="239" t="str">
        <f>IFERROR(IF(HX61&gt;20*HK61,'Referencia Parámetros'!$D$20,IF(HX61&gt;10*HK61,'Referencia Parámetros'!$D$21,IF(HX61&gt;5*HK61,'Referencia Parámetros'!$D$22, IF(HX61&gt;1,'Referencia Parámetros'!$D$23,"NO APLICA")))),"")</f>
        <v/>
      </c>
      <c r="HZ61" s="240" t="str">
        <f t="shared" si="150"/>
        <v/>
      </c>
      <c r="IA61" s="241">
        <f t="shared" si="151"/>
        <v>0</v>
      </c>
      <c r="IB61" s="234">
        <f t="shared" si="221"/>
        <v>0</v>
      </c>
      <c r="IC61" s="234">
        <f t="shared" si="152"/>
        <v>0</v>
      </c>
      <c r="ID61" s="234">
        <f t="shared" si="222"/>
        <v>0</v>
      </c>
      <c r="IE61" s="242">
        <f t="shared" si="223"/>
        <v>0</v>
      </c>
      <c r="IG61" s="234">
        <f t="shared" si="224"/>
        <v>49</v>
      </c>
      <c r="IH61" s="235" t="str">
        <f t="shared" si="153"/>
        <v/>
      </c>
      <c r="II61" s="236" t="str">
        <f>IFERROR(+VLOOKUP(IH61,'Referencia Parámetros'!$A$2:$B$15,2),"")</f>
        <v/>
      </c>
      <c r="IJ61" s="1"/>
      <c r="IK61" s="1"/>
      <c r="IL61" s="136" t="str">
        <f t="shared" si="281"/>
        <v>Completar</v>
      </c>
      <c r="IM61" s="134"/>
      <c r="IN61" s="134"/>
      <c r="IO61" s="134"/>
      <c r="IP61" s="136" t="str">
        <f t="shared" si="282"/>
        <v>Completar</v>
      </c>
      <c r="IQ61" s="137" t="str">
        <f t="shared" si="283"/>
        <v>Completar</v>
      </c>
      <c r="IR61" s="137" t="str">
        <f t="shared" si="284"/>
        <v>Completar</v>
      </c>
      <c r="IS61" s="135"/>
      <c r="IT61" s="136" t="str">
        <f t="shared" si="285"/>
        <v>Completar</v>
      </c>
      <c r="IU61" s="237">
        <f t="shared" si="225"/>
        <v>0</v>
      </c>
      <c r="IV61" s="238">
        <f t="shared" si="226"/>
        <v>0</v>
      </c>
      <c r="IW61" s="239" t="str">
        <f>IFERROR(IF(IV61&gt;20*II61,'Referencia Parámetros'!$D$20,IF(IV61&gt;10*II61,'Referencia Parámetros'!$D$21,IF(IV61&gt;5*II61,'Referencia Parámetros'!$D$22, IF(IV61&gt;1,'Referencia Parámetros'!$D$23,"NO APLICA")))),"")</f>
        <v/>
      </c>
      <c r="IX61" s="240" t="str">
        <f t="shared" si="155"/>
        <v/>
      </c>
      <c r="IY61" s="241">
        <f t="shared" si="156"/>
        <v>0</v>
      </c>
      <c r="IZ61" s="234">
        <f t="shared" si="227"/>
        <v>0</v>
      </c>
      <c r="JA61" s="234">
        <f t="shared" si="157"/>
        <v>0</v>
      </c>
      <c r="JB61" s="234">
        <f t="shared" si="228"/>
        <v>0</v>
      </c>
      <c r="JC61" s="242">
        <f t="shared" si="229"/>
        <v>0</v>
      </c>
      <c r="JD61" s="198"/>
      <c r="JE61" s="234">
        <f t="shared" si="230"/>
        <v>49</v>
      </c>
      <c r="JF61" s="235" t="str">
        <f t="shared" si="158"/>
        <v/>
      </c>
      <c r="JG61" s="236" t="str">
        <f>IFERROR(+VLOOKUP(JF61,'Referencia Parámetros'!$A$2:$B$15,2),"")</f>
        <v/>
      </c>
      <c r="JH61" s="1"/>
      <c r="JI61" s="1"/>
      <c r="JJ61" s="136" t="str">
        <f t="shared" si="286"/>
        <v>Completar</v>
      </c>
      <c r="JK61" s="134"/>
      <c r="JL61" s="134"/>
      <c r="JM61" s="134"/>
      <c r="JN61" s="136" t="str">
        <f t="shared" si="287"/>
        <v>Completar</v>
      </c>
      <c r="JO61" s="137" t="str">
        <f t="shared" si="288"/>
        <v>Completar</v>
      </c>
      <c r="JP61" s="137" t="str">
        <f t="shared" si="289"/>
        <v>Completar</v>
      </c>
      <c r="JQ61" s="135"/>
      <c r="JR61" s="136" t="str">
        <f t="shared" si="290"/>
        <v>Completar</v>
      </c>
      <c r="JS61" s="237">
        <f t="shared" si="231"/>
        <v>0</v>
      </c>
      <c r="JT61" s="238">
        <f t="shared" si="232"/>
        <v>0</v>
      </c>
      <c r="JU61" s="239" t="str">
        <f>IFERROR(IF(JT61&gt;20*JG61,'Referencia Parámetros'!$D$20,IF(JT61&gt;10*JG61,'Referencia Parámetros'!$D$21,IF(JT61&gt;5*JG61,'Referencia Parámetros'!$D$22, IF(JT61&gt;1,'Referencia Parámetros'!$D$23,"NO APLICA")))),"")</f>
        <v/>
      </c>
      <c r="JV61" s="240" t="str">
        <f t="shared" si="160"/>
        <v/>
      </c>
      <c r="JW61" s="241">
        <f t="shared" si="161"/>
        <v>0</v>
      </c>
      <c r="JX61" s="234">
        <f t="shared" si="233"/>
        <v>0</v>
      </c>
      <c r="JY61" s="234">
        <f t="shared" si="162"/>
        <v>0</v>
      </c>
      <c r="JZ61" s="234">
        <f t="shared" si="234"/>
        <v>0</v>
      </c>
      <c r="KA61" s="242">
        <f t="shared" si="235"/>
        <v>0</v>
      </c>
    </row>
    <row r="62" spans="1:287" x14ac:dyDescent="0.25">
      <c r="A62" s="234">
        <f t="shared" si="163"/>
        <v>50</v>
      </c>
      <c r="B62" s="235" t="str">
        <f t="shared" si="164"/>
        <v/>
      </c>
      <c r="C62" s="236" t="str">
        <f>+IFERROR(VLOOKUP(B62,'Referencia Parámetros'!$A$2:$B$18,2),"")</f>
        <v/>
      </c>
      <c r="D62" s="1"/>
      <c r="E62" s="1"/>
      <c r="F62" s="136" t="str">
        <f>IFERROR(+VLOOKUP(D62,'Año 1'!JI$14:JK$113,3,FALSE),"Completar")</f>
        <v>Completar</v>
      </c>
      <c r="G62" s="134"/>
      <c r="H62" s="134"/>
      <c r="I62" s="134"/>
      <c r="J62" s="136" t="str">
        <f>+IFERROR(VLOOKUP(D62,'Año 1'!JI$14:JS$113,7,0),"Completar")</f>
        <v>Completar</v>
      </c>
      <c r="K62" s="137" t="str">
        <f>IFERROR(VLOOKUP(D62,'Año 1'!JI$14:JS$113,8,FALSE),"Completar")</f>
        <v>Completar</v>
      </c>
      <c r="L62" s="137" t="str">
        <f>IFERROR(VLOOKUP(D62,'Año 1'!JI$14:JS$113,9,FALSE),"Completar")</f>
        <v>Completar</v>
      </c>
      <c r="M62" s="135"/>
      <c r="N62" s="136" t="str">
        <f>IFERROR(VLOOKUP(D62,'Año 1'!JI$14:JS$113,11,FALSE),"Completar")</f>
        <v>Completar</v>
      </c>
      <c r="O62" s="237">
        <f t="shared" si="165"/>
        <v>0</v>
      </c>
      <c r="P62" s="238">
        <f t="shared" si="166"/>
        <v>0</v>
      </c>
      <c r="Q62" s="239" t="str">
        <f>IFERROR(IF(P62&gt;20*C62,'Referencia Parámetros'!$D$20,IF(P62&gt;10*C62,'Referencia Parámetros'!$D$21,IF(P62&gt;5*C62,'Referencia Parámetros'!$D$22, IF(P62&gt;1,'Referencia Parámetros'!$D$23,"NO APLICA")))),"")</f>
        <v/>
      </c>
      <c r="R62" s="240" t="str">
        <f t="shared" si="105"/>
        <v/>
      </c>
      <c r="S62" s="241">
        <f t="shared" si="106"/>
        <v>0</v>
      </c>
      <c r="T62" s="234">
        <f t="shared" si="167"/>
        <v>0</v>
      </c>
      <c r="U62" s="234">
        <f t="shared" si="107"/>
        <v>0</v>
      </c>
      <c r="V62" s="234">
        <f t="shared" si="168"/>
        <v>0</v>
      </c>
      <c r="W62" s="242">
        <f t="shared" si="169"/>
        <v>0</v>
      </c>
      <c r="Y62" s="234">
        <f t="shared" si="170"/>
        <v>50</v>
      </c>
      <c r="Z62" s="235" t="str">
        <f t="shared" si="108"/>
        <v/>
      </c>
      <c r="AA62" s="236" t="str">
        <f>IFERROR(VLOOKUP(Z62,'Referencia Parámetros'!$A$2:$B$15,2),"")</f>
        <v/>
      </c>
      <c r="AB62" s="1"/>
      <c r="AC62" s="1"/>
      <c r="AD62" s="136" t="str">
        <f t="shared" si="236"/>
        <v>Completar</v>
      </c>
      <c r="AE62" s="134"/>
      <c r="AF62" s="134"/>
      <c r="AG62" s="134"/>
      <c r="AH62" s="136" t="str">
        <f t="shared" si="237"/>
        <v>Completar</v>
      </c>
      <c r="AI62" s="137" t="str">
        <f t="shared" si="238"/>
        <v>Completar</v>
      </c>
      <c r="AJ62" s="137" t="str">
        <f t="shared" si="239"/>
        <v>Completar</v>
      </c>
      <c r="AK62" s="135"/>
      <c r="AL62" s="136" t="str">
        <f t="shared" si="240"/>
        <v>Completar</v>
      </c>
      <c r="AM62" s="237">
        <f t="shared" si="171"/>
        <v>0</v>
      </c>
      <c r="AN62" s="238">
        <f t="shared" si="172"/>
        <v>0</v>
      </c>
      <c r="AO62" s="239" t="str">
        <f>IFERROR(IF(AN62&gt;20*AA62,'Referencia Parámetros'!$D$20,IF(AN62&gt;10*AA62,'Referencia Parámetros'!$D$21,IF(AN62&gt;5*AA62,'Referencia Parámetros'!$D$22, IF(AN62&gt;1,'Referencia Parámetros'!$D$23,"NO APLICA")))),"")</f>
        <v/>
      </c>
      <c r="AP62" s="240" t="str">
        <f t="shared" si="110"/>
        <v/>
      </c>
      <c r="AQ62" s="241">
        <f t="shared" si="111"/>
        <v>0</v>
      </c>
      <c r="AR62" s="234">
        <f t="shared" si="173"/>
        <v>0</v>
      </c>
      <c r="AS62" s="234">
        <f t="shared" si="112"/>
        <v>0</v>
      </c>
      <c r="AT62" s="234">
        <f t="shared" si="174"/>
        <v>0</v>
      </c>
      <c r="AU62" s="242">
        <f t="shared" si="175"/>
        <v>0</v>
      </c>
      <c r="AW62" s="234">
        <f t="shared" si="176"/>
        <v>50</v>
      </c>
      <c r="AX62" s="235" t="str">
        <f t="shared" si="113"/>
        <v/>
      </c>
      <c r="AY62" s="236" t="str">
        <f>IFERROR(VLOOKUP(AX62,'Referencia Parámetros'!$A$2:$B$15,2),"")</f>
        <v/>
      </c>
      <c r="AZ62" s="1"/>
      <c r="BA62" s="1"/>
      <c r="BB62" s="136" t="str">
        <f t="shared" si="241"/>
        <v>Completar</v>
      </c>
      <c r="BC62" s="134"/>
      <c r="BD62" s="134"/>
      <c r="BE62" s="134"/>
      <c r="BF62" s="136" t="str">
        <f t="shared" si="242"/>
        <v>Completar</v>
      </c>
      <c r="BG62" s="137" t="str">
        <f t="shared" si="243"/>
        <v>Completar</v>
      </c>
      <c r="BH62" s="137" t="str">
        <f t="shared" si="244"/>
        <v>Completar</v>
      </c>
      <c r="BI62" s="135"/>
      <c r="BJ62" s="136" t="str">
        <f t="shared" si="245"/>
        <v>Completar</v>
      </c>
      <c r="BK62" s="237">
        <f t="shared" si="177"/>
        <v>0</v>
      </c>
      <c r="BL62" s="238">
        <f t="shared" si="178"/>
        <v>0</v>
      </c>
      <c r="BM62" s="239" t="str">
        <f>IFERROR(IF(BL62&gt;20*AY62,'Referencia Parámetros'!$D$20,IF(BL62&gt;10*AY62,'Referencia Parámetros'!$D$21,IF(BL62&gt;5*AY62,'Referencia Parámetros'!$D$22, IF(BL62&gt;1,'Referencia Parámetros'!$D$23,"NO APLICA")))),"")</f>
        <v/>
      </c>
      <c r="BN62" s="240" t="str">
        <f t="shared" si="115"/>
        <v/>
      </c>
      <c r="BO62" s="241">
        <f t="shared" si="116"/>
        <v>0</v>
      </c>
      <c r="BP62" s="234">
        <f t="shared" si="179"/>
        <v>0</v>
      </c>
      <c r="BQ62" s="234">
        <f t="shared" si="117"/>
        <v>0</v>
      </c>
      <c r="BR62" s="234">
        <f t="shared" si="180"/>
        <v>0</v>
      </c>
      <c r="BS62" s="242">
        <f t="shared" si="181"/>
        <v>0</v>
      </c>
      <c r="BU62" s="234">
        <f t="shared" si="182"/>
        <v>50</v>
      </c>
      <c r="BV62" s="235" t="str">
        <f t="shared" si="118"/>
        <v/>
      </c>
      <c r="BW62" s="236" t="str">
        <f>IFERROR(VLOOKUP(BV62,'Referencia Parámetros'!$A$2:$B$15,2),"")</f>
        <v/>
      </c>
      <c r="BX62" s="1"/>
      <c r="BY62" s="1"/>
      <c r="BZ62" s="136" t="str">
        <f t="shared" si="246"/>
        <v>Completar</v>
      </c>
      <c r="CA62" s="134"/>
      <c r="CB62" s="134"/>
      <c r="CC62" s="134"/>
      <c r="CD62" s="136" t="str">
        <f t="shared" si="247"/>
        <v>Completar</v>
      </c>
      <c r="CE62" s="137" t="str">
        <f t="shared" si="248"/>
        <v>Completar</v>
      </c>
      <c r="CF62" s="137" t="str">
        <f t="shared" si="249"/>
        <v>Completar</v>
      </c>
      <c r="CG62" s="135"/>
      <c r="CH62" s="136" t="str">
        <f t="shared" si="250"/>
        <v>Completar</v>
      </c>
      <c r="CI62" s="237">
        <f t="shared" si="183"/>
        <v>0</v>
      </c>
      <c r="CJ62" s="238">
        <f t="shared" si="184"/>
        <v>0</v>
      </c>
      <c r="CK62" s="239" t="str">
        <f>IFERROR(IF(CJ62&gt;20*BW62,'Referencia Parámetros'!$D$20,IF(CJ62&gt;10*BW62,'Referencia Parámetros'!$D$21,IF(CJ62&gt;5*BW62,'Referencia Parámetros'!$D$22, IF(CJ62&gt;1,'Referencia Parámetros'!$D$23,"NO APLICA")))),"")</f>
        <v/>
      </c>
      <c r="CL62" s="240" t="str">
        <f t="shared" si="120"/>
        <v/>
      </c>
      <c r="CM62" s="241">
        <f t="shared" si="121"/>
        <v>0</v>
      </c>
      <c r="CN62" s="234">
        <f t="shared" si="185"/>
        <v>0</v>
      </c>
      <c r="CO62" s="234">
        <f t="shared" si="122"/>
        <v>0</v>
      </c>
      <c r="CP62" s="234">
        <f t="shared" si="186"/>
        <v>0</v>
      </c>
      <c r="CQ62" s="242">
        <f t="shared" si="187"/>
        <v>0</v>
      </c>
      <c r="CS62" s="234">
        <f t="shared" si="188"/>
        <v>50</v>
      </c>
      <c r="CT62" s="235" t="str">
        <f t="shared" si="123"/>
        <v/>
      </c>
      <c r="CU62" s="236" t="str">
        <f>IFERROR(+VLOOKUP(CT62,'Referencia Parámetros'!$A$2:$B$15,2),"")</f>
        <v/>
      </c>
      <c r="CV62" s="1"/>
      <c r="CW62" s="1"/>
      <c r="CX62" s="136" t="str">
        <f t="shared" si="251"/>
        <v>Completar</v>
      </c>
      <c r="CY62" s="134"/>
      <c r="CZ62" s="134"/>
      <c r="DA62" s="134"/>
      <c r="DB62" s="136" t="str">
        <f t="shared" si="252"/>
        <v>Completar</v>
      </c>
      <c r="DC62" s="137" t="str">
        <f t="shared" si="253"/>
        <v>Completar</v>
      </c>
      <c r="DD62" s="137" t="str">
        <f t="shared" si="254"/>
        <v>Completar</v>
      </c>
      <c r="DE62" s="135"/>
      <c r="DF62" s="136" t="str">
        <f t="shared" si="255"/>
        <v>Completar</v>
      </c>
      <c r="DG62" s="237">
        <f t="shared" si="189"/>
        <v>0</v>
      </c>
      <c r="DH62" s="238">
        <f t="shared" si="190"/>
        <v>0</v>
      </c>
      <c r="DI62" s="239" t="str">
        <f>IFERROR(IF(DH62&gt;20*CU62,'Referencia Parámetros'!$D$20,IF(DH62&gt;10*CU62,'Referencia Parámetros'!$D$21,IF(DH62&gt;5*CU62,'Referencia Parámetros'!$D$22, IF(DH62&gt;1,'Referencia Parámetros'!$D$23,"NO APLICA")))),"")</f>
        <v/>
      </c>
      <c r="DJ62" s="240" t="str">
        <f t="shared" si="125"/>
        <v/>
      </c>
      <c r="DK62" s="241">
        <f t="shared" si="126"/>
        <v>0</v>
      </c>
      <c r="DL62" s="234">
        <f t="shared" si="191"/>
        <v>0</v>
      </c>
      <c r="DM62" s="234">
        <f t="shared" si="127"/>
        <v>0</v>
      </c>
      <c r="DN62" s="234">
        <f t="shared" si="192"/>
        <v>0</v>
      </c>
      <c r="DO62" s="242">
        <f t="shared" si="193"/>
        <v>0</v>
      </c>
      <c r="DQ62" s="234">
        <f t="shared" si="194"/>
        <v>50</v>
      </c>
      <c r="DR62" s="235" t="str">
        <f t="shared" si="128"/>
        <v/>
      </c>
      <c r="DS62" s="236" t="str">
        <f>IFERROR(+VLOOKUP(DR62,'Referencia Parámetros'!$A$2:$B$15,2),"")</f>
        <v/>
      </c>
      <c r="DT62" s="1"/>
      <c r="DU62" s="1"/>
      <c r="DV62" s="136" t="str">
        <f t="shared" si="256"/>
        <v>Completar</v>
      </c>
      <c r="DW62" s="134"/>
      <c r="DX62" s="134"/>
      <c r="DY62" s="134"/>
      <c r="DZ62" s="136" t="str">
        <f t="shared" si="257"/>
        <v>Completar</v>
      </c>
      <c r="EA62" s="137" t="str">
        <f t="shared" si="258"/>
        <v>Completar</v>
      </c>
      <c r="EB62" s="137" t="str">
        <f t="shared" si="259"/>
        <v>Completar</v>
      </c>
      <c r="EC62" s="135"/>
      <c r="ED62" s="136" t="str">
        <f t="shared" si="260"/>
        <v>Completar</v>
      </c>
      <c r="EE62" s="237">
        <f t="shared" si="195"/>
        <v>0</v>
      </c>
      <c r="EF62" s="238">
        <f t="shared" si="196"/>
        <v>0</v>
      </c>
      <c r="EG62" s="239" t="str">
        <f>IFERROR(IF(EF62&gt;20*DS62,'Referencia Parámetros'!$D$20,IF(EF62&gt;10*DS62,'Referencia Parámetros'!$D$21,IF(EF62&gt;5*DS62,'Referencia Parámetros'!$D$22, IF(EF62&gt;1,'Referencia Parámetros'!$D$23,"NO APLICA")))),"")</f>
        <v/>
      </c>
      <c r="EH62" s="240" t="str">
        <f t="shared" si="130"/>
        <v/>
      </c>
      <c r="EI62" s="241">
        <f t="shared" si="131"/>
        <v>0</v>
      </c>
      <c r="EJ62" s="234">
        <f t="shared" si="197"/>
        <v>0</v>
      </c>
      <c r="EK62" s="234">
        <f t="shared" si="132"/>
        <v>0</v>
      </c>
      <c r="EL62" s="234">
        <f t="shared" si="198"/>
        <v>0</v>
      </c>
      <c r="EM62" s="242">
        <f t="shared" si="199"/>
        <v>0</v>
      </c>
      <c r="EO62" s="234">
        <f t="shared" si="200"/>
        <v>50</v>
      </c>
      <c r="EP62" s="235" t="str">
        <f t="shared" si="133"/>
        <v/>
      </c>
      <c r="EQ62" s="236" t="str">
        <f>IFERROR(+VLOOKUP(EP62,'Referencia Parámetros'!$A$2:$B$15,2),"")</f>
        <v/>
      </c>
      <c r="ER62" s="1"/>
      <c r="ES62" s="1"/>
      <c r="ET62" s="136" t="str">
        <f t="shared" si="261"/>
        <v>Completar</v>
      </c>
      <c r="EU62" s="134"/>
      <c r="EV62" s="134"/>
      <c r="EW62" s="134"/>
      <c r="EX62" s="136" t="str">
        <f t="shared" si="262"/>
        <v>Completar</v>
      </c>
      <c r="EY62" s="137" t="str">
        <f t="shared" si="263"/>
        <v>Completar</v>
      </c>
      <c r="EZ62" s="137" t="str">
        <f t="shared" si="264"/>
        <v>Completar</v>
      </c>
      <c r="FA62" s="135"/>
      <c r="FB62" s="136" t="str">
        <f t="shared" si="265"/>
        <v>Completar</v>
      </c>
      <c r="FC62" s="237">
        <f t="shared" si="201"/>
        <v>0</v>
      </c>
      <c r="FD62" s="238">
        <f t="shared" si="202"/>
        <v>0</v>
      </c>
      <c r="FE62" s="239" t="str">
        <f>IFERROR(IF(FD62&gt;20*EQ62,'Referencia Parámetros'!$D$20,IF(FD62&gt;10*EQ62,'Referencia Parámetros'!$D$21,IF(FD62&gt;5*EQ62,'Referencia Parámetros'!$D$22, IF(FD62&gt;1,'Referencia Parámetros'!$D$23,"NO APLICA")))),"")</f>
        <v/>
      </c>
      <c r="FF62" s="240" t="str">
        <f t="shared" si="135"/>
        <v/>
      </c>
      <c r="FG62" s="241">
        <f t="shared" si="136"/>
        <v>0</v>
      </c>
      <c r="FH62" s="234">
        <f t="shared" si="203"/>
        <v>0</v>
      </c>
      <c r="FI62" s="234">
        <f t="shared" si="137"/>
        <v>0</v>
      </c>
      <c r="FJ62" s="234">
        <f t="shared" si="204"/>
        <v>0</v>
      </c>
      <c r="FK62" s="242">
        <f t="shared" si="205"/>
        <v>0</v>
      </c>
      <c r="FM62" s="234">
        <f t="shared" si="206"/>
        <v>50</v>
      </c>
      <c r="FN62" s="235" t="str">
        <f t="shared" si="138"/>
        <v/>
      </c>
      <c r="FO62" s="236" t="str">
        <f>IFERROR(+VLOOKUP(FN62,'Referencia Parámetros'!$A$2:$B$15,2),"")</f>
        <v/>
      </c>
      <c r="FP62" s="1"/>
      <c r="FQ62" s="1"/>
      <c r="FR62" s="136" t="str">
        <f t="shared" si="266"/>
        <v>Completar</v>
      </c>
      <c r="FS62" s="134"/>
      <c r="FT62" s="134"/>
      <c r="FU62" s="134"/>
      <c r="FV62" s="136" t="str">
        <f t="shared" si="267"/>
        <v>Completar</v>
      </c>
      <c r="FW62" s="137" t="str">
        <f t="shared" si="268"/>
        <v>Completar</v>
      </c>
      <c r="FX62" s="137" t="str">
        <f t="shared" si="269"/>
        <v>Completar</v>
      </c>
      <c r="FY62" s="135"/>
      <c r="FZ62" s="136" t="str">
        <f t="shared" si="270"/>
        <v>Completar</v>
      </c>
      <c r="GA62" s="237">
        <f t="shared" si="207"/>
        <v>0</v>
      </c>
      <c r="GB62" s="238">
        <f t="shared" si="208"/>
        <v>0</v>
      </c>
      <c r="GC62" s="239" t="str">
        <f>IFERROR(IF(GB62&gt;20*FO62,'Referencia Parámetros'!$D$20,IF(GB62&gt;10*FO62,'Referencia Parámetros'!$D$21,IF(GB62&gt;5*FO62,'Referencia Parámetros'!$D$22, IF(GB62&gt;1,'Referencia Parámetros'!$D$23,"NO APLICA")))),"")</f>
        <v/>
      </c>
      <c r="GD62" s="240" t="str">
        <f t="shared" si="140"/>
        <v/>
      </c>
      <c r="GE62" s="241">
        <f t="shared" si="141"/>
        <v>0</v>
      </c>
      <c r="GF62" s="234">
        <f t="shared" si="209"/>
        <v>0</v>
      </c>
      <c r="GG62" s="234">
        <f t="shared" si="142"/>
        <v>0</v>
      </c>
      <c r="GH62" s="234">
        <f t="shared" si="210"/>
        <v>0</v>
      </c>
      <c r="GI62" s="242">
        <f t="shared" si="211"/>
        <v>0</v>
      </c>
      <c r="GK62" s="234">
        <f t="shared" si="212"/>
        <v>50</v>
      </c>
      <c r="GL62" s="235" t="str">
        <f t="shared" si="143"/>
        <v/>
      </c>
      <c r="GM62" s="236" t="str">
        <f>IFERROR(+VLOOKUP(GL62,'Referencia Parámetros'!$A$2:$B$15,2),"")</f>
        <v/>
      </c>
      <c r="GN62" s="1"/>
      <c r="GO62" s="1"/>
      <c r="GP62" s="136" t="str">
        <f t="shared" si="271"/>
        <v>Completar</v>
      </c>
      <c r="GQ62" s="134"/>
      <c r="GR62" s="134"/>
      <c r="GS62" s="134"/>
      <c r="GT62" s="136" t="str">
        <f t="shared" si="272"/>
        <v>Completar</v>
      </c>
      <c r="GU62" s="137" t="str">
        <f t="shared" si="273"/>
        <v>Completar</v>
      </c>
      <c r="GV62" s="137" t="str">
        <f t="shared" si="274"/>
        <v>Completar</v>
      </c>
      <c r="GW62" s="135"/>
      <c r="GX62" s="136" t="str">
        <f t="shared" si="275"/>
        <v>Completar</v>
      </c>
      <c r="GY62" s="237">
        <f t="shared" si="213"/>
        <v>0</v>
      </c>
      <c r="GZ62" s="238">
        <f t="shared" si="214"/>
        <v>0</v>
      </c>
      <c r="HA62" s="239" t="str">
        <f>IFERROR(IF(GZ62&gt;20*GM62,'Referencia Parámetros'!$D$20,IF(GZ62&gt;10*GM62,'Referencia Parámetros'!$D$21,IF(GZ62&gt;5*GM62,'Referencia Parámetros'!$D$22, IF(GZ62&gt;1,'Referencia Parámetros'!$D$23,"NO APLICA")))),"")</f>
        <v/>
      </c>
      <c r="HB62" s="240" t="str">
        <f t="shared" si="145"/>
        <v/>
      </c>
      <c r="HC62" s="241">
        <f t="shared" si="146"/>
        <v>0</v>
      </c>
      <c r="HD62" s="234">
        <f t="shared" si="215"/>
        <v>0</v>
      </c>
      <c r="HE62" s="234">
        <f t="shared" si="147"/>
        <v>0</v>
      </c>
      <c r="HF62" s="234">
        <f t="shared" si="216"/>
        <v>0</v>
      </c>
      <c r="HG62" s="242">
        <f t="shared" si="217"/>
        <v>0</v>
      </c>
      <c r="HI62" s="234">
        <f t="shared" si="218"/>
        <v>50</v>
      </c>
      <c r="HJ62" s="235" t="str">
        <f t="shared" si="148"/>
        <v/>
      </c>
      <c r="HK62" s="236" t="str">
        <f>IFERROR(+VLOOKUP(HJ62,'Referencia Parámetros'!$A$2:$B$15,2),"")</f>
        <v/>
      </c>
      <c r="HL62" s="1"/>
      <c r="HM62" s="1"/>
      <c r="HN62" s="136" t="str">
        <f t="shared" si="276"/>
        <v>Completar</v>
      </c>
      <c r="HO62" s="134"/>
      <c r="HP62" s="134"/>
      <c r="HQ62" s="134"/>
      <c r="HR62" s="136" t="str">
        <f t="shared" si="277"/>
        <v>Completar</v>
      </c>
      <c r="HS62" s="137" t="str">
        <f t="shared" si="278"/>
        <v>Completar</v>
      </c>
      <c r="HT62" s="137" t="str">
        <f t="shared" si="279"/>
        <v>Completar</v>
      </c>
      <c r="HU62" s="135"/>
      <c r="HV62" s="136" t="str">
        <f t="shared" si="280"/>
        <v>Completar</v>
      </c>
      <c r="HW62" s="237">
        <f t="shared" si="219"/>
        <v>0</v>
      </c>
      <c r="HX62" s="238">
        <f t="shared" si="220"/>
        <v>0</v>
      </c>
      <c r="HY62" s="239" t="str">
        <f>IFERROR(IF(HX62&gt;20*HK62,'Referencia Parámetros'!$D$20,IF(HX62&gt;10*HK62,'Referencia Parámetros'!$D$21,IF(HX62&gt;5*HK62,'Referencia Parámetros'!$D$22, IF(HX62&gt;1,'Referencia Parámetros'!$D$23,"NO APLICA")))),"")</f>
        <v/>
      </c>
      <c r="HZ62" s="240" t="str">
        <f t="shared" si="150"/>
        <v/>
      </c>
      <c r="IA62" s="241">
        <f t="shared" si="151"/>
        <v>0</v>
      </c>
      <c r="IB62" s="234">
        <f t="shared" si="221"/>
        <v>0</v>
      </c>
      <c r="IC62" s="234">
        <f t="shared" si="152"/>
        <v>0</v>
      </c>
      <c r="ID62" s="234">
        <f t="shared" si="222"/>
        <v>0</v>
      </c>
      <c r="IE62" s="242">
        <f t="shared" si="223"/>
        <v>0</v>
      </c>
      <c r="IG62" s="234">
        <f t="shared" si="224"/>
        <v>50</v>
      </c>
      <c r="IH62" s="235" t="str">
        <f t="shared" si="153"/>
        <v/>
      </c>
      <c r="II62" s="236" t="str">
        <f>IFERROR(+VLOOKUP(IH62,'Referencia Parámetros'!$A$2:$B$15,2),"")</f>
        <v/>
      </c>
      <c r="IJ62" s="1"/>
      <c r="IK62" s="1"/>
      <c r="IL62" s="136" t="str">
        <f t="shared" si="281"/>
        <v>Completar</v>
      </c>
      <c r="IM62" s="134"/>
      <c r="IN62" s="134"/>
      <c r="IO62" s="134"/>
      <c r="IP62" s="136" t="str">
        <f t="shared" si="282"/>
        <v>Completar</v>
      </c>
      <c r="IQ62" s="137" t="str">
        <f t="shared" si="283"/>
        <v>Completar</v>
      </c>
      <c r="IR62" s="137" t="str">
        <f t="shared" si="284"/>
        <v>Completar</v>
      </c>
      <c r="IS62" s="135"/>
      <c r="IT62" s="136" t="str">
        <f t="shared" si="285"/>
        <v>Completar</v>
      </c>
      <c r="IU62" s="237">
        <f t="shared" si="225"/>
        <v>0</v>
      </c>
      <c r="IV62" s="238">
        <f t="shared" si="226"/>
        <v>0</v>
      </c>
      <c r="IW62" s="239" t="str">
        <f>IFERROR(IF(IV62&gt;20*II62,'Referencia Parámetros'!$D$20,IF(IV62&gt;10*II62,'Referencia Parámetros'!$D$21,IF(IV62&gt;5*II62,'Referencia Parámetros'!$D$22, IF(IV62&gt;1,'Referencia Parámetros'!$D$23,"NO APLICA")))),"")</f>
        <v/>
      </c>
      <c r="IX62" s="240" t="str">
        <f t="shared" si="155"/>
        <v/>
      </c>
      <c r="IY62" s="241">
        <f t="shared" si="156"/>
        <v>0</v>
      </c>
      <c r="IZ62" s="234">
        <f t="shared" si="227"/>
        <v>0</v>
      </c>
      <c r="JA62" s="234">
        <f t="shared" si="157"/>
        <v>0</v>
      </c>
      <c r="JB62" s="234">
        <f t="shared" si="228"/>
        <v>0</v>
      </c>
      <c r="JC62" s="242">
        <f t="shared" si="229"/>
        <v>0</v>
      </c>
      <c r="JD62" s="198"/>
      <c r="JE62" s="234">
        <f t="shared" si="230"/>
        <v>50</v>
      </c>
      <c r="JF62" s="235" t="str">
        <f t="shared" si="158"/>
        <v/>
      </c>
      <c r="JG62" s="236" t="str">
        <f>IFERROR(+VLOOKUP(JF62,'Referencia Parámetros'!$A$2:$B$15,2),"")</f>
        <v/>
      </c>
      <c r="JH62" s="1"/>
      <c r="JI62" s="1"/>
      <c r="JJ62" s="136" t="str">
        <f t="shared" si="286"/>
        <v>Completar</v>
      </c>
      <c r="JK62" s="134"/>
      <c r="JL62" s="134"/>
      <c r="JM62" s="134"/>
      <c r="JN62" s="136" t="str">
        <f t="shared" si="287"/>
        <v>Completar</v>
      </c>
      <c r="JO62" s="137" t="str">
        <f t="shared" si="288"/>
        <v>Completar</v>
      </c>
      <c r="JP62" s="137" t="str">
        <f t="shared" si="289"/>
        <v>Completar</v>
      </c>
      <c r="JQ62" s="135"/>
      <c r="JR62" s="136" t="str">
        <f t="shared" si="290"/>
        <v>Completar</v>
      </c>
      <c r="JS62" s="237">
        <f t="shared" si="231"/>
        <v>0</v>
      </c>
      <c r="JT62" s="238">
        <f t="shared" si="232"/>
        <v>0</v>
      </c>
      <c r="JU62" s="239" t="str">
        <f>IFERROR(IF(JT62&gt;20*JG62,'Referencia Parámetros'!$D$20,IF(JT62&gt;10*JG62,'Referencia Parámetros'!$D$21,IF(JT62&gt;5*JG62,'Referencia Parámetros'!$D$22, IF(JT62&gt;1,'Referencia Parámetros'!$D$23,"NO APLICA")))),"")</f>
        <v/>
      </c>
      <c r="JV62" s="240" t="str">
        <f t="shared" si="160"/>
        <v/>
      </c>
      <c r="JW62" s="241">
        <f t="shared" si="161"/>
        <v>0</v>
      </c>
      <c r="JX62" s="234">
        <f t="shared" si="233"/>
        <v>0</v>
      </c>
      <c r="JY62" s="234">
        <f t="shared" si="162"/>
        <v>0</v>
      </c>
      <c r="JZ62" s="234">
        <f t="shared" si="234"/>
        <v>0</v>
      </c>
      <c r="KA62" s="242">
        <f t="shared" si="235"/>
        <v>0</v>
      </c>
    </row>
    <row r="63" spans="1:287" x14ac:dyDescent="0.25">
      <c r="A63" s="234">
        <f t="shared" si="163"/>
        <v>51</v>
      </c>
      <c r="B63" s="235" t="str">
        <f t="shared" si="164"/>
        <v/>
      </c>
      <c r="C63" s="236" t="str">
        <f>+IFERROR(VLOOKUP(B63,'Referencia Parámetros'!$A$2:$B$18,2),"")</f>
        <v/>
      </c>
      <c r="D63" s="1"/>
      <c r="E63" s="1"/>
      <c r="F63" s="136" t="str">
        <f>IFERROR(+VLOOKUP(D63,'Año 1'!JI$14:JK$113,3,FALSE),"Completar")</f>
        <v>Completar</v>
      </c>
      <c r="G63" s="134"/>
      <c r="H63" s="134"/>
      <c r="I63" s="134"/>
      <c r="J63" s="136" t="str">
        <f>+IFERROR(VLOOKUP(D63,'Año 1'!JI$14:JS$113,7,0),"Completar")</f>
        <v>Completar</v>
      </c>
      <c r="K63" s="137" t="str">
        <f>IFERROR(VLOOKUP(D63,'Año 1'!JI$14:JS$113,8,FALSE),"Completar")</f>
        <v>Completar</v>
      </c>
      <c r="L63" s="137" t="str">
        <f>IFERROR(VLOOKUP(D63,'Año 1'!JI$14:JS$113,9,FALSE),"Completar")</f>
        <v>Completar</v>
      </c>
      <c r="M63" s="135"/>
      <c r="N63" s="136" t="str">
        <f>IFERROR(VLOOKUP(D63,'Año 1'!JI$14:JS$113,11,FALSE),"Completar")</f>
        <v>Completar</v>
      </c>
      <c r="O63" s="237">
        <f t="shared" si="165"/>
        <v>0</v>
      </c>
      <c r="P63" s="238">
        <f t="shared" si="166"/>
        <v>0</v>
      </c>
      <c r="Q63" s="239" t="str">
        <f>IFERROR(IF(P63&gt;20*C63,'Referencia Parámetros'!$D$20,IF(P63&gt;10*C63,'Referencia Parámetros'!$D$21,IF(P63&gt;5*C63,'Referencia Parámetros'!$D$22, IF(P63&gt;1,'Referencia Parámetros'!$D$23,"NO APLICA")))),"")</f>
        <v/>
      </c>
      <c r="R63" s="240" t="str">
        <f t="shared" si="105"/>
        <v/>
      </c>
      <c r="S63" s="241">
        <f t="shared" si="106"/>
        <v>0</v>
      </c>
      <c r="T63" s="234">
        <f t="shared" si="167"/>
        <v>0</v>
      </c>
      <c r="U63" s="234">
        <f t="shared" si="107"/>
        <v>0</v>
      </c>
      <c r="V63" s="234">
        <f t="shared" si="168"/>
        <v>0</v>
      </c>
      <c r="W63" s="242">
        <f t="shared" si="169"/>
        <v>0</v>
      </c>
      <c r="Y63" s="234">
        <f t="shared" si="170"/>
        <v>51</v>
      </c>
      <c r="Z63" s="235" t="str">
        <f t="shared" si="108"/>
        <v/>
      </c>
      <c r="AA63" s="236" t="str">
        <f>IFERROR(VLOOKUP(Z63,'Referencia Parámetros'!$A$2:$B$15,2),"")</f>
        <v/>
      </c>
      <c r="AB63" s="1"/>
      <c r="AC63" s="1"/>
      <c r="AD63" s="136" t="str">
        <f t="shared" si="236"/>
        <v>Completar</v>
      </c>
      <c r="AE63" s="134"/>
      <c r="AF63" s="134"/>
      <c r="AG63" s="134"/>
      <c r="AH63" s="136" t="str">
        <f t="shared" si="237"/>
        <v>Completar</v>
      </c>
      <c r="AI63" s="137" t="str">
        <f t="shared" si="238"/>
        <v>Completar</v>
      </c>
      <c r="AJ63" s="137" t="str">
        <f t="shared" si="239"/>
        <v>Completar</v>
      </c>
      <c r="AK63" s="135"/>
      <c r="AL63" s="136" t="str">
        <f t="shared" si="240"/>
        <v>Completar</v>
      </c>
      <c r="AM63" s="237">
        <f t="shared" si="171"/>
        <v>0</v>
      </c>
      <c r="AN63" s="238">
        <f t="shared" si="172"/>
        <v>0</v>
      </c>
      <c r="AO63" s="239" t="str">
        <f>IFERROR(IF(AN63&gt;20*AA63,'Referencia Parámetros'!$D$20,IF(AN63&gt;10*AA63,'Referencia Parámetros'!$D$21,IF(AN63&gt;5*AA63,'Referencia Parámetros'!$D$22, IF(AN63&gt;1,'Referencia Parámetros'!$D$23,"NO APLICA")))),"")</f>
        <v/>
      </c>
      <c r="AP63" s="240" t="str">
        <f t="shared" si="110"/>
        <v/>
      </c>
      <c r="AQ63" s="241">
        <f t="shared" si="111"/>
        <v>0</v>
      </c>
      <c r="AR63" s="234">
        <f t="shared" si="173"/>
        <v>0</v>
      </c>
      <c r="AS63" s="234">
        <f t="shared" si="112"/>
        <v>0</v>
      </c>
      <c r="AT63" s="234">
        <f t="shared" si="174"/>
        <v>0</v>
      </c>
      <c r="AU63" s="242">
        <f t="shared" si="175"/>
        <v>0</v>
      </c>
      <c r="AW63" s="234">
        <f t="shared" si="176"/>
        <v>51</v>
      </c>
      <c r="AX63" s="235" t="str">
        <f t="shared" si="113"/>
        <v/>
      </c>
      <c r="AY63" s="236" t="str">
        <f>IFERROR(VLOOKUP(AX63,'Referencia Parámetros'!$A$2:$B$15,2),"")</f>
        <v/>
      </c>
      <c r="AZ63" s="1"/>
      <c r="BA63" s="1"/>
      <c r="BB63" s="136" t="str">
        <f t="shared" si="241"/>
        <v>Completar</v>
      </c>
      <c r="BC63" s="134"/>
      <c r="BD63" s="134"/>
      <c r="BE63" s="134"/>
      <c r="BF63" s="136" t="str">
        <f t="shared" si="242"/>
        <v>Completar</v>
      </c>
      <c r="BG63" s="137" t="str">
        <f t="shared" si="243"/>
        <v>Completar</v>
      </c>
      <c r="BH63" s="137" t="str">
        <f t="shared" si="244"/>
        <v>Completar</v>
      </c>
      <c r="BI63" s="135"/>
      <c r="BJ63" s="136" t="str">
        <f t="shared" si="245"/>
        <v>Completar</v>
      </c>
      <c r="BK63" s="237">
        <f t="shared" si="177"/>
        <v>0</v>
      </c>
      <c r="BL63" s="238">
        <f t="shared" si="178"/>
        <v>0</v>
      </c>
      <c r="BM63" s="239" t="str">
        <f>IFERROR(IF(BL63&gt;20*AY63,'Referencia Parámetros'!$D$20,IF(BL63&gt;10*AY63,'Referencia Parámetros'!$D$21,IF(BL63&gt;5*AY63,'Referencia Parámetros'!$D$22, IF(BL63&gt;1,'Referencia Parámetros'!$D$23,"NO APLICA")))),"")</f>
        <v/>
      </c>
      <c r="BN63" s="240" t="str">
        <f t="shared" si="115"/>
        <v/>
      </c>
      <c r="BO63" s="241">
        <f t="shared" si="116"/>
        <v>0</v>
      </c>
      <c r="BP63" s="234">
        <f t="shared" si="179"/>
        <v>0</v>
      </c>
      <c r="BQ63" s="234">
        <f t="shared" si="117"/>
        <v>0</v>
      </c>
      <c r="BR63" s="234">
        <f t="shared" si="180"/>
        <v>0</v>
      </c>
      <c r="BS63" s="242">
        <f t="shared" si="181"/>
        <v>0</v>
      </c>
      <c r="BU63" s="234">
        <f t="shared" si="182"/>
        <v>51</v>
      </c>
      <c r="BV63" s="235" t="str">
        <f t="shared" si="118"/>
        <v/>
      </c>
      <c r="BW63" s="236" t="str">
        <f>IFERROR(VLOOKUP(BV63,'Referencia Parámetros'!$A$2:$B$15,2),"")</f>
        <v/>
      </c>
      <c r="BX63" s="1"/>
      <c r="BY63" s="1"/>
      <c r="BZ63" s="136" t="str">
        <f t="shared" si="246"/>
        <v>Completar</v>
      </c>
      <c r="CA63" s="134"/>
      <c r="CB63" s="134"/>
      <c r="CC63" s="134"/>
      <c r="CD63" s="136" t="str">
        <f t="shared" si="247"/>
        <v>Completar</v>
      </c>
      <c r="CE63" s="137" t="str">
        <f t="shared" si="248"/>
        <v>Completar</v>
      </c>
      <c r="CF63" s="137" t="str">
        <f t="shared" si="249"/>
        <v>Completar</v>
      </c>
      <c r="CG63" s="135"/>
      <c r="CH63" s="136" t="str">
        <f t="shared" si="250"/>
        <v>Completar</v>
      </c>
      <c r="CI63" s="237">
        <f t="shared" si="183"/>
        <v>0</v>
      </c>
      <c r="CJ63" s="238">
        <f t="shared" si="184"/>
        <v>0</v>
      </c>
      <c r="CK63" s="239" t="str">
        <f>IFERROR(IF(CJ63&gt;20*BW63,'Referencia Parámetros'!$D$20,IF(CJ63&gt;10*BW63,'Referencia Parámetros'!$D$21,IF(CJ63&gt;5*BW63,'Referencia Parámetros'!$D$22, IF(CJ63&gt;1,'Referencia Parámetros'!$D$23,"NO APLICA")))),"")</f>
        <v/>
      </c>
      <c r="CL63" s="240" t="str">
        <f t="shared" si="120"/>
        <v/>
      </c>
      <c r="CM63" s="241">
        <f t="shared" si="121"/>
        <v>0</v>
      </c>
      <c r="CN63" s="234">
        <f t="shared" si="185"/>
        <v>0</v>
      </c>
      <c r="CO63" s="234">
        <f t="shared" si="122"/>
        <v>0</v>
      </c>
      <c r="CP63" s="234">
        <f t="shared" si="186"/>
        <v>0</v>
      </c>
      <c r="CQ63" s="242">
        <f t="shared" si="187"/>
        <v>0</v>
      </c>
      <c r="CS63" s="234">
        <f t="shared" si="188"/>
        <v>51</v>
      </c>
      <c r="CT63" s="235" t="str">
        <f t="shared" si="123"/>
        <v/>
      </c>
      <c r="CU63" s="236" t="str">
        <f>IFERROR(+VLOOKUP(CT63,'Referencia Parámetros'!$A$2:$B$15,2),"")</f>
        <v/>
      </c>
      <c r="CV63" s="1"/>
      <c r="CW63" s="1"/>
      <c r="CX63" s="136" t="str">
        <f t="shared" si="251"/>
        <v>Completar</v>
      </c>
      <c r="CY63" s="134"/>
      <c r="CZ63" s="134"/>
      <c r="DA63" s="134"/>
      <c r="DB63" s="136" t="str">
        <f t="shared" si="252"/>
        <v>Completar</v>
      </c>
      <c r="DC63" s="137" t="str">
        <f t="shared" si="253"/>
        <v>Completar</v>
      </c>
      <c r="DD63" s="137" t="str">
        <f t="shared" si="254"/>
        <v>Completar</v>
      </c>
      <c r="DE63" s="135"/>
      <c r="DF63" s="136" t="str">
        <f t="shared" si="255"/>
        <v>Completar</v>
      </c>
      <c r="DG63" s="237">
        <f t="shared" si="189"/>
        <v>0</v>
      </c>
      <c r="DH63" s="238">
        <f t="shared" si="190"/>
        <v>0</v>
      </c>
      <c r="DI63" s="239" t="str">
        <f>IFERROR(IF(DH63&gt;20*CU63,'Referencia Parámetros'!$D$20,IF(DH63&gt;10*CU63,'Referencia Parámetros'!$D$21,IF(DH63&gt;5*CU63,'Referencia Parámetros'!$D$22, IF(DH63&gt;1,'Referencia Parámetros'!$D$23,"NO APLICA")))),"")</f>
        <v/>
      </c>
      <c r="DJ63" s="240" t="str">
        <f t="shared" si="125"/>
        <v/>
      </c>
      <c r="DK63" s="241">
        <f t="shared" si="126"/>
        <v>0</v>
      </c>
      <c r="DL63" s="234">
        <f t="shared" si="191"/>
        <v>0</v>
      </c>
      <c r="DM63" s="234">
        <f t="shared" si="127"/>
        <v>0</v>
      </c>
      <c r="DN63" s="234">
        <f t="shared" si="192"/>
        <v>0</v>
      </c>
      <c r="DO63" s="242">
        <f t="shared" si="193"/>
        <v>0</v>
      </c>
      <c r="DQ63" s="234">
        <f t="shared" si="194"/>
        <v>51</v>
      </c>
      <c r="DR63" s="235" t="str">
        <f t="shared" si="128"/>
        <v/>
      </c>
      <c r="DS63" s="236" t="str">
        <f>IFERROR(+VLOOKUP(DR63,'Referencia Parámetros'!$A$2:$B$15,2),"")</f>
        <v/>
      </c>
      <c r="DT63" s="1"/>
      <c r="DU63" s="1"/>
      <c r="DV63" s="136" t="str">
        <f t="shared" si="256"/>
        <v>Completar</v>
      </c>
      <c r="DW63" s="134"/>
      <c r="DX63" s="134"/>
      <c r="DY63" s="134"/>
      <c r="DZ63" s="136" t="str">
        <f t="shared" si="257"/>
        <v>Completar</v>
      </c>
      <c r="EA63" s="137" t="str">
        <f t="shared" si="258"/>
        <v>Completar</v>
      </c>
      <c r="EB63" s="137" t="str">
        <f t="shared" si="259"/>
        <v>Completar</v>
      </c>
      <c r="EC63" s="135"/>
      <c r="ED63" s="136" t="str">
        <f t="shared" si="260"/>
        <v>Completar</v>
      </c>
      <c r="EE63" s="237">
        <f t="shared" si="195"/>
        <v>0</v>
      </c>
      <c r="EF63" s="238">
        <f t="shared" si="196"/>
        <v>0</v>
      </c>
      <c r="EG63" s="239" t="str">
        <f>IFERROR(IF(EF63&gt;20*DS63,'Referencia Parámetros'!$D$20,IF(EF63&gt;10*DS63,'Referencia Parámetros'!$D$21,IF(EF63&gt;5*DS63,'Referencia Parámetros'!$D$22, IF(EF63&gt;1,'Referencia Parámetros'!$D$23,"NO APLICA")))),"")</f>
        <v/>
      </c>
      <c r="EH63" s="240" t="str">
        <f t="shared" si="130"/>
        <v/>
      </c>
      <c r="EI63" s="241">
        <f t="shared" si="131"/>
        <v>0</v>
      </c>
      <c r="EJ63" s="234">
        <f t="shared" si="197"/>
        <v>0</v>
      </c>
      <c r="EK63" s="234">
        <f t="shared" si="132"/>
        <v>0</v>
      </c>
      <c r="EL63" s="234">
        <f t="shared" si="198"/>
        <v>0</v>
      </c>
      <c r="EM63" s="242">
        <f t="shared" si="199"/>
        <v>0</v>
      </c>
      <c r="EO63" s="234">
        <f t="shared" si="200"/>
        <v>51</v>
      </c>
      <c r="EP63" s="235" t="str">
        <f t="shared" si="133"/>
        <v/>
      </c>
      <c r="EQ63" s="236" t="str">
        <f>IFERROR(+VLOOKUP(EP63,'Referencia Parámetros'!$A$2:$B$15,2),"")</f>
        <v/>
      </c>
      <c r="ER63" s="1"/>
      <c r="ES63" s="1"/>
      <c r="ET63" s="136" t="str">
        <f t="shared" si="261"/>
        <v>Completar</v>
      </c>
      <c r="EU63" s="134"/>
      <c r="EV63" s="134"/>
      <c r="EW63" s="134"/>
      <c r="EX63" s="136" t="str">
        <f t="shared" si="262"/>
        <v>Completar</v>
      </c>
      <c r="EY63" s="137" t="str">
        <f t="shared" si="263"/>
        <v>Completar</v>
      </c>
      <c r="EZ63" s="137" t="str">
        <f t="shared" si="264"/>
        <v>Completar</v>
      </c>
      <c r="FA63" s="135"/>
      <c r="FB63" s="136" t="str">
        <f t="shared" si="265"/>
        <v>Completar</v>
      </c>
      <c r="FC63" s="237">
        <f t="shared" si="201"/>
        <v>0</v>
      </c>
      <c r="FD63" s="238">
        <f t="shared" si="202"/>
        <v>0</v>
      </c>
      <c r="FE63" s="239" t="str">
        <f>IFERROR(IF(FD63&gt;20*EQ63,'Referencia Parámetros'!$D$20,IF(FD63&gt;10*EQ63,'Referencia Parámetros'!$D$21,IF(FD63&gt;5*EQ63,'Referencia Parámetros'!$D$22, IF(FD63&gt;1,'Referencia Parámetros'!$D$23,"NO APLICA")))),"")</f>
        <v/>
      </c>
      <c r="FF63" s="240" t="str">
        <f t="shared" si="135"/>
        <v/>
      </c>
      <c r="FG63" s="241">
        <f t="shared" si="136"/>
        <v>0</v>
      </c>
      <c r="FH63" s="234">
        <f t="shared" si="203"/>
        <v>0</v>
      </c>
      <c r="FI63" s="234">
        <f t="shared" si="137"/>
        <v>0</v>
      </c>
      <c r="FJ63" s="234">
        <f t="shared" si="204"/>
        <v>0</v>
      </c>
      <c r="FK63" s="242">
        <f t="shared" si="205"/>
        <v>0</v>
      </c>
      <c r="FM63" s="234">
        <f t="shared" si="206"/>
        <v>51</v>
      </c>
      <c r="FN63" s="235" t="str">
        <f t="shared" si="138"/>
        <v/>
      </c>
      <c r="FO63" s="236" t="str">
        <f>IFERROR(+VLOOKUP(FN63,'Referencia Parámetros'!$A$2:$B$15,2),"")</f>
        <v/>
      </c>
      <c r="FP63" s="1"/>
      <c r="FQ63" s="1"/>
      <c r="FR63" s="136" t="str">
        <f t="shared" si="266"/>
        <v>Completar</v>
      </c>
      <c r="FS63" s="134"/>
      <c r="FT63" s="134"/>
      <c r="FU63" s="134"/>
      <c r="FV63" s="136" t="str">
        <f t="shared" si="267"/>
        <v>Completar</v>
      </c>
      <c r="FW63" s="137" t="str">
        <f t="shared" si="268"/>
        <v>Completar</v>
      </c>
      <c r="FX63" s="137" t="str">
        <f t="shared" si="269"/>
        <v>Completar</v>
      </c>
      <c r="FY63" s="135"/>
      <c r="FZ63" s="136" t="str">
        <f t="shared" si="270"/>
        <v>Completar</v>
      </c>
      <c r="GA63" s="237">
        <f t="shared" si="207"/>
        <v>0</v>
      </c>
      <c r="GB63" s="238">
        <f t="shared" si="208"/>
        <v>0</v>
      </c>
      <c r="GC63" s="239" t="str">
        <f>IFERROR(IF(GB63&gt;20*FO63,'Referencia Parámetros'!$D$20,IF(GB63&gt;10*FO63,'Referencia Parámetros'!$D$21,IF(GB63&gt;5*FO63,'Referencia Parámetros'!$D$22, IF(GB63&gt;1,'Referencia Parámetros'!$D$23,"NO APLICA")))),"")</f>
        <v/>
      </c>
      <c r="GD63" s="240" t="str">
        <f t="shared" si="140"/>
        <v/>
      </c>
      <c r="GE63" s="241">
        <f t="shared" si="141"/>
        <v>0</v>
      </c>
      <c r="GF63" s="234">
        <f t="shared" si="209"/>
        <v>0</v>
      </c>
      <c r="GG63" s="234">
        <f t="shared" si="142"/>
        <v>0</v>
      </c>
      <c r="GH63" s="234">
        <f t="shared" si="210"/>
        <v>0</v>
      </c>
      <c r="GI63" s="242">
        <f t="shared" si="211"/>
        <v>0</v>
      </c>
      <c r="GK63" s="234">
        <f t="shared" si="212"/>
        <v>51</v>
      </c>
      <c r="GL63" s="235" t="str">
        <f t="shared" si="143"/>
        <v/>
      </c>
      <c r="GM63" s="236" t="str">
        <f>IFERROR(+VLOOKUP(GL63,'Referencia Parámetros'!$A$2:$B$15,2),"")</f>
        <v/>
      </c>
      <c r="GN63" s="1"/>
      <c r="GO63" s="1"/>
      <c r="GP63" s="136" t="str">
        <f t="shared" si="271"/>
        <v>Completar</v>
      </c>
      <c r="GQ63" s="134"/>
      <c r="GR63" s="134"/>
      <c r="GS63" s="134"/>
      <c r="GT63" s="136" t="str">
        <f t="shared" si="272"/>
        <v>Completar</v>
      </c>
      <c r="GU63" s="137" t="str">
        <f t="shared" si="273"/>
        <v>Completar</v>
      </c>
      <c r="GV63" s="137" t="str">
        <f t="shared" si="274"/>
        <v>Completar</v>
      </c>
      <c r="GW63" s="135"/>
      <c r="GX63" s="136" t="str">
        <f t="shared" si="275"/>
        <v>Completar</v>
      </c>
      <c r="GY63" s="237">
        <f t="shared" si="213"/>
        <v>0</v>
      </c>
      <c r="GZ63" s="238">
        <f t="shared" si="214"/>
        <v>0</v>
      </c>
      <c r="HA63" s="239" t="str">
        <f>IFERROR(IF(GZ63&gt;20*GM63,'Referencia Parámetros'!$D$20,IF(GZ63&gt;10*GM63,'Referencia Parámetros'!$D$21,IF(GZ63&gt;5*GM63,'Referencia Parámetros'!$D$22, IF(GZ63&gt;1,'Referencia Parámetros'!$D$23,"NO APLICA")))),"")</f>
        <v/>
      </c>
      <c r="HB63" s="240" t="str">
        <f t="shared" si="145"/>
        <v/>
      </c>
      <c r="HC63" s="241">
        <f t="shared" si="146"/>
        <v>0</v>
      </c>
      <c r="HD63" s="234">
        <f t="shared" si="215"/>
        <v>0</v>
      </c>
      <c r="HE63" s="234">
        <f t="shared" si="147"/>
        <v>0</v>
      </c>
      <c r="HF63" s="234">
        <f t="shared" si="216"/>
        <v>0</v>
      </c>
      <c r="HG63" s="242">
        <f t="shared" si="217"/>
        <v>0</v>
      </c>
      <c r="HI63" s="234">
        <f t="shared" si="218"/>
        <v>51</v>
      </c>
      <c r="HJ63" s="235" t="str">
        <f t="shared" si="148"/>
        <v/>
      </c>
      <c r="HK63" s="236" t="str">
        <f>IFERROR(+VLOOKUP(HJ63,'Referencia Parámetros'!$A$2:$B$15,2),"")</f>
        <v/>
      </c>
      <c r="HL63" s="1"/>
      <c r="HM63" s="1"/>
      <c r="HN63" s="136" t="str">
        <f t="shared" si="276"/>
        <v>Completar</v>
      </c>
      <c r="HO63" s="134"/>
      <c r="HP63" s="134"/>
      <c r="HQ63" s="134"/>
      <c r="HR63" s="136" t="str">
        <f t="shared" si="277"/>
        <v>Completar</v>
      </c>
      <c r="HS63" s="137" t="str">
        <f t="shared" si="278"/>
        <v>Completar</v>
      </c>
      <c r="HT63" s="137" t="str">
        <f t="shared" si="279"/>
        <v>Completar</v>
      </c>
      <c r="HU63" s="135"/>
      <c r="HV63" s="136" t="str">
        <f t="shared" si="280"/>
        <v>Completar</v>
      </c>
      <c r="HW63" s="237">
        <f t="shared" si="219"/>
        <v>0</v>
      </c>
      <c r="HX63" s="238">
        <f t="shared" si="220"/>
        <v>0</v>
      </c>
      <c r="HY63" s="239" t="str">
        <f>IFERROR(IF(HX63&gt;20*HK63,'Referencia Parámetros'!$D$20,IF(HX63&gt;10*HK63,'Referencia Parámetros'!$D$21,IF(HX63&gt;5*HK63,'Referencia Parámetros'!$D$22, IF(HX63&gt;1,'Referencia Parámetros'!$D$23,"NO APLICA")))),"")</f>
        <v/>
      </c>
      <c r="HZ63" s="240" t="str">
        <f t="shared" si="150"/>
        <v/>
      </c>
      <c r="IA63" s="241">
        <f t="shared" si="151"/>
        <v>0</v>
      </c>
      <c r="IB63" s="234">
        <f t="shared" si="221"/>
        <v>0</v>
      </c>
      <c r="IC63" s="234">
        <f t="shared" si="152"/>
        <v>0</v>
      </c>
      <c r="ID63" s="234">
        <f t="shared" si="222"/>
        <v>0</v>
      </c>
      <c r="IE63" s="242">
        <f t="shared" si="223"/>
        <v>0</v>
      </c>
      <c r="IG63" s="234">
        <f t="shared" si="224"/>
        <v>51</v>
      </c>
      <c r="IH63" s="235" t="str">
        <f t="shared" si="153"/>
        <v/>
      </c>
      <c r="II63" s="236" t="str">
        <f>IFERROR(+VLOOKUP(IH63,'Referencia Parámetros'!$A$2:$B$15,2),"")</f>
        <v/>
      </c>
      <c r="IJ63" s="1"/>
      <c r="IK63" s="1"/>
      <c r="IL63" s="136" t="str">
        <f t="shared" si="281"/>
        <v>Completar</v>
      </c>
      <c r="IM63" s="134"/>
      <c r="IN63" s="134"/>
      <c r="IO63" s="134"/>
      <c r="IP63" s="136" t="str">
        <f t="shared" si="282"/>
        <v>Completar</v>
      </c>
      <c r="IQ63" s="137" t="str">
        <f t="shared" si="283"/>
        <v>Completar</v>
      </c>
      <c r="IR63" s="137" t="str">
        <f t="shared" si="284"/>
        <v>Completar</v>
      </c>
      <c r="IS63" s="135"/>
      <c r="IT63" s="136" t="str">
        <f t="shared" si="285"/>
        <v>Completar</v>
      </c>
      <c r="IU63" s="237">
        <f t="shared" si="225"/>
        <v>0</v>
      </c>
      <c r="IV63" s="238">
        <f t="shared" si="226"/>
        <v>0</v>
      </c>
      <c r="IW63" s="239" t="str">
        <f>IFERROR(IF(IV63&gt;20*II63,'Referencia Parámetros'!$D$20,IF(IV63&gt;10*II63,'Referencia Parámetros'!$D$21,IF(IV63&gt;5*II63,'Referencia Parámetros'!$D$22, IF(IV63&gt;1,'Referencia Parámetros'!$D$23,"NO APLICA")))),"")</f>
        <v/>
      </c>
      <c r="IX63" s="240" t="str">
        <f t="shared" si="155"/>
        <v/>
      </c>
      <c r="IY63" s="241">
        <f t="shared" si="156"/>
        <v>0</v>
      </c>
      <c r="IZ63" s="234">
        <f t="shared" si="227"/>
        <v>0</v>
      </c>
      <c r="JA63" s="234">
        <f t="shared" si="157"/>
        <v>0</v>
      </c>
      <c r="JB63" s="234">
        <f t="shared" si="228"/>
        <v>0</v>
      </c>
      <c r="JC63" s="242">
        <f t="shared" si="229"/>
        <v>0</v>
      </c>
      <c r="JD63" s="198"/>
      <c r="JE63" s="234">
        <f t="shared" si="230"/>
        <v>51</v>
      </c>
      <c r="JF63" s="235" t="str">
        <f t="shared" si="158"/>
        <v/>
      </c>
      <c r="JG63" s="236" t="str">
        <f>IFERROR(+VLOOKUP(JF63,'Referencia Parámetros'!$A$2:$B$15,2),"")</f>
        <v/>
      </c>
      <c r="JH63" s="1"/>
      <c r="JI63" s="1"/>
      <c r="JJ63" s="136" t="str">
        <f t="shared" si="286"/>
        <v>Completar</v>
      </c>
      <c r="JK63" s="134"/>
      <c r="JL63" s="134"/>
      <c r="JM63" s="134"/>
      <c r="JN63" s="136" t="str">
        <f t="shared" si="287"/>
        <v>Completar</v>
      </c>
      <c r="JO63" s="137" t="str">
        <f t="shared" si="288"/>
        <v>Completar</v>
      </c>
      <c r="JP63" s="137" t="str">
        <f t="shared" si="289"/>
        <v>Completar</v>
      </c>
      <c r="JQ63" s="135"/>
      <c r="JR63" s="136" t="str">
        <f t="shared" si="290"/>
        <v>Completar</v>
      </c>
      <c r="JS63" s="237">
        <f t="shared" si="231"/>
        <v>0</v>
      </c>
      <c r="JT63" s="238">
        <f t="shared" si="232"/>
        <v>0</v>
      </c>
      <c r="JU63" s="239" t="str">
        <f>IFERROR(IF(JT63&gt;20*JG63,'Referencia Parámetros'!$D$20,IF(JT63&gt;10*JG63,'Referencia Parámetros'!$D$21,IF(JT63&gt;5*JG63,'Referencia Parámetros'!$D$22, IF(JT63&gt;1,'Referencia Parámetros'!$D$23,"NO APLICA")))),"")</f>
        <v/>
      </c>
      <c r="JV63" s="240" t="str">
        <f t="shared" si="160"/>
        <v/>
      </c>
      <c r="JW63" s="241">
        <f t="shared" si="161"/>
        <v>0</v>
      </c>
      <c r="JX63" s="234">
        <f t="shared" si="233"/>
        <v>0</v>
      </c>
      <c r="JY63" s="234">
        <f t="shared" si="162"/>
        <v>0</v>
      </c>
      <c r="JZ63" s="234">
        <f t="shared" si="234"/>
        <v>0</v>
      </c>
      <c r="KA63" s="242">
        <f t="shared" si="235"/>
        <v>0</v>
      </c>
    </row>
    <row r="64" spans="1:287" x14ac:dyDescent="0.25">
      <c r="A64" s="234">
        <f t="shared" si="163"/>
        <v>52</v>
      </c>
      <c r="B64" s="235" t="str">
        <f t="shared" si="164"/>
        <v/>
      </c>
      <c r="C64" s="236" t="str">
        <f>+IFERROR(VLOOKUP(B64,'Referencia Parámetros'!$A$2:$B$18,2),"")</f>
        <v/>
      </c>
      <c r="D64" s="1"/>
      <c r="E64" s="1"/>
      <c r="F64" s="136" t="str">
        <f>IFERROR(+VLOOKUP(D64,'Año 1'!JI$14:JK$113,3,FALSE),"Completar")</f>
        <v>Completar</v>
      </c>
      <c r="G64" s="134"/>
      <c r="H64" s="134"/>
      <c r="I64" s="134"/>
      <c r="J64" s="136" t="str">
        <f>+IFERROR(VLOOKUP(D64,'Año 1'!JI$14:JS$113,7,0),"Completar")</f>
        <v>Completar</v>
      </c>
      <c r="K64" s="137" t="str">
        <f>IFERROR(VLOOKUP(D64,'Año 1'!JI$14:JS$113,8,FALSE),"Completar")</f>
        <v>Completar</v>
      </c>
      <c r="L64" s="137" t="str">
        <f>IFERROR(VLOOKUP(D64,'Año 1'!JI$14:JS$113,9,FALSE),"Completar")</f>
        <v>Completar</v>
      </c>
      <c r="M64" s="135"/>
      <c r="N64" s="136" t="str">
        <f>IFERROR(VLOOKUP(D64,'Año 1'!JI$14:JS$113,11,FALSE),"Completar")</f>
        <v>Completar</v>
      </c>
      <c r="O64" s="237">
        <f t="shared" si="165"/>
        <v>0</v>
      </c>
      <c r="P64" s="238">
        <f t="shared" si="166"/>
        <v>0</v>
      </c>
      <c r="Q64" s="239" t="str">
        <f>IFERROR(IF(P64&gt;20*C64,'Referencia Parámetros'!$D$20,IF(P64&gt;10*C64,'Referencia Parámetros'!$D$21,IF(P64&gt;5*C64,'Referencia Parámetros'!$D$22, IF(P64&gt;1,'Referencia Parámetros'!$D$23,"NO APLICA")))),"")</f>
        <v/>
      </c>
      <c r="R64" s="240" t="str">
        <f t="shared" si="105"/>
        <v/>
      </c>
      <c r="S64" s="241">
        <f t="shared" si="106"/>
        <v>0</v>
      </c>
      <c r="T64" s="234">
        <f t="shared" si="167"/>
        <v>0</v>
      </c>
      <c r="U64" s="234">
        <f t="shared" si="107"/>
        <v>0</v>
      </c>
      <c r="V64" s="234">
        <f t="shared" si="168"/>
        <v>0</v>
      </c>
      <c r="W64" s="242">
        <f t="shared" si="169"/>
        <v>0</v>
      </c>
      <c r="Y64" s="234">
        <f t="shared" si="170"/>
        <v>52</v>
      </c>
      <c r="Z64" s="235" t="str">
        <f t="shared" si="108"/>
        <v/>
      </c>
      <c r="AA64" s="236" t="str">
        <f>IFERROR(VLOOKUP(Z64,'Referencia Parámetros'!$A$2:$B$15,2),"")</f>
        <v/>
      </c>
      <c r="AB64" s="1"/>
      <c r="AC64" s="1"/>
      <c r="AD64" s="136" t="str">
        <f t="shared" si="236"/>
        <v>Completar</v>
      </c>
      <c r="AE64" s="134"/>
      <c r="AF64" s="134"/>
      <c r="AG64" s="134"/>
      <c r="AH64" s="136" t="str">
        <f t="shared" si="237"/>
        <v>Completar</v>
      </c>
      <c r="AI64" s="137" t="str">
        <f t="shared" si="238"/>
        <v>Completar</v>
      </c>
      <c r="AJ64" s="137" t="str">
        <f t="shared" si="239"/>
        <v>Completar</v>
      </c>
      <c r="AK64" s="135"/>
      <c r="AL64" s="136" t="str">
        <f t="shared" si="240"/>
        <v>Completar</v>
      </c>
      <c r="AM64" s="237">
        <f t="shared" si="171"/>
        <v>0</v>
      </c>
      <c r="AN64" s="238">
        <f t="shared" si="172"/>
        <v>0</v>
      </c>
      <c r="AO64" s="239" t="str">
        <f>IFERROR(IF(AN64&gt;20*AA64,'Referencia Parámetros'!$D$20,IF(AN64&gt;10*AA64,'Referencia Parámetros'!$D$21,IF(AN64&gt;5*AA64,'Referencia Parámetros'!$D$22, IF(AN64&gt;1,'Referencia Parámetros'!$D$23,"NO APLICA")))),"")</f>
        <v/>
      </c>
      <c r="AP64" s="240" t="str">
        <f t="shared" si="110"/>
        <v/>
      </c>
      <c r="AQ64" s="241">
        <f t="shared" si="111"/>
        <v>0</v>
      </c>
      <c r="AR64" s="234">
        <f t="shared" si="173"/>
        <v>0</v>
      </c>
      <c r="AS64" s="234">
        <f t="shared" si="112"/>
        <v>0</v>
      </c>
      <c r="AT64" s="234">
        <f t="shared" si="174"/>
        <v>0</v>
      </c>
      <c r="AU64" s="242">
        <f t="shared" si="175"/>
        <v>0</v>
      </c>
      <c r="AW64" s="234">
        <f t="shared" si="176"/>
        <v>52</v>
      </c>
      <c r="AX64" s="235" t="str">
        <f t="shared" si="113"/>
        <v/>
      </c>
      <c r="AY64" s="236" t="str">
        <f>IFERROR(VLOOKUP(AX64,'Referencia Parámetros'!$A$2:$B$15,2),"")</f>
        <v/>
      </c>
      <c r="AZ64" s="1"/>
      <c r="BA64" s="1"/>
      <c r="BB64" s="136" t="str">
        <f t="shared" si="241"/>
        <v>Completar</v>
      </c>
      <c r="BC64" s="134"/>
      <c r="BD64" s="134"/>
      <c r="BE64" s="134"/>
      <c r="BF64" s="136" t="str">
        <f t="shared" si="242"/>
        <v>Completar</v>
      </c>
      <c r="BG64" s="137" t="str">
        <f t="shared" si="243"/>
        <v>Completar</v>
      </c>
      <c r="BH64" s="137" t="str">
        <f t="shared" si="244"/>
        <v>Completar</v>
      </c>
      <c r="BI64" s="135"/>
      <c r="BJ64" s="136" t="str">
        <f t="shared" si="245"/>
        <v>Completar</v>
      </c>
      <c r="BK64" s="237">
        <f t="shared" si="177"/>
        <v>0</v>
      </c>
      <c r="BL64" s="238">
        <f t="shared" si="178"/>
        <v>0</v>
      </c>
      <c r="BM64" s="239" t="str">
        <f>IFERROR(IF(BL64&gt;20*AY64,'Referencia Parámetros'!$D$20,IF(BL64&gt;10*AY64,'Referencia Parámetros'!$D$21,IF(BL64&gt;5*AY64,'Referencia Parámetros'!$D$22, IF(BL64&gt;1,'Referencia Parámetros'!$D$23,"NO APLICA")))),"")</f>
        <v/>
      </c>
      <c r="BN64" s="240" t="str">
        <f t="shared" si="115"/>
        <v/>
      </c>
      <c r="BO64" s="241">
        <f t="shared" si="116"/>
        <v>0</v>
      </c>
      <c r="BP64" s="234">
        <f t="shared" si="179"/>
        <v>0</v>
      </c>
      <c r="BQ64" s="234">
        <f t="shared" si="117"/>
        <v>0</v>
      </c>
      <c r="BR64" s="234">
        <f t="shared" si="180"/>
        <v>0</v>
      </c>
      <c r="BS64" s="242">
        <f t="shared" si="181"/>
        <v>0</v>
      </c>
      <c r="BU64" s="234">
        <f t="shared" si="182"/>
        <v>52</v>
      </c>
      <c r="BV64" s="235" t="str">
        <f t="shared" si="118"/>
        <v/>
      </c>
      <c r="BW64" s="236" t="str">
        <f>IFERROR(VLOOKUP(BV64,'Referencia Parámetros'!$A$2:$B$15,2),"")</f>
        <v/>
      </c>
      <c r="BX64" s="1"/>
      <c r="BY64" s="1"/>
      <c r="BZ64" s="136" t="str">
        <f t="shared" si="246"/>
        <v>Completar</v>
      </c>
      <c r="CA64" s="134"/>
      <c r="CB64" s="134"/>
      <c r="CC64" s="134"/>
      <c r="CD64" s="136" t="str">
        <f t="shared" si="247"/>
        <v>Completar</v>
      </c>
      <c r="CE64" s="137" t="str">
        <f t="shared" si="248"/>
        <v>Completar</v>
      </c>
      <c r="CF64" s="137" t="str">
        <f t="shared" si="249"/>
        <v>Completar</v>
      </c>
      <c r="CG64" s="135"/>
      <c r="CH64" s="136" t="str">
        <f t="shared" si="250"/>
        <v>Completar</v>
      </c>
      <c r="CI64" s="237">
        <f t="shared" si="183"/>
        <v>0</v>
      </c>
      <c r="CJ64" s="238">
        <f t="shared" si="184"/>
        <v>0</v>
      </c>
      <c r="CK64" s="239" t="str">
        <f>IFERROR(IF(CJ64&gt;20*BW64,'Referencia Parámetros'!$D$20,IF(CJ64&gt;10*BW64,'Referencia Parámetros'!$D$21,IF(CJ64&gt;5*BW64,'Referencia Parámetros'!$D$22, IF(CJ64&gt;1,'Referencia Parámetros'!$D$23,"NO APLICA")))),"")</f>
        <v/>
      </c>
      <c r="CL64" s="240" t="str">
        <f t="shared" si="120"/>
        <v/>
      </c>
      <c r="CM64" s="241">
        <f t="shared" si="121"/>
        <v>0</v>
      </c>
      <c r="CN64" s="234">
        <f t="shared" si="185"/>
        <v>0</v>
      </c>
      <c r="CO64" s="234">
        <f t="shared" si="122"/>
        <v>0</v>
      </c>
      <c r="CP64" s="234">
        <f t="shared" si="186"/>
        <v>0</v>
      </c>
      <c r="CQ64" s="242">
        <f t="shared" si="187"/>
        <v>0</v>
      </c>
      <c r="CS64" s="234">
        <f t="shared" si="188"/>
        <v>52</v>
      </c>
      <c r="CT64" s="235" t="str">
        <f t="shared" si="123"/>
        <v/>
      </c>
      <c r="CU64" s="236" t="str">
        <f>IFERROR(+VLOOKUP(CT64,'Referencia Parámetros'!$A$2:$B$15,2),"")</f>
        <v/>
      </c>
      <c r="CV64" s="1"/>
      <c r="CW64" s="1"/>
      <c r="CX64" s="136" t="str">
        <f t="shared" si="251"/>
        <v>Completar</v>
      </c>
      <c r="CY64" s="134"/>
      <c r="CZ64" s="134"/>
      <c r="DA64" s="134"/>
      <c r="DB64" s="136" t="str">
        <f t="shared" si="252"/>
        <v>Completar</v>
      </c>
      <c r="DC64" s="137" t="str">
        <f t="shared" si="253"/>
        <v>Completar</v>
      </c>
      <c r="DD64" s="137" t="str">
        <f t="shared" si="254"/>
        <v>Completar</v>
      </c>
      <c r="DE64" s="135"/>
      <c r="DF64" s="136" t="str">
        <f t="shared" si="255"/>
        <v>Completar</v>
      </c>
      <c r="DG64" s="237">
        <f t="shared" si="189"/>
        <v>0</v>
      </c>
      <c r="DH64" s="238">
        <f t="shared" si="190"/>
        <v>0</v>
      </c>
      <c r="DI64" s="239" t="str">
        <f>IFERROR(IF(DH64&gt;20*CU64,'Referencia Parámetros'!$D$20,IF(DH64&gt;10*CU64,'Referencia Parámetros'!$D$21,IF(DH64&gt;5*CU64,'Referencia Parámetros'!$D$22, IF(DH64&gt;1,'Referencia Parámetros'!$D$23,"NO APLICA")))),"")</f>
        <v/>
      </c>
      <c r="DJ64" s="240" t="str">
        <f t="shared" si="125"/>
        <v/>
      </c>
      <c r="DK64" s="241">
        <f t="shared" si="126"/>
        <v>0</v>
      </c>
      <c r="DL64" s="234">
        <f t="shared" si="191"/>
        <v>0</v>
      </c>
      <c r="DM64" s="234">
        <f t="shared" si="127"/>
        <v>0</v>
      </c>
      <c r="DN64" s="234">
        <f t="shared" si="192"/>
        <v>0</v>
      </c>
      <c r="DO64" s="242">
        <f t="shared" si="193"/>
        <v>0</v>
      </c>
      <c r="DQ64" s="234">
        <f t="shared" si="194"/>
        <v>52</v>
      </c>
      <c r="DR64" s="235" t="str">
        <f t="shared" si="128"/>
        <v/>
      </c>
      <c r="DS64" s="236" t="str">
        <f>IFERROR(+VLOOKUP(DR64,'Referencia Parámetros'!$A$2:$B$15,2),"")</f>
        <v/>
      </c>
      <c r="DT64" s="1"/>
      <c r="DU64" s="1"/>
      <c r="DV64" s="136" t="str">
        <f t="shared" si="256"/>
        <v>Completar</v>
      </c>
      <c r="DW64" s="134"/>
      <c r="DX64" s="134"/>
      <c r="DY64" s="134"/>
      <c r="DZ64" s="136" t="str">
        <f t="shared" si="257"/>
        <v>Completar</v>
      </c>
      <c r="EA64" s="137" t="str">
        <f t="shared" si="258"/>
        <v>Completar</v>
      </c>
      <c r="EB64" s="137" t="str">
        <f t="shared" si="259"/>
        <v>Completar</v>
      </c>
      <c r="EC64" s="135"/>
      <c r="ED64" s="136" t="str">
        <f t="shared" si="260"/>
        <v>Completar</v>
      </c>
      <c r="EE64" s="237">
        <f t="shared" si="195"/>
        <v>0</v>
      </c>
      <c r="EF64" s="238">
        <f t="shared" si="196"/>
        <v>0</v>
      </c>
      <c r="EG64" s="239" t="str">
        <f>IFERROR(IF(EF64&gt;20*DS64,'Referencia Parámetros'!$D$20,IF(EF64&gt;10*DS64,'Referencia Parámetros'!$D$21,IF(EF64&gt;5*DS64,'Referencia Parámetros'!$D$22, IF(EF64&gt;1,'Referencia Parámetros'!$D$23,"NO APLICA")))),"")</f>
        <v/>
      </c>
      <c r="EH64" s="240" t="str">
        <f t="shared" si="130"/>
        <v/>
      </c>
      <c r="EI64" s="241">
        <f t="shared" si="131"/>
        <v>0</v>
      </c>
      <c r="EJ64" s="234">
        <f t="shared" si="197"/>
        <v>0</v>
      </c>
      <c r="EK64" s="234">
        <f t="shared" si="132"/>
        <v>0</v>
      </c>
      <c r="EL64" s="234">
        <f t="shared" si="198"/>
        <v>0</v>
      </c>
      <c r="EM64" s="242">
        <f t="shared" si="199"/>
        <v>0</v>
      </c>
      <c r="EO64" s="234">
        <f t="shared" si="200"/>
        <v>52</v>
      </c>
      <c r="EP64" s="235" t="str">
        <f t="shared" si="133"/>
        <v/>
      </c>
      <c r="EQ64" s="236" t="str">
        <f>IFERROR(+VLOOKUP(EP64,'Referencia Parámetros'!$A$2:$B$15,2),"")</f>
        <v/>
      </c>
      <c r="ER64" s="1"/>
      <c r="ES64" s="1"/>
      <c r="ET64" s="136" t="str">
        <f t="shared" si="261"/>
        <v>Completar</v>
      </c>
      <c r="EU64" s="134"/>
      <c r="EV64" s="134"/>
      <c r="EW64" s="134"/>
      <c r="EX64" s="136" t="str">
        <f t="shared" si="262"/>
        <v>Completar</v>
      </c>
      <c r="EY64" s="137" t="str">
        <f t="shared" si="263"/>
        <v>Completar</v>
      </c>
      <c r="EZ64" s="137" t="str">
        <f t="shared" si="264"/>
        <v>Completar</v>
      </c>
      <c r="FA64" s="135"/>
      <c r="FB64" s="136" t="str">
        <f t="shared" si="265"/>
        <v>Completar</v>
      </c>
      <c r="FC64" s="237">
        <f t="shared" si="201"/>
        <v>0</v>
      </c>
      <c r="FD64" s="238">
        <f t="shared" si="202"/>
        <v>0</v>
      </c>
      <c r="FE64" s="239" t="str">
        <f>IFERROR(IF(FD64&gt;20*EQ64,'Referencia Parámetros'!$D$20,IF(FD64&gt;10*EQ64,'Referencia Parámetros'!$D$21,IF(FD64&gt;5*EQ64,'Referencia Parámetros'!$D$22, IF(FD64&gt;1,'Referencia Parámetros'!$D$23,"NO APLICA")))),"")</f>
        <v/>
      </c>
      <c r="FF64" s="240" t="str">
        <f t="shared" si="135"/>
        <v/>
      </c>
      <c r="FG64" s="241">
        <f t="shared" si="136"/>
        <v>0</v>
      </c>
      <c r="FH64" s="234">
        <f t="shared" si="203"/>
        <v>0</v>
      </c>
      <c r="FI64" s="234">
        <f t="shared" si="137"/>
        <v>0</v>
      </c>
      <c r="FJ64" s="234">
        <f t="shared" si="204"/>
        <v>0</v>
      </c>
      <c r="FK64" s="242">
        <f t="shared" si="205"/>
        <v>0</v>
      </c>
      <c r="FM64" s="234">
        <f t="shared" si="206"/>
        <v>52</v>
      </c>
      <c r="FN64" s="235" t="str">
        <f t="shared" si="138"/>
        <v/>
      </c>
      <c r="FO64" s="236" t="str">
        <f>IFERROR(+VLOOKUP(FN64,'Referencia Parámetros'!$A$2:$B$15,2),"")</f>
        <v/>
      </c>
      <c r="FP64" s="1"/>
      <c r="FQ64" s="1"/>
      <c r="FR64" s="136" t="str">
        <f t="shared" si="266"/>
        <v>Completar</v>
      </c>
      <c r="FS64" s="134"/>
      <c r="FT64" s="134"/>
      <c r="FU64" s="134"/>
      <c r="FV64" s="136" t="str">
        <f t="shared" si="267"/>
        <v>Completar</v>
      </c>
      <c r="FW64" s="137" t="str">
        <f t="shared" si="268"/>
        <v>Completar</v>
      </c>
      <c r="FX64" s="137" t="str">
        <f t="shared" si="269"/>
        <v>Completar</v>
      </c>
      <c r="FY64" s="135"/>
      <c r="FZ64" s="136" t="str">
        <f t="shared" si="270"/>
        <v>Completar</v>
      </c>
      <c r="GA64" s="237">
        <f t="shared" si="207"/>
        <v>0</v>
      </c>
      <c r="GB64" s="238">
        <f t="shared" si="208"/>
        <v>0</v>
      </c>
      <c r="GC64" s="239" t="str">
        <f>IFERROR(IF(GB64&gt;20*FO64,'Referencia Parámetros'!$D$20,IF(GB64&gt;10*FO64,'Referencia Parámetros'!$D$21,IF(GB64&gt;5*FO64,'Referencia Parámetros'!$D$22, IF(GB64&gt;1,'Referencia Parámetros'!$D$23,"NO APLICA")))),"")</f>
        <v/>
      </c>
      <c r="GD64" s="240" t="str">
        <f t="shared" si="140"/>
        <v/>
      </c>
      <c r="GE64" s="241">
        <f t="shared" si="141"/>
        <v>0</v>
      </c>
      <c r="GF64" s="234">
        <f t="shared" si="209"/>
        <v>0</v>
      </c>
      <c r="GG64" s="234">
        <f t="shared" si="142"/>
        <v>0</v>
      </c>
      <c r="GH64" s="234">
        <f t="shared" si="210"/>
        <v>0</v>
      </c>
      <c r="GI64" s="242">
        <f t="shared" si="211"/>
        <v>0</v>
      </c>
      <c r="GK64" s="234">
        <f t="shared" si="212"/>
        <v>52</v>
      </c>
      <c r="GL64" s="235" t="str">
        <f t="shared" si="143"/>
        <v/>
      </c>
      <c r="GM64" s="236" t="str">
        <f>IFERROR(+VLOOKUP(GL64,'Referencia Parámetros'!$A$2:$B$15,2),"")</f>
        <v/>
      </c>
      <c r="GN64" s="1"/>
      <c r="GO64" s="1"/>
      <c r="GP64" s="136" t="str">
        <f t="shared" si="271"/>
        <v>Completar</v>
      </c>
      <c r="GQ64" s="134"/>
      <c r="GR64" s="134"/>
      <c r="GS64" s="134"/>
      <c r="GT64" s="136" t="str">
        <f t="shared" si="272"/>
        <v>Completar</v>
      </c>
      <c r="GU64" s="137" t="str">
        <f t="shared" si="273"/>
        <v>Completar</v>
      </c>
      <c r="GV64" s="137" t="str">
        <f t="shared" si="274"/>
        <v>Completar</v>
      </c>
      <c r="GW64" s="135"/>
      <c r="GX64" s="136" t="str">
        <f t="shared" si="275"/>
        <v>Completar</v>
      </c>
      <c r="GY64" s="237">
        <f t="shared" si="213"/>
        <v>0</v>
      </c>
      <c r="GZ64" s="238">
        <f t="shared" si="214"/>
        <v>0</v>
      </c>
      <c r="HA64" s="239" t="str">
        <f>IFERROR(IF(GZ64&gt;20*GM64,'Referencia Parámetros'!$D$20,IF(GZ64&gt;10*GM64,'Referencia Parámetros'!$D$21,IF(GZ64&gt;5*GM64,'Referencia Parámetros'!$D$22, IF(GZ64&gt;1,'Referencia Parámetros'!$D$23,"NO APLICA")))),"")</f>
        <v/>
      </c>
      <c r="HB64" s="240" t="str">
        <f t="shared" si="145"/>
        <v/>
      </c>
      <c r="HC64" s="241">
        <f t="shared" si="146"/>
        <v>0</v>
      </c>
      <c r="HD64" s="234">
        <f t="shared" si="215"/>
        <v>0</v>
      </c>
      <c r="HE64" s="234">
        <f t="shared" si="147"/>
        <v>0</v>
      </c>
      <c r="HF64" s="234">
        <f t="shared" si="216"/>
        <v>0</v>
      </c>
      <c r="HG64" s="242">
        <f t="shared" si="217"/>
        <v>0</v>
      </c>
      <c r="HI64" s="234">
        <f t="shared" si="218"/>
        <v>52</v>
      </c>
      <c r="HJ64" s="235" t="str">
        <f t="shared" si="148"/>
        <v/>
      </c>
      <c r="HK64" s="236" t="str">
        <f>IFERROR(+VLOOKUP(HJ64,'Referencia Parámetros'!$A$2:$B$15,2),"")</f>
        <v/>
      </c>
      <c r="HL64" s="1"/>
      <c r="HM64" s="1"/>
      <c r="HN64" s="136" t="str">
        <f t="shared" si="276"/>
        <v>Completar</v>
      </c>
      <c r="HO64" s="134"/>
      <c r="HP64" s="134"/>
      <c r="HQ64" s="134"/>
      <c r="HR64" s="136" t="str">
        <f t="shared" si="277"/>
        <v>Completar</v>
      </c>
      <c r="HS64" s="137" t="str">
        <f t="shared" si="278"/>
        <v>Completar</v>
      </c>
      <c r="HT64" s="137" t="str">
        <f t="shared" si="279"/>
        <v>Completar</v>
      </c>
      <c r="HU64" s="135"/>
      <c r="HV64" s="136" t="str">
        <f t="shared" si="280"/>
        <v>Completar</v>
      </c>
      <c r="HW64" s="237">
        <f t="shared" si="219"/>
        <v>0</v>
      </c>
      <c r="HX64" s="238">
        <f t="shared" si="220"/>
        <v>0</v>
      </c>
      <c r="HY64" s="239" t="str">
        <f>IFERROR(IF(HX64&gt;20*HK64,'Referencia Parámetros'!$D$20,IF(HX64&gt;10*HK64,'Referencia Parámetros'!$D$21,IF(HX64&gt;5*HK64,'Referencia Parámetros'!$D$22, IF(HX64&gt;1,'Referencia Parámetros'!$D$23,"NO APLICA")))),"")</f>
        <v/>
      </c>
      <c r="HZ64" s="240" t="str">
        <f t="shared" si="150"/>
        <v/>
      </c>
      <c r="IA64" s="241">
        <f t="shared" si="151"/>
        <v>0</v>
      </c>
      <c r="IB64" s="234">
        <f t="shared" si="221"/>
        <v>0</v>
      </c>
      <c r="IC64" s="234">
        <f t="shared" si="152"/>
        <v>0</v>
      </c>
      <c r="ID64" s="234">
        <f t="shared" si="222"/>
        <v>0</v>
      </c>
      <c r="IE64" s="242">
        <f t="shared" si="223"/>
        <v>0</v>
      </c>
      <c r="IG64" s="234">
        <f t="shared" si="224"/>
        <v>52</v>
      </c>
      <c r="IH64" s="235" t="str">
        <f t="shared" si="153"/>
        <v/>
      </c>
      <c r="II64" s="236" t="str">
        <f>IFERROR(+VLOOKUP(IH64,'Referencia Parámetros'!$A$2:$B$15,2),"")</f>
        <v/>
      </c>
      <c r="IJ64" s="1"/>
      <c r="IK64" s="1"/>
      <c r="IL64" s="136" t="str">
        <f t="shared" si="281"/>
        <v>Completar</v>
      </c>
      <c r="IM64" s="134"/>
      <c r="IN64" s="134"/>
      <c r="IO64" s="134"/>
      <c r="IP64" s="136" t="str">
        <f t="shared" si="282"/>
        <v>Completar</v>
      </c>
      <c r="IQ64" s="137" t="str">
        <f t="shared" si="283"/>
        <v>Completar</v>
      </c>
      <c r="IR64" s="137" t="str">
        <f t="shared" si="284"/>
        <v>Completar</v>
      </c>
      <c r="IS64" s="135"/>
      <c r="IT64" s="136" t="str">
        <f t="shared" si="285"/>
        <v>Completar</v>
      </c>
      <c r="IU64" s="237">
        <f t="shared" si="225"/>
        <v>0</v>
      </c>
      <c r="IV64" s="238">
        <f t="shared" si="226"/>
        <v>0</v>
      </c>
      <c r="IW64" s="239" t="str">
        <f>IFERROR(IF(IV64&gt;20*II64,'Referencia Parámetros'!$D$20,IF(IV64&gt;10*II64,'Referencia Parámetros'!$D$21,IF(IV64&gt;5*II64,'Referencia Parámetros'!$D$22, IF(IV64&gt;1,'Referencia Parámetros'!$D$23,"NO APLICA")))),"")</f>
        <v/>
      </c>
      <c r="IX64" s="240" t="str">
        <f t="shared" si="155"/>
        <v/>
      </c>
      <c r="IY64" s="241">
        <f t="shared" si="156"/>
        <v>0</v>
      </c>
      <c r="IZ64" s="234">
        <f t="shared" si="227"/>
        <v>0</v>
      </c>
      <c r="JA64" s="234">
        <f t="shared" si="157"/>
        <v>0</v>
      </c>
      <c r="JB64" s="234">
        <f t="shared" si="228"/>
        <v>0</v>
      </c>
      <c r="JC64" s="242">
        <f t="shared" si="229"/>
        <v>0</v>
      </c>
      <c r="JD64" s="198"/>
      <c r="JE64" s="234">
        <f t="shared" si="230"/>
        <v>52</v>
      </c>
      <c r="JF64" s="235" t="str">
        <f t="shared" si="158"/>
        <v/>
      </c>
      <c r="JG64" s="236" t="str">
        <f>IFERROR(+VLOOKUP(JF64,'Referencia Parámetros'!$A$2:$B$15,2),"")</f>
        <v/>
      </c>
      <c r="JH64" s="1"/>
      <c r="JI64" s="1"/>
      <c r="JJ64" s="136" t="str">
        <f t="shared" si="286"/>
        <v>Completar</v>
      </c>
      <c r="JK64" s="134"/>
      <c r="JL64" s="134"/>
      <c r="JM64" s="134"/>
      <c r="JN64" s="136" t="str">
        <f t="shared" si="287"/>
        <v>Completar</v>
      </c>
      <c r="JO64" s="137" t="str">
        <f t="shared" si="288"/>
        <v>Completar</v>
      </c>
      <c r="JP64" s="137" t="str">
        <f t="shared" si="289"/>
        <v>Completar</v>
      </c>
      <c r="JQ64" s="135"/>
      <c r="JR64" s="136" t="str">
        <f t="shared" si="290"/>
        <v>Completar</v>
      </c>
      <c r="JS64" s="237">
        <f t="shared" si="231"/>
        <v>0</v>
      </c>
      <c r="JT64" s="238">
        <f t="shared" si="232"/>
        <v>0</v>
      </c>
      <c r="JU64" s="239" t="str">
        <f>IFERROR(IF(JT64&gt;20*JG64,'Referencia Parámetros'!$D$20,IF(JT64&gt;10*JG64,'Referencia Parámetros'!$D$21,IF(JT64&gt;5*JG64,'Referencia Parámetros'!$D$22, IF(JT64&gt;1,'Referencia Parámetros'!$D$23,"NO APLICA")))),"")</f>
        <v/>
      </c>
      <c r="JV64" s="240" t="str">
        <f t="shared" si="160"/>
        <v/>
      </c>
      <c r="JW64" s="241">
        <f t="shared" si="161"/>
        <v>0</v>
      </c>
      <c r="JX64" s="234">
        <f t="shared" si="233"/>
        <v>0</v>
      </c>
      <c r="JY64" s="234">
        <f t="shared" si="162"/>
        <v>0</v>
      </c>
      <c r="JZ64" s="234">
        <f t="shared" si="234"/>
        <v>0</v>
      </c>
      <c r="KA64" s="242">
        <f t="shared" si="235"/>
        <v>0</v>
      </c>
    </row>
    <row r="65" spans="1:287" x14ac:dyDescent="0.25">
      <c r="A65" s="234">
        <f t="shared" si="163"/>
        <v>53</v>
      </c>
      <c r="B65" s="235" t="str">
        <f t="shared" si="164"/>
        <v/>
      </c>
      <c r="C65" s="236" t="str">
        <f>+IFERROR(VLOOKUP(B65,'Referencia Parámetros'!$A$2:$B$18,2),"")</f>
        <v/>
      </c>
      <c r="D65" s="1"/>
      <c r="E65" s="1"/>
      <c r="F65" s="136" t="str">
        <f>IFERROR(+VLOOKUP(D65,'Año 1'!JI$14:JK$113,3,FALSE),"Completar")</f>
        <v>Completar</v>
      </c>
      <c r="G65" s="134"/>
      <c r="H65" s="134"/>
      <c r="I65" s="134"/>
      <c r="J65" s="136" t="str">
        <f>+IFERROR(VLOOKUP(D65,'Año 1'!JI$14:JS$113,7,0),"Completar")</f>
        <v>Completar</v>
      </c>
      <c r="K65" s="137" t="str">
        <f>IFERROR(VLOOKUP(D65,'Año 1'!JI$14:JS$113,8,FALSE),"Completar")</f>
        <v>Completar</v>
      </c>
      <c r="L65" s="137" t="str">
        <f>IFERROR(VLOOKUP(D65,'Año 1'!JI$14:JS$113,9,FALSE),"Completar")</f>
        <v>Completar</v>
      </c>
      <c r="M65" s="135"/>
      <c r="N65" s="136" t="str">
        <f>IFERROR(VLOOKUP(D65,'Año 1'!JI$14:JS$113,11,FALSE),"Completar")</f>
        <v>Completar</v>
      </c>
      <c r="O65" s="237">
        <f t="shared" si="165"/>
        <v>0</v>
      </c>
      <c r="P65" s="238">
        <f t="shared" si="166"/>
        <v>0</v>
      </c>
      <c r="Q65" s="239" t="str">
        <f>IFERROR(IF(P65&gt;20*C65,'Referencia Parámetros'!$D$20,IF(P65&gt;10*C65,'Referencia Parámetros'!$D$21,IF(P65&gt;5*C65,'Referencia Parámetros'!$D$22, IF(P65&gt;1,'Referencia Parámetros'!$D$23,"NO APLICA")))),"")</f>
        <v/>
      </c>
      <c r="R65" s="240" t="str">
        <f t="shared" si="105"/>
        <v/>
      </c>
      <c r="S65" s="241">
        <f t="shared" si="106"/>
        <v>0</v>
      </c>
      <c r="T65" s="234">
        <f t="shared" si="167"/>
        <v>0</v>
      </c>
      <c r="U65" s="234">
        <f t="shared" si="107"/>
        <v>0</v>
      </c>
      <c r="V65" s="234">
        <f t="shared" si="168"/>
        <v>0</v>
      </c>
      <c r="W65" s="242">
        <f t="shared" si="169"/>
        <v>0</v>
      </c>
      <c r="Y65" s="234">
        <f t="shared" si="170"/>
        <v>53</v>
      </c>
      <c r="Z65" s="235" t="str">
        <f t="shared" si="108"/>
        <v/>
      </c>
      <c r="AA65" s="236" t="str">
        <f>IFERROR(VLOOKUP(Z65,'Referencia Parámetros'!$A$2:$B$15,2),"")</f>
        <v/>
      </c>
      <c r="AB65" s="1"/>
      <c r="AC65" s="1"/>
      <c r="AD65" s="136" t="str">
        <f t="shared" si="236"/>
        <v>Completar</v>
      </c>
      <c r="AE65" s="134"/>
      <c r="AF65" s="134"/>
      <c r="AG65" s="134"/>
      <c r="AH65" s="136" t="str">
        <f t="shared" si="237"/>
        <v>Completar</v>
      </c>
      <c r="AI65" s="137" t="str">
        <f t="shared" si="238"/>
        <v>Completar</v>
      </c>
      <c r="AJ65" s="137" t="str">
        <f t="shared" si="239"/>
        <v>Completar</v>
      </c>
      <c r="AK65" s="135"/>
      <c r="AL65" s="136" t="str">
        <f t="shared" si="240"/>
        <v>Completar</v>
      </c>
      <c r="AM65" s="237">
        <f t="shared" si="171"/>
        <v>0</v>
      </c>
      <c r="AN65" s="238">
        <f t="shared" si="172"/>
        <v>0</v>
      </c>
      <c r="AO65" s="239" t="str">
        <f>IFERROR(IF(AN65&gt;20*AA65,'Referencia Parámetros'!$D$20,IF(AN65&gt;10*AA65,'Referencia Parámetros'!$D$21,IF(AN65&gt;5*AA65,'Referencia Parámetros'!$D$22, IF(AN65&gt;1,'Referencia Parámetros'!$D$23,"NO APLICA")))),"")</f>
        <v/>
      </c>
      <c r="AP65" s="240" t="str">
        <f t="shared" si="110"/>
        <v/>
      </c>
      <c r="AQ65" s="241">
        <f t="shared" si="111"/>
        <v>0</v>
      </c>
      <c r="AR65" s="234">
        <f t="shared" si="173"/>
        <v>0</v>
      </c>
      <c r="AS65" s="234">
        <f t="shared" si="112"/>
        <v>0</v>
      </c>
      <c r="AT65" s="234">
        <f t="shared" si="174"/>
        <v>0</v>
      </c>
      <c r="AU65" s="242">
        <f t="shared" si="175"/>
        <v>0</v>
      </c>
      <c r="AW65" s="234">
        <f t="shared" si="176"/>
        <v>53</v>
      </c>
      <c r="AX65" s="235" t="str">
        <f t="shared" si="113"/>
        <v/>
      </c>
      <c r="AY65" s="236" t="str">
        <f>IFERROR(VLOOKUP(AX65,'Referencia Parámetros'!$A$2:$B$15,2),"")</f>
        <v/>
      </c>
      <c r="AZ65" s="1"/>
      <c r="BA65" s="1"/>
      <c r="BB65" s="136" t="str">
        <f t="shared" si="241"/>
        <v>Completar</v>
      </c>
      <c r="BC65" s="134"/>
      <c r="BD65" s="134"/>
      <c r="BE65" s="134"/>
      <c r="BF65" s="136" t="str">
        <f t="shared" si="242"/>
        <v>Completar</v>
      </c>
      <c r="BG65" s="137" t="str">
        <f t="shared" si="243"/>
        <v>Completar</v>
      </c>
      <c r="BH65" s="137" t="str">
        <f t="shared" si="244"/>
        <v>Completar</v>
      </c>
      <c r="BI65" s="135"/>
      <c r="BJ65" s="136" t="str">
        <f t="shared" si="245"/>
        <v>Completar</v>
      </c>
      <c r="BK65" s="237">
        <f t="shared" si="177"/>
        <v>0</v>
      </c>
      <c r="BL65" s="238">
        <f t="shared" si="178"/>
        <v>0</v>
      </c>
      <c r="BM65" s="239" t="str">
        <f>IFERROR(IF(BL65&gt;20*AY65,'Referencia Parámetros'!$D$20,IF(BL65&gt;10*AY65,'Referencia Parámetros'!$D$21,IF(BL65&gt;5*AY65,'Referencia Parámetros'!$D$22, IF(BL65&gt;1,'Referencia Parámetros'!$D$23,"NO APLICA")))),"")</f>
        <v/>
      </c>
      <c r="BN65" s="240" t="str">
        <f t="shared" si="115"/>
        <v/>
      </c>
      <c r="BO65" s="241">
        <f t="shared" si="116"/>
        <v>0</v>
      </c>
      <c r="BP65" s="234">
        <f t="shared" si="179"/>
        <v>0</v>
      </c>
      <c r="BQ65" s="234">
        <f t="shared" si="117"/>
        <v>0</v>
      </c>
      <c r="BR65" s="234">
        <f t="shared" si="180"/>
        <v>0</v>
      </c>
      <c r="BS65" s="242">
        <f t="shared" si="181"/>
        <v>0</v>
      </c>
      <c r="BU65" s="234">
        <f t="shared" si="182"/>
        <v>53</v>
      </c>
      <c r="BV65" s="235" t="str">
        <f t="shared" si="118"/>
        <v/>
      </c>
      <c r="BW65" s="236" t="str">
        <f>IFERROR(VLOOKUP(BV65,'Referencia Parámetros'!$A$2:$B$15,2),"")</f>
        <v/>
      </c>
      <c r="BX65" s="1"/>
      <c r="BY65" s="1"/>
      <c r="BZ65" s="136" t="str">
        <f t="shared" si="246"/>
        <v>Completar</v>
      </c>
      <c r="CA65" s="134"/>
      <c r="CB65" s="134"/>
      <c r="CC65" s="134"/>
      <c r="CD65" s="136" t="str">
        <f t="shared" si="247"/>
        <v>Completar</v>
      </c>
      <c r="CE65" s="137" t="str">
        <f t="shared" si="248"/>
        <v>Completar</v>
      </c>
      <c r="CF65" s="137" t="str">
        <f t="shared" si="249"/>
        <v>Completar</v>
      </c>
      <c r="CG65" s="135"/>
      <c r="CH65" s="136" t="str">
        <f t="shared" si="250"/>
        <v>Completar</v>
      </c>
      <c r="CI65" s="237">
        <f t="shared" si="183"/>
        <v>0</v>
      </c>
      <c r="CJ65" s="238">
        <f t="shared" si="184"/>
        <v>0</v>
      </c>
      <c r="CK65" s="239" t="str">
        <f>IFERROR(IF(CJ65&gt;20*BW65,'Referencia Parámetros'!$D$20,IF(CJ65&gt;10*BW65,'Referencia Parámetros'!$D$21,IF(CJ65&gt;5*BW65,'Referencia Parámetros'!$D$22, IF(CJ65&gt;1,'Referencia Parámetros'!$D$23,"NO APLICA")))),"")</f>
        <v/>
      </c>
      <c r="CL65" s="240" t="str">
        <f t="shared" si="120"/>
        <v/>
      </c>
      <c r="CM65" s="241">
        <f t="shared" si="121"/>
        <v>0</v>
      </c>
      <c r="CN65" s="234">
        <f t="shared" si="185"/>
        <v>0</v>
      </c>
      <c r="CO65" s="234">
        <f t="shared" si="122"/>
        <v>0</v>
      </c>
      <c r="CP65" s="234">
        <f t="shared" si="186"/>
        <v>0</v>
      </c>
      <c r="CQ65" s="242">
        <f t="shared" si="187"/>
        <v>0</v>
      </c>
      <c r="CS65" s="234">
        <f t="shared" si="188"/>
        <v>53</v>
      </c>
      <c r="CT65" s="235" t="str">
        <f t="shared" si="123"/>
        <v/>
      </c>
      <c r="CU65" s="236" t="str">
        <f>IFERROR(+VLOOKUP(CT65,'Referencia Parámetros'!$A$2:$B$15,2),"")</f>
        <v/>
      </c>
      <c r="CV65" s="1"/>
      <c r="CW65" s="1"/>
      <c r="CX65" s="136" t="str">
        <f t="shared" si="251"/>
        <v>Completar</v>
      </c>
      <c r="CY65" s="134"/>
      <c r="CZ65" s="134"/>
      <c r="DA65" s="134"/>
      <c r="DB65" s="136" t="str">
        <f t="shared" si="252"/>
        <v>Completar</v>
      </c>
      <c r="DC65" s="137" t="str">
        <f t="shared" si="253"/>
        <v>Completar</v>
      </c>
      <c r="DD65" s="137" t="str">
        <f t="shared" si="254"/>
        <v>Completar</v>
      </c>
      <c r="DE65" s="135"/>
      <c r="DF65" s="136" t="str">
        <f t="shared" si="255"/>
        <v>Completar</v>
      </c>
      <c r="DG65" s="237">
        <f t="shared" si="189"/>
        <v>0</v>
      </c>
      <c r="DH65" s="238">
        <f t="shared" si="190"/>
        <v>0</v>
      </c>
      <c r="DI65" s="239" t="str">
        <f>IFERROR(IF(DH65&gt;20*CU65,'Referencia Parámetros'!$D$20,IF(DH65&gt;10*CU65,'Referencia Parámetros'!$D$21,IF(DH65&gt;5*CU65,'Referencia Parámetros'!$D$22, IF(DH65&gt;1,'Referencia Parámetros'!$D$23,"NO APLICA")))),"")</f>
        <v/>
      </c>
      <c r="DJ65" s="240" t="str">
        <f t="shared" si="125"/>
        <v/>
      </c>
      <c r="DK65" s="241">
        <f t="shared" si="126"/>
        <v>0</v>
      </c>
      <c r="DL65" s="234">
        <f t="shared" si="191"/>
        <v>0</v>
      </c>
      <c r="DM65" s="234">
        <f t="shared" si="127"/>
        <v>0</v>
      </c>
      <c r="DN65" s="234">
        <f t="shared" si="192"/>
        <v>0</v>
      </c>
      <c r="DO65" s="242">
        <f t="shared" si="193"/>
        <v>0</v>
      </c>
      <c r="DQ65" s="234">
        <f t="shared" si="194"/>
        <v>53</v>
      </c>
      <c r="DR65" s="235" t="str">
        <f t="shared" si="128"/>
        <v/>
      </c>
      <c r="DS65" s="236" t="str">
        <f>IFERROR(+VLOOKUP(DR65,'Referencia Parámetros'!$A$2:$B$15,2),"")</f>
        <v/>
      </c>
      <c r="DT65" s="1"/>
      <c r="DU65" s="1"/>
      <c r="DV65" s="136" t="str">
        <f t="shared" si="256"/>
        <v>Completar</v>
      </c>
      <c r="DW65" s="134"/>
      <c r="DX65" s="134"/>
      <c r="DY65" s="134"/>
      <c r="DZ65" s="136" t="str">
        <f t="shared" si="257"/>
        <v>Completar</v>
      </c>
      <c r="EA65" s="137" t="str">
        <f t="shared" si="258"/>
        <v>Completar</v>
      </c>
      <c r="EB65" s="137" t="str">
        <f t="shared" si="259"/>
        <v>Completar</v>
      </c>
      <c r="EC65" s="135"/>
      <c r="ED65" s="136" t="str">
        <f t="shared" si="260"/>
        <v>Completar</v>
      </c>
      <c r="EE65" s="237">
        <f t="shared" si="195"/>
        <v>0</v>
      </c>
      <c r="EF65" s="238">
        <f t="shared" si="196"/>
        <v>0</v>
      </c>
      <c r="EG65" s="239" t="str">
        <f>IFERROR(IF(EF65&gt;20*DS65,'Referencia Parámetros'!$D$20,IF(EF65&gt;10*DS65,'Referencia Parámetros'!$D$21,IF(EF65&gt;5*DS65,'Referencia Parámetros'!$D$22, IF(EF65&gt;1,'Referencia Parámetros'!$D$23,"NO APLICA")))),"")</f>
        <v/>
      </c>
      <c r="EH65" s="240" t="str">
        <f t="shared" si="130"/>
        <v/>
      </c>
      <c r="EI65" s="241">
        <f t="shared" si="131"/>
        <v>0</v>
      </c>
      <c r="EJ65" s="234">
        <f t="shared" si="197"/>
        <v>0</v>
      </c>
      <c r="EK65" s="234">
        <f t="shared" si="132"/>
        <v>0</v>
      </c>
      <c r="EL65" s="234">
        <f t="shared" si="198"/>
        <v>0</v>
      </c>
      <c r="EM65" s="242">
        <f t="shared" si="199"/>
        <v>0</v>
      </c>
      <c r="EO65" s="234">
        <f t="shared" si="200"/>
        <v>53</v>
      </c>
      <c r="EP65" s="235" t="str">
        <f t="shared" si="133"/>
        <v/>
      </c>
      <c r="EQ65" s="236" t="str">
        <f>IFERROR(+VLOOKUP(EP65,'Referencia Parámetros'!$A$2:$B$15,2),"")</f>
        <v/>
      </c>
      <c r="ER65" s="1"/>
      <c r="ES65" s="1"/>
      <c r="ET65" s="136" t="str">
        <f t="shared" si="261"/>
        <v>Completar</v>
      </c>
      <c r="EU65" s="134"/>
      <c r="EV65" s="134"/>
      <c r="EW65" s="134"/>
      <c r="EX65" s="136" t="str">
        <f t="shared" si="262"/>
        <v>Completar</v>
      </c>
      <c r="EY65" s="137" t="str">
        <f t="shared" si="263"/>
        <v>Completar</v>
      </c>
      <c r="EZ65" s="137" t="str">
        <f t="shared" si="264"/>
        <v>Completar</v>
      </c>
      <c r="FA65" s="135"/>
      <c r="FB65" s="136" t="str">
        <f t="shared" si="265"/>
        <v>Completar</v>
      </c>
      <c r="FC65" s="237">
        <f t="shared" si="201"/>
        <v>0</v>
      </c>
      <c r="FD65" s="238">
        <f t="shared" si="202"/>
        <v>0</v>
      </c>
      <c r="FE65" s="239" t="str">
        <f>IFERROR(IF(FD65&gt;20*EQ65,'Referencia Parámetros'!$D$20,IF(FD65&gt;10*EQ65,'Referencia Parámetros'!$D$21,IF(FD65&gt;5*EQ65,'Referencia Parámetros'!$D$22, IF(FD65&gt;1,'Referencia Parámetros'!$D$23,"NO APLICA")))),"")</f>
        <v/>
      </c>
      <c r="FF65" s="240" t="str">
        <f t="shared" si="135"/>
        <v/>
      </c>
      <c r="FG65" s="241">
        <f t="shared" si="136"/>
        <v>0</v>
      </c>
      <c r="FH65" s="234">
        <f t="shared" si="203"/>
        <v>0</v>
      </c>
      <c r="FI65" s="234">
        <f t="shared" si="137"/>
        <v>0</v>
      </c>
      <c r="FJ65" s="234">
        <f t="shared" si="204"/>
        <v>0</v>
      </c>
      <c r="FK65" s="242">
        <f t="shared" si="205"/>
        <v>0</v>
      </c>
      <c r="FM65" s="234">
        <f t="shared" si="206"/>
        <v>53</v>
      </c>
      <c r="FN65" s="235" t="str">
        <f t="shared" si="138"/>
        <v/>
      </c>
      <c r="FO65" s="236" t="str">
        <f>IFERROR(+VLOOKUP(FN65,'Referencia Parámetros'!$A$2:$B$15,2),"")</f>
        <v/>
      </c>
      <c r="FP65" s="1"/>
      <c r="FQ65" s="1"/>
      <c r="FR65" s="136" t="str">
        <f t="shared" si="266"/>
        <v>Completar</v>
      </c>
      <c r="FS65" s="134"/>
      <c r="FT65" s="134"/>
      <c r="FU65" s="134"/>
      <c r="FV65" s="136" t="str">
        <f t="shared" si="267"/>
        <v>Completar</v>
      </c>
      <c r="FW65" s="137" t="str">
        <f t="shared" si="268"/>
        <v>Completar</v>
      </c>
      <c r="FX65" s="137" t="str">
        <f t="shared" si="269"/>
        <v>Completar</v>
      </c>
      <c r="FY65" s="135"/>
      <c r="FZ65" s="136" t="str">
        <f t="shared" si="270"/>
        <v>Completar</v>
      </c>
      <c r="GA65" s="237">
        <f t="shared" si="207"/>
        <v>0</v>
      </c>
      <c r="GB65" s="238">
        <f t="shared" si="208"/>
        <v>0</v>
      </c>
      <c r="GC65" s="239" t="str">
        <f>IFERROR(IF(GB65&gt;20*FO65,'Referencia Parámetros'!$D$20,IF(GB65&gt;10*FO65,'Referencia Parámetros'!$D$21,IF(GB65&gt;5*FO65,'Referencia Parámetros'!$D$22, IF(GB65&gt;1,'Referencia Parámetros'!$D$23,"NO APLICA")))),"")</f>
        <v/>
      </c>
      <c r="GD65" s="240" t="str">
        <f t="shared" si="140"/>
        <v/>
      </c>
      <c r="GE65" s="241">
        <f t="shared" si="141"/>
        <v>0</v>
      </c>
      <c r="GF65" s="234">
        <f t="shared" si="209"/>
        <v>0</v>
      </c>
      <c r="GG65" s="234">
        <f t="shared" si="142"/>
        <v>0</v>
      </c>
      <c r="GH65" s="234">
        <f t="shared" si="210"/>
        <v>0</v>
      </c>
      <c r="GI65" s="242">
        <f t="shared" si="211"/>
        <v>0</v>
      </c>
      <c r="GK65" s="234">
        <f t="shared" si="212"/>
        <v>53</v>
      </c>
      <c r="GL65" s="235" t="str">
        <f t="shared" si="143"/>
        <v/>
      </c>
      <c r="GM65" s="236" t="str">
        <f>IFERROR(+VLOOKUP(GL65,'Referencia Parámetros'!$A$2:$B$15,2),"")</f>
        <v/>
      </c>
      <c r="GN65" s="1"/>
      <c r="GO65" s="1"/>
      <c r="GP65" s="136" t="str">
        <f t="shared" si="271"/>
        <v>Completar</v>
      </c>
      <c r="GQ65" s="134"/>
      <c r="GR65" s="134"/>
      <c r="GS65" s="134"/>
      <c r="GT65" s="136" t="str">
        <f t="shared" si="272"/>
        <v>Completar</v>
      </c>
      <c r="GU65" s="137" t="str">
        <f t="shared" si="273"/>
        <v>Completar</v>
      </c>
      <c r="GV65" s="137" t="str">
        <f t="shared" si="274"/>
        <v>Completar</v>
      </c>
      <c r="GW65" s="135"/>
      <c r="GX65" s="136" t="str">
        <f t="shared" si="275"/>
        <v>Completar</v>
      </c>
      <c r="GY65" s="237">
        <f t="shared" si="213"/>
        <v>0</v>
      </c>
      <c r="GZ65" s="238">
        <f t="shared" si="214"/>
        <v>0</v>
      </c>
      <c r="HA65" s="239" t="str">
        <f>IFERROR(IF(GZ65&gt;20*GM65,'Referencia Parámetros'!$D$20,IF(GZ65&gt;10*GM65,'Referencia Parámetros'!$D$21,IF(GZ65&gt;5*GM65,'Referencia Parámetros'!$D$22, IF(GZ65&gt;1,'Referencia Parámetros'!$D$23,"NO APLICA")))),"")</f>
        <v/>
      </c>
      <c r="HB65" s="240" t="str">
        <f t="shared" si="145"/>
        <v/>
      </c>
      <c r="HC65" s="241">
        <f t="shared" si="146"/>
        <v>0</v>
      </c>
      <c r="HD65" s="234">
        <f t="shared" si="215"/>
        <v>0</v>
      </c>
      <c r="HE65" s="234">
        <f t="shared" si="147"/>
        <v>0</v>
      </c>
      <c r="HF65" s="234">
        <f t="shared" si="216"/>
        <v>0</v>
      </c>
      <c r="HG65" s="242">
        <f t="shared" si="217"/>
        <v>0</v>
      </c>
      <c r="HI65" s="234">
        <f t="shared" si="218"/>
        <v>53</v>
      </c>
      <c r="HJ65" s="235" t="str">
        <f t="shared" si="148"/>
        <v/>
      </c>
      <c r="HK65" s="236" t="str">
        <f>IFERROR(+VLOOKUP(HJ65,'Referencia Parámetros'!$A$2:$B$15,2),"")</f>
        <v/>
      </c>
      <c r="HL65" s="1"/>
      <c r="HM65" s="1"/>
      <c r="HN65" s="136" t="str">
        <f t="shared" si="276"/>
        <v>Completar</v>
      </c>
      <c r="HO65" s="134"/>
      <c r="HP65" s="134"/>
      <c r="HQ65" s="134"/>
      <c r="HR65" s="136" t="str">
        <f t="shared" si="277"/>
        <v>Completar</v>
      </c>
      <c r="HS65" s="137" t="str">
        <f t="shared" si="278"/>
        <v>Completar</v>
      </c>
      <c r="HT65" s="137" t="str">
        <f t="shared" si="279"/>
        <v>Completar</v>
      </c>
      <c r="HU65" s="135"/>
      <c r="HV65" s="136" t="str">
        <f t="shared" si="280"/>
        <v>Completar</v>
      </c>
      <c r="HW65" s="237">
        <f t="shared" si="219"/>
        <v>0</v>
      </c>
      <c r="HX65" s="238">
        <f t="shared" si="220"/>
        <v>0</v>
      </c>
      <c r="HY65" s="239" t="str">
        <f>IFERROR(IF(HX65&gt;20*HK65,'Referencia Parámetros'!$D$20,IF(HX65&gt;10*HK65,'Referencia Parámetros'!$D$21,IF(HX65&gt;5*HK65,'Referencia Parámetros'!$D$22, IF(HX65&gt;1,'Referencia Parámetros'!$D$23,"NO APLICA")))),"")</f>
        <v/>
      </c>
      <c r="HZ65" s="240" t="str">
        <f t="shared" si="150"/>
        <v/>
      </c>
      <c r="IA65" s="241">
        <f t="shared" si="151"/>
        <v>0</v>
      </c>
      <c r="IB65" s="234">
        <f t="shared" si="221"/>
        <v>0</v>
      </c>
      <c r="IC65" s="234">
        <f t="shared" si="152"/>
        <v>0</v>
      </c>
      <c r="ID65" s="234">
        <f t="shared" si="222"/>
        <v>0</v>
      </c>
      <c r="IE65" s="242">
        <f t="shared" si="223"/>
        <v>0</v>
      </c>
      <c r="IG65" s="234">
        <f t="shared" si="224"/>
        <v>53</v>
      </c>
      <c r="IH65" s="235" t="str">
        <f t="shared" si="153"/>
        <v/>
      </c>
      <c r="II65" s="236" t="str">
        <f>IFERROR(+VLOOKUP(IH65,'Referencia Parámetros'!$A$2:$B$15,2),"")</f>
        <v/>
      </c>
      <c r="IJ65" s="1"/>
      <c r="IK65" s="1"/>
      <c r="IL65" s="136" t="str">
        <f t="shared" si="281"/>
        <v>Completar</v>
      </c>
      <c r="IM65" s="134"/>
      <c r="IN65" s="134"/>
      <c r="IO65" s="134"/>
      <c r="IP65" s="136" t="str">
        <f t="shared" si="282"/>
        <v>Completar</v>
      </c>
      <c r="IQ65" s="137" t="str">
        <f t="shared" si="283"/>
        <v>Completar</v>
      </c>
      <c r="IR65" s="137" t="str">
        <f t="shared" si="284"/>
        <v>Completar</v>
      </c>
      <c r="IS65" s="135"/>
      <c r="IT65" s="136" t="str">
        <f t="shared" si="285"/>
        <v>Completar</v>
      </c>
      <c r="IU65" s="237">
        <f t="shared" si="225"/>
        <v>0</v>
      </c>
      <c r="IV65" s="238">
        <f t="shared" si="226"/>
        <v>0</v>
      </c>
      <c r="IW65" s="239" t="str">
        <f>IFERROR(IF(IV65&gt;20*II65,'Referencia Parámetros'!$D$20,IF(IV65&gt;10*II65,'Referencia Parámetros'!$D$21,IF(IV65&gt;5*II65,'Referencia Parámetros'!$D$22, IF(IV65&gt;1,'Referencia Parámetros'!$D$23,"NO APLICA")))),"")</f>
        <v/>
      </c>
      <c r="IX65" s="240" t="str">
        <f t="shared" si="155"/>
        <v/>
      </c>
      <c r="IY65" s="241">
        <f t="shared" si="156"/>
        <v>0</v>
      </c>
      <c r="IZ65" s="234">
        <f t="shared" si="227"/>
        <v>0</v>
      </c>
      <c r="JA65" s="234">
        <f t="shared" si="157"/>
        <v>0</v>
      </c>
      <c r="JB65" s="234">
        <f t="shared" si="228"/>
        <v>0</v>
      </c>
      <c r="JC65" s="242">
        <f t="shared" si="229"/>
        <v>0</v>
      </c>
      <c r="JD65" s="198"/>
      <c r="JE65" s="234">
        <f t="shared" si="230"/>
        <v>53</v>
      </c>
      <c r="JF65" s="235" t="str">
        <f t="shared" si="158"/>
        <v/>
      </c>
      <c r="JG65" s="236" t="str">
        <f>IFERROR(+VLOOKUP(JF65,'Referencia Parámetros'!$A$2:$B$15,2),"")</f>
        <v/>
      </c>
      <c r="JH65" s="1"/>
      <c r="JI65" s="1"/>
      <c r="JJ65" s="136" t="str">
        <f t="shared" si="286"/>
        <v>Completar</v>
      </c>
      <c r="JK65" s="134"/>
      <c r="JL65" s="134"/>
      <c r="JM65" s="134"/>
      <c r="JN65" s="136" t="str">
        <f t="shared" si="287"/>
        <v>Completar</v>
      </c>
      <c r="JO65" s="137" t="str">
        <f t="shared" si="288"/>
        <v>Completar</v>
      </c>
      <c r="JP65" s="137" t="str">
        <f t="shared" si="289"/>
        <v>Completar</v>
      </c>
      <c r="JQ65" s="135"/>
      <c r="JR65" s="136" t="str">
        <f t="shared" si="290"/>
        <v>Completar</v>
      </c>
      <c r="JS65" s="237">
        <f t="shared" si="231"/>
        <v>0</v>
      </c>
      <c r="JT65" s="238">
        <f t="shared" si="232"/>
        <v>0</v>
      </c>
      <c r="JU65" s="239" t="str">
        <f>IFERROR(IF(JT65&gt;20*JG65,'Referencia Parámetros'!$D$20,IF(JT65&gt;10*JG65,'Referencia Parámetros'!$D$21,IF(JT65&gt;5*JG65,'Referencia Parámetros'!$D$22, IF(JT65&gt;1,'Referencia Parámetros'!$D$23,"NO APLICA")))),"")</f>
        <v/>
      </c>
      <c r="JV65" s="240" t="str">
        <f t="shared" si="160"/>
        <v/>
      </c>
      <c r="JW65" s="241">
        <f t="shared" si="161"/>
        <v>0</v>
      </c>
      <c r="JX65" s="234">
        <f t="shared" si="233"/>
        <v>0</v>
      </c>
      <c r="JY65" s="234">
        <f t="shared" si="162"/>
        <v>0</v>
      </c>
      <c r="JZ65" s="234">
        <f t="shared" si="234"/>
        <v>0</v>
      </c>
      <c r="KA65" s="242">
        <f t="shared" si="235"/>
        <v>0</v>
      </c>
    </row>
    <row r="66" spans="1:287" x14ac:dyDescent="0.25">
      <c r="A66" s="234">
        <f t="shared" si="163"/>
        <v>54</v>
      </c>
      <c r="B66" s="235" t="str">
        <f t="shared" si="164"/>
        <v/>
      </c>
      <c r="C66" s="236" t="str">
        <f>+IFERROR(VLOOKUP(B66,'Referencia Parámetros'!$A$2:$B$18,2),"")</f>
        <v/>
      </c>
      <c r="D66" s="1"/>
      <c r="E66" s="1"/>
      <c r="F66" s="136" t="str">
        <f>IFERROR(+VLOOKUP(D66,'Año 1'!JI$14:JK$113,3,FALSE),"Completar")</f>
        <v>Completar</v>
      </c>
      <c r="G66" s="134"/>
      <c r="H66" s="134"/>
      <c r="I66" s="134"/>
      <c r="J66" s="136" t="str">
        <f>+IFERROR(VLOOKUP(D66,'Año 1'!JI$14:JS$113,7,0),"Completar")</f>
        <v>Completar</v>
      </c>
      <c r="K66" s="137" t="str">
        <f>IFERROR(VLOOKUP(D66,'Año 1'!JI$14:JS$113,8,FALSE),"Completar")</f>
        <v>Completar</v>
      </c>
      <c r="L66" s="137" t="str">
        <f>IFERROR(VLOOKUP(D66,'Año 1'!JI$14:JS$113,9,FALSE),"Completar")</f>
        <v>Completar</v>
      </c>
      <c r="M66" s="135"/>
      <c r="N66" s="136" t="str">
        <f>IFERROR(VLOOKUP(D66,'Año 1'!JI$14:JS$113,11,FALSE),"Completar")</f>
        <v>Completar</v>
      </c>
      <c r="O66" s="237">
        <f t="shared" si="165"/>
        <v>0</v>
      </c>
      <c r="P66" s="238">
        <f t="shared" si="166"/>
        <v>0</v>
      </c>
      <c r="Q66" s="239" t="str">
        <f>IFERROR(IF(P66&gt;20*C66,'Referencia Parámetros'!$D$20,IF(P66&gt;10*C66,'Referencia Parámetros'!$D$21,IF(P66&gt;5*C66,'Referencia Parámetros'!$D$22, IF(P66&gt;1,'Referencia Parámetros'!$D$23,"NO APLICA")))),"")</f>
        <v/>
      </c>
      <c r="R66" s="240" t="str">
        <f t="shared" si="105"/>
        <v/>
      </c>
      <c r="S66" s="241">
        <f t="shared" si="106"/>
        <v>0</v>
      </c>
      <c r="T66" s="234">
        <f t="shared" si="167"/>
        <v>0</v>
      </c>
      <c r="U66" s="234">
        <f t="shared" si="107"/>
        <v>0</v>
      </c>
      <c r="V66" s="234">
        <f t="shared" si="168"/>
        <v>0</v>
      </c>
      <c r="W66" s="242">
        <f t="shared" si="169"/>
        <v>0</v>
      </c>
      <c r="Y66" s="234">
        <f t="shared" si="170"/>
        <v>54</v>
      </c>
      <c r="Z66" s="235" t="str">
        <f t="shared" si="108"/>
        <v/>
      </c>
      <c r="AA66" s="236" t="str">
        <f>IFERROR(VLOOKUP(Z66,'Referencia Parámetros'!$A$2:$B$15,2),"")</f>
        <v/>
      </c>
      <c r="AB66" s="1"/>
      <c r="AC66" s="1"/>
      <c r="AD66" s="136" t="str">
        <f t="shared" si="236"/>
        <v>Completar</v>
      </c>
      <c r="AE66" s="134"/>
      <c r="AF66" s="134"/>
      <c r="AG66" s="134"/>
      <c r="AH66" s="136" t="str">
        <f t="shared" si="237"/>
        <v>Completar</v>
      </c>
      <c r="AI66" s="137" t="str">
        <f t="shared" si="238"/>
        <v>Completar</v>
      </c>
      <c r="AJ66" s="137" t="str">
        <f t="shared" si="239"/>
        <v>Completar</v>
      </c>
      <c r="AK66" s="135"/>
      <c r="AL66" s="136" t="str">
        <f t="shared" si="240"/>
        <v>Completar</v>
      </c>
      <c r="AM66" s="237">
        <f t="shared" si="171"/>
        <v>0</v>
      </c>
      <c r="AN66" s="238">
        <f t="shared" si="172"/>
        <v>0</v>
      </c>
      <c r="AO66" s="239" t="str">
        <f>IFERROR(IF(AN66&gt;20*AA66,'Referencia Parámetros'!$D$20,IF(AN66&gt;10*AA66,'Referencia Parámetros'!$D$21,IF(AN66&gt;5*AA66,'Referencia Parámetros'!$D$22, IF(AN66&gt;1,'Referencia Parámetros'!$D$23,"NO APLICA")))),"")</f>
        <v/>
      </c>
      <c r="AP66" s="240" t="str">
        <f t="shared" si="110"/>
        <v/>
      </c>
      <c r="AQ66" s="241">
        <f t="shared" si="111"/>
        <v>0</v>
      </c>
      <c r="AR66" s="234">
        <f t="shared" si="173"/>
        <v>0</v>
      </c>
      <c r="AS66" s="234">
        <f t="shared" si="112"/>
        <v>0</v>
      </c>
      <c r="AT66" s="234">
        <f t="shared" si="174"/>
        <v>0</v>
      </c>
      <c r="AU66" s="242">
        <f t="shared" si="175"/>
        <v>0</v>
      </c>
      <c r="AW66" s="234">
        <f t="shared" si="176"/>
        <v>54</v>
      </c>
      <c r="AX66" s="235" t="str">
        <f t="shared" si="113"/>
        <v/>
      </c>
      <c r="AY66" s="236" t="str">
        <f>IFERROR(VLOOKUP(AX66,'Referencia Parámetros'!$A$2:$B$15,2),"")</f>
        <v/>
      </c>
      <c r="AZ66" s="1"/>
      <c r="BA66" s="1"/>
      <c r="BB66" s="136" t="str">
        <f t="shared" si="241"/>
        <v>Completar</v>
      </c>
      <c r="BC66" s="134"/>
      <c r="BD66" s="134"/>
      <c r="BE66" s="134"/>
      <c r="BF66" s="136" t="str">
        <f t="shared" si="242"/>
        <v>Completar</v>
      </c>
      <c r="BG66" s="137" t="str">
        <f t="shared" si="243"/>
        <v>Completar</v>
      </c>
      <c r="BH66" s="137" t="str">
        <f t="shared" si="244"/>
        <v>Completar</v>
      </c>
      <c r="BI66" s="135"/>
      <c r="BJ66" s="136" t="str">
        <f t="shared" si="245"/>
        <v>Completar</v>
      </c>
      <c r="BK66" s="237">
        <f t="shared" si="177"/>
        <v>0</v>
      </c>
      <c r="BL66" s="238">
        <f t="shared" si="178"/>
        <v>0</v>
      </c>
      <c r="BM66" s="239" t="str">
        <f>IFERROR(IF(BL66&gt;20*AY66,'Referencia Parámetros'!$D$20,IF(BL66&gt;10*AY66,'Referencia Parámetros'!$D$21,IF(BL66&gt;5*AY66,'Referencia Parámetros'!$D$22, IF(BL66&gt;1,'Referencia Parámetros'!$D$23,"NO APLICA")))),"")</f>
        <v/>
      </c>
      <c r="BN66" s="240" t="str">
        <f t="shared" si="115"/>
        <v/>
      </c>
      <c r="BO66" s="241">
        <f t="shared" si="116"/>
        <v>0</v>
      </c>
      <c r="BP66" s="234">
        <f t="shared" si="179"/>
        <v>0</v>
      </c>
      <c r="BQ66" s="234">
        <f t="shared" si="117"/>
        <v>0</v>
      </c>
      <c r="BR66" s="234">
        <f t="shared" si="180"/>
        <v>0</v>
      </c>
      <c r="BS66" s="242">
        <f t="shared" si="181"/>
        <v>0</v>
      </c>
      <c r="BU66" s="234">
        <f t="shared" si="182"/>
        <v>54</v>
      </c>
      <c r="BV66" s="235" t="str">
        <f t="shared" si="118"/>
        <v/>
      </c>
      <c r="BW66" s="236" t="str">
        <f>IFERROR(VLOOKUP(BV66,'Referencia Parámetros'!$A$2:$B$15,2),"")</f>
        <v/>
      </c>
      <c r="BX66" s="1"/>
      <c r="BY66" s="1"/>
      <c r="BZ66" s="136" t="str">
        <f t="shared" si="246"/>
        <v>Completar</v>
      </c>
      <c r="CA66" s="134"/>
      <c r="CB66" s="134"/>
      <c r="CC66" s="134"/>
      <c r="CD66" s="136" t="str">
        <f t="shared" si="247"/>
        <v>Completar</v>
      </c>
      <c r="CE66" s="137" t="str">
        <f t="shared" si="248"/>
        <v>Completar</v>
      </c>
      <c r="CF66" s="137" t="str">
        <f t="shared" si="249"/>
        <v>Completar</v>
      </c>
      <c r="CG66" s="135"/>
      <c r="CH66" s="136" t="str">
        <f t="shared" si="250"/>
        <v>Completar</v>
      </c>
      <c r="CI66" s="237">
        <f t="shared" si="183"/>
        <v>0</v>
      </c>
      <c r="CJ66" s="238">
        <f t="shared" si="184"/>
        <v>0</v>
      </c>
      <c r="CK66" s="239" t="str">
        <f>IFERROR(IF(CJ66&gt;20*BW66,'Referencia Parámetros'!$D$20,IF(CJ66&gt;10*BW66,'Referencia Parámetros'!$D$21,IF(CJ66&gt;5*BW66,'Referencia Parámetros'!$D$22, IF(CJ66&gt;1,'Referencia Parámetros'!$D$23,"NO APLICA")))),"")</f>
        <v/>
      </c>
      <c r="CL66" s="240" t="str">
        <f t="shared" si="120"/>
        <v/>
      </c>
      <c r="CM66" s="241">
        <f t="shared" si="121"/>
        <v>0</v>
      </c>
      <c r="CN66" s="234">
        <f t="shared" si="185"/>
        <v>0</v>
      </c>
      <c r="CO66" s="234">
        <f t="shared" si="122"/>
        <v>0</v>
      </c>
      <c r="CP66" s="234">
        <f t="shared" si="186"/>
        <v>0</v>
      </c>
      <c r="CQ66" s="242">
        <f t="shared" si="187"/>
        <v>0</v>
      </c>
      <c r="CS66" s="234">
        <f t="shared" si="188"/>
        <v>54</v>
      </c>
      <c r="CT66" s="235" t="str">
        <f t="shared" si="123"/>
        <v/>
      </c>
      <c r="CU66" s="236" t="str">
        <f>IFERROR(+VLOOKUP(CT66,'Referencia Parámetros'!$A$2:$B$15,2),"")</f>
        <v/>
      </c>
      <c r="CV66" s="1"/>
      <c r="CW66" s="1"/>
      <c r="CX66" s="136" t="str">
        <f t="shared" si="251"/>
        <v>Completar</v>
      </c>
      <c r="CY66" s="134"/>
      <c r="CZ66" s="134"/>
      <c r="DA66" s="134"/>
      <c r="DB66" s="136" t="str">
        <f t="shared" si="252"/>
        <v>Completar</v>
      </c>
      <c r="DC66" s="137" t="str">
        <f t="shared" si="253"/>
        <v>Completar</v>
      </c>
      <c r="DD66" s="137" t="str">
        <f t="shared" si="254"/>
        <v>Completar</v>
      </c>
      <c r="DE66" s="135"/>
      <c r="DF66" s="136" t="str">
        <f t="shared" si="255"/>
        <v>Completar</v>
      </c>
      <c r="DG66" s="237">
        <f t="shared" si="189"/>
        <v>0</v>
      </c>
      <c r="DH66" s="238">
        <f t="shared" si="190"/>
        <v>0</v>
      </c>
      <c r="DI66" s="239" t="str">
        <f>IFERROR(IF(DH66&gt;20*CU66,'Referencia Parámetros'!$D$20,IF(DH66&gt;10*CU66,'Referencia Parámetros'!$D$21,IF(DH66&gt;5*CU66,'Referencia Parámetros'!$D$22, IF(DH66&gt;1,'Referencia Parámetros'!$D$23,"NO APLICA")))),"")</f>
        <v/>
      </c>
      <c r="DJ66" s="240" t="str">
        <f t="shared" si="125"/>
        <v/>
      </c>
      <c r="DK66" s="241">
        <f t="shared" si="126"/>
        <v>0</v>
      </c>
      <c r="DL66" s="234">
        <f t="shared" si="191"/>
        <v>0</v>
      </c>
      <c r="DM66" s="234">
        <f t="shared" si="127"/>
        <v>0</v>
      </c>
      <c r="DN66" s="234">
        <f t="shared" si="192"/>
        <v>0</v>
      </c>
      <c r="DO66" s="242">
        <f t="shared" si="193"/>
        <v>0</v>
      </c>
      <c r="DQ66" s="234">
        <f t="shared" si="194"/>
        <v>54</v>
      </c>
      <c r="DR66" s="235" t="str">
        <f t="shared" si="128"/>
        <v/>
      </c>
      <c r="DS66" s="236" t="str">
        <f>IFERROR(+VLOOKUP(DR66,'Referencia Parámetros'!$A$2:$B$15,2),"")</f>
        <v/>
      </c>
      <c r="DT66" s="1"/>
      <c r="DU66" s="1"/>
      <c r="DV66" s="136" t="str">
        <f t="shared" si="256"/>
        <v>Completar</v>
      </c>
      <c r="DW66" s="134"/>
      <c r="DX66" s="134"/>
      <c r="DY66" s="134"/>
      <c r="DZ66" s="136" t="str">
        <f t="shared" si="257"/>
        <v>Completar</v>
      </c>
      <c r="EA66" s="137" t="str">
        <f t="shared" si="258"/>
        <v>Completar</v>
      </c>
      <c r="EB66" s="137" t="str">
        <f t="shared" si="259"/>
        <v>Completar</v>
      </c>
      <c r="EC66" s="135"/>
      <c r="ED66" s="136" t="str">
        <f t="shared" si="260"/>
        <v>Completar</v>
      </c>
      <c r="EE66" s="237">
        <f t="shared" si="195"/>
        <v>0</v>
      </c>
      <c r="EF66" s="238">
        <f t="shared" si="196"/>
        <v>0</v>
      </c>
      <c r="EG66" s="239" t="str">
        <f>IFERROR(IF(EF66&gt;20*DS66,'Referencia Parámetros'!$D$20,IF(EF66&gt;10*DS66,'Referencia Parámetros'!$D$21,IF(EF66&gt;5*DS66,'Referencia Parámetros'!$D$22, IF(EF66&gt;1,'Referencia Parámetros'!$D$23,"NO APLICA")))),"")</f>
        <v/>
      </c>
      <c r="EH66" s="240" t="str">
        <f t="shared" si="130"/>
        <v/>
      </c>
      <c r="EI66" s="241">
        <f t="shared" si="131"/>
        <v>0</v>
      </c>
      <c r="EJ66" s="234">
        <f t="shared" si="197"/>
        <v>0</v>
      </c>
      <c r="EK66" s="234">
        <f t="shared" si="132"/>
        <v>0</v>
      </c>
      <c r="EL66" s="234">
        <f t="shared" si="198"/>
        <v>0</v>
      </c>
      <c r="EM66" s="242">
        <f t="shared" si="199"/>
        <v>0</v>
      </c>
      <c r="EO66" s="234">
        <f t="shared" si="200"/>
        <v>54</v>
      </c>
      <c r="EP66" s="235" t="str">
        <f t="shared" si="133"/>
        <v/>
      </c>
      <c r="EQ66" s="236" t="str">
        <f>IFERROR(+VLOOKUP(EP66,'Referencia Parámetros'!$A$2:$B$15,2),"")</f>
        <v/>
      </c>
      <c r="ER66" s="1"/>
      <c r="ES66" s="1"/>
      <c r="ET66" s="136" t="str">
        <f t="shared" si="261"/>
        <v>Completar</v>
      </c>
      <c r="EU66" s="134"/>
      <c r="EV66" s="134"/>
      <c r="EW66" s="134"/>
      <c r="EX66" s="136" t="str">
        <f t="shared" si="262"/>
        <v>Completar</v>
      </c>
      <c r="EY66" s="137" t="str">
        <f t="shared" si="263"/>
        <v>Completar</v>
      </c>
      <c r="EZ66" s="137" t="str">
        <f t="shared" si="264"/>
        <v>Completar</v>
      </c>
      <c r="FA66" s="135"/>
      <c r="FB66" s="136" t="str">
        <f t="shared" si="265"/>
        <v>Completar</v>
      </c>
      <c r="FC66" s="237">
        <f t="shared" si="201"/>
        <v>0</v>
      </c>
      <c r="FD66" s="238">
        <f t="shared" si="202"/>
        <v>0</v>
      </c>
      <c r="FE66" s="239" t="str">
        <f>IFERROR(IF(FD66&gt;20*EQ66,'Referencia Parámetros'!$D$20,IF(FD66&gt;10*EQ66,'Referencia Parámetros'!$D$21,IF(FD66&gt;5*EQ66,'Referencia Parámetros'!$D$22, IF(FD66&gt;1,'Referencia Parámetros'!$D$23,"NO APLICA")))),"")</f>
        <v/>
      </c>
      <c r="FF66" s="240" t="str">
        <f t="shared" si="135"/>
        <v/>
      </c>
      <c r="FG66" s="241">
        <f t="shared" si="136"/>
        <v>0</v>
      </c>
      <c r="FH66" s="234">
        <f t="shared" si="203"/>
        <v>0</v>
      </c>
      <c r="FI66" s="234">
        <f t="shared" si="137"/>
        <v>0</v>
      </c>
      <c r="FJ66" s="234">
        <f t="shared" si="204"/>
        <v>0</v>
      </c>
      <c r="FK66" s="242">
        <f t="shared" si="205"/>
        <v>0</v>
      </c>
      <c r="FM66" s="234">
        <f t="shared" si="206"/>
        <v>54</v>
      </c>
      <c r="FN66" s="235" t="str">
        <f t="shared" si="138"/>
        <v/>
      </c>
      <c r="FO66" s="236" t="str">
        <f>IFERROR(+VLOOKUP(FN66,'Referencia Parámetros'!$A$2:$B$15,2),"")</f>
        <v/>
      </c>
      <c r="FP66" s="1"/>
      <c r="FQ66" s="1"/>
      <c r="FR66" s="136" t="str">
        <f t="shared" si="266"/>
        <v>Completar</v>
      </c>
      <c r="FS66" s="134"/>
      <c r="FT66" s="134"/>
      <c r="FU66" s="134"/>
      <c r="FV66" s="136" t="str">
        <f t="shared" si="267"/>
        <v>Completar</v>
      </c>
      <c r="FW66" s="137" t="str">
        <f t="shared" si="268"/>
        <v>Completar</v>
      </c>
      <c r="FX66" s="137" t="str">
        <f t="shared" si="269"/>
        <v>Completar</v>
      </c>
      <c r="FY66" s="135"/>
      <c r="FZ66" s="136" t="str">
        <f t="shared" si="270"/>
        <v>Completar</v>
      </c>
      <c r="GA66" s="237">
        <f t="shared" si="207"/>
        <v>0</v>
      </c>
      <c r="GB66" s="238">
        <f t="shared" si="208"/>
        <v>0</v>
      </c>
      <c r="GC66" s="239" t="str">
        <f>IFERROR(IF(GB66&gt;20*FO66,'Referencia Parámetros'!$D$20,IF(GB66&gt;10*FO66,'Referencia Parámetros'!$D$21,IF(GB66&gt;5*FO66,'Referencia Parámetros'!$D$22, IF(GB66&gt;1,'Referencia Parámetros'!$D$23,"NO APLICA")))),"")</f>
        <v/>
      </c>
      <c r="GD66" s="240" t="str">
        <f t="shared" si="140"/>
        <v/>
      </c>
      <c r="GE66" s="241">
        <f t="shared" si="141"/>
        <v>0</v>
      </c>
      <c r="GF66" s="234">
        <f t="shared" si="209"/>
        <v>0</v>
      </c>
      <c r="GG66" s="234">
        <f t="shared" si="142"/>
        <v>0</v>
      </c>
      <c r="GH66" s="234">
        <f t="shared" si="210"/>
        <v>0</v>
      </c>
      <c r="GI66" s="242">
        <f t="shared" si="211"/>
        <v>0</v>
      </c>
      <c r="GK66" s="234">
        <f t="shared" si="212"/>
        <v>54</v>
      </c>
      <c r="GL66" s="235" t="str">
        <f t="shared" si="143"/>
        <v/>
      </c>
      <c r="GM66" s="236" t="str">
        <f>IFERROR(+VLOOKUP(GL66,'Referencia Parámetros'!$A$2:$B$15,2),"")</f>
        <v/>
      </c>
      <c r="GN66" s="1"/>
      <c r="GO66" s="1"/>
      <c r="GP66" s="136" t="str">
        <f t="shared" si="271"/>
        <v>Completar</v>
      </c>
      <c r="GQ66" s="134"/>
      <c r="GR66" s="134"/>
      <c r="GS66" s="134"/>
      <c r="GT66" s="136" t="str">
        <f t="shared" si="272"/>
        <v>Completar</v>
      </c>
      <c r="GU66" s="137" t="str">
        <f t="shared" si="273"/>
        <v>Completar</v>
      </c>
      <c r="GV66" s="137" t="str">
        <f t="shared" si="274"/>
        <v>Completar</v>
      </c>
      <c r="GW66" s="135"/>
      <c r="GX66" s="136" t="str">
        <f t="shared" si="275"/>
        <v>Completar</v>
      </c>
      <c r="GY66" s="237">
        <f t="shared" si="213"/>
        <v>0</v>
      </c>
      <c r="GZ66" s="238">
        <f t="shared" si="214"/>
        <v>0</v>
      </c>
      <c r="HA66" s="239" t="str">
        <f>IFERROR(IF(GZ66&gt;20*GM66,'Referencia Parámetros'!$D$20,IF(GZ66&gt;10*GM66,'Referencia Parámetros'!$D$21,IF(GZ66&gt;5*GM66,'Referencia Parámetros'!$D$22, IF(GZ66&gt;1,'Referencia Parámetros'!$D$23,"NO APLICA")))),"")</f>
        <v/>
      </c>
      <c r="HB66" s="240" t="str">
        <f t="shared" si="145"/>
        <v/>
      </c>
      <c r="HC66" s="241">
        <f t="shared" si="146"/>
        <v>0</v>
      </c>
      <c r="HD66" s="234">
        <f t="shared" si="215"/>
        <v>0</v>
      </c>
      <c r="HE66" s="234">
        <f t="shared" si="147"/>
        <v>0</v>
      </c>
      <c r="HF66" s="234">
        <f t="shared" si="216"/>
        <v>0</v>
      </c>
      <c r="HG66" s="242">
        <f t="shared" si="217"/>
        <v>0</v>
      </c>
      <c r="HI66" s="234">
        <f t="shared" si="218"/>
        <v>54</v>
      </c>
      <c r="HJ66" s="235" t="str">
        <f t="shared" si="148"/>
        <v/>
      </c>
      <c r="HK66" s="236" t="str">
        <f>IFERROR(+VLOOKUP(HJ66,'Referencia Parámetros'!$A$2:$B$15,2),"")</f>
        <v/>
      </c>
      <c r="HL66" s="1"/>
      <c r="HM66" s="1"/>
      <c r="HN66" s="136" t="str">
        <f t="shared" si="276"/>
        <v>Completar</v>
      </c>
      <c r="HO66" s="134"/>
      <c r="HP66" s="134"/>
      <c r="HQ66" s="134"/>
      <c r="HR66" s="136" t="str">
        <f t="shared" si="277"/>
        <v>Completar</v>
      </c>
      <c r="HS66" s="137" t="str">
        <f t="shared" si="278"/>
        <v>Completar</v>
      </c>
      <c r="HT66" s="137" t="str">
        <f t="shared" si="279"/>
        <v>Completar</v>
      </c>
      <c r="HU66" s="135"/>
      <c r="HV66" s="136" t="str">
        <f t="shared" si="280"/>
        <v>Completar</v>
      </c>
      <c r="HW66" s="237">
        <f t="shared" si="219"/>
        <v>0</v>
      </c>
      <c r="HX66" s="238">
        <f t="shared" si="220"/>
        <v>0</v>
      </c>
      <c r="HY66" s="239" t="str">
        <f>IFERROR(IF(HX66&gt;20*HK66,'Referencia Parámetros'!$D$20,IF(HX66&gt;10*HK66,'Referencia Parámetros'!$D$21,IF(HX66&gt;5*HK66,'Referencia Parámetros'!$D$22, IF(HX66&gt;1,'Referencia Parámetros'!$D$23,"NO APLICA")))),"")</f>
        <v/>
      </c>
      <c r="HZ66" s="240" t="str">
        <f t="shared" si="150"/>
        <v/>
      </c>
      <c r="IA66" s="241">
        <f t="shared" si="151"/>
        <v>0</v>
      </c>
      <c r="IB66" s="234">
        <f t="shared" si="221"/>
        <v>0</v>
      </c>
      <c r="IC66" s="234">
        <f t="shared" si="152"/>
        <v>0</v>
      </c>
      <c r="ID66" s="234">
        <f t="shared" si="222"/>
        <v>0</v>
      </c>
      <c r="IE66" s="242">
        <f t="shared" si="223"/>
        <v>0</v>
      </c>
      <c r="IG66" s="234">
        <f t="shared" si="224"/>
        <v>54</v>
      </c>
      <c r="IH66" s="235" t="str">
        <f t="shared" si="153"/>
        <v/>
      </c>
      <c r="II66" s="236" t="str">
        <f>IFERROR(+VLOOKUP(IH66,'Referencia Parámetros'!$A$2:$B$15,2),"")</f>
        <v/>
      </c>
      <c r="IJ66" s="1"/>
      <c r="IK66" s="1"/>
      <c r="IL66" s="136" t="str">
        <f t="shared" si="281"/>
        <v>Completar</v>
      </c>
      <c r="IM66" s="134"/>
      <c r="IN66" s="134"/>
      <c r="IO66" s="134"/>
      <c r="IP66" s="136" t="str">
        <f t="shared" si="282"/>
        <v>Completar</v>
      </c>
      <c r="IQ66" s="137" t="str">
        <f t="shared" si="283"/>
        <v>Completar</v>
      </c>
      <c r="IR66" s="137" t="str">
        <f t="shared" si="284"/>
        <v>Completar</v>
      </c>
      <c r="IS66" s="135"/>
      <c r="IT66" s="136" t="str">
        <f t="shared" si="285"/>
        <v>Completar</v>
      </c>
      <c r="IU66" s="237">
        <f t="shared" si="225"/>
        <v>0</v>
      </c>
      <c r="IV66" s="238">
        <f t="shared" si="226"/>
        <v>0</v>
      </c>
      <c r="IW66" s="239" t="str">
        <f>IFERROR(IF(IV66&gt;20*II66,'Referencia Parámetros'!$D$20,IF(IV66&gt;10*II66,'Referencia Parámetros'!$D$21,IF(IV66&gt;5*II66,'Referencia Parámetros'!$D$22, IF(IV66&gt;1,'Referencia Parámetros'!$D$23,"NO APLICA")))),"")</f>
        <v/>
      </c>
      <c r="IX66" s="240" t="str">
        <f t="shared" si="155"/>
        <v/>
      </c>
      <c r="IY66" s="241">
        <f t="shared" si="156"/>
        <v>0</v>
      </c>
      <c r="IZ66" s="234">
        <f t="shared" si="227"/>
        <v>0</v>
      </c>
      <c r="JA66" s="234">
        <f t="shared" si="157"/>
        <v>0</v>
      </c>
      <c r="JB66" s="234">
        <f t="shared" si="228"/>
        <v>0</v>
      </c>
      <c r="JC66" s="242">
        <f t="shared" si="229"/>
        <v>0</v>
      </c>
      <c r="JD66" s="198"/>
      <c r="JE66" s="234">
        <f t="shared" si="230"/>
        <v>54</v>
      </c>
      <c r="JF66" s="235" t="str">
        <f t="shared" si="158"/>
        <v/>
      </c>
      <c r="JG66" s="236" t="str">
        <f>IFERROR(+VLOOKUP(JF66,'Referencia Parámetros'!$A$2:$B$15,2),"")</f>
        <v/>
      </c>
      <c r="JH66" s="1"/>
      <c r="JI66" s="1"/>
      <c r="JJ66" s="136" t="str">
        <f t="shared" si="286"/>
        <v>Completar</v>
      </c>
      <c r="JK66" s="134"/>
      <c r="JL66" s="134"/>
      <c r="JM66" s="134"/>
      <c r="JN66" s="136" t="str">
        <f t="shared" si="287"/>
        <v>Completar</v>
      </c>
      <c r="JO66" s="137" t="str">
        <f t="shared" si="288"/>
        <v>Completar</v>
      </c>
      <c r="JP66" s="137" t="str">
        <f t="shared" si="289"/>
        <v>Completar</v>
      </c>
      <c r="JQ66" s="135"/>
      <c r="JR66" s="136" t="str">
        <f t="shared" si="290"/>
        <v>Completar</v>
      </c>
      <c r="JS66" s="237">
        <f t="shared" si="231"/>
        <v>0</v>
      </c>
      <c r="JT66" s="238">
        <f t="shared" si="232"/>
        <v>0</v>
      </c>
      <c r="JU66" s="239" t="str">
        <f>IFERROR(IF(JT66&gt;20*JG66,'Referencia Parámetros'!$D$20,IF(JT66&gt;10*JG66,'Referencia Parámetros'!$D$21,IF(JT66&gt;5*JG66,'Referencia Parámetros'!$D$22, IF(JT66&gt;1,'Referencia Parámetros'!$D$23,"NO APLICA")))),"")</f>
        <v/>
      </c>
      <c r="JV66" s="240" t="str">
        <f t="shared" si="160"/>
        <v/>
      </c>
      <c r="JW66" s="241">
        <f t="shared" si="161"/>
        <v>0</v>
      </c>
      <c r="JX66" s="234">
        <f t="shared" si="233"/>
        <v>0</v>
      </c>
      <c r="JY66" s="234">
        <f t="shared" si="162"/>
        <v>0</v>
      </c>
      <c r="JZ66" s="234">
        <f t="shared" si="234"/>
        <v>0</v>
      </c>
      <c r="KA66" s="242">
        <f t="shared" si="235"/>
        <v>0</v>
      </c>
    </row>
    <row r="67" spans="1:287" x14ac:dyDescent="0.25">
      <c r="A67" s="234">
        <f t="shared" si="163"/>
        <v>55</v>
      </c>
      <c r="B67" s="235" t="str">
        <f t="shared" si="164"/>
        <v/>
      </c>
      <c r="C67" s="236" t="str">
        <f>+IFERROR(VLOOKUP(B67,'Referencia Parámetros'!$A$2:$B$18,2),"")</f>
        <v/>
      </c>
      <c r="D67" s="1"/>
      <c r="E67" s="1"/>
      <c r="F67" s="136" t="str">
        <f>IFERROR(+VLOOKUP(D67,'Año 1'!JI$14:JK$113,3,FALSE),"Completar")</f>
        <v>Completar</v>
      </c>
      <c r="G67" s="134"/>
      <c r="H67" s="134"/>
      <c r="I67" s="134"/>
      <c r="J67" s="136" t="str">
        <f>+IFERROR(VLOOKUP(D67,'Año 1'!JI$14:JS$113,7,0),"Completar")</f>
        <v>Completar</v>
      </c>
      <c r="K67" s="137" t="str">
        <f>IFERROR(VLOOKUP(D67,'Año 1'!JI$14:JS$113,8,FALSE),"Completar")</f>
        <v>Completar</v>
      </c>
      <c r="L67" s="137" t="str">
        <f>IFERROR(VLOOKUP(D67,'Año 1'!JI$14:JS$113,9,FALSE),"Completar")</f>
        <v>Completar</v>
      </c>
      <c r="M67" s="135"/>
      <c r="N67" s="136" t="str">
        <f>IFERROR(VLOOKUP(D67,'Año 1'!JI$14:JS$113,11,FALSE),"Completar")</f>
        <v>Completar</v>
      </c>
      <c r="O67" s="237">
        <f t="shared" si="165"/>
        <v>0</v>
      </c>
      <c r="P67" s="238">
        <f t="shared" si="166"/>
        <v>0</v>
      </c>
      <c r="Q67" s="239" t="str">
        <f>IFERROR(IF(P67&gt;20*C67,'Referencia Parámetros'!$D$20,IF(P67&gt;10*C67,'Referencia Parámetros'!$D$21,IF(P67&gt;5*C67,'Referencia Parámetros'!$D$22, IF(P67&gt;1,'Referencia Parámetros'!$D$23,"NO APLICA")))),"")</f>
        <v/>
      </c>
      <c r="R67" s="240" t="str">
        <f t="shared" si="105"/>
        <v/>
      </c>
      <c r="S67" s="241">
        <f t="shared" si="106"/>
        <v>0</v>
      </c>
      <c r="T67" s="234">
        <f t="shared" si="167"/>
        <v>0</v>
      </c>
      <c r="U67" s="234">
        <f t="shared" si="107"/>
        <v>0</v>
      </c>
      <c r="V67" s="234">
        <f t="shared" si="168"/>
        <v>0</v>
      </c>
      <c r="W67" s="242">
        <f t="shared" si="169"/>
        <v>0</v>
      </c>
      <c r="Y67" s="234">
        <f t="shared" si="170"/>
        <v>55</v>
      </c>
      <c r="Z67" s="235" t="str">
        <f t="shared" si="108"/>
        <v/>
      </c>
      <c r="AA67" s="236" t="str">
        <f>IFERROR(VLOOKUP(Z67,'Referencia Parámetros'!$A$2:$B$15,2),"")</f>
        <v/>
      </c>
      <c r="AB67" s="1"/>
      <c r="AC67" s="1"/>
      <c r="AD67" s="136" t="str">
        <f t="shared" si="236"/>
        <v>Completar</v>
      </c>
      <c r="AE67" s="134"/>
      <c r="AF67" s="134"/>
      <c r="AG67" s="134"/>
      <c r="AH67" s="136" t="str">
        <f t="shared" si="237"/>
        <v>Completar</v>
      </c>
      <c r="AI67" s="137" t="str">
        <f t="shared" si="238"/>
        <v>Completar</v>
      </c>
      <c r="AJ67" s="137" t="str">
        <f t="shared" si="239"/>
        <v>Completar</v>
      </c>
      <c r="AK67" s="135"/>
      <c r="AL67" s="136" t="str">
        <f t="shared" si="240"/>
        <v>Completar</v>
      </c>
      <c r="AM67" s="237">
        <f t="shared" si="171"/>
        <v>0</v>
      </c>
      <c r="AN67" s="238">
        <f t="shared" si="172"/>
        <v>0</v>
      </c>
      <c r="AO67" s="239" t="str">
        <f>IFERROR(IF(AN67&gt;20*AA67,'Referencia Parámetros'!$D$20,IF(AN67&gt;10*AA67,'Referencia Parámetros'!$D$21,IF(AN67&gt;5*AA67,'Referencia Parámetros'!$D$22, IF(AN67&gt;1,'Referencia Parámetros'!$D$23,"NO APLICA")))),"")</f>
        <v/>
      </c>
      <c r="AP67" s="240" t="str">
        <f t="shared" si="110"/>
        <v/>
      </c>
      <c r="AQ67" s="241">
        <f t="shared" si="111"/>
        <v>0</v>
      </c>
      <c r="AR67" s="234">
        <f t="shared" si="173"/>
        <v>0</v>
      </c>
      <c r="AS67" s="234">
        <f t="shared" si="112"/>
        <v>0</v>
      </c>
      <c r="AT67" s="234">
        <f t="shared" si="174"/>
        <v>0</v>
      </c>
      <c r="AU67" s="242">
        <f t="shared" si="175"/>
        <v>0</v>
      </c>
      <c r="AW67" s="234">
        <f t="shared" si="176"/>
        <v>55</v>
      </c>
      <c r="AX67" s="235" t="str">
        <f t="shared" si="113"/>
        <v/>
      </c>
      <c r="AY67" s="236" t="str">
        <f>IFERROR(VLOOKUP(AX67,'Referencia Parámetros'!$A$2:$B$15,2),"")</f>
        <v/>
      </c>
      <c r="AZ67" s="1"/>
      <c r="BA67" s="1"/>
      <c r="BB67" s="136" t="str">
        <f t="shared" si="241"/>
        <v>Completar</v>
      </c>
      <c r="BC67" s="134"/>
      <c r="BD67" s="134"/>
      <c r="BE67" s="134"/>
      <c r="BF67" s="136" t="str">
        <f t="shared" si="242"/>
        <v>Completar</v>
      </c>
      <c r="BG67" s="137" t="str">
        <f t="shared" si="243"/>
        <v>Completar</v>
      </c>
      <c r="BH67" s="137" t="str">
        <f t="shared" si="244"/>
        <v>Completar</v>
      </c>
      <c r="BI67" s="135"/>
      <c r="BJ67" s="136" t="str">
        <f t="shared" si="245"/>
        <v>Completar</v>
      </c>
      <c r="BK67" s="237">
        <f t="shared" si="177"/>
        <v>0</v>
      </c>
      <c r="BL67" s="238">
        <f t="shared" si="178"/>
        <v>0</v>
      </c>
      <c r="BM67" s="239" t="str">
        <f>IFERROR(IF(BL67&gt;20*AY67,'Referencia Parámetros'!$D$20,IF(BL67&gt;10*AY67,'Referencia Parámetros'!$D$21,IF(BL67&gt;5*AY67,'Referencia Parámetros'!$D$22, IF(BL67&gt;1,'Referencia Parámetros'!$D$23,"NO APLICA")))),"")</f>
        <v/>
      </c>
      <c r="BN67" s="240" t="str">
        <f t="shared" si="115"/>
        <v/>
      </c>
      <c r="BO67" s="241">
        <f t="shared" si="116"/>
        <v>0</v>
      </c>
      <c r="BP67" s="234">
        <f t="shared" si="179"/>
        <v>0</v>
      </c>
      <c r="BQ67" s="234">
        <f t="shared" si="117"/>
        <v>0</v>
      </c>
      <c r="BR67" s="234">
        <f t="shared" si="180"/>
        <v>0</v>
      </c>
      <c r="BS67" s="242">
        <f t="shared" si="181"/>
        <v>0</v>
      </c>
      <c r="BU67" s="234">
        <f t="shared" si="182"/>
        <v>55</v>
      </c>
      <c r="BV67" s="235" t="str">
        <f t="shared" si="118"/>
        <v/>
      </c>
      <c r="BW67" s="236" t="str">
        <f>IFERROR(VLOOKUP(BV67,'Referencia Parámetros'!$A$2:$B$15,2),"")</f>
        <v/>
      </c>
      <c r="BX67" s="1"/>
      <c r="BY67" s="1"/>
      <c r="BZ67" s="136" t="str">
        <f t="shared" si="246"/>
        <v>Completar</v>
      </c>
      <c r="CA67" s="134"/>
      <c r="CB67" s="134"/>
      <c r="CC67" s="134"/>
      <c r="CD67" s="136" t="str">
        <f t="shared" si="247"/>
        <v>Completar</v>
      </c>
      <c r="CE67" s="137" t="str">
        <f t="shared" si="248"/>
        <v>Completar</v>
      </c>
      <c r="CF67" s="137" t="str">
        <f t="shared" si="249"/>
        <v>Completar</v>
      </c>
      <c r="CG67" s="135"/>
      <c r="CH67" s="136" t="str">
        <f t="shared" si="250"/>
        <v>Completar</v>
      </c>
      <c r="CI67" s="237">
        <f t="shared" si="183"/>
        <v>0</v>
      </c>
      <c r="CJ67" s="238">
        <f t="shared" si="184"/>
        <v>0</v>
      </c>
      <c r="CK67" s="239" t="str">
        <f>IFERROR(IF(CJ67&gt;20*BW67,'Referencia Parámetros'!$D$20,IF(CJ67&gt;10*BW67,'Referencia Parámetros'!$D$21,IF(CJ67&gt;5*BW67,'Referencia Parámetros'!$D$22, IF(CJ67&gt;1,'Referencia Parámetros'!$D$23,"NO APLICA")))),"")</f>
        <v/>
      </c>
      <c r="CL67" s="240" t="str">
        <f t="shared" si="120"/>
        <v/>
      </c>
      <c r="CM67" s="241">
        <f t="shared" si="121"/>
        <v>0</v>
      </c>
      <c r="CN67" s="234">
        <f t="shared" si="185"/>
        <v>0</v>
      </c>
      <c r="CO67" s="234">
        <f t="shared" si="122"/>
        <v>0</v>
      </c>
      <c r="CP67" s="234">
        <f t="shared" si="186"/>
        <v>0</v>
      </c>
      <c r="CQ67" s="242">
        <f t="shared" si="187"/>
        <v>0</v>
      </c>
      <c r="CS67" s="234">
        <f t="shared" si="188"/>
        <v>55</v>
      </c>
      <c r="CT67" s="235" t="str">
        <f t="shared" si="123"/>
        <v/>
      </c>
      <c r="CU67" s="236" t="str">
        <f>IFERROR(+VLOOKUP(CT67,'Referencia Parámetros'!$A$2:$B$15,2),"")</f>
        <v/>
      </c>
      <c r="CV67" s="1"/>
      <c r="CW67" s="1"/>
      <c r="CX67" s="136" t="str">
        <f t="shared" si="251"/>
        <v>Completar</v>
      </c>
      <c r="CY67" s="134"/>
      <c r="CZ67" s="134"/>
      <c r="DA67" s="134"/>
      <c r="DB67" s="136" t="str">
        <f t="shared" si="252"/>
        <v>Completar</v>
      </c>
      <c r="DC67" s="137" t="str">
        <f t="shared" si="253"/>
        <v>Completar</v>
      </c>
      <c r="DD67" s="137" t="str">
        <f t="shared" si="254"/>
        <v>Completar</v>
      </c>
      <c r="DE67" s="135"/>
      <c r="DF67" s="136" t="str">
        <f t="shared" si="255"/>
        <v>Completar</v>
      </c>
      <c r="DG67" s="237">
        <f t="shared" si="189"/>
        <v>0</v>
      </c>
      <c r="DH67" s="238">
        <f t="shared" si="190"/>
        <v>0</v>
      </c>
      <c r="DI67" s="239" t="str">
        <f>IFERROR(IF(DH67&gt;20*CU67,'Referencia Parámetros'!$D$20,IF(DH67&gt;10*CU67,'Referencia Parámetros'!$D$21,IF(DH67&gt;5*CU67,'Referencia Parámetros'!$D$22, IF(DH67&gt;1,'Referencia Parámetros'!$D$23,"NO APLICA")))),"")</f>
        <v/>
      </c>
      <c r="DJ67" s="240" t="str">
        <f t="shared" si="125"/>
        <v/>
      </c>
      <c r="DK67" s="241">
        <f t="shared" si="126"/>
        <v>0</v>
      </c>
      <c r="DL67" s="234">
        <f t="shared" si="191"/>
        <v>0</v>
      </c>
      <c r="DM67" s="234">
        <f t="shared" si="127"/>
        <v>0</v>
      </c>
      <c r="DN67" s="234">
        <f t="shared" si="192"/>
        <v>0</v>
      </c>
      <c r="DO67" s="242">
        <f t="shared" si="193"/>
        <v>0</v>
      </c>
      <c r="DQ67" s="234">
        <f t="shared" si="194"/>
        <v>55</v>
      </c>
      <c r="DR67" s="235" t="str">
        <f t="shared" si="128"/>
        <v/>
      </c>
      <c r="DS67" s="236" t="str">
        <f>IFERROR(+VLOOKUP(DR67,'Referencia Parámetros'!$A$2:$B$15,2),"")</f>
        <v/>
      </c>
      <c r="DT67" s="1"/>
      <c r="DU67" s="1"/>
      <c r="DV67" s="136" t="str">
        <f t="shared" si="256"/>
        <v>Completar</v>
      </c>
      <c r="DW67" s="134"/>
      <c r="DX67" s="134"/>
      <c r="DY67" s="134"/>
      <c r="DZ67" s="136" t="str">
        <f t="shared" si="257"/>
        <v>Completar</v>
      </c>
      <c r="EA67" s="137" t="str">
        <f t="shared" si="258"/>
        <v>Completar</v>
      </c>
      <c r="EB67" s="137" t="str">
        <f t="shared" si="259"/>
        <v>Completar</v>
      </c>
      <c r="EC67" s="135"/>
      <c r="ED67" s="136" t="str">
        <f t="shared" si="260"/>
        <v>Completar</v>
      </c>
      <c r="EE67" s="237">
        <f t="shared" si="195"/>
        <v>0</v>
      </c>
      <c r="EF67" s="238">
        <f t="shared" si="196"/>
        <v>0</v>
      </c>
      <c r="EG67" s="239" t="str">
        <f>IFERROR(IF(EF67&gt;20*DS67,'Referencia Parámetros'!$D$20,IF(EF67&gt;10*DS67,'Referencia Parámetros'!$D$21,IF(EF67&gt;5*DS67,'Referencia Parámetros'!$D$22, IF(EF67&gt;1,'Referencia Parámetros'!$D$23,"NO APLICA")))),"")</f>
        <v/>
      </c>
      <c r="EH67" s="240" t="str">
        <f t="shared" si="130"/>
        <v/>
      </c>
      <c r="EI67" s="241">
        <f t="shared" si="131"/>
        <v>0</v>
      </c>
      <c r="EJ67" s="234">
        <f t="shared" si="197"/>
        <v>0</v>
      </c>
      <c r="EK67" s="234">
        <f t="shared" si="132"/>
        <v>0</v>
      </c>
      <c r="EL67" s="234">
        <f t="shared" si="198"/>
        <v>0</v>
      </c>
      <c r="EM67" s="242">
        <f t="shared" si="199"/>
        <v>0</v>
      </c>
      <c r="EO67" s="234">
        <f t="shared" si="200"/>
        <v>55</v>
      </c>
      <c r="EP67" s="235" t="str">
        <f t="shared" si="133"/>
        <v/>
      </c>
      <c r="EQ67" s="236" t="str">
        <f>IFERROR(+VLOOKUP(EP67,'Referencia Parámetros'!$A$2:$B$15,2),"")</f>
        <v/>
      </c>
      <c r="ER67" s="1"/>
      <c r="ES67" s="1"/>
      <c r="ET67" s="136" t="str">
        <f t="shared" si="261"/>
        <v>Completar</v>
      </c>
      <c r="EU67" s="134"/>
      <c r="EV67" s="134"/>
      <c r="EW67" s="134"/>
      <c r="EX67" s="136" t="str">
        <f t="shared" si="262"/>
        <v>Completar</v>
      </c>
      <c r="EY67" s="137" t="str">
        <f t="shared" si="263"/>
        <v>Completar</v>
      </c>
      <c r="EZ67" s="137" t="str">
        <f t="shared" si="264"/>
        <v>Completar</v>
      </c>
      <c r="FA67" s="135"/>
      <c r="FB67" s="136" t="str">
        <f t="shared" si="265"/>
        <v>Completar</v>
      </c>
      <c r="FC67" s="237">
        <f t="shared" si="201"/>
        <v>0</v>
      </c>
      <c r="FD67" s="238">
        <f t="shared" si="202"/>
        <v>0</v>
      </c>
      <c r="FE67" s="239" t="str">
        <f>IFERROR(IF(FD67&gt;20*EQ67,'Referencia Parámetros'!$D$20,IF(FD67&gt;10*EQ67,'Referencia Parámetros'!$D$21,IF(FD67&gt;5*EQ67,'Referencia Parámetros'!$D$22, IF(FD67&gt;1,'Referencia Parámetros'!$D$23,"NO APLICA")))),"")</f>
        <v/>
      </c>
      <c r="FF67" s="240" t="str">
        <f t="shared" si="135"/>
        <v/>
      </c>
      <c r="FG67" s="241">
        <f t="shared" si="136"/>
        <v>0</v>
      </c>
      <c r="FH67" s="234">
        <f t="shared" si="203"/>
        <v>0</v>
      </c>
      <c r="FI67" s="234">
        <f t="shared" si="137"/>
        <v>0</v>
      </c>
      <c r="FJ67" s="234">
        <f t="shared" si="204"/>
        <v>0</v>
      </c>
      <c r="FK67" s="242">
        <f t="shared" si="205"/>
        <v>0</v>
      </c>
      <c r="FM67" s="234">
        <f t="shared" si="206"/>
        <v>55</v>
      </c>
      <c r="FN67" s="235" t="str">
        <f t="shared" si="138"/>
        <v/>
      </c>
      <c r="FO67" s="236" t="str">
        <f>IFERROR(+VLOOKUP(FN67,'Referencia Parámetros'!$A$2:$B$15,2),"")</f>
        <v/>
      </c>
      <c r="FP67" s="1"/>
      <c r="FQ67" s="1"/>
      <c r="FR67" s="136" t="str">
        <f t="shared" si="266"/>
        <v>Completar</v>
      </c>
      <c r="FS67" s="134"/>
      <c r="FT67" s="134"/>
      <c r="FU67" s="134"/>
      <c r="FV67" s="136" t="str">
        <f t="shared" si="267"/>
        <v>Completar</v>
      </c>
      <c r="FW67" s="137" t="str">
        <f t="shared" si="268"/>
        <v>Completar</v>
      </c>
      <c r="FX67" s="137" t="str">
        <f t="shared" si="269"/>
        <v>Completar</v>
      </c>
      <c r="FY67" s="135"/>
      <c r="FZ67" s="136" t="str">
        <f t="shared" si="270"/>
        <v>Completar</v>
      </c>
      <c r="GA67" s="237">
        <f t="shared" si="207"/>
        <v>0</v>
      </c>
      <c r="GB67" s="238">
        <f t="shared" si="208"/>
        <v>0</v>
      </c>
      <c r="GC67" s="239" t="str">
        <f>IFERROR(IF(GB67&gt;20*FO67,'Referencia Parámetros'!$D$20,IF(GB67&gt;10*FO67,'Referencia Parámetros'!$D$21,IF(GB67&gt;5*FO67,'Referencia Parámetros'!$D$22, IF(GB67&gt;1,'Referencia Parámetros'!$D$23,"NO APLICA")))),"")</f>
        <v/>
      </c>
      <c r="GD67" s="240" t="str">
        <f t="shared" si="140"/>
        <v/>
      </c>
      <c r="GE67" s="241">
        <f t="shared" si="141"/>
        <v>0</v>
      </c>
      <c r="GF67" s="234">
        <f t="shared" si="209"/>
        <v>0</v>
      </c>
      <c r="GG67" s="234">
        <f t="shared" si="142"/>
        <v>0</v>
      </c>
      <c r="GH67" s="234">
        <f t="shared" si="210"/>
        <v>0</v>
      </c>
      <c r="GI67" s="242">
        <f t="shared" si="211"/>
        <v>0</v>
      </c>
      <c r="GK67" s="234">
        <f t="shared" si="212"/>
        <v>55</v>
      </c>
      <c r="GL67" s="235" t="str">
        <f t="shared" si="143"/>
        <v/>
      </c>
      <c r="GM67" s="236" t="str">
        <f>IFERROR(+VLOOKUP(GL67,'Referencia Parámetros'!$A$2:$B$15,2),"")</f>
        <v/>
      </c>
      <c r="GN67" s="1"/>
      <c r="GO67" s="1"/>
      <c r="GP67" s="136" t="str">
        <f t="shared" si="271"/>
        <v>Completar</v>
      </c>
      <c r="GQ67" s="134"/>
      <c r="GR67" s="134"/>
      <c r="GS67" s="134"/>
      <c r="GT67" s="136" t="str">
        <f t="shared" si="272"/>
        <v>Completar</v>
      </c>
      <c r="GU67" s="137" t="str">
        <f t="shared" si="273"/>
        <v>Completar</v>
      </c>
      <c r="GV67" s="137" t="str">
        <f t="shared" si="274"/>
        <v>Completar</v>
      </c>
      <c r="GW67" s="135"/>
      <c r="GX67" s="136" t="str">
        <f t="shared" si="275"/>
        <v>Completar</v>
      </c>
      <c r="GY67" s="237">
        <f t="shared" si="213"/>
        <v>0</v>
      </c>
      <c r="GZ67" s="238">
        <f t="shared" si="214"/>
        <v>0</v>
      </c>
      <c r="HA67" s="239" t="str">
        <f>IFERROR(IF(GZ67&gt;20*GM67,'Referencia Parámetros'!$D$20,IF(GZ67&gt;10*GM67,'Referencia Parámetros'!$D$21,IF(GZ67&gt;5*GM67,'Referencia Parámetros'!$D$22, IF(GZ67&gt;1,'Referencia Parámetros'!$D$23,"NO APLICA")))),"")</f>
        <v/>
      </c>
      <c r="HB67" s="240" t="str">
        <f t="shared" si="145"/>
        <v/>
      </c>
      <c r="HC67" s="241">
        <f t="shared" si="146"/>
        <v>0</v>
      </c>
      <c r="HD67" s="234">
        <f t="shared" si="215"/>
        <v>0</v>
      </c>
      <c r="HE67" s="234">
        <f t="shared" si="147"/>
        <v>0</v>
      </c>
      <c r="HF67" s="234">
        <f t="shared" si="216"/>
        <v>0</v>
      </c>
      <c r="HG67" s="242">
        <f t="shared" si="217"/>
        <v>0</v>
      </c>
      <c r="HI67" s="234">
        <f t="shared" si="218"/>
        <v>55</v>
      </c>
      <c r="HJ67" s="235" t="str">
        <f t="shared" si="148"/>
        <v/>
      </c>
      <c r="HK67" s="236" t="str">
        <f>IFERROR(+VLOOKUP(HJ67,'Referencia Parámetros'!$A$2:$B$15,2),"")</f>
        <v/>
      </c>
      <c r="HL67" s="1"/>
      <c r="HM67" s="1"/>
      <c r="HN67" s="136" t="str">
        <f t="shared" si="276"/>
        <v>Completar</v>
      </c>
      <c r="HO67" s="134"/>
      <c r="HP67" s="134"/>
      <c r="HQ67" s="134"/>
      <c r="HR67" s="136" t="str">
        <f t="shared" si="277"/>
        <v>Completar</v>
      </c>
      <c r="HS67" s="137" t="str">
        <f t="shared" si="278"/>
        <v>Completar</v>
      </c>
      <c r="HT67" s="137" t="str">
        <f t="shared" si="279"/>
        <v>Completar</v>
      </c>
      <c r="HU67" s="135"/>
      <c r="HV67" s="136" t="str">
        <f t="shared" si="280"/>
        <v>Completar</v>
      </c>
      <c r="HW67" s="237">
        <f t="shared" si="219"/>
        <v>0</v>
      </c>
      <c r="HX67" s="238">
        <f t="shared" si="220"/>
        <v>0</v>
      </c>
      <c r="HY67" s="239" t="str">
        <f>IFERROR(IF(HX67&gt;20*HK67,'Referencia Parámetros'!$D$20,IF(HX67&gt;10*HK67,'Referencia Parámetros'!$D$21,IF(HX67&gt;5*HK67,'Referencia Parámetros'!$D$22, IF(HX67&gt;1,'Referencia Parámetros'!$D$23,"NO APLICA")))),"")</f>
        <v/>
      </c>
      <c r="HZ67" s="240" t="str">
        <f t="shared" si="150"/>
        <v/>
      </c>
      <c r="IA67" s="241">
        <f t="shared" si="151"/>
        <v>0</v>
      </c>
      <c r="IB67" s="234">
        <f t="shared" si="221"/>
        <v>0</v>
      </c>
      <c r="IC67" s="234">
        <f t="shared" si="152"/>
        <v>0</v>
      </c>
      <c r="ID67" s="234">
        <f t="shared" si="222"/>
        <v>0</v>
      </c>
      <c r="IE67" s="242">
        <f t="shared" si="223"/>
        <v>0</v>
      </c>
      <c r="IG67" s="234">
        <f t="shared" si="224"/>
        <v>55</v>
      </c>
      <c r="IH67" s="235" t="str">
        <f t="shared" si="153"/>
        <v/>
      </c>
      <c r="II67" s="236" t="str">
        <f>IFERROR(+VLOOKUP(IH67,'Referencia Parámetros'!$A$2:$B$15,2),"")</f>
        <v/>
      </c>
      <c r="IJ67" s="1"/>
      <c r="IK67" s="1"/>
      <c r="IL67" s="136" t="str">
        <f t="shared" si="281"/>
        <v>Completar</v>
      </c>
      <c r="IM67" s="134"/>
      <c r="IN67" s="134"/>
      <c r="IO67" s="134"/>
      <c r="IP67" s="136" t="str">
        <f t="shared" si="282"/>
        <v>Completar</v>
      </c>
      <c r="IQ67" s="137" t="str">
        <f t="shared" si="283"/>
        <v>Completar</v>
      </c>
      <c r="IR67" s="137" t="str">
        <f t="shared" si="284"/>
        <v>Completar</v>
      </c>
      <c r="IS67" s="135"/>
      <c r="IT67" s="136" t="str">
        <f t="shared" si="285"/>
        <v>Completar</v>
      </c>
      <c r="IU67" s="237">
        <f t="shared" si="225"/>
        <v>0</v>
      </c>
      <c r="IV67" s="238">
        <f t="shared" si="226"/>
        <v>0</v>
      </c>
      <c r="IW67" s="239" t="str">
        <f>IFERROR(IF(IV67&gt;20*II67,'Referencia Parámetros'!$D$20,IF(IV67&gt;10*II67,'Referencia Parámetros'!$D$21,IF(IV67&gt;5*II67,'Referencia Parámetros'!$D$22, IF(IV67&gt;1,'Referencia Parámetros'!$D$23,"NO APLICA")))),"")</f>
        <v/>
      </c>
      <c r="IX67" s="240" t="str">
        <f t="shared" si="155"/>
        <v/>
      </c>
      <c r="IY67" s="241">
        <f t="shared" si="156"/>
        <v>0</v>
      </c>
      <c r="IZ67" s="234">
        <f t="shared" si="227"/>
        <v>0</v>
      </c>
      <c r="JA67" s="234">
        <f t="shared" si="157"/>
        <v>0</v>
      </c>
      <c r="JB67" s="234">
        <f t="shared" si="228"/>
        <v>0</v>
      </c>
      <c r="JC67" s="242">
        <f t="shared" si="229"/>
        <v>0</v>
      </c>
      <c r="JD67" s="198"/>
      <c r="JE67" s="234">
        <f t="shared" si="230"/>
        <v>55</v>
      </c>
      <c r="JF67" s="235" t="str">
        <f t="shared" si="158"/>
        <v/>
      </c>
      <c r="JG67" s="236" t="str">
        <f>IFERROR(+VLOOKUP(JF67,'Referencia Parámetros'!$A$2:$B$15,2),"")</f>
        <v/>
      </c>
      <c r="JH67" s="1"/>
      <c r="JI67" s="1"/>
      <c r="JJ67" s="136" t="str">
        <f t="shared" si="286"/>
        <v>Completar</v>
      </c>
      <c r="JK67" s="134"/>
      <c r="JL67" s="134"/>
      <c r="JM67" s="134"/>
      <c r="JN67" s="136" t="str">
        <f t="shared" si="287"/>
        <v>Completar</v>
      </c>
      <c r="JO67" s="137" t="str">
        <f t="shared" si="288"/>
        <v>Completar</v>
      </c>
      <c r="JP67" s="137" t="str">
        <f t="shared" si="289"/>
        <v>Completar</v>
      </c>
      <c r="JQ67" s="135"/>
      <c r="JR67" s="136" t="str">
        <f t="shared" si="290"/>
        <v>Completar</v>
      </c>
      <c r="JS67" s="237">
        <f t="shared" si="231"/>
        <v>0</v>
      </c>
      <c r="JT67" s="238">
        <f t="shared" si="232"/>
        <v>0</v>
      </c>
      <c r="JU67" s="239" t="str">
        <f>IFERROR(IF(JT67&gt;20*JG67,'Referencia Parámetros'!$D$20,IF(JT67&gt;10*JG67,'Referencia Parámetros'!$D$21,IF(JT67&gt;5*JG67,'Referencia Parámetros'!$D$22, IF(JT67&gt;1,'Referencia Parámetros'!$D$23,"NO APLICA")))),"")</f>
        <v/>
      </c>
      <c r="JV67" s="240" t="str">
        <f t="shared" si="160"/>
        <v/>
      </c>
      <c r="JW67" s="241">
        <f t="shared" si="161"/>
        <v>0</v>
      </c>
      <c r="JX67" s="234">
        <f t="shared" si="233"/>
        <v>0</v>
      </c>
      <c r="JY67" s="234">
        <f t="shared" si="162"/>
        <v>0</v>
      </c>
      <c r="JZ67" s="234">
        <f t="shared" si="234"/>
        <v>0</v>
      </c>
      <c r="KA67" s="242">
        <f t="shared" si="235"/>
        <v>0</v>
      </c>
    </row>
    <row r="68" spans="1:287" x14ac:dyDescent="0.25">
      <c r="A68" s="234">
        <f t="shared" si="163"/>
        <v>56</v>
      </c>
      <c r="B68" s="235" t="str">
        <f t="shared" si="164"/>
        <v/>
      </c>
      <c r="C68" s="236" t="str">
        <f>+IFERROR(VLOOKUP(B68,'Referencia Parámetros'!$A$2:$B$18,2),"")</f>
        <v/>
      </c>
      <c r="D68" s="1"/>
      <c r="E68" s="1"/>
      <c r="F68" s="136" t="str">
        <f>IFERROR(+VLOOKUP(D68,'Año 1'!JI$14:JK$113,3,FALSE),"Completar")</f>
        <v>Completar</v>
      </c>
      <c r="G68" s="134"/>
      <c r="H68" s="134"/>
      <c r="I68" s="134"/>
      <c r="J68" s="136" t="str">
        <f>+IFERROR(VLOOKUP(D68,'Año 1'!JI$14:JS$113,7,0),"Completar")</f>
        <v>Completar</v>
      </c>
      <c r="K68" s="137" t="str">
        <f>IFERROR(VLOOKUP(D68,'Año 1'!JI$14:JS$113,8,FALSE),"Completar")</f>
        <v>Completar</v>
      </c>
      <c r="L68" s="137" t="str">
        <f>IFERROR(VLOOKUP(D68,'Año 1'!JI$14:JS$113,9,FALSE),"Completar")</f>
        <v>Completar</v>
      </c>
      <c r="M68" s="135"/>
      <c r="N68" s="136" t="str">
        <f>IFERROR(VLOOKUP(D68,'Año 1'!JI$14:JS$113,11,FALSE),"Completar")</f>
        <v>Completar</v>
      </c>
      <c r="O68" s="237">
        <f t="shared" si="165"/>
        <v>0</v>
      </c>
      <c r="P68" s="238">
        <f t="shared" si="166"/>
        <v>0</v>
      </c>
      <c r="Q68" s="239" t="str">
        <f>IFERROR(IF(P68&gt;20*C68,'Referencia Parámetros'!$D$20,IF(P68&gt;10*C68,'Referencia Parámetros'!$D$21,IF(P68&gt;5*C68,'Referencia Parámetros'!$D$22, IF(P68&gt;1,'Referencia Parámetros'!$D$23,"NO APLICA")))),"")</f>
        <v/>
      </c>
      <c r="R68" s="240" t="str">
        <f t="shared" si="105"/>
        <v/>
      </c>
      <c r="S68" s="241">
        <f t="shared" si="106"/>
        <v>0</v>
      </c>
      <c r="T68" s="234">
        <f t="shared" si="167"/>
        <v>0</v>
      </c>
      <c r="U68" s="234">
        <f t="shared" si="107"/>
        <v>0</v>
      </c>
      <c r="V68" s="234">
        <f t="shared" si="168"/>
        <v>0</v>
      </c>
      <c r="W68" s="242">
        <f t="shared" si="169"/>
        <v>0</v>
      </c>
      <c r="Y68" s="234">
        <f t="shared" si="170"/>
        <v>56</v>
      </c>
      <c r="Z68" s="235" t="str">
        <f t="shared" si="108"/>
        <v/>
      </c>
      <c r="AA68" s="236" t="str">
        <f>IFERROR(VLOOKUP(Z68,'Referencia Parámetros'!$A$2:$B$15,2),"")</f>
        <v/>
      </c>
      <c r="AB68" s="1"/>
      <c r="AC68" s="1"/>
      <c r="AD68" s="136" t="str">
        <f t="shared" si="236"/>
        <v>Completar</v>
      </c>
      <c r="AE68" s="134"/>
      <c r="AF68" s="134"/>
      <c r="AG68" s="134"/>
      <c r="AH68" s="136" t="str">
        <f t="shared" si="237"/>
        <v>Completar</v>
      </c>
      <c r="AI68" s="137" t="str">
        <f t="shared" si="238"/>
        <v>Completar</v>
      </c>
      <c r="AJ68" s="137" t="str">
        <f t="shared" si="239"/>
        <v>Completar</v>
      </c>
      <c r="AK68" s="135"/>
      <c r="AL68" s="136" t="str">
        <f t="shared" si="240"/>
        <v>Completar</v>
      </c>
      <c r="AM68" s="237">
        <f t="shared" si="171"/>
        <v>0</v>
      </c>
      <c r="AN68" s="238">
        <f t="shared" si="172"/>
        <v>0</v>
      </c>
      <c r="AO68" s="239" t="str">
        <f>IFERROR(IF(AN68&gt;20*AA68,'Referencia Parámetros'!$D$20,IF(AN68&gt;10*AA68,'Referencia Parámetros'!$D$21,IF(AN68&gt;5*AA68,'Referencia Parámetros'!$D$22, IF(AN68&gt;1,'Referencia Parámetros'!$D$23,"NO APLICA")))),"")</f>
        <v/>
      </c>
      <c r="AP68" s="240" t="str">
        <f t="shared" si="110"/>
        <v/>
      </c>
      <c r="AQ68" s="241">
        <f t="shared" si="111"/>
        <v>0</v>
      </c>
      <c r="AR68" s="234">
        <f t="shared" si="173"/>
        <v>0</v>
      </c>
      <c r="AS68" s="234">
        <f t="shared" si="112"/>
        <v>0</v>
      </c>
      <c r="AT68" s="234">
        <f t="shared" si="174"/>
        <v>0</v>
      </c>
      <c r="AU68" s="242">
        <f t="shared" si="175"/>
        <v>0</v>
      </c>
      <c r="AW68" s="234">
        <f t="shared" si="176"/>
        <v>56</v>
      </c>
      <c r="AX68" s="235" t="str">
        <f t="shared" si="113"/>
        <v/>
      </c>
      <c r="AY68" s="236" t="str">
        <f>IFERROR(VLOOKUP(AX68,'Referencia Parámetros'!$A$2:$B$15,2),"")</f>
        <v/>
      </c>
      <c r="AZ68" s="1"/>
      <c r="BA68" s="1"/>
      <c r="BB68" s="136" t="str">
        <f t="shared" si="241"/>
        <v>Completar</v>
      </c>
      <c r="BC68" s="134"/>
      <c r="BD68" s="134"/>
      <c r="BE68" s="134"/>
      <c r="BF68" s="136" t="str">
        <f t="shared" si="242"/>
        <v>Completar</v>
      </c>
      <c r="BG68" s="137" t="str">
        <f t="shared" si="243"/>
        <v>Completar</v>
      </c>
      <c r="BH68" s="137" t="str">
        <f t="shared" si="244"/>
        <v>Completar</v>
      </c>
      <c r="BI68" s="135"/>
      <c r="BJ68" s="136" t="str">
        <f t="shared" si="245"/>
        <v>Completar</v>
      </c>
      <c r="BK68" s="237">
        <f t="shared" si="177"/>
        <v>0</v>
      </c>
      <c r="BL68" s="238">
        <f t="shared" si="178"/>
        <v>0</v>
      </c>
      <c r="BM68" s="239" t="str">
        <f>IFERROR(IF(BL68&gt;20*AY68,'Referencia Parámetros'!$D$20,IF(BL68&gt;10*AY68,'Referencia Parámetros'!$D$21,IF(BL68&gt;5*AY68,'Referencia Parámetros'!$D$22, IF(BL68&gt;1,'Referencia Parámetros'!$D$23,"NO APLICA")))),"")</f>
        <v/>
      </c>
      <c r="BN68" s="240" t="str">
        <f t="shared" si="115"/>
        <v/>
      </c>
      <c r="BO68" s="241">
        <f t="shared" si="116"/>
        <v>0</v>
      </c>
      <c r="BP68" s="234">
        <f t="shared" si="179"/>
        <v>0</v>
      </c>
      <c r="BQ68" s="234">
        <f t="shared" si="117"/>
        <v>0</v>
      </c>
      <c r="BR68" s="234">
        <f t="shared" si="180"/>
        <v>0</v>
      </c>
      <c r="BS68" s="242">
        <f t="shared" si="181"/>
        <v>0</v>
      </c>
      <c r="BU68" s="234">
        <f t="shared" si="182"/>
        <v>56</v>
      </c>
      <c r="BV68" s="235" t="str">
        <f t="shared" si="118"/>
        <v/>
      </c>
      <c r="BW68" s="236" t="str">
        <f>IFERROR(VLOOKUP(BV68,'Referencia Parámetros'!$A$2:$B$15,2),"")</f>
        <v/>
      </c>
      <c r="BX68" s="1"/>
      <c r="BY68" s="1"/>
      <c r="BZ68" s="136" t="str">
        <f t="shared" si="246"/>
        <v>Completar</v>
      </c>
      <c r="CA68" s="134"/>
      <c r="CB68" s="134"/>
      <c r="CC68" s="134"/>
      <c r="CD68" s="136" t="str">
        <f t="shared" si="247"/>
        <v>Completar</v>
      </c>
      <c r="CE68" s="137" t="str">
        <f t="shared" si="248"/>
        <v>Completar</v>
      </c>
      <c r="CF68" s="137" t="str">
        <f t="shared" si="249"/>
        <v>Completar</v>
      </c>
      <c r="CG68" s="135"/>
      <c r="CH68" s="136" t="str">
        <f t="shared" si="250"/>
        <v>Completar</v>
      </c>
      <c r="CI68" s="237">
        <f t="shared" si="183"/>
        <v>0</v>
      </c>
      <c r="CJ68" s="238">
        <f t="shared" si="184"/>
        <v>0</v>
      </c>
      <c r="CK68" s="239" t="str">
        <f>IFERROR(IF(CJ68&gt;20*BW68,'Referencia Parámetros'!$D$20,IF(CJ68&gt;10*BW68,'Referencia Parámetros'!$D$21,IF(CJ68&gt;5*BW68,'Referencia Parámetros'!$D$22, IF(CJ68&gt;1,'Referencia Parámetros'!$D$23,"NO APLICA")))),"")</f>
        <v/>
      </c>
      <c r="CL68" s="240" t="str">
        <f t="shared" si="120"/>
        <v/>
      </c>
      <c r="CM68" s="241">
        <f t="shared" si="121"/>
        <v>0</v>
      </c>
      <c r="CN68" s="234">
        <f t="shared" si="185"/>
        <v>0</v>
      </c>
      <c r="CO68" s="234">
        <f t="shared" si="122"/>
        <v>0</v>
      </c>
      <c r="CP68" s="234">
        <f t="shared" si="186"/>
        <v>0</v>
      </c>
      <c r="CQ68" s="242">
        <f t="shared" si="187"/>
        <v>0</v>
      </c>
      <c r="CS68" s="234">
        <f t="shared" si="188"/>
        <v>56</v>
      </c>
      <c r="CT68" s="235" t="str">
        <f t="shared" si="123"/>
        <v/>
      </c>
      <c r="CU68" s="236" t="str">
        <f>IFERROR(+VLOOKUP(CT68,'Referencia Parámetros'!$A$2:$B$15,2),"")</f>
        <v/>
      </c>
      <c r="CV68" s="1"/>
      <c r="CW68" s="1"/>
      <c r="CX68" s="136" t="str">
        <f t="shared" si="251"/>
        <v>Completar</v>
      </c>
      <c r="CY68" s="134"/>
      <c r="CZ68" s="134"/>
      <c r="DA68" s="134"/>
      <c r="DB68" s="136" t="str">
        <f t="shared" si="252"/>
        <v>Completar</v>
      </c>
      <c r="DC68" s="137" t="str">
        <f t="shared" si="253"/>
        <v>Completar</v>
      </c>
      <c r="DD68" s="137" t="str">
        <f t="shared" si="254"/>
        <v>Completar</v>
      </c>
      <c r="DE68" s="135"/>
      <c r="DF68" s="136" t="str">
        <f t="shared" si="255"/>
        <v>Completar</v>
      </c>
      <c r="DG68" s="237">
        <f t="shared" si="189"/>
        <v>0</v>
      </c>
      <c r="DH68" s="238">
        <f t="shared" si="190"/>
        <v>0</v>
      </c>
      <c r="DI68" s="239" t="str">
        <f>IFERROR(IF(DH68&gt;20*CU68,'Referencia Parámetros'!$D$20,IF(DH68&gt;10*CU68,'Referencia Parámetros'!$D$21,IF(DH68&gt;5*CU68,'Referencia Parámetros'!$D$22, IF(DH68&gt;1,'Referencia Parámetros'!$D$23,"NO APLICA")))),"")</f>
        <v/>
      </c>
      <c r="DJ68" s="240" t="str">
        <f t="shared" si="125"/>
        <v/>
      </c>
      <c r="DK68" s="241">
        <f t="shared" si="126"/>
        <v>0</v>
      </c>
      <c r="DL68" s="234">
        <f t="shared" si="191"/>
        <v>0</v>
      </c>
      <c r="DM68" s="234">
        <f t="shared" si="127"/>
        <v>0</v>
      </c>
      <c r="DN68" s="234">
        <f t="shared" si="192"/>
        <v>0</v>
      </c>
      <c r="DO68" s="242">
        <f t="shared" si="193"/>
        <v>0</v>
      </c>
      <c r="DQ68" s="234">
        <f t="shared" si="194"/>
        <v>56</v>
      </c>
      <c r="DR68" s="235" t="str">
        <f t="shared" si="128"/>
        <v/>
      </c>
      <c r="DS68" s="236" t="str">
        <f>IFERROR(+VLOOKUP(DR68,'Referencia Parámetros'!$A$2:$B$15,2),"")</f>
        <v/>
      </c>
      <c r="DT68" s="1"/>
      <c r="DU68" s="1"/>
      <c r="DV68" s="136" t="str">
        <f t="shared" si="256"/>
        <v>Completar</v>
      </c>
      <c r="DW68" s="134"/>
      <c r="DX68" s="134"/>
      <c r="DY68" s="134"/>
      <c r="DZ68" s="136" t="str">
        <f t="shared" si="257"/>
        <v>Completar</v>
      </c>
      <c r="EA68" s="137" t="str">
        <f t="shared" si="258"/>
        <v>Completar</v>
      </c>
      <c r="EB68" s="137" t="str">
        <f t="shared" si="259"/>
        <v>Completar</v>
      </c>
      <c r="EC68" s="135"/>
      <c r="ED68" s="136" t="str">
        <f t="shared" si="260"/>
        <v>Completar</v>
      </c>
      <c r="EE68" s="237">
        <f t="shared" si="195"/>
        <v>0</v>
      </c>
      <c r="EF68" s="238">
        <f t="shared" si="196"/>
        <v>0</v>
      </c>
      <c r="EG68" s="239" t="str">
        <f>IFERROR(IF(EF68&gt;20*DS68,'Referencia Parámetros'!$D$20,IF(EF68&gt;10*DS68,'Referencia Parámetros'!$D$21,IF(EF68&gt;5*DS68,'Referencia Parámetros'!$D$22, IF(EF68&gt;1,'Referencia Parámetros'!$D$23,"NO APLICA")))),"")</f>
        <v/>
      </c>
      <c r="EH68" s="240" t="str">
        <f t="shared" si="130"/>
        <v/>
      </c>
      <c r="EI68" s="241">
        <f t="shared" si="131"/>
        <v>0</v>
      </c>
      <c r="EJ68" s="234">
        <f t="shared" si="197"/>
        <v>0</v>
      </c>
      <c r="EK68" s="234">
        <f t="shared" si="132"/>
        <v>0</v>
      </c>
      <c r="EL68" s="234">
        <f t="shared" si="198"/>
        <v>0</v>
      </c>
      <c r="EM68" s="242">
        <f t="shared" si="199"/>
        <v>0</v>
      </c>
      <c r="EO68" s="234">
        <f t="shared" si="200"/>
        <v>56</v>
      </c>
      <c r="EP68" s="235" t="str">
        <f t="shared" si="133"/>
        <v/>
      </c>
      <c r="EQ68" s="236" t="str">
        <f>IFERROR(+VLOOKUP(EP68,'Referencia Parámetros'!$A$2:$B$15,2),"")</f>
        <v/>
      </c>
      <c r="ER68" s="1"/>
      <c r="ES68" s="1"/>
      <c r="ET68" s="136" t="str">
        <f t="shared" si="261"/>
        <v>Completar</v>
      </c>
      <c r="EU68" s="134"/>
      <c r="EV68" s="134"/>
      <c r="EW68" s="134"/>
      <c r="EX68" s="136" t="str">
        <f t="shared" si="262"/>
        <v>Completar</v>
      </c>
      <c r="EY68" s="137" t="str">
        <f t="shared" si="263"/>
        <v>Completar</v>
      </c>
      <c r="EZ68" s="137" t="str">
        <f t="shared" si="264"/>
        <v>Completar</v>
      </c>
      <c r="FA68" s="135"/>
      <c r="FB68" s="136" t="str">
        <f t="shared" si="265"/>
        <v>Completar</v>
      </c>
      <c r="FC68" s="237">
        <f t="shared" si="201"/>
        <v>0</v>
      </c>
      <c r="FD68" s="238">
        <f t="shared" si="202"/>
        <v>0</v>
      </c>
      <c r="FE68" s="239" t="str">
        <f>IFERROR(IF(FD68&gt;20*EQ68,'Referencia Parámetros'!$D$20,IF(FD68&gt;10*EQ68,'Referencia Parámetros'!$D$21,IF(FD68&gt;5*EQ68,'Referencia Parámetros'!$D$22, IF(FD68&gt;1,'Referencia Parámetros'!$D$23,"NO APLICA")))),"")</f>
        <v/>
      </c>
      <c r="FF68" s="240" t="str">
        <f t="shared" si="135"/>
        <v/>
      </c>
      <c r="FG68" s="241">
        <f t="shared" si="136"/>
        <v>0</v>
      </c>
      <c r="FH68" s="234">
        <f t="shared" si="203"/>
        <v>0</v>
      </c>
      <c r="FI68" s="234">
        <f t="shared" si="137"/>
        <v>0</v>
      </c>
      <c r="FJ68" s="234">
        <f t="shared" si="204"/>
        <v>0</v>
      </c>
      <c r="FK68" s="242">
        <f t="shared" si="205"/>
        <v>0</v>
      </c>
      <c r="FM68" s="234">
        <f t="shared" si="206"/>
        <v>56</v>
      </c>
      <c r="FN68" s="235" t="str">
        <f t="shared" si="138"/>
        <v/>
      </c>
      <c r="FO68" s="236" t="str">
        <f>IFERROR(+VLOOKUP(FN68,'Referencia Parámetros'!$A$2:$B$15,2),"")</f>
        <v/>
      </c>
      <c r="FP68" s="1"/>
      <c r="FQ68" s="1"/>
      <c r="FR68" s="136" t="str">
        <f t="shared" si="266"/>
        <v>Completar</v>
      </c>
      <c r="FS68" s="134"/>
      <c r="FT68" s="134"/>
      <c r="FU68" s="134"/>
      <c r="FV68" s="136" t="str">
        <f t="shared" si="267"/>
        <v>Completar</v>
      </c>
      <c r="FW68" s="137" t="str">
        <f t="shared" si="268"/>
        <v>Completar</v>
      </c>
      <c r="FX68" s="137" t="str">
        <f t="shared" si="269"/>
        <v>Completar</v>
      </c>
      <c r="FY68" s="135"/>
      <c r="FZ68" s="136" t="str">
        <f t="shared" si="270"/>
        <v>Completar</v>
      </c>
      <c r="GA68" s="237">
        <f t="shared" si="207"/>
        <v>0</v>
      </c>
      <c r="GB68" s="238">
        <f t="shared" si="208"/>
        <v>0</v>
      </c>
      <c r="GC68" s="239" t="str">
        <f>IFERROR(IF(GB68&gt;20*FO68,'Referencia Parámetros'!$D$20,IF(GB68&gt;10*FO68,'Referencia Parámetros'!$D$21,IF(GB68&gt;5*FO68,'Referencia Parámetros'!$D$22, IF(GB68&gt;1,'Referencia Parámetros'!$D$23,"NO APLICA")))),"")</f>
        <v/>
      </c>
      <c r="GD68" s="240" t="str">
        <f t="shared" si="140"/>
        <v/>
      </c>
      <c r="GE68" s="241">
        <f t="shared" si="141"/>
        <v>0</v>
      </c>
      <c r="GF68" s="234">
        <f t="shared" si="209"/>
        <v>0</v>
      </c>
      <c r="GG68" s="234">
        <f t="shared" si="142"/>
        <v>0</v>
      </c>
      <c r="GH68" s="234">
        <f t="shared" si="210"/>
        <v>0</v>
      </c>
      <c r="GI68" s="242">
        <f t="shared" si="211"/>
        <v>0</v>
      </c>
      <c r="GK68" s="234">
        <f t="shared" si="212"/>
        <v>56</v>
      </c>
      <c r="GL68" s="235" t="str">
        <f t="shared" si="143"/>
        <v/>
      </c>
      <c r="GM68" s="236" t="str">
        <f>IFERROR(+VLOOKUP(GL68,'Referencia Parámetros'!$A$2:$B$15,2),"")</f>
        <v/>
      </c>
      <c r="GN68" s="1"/>
      <c r="GO68" s="1"/>
      <c r="GP68" s="136" t="str">
        <f t="shared" si="271"/>
        <v>Completar</v>
      </c>
      <c r="GQ68" s="134"/>
      <c r="GR68" s="134"/>
      <c r="GS68" s="134"/>
      <c r="GT68" s="136" t="str">
        <f t="shared" si="272"/>
        <v>Completar</v>
      </c>
      <c r="GU68" s="137" t="str">
        <f t="shared" si="273"/>
        <v>Completar</v>
      </c>
      <c r="GV68" s="137" t="str">
        <f t="shared" si="274"/>
        <v>Completar</v>
      </c>
      <c r="GW68" s="135"/>
      <c r="GX68" s="136" t="str">
        <f t="shared" si="275"/>
        <v>Completar</v>
      </c>
      <c r="GY68" s="237">
        <f t="shared" si="213"/>
        <v>0</v>
      </c>
      <c r="GZ68" s="238">
        <f t="shared" si="214"/>
        <v>0</v>
      </c>
      <c r="HA68" s="239" t="str">
        <f>IFERROR(IF(GZ68&gt;20*GM68,'Referencia Parámetros'!$D$20,IF(GZ68&gt;10*GM68,'Referencia Parámetros'!$D$21,IF(GZ68&gt;5*GM68,'Referencia Parámetros'!$D$22, IF(GZ68&gt;1,'Referencia Parámetros'!$D$23,"NO APLICA")))),"")</f>
        <v/>
      </c>
      <c r="HB68" s="240" t="str">
        <f t="shared" si="145"/>
        <v/>
      </c>
      <c r="HC68" s="241">
        <f t="shared" si="146"/>
        <v>0</v>
      </c>
      <c r="HD68" s="234">
        <f t="shared" si="215"/>
        <v>0</v>
      </c>
      <c r="HE68" s="234">
        <f t="shared" si="147"/>
        <v>0</v>
      </c>
      <c r="HF68" s="234">
        <f t="shared" si="216"/>
        <v>0</v>
      </c>
      <c r="HG68" s="242">
        <f t="shared" si="217"/>
        <v>0</v>
      </c>
      <c r="HI68" s="234">
        <f t="shared" si="218"/>
        <v>56</v>
      </c>
      <c r="HJ68" s="235" t="str">
        <f t="shared" si="148"/>
        <v/>
      </c>
      <c r="HK68" s="236" t="str">
        <f>IFERROR(+VLOOKUP(HJ68,'Referencia Parámetros'!$A$2:$B$15,2),"")</f>
        <v/>
      </c>
      <c r="HL68" s="1"/>
      <c r="HM68" s="1"/>
      <c r="HN68" s="136" t="str">
        <f t="shared" si="276"/>
        <v>Completar</v>
      </c>
      <c r="HO68" s="134"/>
      <c r="HP68" s="134"/>
      <c r="HQ68" s="134"/>
      <c r="HR68" s="136" t="str">
        <f t="shared" si="277"/>
        <v>Completar</v>
      </c>
      <c r="HS68" s="137" t="str">
        <f t="shared" si="278"/>
        <v>Completar</v>
      </c>
      <c r="HT68" s="137" t="str">
        <f t="shared" si="279"/>
        <v>Completar</v>
      </c>
      <c r="HU68" s="135"/>
      <c r="HV68" s="136" t="str">
        <f t="shared" si="280"/>
        <v>Completar</v>
      </c>
      <c r="HW68" s="237">
        <f t="shared" si="219"/>
        <v>0</v>
      </c>
      <c r="HX68" s="238">
        <f t="shared" si="220"/>
        <v>0</v>
      </c>
      <c r="HY68" s="239" t="str">
        <f>IFERROR(IF(HX68&gt;20*HK68,'Referencia Parámetros'!$D$20,IF(HX68&gt;10*HK68,'Referencia Parámetros'!$D$21,IF(HX68&gt;5*HK68,'Referencia Parámetros'!$D$22, IF(HX68&gt;1,'Referencia Parámetros'!$D$23,"NO APLICA")))),"")</f>
        <v/>
      </c>
      <c r="HZ68" s="240" t="str">
        <f t="shared" si="150"/>
        <v/>
      </c>
      <c r="IA68" s="241">
        <f t="shared" si="151"/>
        <v>0</v>
      </c>
      <c r="IB68" s="234">
        <f t="shared" si="221"/>
        <v>0</v>
      </c>
      <c r="IC68" s="234">
        <f t="shared" si="152"/>
        <v>0</v>
      </c>
      <c r="ID68" s="234">
        <f t="shared" si="222"/>
        <v>0</v>
      </c>
      <c r="IE68" s="242">
        <f t="shared" si="223"/>
        <v>0</v>
      </c>
      <c r="IG68" s="234">
        <f t="shared" si="224"/>
        <v>56</v>
      </c>
      <c r="IH68" s="235" t="str">
        <f t="shared" si="153"/>
        <v/>
      </c>
      <c r="II68" s="236" t="str">
        <f>IFERROR(+VLOOKUP(IH68,'Referencia Parámetros'!$A$2:$B$15,2),"")</f>
        <v/>
      </c>
      <c r="IJ68" s="1"/>
      <c r="IK68" s="1"/>
      <c r="IL68" s="136" t="str">
        <f t="shared" si="281"/>
        <v>Completar</v>
      </c>
      <c r="IM68" s="134"/>
      <c r="IN68" s="134"/>
      <c r="IO68" s="134"/>
      <c r="IP68" s="136" t="str">
        <f t="shared" si="282"/>
        <v>Completar</v>
      </c>
      <c r="IQ68" s="137" t="str">
        <f t="shared" si="283"/>
        <v>Completar</v>
      </c>
      <c r="IR68" s="137" t="str">
        <f t="shared" si="284"/>
        <v>Completar</v>
      </c>
      <c r="IS68" s="135"/>
      <c r="IT68" s="136" t="str">
        <f t="shared" si="285"/>
        <v>Completar</v>
      </c>
      <c r="IU68" s="237">
        <f t="shared" si="225"/>
        <v>0</v>
      </c>
      <c r="IV68" s="238">
        <f t="shared" si="226"/>
        <v>0</v>
      </c>
      <c r="IW68" s="239" t="str">
        <f>IFERROR(IF(IV68&gt;20*II68,'Referencia Parámetros'!$D$20,IF(IV68&gt;10*II68,'Referencia Parámetros'!$D$21,IF(IV68&gt;5*II68,'Referencia Parámetros'!$D$22, IF(IV68&gt;1,'Referencia Parámetros'!$D$23,"NO APLICA")))),"")</f>
        <v/>
      </c>
      <c r="IX68" s="240" t="str">
        <f t="shared" si="155"/>
        <v/>
      </c>
      <c r="IY68" s="241">
        <f t="shared" si="156"/>
        <v>0</v>
      </c>
      <c r="IZ68" s="234">
        <f t="shared" si="227"/>
        <v>0</v>
      </c>
      <c r="JA68" s="234">
        <f t="shared" si="157"/>
        <v>0</v>
      </c>
      <c r="JB68" s="234">
        <f t="shared" si="228"/>
        <v>0</v>
      </c>
      <c r="JC68" s="242">
        <f t="shared" si="229"/>
        <v>0</v>
      </c>
      <c r="JD68" s="198"/>
      <c r="JE68" s="234">
        <f t="shared" si="230"/>
        <v>56</v>
      </c>
      <c r="JF68" s="235" t="str">
        <f t="shared" si="158"/>
        <v/>
      </c>
      <c r="JG68" s="236" t="str">
        <f>IFERROR(+VLOOKUP(JF68,'Referencia Parámetros'!$A$2:$B$15,2),"")</f>
        <v/>
      </c>
      <c r="JH68" s="1"/>
      <c r="JI68" s="1"/>
      <c r="JJ68" s="136" t="str">
        <f t="shared" si="286"/>
        <v>Completar</v>
      </c>
      <c r="JK68" s="134"/>
      <c r="JL68" s="134"/>
      <c r="JM68" s="134"/>
      <c r="JN68" s="136" t="str">
        <f t="shared" si="287"/>
        <v>Completar</v>
      </c>
      <c r="JO68" s="137" t="str">
        <f t="shared" si="288"/>
        <v>Completar</v>
      </c>
      <c r="JP68" s="137" t="str">
        <f t="shared" si="289"/>
        <v>Completar</v>
      </c>
      <c r="JQ68" s="135"/>
      <c r="JR68" s="136" t="str">
        <f t="shared" si="290"/>
        <v>Completar</v>
      </c>
      <c r="JS68" s="237">
        <f t="shared" si="231"/>
        <v>0</v>
      </c>
      <c r="JT68" s="238">
        <f t="shared" si="232"/>
        <v>0</v>
      </c>
      <c r="JU68" s="239" t="str">
        <f>IFERROR(IF(JT68&gt;20*JG68,'Referencia Parámetros'!$D$20,IF(JT68&gt;10*JG68,'Referencia Parámetros'!$D$21,IF(JT68&gt;5*JG68,'Referencia Parámetros'!$D$22, IF(JT68&gt;1,'Referencia Parámetros'!$D$23,"NO APLICA")))),"")</f>
        <v/>
      </c>
      <c r="JV68" s="240" t="str">
        <f t="shared" si="160"/>
        <v/>
      </c>
      <c r="JW68" s="241">
        <f t="shared" si="161"/>
        <v>0</v>
      </c>
      <c r="JX68" s="234">
        <f t="shared" si="233"/>
        <v>0</v>
      </c>
      <c r="JY68" s="234">
        <f t="shared" si="162"/>
        <v>0</v>
      </c>
      <c r="JZ68" s="234">
        <f t="shared" si="234"/>
        <v>0</v>
      </c>
      <c r="KA68" s="242">
        <f t="shared" si="235"/>
        <v>0</v>
      </c>
    </row>
    <row r="69" spans="1:287" x14ac:dyDescent="0.25">
      <c r="A69" s="234">
        <f t="shared" si="163"/>
        <v>57</v>
      </c>
      <c r="B69" s="235" t="str">
        <f t="shared" si="164"/>
        <v/>
      </c>
      <c r="C69" s="236" t="str">
        <f>+IFERROR(VLOOKUP(B69,'Referencia Parámetros'!$A$2:$B$18,2),"")</f>
        <v/>
      </c>
      <c r="D69" s="1"/>
      <c r="E69" s="1"/>
      <c r="F69" s="136" t="str">
        <f>IFERROR(+VLOOKUP(D69,'Año 1'!JI$14:JK$113,3,FALSE),"Completar")</f>
        <v>Completar</v>
      </c>
      <c r="G69" s="134"/>
      <c r="H69" s="134"/>
      <c r="I69" s="134"/>
      <c r="J69" s="136" t="str">
        <f>+IFERROR(VLOOKUP(D69,'Año 1'!JI$14:JS$113,7,0),"Completar")</f>
        <v>Completar</v>
      </c>
      <c r="K69" s="137" t="str">
        <f>IFERROR(VLOOKUP(D69,'Año 1'!JI$14:JS$113,8,FALSE),"Completar")</f>
        <v>Completar</v>
      </c>
      <c r="L69" s="137" t="str">
        <f>IFERROR(VLOOKUP(D69,'Año 1'!JI$14:JS$113,9,FALSE),"Completar")</f>
        <v>Completar</v>
      </c>
      <c r="M69" s="135"/>
      <c r="N69" s="136" t="str">
        <f>IFERROR(VLOOKUP(D69,'Año 1'!JI$14:JS$113,11,FALSE),"Completar")</f>
        <v>Completar</v>
      </c>
      <c r="O69" s="237">
        <f t="shared" si="165"/>
        <v>0</v>
      </c>
      <c r="P69" s="238">
        <f t="shared" si="166"/>
        <v>0</v>
      </c>
      <c r="Q69" s="239" t="str">
        <f>IFERROR(IF(P69&gt;20*C69,'Referencia Parámetros'!$D$20,IF(P69&gt;10*C69,'Referencia Parámetros'!$D$21,IF(P69&gt;5*C69,'Referencia Parámetros'!$D$22, IF(P69&gt;1,'Referencia Parámetros'!$D$23,"NO APLICA")))),"")</f>
        <v/>
      </c>
      <c r="R69" s="240" t="str">
        <f t="shared" si="105"/>
        <v/>
      </c>
      <c r="S69" s="241">
        <f t="shared" si="106"/>
        <v>0</v>
      </c>
      <c r="T69" s="234">
        <f t="shared" si="167"/>
        <v>0</v>
      </c>
      <c r="U69" s="234">
        <f t="shared" si="107"/>
        <v>0</v>
      </c>
      <c r="V69" s="234">
        <f t="shared" si="168"/>
        <v>0</v>
      </c>
      <c r="W69" s="242">
        <f t="shared" si="169"/>
        <v>0</v>
      </c>
      <c r="Y69" s="234">
        <f t="shared" si="170"/>
        <v>57</v>
      </c>
      <c r="Z69" s="235" t="str">
        <f t="shared" si="108"/>
        <v/>
      </c>
      <c r="AA69" s="236" t="str">
        <f>IFERROR(VLOOKUP(Z69,'Referencia Parámetros'!$A$2:$B$15,2),"")</f>
        <v/>
      </c>
      <c r="AB69" s="1"/>
      <c r="AC69" s="1"/>
      <c r="AD69" s="136" t="str">
        <f t="shared" si="236"/>
        <v>Completar</v>
      </c>
      <c r="AE69" s="134"/>
      <c r="AF69" s="134"/>
      <c r="AG69" s="134"/>
      <c r="AH69" s="136" t="str">
        <f t="shared" si="237"/>
        <v>Completar</v>
      </c>
      <c r="AI69" s="137" t="str">
        <f t="shared" si="238"/>
        <v>Completar</v>
      </c>
      <c r="AJ69" s="137" t="str">
        <f t="shared" si="239"/>
        <v>Completar</v>
      </c>
      <c r="AK69" s="135"/>
      <c r="AL69" s="136" t="str">
        <f t="shared" si="240"/>
        <v>Completar</v>
      </c>
      <c r="AM69" s="237">
        <f t="shared" si="171"/>
        <v>0</v>
      </c>
      <c r="AN69" s="238">
        <f t="shared" si="172"/>
        <v>0</v>
      </c>
      <c r="AO69" s="239" t="str">
        <f>IFERROR(IF(AN69&gt;20*AA69,'Referencia Parámetros'!$D$20,IF(AN69&gt;10*AA69,'Referencia Parámetros'!$D$21,IF(AN69&gt;5*AA69,'Referencia Parámetros'!$D$22, IF(AN69&gt;1,'Referencia Parámetros'!$D$23,"NO APLICA")))),"")</f>
        <v/>
      </c>
      <c r="AP69" s="240" t="str">
        <f t="shared" si="110"/>
        <v/>
      </c>
      <c r="AQ69" s="241">
        <f t="shared" si="111"/>
        <v>0</v>
      </c>
      <c r="AR69" s="234">
        <f t="shared" si="173"/>
        <v>0</v>
      </c>
      <c r="AS69" s="234">
        <f t="shared" si="112"/>
        <v>0</v>
      </c>
      <c r="AT69" s="234">
        <f t="shared" si="174"/>
        <v>0</v>
      </c>
      <c r="AU69" s="242">
        <f t="shared" si="175"/>
        <v>0</v>
      </c>
      <c r="AW69" s="234">
        <f t="shared" si="176"/>
        <v>57</v>
      </c>
      <c r="AX69" s="235" t="str">
        <f t="shared" si="113"/>
        <v/>
      </c>
      <c r="AY69" s="236" t="str">
        <f>IFERROR(VLOOKUP(AX69,'Referencia Parámetros'!$A$2:$B$15,2),"")</f>
        <v/>
      </c>
      <c r="AZ69" s="1"/>
      <c r="BA69" s="1"/>
      <c r="BB69" s="136" t="str">
        <f t="shared" si="241"/>
        <v>Completar</v>
      </c>
      <c r="BC69" s="134"/>
      <c r="BD69" s="134"/>
      <c r="BE69" s="134"/>
      <c r="BF69" s="136" t="str">
        <f t="shared" si="242"/>
        <v>Completar</v>
      </c>
      <c r="BG69" s="137" t="str">
        <f t="shared" si="243"/>
        <v>Completar</v>
      </c>
      <c r="BH69" s="137" t="str">
        <f t="shared" si="244"/>
        <v>Completar</v>
      </c>
      <c r="BI69" s="135"/>
      <c r="BJ69" s="136" t="str">
        <f t="shared" si="245"/>
        <v>Completar</v>
      </c>
      <c r="BK69" s="237">
        <f t="shared" si="177"/>
        <v>0</v>
      </c>
      <c r="BL69" s="238">
        <f t="shared" si="178"/>
        <v>0</v>
      </c>
      <c r="BM69" s="239" t="str">
        <f>IFERROR(IF(BL69&gt;20*AY69,'Referencia Parámetros'!$D$20,IF(BL69&gt;10*AY69,'Referencia Parámetros'!$D$21,IF(BL69&gt;5*AY69,'Referencia Parámetros'!$D$22, IF(BL69&gt;1,'Referencia Parámetros'!$D$23,"NO APLICA")))),"")</f>
        <v/>
      </c>
      <c r="BN69" s="240" t="str">
        <f t="shared" si="115"/>
        <v/>
      </c>
      <c r="BO69" s="241">
        <f t="shared" si="116"/>
        <v>0</v>
      </c>
      <c r="BP69" s="234">
        <f t="shared" si="179"/>
        <v>0</v>
      </c>
      <c r="BQ69" s="234">
        <f t="shared" si="117"/>
        <v>0</v>
      </c>
      <c r="BR69" s="234">
        <f t="shared" si="180"/>
        <v>0</v>
      </c>
      <c r="BS69" s="242">
        <f t="shared" si="181"/>
        <v>0</v>
      </c>
      <c r="BU69" s="234">
        <f t="shared" si="182"/>
        <v>57</v>
      </c>
      <c r="BV69" s="235" t="str">
        <f t="shared" si="118"/>
        <v/>
      </c>
      <c r="BW69" s="236" t="str">
        <f>IFERROR(VLOOKUP(BV69,'Referencia Parámetros'!$A$2:$B$15,2),"")</f>
        <v/>
      </c>
      <c r="BX69" s="1"/>
      <c r="BY69" s="1"/>
      <c r="BZ69" s="136" t="str">
        <f t="shared" si="246"/>
        <v>Completar</v>
      </c>
      <c r="CA69" s="134"/>
      <c r="CB69" s="134"/>
      <c r="CC69" s="134"/>
      <c r="CD69" s="136" t="str">
        <f t="shared" si="247"/>
        <v>Completar</v>
      </c>
      <c r="CE69" s="137" t="str">
        <f t="shared" si="248"/>
        <v>Completar</v>
      </c>
      <c r="CF69" s="137" t="str">
        <f t="shared" si="249"/>
        <v>Completar</v>
      </c>
      <c r="CG69" s="135"/>
      <c r="CH69" s="136" t="str">
        <f t="shared" si="250"/>
        <v>Completar</v>
      </c>
      <c r="CI69" s="237">
        <f t="shared" si="183"/>
        <v>0</v>
      </c>
      <c r="CJ69" s="238">
        <f t="shared" si="184"/>
        <v>0</v>
      </c>
      <c r="CK69" s="239" t="str">
        <f>IFERROR(IF(CJ69&gt;20*BW69,'Referencia Parámetros'!$D$20,IF(CJ69&gt;10*BW69,'Referencia Parámetros'!$D$21,IF(CJ69&gt;5*BW69,'Referencia Parámetros'!$D$22, IF(CJ69&gt;1,'Referencia Parámetros'!$D$23,"NO APLICA")))),"")</f>
        <v/>
      </c>
      <c r="CL69" s="240" t="str">
        <f t="shared" si="120"/>
        <v/>
      </c>
      <c r="CM69" s="241">
        <f t="shared" si="121"/>
        <v>0</v>
      </c>
      <c r="CN69" s="234">
        <f t="shared" si="185"/>
        <v>0</v>
      </c>
      <c r="CO69" s="234">
        <f t="shared" si="122"/>
        <v>0</v>
      </c>
      <c r="CP69" s="234">
        <f t="shared" si="186"/>
        <v>0</v>
      </c>
      <c r="CQ69" s="242">
        <f t="shared" si="187"/>
        <v>0</v>
      </c>
      <c r="CS69" s="234">
        <f t="shared" si="188"/>
        <v>57</v>
      </c>
      <c r="CT69" s="235" t="str">
        <f t="shared" si="123"/>
        <v/>
      </c>
      <c r="CU69" s="236" t="str">
        <f>IFERROR(+VLOOKUP(CT69,'Referencia Parámetros'!$A$2:$B$15,2),"")</f>
        <v/>
      </c>
      <c r="CV69" s="1"/>
      <c r="CW69" s="1"/>
      <c r="CX69" s="136" t="str">
        <f t="shared" si="251"/>
        <v>Completar</v>
      </c>
      <c r="CY69" s="134"/>
      <c r="CZ69" s="134"/>
      <c r="DA69" s="134"/>
      <c r="DB69" s="136" t="str">
        <f t="shared" si="252"/>
        <v>Completar</v>
      </c>
      <c r="DC69" s="137" t="str">
        <f t="shared" si="253"/>
        <v>Completar</v>
      </c>
      <c r="DD69" s="137" t="str">
        <f t="shared" si="254"/>
        <v>Completar</v>
      </c>
      <c r="DE69" s="135"/>
      <c r="DF69" s="136" t="str">
        <f t="shared" si="255"/>
        <v>Completar</v>
      </c>
      <c r="DG69" s="237">
        <f t="shared" si="189"/>
        <v>0</v>
      </c>
      <c r="DH69" s="238">
        <f t="shared" si="190"/>
        <v>0</v>
      </c>
      <c r="DI69" s="239" t="str">
        <f>IFERROR(IF(DH69&gt;20*CU69,'Referencia Parámetros'!$D$20,IF(DH69&gt;10*CU69,'Referencia Parámetros'!$D$21,IF(DH69&gt;5*CU69,'Referencia Parámetros'!$D$22, IF(DH69&gt;1,'Referencia Parámetros'!$D$23,"NO APLICA")))),"")</f>
        <v/>
      </c>
      <c r="DJ69" s="240" t="str">
        <f t="shared" si="125"/>
        <v/>
      </c>
      <c r="DK69" s="241">
        <f t="shared" si="126"/>
        <v>0</v>
      </c>
      <c r="DL69" s="234">
        <f t="shared" si="191"/>
        <v>0</v>
      </c>
      <c r="DM69" s="234">
        <f t="shared" si="127"/>
        <v>0</v>
      </c>
      <c r="DN69" s="234">
        <f t="shared" si="192"/>
        <v>0</v>
      </c>
      <c r="DO69" s="242">
        <f t="shared" si="193"/>
        <v>0</v>
      </c>
      <c r="DQ69" s="234">
        <f t="shared" si="194"/>
        <v>57</v>
      </c>
      <c r="DR69" s="235" t="str">
        <f t="shared" si="128"/>
        <v/>
      </c>
      <c r="DS69" s="236" t="str">
        <f>IFERROR(+VLOOKUP(DR69,'Referencia Parámetros'!$A$2:$B$15,2),"")</f>
        <v/>
      </c>
      <c r="DT69" s="1"/>
      <c r="DU69" s="1"/>
      <c r="DV69" s="136" t="str">
        <f t="shared" si="256"/>
        <v>Completar</v>
      </c>
      <c r="DW69" s="134"/>
      <c r="DX69" s="134"/>
      <c r="DY69" s="134"/>
      <c r="DZ69" s="136" t="str">
        <f t="shared" si="257"/>
        <v>Completar</v>
      </c>
      <c r="EA69" s="137" t="str">
        <f t="shared" si="258"/>
        <v>Completar</v>
      </c>
      <c r="EB69" s="137" t="str">
        <f t="shared" si="259"/>
        <v>Completar</v>
      </c>
      <c r="EC69" s="135"/>
      <c r="ED69" s="136" t="str">
        <f t="shared" si="260"/>
        <v>Completar</v>
      </c>
      <c r="EE69" s="237">
        <f t="shared" si="195"/>
        <v>0</v>
      </c>
      <c r="EF69" s="238">
        <f t="shared" si="196"/>
        <v>0</v>
      </c>
      <c r="EG69" s="239" t="str">
        <f>IFERROR(IF(EF69&gt;20*DS69,'Referencia Parámetros'!$D$20,IF(EF69&gt;10*DS69,'Referencia Parámetros'!$D$21,IF(EF69&gt;5*DS69,'Referencia Parámetros'!$D$22, IF(EF69&gt;1,'Referencia Parámetros'!$D$23,"NO APLICA")))),"")</f>
        <v/>
      </c>
      <c r="EH69" s="240" t="str">
        <f t="shared" si="130"/>
        <v/>
      </c>
      <c r="EI69" s="241">
        <f t="shared" si="131"/>
        <v>0</v>
      </c>
      <c r="EJ69" s="234">
        <f t="shared" si="197"/>
        <v>0</v>
      </c>
      <c r="EK69" s="234">
        <f t="shared" si="132"/>
        <v>0</v>
      </c>
      <c r="EL69" s="234">
        <f t="shared" si="198"/>
        <v>0</v>
      </c>
      <c r="EM69" s="242">
        <f t="shared" si="199"/>
        <v>0</v>
      </c>
      <c r="EO69" s="234">
        <f t="shared" si="200"/>
        <v>57</v>
      </c>
      <c r="EP69" s="235" t="str">
        <f t="shared" si="133"/>
        <v/>
      </c>
      <c r="EQ69" s="236" t="str">
        <f>IFERROR(+VLOOKUP(EP69,'Referencia Parámetros'!$A$2:$B$15,2),"")</f>
        <v/>
      </c>
      <c r="ER69" s="1"/>
      <c r="ES69" s="1"/>
      <c r="ET69" s="136" t="str">
        <f t="shared" si="261"/>
        <v>Completar</v>
      </c>
      <c r="EU69" s="134"/>
      <c r="EV69" s="134"/>
      <c r="EW69" s="134"/>
      <c r="EX69" s="136" t="str">
        <f t="shared" si="262"/>
        <v>Completar</v>
      </c>
      <c r="EY69" s="137" t="str">
        <f t="shared" si="263"/>
        <v>Completar</v>
      </c>
      <c r="EZ69" s="137" t="str">
        <f t="shared" si="264"/>
        <v>Completar</v>
      </c>
      <c r="FA69" s="135"/>
      <c r="FB69" s="136" t="str">
        <f t="shared" si="265"/>
        <v>Completar</v>
      </c>
      <c r="FC69" s="237">
        <f t="shared" si="201"/>
        <v>0</v>
      </c>
      <c r="FD69" s="238">
        <f t="shared" si="202"/>
        <v>0</v>
      </c>
      <c r="FE69" s="239" t="str">
        <f>IFERROR(IF(FD69&gt;20*EQ69,'Referencia Parámetros'!$D$20,IF(FD69&gt;10*EQ69,'Referencia Parámetros'!$D$21,IF(FD69&gt;5*EQ69,'Referencia Parámetros'!$D$22, IF(FD69&gt;1,'Referencia Parámetros'!$D$23,"NO APLICA")))),"")</f>
        <v/>
      </c>
      <c r="FF69" s="240" t="str">
        <f t="shared" si="135"/>
        <v/>
      </c>
      <c r="FG69" s="241">
        <f t="shared" si="136"/>
        <v>0</v>
      </c>
      <c r="FH69" s="234">
        <f t="shared" si="203"/>
        <v>0</v>
      </c>
      <c r="FI69" s="234">
        <f t="shared" si="137"/>
        <v>0</v>
      </c>
      <c r="FJ69" s="234">
        <f t="shared" si="204"/>
        <v>0</v>
      </c>
      <c r="FK69" s="242">
        <f t="shared" si="205"/>
        <v>0</v>
      </c>
      <c r="FM69" s="234">
        <f t="shared" si="206"/>
        <v>57</v>
      </c>
      <c r="FN69" s="235" t="str">
        <f t="shared" si="138"/>
        <v/>
      </c>
      <c r="FO69" s="236" t="str">
        <f>IFERROR(+VLOOKUP(FN69,'Referencia Parámetros'!$A$2:$B$15,2),"")</f>
        <v/>
      </c>
      <c r="FP69" s="1"/>
      <c r="FQ69" s="1"/>
      <c r="FR69" s="136" t="str">
        <f t="shared" si="266"/>
        <v>Completar</v>
      </c>
      <c r="FS69" s="134"/>
      <c r="FT69" s="134"/>
      <c r="FU69" s="134"/>
      <c r="FV69" s="136" t="str">
        <f t="shared" si="267"/>
        <v>Completar</v>
      </c>
      <c r="FW69" s="137" t="str">
        <f t="shared" si="268"/>
        <v>Completar</v>
      </c>
      <c r="FX69" s="137" t="str">
        <f t="shared" si="269"/>
        <v>Completar</v>
      </c>
      <c r="FY69" s="135"/>
      <c r="FZ69" s="136" t="str">
        <f t="shared" si="270"/>
        <v>Completar</v>
      </c>
      <c r="GA69" s="237">
        <f t="shared" si="207"/>
        <v>0</v>
      </c>
      <c r="GB69" s="238">
        <f t="shared" si="208"/>
        <v>0</v>
      </c>
      <c r="GC69" s="239" t="str">
        <f>IFERROR(IF(GB69&gt;20*FO69,'Referencia Parámetros'!$D$20,IF(GB69&gt;10*FO69,'Referencia Parámetros'!$D$21,IF(GB69&gt;5*FO69,'Referencia Parámetros'!$D$22, IF(GB69&gt;1,'Referencia Parámetros'!$D$23,"NO APLICA")))),"")</f>
        <v/>
      </c>
      <c r="GD69" s="240" t="str">
        <f t="shared" si="140"/>
        <v/>
      </c>
      <c r="GE69" s="241">
        <f t="shared" si="141"/>
        <v>0</v>
      </c>
      <c r="GF69" s="234">
        <f t="shared" si="209"/>
        <v>0</v>
      </c>
      <c r="GG69" s="234">
        <f t="shared" si="142"/>
        <v>0</v>
      </c>
      <c r="GH69" s="234">
        <f t="shared" si="210"/>
        <v>0</v>
      </c>
      <c r="GI69" s="242">
        <f t="shared" si="211"/>
        <v>0</v>
      </c>
      <c r="GK69" s="234">
        <f t="shared" si="212"/>
        <v>57</v>
      </c>
      <c r="GL69" s="235" t="str">
        <f t="shared" si="143"/>
        <v/>
      </c>
      <c r="GM69" s="236" t="str">
        <f>IFERROR(+VLOOKUP(GL69,'Referencia Parámetros'!$A$2:$B$15,2),"")</f>
        <v/>
      </c>
      <c r="GN69" s="1"/>
      <c r="GO69" s="1"/>
      <c r="GP69" s="136" t="str">
        <f t="shared" si="271"/>
        <v>Completar</v>
      </c>
      <c r="GQ69" s="134"/>
      <c r="GR69" s="134"/>
      <c r="GS69" s="134"/>
      <c r="GT69" s="136" t="str">
        <f t="shared" si="272"/>
        <v>Completar</v>
      </c>
      <c r="GU69" s="137" t="str">
        <f t="shared" si="273"/>
        <v>Completar</v>
      </c>
      <c r="GV69" s="137" t="str">
        <f t="shared" si="274"/>
        <v>Completar</v>
      </c>
      <c r="GW69" s="135"/>
      <c r="GX69" s="136" t="str">
        <f t="shared" si="275"/>
        <v>Completar</v>
      </c>
      <c r="GY69" s="237">
        <f t="shared" si="213"/>
        <v>0</v>
      </c>
      <c r="GZ69" s="238">
        <f t="shared" si="214"/>
        <v>0</v>
      </c>
      <c r="HA69" s="239" t="str">
        <f>IFERROR(IF(GZ69&gt;20*GM69,'Referencia Parámetros'!$D$20,IF(GZ69&gt;10*GM69,'Referencia Parámetros'!$D$21,IF(GZ69&gt;5*GM69,'Referencia Parámetros'!$D$22, IF(GZ69&gt;1,'Referencia Parámetros'!$D$23,"NO APLICA")))),"")</f>
        <v/>
      </c>
      <c r="HB69" s="240" t="str">
        <f t="shared" si="145"/>
        <v/>
      </c>
      <c r="HC69" s="241">
        <f t="shared" si="146"/>
        <v>0</v>
      </c>
      <c r="HD69" s="234">
        <f t="shared" si="215"/>
        <v>0</v>
      </c>
      <c r="HE69" s="234">
        <f t="shared" si="147"/>
        <v>0</v>
      </c>
      <c r="HF69" s="234">
        <f t="shared" si="216"/>
        <v>0</v>
      </c>
      <c r="HG69" s="242">
        <f t="shared" si="217"/>
        <v>0</v>
      </c>
      <c r="HI69" s="234">
        <f t="shared" si="218"/>
        <v>57</v>
      </c>
      <c r="HJ69" s="235" t="str">
        <f t="shared" si="148"/>
        <v/>
      </c>
      <c r="HK69" s="236" t="str">
        <f>IFERROR(+VLOOKUP(HJ69,'Referencia Parámetros'!$A$2:$B$15,2),"")</f>
        <v/>
      </c>
      <c r="HL69" s="1"/>
      <c r="HM69" s="1"/>
      <c r="HN69" s="136" t="str">
        <f t="shared" si="276"/>
        <v>Completar</v>
      </c>
      <c r="HO69" s="134"/>
      <c r="HP69" s="134"/>
      <c r="HQ69" s="134"/>
      <c r="HR69" s="136" t="str">
        <f t="shared" si="277"/>
        <v>Completar</v>
      </c>
      <c r="HS69" s="137" t="str">
        <f t="shared" si="278"/>
        <v>Completar</v>
      </c>
      <c r="HT69" s="137" t="str">
        <f t="shared" si="279"/>
        <v>Completar</v>
      </c>
      <c r="HU69" s="135"/>
      <c r="HV69" s="136" t="str">
        <f t="shared" si="280"/>
        <v>Completar</v>
      </c>
      <c r="HW69" s="237">
        <f t="shared" si="219"/>
        <v>0</v>
      </c>
      <c r="HX69" s="238">
        <f t="shared" si="220"/>
        <v>0</v>
      </c>
      <c r="HY69" s="239" t="str">
        <f>IFERROR(IF(HX69&gt;20*HK69,'Referencia Parámetros'!$D$20,IF(HX69&gt;10*HK69,'Referencia Parámetros'!$D$21,IF(HX69&gt;5*HK69,'Referencia Parámetros'!$D$22, IF(HX69&gt;1,'Referencia Parámetros'!$D$23,"NO APLICA")))),"")</f>
        <v/>
      </c>
      <c r="HZ69" s="240" t="str">
        <f t="shared" si="150"/>
        <v/>
      </c>
      <c r="IA69" s="241">
        <f t="shared" si="151"/>
        <v>0</v>
      </c>
      <c r="IB69" s="234">
        <f t="shared" si="221"/>
        <v>0</v>
      </c>
      <c r="IC69" s="234">
        <f t="shared" si="152"/>
        <v>0</v>
      </c>
      <c r="ID69" s="234">
        <f t="shared" si="222"/>
        <v>0</v>
      </c>
      <c r="IE69" s="242">
        <f t="shared" si="223"/>
        <v>0</v>
      </c>
      <c r="IG69" s="234">
        <f t="shared" si="224"/>
        <v>57</v>
      </c>
      <c r="IH69" s="235" t="str">
        <f t="shared" si="153"/>
        <v/>
      </c>
      <c r="II69" s="236" t="str">
        <f>IFERROR(+VLOOKUP(IH69,'Referencia Parámetros'!$A$2:$B$15,2),"")</f>
        <v/>
      </c>
      <c r="IJ69" s="1"/>
      <c r="IK69" s="1"/>
      <c r="IL69" s="136" t="str">
        <f t="shared" si="281"/>
        <v>Completar</v>
      </c>
      <c r="IM69" s="134"/>
      <c r="IN69" s="134"/>
      <c r="IO69" s="134"/>
      <c r="IP69" s="136" t="str">
        <f t="shared" si="282"/>
        <v>Completar</v>
      </c>
      <c r="IQ69" s="137" t="str">
        <f t="shared" si="283"/>
        <v>Completar</v>
      </c>
      <c r="IR69" s="137" t="str">
        <f t="shared" si="284"/>
        <v>Completar</v>
      </c>
      <c r="IS69" s="135"/>
      <c r="IT69" s="136" t="str">
        <f t="shared" si="285"/>
        <v>Completar</v>
      </c>
      <c r="IU69" s="237">
        <f t="shared" si="225"/>
        <v>0</v>
      </c>
      <c r="IV69" s="238">
        <f t="shared" si="226"/>
        <v>0</v>
      </c>
      <c r="IW69" s="239" t="str">
        <f>IFERROR(IF(IV69&gt;20*II69,'Referencia Parámetros'!$D$20,IF(IV69&gt;10*II69,'Referencia Parámetros'!$D$21,IF(IV69&gt;5*II69,'Referencia Parámetros'!$D$22, IF(IV69&gt;1,'Referencia Parámetros'!$D$23,"NO APLICA")))),"")</f>
        <v/>
      </c>
      <c r="IX69" s="240" t="str">
        <f t="shared" si="155"/>
        <v/>
      </c>
      <c r="IY69" s="241">
        <f t="shared" si="156"/>
        <v>0</v>
      </c>
      <c r="IZ69" s="234">
        <f t="shared" si="227"/>
        <v>0</v>
      </c>
      <c r="JA69" s="234">
        <f t="shared" si="157"/>
        <v>0</v>
      </c>
      <c r="JB69" s="234">
        <f t="shared" si="228"/>
        <v>0</v>
      </c>
      <c r="JC69" s="242">
        <f t="shared" si="229"/>
        <v>0</v>
      </c>
      <c r="JD69" s="198"/>
      <c r="JE69" s="234">
        <f t="shared" si="230"/>
        <v>57</v>
      </c>
      <c r="JF69" s="235" t="str">
        <f t="shared" si="158"/>
        <v/>
      </c>
      <c r="JG69" s="236" t="str">
        <f>IFERROR(+VLOOKUP(JF69,'Referencia Parámetros'!$A$2:$B$15,2),"")</f>
        <v/>
      </c>
      <c r="JH69" s="1"/>
      <c r="JI69" s="1"/>
      <c r="JJ69" s="136" t="str">
        <f t="shared" si="286"/>
        <v>Completar</v>
      </c>
      <c r="JK69" s="134"/>
      <c r="JL69" s="134"/>
      <c r="JM69" s="134"/>
      <c r="JN69" s="136" t="str">
        <f t="shared" si="287"/>
        <v>Completar</v>
      </c>
      <c r="JO69" s="137" t="str">
        <f t="shared" si="288"/>
        <v>Completar</v>
      </c>
      <c r="JP69" s="137" t="str">
        <f t="shared" si="289"/>
        <v>Completar</v>
      </c>
      <c r="JQ69" s="135"/>
      <c r="JR69" s="136" t="str">
        <f t="shared" si="290"/>
        <v>Completar</v>
      </c>
      <c r="JS69" s="237">
        <f t="shared" si="231"/>
        <v>0</v>
      </c>
      <c r="JT69" s="238">
        <f t="shared" si="232"/>
        <v>0</v>
      </c>
      <c r="JU69" s="239" t="str">
        <f>IFERROR(IF(JT69&gt;20*JG69,'Referencia Parámetros'!$D$20,IF(JT69&gt;10*JG69,'Referencia Parámetros'!$D$21,IF(JT69&gt;5*JG69,'Referencia Parámetros'!$D$22, IF(JT69&gt;1,'Referencia Parámetros'!$D$23,"NO APLICA")))),"")</f>
        <v/>
      </c>
      <c r="JV69" s="240" t="str">
        <f t="shared" si="160"/>
        <v/>
      </c>
      <c r="JW69" s="241">
        <f t="shared" si="161"/>
        <v>0</v>
      </c>
      <c r="JX69" s="234">
        <f t="shared" si="233"/>
        <v>0</v>
      </c>
      <c r="JY69" s="234">
        <f t="shared" si="162"/>
        <v>0</v>
      </c>
      <c r="JZ69" s="234">
        <f t="shared" si="234"/>
        <v>0</v>
      </c>
      <c r="KA69" s="242">
        <f t="shared" si="235"/>
        <v>0</v>
      </c>
    </row>
    <row r="70" spans="1:287" x14ac:dyDescent="0.25">
      <c r="A70" s="234">
        <f t="shared" si="163"/>
        <v>58</v>
      </c>
      <c r="B70" s="235" t="str">
        <f t="shared" si="164"/>
        <v/>
      </c>
      <c r="C70" s="236" t="str">
        <f>+IFERROR(VLOOKUP(B70,'Referencia Parámetros'!$A$2:$B$18,2),"")</f>
        <v/>
      </c>
      <c r="D70" s="1"/>
      <c r="E70" s="1"/>
      <c r="F70" s="136" t="str">
        <f>IFERROR(+VLOOKUP(D70,'Año 1'!JI$14:JK$113,3,FALSE),"Completar")</f>
        <v>Completar</v>
      </c>
      <c r="G70" s="134"/>
      <c r="H70" s="134"/>
      <c r="I70" s="134"/>
      <c r="J70" s="136" t="str">
        <f>+IFERROR(VLOOKUP(D70,'Año 1'!JI$14:JS$113,7,0),"Completar")</f>
        <v>Completar</v>
      </c>
      <c r="K70" s="137" t="str">
        <f>IFERROR(VLOOKUP(D70,'Año 1'!JI$14:JS$113,8,FALSE),"Completar")</f>
        <v>Completar</v>
      </c>
      <c r="L70" s="137" t="str">
        <f>IFERROR(VLOOKUP(D70,'Año 1'!JI$14:JS$113,9,FALSE),"Completar")</f>
        <v>Completar</v>
      </c>
      <c r="M70" s="135"/>
      <c r="N70" s="136" t="str">
        <f>IFERROR(VLOOKUP(D70,'Año 1'!JI$14:JS$113,11,FALSE),"Completar")</f>
        <v>Completar</v>
      </c>
      <c r="O70" s="237">
        <f t="shared" si="165"/>
        <v>0</v>
      </c>
      <c r="P70" s="238">
        <f t="shared" si="166"/>
        <v>0</v>
      </c>
      <c r="Q70" s="239" t="str">
        <f>IFERROR(IF(P70&gt;20*C70,'Referencia Parámetros'!$D$20,IF(P70&gt;10*C70,'Referencia Parámetros'!$D$21,IF(P70&gt;5*C70,'Referencia Parámetros'!$D$22, IF(P70&gt;1,'Referencia Parámetros'!$D$23,"NO APLICA")))),"")</f>
        <v/>
      </c>
      <c r="R70" s="240" t="str">
        <f t="shared" si="105"/>
        <v/>
      </c>
      <c r="S70" s="241">
        <f t="shared" si="106"/>
        <v>0</v>
      </c>
      <c r="T70" s="234">
        <f t="shared" si="167"/>
        <v>0</v>
      </c>
      <c r="U70" s="234">
        <f t="shared" si="107"/>
        <v>0</v>
      </c>
      <c r="V70" s="234">
        <f t="shared" si="168"/>
        <v>0</v>
      </c>
      <c r="W70" s="242">
        <f t="shared" si="169"/>
        <v>0</v>
      </c>
      <c r="Y70" s="234">
        <f t="shared" si="170"/>
        <v>58</v>
      </c>
      <c r="Z70" s="235" t="str">
        <f t="shared" si="108"/>
        <v/>
      </c>
      <c r="AA70" s="236" t="str">
        <f>IFERROR(VLOOKUP(Z70,'Referencia Parámetros'!$A$2:$B$15,2),"")</f>
        <v/>
      </c>
      <c r="AB70" s="1"/>
      <c r="AC70" s="1"/>
      <c r="AD70" s="136" t="str">
        <f t="shared" si="236"/>
        <v>Completar</v>
      </c>
      <c r="AE70" s="134"/>
      <c r="AF70" s="134"/>
      <c r="AG70" s="134"/>
      <c r="AH70" s="136" t="str">
        <f t="shared" si="237"/>
        <v>Completar</v>
      </c>
      <c r="AI70" s="137" t="str">
        <f t="shared" si="238"/>
        <v>Completar</v>
      </c>
      <c r="AJ70" s="137" t="str">
        <f t="shared" si="239"/>
        <v>Completar</v>
      </c>
      <c r="AK70" s="135"/>
      <c r="AL70" s="136" t="str">
        <f t="shared" si="240"/>
        <v>Completar</v>
      </c>
      <c r="AM70" s="237">
        <f t="shared" si="171"/>
        <v>0</v>
      </c>
      <c r="AN70" s="238">
        <f t="shared" si="172"/>
        <v>0</v>
      </c>
      <c r="AO70" s="239" t="str">
        <f>IFERROR(IF(AN70&gt;20*AA70,'Referencia Parámetros'!$D$20,IF(AN70&gt;10*AA70,'Referencia Parámetros'!$D$21,IF(AN70&gt;5*AA70,'Referencia Parámetros'!$D$22, IF(AN70&gt;1,'Referencia Parámetros'!$D$23,"NO APLICA")))),"")</f>
        <v/>
      </c>
      <c r="AP70" s="240" t="str">
        <f t="shared" si="110"/>
        <v/>
      </c>
      <c r="AQ70" s="241">
        <f t="shared" si="111"/>
        <v>0</v>
      </c>
      <c r="AR70" s="234">
        <f t="shared" si="173"/>
        <v>0</v>
      </c>
      <c r="AS70" s="234">
        <f t="shared" si="112"/>
        <v>0</v>
      </c>
      <c r="AT70" s="234">
        <f t="shared" si="174"/>
        <v>0</v>
      </c>
      <c r="AU70" s="242">
        <f t="shared" si="175"/>
        <v>0</v>
      </c>
      <c r="AW70" s="234">
        <f t="shared" si="176"/>
        <v>58</v>
      </c>
      <c r="AX70" s="235" t="str">
        <f t="shared" si="113"/>
        <v/>
      </c>
      <c r="AY70" s="236" t="str">
        <f>IFERROR(VLOOKUP(AX70,'Referencia Parámetros'!$A$2:$B$15,2),"")</f>
        <v/>
      </c>
      <c r="AZ70" s="1"/>
      <c r="BA70" s="1"/>
      <c r="BB70" s="136" t="str">
        <f t="shared" si="241"/>
        <v>Completar</v>
      </c>
      <c r="BC70" s="134"/>
      <c r="BD70" s="134"/>
      <c r="BE70" s="134"/>
      <c r="BF70" s="136" t="str">
        <f t="shared" si="242"/>
        <v>Completar</v>
      </c>
      <c r="BG70" s="137" t="str">
        <f t="shared" si="243"/>
        <v>Completar</v>
      </c>
      <c r="BH70" s="137" t="str">
        <f t="shared" si="244"/>
        <v>Completar</v>
      </c>
      <c r="BI70" s="135"/>
      <c r="BJ70" s="136" t="str">
        <f t="shared" si="245"/>
        <v>Completar</v>
      </c>
      <c r="BK70" s="237">
        <f t="shared" si="177"/>
        <v>0</v>
      </c>
      <c r="BL70" s="238">
        <f t="shared" si="178"/>
        <v>0</v>
      </c>
      <c r="BM70" s="239" t="str">
        <f>IFERROR(IF(BL70&gt;20*AY70,'Referencia Parámetros'!$D$20,IF(BL70&gt;10*AY70,'Referencia Parámetros'!$D$21,IF(BL70&gt;5*AY70,'Referencia Parámetros'!$D$22, IF(BL70&gt;1,'Referencia Parámetros'!$D$23,"NO APLICA")))),"")</f>
        <v/>
      </c>
      <c r="BN70" s="240" t="str">
        <f t="shared" si="115"/>
        <v/>
      </c>
      <c r="BO70" s="241">
        <f t="shared" si="116"/>
        <v>0</v>
      </c>
      <c r="BP70" s="234">
        <f t="shared" si="179"/>
        <v>0</v>
      </c>
      <c r="BQ70" s="234">
        <f t="shared" si="117"/>
        <v>0</v>
      </c>
      <c r="BR70" s="234">
        <f t="shared" si="180"/>
        <v>0</v>
      </c>
      <c r="BS70" s="242">
        <f t="shared" si="181"/>
        <v>0</v>
      </c>
      <c r="BU70" s="234">
        <f t="shared" si="182"/>
        <v>58</v>
      </c>
      <c r="BV70" s="235" t="str">
        <f t="shared" si="118"/>
        <v/>
      </c>
      <c r="BW70" s="236" t="str">
        <f>IFERROR(VLOOKUP(BV70,'Referencia Parámetros'!$A$2:$B$15,2),"")</f>
        <v/>
      </c>
      <c r="BX70" s="1"/>
      <c r="BY70" s="1"/>
      <c r="BZ70" s="136" t="str">
        <f t="shared" si="246"/>
        <v>Completar</v>
      </c>
      <c r="CA70" s="134"/>
      <c r="CB70" s="134"/>
      <c r="CC70" s="134"/>
      <c r="CD70" s="136" t="str">
        <f t="shared" si="247"/>
        <v>Completar</v>
      </c>
      <c r="CE70" s="137" t="str">
        <f t="shared" si="248"/>
        <v>Completar</v>
      </c>
      <c r="CF70" s="137" t="str">
        <f t="shared" si="249"/>
        <v>Completar</v>
      </c>
      <c r="CG70" s="135"/>
      <c r="CH70" s="136" t="str">
        <f t="shared" si="250"/>
        <v>Completar</v>
      </c>
      <c r="CI70" s="237">
        <f t="shared" si="183"/>
        <v>0</v>
      </c>
      <c r="CJ70" s="238">
        <f t="shared" si="184"/>
        <v>0</v>
      </c>
      <c r="CK70" s="239" t="str">
        <f>IFERROR(IF(CJ70&gt;20*BW70,'Referencia Parámetros'!$D$20,IF(CJ70&gt;10*BW70,'Referencia Parámetros'!$D$21,IF(CJ70&gt;5*BW70,'Referencia Parámetros'!$D$22, IF(CJ70&gt;1,'Referencia Parámetros'!$D$23,"NO APLICA")))),"")</f>
        <v/>
      </c>
      <c r="CL70" s="240" t="str">
        <f t="shared" si="120"/>
        <v/>
      </c>
      <c r="CM70" s="241">
        <f t="shared" si="121"/>
        <v>0</v>
      </c>
      <c r="CN70" s="234">
        <f t="shared" si="185"/>
        <v>0</v>
      </c>
      <c r="CO70" s="234">
        <f t="shared" si="122"/>
        <v>0</v>
      </c>
      <c r="CP70" s="234">
        <f t="shared" si="186"/>
        <v>0</v>
      </c>
      <c r="CQ70" s="242">
        <f t="shared" si="187"/>
        <v>0</v>
      </c>
      <c r="CS70" s="234">
        <f t="shared" si="188"/>
        <v>58</v>
      </c>
      <c r="CT70" s="235" t="str">
        <f t="shared" si="123"/>
        <v/>
      </c>
      <c r="CU70" s="236" t="str">
        <f>IFERROR(+VLOOKUP(CT70,'Referencia Parámetros'!$A$2:$B$15,2),"")</f>
        <v/>
      </c>
      <c r="CV70" s="1"/>
      <c r="CW70" s="1"/>
      <c r="CX70" s="136" t="str">
        <f t="shared" si="251"/>
        <v>Completar</v>
      </c>
      <c r="CY70" s="134"/>
      <c r="CZ70" s="134"/>
      <c r="DA70" s="134"/>
      <c r="DB70" s="136" t="str">
        <f t="shared" si="252"/>
        <v>Completar</v>
      </c>
      <c r="DC70" s="137" t="str">
        <f t="shared" si="253"/>
        <v>Completar</v>
      </c>
      <c r="DD70" s="137" t="str">
        <f t="shared" si="254"/>
        <v>Completar</v>
      </c>
      <c r="DE70" s="135"/>
      <c r="DF70" s="136" t="str">
        <f t="shared" si="255"/>
        <v>Completar</v>
      </c>
      <c r="DG70" s="237">
        <f t="shared" si="189"/>
        <v>0</v>
      </c>
      <c r="DH70" s="238">
        <f t="shared" si="190"/>
        <v>0</v>
      </c>
      <c r="DI70" s="239" t="str">
        <f>IFERROR(IF(DH70&gt;20*CU70,'Referencia Parámetros'!$D$20,IF(DH70&gt;10*CU70,'Referencia Parámetros'!$D$21,IF(DH70&gt;5*CU70,'Referencia Parámetros'!$D$22, IF(DH70&gt;1,'Referencia Parámetros'!$D$23,"NO APLICA")))),"")</f>
        <v/>
      </c>
      <c r="DJ70" s="240" t="str">
        <f t="shared" si="125"/>
        <v/>
      </c>
      <c r="DK70" s="241">
        <f t="shared" si="126"/>
        <v>0</v>
      </c>
      <c r="DL70" s="234">
        <f t="shared" si="191"/>
        <v>0</v>
      </c>
      <c r="DM70" s="234">
        <f t="shared" si="127"/>
        <v>0</v>
      </c>
      <c r="DN70" s="234">
        <f t="shared" si="192"/>
        <v>0</v>
      </c>
      <c r="DO70" s="242">
        <f t="shared" si="193"/>
        <v>0</v>
      </c>
      <c r="DQ70" s="234">
        <f t="shared" si="194"/>
        <v>58</v>
      </c>
      <c r="DR70" s="235" t="str">
        <f t="shared" si="128"/>
        <v/>
      </c>
      <c r="DS70" s="236" t="str">
        <f>IFERROR(+VLOOKUP(DR70,'Referencia Parámetros'!$A$2:$B$15,2),"")</f>
        <v/>
      </c>
      <c r="DT70" s="1"/>
      <c r="DU70" s="1"/>
      <c r="DV70" s="136" t="str">
        <f t="shared" si="256"/>
        <v>Completar</v>
      </c>
      <c r="DW70" s="134"/>
      <c r="DX70" s="134"/>
      <c r="DY70" s="134"/>
      <c r="DZ70" s="136" t="str">
        <f t="shared" si="257"/>
        <v>Completar</v>
      </c>
      <c r="EA70" s="137" t="str">
        <f t="shared" si="258"/>
        <v>Completar</v>
      </c>
      <c r="EB70" s="137" t="str">
        <f t="shared" si="259"/>
        <v>Completar</v>
      </c>
      <c r="EC70" s="135"/>
      <c r="ED70" s="136" t="str">
        <f t="shared" si="260"/>
        <v>Completar</v>
      </c>
      <c r="EE70" s="237">
        <f t="shared" si="195"/>
        <v>0</v>
      </c>
      <c r="EF70" s="238">
        <f t="shared" si="196"/>
        <v>0</v>
      </c>
      <c r="EG70" s="239" t="str">
        <f>IFERROR(IF(EF70&gt;20*DS70,'Referencia Parámetros'!$D$20,IF(EF70&gt;10*DS70,'Referencia Parámetros'!$D$21,IF(EF70&gt;5*DS70,'Referencia Parámetros'!$D$22, IF(EF70&gt;1,'Referencia Parámetros'!$D$23,"NO APLICA")))),"")</f>
        <v/>
      </c>
      <c r="EH70" s="240" t="str">
        <f t="shared" si="130"/>
        <v/>
      </c>
      <c r="EI70" s="241">
        <f t="shared" si="131"/>
        <v>0</v>
      </c>
      <c r="EJ70" s="234">
        <f t="shared" si="197"/>
        <v>0</v>
      </c>
      <c r="EK70" s="234">
        <f t="shared" si="132"/>
        <v>0</v>
      </c>
      <c r="EL70" s="234">
        <f t="shared" si="198"/>
        <v>0</v>
      </c>
      <c r="EM70" s="242">
        <f t="shared" si="199"/>
        <v>0</v>
      </c>
      <c r="EO70" s="234">
        <f t="shared" si="200"/>
        <v>58</v>
      </c>
      <c r="EP70" s="235" t="str">
        <f t="shared" si="133"/>
        <v/>
      </c>
      <c r="EQ70" s="236" t="str">
        <f>IFERROR(+VLOOKUP(EP70,'Referencia Parámetros'!$A$2:$B$15,2),"")</f>
        <v/>
      </c>
      <c r="ER70" s="1"/>
      <c r="ES70" s="1"/>
      <c r="ET70" s="136" t="str">
        <f t="shared" si="261"/>
        <v>Completar</v>
      </c>
      <c r="EU70" s="134"/>
      <c r="EV70" s="134"/>
      <c r="EW70" s="134"/>
      <c r="EX70" s="136" t="str">
        <f t="shared" si="262"/>
        <v>Completar</v>
      </c>
      <c r="EY70" s="137" t="str">
        <f t="shared" si="263"/>
        <v>Completar</v>
      </c>
      <c r="EZ70" s="137" t="str">
        <f t="shared" si="264"/>
        <v>Completar</v>
      </c>
      <c r="FA70" s="135"/>
      <c r="FB70" s="136" t="str">
        <f t="shared" si="265"/>
        <v>Completar</v>
      </c>
      <c r="FC70" s="237">
        <f t="shared" si="201"/>
        <v>0</v>
      </c>
      <c r="FD70" s="238">
        <f t="shared" si="202"/>
        <v>0</v>
      </c>
      <c r="FE70" s="239" t="str">
        <f>IFERROR(IF(FD70&gt;20*EQ70,'Referencia Parámetros'!$D$20,IF(FD70&gt;10*EQ70,'Referencia Parámetros'!$D$21,IF(FD70&gt;5*EQ70,'Referencia Parámetros'!$D$22, IF(FD70&gt;1,'Referencia Parámetros'!$D$23,"NO APLICA")))),"")</f>
        <v/>
      </c>
      <c r="FF70" s="240" t="str">
        <f t="shared" si="135"/>
        <v/>
      </c>
      <c r="FG70" s="241">
        <f t="shared" si="136"/>
        <v>0</v>
      </c>
      <c r="FH70" s="234">
        <f t="shared" si="203"/>
        <v>0</v>
      </c>
      <c r="FI70" s="234">
        <f t="shared" si="137"/>
        <v>0</v>
      </c>
      <c r="FJ70" s="234">
        <f t="shared" si="204"/>
        <v>0</v>
      </c>
      <c r="FK70" s="242">
        <f t="shared" si="205"/>
        <v>0</v>
      </c>
      <c r="FM70" s="234">
        <f t="shared" si="206"/>
        <v>58</v>
      </c>
      <c r="FN70" s="235" t="str">
        <f t="shared" si="138"/>
        <v/>
      </c>
      <c r="FO70" s="236" t="str">
        <f>IFERROR(+VLOOKUP(FN70,'Referencia Parámetros'!$A$2:$B$15,2),"")</f>
        <v/>
      </c>
      <c r="FP70" s="1"/>
      <c r="FQ70" s="1"/>
      <c r="FR70" s="136" t="str">
        <f t="shared" si="266"/>
        <v>Completar</v>
      </c>
      <c r="FS70" s="134"/>
      <c r="FT70" s="134"/>
      <c r="FU70" s="134"/>
      <c r="FV70" s="136" t="str">
        <f t="shared" si="267"/>
        <v>Completar</v>
      </c>
      <c r="FW70" s="137" t="str">
        <f t="shared" si="268"/>
        <v>Completar</v>
      </c>
      <c r="FX70" s="137" t="str">
        <f t="shared" si="269"/>
        <v>Completar</v>
      </c>
      <c r="FY70" s="135"/>
      <c r="FZ70" s="136" t="str">
        <f t="shared" si="270"/>
        <v>Completar</v>
      </c>
      <c r="GA70" s="237">
        <f t="shared" si="207"/>
        <v>0</v>
      </c>
      <c r="GB70" s="238">
        <f t="shared" si="208"/>
        <v>0</v>
      </c>
      <c r="GC70" s="239" t="str">
        <f>IFERROR(IF(GB70&gt;20*FO70,'Referencia Parámetros'!$D$20,IF(GB70&gt;10*FO70,'Referencia Parámetros'!$D$21,IF(GB70&gt;5*FO70,'Referencia Parámetros'!$D$22, IF(GB70&gt;1,'Referencia Parámetros'!$D$23,"NO APLICA")))),"")</f>
        <v/>
      </c>
      <c r="GD70" s="240" t="str">
        <f t="shared" si="140"/>
        <v/>
      </c>
      <c r="GE70" s="241">
        <f t="shared" si="141"/>
        <v>0</v>
      </c>
      <c r="GF70" s="234">
        <f t="shared" si="209"/>
        <v>0</v>
      </c>
      <c r="GG70" s="234">
        <f t="shared" si="142"/>
        <v>0</v>
      </c>
      <c r="GH70" s="234">
        <f t="shared" si="210"/>
        <v>0</v>
      </c>
      <c r="GI70" s="242">
        <f t="shared" si="211"/>
        <v>0</v>
      </c>
      <c r="GK70" s="234">
        <f t="shared" si="212"/>
        <v>58</v>
      </c>
      <c r="GL70" s="235" t="str">
        <f t="shared" si="143"/>
        <v/>
      </c>
      <c r="GM70" s="236" t="str">
        <f>IFERROR(+VLOOKUP(GL70,'Referencia Parámetros'!$A$2:$B$15,2),"")</f>
        <v/>
      </c>
      <c r="GN70" s="1"/>
      <c r="GO70" s="1"/>
      <c r="GP70" s="136" t="str">
        <f t="shared" si="271"/>
        <v>Completar</v>
      </c>
      <c r="GQ70" s="134"/>
      <c r="GR70" s="134"/>
      <c r="GS70" s="134"/>
      <c r="GT70" s="136" t="str">
        <f t="shared" si="272"/>
        <v>Completar</v>
      </c>
      <c r="GU70" s="137" t="str">
        <f t="shared" si="273"/>
        <v>Completar</v>
      </c>
      <c r="GV70" s="137" t="str">
        <f t="shared" si="274"/>
        <v>Completar</v>
      </c>
      <c r="GW70" s="135"/>
      <c r="GX70" s="136" t="str">
        <f t="shared" si="275"/>
        <v>Completar</v>
      </c>
      <c r="GY70" s="237">
        <f t="shared" si="213"/>
        <v>0</v>
      </c>
      <c r="GZ70" s="238">
        <f t="shared" si="214"/>
        <v>0</v>
      </c>
      <c r="HA70" s="239" t="str">
        <f>IFERROR(IF(GZ70&gt;20*GM70,'Referencia Parámetros'!$D$20,IF(GZ70&gt;10*GM70,'Referencia Parámetros'!$D$21,IF(GZ70&gt;5*GM70,'Referencia Parámetros'!$D$22, IF(GZ70&gt;1,'Referencia Parámetros'!$D$23,"NO APLICA")))),"")</f>
        <v/>
      </c>
      <c r="HB70" s="240" t="str">
        <f t="shared" si="145"/>
        <v/>
      </c>
      <c r="HC70" s="241">
        <f t="shared" si="146"/>
        <v>0</v>
      </c>
      <c r="HD70" s="234">
        <f t="shared" si="215"/>
        <v>0</v>
      </c>
      <c r="HE70" s="234">
        <f t="shared" si="147"/>
        <v>0</v>
      </c>
      <c r="HF70" s="234">
        <f t="shared" si="216"/>
        <v>0</v>
      </c>
      <c r="HG70" s="242">
        <f t="shared" si="217"/>
        <v>0</v>
      </c>
      <c r="HI70" s="234">
        <f t="shared" si="218"/>
        <v>58</v>
      </c>
      <c r="HJ70" s="235" t="str">
        <f t="shared" si="148"/>
        <v/>
      </c>
      <c r="HK70" s="236" t="str">
        <f>IFERROR(+VLOOKUP(HJ70,'Referencia Parámetros'!$A$2:$B$15,2),"")</f>
        <v/>
      </c>
      <c r="HL70" s="1"/>
      <c r="HM70" s="1"/>
      <c r="HN70" s="136" t="str">
        <f t="shared" si="276"/>
        <v>Completar</v>
      </c>
      <c r="HO70" s="134"/>
      <c r="HP70" s="134"/>
      <c r="HQ70" s="134"/>
      <c r="HR70" s="136" t="str">
        <f t="shared" si="277"/>
        <v>Completar</v>
      </c>
      <c r="HS70" s="137" t="str">
        <f t="shared" si="278"/>
        <v>Completar</v>
      </c>
      <c r="HT70" s="137" t="str">
        <f t="shared" si="279"/>
        <v>Completar</v>
      </c>
      <c r="HU70" s="135"/>
      <c r="HV70" s="136" t="str">
        <f t="shared" si="280"/>
        <v>Completar</v>
      </c>
      <c r="HW70" s="237">
        <f t="shared" si="219"/>
        <v>0</v>
      </c>
      <c r="HX70" s="238">
        <f t="shared" si="220"/>
        <v>0</v>
      </c>
      <c r="HY70" s="239" t="str">
        <f>IFERROR(IF(HX70&gt;20*HK70,'Referencia Parámetros'!$D$20,IF(HX70&gt;10*HK70,'Referencia Parámetros'!$D$21,IF(HX70&gt;5*HK70,'Referencia Parámetros'!$D$22, IF(HX70&gt;1,'Referencia Parámetros'!$D$23,"NO APLICA")))),"")</f>
        <v/>
      </c>
      <c r="HZ70" s="240" t="str">
        <f t="shared" si="150"/>
        <v/>
      </c>
      <c r="IA70" s="241">
        <f t="shared" si="151"/>
        <v>0</v>
      </c>
      <c r="IB70" s="234">
        <f t="shared" si="221"/>
        <v>0</v>
      </c>
      <c r="IC70" s="234">
        <f t="shared" si="152"/>
        <v>0</v>
      </c>
      <c r="ID70" s="234">
        <f t="shared" si="222"/>
        <v>0</v>
      </c>
      <c r="IE70" s="242">
        <f t="shared" si="223"/>
        <v>0</v>
      </c>
      <c r="IG70" s="234">
        <f t="shared" si="224"/>
        <v>58</v>
      </c>
      <c r="IH70" s="235" t="str">
        <f t="shared" si="153"/>
        <v/>
      </c>
      <c r="II70" s="236" t="str">
        <f>IFERROR(+VLOOKUP(IH70,'Referencia Parámetros'!$A$2:$B$15,2),"")</f>
        <v/>
      </c>
      <c r="IJ70" s="1"/>
      <c r="IK70" s="1"/>
      <c r="IL70" s="136" t="str">
        <f t="shared" si="281"/>
        <v>Completar</v>
      </c>
      <c r="IM70" s="134"/>
      <c r="IN70" s="134"/>
      <c r="IO70" s="134"/>
      <c r="IP70" s="136" t="str">
        <f t="shared" si="282"/>
        <v>Completar</v>
      </c>
      <c r="IQ70" s="137" t="str">
        <f t="shared" si="283"/>
        <v>Completar</v>
      </c>
      <c r="IR70" s="137" t="str">
        <f t="shared" si="284"/>
        <v>Completar</v>
      </c>
      <c r="IS70" s="135"/>
      <c r="IT70" s="136" t="str">
        <f t="shared" si="285"/>
        <v>Completar</v>
      </c>
      <c r="IU70" s="237">
        <f t="shared" si="225"/>
        <v>0</v>
      </c>
      <c r="IV70" s="238">
        <f t="shared" si="226"/>
        <v>0</v>
      </c>
      <c r="IW70" s="239" t="str">
        <f>IFERROR(IF(IV70&gt;20*II70,'Referencia Parámetros'!$D$20,IF(IV70&gt;10*II70,'Referencia Parámetros'!$D$21,IF(IV70&gt;5*II70,'Referencia Parámetros'!$D$22, IF(IV70&gt;1,'Referencia Parámetros'!$D$23,"NO APLICA")))),"")</f>
        <v/>
      </c>
      <c r="IX70" s="240" t="str">
        <f t="shared" si="155"/>
        <v/>
      </c>
      <c r="IY70" s="241">
        <f t="shared" si="156"/>
        <v>0</v>
      </c>
      <c r="IZ70" s="234">
        <f t="shared" si="227"/>
        <v>0</v>
      </c>
      <c r="JA70" s="234">
        <f t="shared" si="157"/>
        <v>0</v>
      </c>
      <c r="JB70" s="234">
        <f t="shared" si="228"/>
        <v>0</v>
      </c>
      <c r="JC70" s="242">
        <f t="shared" si="229"/>
        <v>0</v>
      </c>
      <c r="JD70" s="198"/>
      <c r="JE70" s="234">
        <f t="shared" si="230"/>
        <v>58</v>
      </c>
      <c r="JF70" s="235" t="str">
        <f t="shared" si="158"/>
        <v/>
      </c>
      <c r="JG70" s="236" t="str">
        <f>IFERROR(+VLOOKUP(JF70,'Referencia Parámetros'!$A$2:$B$15,2),"")</f>
        <v/>
      </c>
      <c r="JH70" s="1"/>
      <c r="JI70" s="1"/>
      <c r="JJ70" s="136" t="str">
        <f t="shared" si="286"/>
        <v>Completar</v>
      </c>
      <c r="JK70" s="134"/>
      <c r="JL70" s="134"/>
      <c r="JM70" s="134"/>
      <c r="JN70" s="136" t="str">
        <f t="shared" si="287"/>
        <v>Completar</v>
      </c>
      <c r="JO70" s="137" t="str">
        <f t="shared" si="288"/>
        <v>Completar</v>
      </c>
      <c r="JP70" s="137" t="str">
        <f t="shared" si="289"/>
        <v>Completar</v>
      </c>
      <c r="JQ70" s="135"/>
      <c r="JR70" s="136" t="str">
        <f t="shared" si="290"/>
        <v>Completar</v>
      </c>
      <c r="JS70" s="237">
        <f t="shared" si="231"/>
        <v>0</v>
      </c>
      <c r="JT70" s="238">
        <f t="shared" si="232"/>
        <v>0</v>
      </c>
      <c r="JU70" s="239" t="str">
        <f>IFERROR(IF(JT70&gt;20*JG70,'Referencia Parámetros'!$D$20,IF(JT70&gt;10*JG70,'Referencia Parámetros'!$D$21,IF(JT70&gt;5*JG70,'Referencia Parámetros'!$D$22, IF(JT70&gt;1,'Referencia Parámetros'!$D$23,"NO APLICA")))),"")</f>
        <v/>
      </c>
      <c r="JV70" s="240" t="str">
        <f t="shared" si="160"/>
        <v/>
      </c>
      <c r="JW70" s="241">
        <f t="shared" si="161"/>
        <v>0</v>
      </c>
      <c r="JX70" s="234">
        <f t="shared" si="233"/>
        <v>0</v>
      </c>
      <c r="JY70" s="234">
        <f t="shared" si="162"/>
        <v>0</v>
      </c>
      <c r="JZ70" s="234">
        <f t="shared" si="234"/>
        <v>0</v>
      </c>
      <c r="KA70" s="242">
        <f t="shared" si="235"/>
        <v>0</v>
      </c>
    </row>
    <row r="71" spans="1:287" x14ac:dyDescent="0.25">
      <c r="A71" s="234">
        <f t="shared" si="163"/>
        <v>59</v>
      </c>
      <c r="B71" s="235" t="str">
        <f t="shared" si="164"/>
        <v/>
      </c>
      <c r="C71" s="236" t="str">
        <f>+IFERROR(VLOOKUP(B71,'Referencia Parámetros'!$A$2:$B$18,2),"")</f>
        <v/>
      </c>
      <c r="D71" s="1"/>
      <c r="E71" s="1"/>
      <c r="F71" s="136" t="str">
        <f>IFERROR(+VLOOKUP(D71,'Año 1'!JI$14:JK$113,3,FALSE),"Completar")</f>
        <v>Completar</v>
      </c>
      <c r="G71" s="134"/>
      <c r="H71" s="134"/>
      <c r="I71" s="134"/>
      <c r="J71" s="136" t="str">
        <f>+IFERROR(VLOOKUP(D71,'Año 1'!JI$14:JS$113,7,0),"Completar")</f>
        <v>Completar</v>
      </c>
      <c r="K71" s="137" t="str">
        <f>IFERROR(VLOOKUP(D71,'Año 1'!JI$14:JS$113,8,FALSE),"Completar")</f>
        <v>Completar</v>
      </c>
      <c r="L71" s="137" t="str">
        <f>IFERROR(VLOOKUP(D71,'Año 1'!JI$14:JS$113,9,FALSE),"Completar")</f>
        <v>Completar</v>
      </c>
      <c r="M71" s="135"/>
      <c r="N71" s="136" t="str">
        <f>IFERROR(VLOOKUP(D71,'Año 1'!JI$14:JS$113,11,FALSE),"Completar")</f>
        <v>Completar</v>
      </c>
      <c r="O71" s="237">
        <f t="shared" si="165"/>
        <v>0</v>
      </c>
      <c r="P71" s="238">
        <f t="shared" si="166"/>
        <v>0</v>
      </c>
      <c r="Q71" s="239" t="str">
        <f>IFERROR(IF(P71&gt;20*C71,'Referencia Parámetros'!$D$20,IF(P71&gt;10*C71,'Referencia Parámetros'!$D$21,IF(P71&gt;5*C71,'Referencia Parámetros'!$D$22, IF(P71&gt;1,'Referencia Parámetros'!$D$23,"NO APLICA")))),"")</f>
        <v/>
      </c>
      <c r="R71" s="240" t="str">
        <f t="shared" si="105"/>
        <v/>
      </c>
      <c r="S71" s="241">
        <f t="shared" si="106"/>
        <v>0</v>
      </c>
      <c r="T71" s="234">
        <f t="shared" si="167"/>
        <v>0</v>
      </c>
      <c r="U71" s="234">
        <f t="shared" si="107"/>
        <v>0</v>
      </c>
      <c r="V71" s="234">
        <f t="shared" si="168"/>
        <v>0</v>
      </c>
      <c r="W71" s="242">
        <f t="shared" si="169"/>
        <v>0</v>
      </c>
      <c r="Y71" s="234">
        <f t="shared" si="170"/>
        <v>59</v>
      </c>
      <c r="Z71" s="235" t="str">
        <f t="shared" si="108"/>
        <v/>
      </c>
      <c r="AA71" s="236" t="str">
        <f>IFERROR(VLOOKUP(Z71,'Referencia Parámetros'!$A$2:$B$15,2),"")</f>
        <v/>
      </c>
      <c r="AB71" s="1"/>
      <c r="AC71" s="1"/>
      <c r="AD71" s="136" t="str">
        <f t="shared" si="236"/>
        <v>Completar</v>
      </c>
      <c r="AE71" s="134"/>
      <c r="AF71" s="134"/>
      <c r="AG71" s="134"/>
      <c r="AH71" s="136" t="str">
        <f t="shared" si="237"/>
        <v>Completar</v>
      </c>
      <c r="AI71" s="137" t="str">
        <f t="shared" si="238"/>
        <v>Completar</v>
      </c>
      <c r="AJ71" s="137" t="str">
        <f t="shared" si="239"/>
        <v>Completar</v>
      </c>
      <c r="AK71" s="135"/>
      <c r="AL71" s="136" t="str">
        <f t="shared" si="240"/>
        <v>Completar</v>
      </c>
      <c r="AM71" s="237">
        <f t="shared" si="171"/>
        <v>0</v>
      </c>
      <c r="AN71" s="238">
        <f t="shared" si="172"/>
        <v>0</v>
      </c>
      <c r="AO71" s="239" t="str">
        <f>IFERROR(IF(AN71&gt;20*AA71,'Referencia Parámetros'!$D$20,IF(AN71&gt;10*AA71,'Referencia Parámetros'!$D$21,IF(AN71&gt;5*AA71,'Referencia Parámetros'!$D$22, IF(AN71&gt;1,'Referencia Parámetros'!$D$23,"NO APLICA")))),"")</f>
        <v/>
      </c>
      <c r="AP71" s="240" t="str">
        <f t="shared" si="110"/>
        <v/>
      </c>
      <c r="AQ71" s="241">
        <f t="shared" si="111"/>
        <v>0</v>
      </c>
      <c r="AR71" s="234">
        <f t="shared" si="173"/>
        <v>0</v>
      </c>
      <c r="AS71" s="234">
        <f t="shared" si="112"/>
        <v>0</v>
      </c>
      <c r="AT71" s="234">
        <f t="shared" si="174"/>
        <v>0</v>
      </c>
      <c r="AU71" s="242">
        <f t="shared" si="175"/>
        <v>0</v>
      </c>
      <c r="AW71" s="234">
        <f t="shared" si="176"/>
        <v>59</v>
      </c>
      <c r="AX71" s="235" t="str">
        <f t="shared" si="113"/>
        <v/>
      </c>
      <c r="AY71" s="236" t="str">
        <f>IFERROR(VLOOKUP(AX71,'Referencia Parámetros'!$A$2:$B$15,2),"")</f>
        <v/>
      </c>
      <c r="AZ71" s="1"/>
      <c r="BA71" s="1"/>
      <c r="BB71" s="136" t="str">
        <f t="shared" si="241"/>
        <v>Completar</v>
      </c>
      <c r="BC71" s="134"/>
      <c r="BD71" s="134"/>
      <c r="BE71" s="134"/>
      <c r="BF71" s="136" t="str">
        <f t="shared" si="242"/>
        <v>Completar</v>
      </c>
      <c r="BG71" s="137" t="str">
        <f t="shared" si="243"/>
        <v>Completar</v>
      </c>
      <c r="BH71" s="137" t="str">
        <f t="shared" si="244"/>
        <v>Completar</v>
      </c>
      <c r="BI71" s="135"/>
      <c r="BJ71" s="136" t="str">
        <f t="shared" si="245"/>
        <v>Completar</v>
      </c>
      <c r="BK71" s="237">
        <f t="shared" si="177"/>
        <v>0</v>
      </c>
      <c r="BL71" s="238">
        <f t="shared" si="178"/>
        <v>0</v>
      </c>
      <c r="BM71" s="239" t="str">
        <f>IFERROR(IF(BL71&gt;20*AY71,'Referencia Parámetros'!$D$20,IF(BL71&gt;10*AY71,'Referencia Parámetros'!$D$21,IF(BL71&gt;5*AY71,'Referencia Parámetros'!$D$22, IF(BL71&gt;1,'Referencia Parámetros'!$D$23,"NO APLICA")))),"")</f>
        <v/>
      </c>
      <c r="BN71" s="240" t="str">
        <f t="shared" si="115"/>
        <v/>
      </c>
      <c r="BO71" s="241">
        <f t="shared" si="116"/>
        <v>0</v>
      </c>
      <c r="BP71" s="234">
        <f t="shared" si="179"/>
        <v>0</v>
      </c>
      <c r="BQ71" s="234">
        <f t="shared" si="117"/>
        <v>0</v>
      </c>
      <c r="BR71" s="234">
        <f t="shared" si="180"/>
        <v>0</v>
      </c>
      <c r="BS71" s="242">
        <f t="shared" si="181"/>
        <v>0</v>
      </c>
      <c r="BU71" s="234">
        <f t="shared" si="182"/>
        <v>59</v>
      </c>
      <c r="BV71" s="235" t="str">
        <f t="shared" si="118"/>
        <v/>
      </c>
      <c r="BW71" s="236" t="str">
        <f>IFERROR(VLOOKUP(BV71,'Referencia Parámetros'!$A$2:$B$15,2),"")</f>
        <v/>
      </c>
      <c r="BX71" s="1"/>
      <c r="BY71" s="1"/>
      <c r="BZ71" s="136" t="str">
        <f t="shared" si="246"/>
        <v>Completar</v>
      </c>
      <c r="CA71" s="134"/>
      <c r="CB71" s="134"/>
      <c r="CC71" s="134"/>
      <c r="CD71" s="136" t="str">
        <f t="shared" si="247"/>
        <v>Completar</v>
      </c>
      <c r="CE71" s="137" t="str">
        <f t="shared" si="248"/>
        <v>Completar</v>
      </c>
      <c r="CF71" s="137" t="str">
        <f t="shared" si="249"/>
        <v>Completar</v>
      </c>
      <c r="CG71" s="135"/>
      <c r="CH71" s="136" t="str">
        <f t="shared" si="250"/>
        <v>Completar</v>
      </c>
      <c r="CI71" s="237">
        <f t="shared" si="183"/>
        <v>0</v>
      </c>
      <c r="CJ71" s="238">
        <f t="shared" si="184"/>
        <v>0</v>
      </c>
      <c r="CK71" s="239" t="str">
        <f>IFERROR(IF(CJ71&gt;20*BW71,'Referencia Parámetros'!$D$20,IF(CJ71&gt;10*BW71,'Referencia Parámetros'!$D$21,IF(CJ71&gt;5*BW71,'Referencia Parámetros'!$D$22, IF(CJ71&gt;1,'Referencia Parámetros'!$D$23,"NO APLICA")))),"")</f>
        <v/>
      </c>
      <c r="CL71" s="240" t="str">
        <f t="shared" si="120"/>
        <v/>
      </c>
      <c r="CM71" s="241">
        <f t="shared" si="121"/>
        <v>0</v>
      </c>
      <c r="CN71" s="234">
        <f t="shared" si="185"/>
        <v>0</v>
      </c>
      <c r="CO71" s="234">
        <f t="shared" si="122"/>
        <v>0</v>
      </c>
      <c r="CP71" s="234">
        <f t="shared" si="186"/>
        <v>0</v>
      </c>
      <c r="CQ71" s="242">
        <f t="shared" si="187"/>
        <v>0</v>
      </c>
      <c r="CS71" s="234">
        <f t="shared" si="188"/>
        <v>59</v>
      </c>
      <c r="CT71" s="235" t="str">
        <f t="shared" si="123"/>
        <v/>
      </c>
      <c r="CU71" s="236" t="str">
        <f>IFERROR(+VLOOKUP(CT71,'Referencia Parámetros'!$A$2:$B$15,2),"")</f>
        <v/>
      </c>
      <c r="CV71" s="1"/>
      <c r="CW71" s="1"/>
      <c r="CX71" s="136" t="str">
        <f t="shared" si="251"/>
        <v>Completar</v>
      </c>
      <c r="CY71" s="134"/>
      <c r="CZ71" s="134"/>
      <c r="DA71" s="134"/>
      <c r="DB71" s="136" t="str">
        <f t="shared" si="252"/>
        <v>Completar</v>
      </c>
      <c r="DC71" s="137" t="str">
        <f t="shared" si="253"/>
        <v>Completar</v>
      </c>
      <c r="DD71" s="137" t="str">
        <f t="shared" si="254"/>
        <v>Completar</v>
      </c>
      <c r="DE71" s="135"/>
      <c r="DF71" s="136" t="str">
        <f t="shared" si="255"/>
        <v>Completar</v>
      </c>
      <c r="DG71" s="237">
        <f t="shared" si="189"/>
        <v>0</v>
      </c>
      <c r="DH71" s="238">
        <f t="shared" si="190"/>
        <v>0</v>
      </c>
      <c r="DI71" s="239" t="str">
        <f>IFERROR(IF(DH71&gt;20*CU71,'Referencia Parámetros'!$D$20,IF(DH71&gt;10*CU71,'Referencia Parámetros'!$D$21,IF(DH71&gt;5*CU71,'Referencia Parámetros'!$D$22, IF(DH71&gt;1,'Referencia Parámetros'!$D$23,"NO APLICA")))),"")</f>
        <v/>
      </c>
      <c r="DJ71" s="240" t="str">
        <f t="shared" si="125"/>
        <v/>
      </c>
      <c r="DK71" s="241">
        <f t="shared" si="126"/>
        <v>0</v>
      </c>
      <c r="DL71" s="234">
        <f t="shared" si="191"/>
        <v>0</v>
      </c>
      <c r="DM71" s="234">
        <f t="shared" si="127"/>
        <v>0</v>
      </c>
      <c r="DN71" s="234">
        <f t="shared" si="192"/>
        <v>0</v>
      </c>
      <c r="DO71" s="242">
        <f t="shared" si="193"/>
        <v>0</v>
      </c>
      <c r="DQ71" s="234">
        <f t="shared" si="194"/>
        <v>59</v>
      </c>
      <c r="DR71" s="235" t="str">
        <f t="shared" si="128"/>
        <v/>
      </c>
      <c r="DS71" s="236" t="str">
        <f>IFERROR(+VLOOKUP(DR71,'Referencia Parámetros'!$A$2:$B$15,2),"")</f>
        <v/>
      </c>
      <c r="DT71" s="1"/>
      <c r="DU71" s="1"/>
      <c r="DV71" s="136" t="str">
        <f t="shared" si="256"/>
        <v>Completar</v>
      </c>
      <c r="DW71" s="134"/>
      <c r="DX71" s="134"/>
      <c r="DY71" s="134"/>
      <c r="DZ71" s="136" t="str">
        <f t="shared" si="257"/>
        <v>Completar</v>
      </c>
      <c r="EA71" s="137" t="str">
        <f t="shared" si="258"/>
        <v>Completar</v>
      </c>
      <c r="EB71" s="137" t="str">
        <f t="shared" si="259"/>
        <v>Completar</v>
      </c>
      <c r="EC71" s="135"/>
      <c r="ED71" s="136" t="str">
        <f t="shared" si="260"/>
        <v>Completar</v>
      </c>
      <c r="EE71" s="237">
        <f t="shared" si="195"/>
        <v>0</v>
      </c>
      <c r="EF71" s="238">
        <f t="shared" si="196"/>
        <v>0</v>
      </c>
      <c r="EG71" s="239" t="str">
        <f>IFERROR(IF(EF71&gt;20*DS71,'Referencia Parámetros'!$D$20,IF(EF71&gt;10*DS71,'Referencia Parámetros'!$D$21,IF(EF71&gt;5*DS71,'Referencia Parámetros'!$D$22, IF(EF71&gt;1,'Referencia Parámetros'!$D$23,"NO APLICA")))),"")</f>
        <v/>
      </c>
      <c r="EH71" s="240" t="str">
        <f t="shared" si="130"/>
        <v/>
      </c>
      <c r="EI71" s="241">
        <f t="shared" si="131"/>
        <v>0</v>
      </c>
      <c r="EJ71" s="234">
        <f t="shared" si="197"/>
        <v>0</v>
      </c>
      <c r="EK71" s="234">
        <f t="shared" si="132"/>
        <v>0</v>
      </c>
      <c r="EL71" s="234">
        <f t="shared" si="198"/>
        <v>0</v>
      </c>
      <c r="EM71" s="242">
        <f t="shared" si="199"/>
        <v>0</v>
      </c>
      <c r="EO71" s="234">
        <f t="shared" si="200"/>
        <v>59</v>
      </c>
      <c r="EP71" s="235" t="str">
        <f t="shared" si="133"/>
        <v/>
      </c>
      <c r="EQ71" s="236" t="str">
        <f>IFERROR(+VLOOKUP(EP71,'Referencia Parámetros'!$A$2:$B$15,2),"")</f>
        <v/>
      </c>
      <c r="ER71" s="1"/>
      <c r="ES71" s="1"/>
      <c r="ET71" s="136" t="str">
        <f t="shared" si="261"/>
        <v>Completar</v>
      </c>
      <c r="EU71" s="134"/>
      <c r="EV71" s="134"/>
      <c r="EW71" s="134"/>
      <c r="EX71" s="136" t="str">
        <f t="shared" si="262"/>
        <v>Completar</v>
      </c>
      <c r="EY71" s="137" t="str">
        <f t="shared" si="263"/>
        <v>Completar</v>
      </c>
      <c r="EZ71" s="137" t="str">
        <f t="shared" si="264"/>
        <v>Completar</v>
      </c>
      <c r="FA71" s="135"/>
      <c r="FB71" s="136" t="str">
        <f t="shared" si="265"/>
        <v>Completar</v>
      </c>
      <c r="FC71" s="237">
        <f t="shared" si="201"/>
        <v>0</v>
      </c>
      <c r="FD71" s="238">
        <f t="shared" si="202"/>
        <v>0</v>
      </c>
      <c r="FE71" s="239" t="str">
        <f>IFERROR(IF(FD71&gt;20*EQ71,'Referencia Parámetros'!$D$20,IF(FD71&gt;10*EQ71,'Referencia Parámetros'!$D$21,IF(FD71&gt;5*EQ71,'Referencia Parámetros'!$D$22, IF(FD71&gt;1,'Referencia Parámetros'!$D$23,"NO APLICA")))),"")</f>
        <v/>
      </c>
      <c r="FF71" s="240" t="str">
        <f t="shared" si="135"/>
        <v/>
      </c>
      <c r="FG71" s="241">
        <f t="shared" si="136"/>
        <v>0</v>
      </c>
      <c r="FH71" s="234">
        <f t="shared" si="203"/>
        <v>0</v>
      </c>
      <c r="FI71" s="234">
        <f t="shared" si="137"/>
        <v>0</v>
      </c>
      <c r="FJ71" s="234">
        <f t="shared" si="204"/>
        <v>0</v>
      </c>
      <c r="FK71" s="242">
        <f t="shared" si="205"/>
        <v>0</v>
      </c>
      <c r="FM71" s="234">
        <f t="shared" si="206"/>
        <v>59</v>
      </c>
      <c r="FN71" s="235" t="str">
        <f t="shared" si="138"/>
        <v/>
      </c>
      <c r="FO71" s="236" t="str">
        <f>IFERROR(+VLOOKUP(FN71,'Referencia Parámetros'!$A$2:$B$15,2),"")</f>
        <v/>
      </c>
      <c r="FP71" s="1"/>
      <c r="FQ71" s="1"/>
      <c r="FR71" s="136" t="str">
        <f t="shared" si="266"/>
        <v>Completar</v>
      </c>
      <c r="FS71" s="134"/>
      <c r="FT71" s="134"/>
      <c r="FU71" s="134"/>
      <c r="FV71" s="136" t="str">
        <f t="shared" si="267"/>
        <v>Completar</v>
      </c>
      <c r="FW71" s="137" t="str">
        <f t="shared" si="268"/>
        <v>Completar</v>
      </c>
      <c r="FX71" s="137" t="str">
        <f t="shared" si="269"/>
        <v>Completar</v>
      </c>
      <c r="FY71" s="135"/>
      <c r="FZ71" s="136" t="str">
        <f t="shared" si="270"/>
        <v>Completar</v>
      </c>
      <c r="GA71" s="237">
        <f t="shared" si="207"/>
        <v>0</v>
      </c>
      <c r="GB71" s="238">
        <f t="shared" si="208"/>
        <v>0</v>
      </c>
      <c r="GC71" s="239" t="str">
        <f>IFERROR(IF(GB71&gt;20*FO71,'Referencia Parámetros'!$D$20,IF(GB71&gt;10*FO71,'Referencia Parámetros'!$D$21,IF(GB71&gt;5*FO71,'Referencia Parámetros'!$D$22, IF(GB71&gt;1,'Referencia Parámetros'!$D$23,"NO APLICA")))),"")</f>
        <v/>
      </c>
      <c r="GD71" s="240" t="str">
        <f t="shared" si="140"/>
        <v/>
      </c>
      <c r="GE71" s="241">
        <f t="shared" si="141"/>
        <v>0</v>
      </c>
      <c r="GF71" s="234">
        <f t="shared" si="209"/>
        <v>0</v>
      </c>
      <c r="GG71" s="234">
        <f t="shared" si="142"/>
        <v>0</v>
      </c>
      <c r="GH71" s="234">
        <f t="shared" si="210"/>
        <v>0</v>
      </c>
      <c r="GI71" s="242">
        <f t="shared" si="211"/>
        <v>0</v>
      </c>
      <c r="GK71" s="234">
        <f t="shared" si="212"/>
        <v>59</v>
      </c>
      <c r="GL71" s="235" t="str">
        <f t="shared" si="143"/>
        <v/>
      </c>
      <c r="GM71" s="236" t="str">
        <f>IFERROR(+VLOOKUP(GL71,'Referencia Parámetros'!$A$2:$B$15,2),"")</f>
        <v/>
      </c>
      <c r="GN71" s="1"/>
      <c r="GO71" s="1"/>
      <c r="GP71" s="136" t="str">
        <f t="shared" si="271"/>
        <v>Completar</v>
      </c>
      <c r="GQ71" s="134"/>
      <c r="GR71" s="134"/>
      <c r="GS71" s="134"/>
      <c r="GT71" s="136" t="str">
        <f t="shared" si="272"/>
        <v>Completar</v>
      </c>
      <c r="GU71" s="137" t="str">
        <f t="shared" si="273"/>
        <v>Completar</v>
      </c>
      <c r="GV71" s="137" t="str">
        <f t="shared" si="274"/>
        <v>Completar</v>
      </c>
      <c r="GW71" s="135"/>
      <c r="GX71" s="136" t="str">
        <f t="shared" si="275"/>
        <v>Completar</v>
      </c>
      <c r="GY71" s="237">
        <f t="shared" si="213"/>
        <v>0</v>
      </c>
      <c r="GZ71" s="238">
        <f t="shared" si="214"/>
        <v>0</v>
      </c>
      <c r="HA71" s="239" t="str">
        <f>IFERROR(IF(GZ71&gt;20*GM71,'Referencia Parámetros'!$D$20,IF(GZ71&gt;10*GM71,'Referencia Parámetros'!$D$21,IF(GZ71&gt;5*GM71,'Referencia Parámetros'!$D$22, IF(GZ71&gt;1,'Referencia Parámetros'!$D$23,"NO APLICA")))),"")</f>
        <v/>
      </c>
      <c r="HB71" s="240" t="str">
        <f t="shared" si="145"/>
        <v/>
      </c>
      <c r="HC71" s="241">
        <f t="shared" si="146"/>
        <v>0</v>
      </c>
      <c r="HD71" s="234">
        <f t="shared" si="215"/>
        <v>0</v>
      </c>
      <c r="HE71" s="234">
        <f t="shared" si="147"/>
        <v>0</v>
      </c>
      <c r="HF71" s="234">
        <f t="shared" si="216"/>
        <v>0</v>
      </c>
      <c r="HG71" s="242">
        <f t="shared" si="217"/>
        <v>0</v>
      </c>
      <c r="HI71" s="234">
        <f t="shared" si="218"/>
        <v>59</v>
      </c>
      <c r="HJ71" s="235" t="str">
        <f t="shared" si="148"/>
        <v/>
      </c>
      <c r="HK71" s="236" t="str">
        <f>IFERROR(+VLOOKUP(HJ71,'Referencia Parámetros'!$A$2:$B$15,2),"")</f>
        <v/>
      </c>
      <c r="HL71" s="1"/>
      <c r="HM71" s="1"/>
      <c r="HN71" s="136" t="str">
        <f t="shared" si="276"/>
        <v>Completar</v>
      </c>
      <c r="HO71" s="134"/>
      <c r="HP71" s="134"/>
      <c r="HQ71" s="134"/>
      <c r="HR71" s="136" t="str">
        <f t="shared" si="277"/>
        <v>Completar</v>
      </c>
      <c r="HS71" s="137" t="str">
        <f t="shared" si="278"/>
        <v>Completar</v>
      </c>
      <c r="HT71" s="137" t="str">
        <f t="shared" si="279"/>
        <v>Completar</v>
      </c>
      <c r="HU71" s="135"/>
      <c r="HV71" s="136" t="str">
        <f t="shared" si="280"/>
        <v>Completar</v>
      </c>
      <c r="HW71" s="237">
        <f t="shared" si="219"/>
        <v>0</v>
      </c>
      <c r="HX71" s="238">
        <f t="shared" si="220"/>
        <v>0</v>
      </c>
      <c r="HY71" s="239" t="str">
        <f>IFERROR(IF(HX71&gt;20*HK71,'Referencia Parámetros'!$D$20,IF(HX71&gt;10*HK71,'Referencia Parámetros'!$D$21,IF(HX71&gt;5*HK71,'Referencia Parámetros'!$D$22, IF(HX71&gt;1,'Referencia Parámetros'!$D$23,"NO APLICA")))),"")</f>
        <v/>
      </c>
      <c r="HZ71" s="240" t="str">
        <f t="shared" si="150"/>
        <v/>
      </c>
      <c r="IA71" s="241">
        <f t="shared" si="151"/>
        <v>0</v>
      </c>
      <c r="IB71" s="234">
        <f t="shared" si="221"/>
        <v>0</v>
      </c>
      <c r="IC71" s="234">
        <f t="shared" si="152"/>
        <v>0</v>
      </c>
      <c r="ID71" s="234">
        <f t="shared" si="222"/>
        <v>0</v>
      </c>
      <c r="IE71" s="242">
        <f t="shared" si="223"/>
        <v>0</v>
      </c>
      <c r="IG71" s="234">
        <f t="shared" si="224"/>
        <v>59</v>
      </c>
      <c r="IH71" s="235" t="str">
        <f t="shared" si="153"/>
        <v/>
      </c>
      <c r="II71" s="236" t="str">
        <f>IFERROR(+VLOOKUP(IH71,'Referencia Parámetros'!$A$2:$B$15,2),"")</f>
        <v/>
      </c>
      <c r="IJ71" s="1"/>
      <c r="IK71" s="1"/>
      <c r="IL71" s="136" t="str">
        <f t="shared" si="281"/>
        <v>Completar</v>
      </c>
      <c r="IM71" s="134"/>
      <c r="IN71" s="134"/>
      <c r="IO71" s="134"/>
      <c r="IP71" s="136" t="str">
        <f t="shared" si="282"/>
        <v>Completar</v>
      </c>
      <c r="IQ71" s="137" t="str">
        <f t="shared" si="283"/>
        <v>Completar</v>
      </c>
      <c r="IR71" s="137" t="str">
        <f t="shared" si="284"/>
        <v>Completar</v>
      </c>
      <c r="IS71" s="135"/>
      <c r="IT71" s="136" t="str">
        <f t="shared" si="285"/>
        <v>Completar</v>
      </c>
      <c r="IU71" s="237">
        <f t="shared" si="225"/>
        <v>0</v>
      </c>
      <c r="IV71" s="238">
        <f t="shared" si="226"/>
        <v>0</v>
      </c>
      <c r="IW71" s="239" t="str">
        <f>IFERROR(IF(IV71&gt;20*II71,'Referencia Parámetros'!$D$20,IF(IV71&gt;10*II71,'Referencia Parámetros'!$D$21,IF(IV71&gt;5*II71,'Referencia Parámetros'!$D$22, IF(IV71&gt;1,'Referencia Parámetros'!$D$23,"NO APLICA")))),"")</f>
        <v/>
      </c>
      <c r="IX71" s="240" t="str">
        <f t="shared" si="155"/>
        <v/>
      </c>
      <c r="IY71" s="241">
        <f t="shared" si="156"/>
        <v>0</v>
      </c>
      <c r="IZ71" s="234">
        <f t="shared" si="227"/>
        <v>0</v>
      </c>
      <c r="JA71" s="234">
        <f t="shared" si="157"/>
        <v>0</v>
      </c>
      <c r="JB71" s="234">
        <f t="shared" si="228"/>
        <v>0</v>
      </c>
      <c r="JC71" s="242">
        <f t="shared" si="229"/>
        <v>0</v>
      </c>
      <c r="JD71" s="198"/>
      <c r="JE71" s="234">
        <f t="shared" si="230"/>
        <v>59</v>
      </c>
      <c r="JF71" s="235" t="str">
        <f t="shared" si="158"/>
        <v/>
      </c>
      <c r="JG71" s="236" t="str">
        <f>IFERROR(+VLOOKUP(JF71,'Referencia Parámetros'!$A$2:$B$15,2),"")</f>
        <v/>
      </c>
      <c r="JH71" s="1"/>
      <c r="JI71" s="1"/>
      <c r="JJ71" s="136" t="str">
        <f t="shared" si="286"/>
        <v>Completar</v>
      </c>
      <c r="JK71" s="134"/>
      <c r="JL71" s="134"/>
      <c r="JM71" s="134"/>
      <c r="JN71" s="136" t="str">
        <f t="shared" si="287"/>
        <v>Completar</v>
      </c>
      <c r="JO71" s="137" t="str">
        <f t="shared" si="288"/>
        <v>Completar</v>
      </c>
      <c r="JP71" s="137" t="str">
        <f t="shared" si="289"/>
        <v>Completar</v>
      </c>
      <c r="JQ71" s="135"/>
      <c r="JR71" s="136" t="str">
        <f t="shared" si="290"/>
        <v>Completar</v>
      </c>
      <c r="JS71" s="237">
        <f t="shared" si="231"/>
        <v>0</v>
      </c>
      <c r="JT71" s="238">
        <f t="shared" si="232"/>
        <v>0</v>
      </c>
      <c r="JU71" s="239" t="str">
        <f>IFERROR(IF(JT71&gt;20*JG71,'Referencia Parámetros'!$D$20,IF(JT71&gt;10*JG71,'Referencia Parámetros'!$D$21,IF(JT71&gt;5*JG71,'Referencia Parámetros'!$D$22, IF(JT71&gt;1,'Referencia Parámetros'!$D$23,"NO APLICA")))),"")</f>
        <v/>
      </c>
      <c r="JV71" s="240" t="str">
        <f t="shared" si="160"/>
        <v/>
      </c>
      <c r="JW71" s="241">
        <f t="shared" si="161"/>
        <v>0</v>
      </c>
      <c r="JX71" s="234">
        <f t="shared" si="233"/>
        <v>0</v>
      </c>
      <c r="JY71" s="234">
        <f t="shared" si="162"/>
        <v>0</v>
      </c>
      <c r="JZ71" s="234">
        <f t="shared" si="234"/>
        <v>0</v>
      </c>
      <c r="KA71" s="242">
        <f t="shared" si="235"/>
        <v>0</v>
      </c>
    </row>
    <row r="72" spans="1:287" x14ac:dyDescent="0.25">
      <c r="A72" s="234">
        <f t="shared" si="163"/>
        <v>60</v>
      </c>
      <c r="B72" s="235" t="str">
        <f t="shared" si="164"/>
        <v/>
      </c>
      <c r="C72" s="236" t="str">
        <f>+IFERROR(VLOOKUP(B72,'Referencia Parámetros'!$A$2:$B$18,2),"")</f>
        <v/>
      </c>
      <c r="D72" s="1"/>
      <c r="E72" s="1"/>
      <c r="F72" s="136" t="str">
        <f>IFERROR(+VLOOKUP(D72,'Año 1'!JI$14:JK$113,3,FALSE),"Completar")</f>
        <v>Completar</v>
      </c>
      <c r="G72" s="134"/>
      <c r="H72" s="134"/>
      <c r="I72" s="134"/>
      <c r="J72" s="136" t="str">
        <f>+IFERROR(VLOOKUP(D72,'Año 1'!JI$14:JS$113,7,0),"Completar")</f>
        <v>Completar</v>
      </c>
      <c r="K72" s="137" t="str">
        <f>IFERROR(VLOOKUP(D72,'Año 1'!JI$14:JS$113,8,FALSE),"Completar")</f>
        <v>Completar</v>
      </c>
      <c r="L72" s="137" t="str">
        <f>IFERROR(VLOOKUP(D72,'Año 1'!JI$14:JS$113,9,FALSE),"Completar")</f>
        <v>Completar</v>
      </c>
      <c r="M72" s="135"/>
      <c r="N72" s="136" t="str">
        <f>IFERROR(VLOOKUP(D72,'Año 1'!JI$14:JS$113,11,FALSE),"Completar")</f>
        <v>Completar</v>
      </c>
      <c r="O72" s="237">
        <f t="shared" si="165"/>
        <v>0</v>
      </c>
      <c r="P72" s="238">
        <f t="shared" si="166"/>
        <v>0</v>
      </c>
      <c r="Q72" s="239" t="str">
        <f>IFERROR(IF(P72&gt;20*C72,'Referencia Parámetros'!$D$20,IF(P72&gt;10*C72,'Referencia Parámetros'!$D$21,IF(P72&gt;5*C72,'Referencia Parámetros'!$D$22, IF(P72&gt;1,'Referencia Parámetros'!$D$23,"NO APLICA")))),"")</f>
        <v/>
      </c>
      <c r="R72" s="240" t="str">
        <f t="shared" si="105"/>
        <v/>
      </c>
      <c r="S72" s="241">
        <f t="shared" si="106"/>
        <v>0</v>
      </c>
      <c r="T72" s="234">
        <f t="shared" si="167"/>
        <v>0</v>
      </c>
      <c r="U72" s="234">
        <f t="shared" si="107"/>
        <v>0</v>
      </c>
      <c r="V72" s="234">
        <f t="shared" si="168"/>
        <v>0</v>
      </c>
      <c r="W72" s="242">
        <f t="shared" si="169"/>
        <v>0</v>
      </c>
      <c r="Y72" s="234">
        <f t="shared" si="170"/>
        <v>60</v>
      </c>
      <c r="Z72" s="235" t="str">
        <f t="shared" si="108"/>
        <v/>
      </c>
      <c r="AA72" s="236" t="str">
        <f>IFERROR(VLOOKUP(Z72,'Referencia Parámetros'!$A$2:$B$15,2),"")</f>
        <v/>
      </c>
      <c r="AB72" s="1"/>
      <c r="AC72" s="1"/>
      <c r="AD72" s="136" t="str">
        <f t="shared" si="236"/>
        <v>Completar</v>
      </c>
      <c r="AE72" s="134"/>
      <c r="AF72" s="134"/>
      <c r="AG72" s="134"/>
      <c r="AH72" s="136" t="str">
        <f t="shared" si="237"/>
        <v>Completar</v>
      </c>
      <c r="AI72" s="137" t="str">
        <f t="shared" si="238"/>
        <v>Completar</v>
      </c>
      <c r="AJ72" s="137" t="str">
        <f t="shared" si="239"/>
        <v>Completar</v>
      </c>
      <c r="AK72" s="135"/>
      <c r="AL72" s="136" t="str">
        <f t="shared" si="240"/>
        <v>Completar</v>
      </c>
      <c r="AM72" s="237">
        <f t="shared" si="171"/>
        <v>0</v>
      </c>
      <c r="AN72" s="238">
        <f t="shared" si="172"/>
        <v>0</v>
      </c>
      <c r="AO72" s="239" t="str">
        <f>IFERROR(IF(AN72&gt;20*AA72,'Referencia Parámetros'!$D$20,IF(AN72&gt;10*AA72,'Referencia Parámetros'!$D$21,IF(AN72&gt;5*AA72,'Referencia Parámetros'!$D$22, IF(AN72&gt;1,'Referencia Parámetros'!$D$23,"NO APLICA")))),"")</f>
        <v/>
      </c>
      <c r="AP72" s="240" t="str">
        <f t="shared" si="110"/>
        <v/>
      </c>
      <c r="AQ72" s="241">
        <f t="shared" si="111"/>
        <v>0</v>
      </c>
      <c r="AR72" s="234">
        <f t="shared" si="173"/>
        <v>0</v>
      </c>
      <c r="AS72" s="234">
        <f t="shared" si="112"/>
        <v>0</v>
      </c>
      <c r="AT72" s="234">
        <f t="shared" si="174"/>
        <v>0</v>
      </c>
      <c r="AU72" s="242">
        <f t="shared" si="175"/>
        <v>0</v>
      </c>
      <c r="AW72" s="234">
        <f t="shared" si="176"/>
        <v>60</v>
      </c>
      <c r="AX72" s="235" t="str">
        <f t="shared" si="113"/>
        <v/>
      </c>
      <c r="AY72" s="236" t="str">
        <f>IFERROR(VLOOKUP(AX72,'Referencia Parámetros'!$A$2:$B$15,2),"")</f>
        <v/>
      </c>
      <c r="AZ72" s="1"/>
      <c r="BA72" s="1"/>
      <c r="BB72" s="136" t="str">
        <f t="shared" si="241"/>
        <v>Completar</v>
      </c>
      <c r="BC72" s="134"/>
      <c r="BD72" s="134"/>
      <c r="BE72" s="134"/>
      <c r="BF72" s="136" t="str">
        <f t="shared" si="242"/>
        <v>Completar</v>
      </c>
      <c r="BG72" s="137" t="str">
        <f t="shared" si="243"/>
        <v>Completar</v>
      </c>
      <c r="BH72" s="137" t="str">
        <f t="shared" si="244"/>
        <v>Completar</v>
      </c>
      <c r="BI72" s="135"/>
      <c r="BJ72" s="136" t="str">
        <f t="shared" si="245"/>
        <v>Completar</v>
      </c>
      <c r="BK72" s="237">
        <f t="shared" si="177"/>
        <v>0</v>
      </c>
      <c r="BL72" s="238">
        <f t="shared" si="178"/>
        <v>0</v>
      </c>
      <c r="BM72" s="239" t="str">
        <f>IFERROR(IF(BL72&gt;20*AY72,'Referencia Parámetros'!$D$20,IF(BL72&gt;10*AY72,'Referencia Parámetros'!$D$21,IF(BL72&gt;5*AY72,'Referencia Parámetros'!$D$22, IF(BL72&gt;1,'Referencia Parámetros'!$D$23,"NO APLICA")))),"")</f>
        <v/>
      </c>
      <c r="BN72" s="240" t="str">
        <f t="shared" si="115"/>
        <v/>
      </c>
      <c r="BO72" s="241">
        <f t="shared" si="116"/>
        <v>0</v>
      </c>
      <c r="BP72" s="234">
        <f t="shared" si="179"/>
        <v>0</v>
      </c>
      <c r="BQ72" s="234">
        <f t="shared" si="117"/>
        <v>0</v>
      </c>
      <c r="BR72" s="234">
        <f t="shared" si="180"/>
        <v>0</v>
      </c>
      <c r="BS72" s="242">
        <f t="shared" si="181"/>
        <v>0</v>
      </c>
      <c r="BU72" s="234">
        <f t="shared" si="182"/>
        <v>60</v>
      </c>
      <c r="BV72" s="235" t="str">
        <f t="shared" si="118"/>
        <v/>
      </c>
      <c r="BW72" s="236" t="str">
        <f>IFERROR(VLOOKUP(BV72,'Referencia Parámetros'!$A$2:$B$15,2),"")</f>
        <v/>
      </c>
      <c r="BX72" s="1"/>
      <c r="BY72" s="1"/>
      <c r="BZ72" s="136" t="str">
        <f t="shared" si="246"/>
        <v>Completar</v>
      </c>
      <c r="CA72" s="134"/>
      <c r="CB72" s="134"/>
      <c r="CC72" s="134"/>
      <c r="CD72" s="136" t="str">
        <f t="shared" si="247"/>
        <v>Completar</v>
      </c>
      <c r="CE72" s="137" t="str">
        <f t="shared" si="248"/>
        <v>Completar</v>
      </c>
      <c r="CF72" s="137" t="str">
        <f t="shared" si="249"/>
        <v>Completar</v>
      </c>
      <c r="CG72" s="135"/>
      <c r="CH72" s="136" t="str">
        <f t="shared" si="250"/>
        <v>Completar</v>
      </c>
      <c r="CI72" s="237">
        <f t="shared" si="183"/>
        <v>0</v>
      </c>
      <c r="CJ72" s="238">
        <f t="shared" si="184"/>
        <v>0</v>
      </c>
      <c r="CK72" s="239" t="str">
        <f>IFERROR(IF(CJ72&gt;20*BW72,'Referencia Parámetros'!$D$20,IF(CJ72&gt;10*BW72,'Referencia Parámetros'!$D$21,IF(CJ72&gt;5*BW72,'Referencia Parámetros'!$D$22, IF(CJ72&gt;1,'Referencia Parámetros'!$D$23,"NO APLICA")))),"")</f>
        <v/>
      </c>
      <c r="CL72" s="240" t="str">
        <f t="shared" si="120"/>
        <v/>
      </c>
      <c r="CM72" s="241">
        <f t="shared" si="121"/>
        <v>0</v>
      </c>
      <c r="CN72" s="234">
        <f t="shared" si="185"/>
        <v>0</v>
      </c>
      <c r="CO72" s="234">
        <f t="shared" si="122"/>
        <v>0</v>
      </c>
      <c r="CP72" s="234">
        <f t="shared" si="186"/>
        <v>0</v>
      </c>
      <c r="CQ72" s="242">
        <f t="shared" si="187"/>
        <v>0</v>
      </c>
      <c r="CS72" s="234">
        <f t="shared" si="188"/>
        <v>60</v>
      </c>
      <c r="CT72" s="235" t="str">
        <f t="shared" si="123"/>
        <v/>
      </c>
      <c r="CU72" s="236" t="str">
        <f>IFERROR(+VLOOKUP(CT72,'Referencia Parámetros'!$A$2:$B$15,2),"")</f>
        <v/>
      </c>
      <c r="CV72" s="1"/>
      <c r="CW72" s="1"/>
      <c r="CX72" s="136" t="str">
        <f t="shared" si="251"/>
        <v>Completar</v>
      </c>
      <c r="CY72" s="134"/>
      <c r="CZ72" s="134"/>
      <c r="DA72" s="134"/>
      <c r="DB72" s="136" t="str">
        <f t="shared" si="252"/>
        <v>Completar</v>
      </c>
      <c r="DC72" s="137" t="str">
        <f t="shared" si="253"/>
        <v>Completar</v>
      </c>
      <c r="DD72" s="137" t="str">
        <f t="shared" si="254"/>
        <v>Completar</v>
      </c>
      <c r="DE72" s="135"/>
      <c r="DF72" s="136" t="str">
        <f t="shared" si="255"/>
        <v>Completar</v>
      </c>
      <c r="DG72" s="237">
        <f t="shared" si="189"/>
        <v>0</v>
      </c>
      <c r="DH72" s="238">
        <f t="shared" si="190"/>
        <v>0</v>
      </c>
      <c r="DI72" s="239" t="str">
        <f>IFERROR(IF(DH72&gt;20*CU72,'Referencia Parámetros'!$D$20,IF(DH72&gt;10*CU72,'Referencia Parámetros'!$D$21,IF(DH72&gt;5*CU72,'Referencia Parámetros'!$D$22, IF(DH72&gt;1,'Referencia Parámetros'!$D$23,"NO APLICA")))),"")</f>
        <v/>
      </c>
      <c r="DJ72" s="240" t="str">
        <f t="shared" si="125"/>
        <v/>
      </c>
      <c r="DK72" s="241">
        <f t="shared" si="126"/>
        <v>0</v>
      </c>
      <c r="DL72" s="234">
        <f t="shared" si="191"/>
        <v>0</v>
      </c>
      <c r="DM72" s="234">
        <f t="shared" si="127"/>
        <v>0</v>
      </c>
      <c r="DN72" s="234">
        <f t="shared" si="192"/>
        <v>0</v>
      </c>
      <c r="DO72" s="242">
        <f t="shared" si="193"/>
        <v>0</v>
      </c>
      <c r="DQ72" s="234">
        <f t="shared" si="194"/>
        <v>60</v>
      </c>
      <c r="DR72" s="235" t="str">
        <f t="shared" si="128"/>
        <v/>
      </c>
      <c r="DS72" s="236" t="str">
        <f>IFERROR(+VLOOKUP(DR72,'Referencia Parámetros'!$A$2:$B$15,2),"")</f>
        <v/>
      </c>
      <c r="DT72" s="1"/>
      <c r="DU72" s="1"/>
      <c r="DV72" s="136" t="str">
        <f t="shared" si="256"/>
        <v>Completar</v>
      </c>
      <c r="DW72" s="134"/>
      <c r="DX72" s="134"/>
      <c r="DY72" s="134"/>
      <c r="DZ72" s="136" t="str">
        <f t="shared" si="257"/>
        <v>Completar</v>
      </c>
      <c r="EA72" s="137" t="str">
        <f t="shared" si="258"/>
        <v>Completar</v>
      </c>
      <c r="EB72" s="137" t="str">
        <f t="shared" si="259"/>
        <v>Completar</v>
      </c>
      <c r="EC72" s="135"/>
      <c r="ED72" s="136" t="str">
        <f t="shared" si="260"/>
        <v>Completar</v>
      </c>
      <c r="EE72" s="237">
        <f t="shared" si="195"/>
        <v>0</v>
      </c>
      <c r="EF72" s="238">
        <f t="shared" si="196"/>
        <v>0</v>
      </c>
      <c r="EG72" s="239" t="str">
        <f>IFERROR(IF(EF72&gt;20*DS72,'Referencia Parámetros'!$D$20,IF(EF72&gt;10*DS72,'Referencia Parámetros'!$D$21,IF(EF72&gt;5*DS72,'Referencia Parámetros'!$D$22, IF(EF72&gt;1,'Referencia Parámetros'!$D$23,"NO APLICA")))),"")</f>
        <v/>
      </c>
      <c r="EH72" s="240" t="str">
        <f t="shared" si="130"/>
        <v/>
      </c>
      <c r="EI72" s="241">
        <f t="shared" si="131"/>
        <v>0</v>
      </c>
      <c r="EJ72" s="234">
        <f t="shared" si="197"/>
        <v>0</v>
      </c>
      <c r="EK72" s="234">
        <f t="shared" si="132"/>
        <v>0</v>
      </c>
      <c r="EL72" s="234">
        <f t="shared" si="198"/>
        <v>0</v>
      </c>
      <c r="EM72" s="242">
        <f t="shared" si="199"/>
        <v>0</v>
      </c>
      <c r="EO72" s="234">
        <f t="shared" si="200"/>
        <v>60</v>
      </c>
      <c r="EP72" s="235" t="str">
        <f t="shared" si="133"/>
        <v/>
      </c>
      <c r="EQ72" s="236" t="str">
        <f>IFERROR(+VLOOKUP(EP72,'Referencia Parámetros'!$A$2:$B$15,2),"")</f>
        <v/>
      </c>
      <c r="ER72" s="1"/>
      <c r="ES72" s="1"/>
      <c r="ET72" s="136" t="str">
        <f t="shared" si="261"/>
        <v>Completar</v>
      </c>
      <c r="EU72" s="134"/>
      <c r="EV72" s="134"/>
      <c r="EW72" s="134"/>
      <c r="EX72" s="136" t="str">
        <f t="shared" si="262"/>
        <v>Completar</v>
      </c>
      <c r="EY72" s="137" t="str">
        <f t="shared" si="263"/>
        <v>Completar</v>
      </c>
      <c r="EZ72" s="137" t="str">
        <f t="shared" si="264"/>
        <v>Completar</v>
      </c>
      <c r="FA72" s="135"/>
      <c r="FB72" s="136" t="str">
        <f t="shared" si="265"/>
        <v>Completar</v>
      </c>
      <c r="FC72" s="237">
        <f t="shared" si="201"/>
        <v>0</v>
      </c>
      <c r="FD72" s="238">
        <f t="shared" si="202"/>
        <v>0</v>
      </c>
      <c r="FE72" s="239" t="str">
        <f>IFERROR(IF(FD72&gt;20*EQ72,'Referencia Parámetros'!$D$20,IF(FD72&gt;10*EQ72,'Referencia Parámetros'!$D$21,IF(FD72&gt;5*EQ72,'Referencia Parámetros'!$D$22, IF(FD72&gt;1,'Referencia Parámetros'!$D$23,"NO APLICA")))),"")</f>
        <v/>
      </c>
      <c r="FF72" s="240" t="str">
        <f t="shared" si="135"/>
        <v/>
      </c>
      <c r="FG72" s="241">
        <f t="shared" si="136"/>
        <v>0</v>
      </c>
      <c r="FH72" s="234">
        <f t="shared" si="203"/>
        <v>0</v>
      </c>
      <c r="FI72" s="234">
        <f t="shared" si="137"/>
        <v>0</v>
      </c>
      <c r="FJ72" s="234">
        <f t="shared" si="204"/>
        <v>0</v>
      </c>
      <c r="FK72" s="242">
        <f t="shared" si="205"/>
        <v>0</v>
      </c>
      <c r="FM72" s="234">
        <f t="shared" si="206"/>
        <v>60</v>
      </c>
      <c r="FN72" s="235" t="str">
        <f t="shared" si="138"/>
        <v/>
      </c>
      <c r="FO72" s="236" t="str">
        <f>IFERROR(+VLOOKUP(FN72,'Referencia Parámetros'!$A$2:$B$15,2),"")</f>
        <v/>
      </c>
      <c r="FP72" s="1"/>
      <c r="FQ72" s="1"/>
      <c r="FR72" s="136" t="str">
        <f t="shared" si="266"/>
        <v>Completar</v>
      </c>
      <c r="FS72" s="134"/>
      <c r="FT72" s="134"/>
      <c r="FU72" s="134"/>
      <c r="FV72" s="136" t="str">
        <f t="shared" si="267"/>
        <v>Completar</v>
      </c>
      <c r="FW72" s="137" t="str">
        <f t="shared" si="268"/>
        <v>Completar</v>
      </c>
      <c r="FX72" s="137" t="str">
        <f t="shared" si="269"/>
        <v>Completar</v>
      </c>
      <c r="FY72" s="135"/>
      <c r="FZ72" s="136" t="str">
        <f t="shared" si="270"/>
        <v>Completar</v>
      </c>
      <c r="GA72" s="237">
        <f t="shared" si="207"/>
        <v>0</v>
      </c>
      <c r="GB72" s="238">
        <f t="shared" si="208"/>
        <v>0</v>
      </c>
      <c r="GC72" s="239" t="str">
        <f>IFERROR(IF(GB72&gt;20*FO72,'Referencia Parámetros'!$D$20,IF(GB72&gt;10*FO72,'Referencia Parámetros'!$D$21,IF(GB72&gt;5*FO72,'Referencia Parámetros'!$D$22, IF(GB72&gt;1,'Referencia Parámetros'!$D$23,"NO APLICA")))),"")</f>
        <v/>
      </c>
      <c r="GD72" s="240" t="str">
        <f t="shared" si="140"/>
        <v/>
      </c>
      <c r="GE72" s="241">
        <f t="shared" si="141"/>
        <v>0</v>
      </c>
      <c r="GF72" s="234">
        <f t="shared" si="209"/>
        <v>0</v>
      </c>
      <c r="GG72" s="234">
        <f t="shared" si="142"/>
        <v>0</v>
      </c>
      <c r="GH72" s="234">
        <f t="shared" si="210"/>
        <v>0</v>
      </c>
      <c r="GI72" s="242">
        <f t="shared" si="211"/>
        <v>0</v>
      </c>
      <c r="GK72" s="234">
        <f t="shared" si="212"/>
        <v>60</v>
      </c>
      <c r="GL72" s="235" t="str">
        <f t="shared" si="143"/>
        <v/>
      </c>
      <c r="GM72" s="236" t="str">
        <f>IFERROR(+VLOOKUP(GL72,'Referencia Parámetros'!$A$2:$B$15,2),"")</f>
        <v/>
      </c>
      <c r="GN72" s="1"/>
      <c r="GO72" s="1"/>
      <c r="GP72" s="136" t="str">
        <f t="shared" si="271"/>
        <v>Completar</v>
      </c>
      <c r="GQ72" s="134"/>
      <c r="GR72" s="134"/>
      <c r="GS72" s="134"/>
      <c r="GT72" s="136" t="str">
        <f t="shared" si="272"/>
        <v>Completar</v>
      </c>
      <c r="GU72" s="137" t="str">
        <f t="shared" si="273"/>
        <v>Completar</v>
      </c>
      <c r="GV72" s="137" t="str">
        <f t="shared" si="274"/>
        <v>Completar</v>
      </c>
      <c r="GW72" s="135"/>
      <c r="GX72" s="136" t="str">
        <f t="shared" si="275"/>
        <v>Completar</v>
      </c>
      <c r="GY72" s="237">
        <f t="shared" si="213"/>
        <v>0</v>
      </c>
      <c r="GZ72" s="238">
        <f t="shared" si="214"/>
        <v>0</v>
      </c>
      <c r="HA72" s="239" t="str">
        <f>IFERROR(IF(GZ72&gt;20*GM72,'Referencia Parámetros'!$D$20,IF(GZ72&gt;10*GM72,'Referencia Parámetros'!$D$21,IF(GZ72&gt;5*GM72,'Referencia Parámetros'!$D$22, IF(GZ72&gt;1,'Referencia Parámetros'!$D$23,"NO APLICA")))),"")</f>
        <v/>
      </c>
      <c r="HB72" s="240" t="str">
        <f t="shared" si="145"/>
        <v/>
      </c>
      <c r="HC72" s="241">
        <f t="shared" si="146"/>
        <v>0</v>
      </c>
      <c r="HD72" s="234">
        <f t="shared" si="215"/>
        <v>0</v>
      </c>
      <c r="HE72" s="234">
        <f t="shared" si="147"/>
        <v>0</v>
      </c>
      <c r="HF72" s="234">
        <f t="shared" si="216"/>
        <v>0</v>
      </c>
      <c r="HG72" s="242">
        <f t="shared" si="217"/>
        <v>0</v>
      </c>
      <c r="HI72" s="234">
        <f t="shared" si="218"/>
        <v>60</v>
      </c>
      <c r="HJ72" s="235" t="str">
        <f t="shared" si="148"/>
        <v/>
      </c>
      <c r="HK72" s="236" t="str">
        <f>IFERROR(+VLOOKUP(HJ72,'Referencia Parámetros'!$A$2:$B$15,2),"")</f>
        <v/>
      </c>
      <c r="HL72" s="1"/>
      <c r="HM72" s="1"/>
      <c r="HN72" s="136" t="str">
        <f t="shared" si="276"/>
        <v>Completar</v>
      </c>
      <c r="HO72" s="134"/>
      <c r="HP72" s="134"/>
      <c r="HQ72" s="134"/>
      <c r="HR72" s="136" t="str">
        <f t="shared" si="277"/>
        <v>Completar</v>
      </c>
      <c r="HS72" s="137" t="str">
        <f t="shared" si="278"/>
        <v>Completar</v>
      </c>
      <c r="HT72" s="137" t="str">
        <f t="shared" si="279"/>
        <v>Completar</v>
      </c>
      <c r="HU72" s="135"/>
      <c r="HV72" s="136" t="str">
        <f t="shared" si="280"/>
        <v>Completar</v>
      </c>
      <c r="HW72" s="237">
        <f t="shared" si="219"/>
        <v>0</v>
      </c>
      <c r="HX72" s="238">
        <f t="shared" si="220"/>
        <v>0</v>
      </c>
      <c r="HY72" s="239" t="str">
        <f>IFERROR(IF(HX72&gt;20*HK72,'Referencia Parámetros'!$D$20,IF(HX72&gt;10*HK72,'Referencia Parámetros'!$D$21,IF(HX72&gt;5*HK72,'Referencia Parámetros'!$D$22, IF(HX72&gt;1,'Referencia Parámetros'!$D$23,"NO APLICA")))),"")</f>
        <v/>
      </c>
      <c r="HZ72" s="240" t="str">
        <f t="shared" si="150"/>
        <v/>
      </c>
      <c r="IA72" s="241">
        <f t="shared" si="151"/>
        <v>0</v>
      </c>
      <c r="IB72" s="234">
        <f t="shared" si="221"/>
        <v>0</v>
      </c>
      <c r="IC72" s="234">
        <f t="shared" si="152"/>
        <v>0</v>
      </c>
      <c r="ID72" s="234">
        <f t="shared" si="222"/>
        <v>0</v>
      </c>
      <c r="IE72" s="242">
        <f t="shared" si="223"/>
        <v>0</v>
      </c>
      <c r="IG72" s="234">
        <f t="shared" si="224"/>
        <v>60</v>
      </c>
      <c r="IH72" s="235" t="str">
        <f t="shared" si="153"/>
        <v/>
      </c>
      <c r="II72" s="236" t="str">
        <f>IFERROR(+VLOOKUP(IH72,'Referencia Parámetros'!$A$2:$B$15,2),"")</f>
        <v/>
      </c>
      <c r="IJ72" s="1"/>
      <c r="IK72" s="1"/>
      <c r="IL72" s="136" t="str">
        <f t="shared" si="281"/>
        <v>Completar</v>
      </c>
      <c r="IM72" s="134"/>
      <c r="IN72" s="134"/>
      <c r="IO72" s="134"/>
      <c r="IP72" s="136" t="str">
        <f t="shared" si="282"/>
        <v>Completar</v>
      </c>
      <c r="IQ72" s="137" t="str">
        <f t="shared" si="283"/>
        <v>Completar</v>
      </c>
      <c r="IR72" s="137" t="str">
        <f t="shared" si="284"/>
        <v>Completar</v>
      </c>
      <c r="IS72" s="135"/>
      <c r="IT72" s="136" t="str">
        <f t="shared" si="285"/>
        <v>Completar</v>
      </c>
      <c r="IU72" s="237">
        <f t="shared" si="225"/>
        <v>0</v>
      </c>
      <c r="IV72" s="238">
        <f t="shared" si="226"/>
        <v>0</v>
      </c>
      <c r="IW72" s="239" t="str">
        <f>IFERROR(IF(IV72&gt;20*II72,'Referencia Parámetros'!$D$20,IF(IV72&gt;10*II72,'Referencia Parámetros'!$D$21,IF(IV72&gt;5*II72,'Referencia Parámetros'!$D$22, IF(IV72&gt;1,'Referencia Parámetros'!$D$23,"NO APLICA")))),"")</f>
        <v/>
      </c>
      <c r="IX72" s="240" t="str">
        <f t="shared" si="155"/>
        <v/>
      </c>
      <c r="IY72" s="241">
        <f t="shared" si="156"/>
        <v>0</v>
      </c>
      <c r="IZ72" s="234">
        <f t="shared" si="227"/>
        <v>0</v>
      </c>
      <c r="JA72" s="234">
        <f t="shared" si="157"/>
        <v>0</v>
      </c>
      <c r="JB72" s="234">
        <f t="shared" si="228"/>
        <v>0</v>
      </c>
      <c r="JC72" s="242">
        <f t="shared" si="229"/>
        <v>0</v>
      </c>
      <c r="JD72" s="198"/>
      <c r="JE72" s="234">
        <f t="shared" si="230"/>
        <v>60</v>
      </c>
      <c r="JF72" s="235" t="str">
        <f t="shared" si="158"/>
        <v/>
      </c>
      <c r="JG72" s="236" t="str">
        <f>IFERROR(+VLOOKUP(JF72,'Referencia Parámetros'!$A$2:$B$15,2),"")</f>
        <v/>
      </c>
      <c r="JH72" s="1"/>
      <c r="JI72" s="1"/>
      <c r="JJ72" s="136" t="str">
        <f t="shared" si="286"/>
        <v>Completar</v>
      </c>
      <c r="JK72" s="134"/>
      <c r="JL72" s="134"/>
      <c r="JM72" s="134"/>
      <c r="JN72" s="136" t="str">
        <f t="shared" si="287"/>
        <v>Completar</v>
      </c>
      <c r="JO72" s="137" t="str">
        <f t="shared" si="288"/>
        <v>Completar</v>
      </c>
      <c r="JP72" s="137" t="str">
        <f t="shared" si="289"/>
        <v>Completar</v>
      </c>
      <c r="JQ72" s="135"/>
      <c r="JR72" s="136" t="str">
        <f t="shared" si="290"/>
        <v>Completar</v>
      </c>
      <c r="JS72" s="237">
        <f t="shared" si="231"/>
        <v>0</v>
      </c>
      <c r="JT72" s="238">
        <f t="shared" si="232"/>
        <v>0</v>
      </c>
      <c r="JU72" s="239" t="str">
        <f>IFERROR(IF(JT72&gt;20*JG72,'Referencia Parámetros'!$D$20,IF(JT72&gt;10*JG72,'Referencia Parámetros'!$D$21,IF(JT72&gt;5*JG72,'Referencia Parámetros'!$D$22, IF(JT72&gt;1,'Referencia Parámetros'!$D$23,"NO APLICA")))),"")</f>
        <v/>
      </c>
      <c r="JV72" s="240" t="str">
        <f t="shared" si="160"/>
        <v/>
      </c>
      <c r="JW72" s="241">
        <f t="shared" si="161"/>
        <v>0</v>
      </c>
      <c r="JX72" s="234">
        <f t="shared" si="233"/>
        <v>0</v>
      </c>
      <c r="JY72" s="234">
        <f t="shared" si="162"/>
        <v>0</v>
      </c>
      <c r="JZ72" s="234">
        <f t="shared" si="234"/>
        <v>0</v>
      </c>
      <c r="KA72" s="242">
        <f t="shared" si="235"/>
        <v>0</v>
      </c>
    </row>
    <row r="73" spans="1:287" x14ac:dyDescent="0.25">
      <c r="A73" s="234">
        <f t="shared" si="163"/>
        <v>61</v>
      </c>
      <c r="B73" s="235" t="str">
        <f t="shared" si="164"/>
        <v/>
      </c>
      <c r="C73" s="236" t="str">
        <f>+IFERROR(VLOOKUP(B73,'Referencia Parámetros'!$A$2:$B$18,2),"")</f>
        <v/>
      </c>
      <c r="D73" s="1"/>
      <c r="E73" s="1"/>
      <c r="F73" s="136" t="str">
        <f>IFERROR(+VLOOKUP(D73,'Año 1'!JI$14:JK$113,3,FALSE),"Completar")</f>
        <v>Completar</v>
      </c>
      <c r="G73" s="134"/>
      <c r="H73" s="134"/>
      <c r="I73" s="134"/>
      <c r="J73" s="136" t="str">
        <f>+IFERROR(VLOOKUP(D73,'Año 1'!JI$14:JS$113,7,0),"Completar")</f>
        <v>Completar</v>
      </c>
      <c r="K73" s="137" t="str">
        <f>IFERROR(VLOOKUP(D73,'Año 1'!JI$14:JS$113,8,FALSE),"Completar")</f>
        <v>Completar</v>
      </c>
      <c r="L73" s="137" t="str">
        <f>IFERROR(VLOOKUP(D73,'Año 1'!JI$14:JS$113,9,FALSE),"Completar")</f>
        <v>Completar</v>
      </c>
      <c r="M73" s="135"/>
      <c r="N73" s="136" t="str">
        <f>IFERROR(VLOOKUP(D73,'Año 1'!JI$14:JS$113,11,FALSE),"Completar")</f>
        <v>Completar</v>
      </c>
      <c r="O73" s="237">
        <f t="shared" si="165"/>
        <v>0</v>
      </c>
      <c r="P73" s="238">
        <f t="shared" si="166"/>
        <v>0</v>
      </c>
      <c r="Q73" s="239" t="str">
        <f>IFERROR(IF(P73&gt;20*C73,'Referencia Parámetros'!$D$20,IF(P73&gt;10*C73,'Referencia Parámetros'!$D$21,IF(P73&gt;5*C73,'Referencia Parámetros'!$D$22, IF(P73&gt;1,'Referencia Parámetros'!$D$23,"NO APLICA")))),"")</f>
        <v/>
      </c>
      <c r="R73" s="240" t="str">
        <f t="shared" si="105"/>
        <v/>
      </c>
      <c r="S73" s="241">
        <f t="shared" si="106"/>
        <v>0</v>
      </c>
      <c r="T73" s="234">
        <f t="shared" si="167"/>
        <v>0</v>
      </c>
      <c r="U73" s="234">
        <f t="shared" si="107"/>
        <v>0</v>
      </c>
      <c r="V73" s="234">
        <f t="shared" si="168"/>
        <v>0</v>
      </c>
      <c r="W73" s="242">
        <f t="shared" si="169"/>
        <v>0</v>
      </c>
      <c r="Y73" s="234">
        <f t="shared" si="170"/>
        <v>61</v>
      </c>
      <c r="Z73" s="235" t="str">
        <f t="shared" si="108"/>
        <v/>
      </c>
      <c r="AA73" s="236" t="str">
        <f>IFERROR(VLOOKUP(Z73,'Referencia Parámetros'!$A$2:$B$15,2),"")</f>
        <v/>
      </c>
      <c r="AB73" s="1"/>
      <c r="AC73" s="1"/>
      <c r="AD73" s="136" t="str">
        <f t="shared" si="236"/>
        <v>Completar</v>
      </c>
      <c r="AE73" s="134"/>
      <c r="AF73" s="134"/>
      <c r="AG73" s="134"/>
      <c r="AH73" s="136" t="str">
        <f t="shared" si="237"/>
        <v>Completar</v>
      </c>
      <c r="AI73" s="137" t="str">
        <f t="shared" si="238"/>
        <v>Completar</v>
      </c>
      <c r="AJ73" s="137" t="str">
        <f t="shared" si="239"/>
        <v>Completar</v>
      </c>
      <c r="AK73" s="135"/>
      <c r="AL73" s="136" t="str">
        <f t="shared" si="240"/>
        <v>Completar</v>
      </c>
      <c r="AM73" s="237">
        <f t="shared" si="171"/>
        <v>0</v>
      </c>
      <c r="AN73" s="238">
        <f t="shared" si="172"/>
        <v>0</v>
      </c>
      <c r="AO73" s="239" t="str">
        <f>IFERROR(IF(AN73&gt;20*AA73,'Referencia Parámetros'!$D$20,IF(AN73&gt;10*AA73,'Referencia Parámetros'!$D$21,IF(AN73&gt;5*AA73,'Referencia Parámetros'!$D$22, IF(AN73&gt;1,'Referencia Parámetros'!$D$23,"NO APLICA")))),"")</f>
        <v/>
      </c>
      <c r="AP73" s="240" t="str">
        <f t="shared" si="110"/>
        <v/>
      </c>
      <c r="AQ73" s="241">
        <f t="shared" si="111"/>
        <v>0</v>
      </c>
      <c r="AR73" s="234">
        <f t="shared" si="173"/>
        <v>0</v>
      </c>
      <c r="AS73" s="234">
        <f t="shared" si="112"/>
        <v>0</v>
      </c>
      <c r="AT73" s="234">
        <f t="shared" si="174"/>
        <v>0</v>
      </c>
      <c r="AU73" s="242">
        <f t="shared" si="175"/>
        <v>0</v>
      </c>
      <c r="AW73" s="234">
        <f t="shared" si="176"/>
        <v>61</v>
      </c>
      <c r="AX73" s="235" t="str">
        <f t="shared" si="113"/>
        <v/>
      </c>
      <c r="AY73" s="236" t="str">
        <f>IFERROR(VLOOKUP(AX73,'Referencia Parámetros'!$A$2:$B$15,2),"")</f>
        <v/>
      </c>
      <c r="AZ73" s="1"/>
      <c r="BA73" s="1"/>
      <c r="BB73" s="136" t="str">
        <f t="shared" si="241"/>
        <v>Completar</v>
      </c>
      <c r="BC73" s="134"/>
      <c r="BD73" s="134"/>
      <c r="BE73" s="134"/>
      <c r="BF73" s="136" t="str">
        <f t="shared" si="242"/>
        <v>Completar</v>
      </c>
      <c r="BG73" s="137" t="str">
        <f t="shared" si="243"/>
        <v>Completar</v>
      </c>
      <c r="BH73" s="137" t="str">
        <f t="shared" si="244"/>
        <v>Completar</v>
      </c>
      <c r="BI73" s="135"/>
      <c r="BJ73" s="136" t="str">
        <f t="shared" si="245"/>
        <v>Completar</v>
      </c>
      <c r="BK73" s="237">
        <f t="shared" si="177"/>
        <v>0</v>
      </c>
      <c r="BL73" s="238">
        <f t="shared" si="178"/>
        <v>0</v>
      </c>
      <c r="BM73" s="239" t="str">
        <f>IFERROR(IF(BL73&gt;20*AY73,'Referencia Parámetros'!$D$20,IF(BL73&gt;10*AY73,'Referencia Parámetros'!$D$21,IF(BL73&gt;5*AY73,'Referencia Parámetros'!$D$22, IF(BL73&gt;1,'Referencia Parámetros'!$D$23,"NO APLICA")))),"")</f>
        <v/>
      </c>
      <c r="BN73" s="240" t="str">
        <f t="shared" si="115"/>
        <v/>
      </c>
      <c r="BO73" s="241">
        <f t="shared" si="116"/>
        <v>0</v>
      </c>
      <c r="BP73" s="234">
        <f t="shared" si="179"/>
        <v>0</v>
      </c>
      <c r="BQ73" s="234">
        <f t="shared" si="117"/>
        <v>0</v>
      </c>
      <c r="BR73" s="234">
        <f t="shared" si="180"/>
        <v>0</v>
      </c>
      <c r="BS73" s="242">
        <f t="shared" si="181"/>
        <v>0</v>
      </c>
      <c r="BU73" s="234">
        <f t="shared" si="182"/>
        <v>61</v>
      </c>
      <c r="BV73" s="235" t="str">
        <f t="shared" si="118"/>
        <v/>
      </c>
      <c r="BW73" s="236" t="str">
        <f>IFERROR(VLOOKUP(BV73,'Referencia Parámetros'!$A$2:$B$15,2),"")</f>
        <v/>
      </c>
      <c r="BX73" s="1"/>
      <c r="BY73" s="1"/>
      <c r="BZ73" s="136" t="str">
        <f t="shared" si="246"/>
        <v>Completar</v>
      </c>
      <c r="CA73" s="134"/>
      <c r="CB73" s="134"/>
      <c r="CC73" s="134"/>
      <c r="CD73" s="136" t="str">
        <f t="shared" si="247"/>
        <v>Completar</v>
      </c>
      <c r="CE73" s="137" t="str">
        <f t="shared" si="248"/>
        <v>Completar</v>
      </c>
      <c r="CF73" s="137" t="str">
        <f t="shared" si="249"/>
        <v>Completar</v>
      </c>
      <c r="CG73" s="135"/>
      <c r="CH73" s="136" t="str">
        <f t="shared" si="250"/>
        <v>Completar</v>
      </c>
      <c r="CI73" s="237">
        <f t="shared" si="183"/>
        <v>0</v>
      </c>
      <c r="CJ73" s="238">
        <f t="shared" si="184"/>
        <v>0</v>
      </c>
      <c r="CK73" s="239" t="str">
        <f>IFERROR(IF(CJ73&gt;20*BW73,'Referencia Parámetros'!$D$20,IF(CJ73&gt;10*BW73,'Referencia Parámetros'!$D$21,IF(CJ73&gt;5*BW73,'Referencia Parámetros'!$D$22, IF(CJ73&gt;1,'Referencia Parámetros'!$D$23,"NO APLICA")))),"")</f>
        <v/>
      </c>
      <c r="CL73" s="240" t="str">
        <f t="shared" si="120"/>
        <v/>
      </c>
      <c r="CM73" s="241">
        <f t="shared" si="121"/>
        <v>0</v>
      </c>
      <c r="CN73" s="234">
        <f t="shared" si="185"/>
        <v>0</v>
      </c>
      <c r="CO73" s="234">
        <f t="shared" si="122"/>
        <v>0</v>
      </c>
      <c r="CP73" s="234">
        <f t="shared" si="186"/>
        <v>0</v>
      </c>
      <c r="CQ73" s="242">
        <f t="shared" si="187"/>
        <v>0</v>
      </c>
      <c r="CS73" s="234">
        <f t="shared" si="188"/>
        <v>61</v>
      </c>
      <c r="CT73" s="235" t="str">
        <f t="shared" si="123"/>
        <v/>
      </c>
      <c r="CU73" s="236" t="str">
        <f>IFERROR(+VLOOKUP(CT73,'Referencia Parámetros'!$A$2:$B$15,2),"")</f>
        <v/>
      </c>
      <c r="CV73" s="1"/>
      <c r="CW73" s="1"/>
      <c r="CX73" s="136" t="str">
        <f t="shared" si="251"/>
        <v>Completar</v>
      </c>
      <c r="CY73" s="134"/>
      <c r="CZ73" s="134"/>
      <c r="DA73" s="134"/>
      <c r="DB73" s="136" t="str">
        <f t="shared" si="252"/>
        <v>Completar</v>
      </c>
      <c r="DC73" s="137" t="str">
        <f t="shared" si="253"/>
        <v>Completar</v>
      </c>
      <c r="DD73" s="137" t="str">
        <f t="shared" si="254"/>
        <v>Completar</v>
      </c>
      <c r="DE73" s="135"/>
      <c r="DF73" s="136" t="str">
        <f t="shared" si="255"/>
        <v>Completar</v>
      </c>
      <c r="DG73" s="237">
        <f t="shared" si="189"/>
        <v>0</v>
      </c>
      <c r="DH73" s="238">
        <f t="shared" si="190"/>
        <v>0</v>
      </c>
      <c r="DI73" s="239" t="str">
        <f>IFERROR(IF(DH73&gt;20*CU73,'Referencia Parámetros'!$D$20,IF(DH73&gt;10*CU73,'Referencia Parámetros'!$D$21,IF(DH73&gt;5*CU73,'Referencia Parámetros'!$D$22, IF(DH73&gt;1,'Referencia Parámetros'!$D$23,"NO APLICA")))),"")</f>
        <v/>
      </c>
      <c r="DJ73" s="240" t="str">
        <f t="shared" si="125"/>
        <v/>
      </c>
      <c r="DK73" s="241">
        <f t="shared" si="126"/>
        <v>0</v>
      </c>
      <c r="DL73" s="234">
        <f t="shared" si="191"/>
        <v>0</v>
      </c>
      <c r="DM73" s="234">
        <f t="shared" si="127"/>
        <v>0</v>
      </c>
      <c r="DN73" s="234">
        <f t="shared" si="192"/>
        <v>0</v>
      </c>
      <c r="DO73" s="242">
        <f t="shared" si="193"/>
        <v>0</v>
      </c>
      <c r="DQ73" s="234">
        <f t="shared" si="194"/>
        <v>61</v>
      </c>
      <c r="DR73" s="235" t="str">
        <f t="shared" si="128"/>
        <v/>
      </c>
      <c r="DS73" s="236" t="str">
        <f>IFERROR(+VLOOKUP(DR73,'Referencia Parámetros'!$A$2:$B$15,2),"")</f>
        <v/>
      </c>
      <c r="DT73" s="1"/>
      <c r="DU73" s="1"/>
      <c r="DV73" s="136" t="str">
        <f t="shared" si="256"/>
        <v>Completar</v>
      </c>
      <c r="DW73" s="134"/>
      <c r="DX73" s="134"/>
      <c r="DY73" s="134"/>
      <c r="DZ73" s="136" t="str">
        <f t="shared" si="257"/>
        <v>Completar</v>
      </c>
      <c r="EA73" s="137" t="str">
        <f t="shared" si="258"/>
        <v>Completar</v>
      </c>
      <c r="EB73" s="137" t="str">
        <f t="shared" si="259"/>
        <v>Completar</v>
      </c>
      <c r="EC73" s="135"/>
      <c r="ED73" s="136" t="str">
        <f t="shared" si="260"/>
        <v>Completar</v>
      </c>
      <c r="EE73" s="237">
        <f t="shared" si="195"/>
        <v>0</v>
      </c>
      <c r="EF73" s="238">
        <f t="shared" si="196"/>
        <v>0</v>
      </c>
      <c r="EG73" s="239" t="str">
        <f>IFERROR(IF(EF73&gt;20*DS73,'Referencia Parámetros'!$D$20,IF(EF73&gt;10*DS73,'Referencia Parámetros'!$D$21,IF(EF73&gt;5*DS73,'Referencia Parámetros'!$D$22, IF(EF73&gt;1,'Referencia Parámetros'!$D$23,"NO APLICA")))),"")</f>
        <v/>
      </c>
      <c r="EH73" s="240" t="str">
        <f t="shared" si="130"/>
        <v/>
      </c>
      <c r="EI73" s="241">
        <f t="shared" si="131"/>
        <v>0</v>
      </c>
      <c r="EJ73" s="234">
        <f t="shared" si="197"/>
        <v>0</v>
      </c>
      <c r="EK73" s="234">
        <f t="shared" si="132"/>
        <v>0</v>
      </c>
      <c r="EL73" s="234">
        <f t="shared" si="198"/>
        <v>0</v>
      </c>
      <c r="EM73" s="242">
        <f t="shared" si="199"/>
        <v>0</v>
      </c>
      <c r="EO73" s="234">
        <f t="shared" si="200"/>
        <v>61</v>
      </c>
      <c r="EP73" s="235" t="str">
        <f t="shared" si="133"/>
        <v/>
      </c>
      <c r="EQ73" s="236" t="str">
        <f>IFERROR(+VLOOKUP(EP73,'Referencia Parámetros'!$A$2:$B$15,2),"")</f>
        <v/>
      </c>
      <c r="ER73" s="1"/>
      <c r="ES73" s="1"/>
      <c r="ET73" s="136" t="str">
        <f t="shared" si="261"/>
        <v>Completar</v>
      </c>
      <c r="EU73" s="134"/>
      <c r="EV73" s="134"/>
      <c r="EW73" s="134"/>
      <c r="EX73" s="136" t="str">
        <f t="shared" si="262"/>
        <v>Completar</v>
      </c>
      <c r="EY73" s="137" t="str">
        <f t="shared" si="263"/>
        <v>Completar</v>
      </c>
      <c r="EZ73" s="137" t="str">
        <f t="shared" si="264"/>
        <v>Completar</v>
      </c>
      <c r="FA73" s="135"/>
      <c r="FB73" s="136" t="str">
        <f t="shared" si="265"/>
        <v>Completar</v>
      </c>
      <c r="FC73" s="237">
        <f t="shared" si="201"/>
        <v>0</v>
      </c>
      <c r="FD73" s="238">
        <f t="shared" si="202"/>
        <v>0</v>
      </c>
      <c r="FE73" s="239" t="str">
        <f>IFERROR(IF(FD73&gt;20*EQ73,'Referencia Parámetros'!$D$20,IF(FD73&gt;10*EQ73,'Referencia Parámetros'!$D$21,IF(FD73&gt;5*EQ73,'Referencia Parámetros'!$D$22, IF(FD73&gt;1,'Referencia Parámetros'!$D$23,"NO APLICA")))),"")</f>
        <v/>
      </c>
      <c r="FF73" s="240" t="str">
        <f t="shared" si="135"/>
        <v/>
      </c>
      <c r="FG73" s="241">
        <f t="shared" si="136"/>
        <v>0</v>
      </c>
      <c r="FH73" s="234">
        <f t="shared" si="203"/>
        <v>0</v>
      </c>
      <c r="FI73" s="234">
        <f t="shared" si="137"/>
        <v>0</v>
      </c>
      <c r="FJ73" s="234">
        <f t="shared" si="204"/>
        <v>0</v>
      </c>
      <c r="FK73" s="242">
        <f t="shared" si="205"/>
        <v>0</v>
      </c>
      <c r="FM73" s="234">
        <f t="shared" si="206"/>
        <v>61</v>
      </c>
      <c r="FN73" s="235" t="str">
        <f t="shared" si="138"/>
        <v/>
      </c>
      <c r="FO73" s="236" t="str">
        <f>IFERROR(+VLOOKUP(FN73,'Referencia Parámetros'!$A$2:$B$15,2),"")</f>
        <v/>
      </c>
      <c r="FP73" s="1"/>
      <c r="FQ73" s="1"/>
      <c r="FR73" s="136" t="str">
        <f t="shared" si="266"/>
        <v>Completar</v>
      </c>
      <c r="FS73" s="134"/>
      <c r="FT73" s="134"/>
      <c r="FU73" s="134"/>
      <c r="FV73" s="136" t="str">
        <f t="shared" si="267"/>
        <v>Completar</v>
      </c>
      <c r="FW73" s="137" t="str">
        <f t="shared" si="268"/>
        <v>Completar</v>
      </c>
      <c r="FX73" s="137" t="str">
        <f t="shared" si="269"/>
        <v>Completar</v>
      </c>
      <c r="FY73" s="135"/>
      <c r="FZ73" s="136" t="str">
        <f t="shared" si="270"/>
        <v>Completar</v>
      </c>
      <c r="GA73" s="237">
        <f t="shared" si="207"/>
        <v>0</v>
      </c>
      <c r="GB73" s="238">
        <f t="shared" si="208"/>
        <v>0</v>
      </c>
      <c r="GC73" s="239" t="str">
        <f>IFERROR(IF(GB73&gt;20*FO73,'Referencia Parámetros'!$D$20,IF(GB73&gt;10*FO73,'Referencia Parámetros'!$D$21,IF(GB73&gt;5*FO73,'Referencia Parámetros'!$D$22, IF(GB73&gt;1,'Referencia Parámetros'!$D$23,"NO APLICA")))),"")</f>
        <v/>
      </c>
      <c r="GD73" s="240" t="str">
        <f t="shared" si="140"/>
        <v/>
      </c>
      <c r="GE73" s="241">
        <f t="shared" si="141"/>
        <v>0</v>
      </c>
      <c r="GF73" s="234">
        <f t="shared" si="209"/>
        <v>0</v>
      </c>
      <c r="GG73" s="234">
        <f t="shared" si="142"/>
        <v>0</v>
      </c>
      <c r="GH73" s="234">
        <f t="shared" si="210"/>
        <v>0</v>
      </c>
      <c r="GI73" s="242">
        <f t="shared" si="211"/>
        <v>0</v>
      </c>
      <c r="GK73" s="234">
        <f t="shared" si="212"/>
        <v>61</v>
      </c>
      <c r="GL73" s="235" t="str">
        <f t="shared" si="143"/>
        <v/>
      </c>
      <c r="GM73" s="236" t="str">
        <f>IFERROR(+VLOOKUP(GL73,'Referencia Parámetros'!$A$2:$B$15,2),"")</f>
        <v/>
      </c>
      <c r="GN73" s="1"/>
      <c r="GO73" s="1"/>
      <c r="GP73" s="136" t="str">
        <f t="shared" si="271"/>
        <v>Completar</v>
      </c>
      <c r="GQ73" s="134"/>
      <c r="GR73" s="134"/>
      <c r="GS73" s="134"/>
      <c r="GT73" s="136" t="str">
        <f t="shared" si="272"/>
        <v>Completar</v>
      </c>
      <c r="GU73" s="137" t="str">
        <f t="shared" si="273"/>
        <v>Completar</v>
      </c>
      <c r="GV73" s="137" t="str">
        <f t="shared" si="274"/>
        <v>Completar</v>
      </c>
      <c r="GW73" s="135"/>
      <c r="GX73" s="136" t="str">
        <f t="shared" si="275"/>
        <v>Completar</v>
      </c>
      <c r="GY73" s="237">
        <f t="shared" si="213"/>
        <v>0</v>
      </c>
      <c r="GZ73" s="238">
        <f t="shared" si="214"/>
        <v>0</v>
      </c>
      <c r="HA73" s="239" t="str">
        <f>IFERROR(IF(GZ73&gt;20*GM73,'Referencia Parámetros'!$D$20,IF(GZ73&gt;10*GM73,'Referencia Parámetros'!$D$21,IF(GZ73&gt;5*GM73,'Referencia Parámetros'!$D$22, IF(GZ73&gt;1,'Referencia Parámetros'!$D$23,"NO APLICA")))),"")</f>
        <v/>
      </c>
      <c r="HB73" s="240" t="str">
        <f t="shared" si="145"/>
        <v/>
      </c>
      <c r="HC73" s="241">
        <f t="shared" si="146"/>
        <v>0</v>
      </c>
      <c r="HD73" s="234">
        <f t="shared" si="215"/>
        <v>0</v>
      </c>
      <c r="HE73" s="234">
        <f t="shared" si="147"/>
        <v>0</v>
      </c>
      <c r="HF73" s="234">
        <f t="shared" si="216"/>
        <v>0</v>
      </c>
      <c r="HG73" s="242">
        <f t="shared" si="217"/>
        <v>0</v>
      </c>
      <c r="HI73" s="234">
        <f t="shared" si="218"/>
        <v>61</v>
      </c>
      <c r="HJ73" s="235" t="str">
        <f t="shared" si="148"/>
        <v/>
      </c>
      <c r="HK73" s="236" t="str">
        <f>IFERROR(+VLOOKUP(HJ73,'Referencia Parámetros'!$A$2:$B$15,2),"")</f>
        <v/>
      </c>
      <c r="HL73" s="1"/>
      <c r="HM73" s="1"/>
      <c r="HN73" s="136" t="str">
        <f t="shared" si="276"/>
        <v>Completar</v>
      </c>
      <c r="HO73" s="134"/>
      <c r="HP73" s="134"/>
      <c r="HQ73" s="134"/>
      <c r="HR73" s="136" t="str">
        <f t="shared" si="277"/>
        <v>Completar</v>
      </c>
      <c r="HS73" s="137" t="str">
        <f t="shared" si="278"/>
        <v>Completar</v>
      </c>
      <c r="HT73" s="137" t="str">
        <f t="shared" si="279"/>
        <v>Completar</v>
      </c>
      <c r="HU73" s="135"/>
      <c r="HV73" s="136" t="str">
        <f t="shared" si="280"/>
        <v>Completar</v>
      </c>
      <c r="HW73" s="237">
        <f t="shared" si="219"/>
        <v>0</v>
      </c>
      <c r="HX73" s="238">
        <f t="shared" si="220"/>
        <v>0</v>
      </c>
      <c r="HY73" s="239" t="str">
        <f>IFERROR(IF(HX73&gt;20*HK73,'Referencia Parámetros'!$D$20,IF(HX73&gt;10*HK73,'Referencia Parámetros'!$D$21,IF(HX73&gt;5*HK73,'Referencia Parámetros'!$D$22, IF(HX73&gt;1,'Referencia Parámetros'!$D$23,"NO APLICA")))),"")</f>
        <v/>
      </c>
      <c r="HZ73" s="240" t="str">
        <f t="shared" si="150"/>
        <v/>
      </c>
      <c r="IA73" s="241">
        <f t="shared" si="151"/>
        <v>0</v>
      </c>
      <c r="IB73" s="234">
        <f t="shared" si="221"/>
        <v>0</v>
      </c>
      <c r="IC73" s="234">
        <f t="shared" si="152"/>
        <v>0</v>
      </c>
      <c r="ID73" s="234">
        <f t="shared" si="222"/>
        <v>0</v>
      </c>
      <c r="IE73" s="242">
        <f t="shared" si="223"/>
        <v>0</v>
      </c>
      <c r="IG73" s="234">
        <f t="shared" si="224"/>
        <v>61</v>
      </c>
      <c r="IH73" s="235" t="str">
        <f t="shared" si="153"/>
        <v/>
      </c>
      <c r="II73" s="236" t="str">
        <f>IFERROR(+VLOOKUP(IH73,'Referencia Parámetros'!$A$2:$B$15,2),"")</f>
        <v/>
      </c>
      <c r="IJ73" s="1"/>
      <c r="IK73" s="1"/>
      <c r="IL73" s="136" t="str">
        <f t="shared" si="281"/>
        <v>Completar</v>
      </c>
      <c r="IM73" s="134"/>
      <c r="IN73" s="134"/>
      <c r="IO73" s="134"/>
      <c r="IP73" s="136" t="str">
        <f t="shared" si="282"/>
        <v>Completar</v>
      </c>
      <c r="IQ73" s="137" t="str">
        <f t="shared" si="283"/>
        <v>Completar</v>
      </c>
      <c r="IR73" s="137" t="str">
        <f t="shared" si="284"/>
        <v>Completar</v>
      </c>
      <c r="IS73" s="135"/>
      <c r="IT73" s="136" t="str">
        <f t="shared" si="285"/>
        <v>Completar</v>
      </c>
      <c r="IU73" s="237">
        <f t="shared" si="225"/>
        <v>0</v>
      </c>
      <c r="IV73" s="238">
        <f t="shared" si="226"/>
        <v>0</v>
      </c>
      <c r="IW73" s="239" t="str">
        <f>IFERROR(IF(IV73&gt;20*II73,'Referencia Parámetros'!$D$20,IF(IV73&gt;10*II73,'Referencia Parámetros'!$D$21,IF(IV73&gt;5*II73,'Referencia Parámetros'!$D$22, IF(IV73&gt;1,'Referencia Parámetros'!$D$23,"NO APLICA")))),"")</f>
        <v/>
      </c>
      <c r="IX73" s="240" t="str">
        <f t="shared" si="155"/>
        <v/>
      </c>
      <c r="IY73" s="241">
        <f t="shared" si="156"/>
        <v>0</v>
      </c>
      <c r="IZ73" s="234">
        <f t="shared" si="227"/>
        <v>0</v>
      </c>
      <c r="JA73" s="234">
        <f t="shared" si="157"/>
        <v>0</v>
      </c>
      <c r="JB73" s="234">
        <f t="shared" si="228"/>
        <v>0</v>
      </c>
      <c r="JC73" s="242">
        <f t="shared" si="229"/>
        <v>0</v>
      </c>
      <c r="JD73" s="198"/>
      <c r="JE73" s="234">
        <f t="shared" si="230"/>
        <v>61</v>
      </c>
      <c r="JF73" s="235" t="str">
        <f t="shared" si="158"/>
        <v/>
      </c>
      <c r="JG73" s="236" t="str">
        <f>IFERROR(+VLOOKUP(JF73,'Referencia Parámetros'!$A$2:$B$15,2),"")</f>
        <v/>
      </c>
      <c r="JH73" s="1"/>
      <c r="JI73" s="1"/>
      <c r="JJ73" s="136" t="str">
        <f t="shared" si="286"/>
        <v>Completar</v>
      </c>
      <c r="JK73" s="134"/>
      <c r="JL73" s="134"/>
      <c r="JM73" s="134"/>
      <c r="JN73" s="136" t="str">
        <f t="shared" si="287"/>
        <v>Completar</v>
      </c>
      <c r="JO73" s="137" t="str">
        <f t="shared" si="288"/>
        <v>Completar</v>
      </c>
      <c r="JP73" s="137" t="str">
        <f t="shared" si="289"/>
        <v>Completar</v>
      </c>
      <c r="JQ73" s="135"/>
      <c r="JR73" s="136" t="str">
        <f t="shared" si="290"/>
        <v>Completar</v>
      </c>
      <c r="JS73" s="237">
        <f t="shared" si="231"/>
        <v>0</v>
      </c>
      <c r="JT73" s="238">
        <f t="shared" si="232"/>
        <v>0</v>
      </c>
      <c r="JU73" s="239" t="str">
        <f>IFERROR(IF(JT73&gt;20*JG73,'Referencia Parámetros'!$D$20,IF(JT73&gt;10*JG73,'Referencia Parámetros'!$D$21,IF(JT73&gt;5*JG73,'Referencia Parámetros'!$D$22, IF(JT73&gt;1,'Referencia Parámetros'!$D$23,"NO APLICA")))),"")</f>
        <v/>
      </c>
      <c r="JV73" s="240" t="str">
        <f t="shared" si="160"/>
        <v/>
      </c>
      <c r="JW73" s="241">
        <f t="shared" si="161"/>
        <v>0</v>
      </c>
      <c r="JX73" s="234">
        <f t="shared" si="233"/>
        <v>0</v>
      </c>
      <c r="JY73" s="234">
        <f t="shared" si="162"/>
        <v>0</v>
      </c>
      <c r="JZ73" s="234">
        <f t="shared" si="234"/>
        <v>0</v>
      </c>
      <c r="KA73" s="242">
        <f t="shared" si="235"/>
        <v>0</v>
      </c>
    </row>
    <row r="74" spans="1:287" x14ac:dyDescent="0.25">
      <c r="A74" s="234">
        <f t="shared" si="163"/>
        <v>62</v>
      </c>
      <c r="B74" s="235" t="str">
        <f t="shared" si="164"/>
        <v/>
      </c>
      <c r="C74" s="236" t="str">
        <f>+IFERROR(VLOOKUP(B74,'Referencia Parámetros'!$A$2:$B$18,2),"")</f>
        <v/>
      </c>
      <c r="D74" s="1"/>
      <c r="E74" s="1"/>
      <c r="F74" s="136" t="str">
        <f>IFERROR(+VLOOKUP(D74,'Año 1'!JI$14:JK$113,3,FALSE),"Completar")</f>
        <v>Completar</v>
      </c>
      <c r="G74" s="134"/>
      <c r="H74" s="134"/>
      <c r="I74" s="134"/>
      <c r="J74" s="136" t="str">
        <f>+IFERROR(VLOOKUP(D74,'Año 1'!JI$14:JS$113,7,0),"Completar")</f>
        <v>Completar</v>
      </c>
      <c r="K74" s="137" t="str">
        <f>IFERROR(VLOOKUP(D74,'Año 1'!JI$14:JS$113,8,FALSE),"Completar")</f>
        <v>Completar</v>
      </c>
      <c r="L74" s="137" t="str">
        <f>IFERROR(VLOOKUP(D74,'Año 1'!JI$14:JS$113,9,FALSE),"Completar")</f>
        <v>Completar</v>
      </c>
      <c r="M74" s="135"/>
      <c r="N74" s="136" t="str">
        <f>IFERROR(VLOOKUP(D74,'Año 1'!JI$14:JS$113,11,FALSE),"Completar")</f>
        <v>Completar</v>
      </c>
      <c r="O74" s="237">
        <f t="shared" si="165"/>
        <v>0</v>
      </c>
      <c r="P74" s="238">
        <f t="shared" si="166"/>
        <v>0</v>
      </c>
      <c r="Q74" s="239" t="str">
        <f>IFERROR(IF(P74&gt;20*C74,'Referencia Parámetros'!$D$20,IF(P74&gt;10*C74,'Referencia Parámetros'!$D$21,IF(P74&gt;5*C74,'Referencia Parámetros'!$D$22, IF(P74&gt;1,'Referencia Parámetros'!$D$23,"NO APLICA")))),"")</f>
        <v/>
      </c>
      <c r="R74" s="240" t="str">
        <f t="shared" si="105"/>
        <v/>
      </c>
      <c r="S74" s="241">
        <f t="shared" si="106"/>
        <v>0</v>
      </c>
      <c r="T74" s="234">
        <f t="shared" si="167"/>
        <v>0</v>
      </c>
      <c r="U74" s="234">
        <f t="shared" si="107"/>
        <v>0</v>
      </c>
      <c r="V74" s="234">
        <f t="shared" si="168"/>
        <v>0</v>
      </c>
      <c r="W74" s="242">
        <f t="shared" si="169"/>
        <v>0</v>
      </c>
      <c r="Y74" s="234">
        <f t="shared" si="170"/>
        <v>62</v>
      </c>
      <c r="Z74" s="235" t="str">
        <f t="shared" si="108"/>
        <v/>
      </c>
      <c r="AA74" s="236" t="str">
        <f>IFERROR(VLOOKUP(Z74,'Referencia Parámetros'!$A$2:$B$15,2),"")</f>
        <v/>
      </c>
      <c r="AB74" s="1"/>
      <c r="AC74" s="1"/>
      <c r="AD74" s="136" t="str">
        <f t="shared" si="236"/>
        <v>Completar</v>
      </c>
      <c r="AE74" s="134"/>
      <c r="AF74" s="134"/>
      <c r="AG74" s="134"/>
      <c r="AH74" s="136" t="str">
        <f t="shared" si="237"/>
        <v>Completar</v>
      </c>
      <c r="AI74" s="137" t="str">
        <f t="shared" si="238"/>
        <v>Completar</v>
      </c>
      <c r="AJ74" s="137" t="str">
        <f t="shared" si="239"/>
        <v>Completar</v>
      </c>
      <c r="AK74" s="135"/>
      <c r="AL74" s="136" t="str">
        <f t="shared" si="240"/>
        <v>Completar</v>
      </c>
      <c r="AM74" s="237">
        <f t="shared" si="171"/>
        <v>0</v>
      </c>
      <c r="AN74" s="238">
        <f t="shared" si="172"/>
        <v>0</v>
      </c>
      <c r="AO74" s="239" t="str">
        <f>IFERROR(IF(AN74&gt;20*AA74,'Referencia Parámetros'!$D$20,IF(AN74&gt;10*AA74,'Referencia Parámetros'!$D$21,IF(AN74&gt;5*AA74,'Referencia Parámetros'!$D$22, IF(AN74&gt;1,'Referencia Parámetros'!$D$23,"NO APLICA")))),"")</f>
        <v/>
      </c>
      <c r="AP74" s="240" t="str">
        <f t="shared" si="110"/>
        <v/>
      </c>
      <c r="AQ74" s="241">
        <f t="shared" si="111"/>
        <v>0</v>
      </c>
      <c r="AR74" s="234">
        <f t="shared" si="173"/>
        <v>0</v>
      </c>
      <c r="AS74" s="234">
        <f t="shared" si="112"/>
        <v>0</v>
      </c>
      <c r="AT74" s="234">
        <f t="shared" si="174"/>
        <v>0</v>
      </c>
      <c r="AU74" s="242">
        <f t="shared" si="175"/>
        <v>0</v>
      </c>
      <c r="AW74" s="234">
        <f t="shared" si="176"/>
        <v>62</v>
      </c>
      <c r="AX74" s="235" t="str">
        <f t="shared" si="113"/>
        <v/>
      </c>
      <c r="AY74" s="236" t="str">
        <f>IFERROR(VLOOKUP(AX74,'Referencia Parámetros'!$A$2:$B$15,2),"")</f>
        <v/>
      </c>
      <c r="AZ74" s="1"/>
      <c r="BA74" s="1"/>
      <c r="BB74" s="136" t="str">
        <f t="shared" si="241"/>
        <v>Completar</v>
      </c>
      <c r="BC74" s="134"/>
      <c r="BD74" s="134"/>
      <c r="BE74" s="134"/>
      <c r="BF74" s="136" t="str">
        <f t="shared" si="242"/>
        <v>Completar</v>
      </c>
      <c r="BG74" s="137" t="str">
        <f t="shared" si="243"/>
        <v>Completar</v>
      </c>
      <c r="BH74" s="137" t="str">
        <f t="shared" si="244"/>
        <v>Completar</v>
      </c>
      <c r="BI74" s="135"/>
      <c r="BJ74" s="136" t="str">
        <f t="shared" si="245"/>
        <v>Completar</v>
      </c>
      <c r="BK74" s="237">
        <f t="shared" si="177"/>
        <v>0</v>
      </c>
      <c r="BL74" s="238">
        <f t="shared" si="178"/>
        <v>0</v>
      </c>
      <c r="BM74" s="239" t="str">
        <f>IFERROR(IF(BL74&gt;20*AY74,'Referencia Parámetros'!$D$20,IF(BL74&gt;10*AY74,'Referencia Parámetros'!$D$21,IF(BL74&gt;5*AY74,'Referencia Parámetros'!$D$22, IF(BL74&gt;1,'Referencia Parámetros'!$D$23,"NO APLICA")))),"")</f>
        <v/>
      </c>
      <c r="BN74" s="240" t="str">
        <f t="shared" si="115"/>
        <v/>
      </c>
      <c r="BO74" s="241">
        <f t="shared" si="116"/>
        <v>0</v>
      </c>
      <c r="BP74" s="234">
        <f t="shared" si="179"/>
        <v>0</v>
      </c>
      <c r="BQ74" s="234">
        <f t="shared" si="117"/>
        <v>0</v>
      </c>
      <c r="BR74" s="234">
        <f t="shared" si="180"/>
        <v>0</v>
      </c>
      <c r="BS74" s="242">
        <f t="shared" si="181"/>
        <v>0</v>
      </c>
      <c r="BU74" s="234">
        <f t="shared" si="182"/>
        <v>62</v>
      </c>
      <c r="BV74" s="235" t="str">
        <f t="shared" si="118"/>
        <v/>
      </c>
      <c r="BW74" s="236" t="str">
        <f>IFERROR(VLOOKUP(BV74,'Referencia Parámetros'!$A$2:$B$15,2),"")</f>
        <v/>
      </c>
      <c r="BX74" s="1"/>
      <c r="BY74" s="1"/>
      <c r="BZ74" s="136" t="str">
        <f t="shared" si="246"/>
        <v>Completar</v>
      </c>
      <c r="CA74" s="134"/>
      <c r="CB74" s="134"/>
      <c r="CC74" s="134"/>
      <c r="CD74" s="136" t="str">
        <f t="shared" si="247"/>
        <v>Completar</v>
      </c>
      <c r="CE74" s="137" t="str">
        <f t="shared" si="248"/>
        <v>Completar</v>
      </c>
      <c r="CF74" s="137" t="str">
        <f t="shared" si="249"/>
        <v>Completar</v>
      </c>
      <c r="CG74" s="135"/>
      <c r="CH74" s="136" t="str">
        <f t="shared" si="250"/>
        <v>Completar</v>
      </c>
      <c r="CI74" s="237">
        <f t="shared" si="183"/>
        <v>0</v>
      </c>
      <c r="CJ74" s="238">
        <f t="shared" si="184"/>
        <v>0</v>
      </c>
      <c r="CK74" s="239" t="str">
        <f>IFERROR(IF(CJ74&gt;20*BW74,'Referencia Parámetros'!$D$20,IF(CJ74&gt;10*BW74,'Referencia Parámetros'!$D$21,IF(CJ74&gt;5*BW74,'Referencia Parámetros'!$D$22, IF(CJ74&gt;1,'Referencia Parámetros'!$D$23,"NO APLICA")))),"")</f>
        <v/>
      </c>
      <c r="CL74" s="240" t="str">
        <f t="shared" si="120"/>
        <v/>
      </c>
      <c r="CM74" s="241">
        <f t="shared" si="121"/>
        <v>0</v>
      </c>
      <c r="CN74" s="234">
        <f t="shared" si="185"/>
        <v>0</v>
      </c>
      <c r="CO74" s="234">
        <f t="shared" si="122"/>
        <v>0</v>
      </c>
      <c r="CP74" s="234">
        <f t="shared" si="186"/>
        <v>0</v>
      </c>
      <c r="CQ74" s="242">
        <f t="shared" si="187"/>
        <v>0</v>
      </c>
      <c r="CS74" s="234">
        <f t="shared" si="188"/>
        <v>62</v>
      </c>
      <c r="CT74" s="235" t="str">
        <f t="shared" si="123"/>
        <v/>
      </c>
      <c r="CU74" s="236" t="str">
        <f>IFERROR(+VLOOKUP(CT74,'Referencia Parámetros'!$A$2:$B$15,2),"")</f>
        <v/>
      </c>
      <c r="CV74" s="1"/>
      <c r="CW74" s="1"/>
      <c r="CX74" s="136" t="str">
        <f t="shared" si="251"/>
        <v>Completar</v>
      </c>
      <c r="CY74" s="134"/>
      <c r="CZ74" s="134"/>
      <c r="DA74" s="134"/>
      <c r="DB74" s="136" t="str">
        <f t="shared" si="252"/>
        <v>Completar</v>
      </c>
      <c r="DC74" s="137" t="str">
        <f t="shared" si="253"/>
        <v>Completar</v>
      </c>
      <c r="DD74" s="137" t="str">
        <f t="shared" si="254"/>
        <v>Completar</v>
      </c>
      <c r="DE74" s="135"/>
      <c r="DF74" s="136" t="str">
        <f t="shared" si="255"/>
        <v>Completar</v>
      </c>
      <c r="DG74" s="237">
        <f t="shared" si="189"/>
        <v>0</v>
      </c>
      <c r="DH74" s="238">
        <f t="shared" si="190"/>
        <v>0</v>
      </c>
      <c r="DI74" s="239" t="str">
        <f>IFERROR(IF(DH74&gt;20*CU74,'Referencia Parámetros'!$D$20,IF(DH74&gt;10*CU74,'Referencia Parámetros'!$D$21,IF(DH74&gt;5*CU74,'Referencia Parámetros'!$D$22, IF(DH74&gt;1,'Referencia Parámetros'!$D$23,"NO APLICA")))),"")</f>
        <v/>
      </c>
      <c r="DJ74" s="240" t="str">
        <f t="shared" si="125"/>
        <v/>
      </c>
      <c r="DK74" s="241">
        <f t="shared" si="126"/>
        <v>0</v>
      </c>
      <c r="DL74" s="234">
        <f t="shared" si="191"/>
        <v>0</v>
      </c>
      <c r="DM74" s="234">
        <f t="shared" si="127"/>
        <v>0</v>
      </c>
      <c r="DN74" s="234">
        <f t="shared" si="192"/>
        <v>0</v>
      </c>
      <c r="DO74" s="242">
        <f t="shared" si="193"/>
        <v>0</v>
      </c>
      <c r="DQ74" s="234">
        <f t="shared" si="194"/>
        <v>62</v>
      </c>
      <c r="DR74" s="235" t="str">
        <f t="shared" si="128"/>
        <v/>
      </c>
      <c r="DS74" s="236" t="str">
        <f>IFERROR(+VLOOKUP(DR74,'Referencia Parámetros'!$A$2:$B$15,2),"")</f>
        <v/>
      </c>
      <c r="DT74" s="1"/>
      <c r="DU74" s="1"/>
      <c r="DV74" s="136" t="str">
        <f t="shared" si="256"/>
        <v>Completar</v>
      </c>
      <c r="DW74" s="134"/>
      <c r="DX74" s="134"/>
      <c r="DY74" s="134"/>
      <c r="DZ74" s="136" t="str">
        <f t="shared" si="257"/>
        <v>Completar</v>
      </c>
      <c r="EA74" s="137" t="str">
        <f t="shared" si="258"/>
        <v>Completar</v>
      </c>
      <c r="EB74" s="137" t="str">
        <f t="shared" si="259"/>
        <v>Completar</v>
      </c>
      <c r="EC74" s="135"/>
      <c r="ED74" s="136" t="str">
        <f t="shared" si="260"/>
        <v>Completar</v>
      </c>
      <c r="EE74" s="237">
        <f t="shared" si="195"/>
        <v>0</v>
      </c>
      <c r="EF74" s="238">
        <f t="shared" si="196"/>
        <v>0</v>
      </c>
      <c r="EG74" s="239" t="str">
        <f>IFERROR(IF(EF74&gt;20*DS74,'Referencia Parámetros'!$D$20,IF(EF74&gt;10*DS74,'Referencia Parámetros'!$D$21,IF(EF74&gt;5*DS74,'Referencia Parámetros'!$D$22, IF(EF74&gt;1,'Referencia Parámetros'!$D$23,"NO APLICA")))),"")</f>
        <v/>
      </c>
      <c r="EH74" s="240" t="str">
        <f t="shared" si="130"/>
        <v/>
      </c>
      <c r="EI74" s="241">
        <f t="shared" si="131"/>
        <v>0</v>
      </c>
      <c r="EJ74" s="234">
        <f t="shared" si="197"/>
        <v>0</v>
      </c>
      <c r="EK74" s="234">
        <f t="shared" si="132"/>
        <v>0</v>
      </c>
      <c r="EL74" s="234">
        <f t="shared" si="198"/>
        <v>0</v>
      </c>
      <c r="EM74" s="242">
        <f t="shared" si="199"/>
        <v>0</v>
      </c>
      <c r="EO74" s="234">
        <f t="shared" si="200"/>
        <v>62</v>
      </c>
      <c r="EP74" s="235" t="str">
        <f t="shared" si="133"/>
        <v/>
      </c>
      <c r="EQ74" s="236" t="str">
        <f>IFERROR(+VLOOKUP(EP74,'Referencia Parámetros'!$A$2:$B$15,2),"")</f>
        <v/>
      </c>
      <c r="ER74" s="1"/>
      <c r="ES74" s="1"/>
      <c r="ET74" s="136" t="str">
        <f t="shared" si="261"/>
        <v>Completar</v>
      </c>
      <c r="EU74" s="134"/>
      <c r="EV74" s="134"/>
      <c r="EW74" s="134"/>
      <c r="EX74" s="136" t="str">
        <f t="shared" si="262"/>
        <v>Completar</v>
      </c>
      <c r="EY74" s="137" t="str">
        <f t="shared" si="263"/>
        <v>Completar</v>
      </c>
      <c r="EZ74" s="137" t="str">
        <f t="shared" si="264"/>
        <v>Completar</v>
      </c>
      <c r="FA74" s="135"/>
      <c r="FB74" s="136" t="str">
        <f t="shared" si="265"/>
        <v>Completar</v>
      </c>
      <c r="FC74" s="237">
        <f t="shared" si="201"/>
        <v>0</v>
      </c>
      <c r="FD74" s="238">
        <f t="shared" si="202"/>
        <v>0</v>
      </c>
      <c r="FE74" s="239" t="str">
        <f>IFERROR(IF(FD74&gt;20*EQ74,'Referencia Parámetros'!$D$20,IF(FD74&gt;10*EQ74,'Referencia Parámetros'!$D$21,IF(FD74&gt;5*EQ74,'Referencia Parámetros'!$D$22, IF(FD74&gt;1,'Referencia Parámetros'!$D$23,"NO APLICA")))),"")</f>
        <v/>
      </c>
      <c r="FF74" s="240" t="str">
        <f t="shared" si="135"/>
        <v/>
      </c>
      <c r="FG74" s="241">
        <f t="shared" si="136"/>
        <v>0</v>
      </c>
      <c r="FH74" s="234">
        <f t="shared" si="203"/>
        <v>0</v>
      </c>
      <c r="FI74" s="234">
        <f t="shared" si="137"/>
        <v>0</v>
      </c>
      <c r="FJ74" s="234">
        <f t="shared" si="204"/>
        <v>0</v>
      </c>
      <c r="FK74" s="242">
        <f t="shared" si="205"/>
        <v>0</v>
      </c>
      <c r="FM74" s="234">
        <f t="shared" si="206"/>
        <v>62</v>
      </c>
      <c r="FN74" s="235" t="str">
        <f t="shared" si="138"/>
        <v/>
      </c>
      <c r="FO74" s="236" t="str">
        <f>IFERROR(+VLOOKUP(FN74,'Referencia Parámetros'!$A$2:$B$15,2),"")</f>
        <v/>
      </c>
      <c r="FP74" s="1"/>
      <c r="FQ74" s="1"/>
      <c r="FR74" s="136" t="str">
        <f t="shared" si="266"/>
        <v>Completar</v>
      </c>
      <c r="FS74" s="134"/>
      <c r="FT74" s="134"/>
      <c r="FU74" s="134"/>
      <c r="FV74" s="136" t="str">
        <f t="shared" si="267"/>
        <v>Completar</v>
      </c>
      <c r="FW74" s="137" t="str">
        <f t="shared" si="268"/>
        <v>Completar</v>
      </c>
      <c r="FX74" s="137" t="str">
        <f t="shared" si="269"/>
        <v>Completar</v>
      </c>
      <c r="FY74" s="135"/>
      <c r="FZ74" s="136" t="str">
        <f t="shared" si="270"/>
        <v>Completar</v>
      </c>
      <c r="GA74" s="237">
        <f t="shared" si="207"/>
        <v>0</v>
      </c>
      <c r="GB74" s="238">
        <f t="shared" si="208"/>
        <v>0</v>
      </c>
      <c r="GC74" s="239" t="str">
        <f>IFERROR(IF(GB74&gt;20*FO74,'Referencia Parámetros'!$D$20,IF(GB74&gt;10*FO74,'Referencia Parámetros'!$D$21,IF(GB74&gt;5*FO74,'Referencia Parámetros'!$D$22, IF(GB74&gt;1,'Referencia Parámetros'!$D$23,"NO APLICA")))),"")</f>
        <v/>
      </c>
      <c r="GD74" s="240" t="str">
        <f t="shared" si="140"/>
        <v/>
      </c>
      <c r="GE74" s="241">
        <f t="shared" si="141"/>
        <v>0</v>
      </c>
      <c r="GF74" s="234">
        <f t="shared" si="209"/>
        <v>0</v>
      </c>
      <c r="GG74" s="234">
        <f t="shared" si="142"/>
        <v>0</v>
      </c>
      <c r="GH74" s="234">
        <f t="shared" si="210"/>
        <v>0</v>
      </c>
      <c r="GI74" s="242">
        <f t="shared" si="211"/>
        <v>0</v>
      </c>
      <c r="GK74" s="234">
        <f t="shared" si="212"/>
        <v>62</v>
      </c>
      <c r="GL74" s="235" t="str">
        <f t="shared" si="143"/>
        <v/>
      </c>
      <c r="GM74" s="236" t="str">
        <f>IFERROR(+VLOOKUP(GL74,'Referencia Parámetros'!$A$2:$B$15,2),"")</f>
        <v/>
      </c>
      <c r="GN74" s="1"/>
      <c r="GO74" s="1"/>
      <c r="GP74" s="136" t="str">
        <f t="shared" si="271"/>
        <v>Completar</v>
      </c>
      <c r="GQ74" s="134"/>
      <c r="GR74" s="134"/>
      <c r="GS74" s="134"/>
      <c r="GT74" s="136" t="str">
        <f t="shared" si="272"/>
        <v>Completar</v>
      </c>
      <c r="GU74" s="137" t="str">
        <f t="shared" si="273"/>
        <v>Completar</v>
      </c>
      <c r="GV74" s="137" t="str">
        <f t="shared" si="274"/>
        <v>Completar</v>
      </c>
      <c r="GW74" s="135"/>
      <c r="GX74" s="136" t="str">
        <f t="shared" si="275"/>
        <v>Completar</v>
      </c>
      <c r="GY74" s="237">
        <f t="shared" si="213"/>
        <v>0</v>
      </c>
      <c r="GZ74" s="238">
        <f t="shared" si="214"/>
        <v>0</v>
      </c>
      <c r="HA74" s="239" t="str">
        <f>IFERROR(IF(GZ74&gt;20*GM74,'Referencia Parámetros'!$D$20,IF(GZ74&gt;10*GM74,'Referencia Parámetros'!$D$21,IF(GZ74&gt;5*GM74,'Referencia Parámetros'!$D$22, IF(GZ74&gt;1,'Referencia Parámetros'!$D$23,"NO APLICA")))),"")</f>
        <v/>
      </c>
      <c r="HB74" s="240" t="str">
        <f t="shared" si="145"/>
        <v/>
      </c>
      <c r="HC74" s="241">
        <f t="shared" si="146"/>
        <v>0</v>
      </c>
      <c r="HD74" s="234">
        <f t="shared" si="215"/>
        <v>0</v>
      </c>
      <c r="HE74" s="234">
        <f t="shared" si="147"/>
        <v>0</v>
      </c>
      <c r="HF74" s="234">
        <f t="shared" si="216"/>
        <v>0</v>
      </c>
      <c r="HG74" s="242">
        <f t="shared" si="217"/>
        <v>0</v>
      </c>
      <c r="HI74" s="234">
        <f t="shared" si="218"/>
        <v>62</v>
      </c>
      <c r="HJ74" s="235" t="str">
        <f t="shared" si="148"/>
        <v/>
      </c>
      <c r="HK74" s="236" t="str">
        <f>IFERROR(+VLOOKUP(HJ74,'Referencia Parámetros'!$A$2:$B$15,2),"")</f>
        <v/>
      </c>
      <c r="HL74" s="1"/>
      <c r="HM74" s="1"/>
      <c r="HN74" s="136" t="str">
        <f t="shared" si="276"/>
        <v>Completar</v>
      </c>
      <c r="HO74" s="134"/>
      <c r="HP74" s="134"/>
      <c r="HQ74" s="134"/>
      <c r="HR74" s="136" t="str">
        <f t="shared" si="277"/>
        <v>Completar</v>
      </c>
      <c r="HS74" s="137" t="str">
        <f t="shared" si="278"/>
        <v>Completar</v>
      </c>
      <c r="HT74" s="137" t="str">
        <f t="shared" si="279"/>
        <v>Completar</v>
      </c>
      <c r="HU74" s="135"/>
      <c r="HV74" s="136" t="str">
        <f t="shared" si="280"/>
        <v>Completar</v>
      </c>
      <c r="HW74" s="237">
        <f t="shared" si="219"/>
        <v>0</v>
      </c>
      <c r="HX74" s="238">
        <f t="shared" si="220"/>
        <v>0</v>
      </c>
      <c r="HY74" s="239" t="str">
        <f>IFERROR(IF(HX74&gt;20*HK74,'Referencia Parámetros'!$D$20,IF(HX74&gt;10*HK74,'Referencia Parámetros'!$D$21,IF(HX74&gt;5*HK74,'Referencia Parámetros'!$D$22, IF(HX74&gt;1,'Referencia Parámetros'!$D$23,"NO APLICA")))),"")</f>
        <v/>
      </c>
      <c r="HZ74" s="240" t="str">
        <f t="shared" si="150"/>
        <v/>
      </c>
      <c r="IA74" s="241">
        <f t="shared" si="151"/>
        <v>0</v>
      </c>
      <c r="IB74" s="234">
        <f t="shared" si="221"/>
        <v>0</v>
      </c>
      <c r="IC74" s="234">
        <f t="shared" si="152"/>
        <v>0</v>
      </c>
      <c r="ID74" s="234">
        <f t="shared" si="222"/>
        <v>0</v>
      </c>
      <c r="IE74" s="242">
        <f t="shared" si="223"/>
        <v>0</v>
      </c>
      <c r="IG74" s="234">
        <f t="shared" si="224"/>
        <v>62</v>
      </c>
      <c r="IH74" s="235" t="str">
        <f t="shared" si="153"/>
        <v/>
      </c>
      <c r="II74" s="236" t="str">
        <f>IFERROR(+VLOOKUP(IH74,'Referencia Parámetros'!$A$2:$B$15,2),"")</f>
        <v/>
      </c>
      <c r="IJ74" s="1"/>
      <c r="IK74" s="1"/>
      <c r="IL74" s="136" t="str">
        <f t="shared" si="281"/>
        <v>Completar</v>
      </c>
      <c r="IM74" s="134"/>
      <c r="IN74" s="134"/>
      <c r="IO74" s="134"/>
      <c r="IP74" s="136" t="str">
        <f t="shared" si="282"/>
        <v>Completar</v>
      </c>
      <c r="IQ74" s="137" t="str">
        <f t="shared" si="283"/>
        <v>Completar</v>
      </c>
      <c r="IR74" s="137" t="str">
        <f t="shared" si="284"/>
        <v>Completar</v>
      </c>
      <c r="IS74" s="135"/>
      <c r="IT74" s="136" t="str">
        <f t="shared" si="285"/>
        <v>Completar</v>
      </c>
      <c r="IU74" s="237">
        <f t="shared" si="225"/>
        <v>0</v>
      </c>
      <c r="IV74" s="238">
        <f t="shared" si="226"/>
        <v>0</v>
      </c>
      <c r="IW74" s="239" t="str">
        <f>IFERROR(IF(IV74&gt;20*II74,'Referencia Parámetros'!$D$20,IF(IV74&gt;10*II74,'Referencia Parámetros'!$D$21,IF(IV74&gt;5*II74,'Referencia Parámetros'!$D$22, IF(IV74&gt;1,'Referencia Parámetros'!$D$23,"NO APLICA")))),"")</f>
        <v/>
      </c>
      <c r="IX74" s="240" t="str">
        <f t="shared" si="155"/>
        <v/>
      </c>
      <c r="IY74" s="241">
        <f t="shared" si="156"/>
        <v>0</v>
      </c>
      <c r="IZ74" s="234">
        <f t="shared" si="227"/>
        <v>0</v>
      </c>
      <c r="JA74" s="234">
        <f t="shared" si="157"/>
        <v>0</v>
      </c>
      <c r="JB74" s="234">
        <f t="shared" si="228"/>
        <v>0</v>
      </c>
      <c r="JC74" s="242">
        <f t="shared" si="229"/>
        <v>0</v>
      </c>
      <c r="JD74" s="198"/>
      <c r="JE74" s="234">
        <f t="shared" si="230"/>
        <v>62</v>
      </c>
      <c r="JF74" s="235" t="str">
        <f t="shared" si="158"/>
        <v/>
      </c>
      <c r="JG74" s="236" t="str">
        <f>IFERROR(+VLOOKUP(JF74,'Referencia Parámetros'!$A$2:$B$15,2),"")</f>
        <v/>
      </c>
      <c r="JH74" s="1"/>
      <c r="JI74" s="1"/>
      <c r="JJ74" s="136" t="str">
        <f t="shared" si="286"/>
        <v>Completar</v>
      </c>
      <c r="JK74" s="134"/>
      <c r="JL74" s="134"/>
      <c r="JM74" s="134"/>
      <c r="JN74" s="136" t="str">
        <f t="shared" si="287"/>
        <v>Completar</v>
      </c>
      <c r="JO74" s="137" t="str">
        <f t="shared" si="288"/>
        <v>Completar</v>
      </c>
      <c r="JP74" s="137" t="str">
        <f t="shared" si="289"/>
        <v>Completar</v>
      </c>
      <c r="JQ74" s="135"/>
      <c r="JR74" s="136" t="str">
        <f t="shared" si="290"/>
        <v>Completar</v>
      </c>
      <c r="JS74" s="237">
        <f t="shared" si="231"/>
        <v>0</v>
      </c>
      <c r="JT74" s="238">
        <f t="shared" si="232"/>
        <v>0</v>
      </c>
      <c r="JU74" s="239" t="str">
        <f>IFERROR(IF(JT74&gt;20*JG74,'Referencia Parámetros'!$D$20,IF(JT74&gt;10*JG74,'Referencia Parámetros'!$D$21,IF(JT74&gt;5*JG74,'Referencia Parámetros'!$D$22, IF(JT74&gt;1,'Referencia Parámetros'!$D$23,"NO APLICA")))),"")</f>
        <v/>
      </c>
      <c r="JV74" s="240" t="str">
        <f t="shared" si="160"/>
        <v/>
      </c>
      <c r="JW74" s="241">
        <f t="shared" si="161"/>
        <v>0</v>
      </c>
      <c r="JX74" s="234">
        <f t="shared" si="233"/>
        <v>0</v>
      </c>
      <c r="JY74" s="234">
        <f t="shared" si="162"/>
        <v>0</v>
      </c>
      <c r="JZ74" s="234">
        <f t="shared" si="234"/>
        <v>0</v>
      </c>
      <c r="KA74" s="242">
        <f t="shared" si="235"/>
        <v>0</v>
      </c>
    </row>
    <row r="75" spans="1:287" x14ac:dyDescent="0.25">
      <c r="A75" s="234">
        <f t="shared" si="163"/>
        <v>63</v>
      </c>
      <c r="B75" s="235" t="str">
        <f t="shared" si="164"/>
        <v/>
      </c>
      <c r="C75" s="236" t="str">
        <f>+IFERROR(VLOOKUP(B75,'Referencia Parámetros'!$A$2:$B$18,2),"")</f>
        <v/>
      </c>
      <c r="D75" s="1"/>
      <c r="E75" s="1"/>
      <c r="F75" s="136" t="str">
        <f>IFERROR(+VLOOKUP(D75,'Año 1'!JI$14:JK$113,3,FALSE),"Completar")</f>
        <v>Completar</v>
      </c>
      <c r="G75" s="134"/>
      <c r="H75" s="134"/>
      <c r="I75" s="134"/>
      <c r="J75" s="136" t="str">
        <f>+IFERROR(VLOOKUP(D75,'Año 1'!JI$14:JS$113,7,0),"Completar")</f>
        <v>Completar</v>
      </c>
      <c r="K75" s="137" t="str">
        <f>IFERROR(VLOOKUP(D75,'Año 1'!JI$14:JS$113,8,FALSE),"Completar")</f>
        <v>Completar</v>
      </c>
      <c r="L75" s="137" t="str">
        <f>IFERROR(VLOOKUP(D75,'Año 1'!JI$14:JS$113,9,FALSE),"Completar")</f>
        <v>Completar</v>
      </c>
      <c r="M75" s="135"/>
      <c r="N75" s="136" t="str">
        <f>IFERROR(VLOOKUP(D75,'Año 1'!JI$14:JS$113,11,FALSE),"Completar")</f>
        <v>Completar</v>
      </c>
      <c r="O75" s="237">
        <f t="shared" si="165"/>
        <v>0</v>
      </c>
      <c r="P75" s="238">
        <f t="shared" si="166"/>
        <v>0</v>
      </c>
      <c r="Q75" s="239" t="str">
        <f>IFERROR(IF(P75&gt;20*C75,'Referencia Parámetros'!$D$20,IF(P75&gt;10*C75,'Referencia Parámetros'!$D$21,IF(P75&gt;5*C75,'Referencia Parámetros'!$D$22, IF(P75&gt;1,'Referencia Parámetros'!$D$23,"NO APLICA")))),"")</f>
        <v/>
      </c>
      <c r="R75" s="240" t="str">
        <f t="shared" si="105"/>
        <v/>
      </c>
      <c r="S75" s="241">
        <f t="shared" si="106"/>
        <v>0</v>
      </c>
      <c r="T75" s="234">
        <f t="shared" si="167"/>
        <v>0</v>
      </c>
      <c r="U75" s="234">
        <f t="shared" si="107"/>
        <v>0</v>
      </c>
      <c r="V75" s="234">
        <f t="shared" si="168"/>
        <v>0</v>
      </c>
      <c r="W75" s="242">
        <f t="shared" si="169"/>
        <v>0</v>
      </c>
      <c r="Y75" s="234">
        <f t="shared" si="170"/>
        <v>63</v>
      </c>
      <c r="Z75" s="235" t="str">
        <f t="shared" si="108"/>
        <v/>
      </c>
      <c r="AA75" s="236" t="str">
        <f>IFERROR(VLOOKUP(Z75,'Referencia Parámetros'!$A$2:$B$15,2),"")</f>
        <v/>
      </c>
      <c r="AB75" s="1"/>
      <c r="AC75" s="1"/>
      <c r="AD75" s="136" t="str">
        <f t="shared" si="236"/>
        <v>Completar</v>
      </c>
      <c r="AE75" s="134"/>
      <c r="AF75" s="134"/>
      <c r="AG75" s="134"/>
      <c r="AH75" s="136" t="str">
        <f t="shared" si="237"/>
        <v>Completar</v>
      </c>
      <c r="AI75" s="137" t="str">
        <f t="shared" si="238"/>
        <v>Completar</v>
      </c>
      <c r="AJ75" s="137" t="str">
        <f t="shared" si="239"/>
        <v>Completar</v>
      </c>
      <c r="AK75" s="135"/>
      <c r="AL75" s="136" t="str">
        <f t="shared" si="240"/>
        <v>Completar</v>
      </c>
      <c r="AM75" s="237">
        <f t="shared" si="171"/>
        <v>0</v>
      </c>
      <c r="AN75" s="238">
        <f t="shared" si="172"/>
        <v>0</v>
      </c>
      <c r="AO75" s="239" t="str">
        <f>IFERROR(IF(AN75&gt;20*AA75,'Referencia Parámetros'!$D$20,IF(AN75&gt;10*AA75,'Referencia Parámetros'!$D$21,IF(AN75&gt;5*AA75,'Referencia Parámetros'!$D$22, IF(AN75&gt;1,'Referencia Parámetros'!$D$23,"NO APLICA")))),"")</f>
        <v/>
      </c>
      <c r="AP75" s="240" t="str">
        <f t="shared" si="110"/>
        <v/>
      </c>
      <c r="AQ75" s="241">
        <f t="shared" si="111"/>
        <v>0</v>
      </c>
      <c r="AR75" s="234">
        <f t="shared" si="173"/>
        <v>0</v>
      </c>
      <c r="AS75" s="234">
        <f t="shared" si="112"/>
        <v>0</v>
      </c>
      <c r="AT75" s="234">
        <f t="shared" si="174"/>
        <v>0</v>
      </c>
      <c r="AU75" s="242">
        <f t="shared" si="175"/>
        <v>0</v>
      </c>
      <c r="AW75" s="234">
        <f t="shared" si="176"/>
        <v>63</v>
      </c>
      <c r="AX75" s="235" t="str">
        <f t="shared" si="113"/>
        <v/>
      </c>
      <c r="AY75" s="236" t="str">
        <f>IFERROR(VLOOKUP(AX75,'Referencia Parámetros'!$A$2:$B$15,2),"")</f>
        <v/>
      </c>
      <c r="AZ75" s="1"/>
      <c r="BA75" s="1"/>
      <c r="BB75" s="136" t="str">
        <f t="shared" si="241"/>
        <v>Completar</v>
      </c>
      <c r="BC75" s="134"/>
      <c r="BD75" s="134"/>
      <c r="BE75" s="134"/>
      <c r="BF75" s="136" t="str">
        <f t="shared" si="242"/>
        <v>Completar</v>
      </c>
      <c r="BG75" s="137" t="str">
        <f t="shared" si="243"/>
        <v>Completar</v>
      </c>
      <c r="BH75" s="137" t="str">
        <f t="shared" si="244"/>
        <v>Completar</v>
      </c>
      <c r="BI75" s="135"/>
      <c r="BJ75" s="136" t="str">
        <f t="shared" si="245"/>
        <v>Completar</v>
      </c>
      <c r="BK75" s="237">
        <f t="shared" si="177"/>
        <v>0</v>
      </c>
      <c r="BL75" s="238">
        <f t="shared" si="178"/>
        <v>0</v>
      </c>
      <c r="BM75" s="239" t="str">
        <f>IFERROR(IF(BL75&gt;20*AY75,'Referencia Parámetros'!$D$20,IF(BL75&gt;10*AY75,'Referencia Parámetros'!$D$21,IF(BL75&gt;5*AY75,'Referencia Parámetros'!$D$22, IF(BL75&gt;1,'Referencia Parámetros'!$D$23,"NO APLICA")))),"")</f>
        <v/>
      </c>
      <c r="BN75" s="240" t="str">
        <f t="shared" si="115"/>
        <v/>
      </c>
      <c r="BO75" s="241">
        <f t="shared" si="116"/>
        <v>0</v>
      </c>
      <c r="BP75" s="234">
        <f t="shared" si="179"/>
        <v>0</v>
      </c>
      <c r="BQ75" s="234">
        <f t="shared" si="117"/>
        <v>0</v>
      </c>
      <c r="BR75" s="234">
        <f t="shared" si="180"/>
        <v>0</v>
      </c>
      <c r="BS75" s="242">
        <f t="shared" si="181"/>
        <v>0</v>
      </c>
      <c r="BU75" s="234">
        <f t="shared" si="182"/>
        <v>63</v>
      </c>
      <c r="BV75" s="235" t="str">
        <f t="shared" si="118"/>
        <v/>
      </c>
      <c r="BW75" s="236" t="str">
        <f>IFERROR(VLOOKUP(BV75,'Referencia Parámetros'!$A$2:$B$15,2),"")</f>
        <v/>
      </c>
      <c r="BX75" s="1"/>
      <c r="BY75" s="1"/>
      <c r="BZ75" s="136" t="str">
        <f t="shared" si="246"/>
        <v>Completar</v>
      </c>
      <c r="CA75" s="134"/>
      <c r="CB75" s="134"/>
      <c r="CC75" s="134"/>
      <c r="CD75" s="136" t="str">
        <f t="shared" si="247"/>
        <v>Completar</v>
      </c>
      <c r="CE75" s="137" t="str">
        <f t="shared" si="248"/>
        <v>Completar</v>
      </c>
      <c r="CF75" s="137" t="str">
        <f t="shared" si="249"/>
        <v>Completar</v>
      </c>
      <c r="CG75" s="135"/>
      <c r="CH75" s="136" t="str">
        <f t="shared" si="250"/>
        <v>Completar</v>
      </c>
      <c r="CI75" s="237">
        <f t="shared" si="183"/>
        <v>0</v>
      </c>
      <c r="CJ75" s="238">
        <f t="shared" si="184"/>
        <v>0</v>
      </c>
      <c r="CK75" s="239" t="str">
        <f>IFERROR(IF(CJ75&gt;20*BW75,'Referencia Parámetros'!$D$20,IF(CJ75&gt;10*BW75,'Referencia Parámetros'!$D$21,IF(CJ75&gt;5*BW75,'Referencia Parámetros'!$D$22, IF(CJ75&gt;1,'Referencia Parámetros'!$D$23,"NO APLICA")))),"")</f>
        <v/>
      </c>
      <c r="CL75" s="240" t="str">
        <f t="shared" si="120"/>
        <v/>
      </c>
      <c r="CM75" s="241">
        <f t="shared" si="121"/>
        <v>0</v>
      </c>
      <c r="CN75" s="234">
        <f t="shared" si="185"/>
        <v>0</v>
      </c>
      <c r="CO75" s="234">
        <f t="shared" si="122"/>
        <v>0</v>
      </c>
      <c r="CP75" s="234">
        <f t="shared" si="186"/>
        <v>0</v>
      </c>
      <c r="CQ75" s="242">
        <f t="shared" si="187"/>
        <v>0</v>
      </c>
      <c r="CS75" s="234">
        <f t="shared" si="188"/>
        <v>63</v>
      </c>
      <c r="CT75" s="235" t="str">
        <f t="shared" si="123"/>
        <v/>
      </c>
      <c r="CU75" s="236" t="str">
        <f>IFERROR(+VLOOKUP(CT75,'Referencia Parámetros'!$A$2:$B$15,2),"")</f>
        <v/>
      </c>
      <c r="CV75" s="1"/>
      <c r="CW75" s="1"/>
      <c r="CX75" s="136" t="str">
        <f t="shared" si="251"/>
        <v>Completar</v>
      </c>
      <c r="CY75" s="134"/>
      <c r="CZ75" s="134"/>
      <c r="DA75" s="134"/>
      <c r="DB75" s="136" t="str">
        <f t="shared" si="252"/>
        <v>Completar</v>
      </c>
      <c r="DC75" s="137" t="str">
        <f t="shared" si="253"/>
        <v>Completar</v>
      </c>
      <c r="DD75" s="137" t="str">
        <f t="shared" si="254"/>
        <v>Completar</v>
      </c>
      <c r="DE75" s="135"/>
      <c r="DF75" s="136" t="str">
        <f t="shared" si="255"/>
        <v>Completar</v>
      </c>
      <c r="DG75" s="237">
        <f t="shared" si="189"/>
        <v>0</v>
      </c>
      <c r="DH75" s="238">
        <f t="shared" si="190"/>
        <v>0</v>
      </c>
      <c r="DI75" s="239" t="str">
        <f>IFERROR(IF(DH75&gt;20*CU75,'Referencia Parámetros'!$D$20,IF(DH75&gt;10*CU75,'Referencia Parámetros'!$D$21,IF(DH75&gt;5*CU75,'Referencia Parámetros'!$D$22, IF(DH75&gt;1,'Referencia Parámetros'!$D$23,"NO APLICA")))),"")</f>
        <v/>
      </c>
      <c r="DJ75" s="240" t="str">
        <f t="shared" si="125"/>
        <v/>
      </c>
      <c r="DK75" s="241">
        <f t="shared" si="126"/>
        <v>0</v>
      </c>
      <c r="DL75" s="234">
        <f t="shared" si="191"/>
        <v>0</v>
      </c>
      <c r="DM75" s="234">
        <f t="shared" si="127"/>
        <v>0</v>
      </c>
      <c r="DN75" s="234">
        <f t="shared" si="192"/>
        <v>0</v>
      </c>
      <c r="DO75" s="242">
        <f t="shared" si="193"/>
        <v>0</v>
      </c>
      <c r="DQ75" s="234">
        <f t="shared" si="194"/>
        <v>63</v>
      </c>
      <c r="DR75" s="235" t="str">
        <f t="shared" si="128"/>
        <v/>
      </c>
      <c r="DS75" s="236" t="str">
        <f>IFERROR(+VLOOKUP(DR75,'Referencia Parámetros'!$A$2:$B$15,2),"")</f>
        <v/>
      </c>
      <c r="DT75" s="1"/>
      <c r="DU75" s="1"/>
      <c r="DV75" s="136" t="str">
        <f t="shared" si="256"/>
        <v>Completar</v>
      </c>
      <c r="DW75" s="134"/>
      <c r="DX75" s="134"/>
      <c r="DY75" s="134"/>
      <c r="DZ75" s="136" t="str">
        <f t="shared" si="257"/>
        <v>Completar</v>
      </c>
      <c r="EA75" s="137" t="str">
        <f t="shared" si="258"/>
        <v>Completar</v>
      </c>
      <c r="EB75" s="137" t="str">
        <f t="shared" si="259"/>
        <v>Completar</v>
      </c>
      <c r="EC75" s="135"/>
      <c r="ED75" s="136" t="str">
        <f t="shared" si="260"/>
        <v>Completar</v>
      </c>
      <c r="EE75" s="237">
        <f t="shared" si="195"/>
        <v>0</v>
      </c>
      <c r="EF75" s="238">
        <f t="shared" si="196"/>
        <v>0</v>
      </c>
      <c r="EG75" s="239" t="str">
        <f>IFERROR(IF(EF75&gt;20*DS75,'Referencia Parámetros'!$D$20,IF(EF75&gt;10*DS75,'Referencia Parámetros'!$D$21,IF(EF75&gt;5*DS75,'Referencia Parámetros'!$D$22, IF(EF75&gt;1,'Referencia Parámetros'!$D$23,"NO APLICA")))),"")</f>
        <v/>
      </c>
      <c r="EH75" s="240" t="str">
        <f t="shared" si="130"/>
        <v/>
      </c>
      <c r="EI75" s="241">
        <f t="shared" si="131"/>
        <v>0</v>
      </c>
      <c r="EJ75" s="234">
        <f t="shared" si="197"/>
        <v>0</v>
      </c>
      <c r="EK75" s="234">
        <f t="shared" si="132"/>
        <v>0</v>
      </c>
      <c r="EL75" s="234">
        <f t="shared" si="198"/>
        <v>0</v>
      </c>
      <c r="EM75" s="242">
        <f t="shared" si="199"/>
        <v>0</v>
      </c>
      <c r="EO75" s="234">
        <f t="shared" si="200"/>
        <v>63</v>
      </c>
      <c r="EP75" s="235" t="str">
        <f t="shared" si="133"/>
        <v/>
      </c>
      <c r="EQ75" s="236" t="str">
        <f>IFERROR(+VLOOKUP(EP75,'Referencia Parámetros'!$A$2:$B$15,2),"")</f>
        <v/>
      </c>
      <c r="ER75" s="1"/>
      <c r="ES75" s="1"/>
      <c r="ET75" s="136" t="str">
        <f t="shared" si="261"/>
        <v>Completar</v>
      </c>
      <c r="EU75" s="134"/>
      <c r="EV75" s="134"/>
      <c r="EW75" s="134"/>
      <c r="EX75" s="136" t="str">
        <f t="shared" si="262"/>
        <v>Completar</v>
      </c>
      <c r="EY75" s="137" t="str">
        <f t="shared" si="263"/>
        <v>Completar</v>
      </c>
      <c r="EZ75" s="137" t="str">
        <f t="shared" si="264"/>
        <v>Completar</v>
      </c>
      <c r="FA75" s="135"/>
      <c r="FB75" s="136" t="str">
        <f t="shared" si="265"/>
        <v>Completar</v>
      </c>
      <c r="FC75" s="237">
        <f t="shared" si="201"/>
        <v>0</v>
      </c>
      <c r="FD75" s="238">
        <f t="shared" si="202"/>
        <v>0</v>
      </c>
      <c r="FE75" s="239" t="str">
        <f>IFERROR(IF(FD75&gt;20*EQ75,'Referencia Parámetros'!$D$20,IF(FD75&gt;10*EQ75,'Referencia Parámetros'!$D$21,IF(FD75&gt;5*EQ75,'Referencia Parámetros'!$D$22, IF(FD75&gt;1,'Referencia Parámetros'!$D$23,"NO APLICA")))),"")</f>
        <v/>
      </c>
      <c r="FF75" s="240" t="str">
        <f t="shared" si="135"/>
        <v/>
      </c>
      <c r="FG75" s="241">
        <f t="shared" si="136"/>
        <v>0</v>
      </c>
      <c r="FH75" s="234">
        <f t="shared" si="203"/>
        <v>0</v>
      </c>
      <c r="FI75" s="234">
        <f t="shared" si="137"/>
        <v>0</v>
      </c>
      <c r="FJ75" s="234">
        <f t="shared" si="204"/>
        <v>0</v>
      </c>
      <c r="FK75" s="242">
        <f t="shared" si="205"/>
        <v>0</v>
      </c>
      <c r="FM75" s="234">
        <f t="shared" si="206"/>
        <v>63</v>
      </c>
      <c r="FN75" s="235" t="str">
        <f t="shared" si="138"/>
        <v/>
      </c>
      <c r="FO75" s="236" t="str">
        <f>IFERROR(+VLOOKUP(FN75,'Referencia Parámetros'!$A$2:$B$15,2),"")</f>
        <v/>
      </c>
      <c r="FP75" s="1"/>
      <c r="FQ75" s="1"/>
      <c r="FR75" s="136" t="str">
        <f t="shared" si="266"/>
        <v>Completar</v>
      </c>
      <c r="FS75" s="134"/>
      <c r="FT75" s="134"/>
      <c r="FU75" s="134"/>
      <c r="FV75" s="136" t="str">
        <f t="shared" si="267"/>
        <v>Completar</v>
      </c>
      <c r="FW75" s="137" t="str">
        <f t="shared" si="268"/>
        <v>Completar</v>
      </c>
      <c r="FX75" s="137" t="str">
        <f t="shared" si="269"/>
        <v>Completar</v>
      </c>
      <c r="FY75" s="135"/>
      <c r="FZ75" s="136" t="str">
        <f t="shared" si="270"/>
        <v>Completar</v>
      </c>
      <c r="GA75" s="237">
        <f t="shared" si="207"/>
        <v>0</v>
      </c>
      <c r="GB75" s="238">
        <f t="shared" si="208"/>
        <v>0</v>
      </c>
      <c r="GC75" s="239" t="str">
        <f>IFERROR(IF(GB75&gt;20*FO75,'Referencia Parámetros'!$D$20,IF(GB75&gt;10*FO75,'Referencia Parámetros'!$D$21,IF(GB75&gt;5*FO75,'Referencia Parámetros'!$D$22, IF(GB75&gt;1,'Referencia Parámetros'!$D$23,"NO APLICA")))),"")</f>
        <v/>
      </c>
      <c r="GD75" s="240" t="str">
        <f t="shared" si="140"/>
        <v/>
      </c>
      <c r="GE75" s="241">
        <f t="shared" si="141"/>
        <v>0</v>
      </c>
      <c r="GF75" s="234">
        <f t="shared" si="209"/>
        <v>0</v>
      </c>
      <c r="GG75" s="234">
        <f t="shared" si="142"/>
        <v>0</v>
      </c>
      <c r="GH75" s="234">
        <f t="shared" si="210"/>
        <v>0</v>
      </c>
      <c r="GI75" s="242">
        <f t="shared" si="211"/>
        <v>0</v>
      </c>
      <c r="GK75" s="234">
        <f t="shared" si="212"/>
        <v>63</v>
      </c>
      <c r="GL75" s="235" t="str">
        <f t="shared" si="143"/>
        <v/>
      </c>
      <c r="GM75" s="236" t="str">
        <f>IFERROR(+VLOOKUP(GL75,'Referencia Parámetros'!$A$2:$B$15,2),"")</f>
        <v/>
      </c>
      <c r="GN75" s="1"/>
      <c r="GO75" s="1"/>
      <c r="GP75" s="136" t="str">
        <f t="shared" si="271"/>
        <v>Completar</v>
      </c>
      <c r="GQ75" s="134"/>
      <c r="GR75" s="134"/>
      <c r="GS75" s="134"/>
      <c r="GT75" s="136" t="str">
        <f t="shared" si="272"/>
        <v>Completar</v>
      </c>
      <c r="GU75" s="137" t="str">
        <f t="shared" si="273"/>
        <v>Completar</v>
      </c>
      <c r="GV75" s="137" t="str">
        <f t="shared" si="274"/>
        <v>Completar</v>
      </c>
      <c r="GW75" s="135"/>
      <c r="GX75" s="136" t="str">
        <f t="shared" si="275"/>
        <v>Completar</v>
      </c>
      <c r="GY75" s="237">
        <f t="shared" si="213"/>
        <v>0</v>
      </c>
      <c r="GZ75" s="238">
        <f t="shared" si="214"/>
        <v>0</v>
      </c>
      <c r="HA75" s="239" t="str">
        <f>IFERROR(IF(GZ75&gt;20*GM75,'Referencia Parámetros'!$D$20,IF(GZ75&gt;10*GM75,'Referencia Parámetros'!$D$21,IF(GZ75&gt;5*GM75,'Referencia Parámetros'!$D$22, IF(GZ75&gt;1,'Referencia Parámetros'!$D$23,"NO APLICA")))),"")</f>
        <v/>
      </c>
      <c r="HB75" s="240" t="str">
        <f t="shared" si="145"/>
        <v/>
      </c>
      <c r="HC75" s="241">
        <f t="shared" si="146"/>
        <v>0</v>
      </c>
      <c r="HD75" s="234">
        <f t="shared" si="215"/>
        <v>0</v>
      </c>
      <c r="HE75" s="234">
        <f t="shared" si="147"/>
        <v>0</v>
      </c>
      <c r="HF75" s="234">
        <f t="shared" si="216"/>
        <v>0</v>
      </c>
      <c r="HG75" s="242">
        <f t="shared" si="217"/>
        <v>0</v>
      </c>
      <c r="HI75" s="234">
        <f t="shared" si="218"/>
        <v>63</v>
      </c>
      <c r="HJ75" s="235" t="str">
        <f t="shared" si="148"/>
        <v/>
      </c>
      <c r="HK75" s="236" t="str">
        <f>IFERROR(+VLOOKUP(HJ75,'Referencia Parámetros'!$A$2:$B$15,2),"")</f>
        <v/>
      </c>
      <c r="HL75" s="1"/>
      <c r="HM75" s="1"/>
      <c r="HN75" s="136" t="str">
        <f t="shared" si="276"/>
        <v>Completar</v>
      </c>
      <c r="HO75" s="134"/>
      <c r="HP75" s="134"/>
      <c r="HQ75" s="134"/>
      <c r="HR75" s="136" t="str">
        <f t="shared" si="277"/>
        <v>Completar</v>
      </c>
      <c r="HS75" s="137" t="str">
        <f t="shared" si="278"/>
        <v>Completar</v>
      </c>
      <c r="HT75" s="137" t="str">
        <f t="shared" si="279"/>
        <v>Completar</v>
      </c>
      <c r="HU75" s="135"/>
      <c r="HV75" s="136" t="str">
        <f t="shared" si="280"/>
        <v>Completar</v>
      </c>
      <c r="HW75" s="237">
        <f t="shared" si="219"/>
        <v>0</v>
      </c>
      <c r="HX75" s="238">
        <f t="shared" si="220"/>
        <v>0</v>
      </c>
      <c r="HY75" s="239" t="str">
        <f>IFERROR(IF(HX75&gt;20*HK75,'Referencia Parámetros'!$D$20,IF(HX75&gt;10*HK75,'Referencia Parámetros'!$D$21,IF(HX75&gt;5*HK75,'Referencia Parámetros'!$D$22, IF(HX75&gt;1,'Referencia Parámetros'!$D$23,"NO APLICA")))),"")</f>
        <v/>
      </c>
      <c r="HZ75" s="240" t="str">
        <f t="shared" si="150"/>
        <v/>
      </c>
      <c r="IA75" s="241">
        <f t="shared" si="151"/>
        <v>0</v>
      </c>
      <c r="IB75" s="234">
        <f t="shared" si="221"/>
        <v>0</v>
      </c>
      <c r="IC75" s="234">
        <f t="shared" si="152"/>
        <v>0</v>
      </c>
      <c r="ID75" s="234">
        <f t="shared" si="222"/>
        <v>0</v>
      </c>
      <c r="IE75" s="242">
        <f t="shared" si="223"/>
        <v>0</v>
      </c>
      <c r="IG75" s="234">
        <f t="shared" si="224"/>
        <v>63</v>
      </c>
      <c r="IH75" s="235" t="str">
        <f t="shared" si="153"/>
        <v/>
      </c>
      <c r="II75" s="236" t="str">
        <f>IFERROR(+VLOOKUP(IH75,'Referencia Parámetros'!$A$2:$B$15,2),"")</f>
        <v/>
      </c>
      <c r="IJ75" s="1"/>
      <c r="IK75" s="1"/>
      <c r="IL75" s="136" t="str">
        <f t="shared" si="281"/>
        <v>Completar</v>
      </c>
      <c r="IM75" s="134"/>
      <c r="IN75" s="134"/>
      <c r="IO75" s="134"/>
      <c r="IP75" s="136" t="str">
        <f t="shared" si="282"/>
        <v>Completar</v>
      </c>
      <c r="IQ75" s="137" t="str">
        <f t="shared" si="283"/>
        <v>Completar</v>
      </c>
      <c r="IR75" s="137" t="str">
        <f t="shared" si="284"/>
        <v>Completar</v>
      </c>
      <c r="IS75" s="135"/>
      <c r="IT75" s="136" t="str">
        <f t="shared" si="285"/>
        <v>Completar</v>
      </c>
      <c r="IU75" s="237">
        <f t="shared" si="225"/>
        <v>0</v>
      </c>
      <c r="IV75" s="238">
        <f t="shared" si="226"/>
        <v>0</v>
      </c>
      <c r="IW75" s="239" t="str">
        <f>IFERROR(IF(IV75&gt;20*II75,'Referencia Parámetros'!$D$20,IF(IV75&gt;10*II75,'Referencia Parámetros'!$D$21,IF(IV75&gt;5*II75,'Referencia Parámetros'!$D$22, IF(IV75&gt;1,'Referencia Parámetros'!$D$23,"NO APLICA")))),"")</f>
        <v/>
      </c>
      <c r="IX75" s="240" t="str">
        <f t="shared" si="155"/>
        <v/>
      </c>
      <c r="IY75" s="241">
        <f t="shared" si="156"/>
        <v>0</v>
      </c>
      <c r="IZ75" s="234">
        <f t="shared" si="227"/>
        <v>0</v>
      </c>
      <c r="JA75" s="234">
        <f t="shared" si="157"/>
        <v>0</v>
      </c>
      <c r="JB75" s="234">
        <f t="shared" si="228"/>
        <v>0</v>
      </c>
      <c r="JC75" s="242">
        <f t="shared" si="229"/>
        <v>0</v>
      </c>
      <c r="JD75" s="198"/>
      <c r="JE75" s="234">
        <f t="shared" si="230"/>
        <v>63</v>
      </c>
      <c r="JF75" s="235" t="str">
        <f t="shared" si="158"/>
        <v/>
      </c>
      <c r="JG75" s="236" t="str">
        <f>IFERROR(+VLOOKUP(JF75,'Referencia Parámetros'!$A$2:$B$15,2),"")</f>
        <v/>
      </c>
      <c r="JH75" s="1"/>
      <c r="JI75" s="1"/>
      <c r="JJ75" s="136" t="str">
        <f t="shared" si="286"/>
        <v>Completar</v>
      </c>
      <c r="JK75" s="134"/>
      <c r="JL75" s="134"/>
      <c r="JM75" s="134"/>
      <c r="JN75" s="136" t="str">
        <f t="shared" si="287"/>
        <v>Completar</v>
      </c>
      <c r="JO75" s="137" t="str">
        <f t="shared" si="288"/>
        <v>Completar</v>
      </c>
      <c r="JP75" s="137" t="str">
        <f t="shared" si="289"/>
        <v>Completar</v>
      </c>
      <c r="JQ75" s="135"/>
      <c r="JR75" s="136" t="str">
        <f t="shared" si="290"/>
        <v>Completar</v>
      </c>
      <c r="JS75" s="237">
        <f t="shared" si="231"/>
        <v>0</v>
      </c>
      <c r="JT75" s="238">
        <f t="shared" si="232"/>
        <v>0</v>
      </c>
      <c r="JU75" s="239" t="str">
        <f>IFERROR(IF(JT75&gt;20*JG75,'Referencia Parámetros'!$D$20,IF(JT75&gt;10*JG75,'Referencia Parámetros'!$D$21,IF(JT75&gt;5*JG75,'Referencia Parámetros'!$D$22, IF(JT75&gt;1,'Referencia Parámetros'!$D$23,"NO APLICA")))),"")</f>
        <v/>
      </c>
      <c r="JV75" s="240" t="str">
        <f t="shared" si="160"/>
        <v/>
      </c>
      <c r="JW75" s="241">
        <f t="shared" si="161"/>
        <v>0</v>
      </c>
      <c r="JX75" s="234">
        <f t="shared" si="233"/>
        <v>0</v>
      </c>
      <c r="JY75" s="234">
        <f t="shared" si="162"/>
        <v>0</v>
      </c>
      <c r="JZ75" s="234">
        <f t="shared" si="234"/>
        <v>0</v>
      </c>
      <c r="KA75" s="242">
        <f t="shared" si="235"/>
        <v>0</v>
      </c>
    </row>
    <row r="76" spans="1:287" x14ac:dyDescent="0.25">
      <c r="A76" s="234">
        <f t="shared" si="163"/>
        <v>64</v>
      </c>
      <c r="B76" s="235" t="str">
        <f t="shared" si="164"/>
        <v/>
      </c>
      <c r="C76" s="236" t="str">
        <f>+IFERROR(VLOOKUP(B76,'Referencia Parámetros'!$A$2:$B$18,2),"")</f>
        <v/>
      </c>
      <c r="D76" s="1"/>
      <c r="E76" s="1"/>
      <c r="F76" s="136" t="str">
        <f>IFERROR(+VLOOKUP(D76,'Año 1'!JI$14:JK$113,3,FALSE),"Completar")</f>
        <v>Completar</v>
      </c>
      <c r="G76" s="134"/>
      <c r="H76" s="134"/>
      <c r="I76" s="134"/>
      <c r="J76" s="136" t="str">
        <f>+IFERROR(VLOOKUP(D76,'Año 1'!JI$14:JS$113,7,0),"Completar")</f>
        <v>Completar</v>
      </c>
      <c r="K76" s="137" t="str">
        <f>IFERROR(VLOOKUP(D76,'Año 1'!JI$14:JS$113,8,FALSE),"Completar")</f>
        <v>Completar</v>
      </c>
      <c r="L76" s="137" t="str">
        <f>IFERROR(VLOOKUP(D76,'Año 1'!JI$14:JS$113,9,FALSE),"Completar")</f>
        <v>Completar</v>
      </c>
      <c r="M76" s="135"/>
      <c r="N76" s="136" t="str">
        <f>IFERROR(VLOOKUP(D76,'Año 1'!JI$14:JS$113,11,FALSE),"Completar")</f>
        <v>Completar</v>
      </c>
      <c r="O76" s="237">
        <f t="shared" si="165"/>
        <v>0</v>
      </c>
      <c r="P76" s="238">
        <f t="shared" si="166"/>
        <v>0</v>
      </c>
      <c r="Q76" s="239" t="str">
        <f>IFERROR(IF(P76&gt;20*C76,'Referencia Parámetros'!$D$20,IF(P76&gt;10*C76,'Referencia Parámetros'!$D$21,IF(P76&gt;5*C76,'Referencia Parámetros'!$D$22, IF(P76&gt;1,'Referencia Parámetros'!$D$23,"NO APLICA")))),"")</f>
        <v/>
      </c>
      <c r="R76" s="240" t="str">
        <f t="shared" si="105"/>
        <v/>
      </c>
      <c r="S76" s="241">
        <f t="shared" si="106"/>
        <v>0</v>
      </c>
      <c r="T76" s="234">
        <f t="shared" si="167"/>
        <v>0</v>
      </c>
      <c r="U76" s="234">
        <f t="shared" si="107"/>
        <v>0</v>
      </c>
      <c r="V76" s="234">
        <f t="shared" si="168"/>
        <v>0</v>
      </c>
      <c r="W76" s="242">
        <f t="shared" si="169"/>
        <v>0</v>
      </c>
      <c r="Y76" s="234">
        <f t="shared" si="170"/>
        <v>64</v>
      </c>
      <c r="Z76" s="235" t="str">
        <f t="shared" si="108"/>
        <v/>
      </c>
      <c r="AA76" s="236" t="str">
        <f>IFERROR(VLOOKUP(Z76,'Referencia Parámetros'!$A$2:$B$15,2),"")</f>
        <v/>
      </c>
      <c r="AB76" s="1"/>
      <c r="AC76" s="1"/>
      <c r="AD76" s="136" t="str">
        <f t="shared" si="236"/>
        <v>Completar</v>
      </c>
      <c r="AE76" s="134"/>
      <c r="AF76" s="134"/>
      <c r="AG76" s="134"/>
      <c r="AH76" s="136" t="str">
        <f t="shared" si="237"/>
        <v>Completar</v>
      </c>
      <c r="AI76" s="137" t="str">
        <f t="shared" si="238"/>
        <v>Completar</v>
      </c>
      <c r="AJ76" s="137" t="str">
        <f t="shared" si="239"/>
        <v>Completar</v>
      </c>
      <c r="AK76" s="135"/>
      <c r="AL76" s="136" t="str">
        <f t="shared" si="240"/>
        <v>Completar</v>
      </c>
      <c r="AM76" s="237">
        <f t="shared" si="171"/>
        <v>0</v>
      </c>
      <c r="AN76" s="238">
        <f t="shared" si="172"/>
        <v>0</v>
      </c>
      <c r="AO76" s="239" t="str">
        <f>IFERROR(IF(AN76&gt;20*AA76,'Referencia Parámetros'!$D$20,IF(AN76&gt;10*AA76,'Referencia Parámetros'!$D$21,IF(AN76&gt;5*AA76,'Referencia Parámetros'!$D$22, IF(AN76&gt;1,'Referencia Parámetros'!$D$23,"NO APLICA")))),"")</f>
        <v/>
      </c>
      <c r="AP76" s="240" t="str">
        <f t="shared" si="110"/>
        <v/>
      </c>
      <c r="AQ76" s="241">
        <f t="shared" si="111"/>
        <v>0</v>
      </c>
      <c r="AR76" s="234">
        <f t="shared" si="173"/>
        <v>0</v>
      </c>
      <c r="AS76" s="234">
        <f t="shared" si="112"/>
        <v>0</v>
      </c>
      <c r="AT76" s="234">
        <f t="shared" si="174"/>
        <v>0</v>
      </c>
      <c r="AU76" s="242">
        <f t="shared" si="175"/>
        <v>0</v>
      </c>
      <c r="AW76" s="234">
        <f t="shared" si="176"/>
        <v>64</v>
      </c>
      <c r="AX76" s="235" t="str">
        <f t="shared" si="113"/>
        <v/>
      </c>
      <c r="AY76" s="236" t="str">
        <f>IFERROR(VLOOKUP(AX76,'Referencia Parámetros'!$A$2:$B$15,2),"")</f>
        <v/>
      </c>
      <c r="AZ76" s="1"/>
      <c r="BA76" s="1"/>
      <c r="BB76" s="136" t="str">
        <f t="shared" si="241"/>
        <v>Completar</v>
      </c>
      <c r="BC76" s="134"/>
      <c r="BD76" s="134"/>
      <c r="BE76" s="134"/>
      <c r="BF76" s="136" t="str">
        <f t="shared" si="242"/>
        <v>Completar</v>
      </c>
      <c r="BG76" s="137" t="str">
        <f t="shared" si="243"/>
        <v>Completar</v>
      </c>
      <c r="BH76" s="137" t="str">
        <f t="shared" si="244"/>
        <v>Completar</v>
      </c>
      <c r="BI76" s="135"/>
      <c r="BJ76" s="136" t="str">
        <f t="shared" si="245"/>
        <v>Completar</v>
      </c>
      <c r="BK76" s="237">
        <f t="shared" si="177"/>
        <v>0</v>
      </c>
      <c r="BL76" s="238">
        <f t="shared" si="178"/>
        <v>0</v>
      </c>
      <c r="BM76" s="239" t="str">
        <f>IFERROR(IF(BL76&gt;20*AY76,'Referencia Parámetros'!$D$20,IF(BL76&gt;10*AY76,'Referencia Parámetros'!$D$21,IF(BL76&gt;5*AY76,'Referencia Parámetros'!$D$22, IF(BL76&gt;1,'Referencia Parámetros'!$D$23,"NO APLICA")))),"")</f>
        <v/>
      </c>
      <c r="BN76" s="240" t="str">
        <f t="shared" si="115"/>
        <v/>
      </c>
      <c r="BO76" s="241">
        <f t="shared" si="116"/>
        <v>0</v>
      </c>
      <c r="BP76" s="234">
        <f t="shared" si="179"/>
        <v>0</v>
      </c>
      <c r="BQ76" s="234">
        <f t="shared" si="117"/>
        <v>0</v>
      </c>
      <c r="BR76" s="234">
        <f t="shared" si="180"/>
        <v>0</v>
      </c>
      <c r="BS76" s="242">
        <f t="shared" si="181"/>
        <v>0</v>
      </c>
      <c r="BU76" s="234">
        <f t="shared" si="182"/>
        <v>64</v>
      </c>
      <c r="BV76" s="235" t="str">
        <f t="shared" si="118"/>
        <v/>
      </c>
      <c r="BW76" s="236" t="str">
        <f>IFERROR(VLOOKUP(BV76,'Referencia Parámetros'!$A$2:$B$15,2),"")</f>
        <v/>
      </c>
      <c r="BX76" s="1"/>
      <c r="BY76" s="1"/>
      <c r="BZ76" s="136" t="str">
        <f t="shared" si="246"/>
        <v>Completar</v>
      </c>
      <c r="CA76" s="134"/>
      <c r="CB76" s="134"/>
      <c r="CC76" s="134"/>
      <c r="CD76" s="136" t="str">
        <f t="shared" si="247"/>
        <v>Completar</v>
      </c>
      <c r="CE76" s="137" t="str">
        <f t="shared" si="248"/>
        <v>Completar</v>
      </c>
      <c r="CF76" s="137" t="str">
        <f t="shared" si="249"/>
        <v>Completar</v>
      </c>
      <c r="CG76" s="135"/>
      <c r="CH76" s="136" t="str">
        <f t="shared" si="250"/>
        <v>Completar</v>
      </c>
      <c r="CI76" s="237">
        <f t="shared" si="183"/>
        <v>0</v>
      </c>
      <c r="CJ76" s="238">
        <f t="shared" si="184"/>
        <v>0</v>
      </c>
      <c r="CK76" s="239" t="str">
        <f>IFERROR(IF(CJ76&gt;20*BW76,'Referencia Parámetros'!$D$20,IF(CJ76&gt;10*BW76,'Referencia Parámetros'!$D$21,IF(CJ76&gt;5*BW76,'Referencia Parámetros'!$D$22, IF(CJ76&gt;1,'Referencia Parámetros'!$D$23,"NO APLICA")))),"")</f>
        <v/>
      </c>
      <c r="CL76" s="240" t="str">
        <f t="shared" si="120"/>
        <v/>
      </c>
      <c r="CM76" s="241">
        <f t="shared" si="121"/>
        <v>0</v>
      </c>
      <c r="CN76" s="234">
        <f t="shared" si="185"/>
        <v>0</v>
      </c>
      <c r="CO76" s="234">
        <f t="shared" si="122"/>
        <v>0</v>
      </c>
      <c r="CP76" s="234">
        <f t="shared" si="186"/>
        <v>0</v>
      </c>
      <c r="CQ76" s="242">
        <f t="shared" si="187"/>
        <v>0</v>
      </c>
      <c r="CS76" s="234">
        <f t="shared" si="188"/>
        <v>64</v>
      </c>
      <c r="CT76" s="235" t="str">
        <f t="shared" si="123"/>
        <v/>
      </c>
      <c r="CU76" s="236" t="str">
        <f>IFERROR(+VLOOKUP(CT76,'Referencia Parámetros'!$A$2:$B$15,2),"")</f>
        <v/>
      </c>
      <c r="CV76" s="1"/>
      <c r="CW76" s="1"/>
      <c r="CX76" s="136" t="str">
        <f t="shared" si="251"/>
        <v>Completar</v>
      </c>
      <c r="CY76" s="134"/>
      <c r="CZ76" s="134"/>
      <c r="DA76" s="134"/>
      <c r="DB76" s="136" t="str">
        <f t="shared" si="252"/>
        <v>Completar</v>
      </c>
      <c r="DC76" s="137" t="str">
        <f t="shared" si="253"/>
        <v>Completar</v>
      </c>
      <c r="DD76" s="137" t="str">
        <f t="shared" si="254"/>
        <v>Completar</v>
      </c>
      <c r="DE76" s="135"/>
      <c r="DF76" s="136" t="str">
        <f t="shared" si="255"/>
        <v>Completar</v>
      </c>
      <c r="DG76" s="237">
        <f t="shared" si="189"/>
        <v>0</v>
      </c>
      <c r="DH76" s="238">
        <f t="shared" si="190"/>
        <v>0</v>
      </c>
      <c r="DI76" s="239" t="str">
        <f>IFERROR(IF(DH76&gt;20*CU76,'Referencia Parámetros'!$D$20,IF(DH76&gt;10*CU76,'Referencia Parámetros'!$D$21,IF(DH76&gt;5*CU76,'Referencia Parámetros'!$D$22, IF(DH76&gt;1,'Referencia Parámetros'!$D$23,"NO APLICA")))),"")</f>
        <v/>
      </c>
      <c r="DJ76" s="240" t="str">
        <f t="shared" si="125"/>
        <v/>
      </c>
      <c r="DK76" s="241">
        <f t="shared" si="126"/>
        <v>0</v>
      </c>
      <c r="DL76" s="234">
        <f t="shared" si="191"/>
        <v>0</v>
      </c>
      <c r="DM76" s="234">
        <f t="shared" si="127"/>
        <v>0</v>
      </c>
      <c r="DN76" s="234">
        <f t="shared" si="192"/>
        <v>0</v>
      </c>
      <c r="DO76" s="242">
        <f t="shared" si="193"/>
        <v>0</v>
      </c>
      <c r="DQ76" s="234">
        <f t="shared" si="194"/>
        <v>64</v>
      </c>
      <c r="DR76" s="235" t="str">
        <f t="shared" si="128"/>
        <v/>
      </c>
      <c r="DS76" s="236" t="str">
        <f>IFERROR(+VLOOKUP(DR76,'Referencia Parámetros'!$A$2:$B$15,2),"")</f>
        <v/>
      </c>
      <c r="DT76" s="1"/>
      <c r="DU76" s="1"/>
      <c r="DV76" s="136" t="str">
        <f t="shared" si="256"/>
        <v>Completar</v>
      </c>
      <c r="DW76" s="134"/>
      <c r="DX76" s="134"/>
      <c r="DY76" s="134"/>
      <c r="DZ76" s="136" t="str">
        <f t="shared" si="257"/>
        <v>Completar</v>
      </c>
      <c r="EA76" s="137" t="str">
        <f t="shared" si="258"/>
        <v>Completar</v>
      </c>
      <c r="EB76" s="137" t="str">
        <f t="shared" si="259"/>
        <v>Completar</v>
      </c>
      <c r="EC76" s="135"/>
      <c r="ED76" s="136" t="str">
        <f t="shared" si="260"/>
        <v>Completar</v>
      </c>
      <c r="EE76" s="237">
        <f t="shared" si="195"/>
        <v>0</v>
      </c>
      <c r="EF76" s="238">
        <f t="shared" si="196"/>
        <v>0</v>
      </c>
      <c r="EG76" s="239" t="str">
        <f>IFERROR(IF(EF76&gt;20*DS76,'Referencia Parámetros'!$D$20,IF(EF76&gt;10*DS76,'Referencia Parámetros'!$D$21,IF(EF76&gt;5*DS76,'Referencia Parámetros'!$D$22, IF(EF76&gt;1,'Referencia Parámetros'!$D$23,"NO APLICA")))),"")</f>
        <v/>
      </c>
      <c r="EH76" s="240" t="str">
        <f t="shared" si="130"/>
        <v/>
      </c>
      <c r="EI76" s="241">
        <f t="shared" si="131"/>
        <v>0</v>
      </c>
      <c r="EJ76" s="234">
        <f t="shared" si="197"/>
        <v>0</v>
      </c>
      <c r="EK76" s="234">
        <f t="shared" si="132"/>
        <v>0</v>
      </c>
      <c r="EL76" s="234">
        <f t="shared" si="198"/>
        <v>0</v>
      </c>
      <c r="EM76" s="242">
        <f t="shared" si="199"/>
        <v>0</v>
      </c>
      <c r="EO76" s="234">
        <f t="shared" si="200"/>
        <v>64</v>
      </c>
      <c r="EP76" s="235" t="str">
        <f t="shared" si="133"/>
        <v/>
      </c>
      <c r="EQ76" s="236" t="str">
        <f>IFERROR(+VLOOKUP(EP76,'Referencia Parámetros'!$A$2:$B$15,2),"")</f>
        <v/>
      </c>
      <c r="ER76" s="1"/>
      <c r="ES76" s="1"/>
      <c r="ET76" s="136" t="str">
        <f t="shared" si="261"/>
        <v>Completar</v>
      </c>
      <c r="EU76" s="134"/>
      <c r="EV76" s="134"/>
      <c r="EW76" s="134"/>
      <c r="EX76" s="136" t="str">
        <f t="shared" si="262"/>
        <v>Completar</v>
      </c>
      <c r="EY76" s="137" t="str">
        <f t="shared" si="263"/>
        <v>Completar</v>
      </c>
      <c r="EZ76" s="137" t="str">
        <f t="shared" si="264"/>
        <v>Completar</v>
      </c>
      <c r="FA76" s="135"/>
      <c r="FB76" s="136" t="str">
        <f t="shared" si="265"/>
        <v>Completar</v>
      </c>
      <c r="FC76" s="237">
        <f t="shared" si="201"/>
        <v>0</v>
      </c>
      <c r="FD76" s="238">
        <f t="shared" si="202"/>
        <v>0</v>
      </c>
      <c r="FE76" s="239" t="str">
        <f>IFERROR(IF(FD76&gt;20*EQ76,'Referencia Parámetros'!$D$20,IF(FD76&gt;10*EQ76,'Referencia Parámetros'!$D$21,IF(FD76&gt;5*EQ76,'Referencia Parámetros'!$D$22, IF(FD76&gt;1,'Referencia Parámetros'!$D$23,"NO APLICA")))),"")</f>
        <v/>
      </c>
      <c r="FF76" s="240" t="str">
        <f t="shared" si="135"/>
        <v/>
      </c>
      <c r="FG76" s="241">
        <f t="shared" si="136"/>
        <v>0</v>
      </c>
      <c r="FH76" s="234">
        <f t="shared" si="203"/>
        <v>0</v>
      </c>
      <c r="FI76" s="234">
        <f t="shared" si="137"/>
        <v>0</v>
      </c>
      <c r="FJ76" s="234">
        <f t="shared" si="204"/>
        <v>0</v>
      </c>
      <c r="FK76" s="242">
        <f t="shared" si="205"/>
        <v>0</v>
      </c>
      <c r="FM76" s="234">
        <f t="shared" si="206"/>
        <v>64</v>
      </c>
      <c r="FN76" s="235" t="str">
        <f t="shared" si="138"/>
        <v/>
      </c>
      <c r="FO76" s="236" t="str">
        <f>IFERROR(+VLOOKUP(FN76,'Referencia Parámetros'!$A$2:$B$15,2),"")</f>
        <v/>
      </c>
      <c r="FP76" s="1"/>
      <c r="FQ76" s="1"/>
      <c r="FR76" s="136" t="str">
        <f t="shared" si="266"/>
        <v>Completar</v>
      </c>
      <c r="FS76" s="134"/>
      <c r="FT76" s="134"/>
      <c r="FU76" s="134"/>
      <c r="FV76" s="136" t="str">
        <f t="shared" si="267"/>
        <v>Completar</v>
      </c>
      <c r="FW76" s="137" t="str">
        <f t="shared" si="268"/>
        <v>Completar</v>
      </c>
      <c r="FX76" s="137" t="str">
        <f t="shared" si="269"/>
        <v>Completar</v>
      </c>
      <c r="FY76" s="135"/>
      <c r="FZ76" s="136" t="str">
        <f t="shared" si="270"/>
        <v>Completar</v>
      </c>
      <c r="GA76" s="237">
        <f t="shared" si="207"/>
        <v>0</v>
      </c>
      <c r="GB76" s="238">
        <f t="shared" si="208"/>
        <v>0</v>
      </c>
      <c r="GC76" s="239" t="str">
        <f>IFERROR(IF(GB76&gt;20*FO76,'Referencia Parámetros'!$D$20,IF(GB76&gt;10*FO76,'Referencia Parámetros'!$D$21,IF(GB76&gt;5*FO76,'Referencia Parámetros'!$D$22, IF(GB76&gt;1,'Referencia Parámetros'!$D$23,"NO APLICA")))),"")</f>
        <v/>
      </c>
      <c r="GD76" s="240" t="str">
        <f t="shared" si="140"/>
        <v/>
      </c>
      <c r="GE76" s="241">
        <f t="shared" si="141"/>
        <v>0</v>
      </c>
      <c r="GF76" s="234">
        <f t="shared" si="209"/>
        <v>0</v>
      </c>
      <c r="GG76" s="234">
        <f t="shared" si="142"/>
        <v>0</v>
      </c>
      <c r="GH76" s="234">
        <f t="shared" si="210"/>
        <v>0</v>
      </c>
      <c r="GI76" s="242">
        <f t="shared" si="211"/>
        <v>0</v>
      </c>
      <c r="GK76" s="234">
        <f t="shared" si="212"/>
        <v>64</v>
      </c>
      <c r="GL76" s="235" t="str">
        <f t="shared" si="143"/>
        <v/>
      </c>
      <c r="GM76" s="236" t="str">
        <f>IFERROR(+VLOOKUP(GL76,'Referencia Parámetros'!$A$2:$B$15,2),"")</f>
        <v/>
      </c>
      <c r="GN76" s="1"/>
      <c r="GO76" s="1"/>
      <c r="GP76" s="136" t="str">
        <f t="shared" si="271"/>
        <v>Completar</v>
      </c>
      <c r="GQ76" s="134"/>
      <c r="GR76" s="134"/>
      <c r="GS76" s="134"/>
      <c r="GT76" s="136" t="str">
        <f t="shared" si="272"/>
        <v>Completar</v>
      </c>
      <c r="GU76" s="137" t="str">
        <f t="shared" si="273"/>
        <v>Completar</v>
      </c>
      <c r="GV76" s="137" t="str">
        <f t="shared" si="274"/>
        <v>Completar</v>
      </c>
      <c r="GW76" s="135"/>
      <c r="GX76" s="136" t="str">
        <f t="shared" si="275"/>
        <v>Completar</v>
      </c>
      <c r="GY76" s="237">
        <f t="shared" si="213"/>
        <v>0</v>
      </c>
      <c r="GZ76" s="238">
        <f t="shared" si="214"/>
        <v>0</v>
      </c>
      <c r="HA76" s="239" t="str">
        <f>IFERROR(IF(GZ76&gt;20*GM76,'Referencia Parámetros'!$D$20,IF(GZ76&gt;10*GM76,'Referencia Parámetros'!$D$21,IF(GZ76&gt;5*GM76,'Referencia Parámetros'!$D$22, IF(GZ76&gt;1,'Referencia Parámetros'!$D$23,"NO APLICA")))),"")</f>
        <v/>
      </c>
      <c r="HB76" s="240" t="str">
        <f t="shared" si="145"/>
        <v/>
      </c>
      <c r="HC76" s="241">
        <f t="shared" si="146"/>
        <v>0</v>
      </c>
      <c r="HD76" s="234">
        <f t="shared" si="215"/>
        <v>0</v>
      </c>
      <c r="HE76" s="234">
        <f t="shared" si="147"/>
        <v>0</v>
      </c>
      <c r="HF76" s="234">
        <f t="shared" si="216"/>
        <v>0</v>
      </c>
      <c r="HG76" s="242">
        <f t="shared" si="217"/>
        <v>0</v>
      </c>
      <c r="HI76" s="234">
        <f t="shared" si="218"/>
        <v>64</v>
      </c>
      <c r="HJ76" s="235" t="str">
        <f t="shared" si="148"/>
        <v/>
      </c>
      <c r="HK76" s="236" t="str">
        <f>IFERROR(+VLOOKUP(HJ76,'Referencia Parámetros'!$A$2:$B$15,2),"")</f>
        <v/>
      </c>
      <c r="HL76" s="1"/>
      <c r="HM76" s="1"/>
      <c r="HN76" s="136" t="str">
        <f t="shared" si="276"/>
        <v>Completar</v>
      </c>
      <c r="HO76" s="134"/>
      <c r="HP76" s="134"/>
      <c r="HQ76" s="134"/>
      <c r="HR76" s="136" t="str">
        <f t="shared" si="277"/>
        <v>Completar</v>
      </c>
      <c r="HS76" s="137" t="str">
        <f t="shared" si="278"/>
        <v>Completar</v>
      </c>
      <c r="HT76" s="137" t="str">
        <f t="shared" si="279"/>
        <v>Completar</v>
      </c>
      <c r="HU76" s="135"/>
      <c r="HV76" s="136" t="str">
        <f t="shared" si="280"/>
        <v>Completar</v>
      </c>
      <c r="HW76" s="237">
        <f t="shared" si="219"/>
        <v>0</v>
      </c>
      <c r="HX76" s="238">
        <f t="shared" si="220"/>
        <v>0</v>
      </c>
      <c r="HY76" s="239" t="str">
        <f>IFERROR(IF(HX76&gt;20*HK76,'Referencia Parámetros'!$D$20,IF(HX76&gt;10*HK76,'Referencia Parámetros'!$D$21,IF(HX76&gt;5*HK76,'Referencia Parámetros'!$D$22, IF(HX76&gt;1,'Referencia Parámetros'!$D$23,"NO APLICA")))),"")</f>
        <v/>
      </c>
      <c r="HZ76" s="240" t="str">
        <f t="shared" si="150"/>
        <v/>
      </c>
      <c r="IA76" s="241">
        <f t="shared" si="151"/>
        <v>0</v>
      </c>
      <c r="IB76" s="234">
        <f t="shared" si="221"/>
        <v>0</v>
      </c>
      <c r="IC76" s="234">
        <f t="shared" si="152"/>
        <v>0</v>
      </c>
      <c r="ID76" s="234">
        <f t="shared" si="222"/>
        <v>0</v>
      </c>
      <c r="IE76" s="242">
        <f t="shared" si="223"/>
        <v>0</v>
      </c>
      <c r="IG76" s="234">
        <f t="shared" si="224"/>
        <v>64</v>
      </c>
      <c r="IH76" s="235" t="str">
        <f t="shared" si="153"/>
        <v/>
      </c>
      <c r="II76" s="236" t="str">
        <f>IFERROR(+VLOOKUP(IH76,'Referencia Parámetros'!$A$2:$B$15,2),"")</f>
        <v/>
      </c>
      <c r="IJ76" s="1"/>
      <c r="IK76" s="1"/>
      <c r="IL76" s="136" t="str">
        <f t="shared" si="281"/>
        <v>Completar</v>
      </c>
      <c r="IM76" s="134"/>
      <c r="IN76" s="134"/>
      <c r="IO76" s="134"/>
      <c r="IP76" s="136" t="str">
        <f t="shared" si="282"/>
        <v>Completar</v>
      </c>
      <c r="IQ76" s="137" t="str">
        <f t="shared" si="283"/>
        <v>Completar</v>
      </c>
      <c r="IR76" s="137" t="str">
        <f t="shared" si="284"/>
        <v>Completar</v>
      </c>
      <c r="IS76" s="135"/>
      <c r="IT76" s="136" t="str">
        <f t="shared" si="285"/>
        <v>Completar</v>
      </c>
      <c r="IU76" s="237">
        <f t="shared" si="225"/>
        <v>0</v>
      </c>
      <c r="IV76" s="238">
        <f t="shared" si="226"/>
        <v>0</v>
      </c>
      <c r="IW76" s="239" t="str">
        <f>IFERROR(IF(IV76&gt;20*II76,'Referencia Parámetros'!$D$20,IF(IV76&gt;10*II76,'Referencia Parámetros'!$D$21,IF(IV76&gt;5*II76,'Referencia Parámetros'!$D$22, IF(IV76&gt;1,'Referencia Parámetros'!$D$23,"NO APLICA")))),"")</f>
        <v/>
      </c>
      <c r="IX76" s="240" t="str">
        <f t="shared" si="155"/>
        <v/>
      </c>
      <c r="IY76" s="241">
        <f t="shared" si="156"/>
        <v>0</v>
      </c>
      <c r="IZ76" s="234">
        <f t="shared" si="227"/>
        <v>0</v>
      </c>
      <c r="JA76" s="234">
        <f t="shared" si="157"/>
        <v>0</v>
      </c>
      <c r="JB76" s="234">
        <f t="shared" si="228"/>
        <v>0</v>
      </c>
      <c r="JC76" s="242">
        <f t="shared" si="229"/>
        <v>0</v>
      </c>
      <c r="JD76" s="198"/>
      <c r="JE76" s="234">
        <f t="shared" si="230"/>
        <v>64</v>
      </c>
      <c r="JF76" s="235" t="str">
        <f t="shared" si="158"/>
        <v/>
      </c>
      <c r="JG76" s="236" t="str">
        <f>IFERROR(+VLOOKUP(JF76,'Referencia Parámetros'!$A$2:$B$15,2),"")</f>
        <v/>
      </c>
      <c r="JH76" s="1"/>
      <c r="JI76" s="1"/>
      <c r="JJ76" s="136" t="str">
        <f t="shared" si="286"/>
        <v>Completar</v>
      </c>
      <c r="JK76" s="134"/>
      <c r="JL76" s="134"/>
      <c r="JM76" s="134"/>
      <c r="JN76" s="136" t="str">
        <f t="shared" si="287"/>
        <v>Completar</v>
      </c>
      <c r="JO76" s="137" t="str">
        <f t="shared" si="288"/>
        <v>Completar</v>
      </c>
      <c r="JP76" s="137" t="str">
        <f t="shared" si="289"/>
        <v>Completar</v>
      </c>
      <c r="JQ76" s="135"/>
      <c r="JR76" s="136" t="str">
        <f t="shared" si="290"/>
        <v>Completar</v>
      </c>
      <c r="JS76" s="237">
        <f t="shared" si="231"/>
        <v>0</v>
      </c>
      <c r="JT76" s="238">
        <f t="shared" si="232"/>
        <v>0</v>
      </c>
      <c r="JU76" s="239" t="str">
        <f>IFERROR(IF(JT76&gt;20*JG76,'Referencia Parámetros'!$D$20,IF(JT76&gt;10*JG76,'Referencia Parámetros'!$D$21,IF(JT76&gt;5*JG76,'Referencia Parámetros'!$D$22, IF(JT76&gt;1,'Referencia Parámetros'!$D$23,"NO APLICA")))),"")</f>
        <v/>
      </c>
      <c r="JV76" s="240" t="str">
        <f t="shared" si="160"/>
        <v/>
      </c>
      <c r="JW76" s="241">
        <f t="shared" si="161"/>
        <v>0</v>
      </c>
      <c r="JX76" s="234">
        <f t="shared" si="233"/>
        <v>0</v>
      </c>
      <c r="JY76" s="234">
        <f t="shared" si="162"/>
        <v>0</v>
      </c>
      <c r="JZ76" s="234">
        <f t="shared" si="234"/>
        <v>0</v>
      </c>
      <c r="KA76" s="242">
        <f t="shared" si="235"/>
        <v>0</v>
      </c>
    </row>
    <row r="77" spans="1:287" x14ac:dyDescent="0.25">
      <c r="A77" s="234">
        <f t="shared" si="163"/>
        <v>65</v>
      </c>
      <c r="B77" s="235" t="str">
        <f t="shared" si="164"/>
        <v/>
      </c>
      <c r="C77" s="236" t="str">
        <f>+IFERROR(VLOOKUP(B77,'Referencia Parámetros'!$A$2:$B$18,2),"")</f>
        <v/>
      </c>
      <c r="D77" s="1"/>
      <c r="E77" s="1"/>
      <c r="F77" s="136" t="str">
        <f>IFERROR(+VLOOKUP(D77,'Año 1'!JI$14:JK$113,3,FALSE),"Completar")</f>
        <v>Completar</v>
      </c>
      <c r="G77" s="134"/>
      <c r="H77" s="134"/>
      <c r="I77" s="134"/>
      <c r="J77" s="136" t="str">
        <f>+IFERROR(VLOOKUP(D77,'Año 1'!JI$14:JS$113,7,0),"Completar")</f>
        <v>Completar</v>
      </c>
      <c r="K77" s="137" t="str">
        <f>IFERROR(VLOOKUP(D77,'Año 1'!JI$14:JS$113,8,FALSE),"Completar")</f>
        <v>Completar</v>
      </c>
      <c r="L77" s="137" t="str">
        <f>IFERROR(VLOOKUP(D77,'Año 1'!JI$14:JS$113,9,FALSE),"Completar")</f>
        <v>Completar</v>
      </c>
      <c r="M77" s="135"/>
      <c r="N77" s="136" t="str">
        <f>IFERROR(VLOOKUP(D77,'Año 1'!JI$14:JS$113,11,FALSE),"Completar")</f>
        <v>Completar</v>
      </c>
      <c r="O77" s="237">
        <f t="shared" si="165"/>
        <v>0</v>
      </c>
      <c r="P77" s="238">
        <f t="shared" si="166"/>
        <v>0</v>
      </c>
      <c r="Q77" s="239" t="str">
        <f>IFERROR(IF(P77&gt;20*C77,'Referencia Parámetros'!$D$20,IF(P77&gt;10*C77,'Referencia Parámetros'!$D$21,IF(P77&gt;5*C77,'Referencia Parámetros'!$D$22, IF(P77&gt;1,'Referencia Parámetros'!$D$23,"NO APLICA")))),"")</f>
        <v/>
      </c>
      <c r="R77" s="240" t="str">
        <f t="shared" si="105"/>
        <v/>
      </c>
      <c r="S77" s="241">
        <f t="shared" si="106"/>
        <v>0</v>
      </c>
      <c r="T77" s="234">
        <f t="shared" si="167"/>
        <v>0</v>
      </c>
      <c r="U77" s="234">
        <f t="shared" si="107"/>
        <v>0</v>
      </c>
      <c r="V77" s="234">
        <f t="shared" si="168"/>
        <v>0</v>
      </c>
      <c r="W77" s="242">
        <f t="shared" si="169"/>
        <v>0</v>
      </c>
      <c r="Y77" s="234">
        <f t="shared" si="170"/>
        <v>65</v>
      </c>
      <c r="Z77" s="235" t="str">
        <f t="shared" si="108"/>
        <v/>
      </c>
      <c r="AA77" s="236" t="str">
        <f>IFERROR(VLOOKUP(Z77,'Referencia Parámetros'!$A$2:$B$15,2),"")</f>
        <v/>
      </c>
      <c r="AB77" s="1"/>
      <c r="AC77" s="1"/>
      <c r="AD77" s="136" t="str">
        <f t="shared" ref="AD77:AD112" si="291">IFERROR(+VLOOKUP(AB77,D$13:F$112,3,FALSE),"Completar")</f>
        <v>Completar</v>
      </c>
      <c r="AE77" s="134"/>
      <c r="AF77" s="134"/>
      <c r="AG77" s="134"/>
      <c r="AH77" s="136" t="str">
        <f t="shared" ref="AH77:AH112" si="292">+IFERROR(VLOOKUP(AB77,D$13:J$112,7,0),"Completar")</f>
        <v>Completar</v>
      </c>
      <c r="AI77" s="137" t="str">
        <f t="shared" ref="AI77:AI112" si="293">IFERROR(VLOOKUP(AB77,D$13:M$112,8,FALSE),"Completar")</f>
        <v>Completar</v>
      </c>
      <c r="AJ77" s="137" t="str">
        <f t="shared" ref="AJ77:AJ112" si="294">IFERROR(VLOOKUP(AB77,D$13:M$112,9,FALSE),"Completar")</f>
        <v>Completar</v>
      </c>
      <c r="AK77" s="135"/>
      <c r="AL77" s="136" t="str">
        <f t="shared" ref="AL77:AL112" si="295">IFERROR(VLOOKUP(AB77,D$13:N$112,11,FALSE),"Completar")</f>
        <v>Completar</v>
      </c>
      <c r="AM77" s="237">
        <f t="shared" si="171"/>
        <v>0</v>
      </c>
      <c r="AN77" s="238">
        <f t="shared" si="172"/>
        <v>0</v>
      </c>
      <c r="AO77" s="239" t="str">
        <f>IFERROR(IF(AN77&gt;20*AA77,'Referencia Parámetros'!$D$20,IF(AN77&gt;10*AA77,'Referencia Parámetros'!$D$21,IF(AN77&gt;5*AA77,'Referencia Parámetros'!$D$22, IF(AN77&gt;1,'Referencia Parámetros'!$D$23,"NO APLICA")))),"")</f>
        <v/>
      </c>
      <c r="AP77" s="240" t="str">
        <f t="shared" si="110"/>
        <v/>
      </c>
      <c r="AQ77" s="241">
        <f t="shared" si="111"/>
        <v>0</v>
      </c>
      <c r="AR77" s="234">
        <f t="shared" si="173"/>
        <v>0</v>
      </c>
      <c r="AS77" s="234">
        <f t="shared" si="112"/>
        <v>0</v>
      </c>
      <c r="AT77" s="234">
        <f t="shared" si="174"/>
        <v>0</v>
      </c>
      <c r="AU77" s="242">
        <f t="shared" si="175"/>
        <v>0</v>
      </c>
      <c r="AW77" s="234">
        <f t="shared" si="176"/>
        <v>65</v>
      </c>
      <c r="AX77" s="235" t="str">
        <f t="shared" si="113"/>
        <v/>
      </c>
      <c r="AY77" s="236" t="str">
        <f>IFERROR(VLOOKUP(AX77,'Referencia Parámetros'!$A$2:$B$15,2),"")</f>
        <v/>
      </c>
      <c r="AZ77" s="1"/>
      <c r="BA77" s="1"/>
      <c r="BB77" s="136" t="str">
        <f t="shared" ref="BB77:BB112" si="296">IFERROR(+VLOOKUP(AZ77,AB$13:AD$112,3,FALSE),"Completar")</f>
        <v>Completar</v>
      </c>
      <c r="BC77" s="134"/>
      <c r="BD77" s="134"/>
      <c r="BE77" s="134"/>
      <c r="BF77" s="136" t="str">
        <f t="shared" ref="BF77:BF112" si="297">+IFERROR(VLOOKUP(AZ77,AB$13:AH$112,7,0),"Completar")</f>
        <v>Completar</v>
      </c>
      <c r="BG77" s="137" t="str">
        <f t="shared" ref="BG77:BG112" si="298">IFERROR(VLOOKUP(AZ77,AB$13:AK$112,8,FALSE),"Completar")</f>
        <v>Completar</v>
      </c>
      <c r="BH77" s="137" t="str">
        <f t="shared" ref="BH77:BH112" si="299">IFERROR(VLOOKUP(AZ77,AB$13:AK$112,9,FALSE),"Completar")</f>
        <v>Completar</v>
      </c>
      <c r="BI77" s="135"/>
      <c r="BJ77" s="136" t="str">
        <f t="shared" ref="BJ77:BJ112" si="300">IFERROR(VLOOKUP(AZ77,AB$13:AL$112,11,FALSE),"Completar")</f>
        <v>Completar</v>
      </c>
      <c r="BK77" s="237">
        <f t="shared" si="177"/>
        <v>0</v>
      </c>
      <c r="BL77" s="238">
        <f t="shared" si="178"/>
        <v>0</v>
      </c>
      <c r="BM77" s="239" t="str">
        <f>IFERROR(IF(BL77&gt;20*AY77,'Referencia Parámetros'!$D$20,IF(BL77&gt;10*AY77,'Referencia Parámetros'!$D$21,IF(BL77&gt;5*AY77,'Referencia Parámetros'!$D$22, IF(BL77&gt;1,'Referencia Parámetros'!$D$23,"NO APLICA")))),"")</f>
        <v/>
      </c>
      <c r="BN77" s="240" t="str">
        <f t="shared" si="115"/>
        <v/>
      </c>
      <c r="BO77" s="241">
        <f t="shared" si="116"/>
        <v>0</v>
      </c>
      <c r="BP77" s="234">
        <f t="shared" si="179"/>
        <v>0</v>
      </c>
      <c r="BQ77" s="234">
        <f t="shared" si="117"/>
        <v>0</v>
      </c>
      <c r="BR77" s="234">
        <f t="shared" si="180"/>
        <v>0</v>
      </c>
      <c r="BS77" s="242">
        <f t="shared" si="181"/>
        <v>0</v>
      </c>
      <c r="BU77" s="234">
        <f t="shared" si="182"/>
        <v>65</v>
      </c>
      <c r="BV77" s="235" t="str">
        <f t="shared" si="118"/>
        <v/>
      </c>
      <c r="BW77" s="236" t="str">
        <f>IFERROR(VLOOKUP(BV77,'Referencia Parámetros'!$A$2:$B$15,2),"")</f>
        <v/>
      </c>
      <c r="BX77" s="1"/>
      <c r="BY77" s="1"/>
      <c r="BZ77" s="136" t="str">
        <f t="shared" ref="BZ77:BZ112" si="301">IFERROR(+VLOOKUP(BX77,AZ$13:BB$112,3,FALSE),"Completar")</f>
        <v>Completar</v>
      </c>
      <c r="CA77" s="134"/>
      <c r="CB77" s="134"/>
      <c r="CC77" s="134"/>
      <c r="CD77" s="136" t="str">
        <f t="shared" ref="CD77:CD112" si="302">+IFERROR(VLOOKUP(BX77,AZ$13:BF$112,7,0),"Completar")</f>
        <v>Completar</v>
      </c>
      <c r="CE77" s="137" t="str">
        <f t="shared" ref="CE77:CE112" si="303">IFERROR(VLOOKUP(BX77,AZ$13:BI$112,8,FALSE),"Completar")</f>
        <v>Completar</v>
      </c>
      <c r="CF77" s="137" t="str">
        <f t="shared" ref="CF77:CF112" si="304">IFERROR(VLOOKUP(BX77,AZ$13:BI$112,9,FALSE),"Completar")</f>
        <v>Completar</v>
      </c>
      <c r="CG77" s="135"/>
      <c r="CH77" s="136" t="str">
        <f t="shared" ref="CH77:CH112" si="305">IFERROR(VLOOKUP(BX77,AZ$13:BJ$112,11,FALSE),"Completar")</f>
        <v>Completar</v>
      </c>
      <c r="CI77" s="237">
        <f t="shared" si="183"/>
        <v>0</v>
      </c>
      <c r="CJ77" s="238">
        <f t="shared" si="184"/>
        <v>0</v>
      </c>
      <c r="CK77" s="239" t="str">
        <f>IFERROR(IF(CJ77&gt;20*BW77,'Referencia Parámetros'!$D$20,IF(CJ77&gt;10*BW77,'Referencia Parámetros'!$D$21,IF(CJ77&gt;5*BW77,'Referencia Parámetros'!$D$22, IF(CJ77&gt;1,'Referencia Parámetros'!$D$23,"NO APLICA")))),"")</f>
        <v/>
      </c>
      <c r="CL77" s="240" t="str">
        <f t="shared" si="120"/>
        <v/>
      </c>
      <c r="CM77" s="241">
        <f t="shared" si="121"/>
        <v>0</v>
      </c>
      <c r="CN77" s="234">
        <f t="shared" si="185"/>
        <v>0</v>
      </c>
      <c r="CO77" s="234">
        <f t="shared" si="122"/>
        <v>0</v>
      </c>
      <c r="CP77" s="234">
        <f t="shared" si="186"/>
        <v>0</v>
      </c>
      <c r="CQ77" s="242">
        <f t="shared" si="187"/>
        <v>0</v>
      </c>
      <c r="CS77" s="234">
        <f t="shared" si="188"/>
        <v>65</v>
      </c>
      <c r="CT77" s="235" t="str">
        <f t="shared" si="123"/>
        <v/>
      </c>
      <c r="CU77" s="236" t="str">
        <f>IFERROR(+VLOOKUP(CT77,'Referencia Parámetros'!$A$2:$B$15,2),"")</f>
        <v/>
      </c>
      <c r="CV77" s="1"/>
      <c r="CW77" s="1"/>
      <c r="CX77" s="136" t="str">
        <f t="shared" ref="CX77:CX112" si="306">IFERROR(+VLOOKUP(CV77,BX$13:BZ$112,3,FALSE),"Completar")</f>
        <v>Completar</v>
      </c>
      <c r="CY77" s="134"/>
      <c r="CZ77" s="134"/>
      <c r="DA77" s="134"/>
      <c r="DB77" s="136" t="str">
        <f t="shared" ref="DB77:DB112" si="307">+IFERROR(VLOOKUP(CV77,BX$13:CD$112,7,0),"Completar")</f>
        <v>Completar</v>
      </c>
      <c r="DC77" s="137" t="str">
        <f t="shared" ref="DC77:DC112" si="308">IFERROR(VLOOKUP(CV77,BX$13:CG$112,8,FALSE),"Completar")</f>
        <v>Completar</v>
      </c>
      <c r="DD77" s="137" t="str">
        <f t="shared" ref="DD77:DD112" si="309">IFERROR(VLOOKUP(CV77,BX$13:CG$112,9,FALSE),"Completar")</f>
        <v>Completar</v>
      </c>
      <c r="DE77" s="135"/>
      <c r="DF77" s="136" t="str">
        <f t="shared" ref="DF77:DF112" si="310">IFERROR(VLOOKUP(CV77,BX$13:CH$112,11,FALSE),"Completar")</f>
        <v>Completar</v>
      </c>
      <c r="DG77" s="237">
        <f t="shared" si="189"/>
        <v>0</v>
      </c>
      <c r="DH77" s="238">
        <f t="shared" si="190"/>
        <v>0</v>
      </c>
      <c r="DI77" s="239" t="str">
        <f>IFERROR(IF(DH77&gt;20*CU77,'Referencia Parámetros'!$D$20,IF(DH77&gt;10*CU77,'Referencia Parámetros'!$D$21,IF(DH77&gt;5*CU77,'Referencia Parámetros'!$D$22, IF(DH77&gt;1,'Referencia Parámetros'!$D$23,"NO APLICA")))),"")</f>
        <v/>
      </c>
      <c r="DJ77" s="240" t="str">
        <f t="shared" si="125"/>
        <v/>
      </c>
      <c r="DK77" s="241">
        <f t="shared" si="126"/>
        <v>0</v>
      </c>
      <c r="DL77" s="234">
        <f t="shared" si="191"/>
        <v>0</v>
      </c>
      <c r="DM77" s="234">
        <f t="shared" si="127"/>
        <v>0</v>
      </c>
      <c r="DN77" s="234">
        <f t="shared" si="192"/>
        <v>0</v>
      </c>
      <c r="DO77" s="242">
        <f t="shared" si="193"/>
        <v>0</v>
      </c>
      <c r="DQ77" s="234">
        <f t="shared" si="194"/>
        <v>65</v>
      </c>
      <c r="DR77" s="235" t="str">
        <f t="shared" si="128"/>
        <v/>
      </c>
      <c r="DS77" s="236" t="str">
        <f>IFERROR(+VLOOKUP(DR77,'Referencia Parámetros'!$A$2:$B$15,2),"")</f>
        <v/>
      </c>
      <c r="DT77" s="1"/>
      <c r="DU77" s="1"/>
      <c r="DV77" s="136" t="str">
        <f t="shared" ref="DV77:DV112" si="311">IFERROR(+VLOOKUP(DT77,CV$13:CX$112,3,FALSE),"Completar")</f>
        <v>Completar</v>
      </c>
      <c r="DW77" s="134"/>
      <c r="DX77" s="134"/>
      <c r="DY77" s="134"/>
      <c r="DZ77" s="136" t="str">
        <f t="shared" ref="DZ77:DZ112" si="312">+IFERROR(VLOOKUP(DT77,CV$13:DB$112,7,0),"Completar")</f>
        <v>Completar</v>
      </c>
      <c r="EA77" s="137" t="str">
        <f t="shared" ref="EA77:EA112" si="313">IFERROR(VLOOKUP(DT77,CV$13:DE$112,8,FALSE),"Completar")</f>
        <v>Completar</v>
      </c>
      <c r="EB77" s="137" t="str">
        <f t="shared" ref="EB77:EB112" si="314">IFERROR(VLOOKUP(DT77,CV$13:DE$112,9,FALSE),"Completar")</f>
        <v>Completar</v>
      </c>
      <c r="EC77" s="135"/>
      <c r="ED77" s="136" t="str">
        <f t="shared" ref="ED77:ED112" si="315">IFERROR(VLOOKUP(DT77,CV$13:DF$112,11,FALSE),"Completar")</f>
        <v>Completar</v>
      </c>
      <c r="EE77" s="237">
        <f t="shared" si="195"/>
        <v>0</v>
      </c>
      <c r="EF77" s="238">
        <f t="shared" si="196"/>
        <v>0</v>
      </c>
      <c r="EG77" s="239" t="str">
        <f>IFERROR(IF(EF77&gt;20*DS77,'Referencia Parámetros'!$D$20,IF(EF77&gt;10*DS77,'Referencia Parámetros'!$D$21,IF(EF77&gt;5*DS77,'Referencia Parámetros'!$D$22, IF(EF77&gt;1,'Referencia Parámetros'!$D$23,"NO APLICA")))),"")</f>
        <v/>
      </c>
      <c r="EH77" s="240" t="str">
        <f t="shared" si="130"/>
        <v/>
      </c>
      <c r="EI77" s="241">
        <f t="shared" si="131"/>
        <v>0</v>
      </c>
      <c r="EJ77" s="234">
        <f t="shared" si="197"/>
        <v>0</v>
      </c>
      <c r="EK77" s="234">
        <f t="shared" si="132"/>
        <v>0</v>
      </c>
      <c r="EL77" s="234">
        <f t="shared" si="198"/>
        <v>0</v>
      </c>
      <c r="EM77" s="242">
        <f t="shared" si="199"/>
        <v>0</v>
      </c>
      <c r="EO77" s="234">
        <f t="shared" si="200"/>
        <v>65</v>
      </c>
      <c r="EP77" s="235" t="str">
        <f t="shared" si="133"/>
        <v/>
      </c>
      <c r="EQ77" s="236" t="str">
        <f>IFERROR(+VLOOKUP(EP77,'Referencia Parámetros'!$A$2:$B$15,2),"")</f>
        <v/>
      </c>
      <c r="ER77" s="1"/>
      <c r="ES77" s="1"/>
      <c r="ET77" s="136" t="str">
        <f t="shared" ref="ET77:ET112" si="316">IFERROR(+VLOOKUP(ER77,DT$13:DV$112,3,FALSE),"Completar")</f>
        <v>Completar</v>
      </c>
      <c r="EU77" s="134"/>
      <c r="EV77" s="134"/>
      <c r="EW77" s="134"/>
      <c r="EX77" s="136" t="str">
        <f t="shared" ref="EX77:EX112" si="317">+IFERROR(VLOOKUP(ER77,DT$13:DZ$112,7,0),"Completar")</f>
        <v>Completar</v>
      </c>
      <c r="EY77" s="137" t="str">
        <f t="shared" ref="EY77:EY112" si="318">IFERROR(VLOOKUP(ER77,DT$13:EC$112,8,FALSE),"Completar")</f>
        <v>Completar</v>
      </c>
      <c r="EZ77" s="137" t="str">
        <f t="shared" ref="EZ77:EZ112" si="319">IFERROR(VLOOKUP(ER77,DT$13:EC$112,9,FALSE),"Completar")</f>
        <v>Completar</v>
      </c>
      <c r="FA77" s="135"/>
      <c r="FB77" s="136" t="str">
        <f t="shared" ref="FB77:FB112" si="320">IFERROR(VLOOKUP(ER77,DT$13:ED$112,11,FALSE),"Completar")</f>
        <v>Completar</v>
      </c>
      <c r="FC77" s="237">
        <f t="shared" si="201"/>
        <v>0</v>
      </c>
      <c r="FD77" s="238">
        <f t="shared" si="202"/>
        <v>0</v>
      </c>
      <c r="FE77" s="239" t="str">
        <f>IFERROR(IF(FD77&gt;20*EQ77,'Referencia Parámetros'!$D$20,IF(FD77&gt;10*EQ77,'Referencia Parámetros'!$D$21,IF(FD77&gt;5*EQ77,'Referencia Parámetros'!$D$22, IF(FD77&gt;1,'Referencia Parámetros'!$D$23,"NO APLICA")))),"")</f>
        <v/>
      </c>
      <c r="FF77" s="240" t="str">
        <f t="shared" si="135"/>
        <v/>
      </c>
      <c r="FG77" s="241">
        <f t="shared" si="136"/>
        <v>0</v>
      </c>
      <c r="FH77" s="234">
        <f t="shared" si="203"/>
        <v>0</v>
      </c>
      <c r="FI77" s="234">
        <f t="shared" si="137"/>
        <v>0</v>
      </c>
      <c r="FJ77" s="234">
        <f t="shared" si="204"/>
        <v>0</v>
      </c>
      <c r="FK77" s="242">
        <f t="shared" si="205"/>
        <v>0</v>
      </c>
      <c r="FM77" s="234">
        <f t="shared" si="206"/>
        <v>65</v>
      </c>
      <c r="FN77" s="235" t="str">
        <f t="shared" si="138"/>
        <v/>
      </c>
      <c r="FO77" s="236" t="str">
        <f>IFERROR(+VLOOKUP(FN77,'Referencia Parámetros'!$A$2:$B$15,2),"")</f>
        <v/>
      </c>
      <c r="FP77" s="1"/>
      <c r="FQ77" s="1"/>
      <c r="FR77" s="136" t="str">
        <f t="shared" ref="FR77:FR112" si="321">IFERROR(+VLOOKUP(FP77,ER$13:ET$112,3,FALSE),"Completar")</f>
        <v>Completar</v>
      </c>
      <c r="FS77" s="134"/>
      <c r="FT77" s="134"/>
      <c r="FU77" s="134"/>
      <c r="FV77" s="136" t="str">
        <f t="shared" ref="FV77:FV112" si="322">+IFERROR(VLOOKUP(FP77,ER$13:EX$112,7,0),"Completar")</f>
        <v>Completar</v>
      </c>
      <c r="FW77" s="137" t="str">
        <f t="shared" ref="FW77:FW112" si="323">IFERROR(VLOOKUP(FP77,ER$13:FA$112,8,FALSE),"Completar")</f>
        <v>Completar</v>
      </c>
      <c r="FX77" s="137" t="str">
        <f t="shared" ref="FX77:FX112" si="324">IFERROR(VLOOKUP(FP77,ER$13:FA$112,9,FALSE),"Completar")</f>
        <v>Completar</v>
      </c>
      <c r="FY77" s="135"/>
      <c r="FZ77" s="136" t="str">
        <f t="shared" ref="FZ77:FZ112" si="325">IFERROR(VLOOKUP(FP77,ER$13:FB$112,11,FALSE),"Completar")</f>
        <v>Completar</v>
      </c>
      <c r="GA77" s="237">
        <f t="shared" si="207"/>
        <v>0</v>
      </c>
      <c r="GB77" s="238">
        <f t="shared" si="208"/>
        <v>0</v>
      </c>
      <c r="GC77" s="239" t="str">
        <f>IFERROR(IF(GB77&gt;20*FO77,'Referencia Parámetros'!$D$20,IF(GB77&gt;10*FO77,'Referencia Parámetros'!$D$21,IF(GB77&gt;5*FO77,'Referencia Parámetros'!$D$22, IF(GB77&gt;1,'Referencia Parámetros'!$D$23,"NO APLICA")))),"")</f>
        <v/>
      </c>
      <c r="GD77" s="240" t="str">
        <f t="shared" si="140"/>
        <v/>
      </c>
      <c r="GE77" s="241">
        <f t="shared" si="141"/>
        <v>0</v>
      </c>
      <c r="GF77" s="234">
        <f t="shared" si="209"/>
        <v>0</v>
      </c>
      <c r="GG77" s="234">
        <f t="shared" si="142"/>
        <v>0</v>
      </c>
      <c r="GH77" s="234">
        <f t="shared" si="210"/>
        <v>0</v>
      </c>
      <c r="GI77" s="242">
        <f t="shared" si="211"/>
        <v>0</v>
      </c>
      <c r="GK77" s="234">
        <f t="shared" si="212"/>
        <v>65</v>
      </c>
      <c r="GL77" s="235" t="str">
        <f t="shared" si="143"/>
        <v/>
      </c>
      <c r="GM77" s="236" t="str">
        <f>IFERROR(+VLOOKUP(GL77,'Referencia Parámetros'!$A$2:$B$15,2),"")</f>
        <v/>
      </c>
      <c r="GN77" s="1"/>
      <c r="GO77" s="1"/>
      <c r="GP77" s="136" t="str">
        <f t="shared" ref="GP77:GP112" si="326">IFERROR(+VLOOKUP(GN77,FP$13:FR$112,3,FALSE),"Completar")</f>
        <v>Completar</v>
      </c>
      <c r="GQ77" s="134"/>
      <c r="GR77" s="134"/>
      <c r="GS77" s="134"/>
      <c r="GT77" s="136" t="str">
        <f t="shared" ref="GT77:GT112" si="327">+IFERROR(VLOOKUP(GN77,FP$13:FV$112,7,0),"Completar")</f>
        <v>Completar</v>
      </c>
      <c r="GU77" s="137" t="str">
        <f t="shared" ref="GU77:GU112" si="328">IFERROR(VLOOKUP(GN77,FP$13:FY$112,8,FALSE),"Completar")</f>
        <v>Completar</v>
      </c>
      <c r="GV77" s="137" t="str">
        <f t="shared" ref="GV77:GV112" si="329">IFERROR(VLOOKUP(GN77,FP$13:FY$112,9,FALSE),"Completar")</f>
        <v>Completar</v>
      </c>
      <c r="GW77" s="135"/>
      <c r="GX77" s="136" t="str">
        <f t="shared" ref="GX77:GX112" si="330">IFERROR(VLOOKUP(GN77,FP$13:FZ$112,11,FALSE),"Completar")</f>
        <v>Completar</v>
      </c>
      <c r="GY77" s="237">
        <f t="shared" si="213"/>
        <v>0</v>
      </c>
      <c r="GZ77" s="238">
        <f t="shared" si="214"/>
        <v>0</v>
      </c>
      <c r="HA77" s="239" t="str">
        <f>IFERROR(IF(GZ77&gt;20*GM77,'Referencia Parámetros'!$D$20,IF(GZ77&gt;10*GM77,'Referencia Parámetros'!$D$21,IF(GZ77&gt;5*GM77,'Referencia Parámetros'!$D$22, IF(GZ77&gt;1,'Referencia Parámetros'!$D$23,"NO APLICA")))),"")</f>
        <v/>
      </c>
      <c r="HB77" s="240" t="str">
        <f t="shared" si="145"/>
        <v/>
      </c>
      <c r="HC77" s="241">
        <f t="shared" si="146"/>
        <v>0</v>
      </c>
      <c r="HD77" s="234">
        <f t="shared" si="215"/>
        <v>0</v>
      </c>
      <c r="HE77" s="234">
        <f t="shared" si="147"/>
        <v>0</v>
      </c>
      <c r="HF77" s="234">
        <f t="shared" si="216"/>
        <v>0</v>
      </c>
      <c r="HG77" s="242">
        <f t="shared" si="217"/>
        <v>0</v>
      </c>
      <c r="HI77" s="234">
        <f t="shared" si="218"/>
        <v>65</v>
      </c>
      <c r="HJ77" s="235" t="str">
        <f t="shared" si="148"/>
        <v/>
      </c>
      <c r="HK77" s="236" t="str">
        <f>IFERROR(+VLOOKUP(HJ77,'Referencia Parámetros'!$A$2:$B$15,2),"")</f>
        <v/>
      </c>
      <c r="HL77" s="1"/>
      <c r="HM77" s="1"/>
      <c r="HN77" s="136" t="str">
        <f t="shared" ref="HN77:HN112" si="331">IFERROR(+VLOOKUP(HL77,GN$13:GP$112,3,FALSE),"Completar")</f>
        <v>Completar</v>
      </c>
      <c r="HO77" s="134"/>
      <c r="HP77" s="134"/>
      <c r="HQ77" s="134"/>
      <c r="HR77" s="136" t="str">
        <f t="shared" ref="HR77:HR112" si="332">+IFERROR(VLOOKUP(HL77,GN$13:GT$112,7,0),"Completar")</f>
        <v>Completar</v>
      </c>
      <c r="HS77" s="137" t="str">
        <f t="shared" ref="HS77:HS112" si="333">IFERROR(VLOOKUP(HL77,GN$13:GW$112,8,FALSE),"Completar")</f>
        <v>Completar</v>
      </c>
      <c r="HT77" s="137" t="str">
        <f t="shared" ref="HT77:HT112" si="334">IFERROR(VLOOKUP(HL77,GN$13:GW$112,9,FALSE),"Completar")</f>
        <v>Completar</v>
      </c>
      <c r="HU77" s="135"/>
      <c r="HV77" s="136" t="str">
        <f t="shared" ref="HV77:HV112" si="335">IFERROR(VLOOKUP(HL77,GN$13:GX$112,11,FALSE),"Completar")</f>
        <v>Completar</v>
      </c>
      <c r="HW77" s="237">
        <f t="shared" si="219"/>
        <v>0</v>
      </c>
      <c r="HX77" s="238">
        <f t="shared" si="220"/>
        <v>0</v>
      </c>
      <c r="HY77" s="239" t="str">
        <f>IFERROR(IF(HX77&gt;20*HK77,'Referencia Parámetros'!$D$20,IF(HX77&gt;10*HK77,'Referencia Parámetros'!$D$21,IF(HX77&gt;5*HK77,'Referencia Parámetros'!$D$22, IF(HX77&gt;1,'Referencia Parámetros'!$D$23,"NO APLICA")))),"")</f>
        <v/>
      </c>
      <c r="HZ77" s="240" t="str">
        <f t="shared" si="150"/>
        <v/>
      </c>
      <c r="IA77" s="241">
        <f t="shared" si="151"/>
        <v>0</v>
      </c>
      <c r="IB77" s="234">
        <f t="shared" si="221"/>
        <v>0</v>
      </c>
      <c r="IC77" s="234">
        <f t="shared" si="152"/>
        <v>0</v>
      </c>
      <c r="ID77" s="234">
        <f t="shared" si="222"/>
        <v>0</v>
      </c>
      <c r="IE77" s="242">
        <f t="shared" si="223"/>
        <v>0</v>
      </c>
      <c r="IG77" s="234">
        <f t="shared" si="224"/>
        <v>65</v>
      </c>
      <c r="IH77" s="235" t="str">
        <f t="shared" si="153"/>
        <v/>
      </c>
      <c r="II77" s="236" t="str">
        <f>IFERROR(+VLOOKUP(IH77,'Referencia Parámetros'!$A$2:$B$15,2),"")</f>
        <v/>
      </c>
      <c r="IJ77" s="1"/>
      <c r="IK77" s="1"/>
      <c r="IL77" s="136" t="str">
        <f t="shared" ref="IL77:IL112" si="336">IFERROR(+VLOOKUP(IJ77,HL$13:HN$112,3,FALSE),"Completar")</f>
        <v>Completar</v>
      </c>
      <c r="IM77" s="134"/>
      <c r="IN77" s="134"/>
      <c r="IO77" s="134"/>
      <c r="IP77" s="136" t="str">
        <f t="shared" ref="IP77:IP112" si="337">+IFERROR(VLOOKUP(IJ77,HL$13:HR$112,7,0),"Completar")</f>
        <v>Completar</v>
      </c>
      <c r="IQ77" s="137" t="str">
        <f t="shared" ref="IQ77:IQ112" si="338">IFERROR(VLOOKUP(IJ77,HL$13:HU$112,8,FALSE),"Completar")</f>
        <v>Completar</v>
      </c>
      <c r="IR77" s="137" t="str">
        <f t="shared" ref="IR77:IR112" si="339">IFERROR(VLOOKUP(IJ77,HL$13:HU$112,9,FALSE),"Completar")</f>
        <v>Completar</v>
      </c>
      <c r="IS77" s="135"/>
      <c r="IT77" s="136" t="str">
        <f t="shared" ref="IT77:IT112" si="340">IFERROR(VLOOKUP(IJ77,HL$13:HV$112,11,FALSE),"Completar")</f>
        <v>Completar</v>
      </c>
      <c r="IU77" s="237">
        <f t="shared" si="225"/>
        <v>0</v>
      </c>
      <c r="IV77" s="238">
        <f t="shared" si="226"/>
        <v>0</v>
      </c>
      <c r="IW77" s="239" t="str">
        <f>IFERROR(IF(IV77&gt;20*II77,'Referencia Parámetros'!$D$20,IF(IV77&gt;10*II77,'Referencia Parámetros'!$D$21,IF(IV77&gt;5*II77,'Referencia Parámetros'!$D$22, IF(IV77&gt;1,'Referencia Parámetros'!$D$23,"NO APLICA")))),"")</f>
        <v/>
      </c>
      <c r="IX77" s="240" t="str">
        <f t="shared" si="155"/>
        <v/>
      </c>
      <c r="IY77" s="241">
        <f t="shared" si="156"/>
        <v>0</v>
      </c>
      <c r="IZ77" s="234">
        <f t="shared" si="227"/>
        <v>0</v>
      </c>
      <c r="JA77" s="234">
        <f t="shared" si="157"/>
        <v>0</v>
      </c>
      <c r="JB77" s="234">
        <f t="shared" si="228"/>
        <v>0</v>
      </c>
      <c r="JC77" s="242">
        <f t="shared" si="229"/>
        <v>0</v>
      </c>
      <c r="JD77" s="198"/>
      <c r="JE77" s="234">
        <f t="shared" si="230"/>
        <v>65</v>
      </c>
      <c r="JF77" s="235" t="str">
        <f t="shared" si="158"/>
        <v/>
      </c>
      <c r="JG77" s="236" t="str">
        <f>IFERROR(+VLOOKUP(JF77,'Referencia Parámetros'!$A$2:$B$15,2),"")</f>
        <v/>
      </c>
      <c r="JH77" s="1"/>
      <c r="JI77" s="1"/>
      <c r="JJ77" s="136" t="str">
        <f t="shared" ref="JJ77:JJ112" si="341">IFERROR(+VLOOKUP(JH77,IJ$13:IL$112,3,FALSE),"Completar")</f>
        <v>Completar</v>
      </c>
      <c r="JK77" s="134"/>
      <c r="JL77" s="134"/>
      <c r="JM77" s="134"/>
      <c r="JN77" s="136" t="str">
        <f t="shared" ref="JN77:JN112" si="342">+IFERROR(VLOOKUP(JH77,IJ$13:IP$112,7,0),"Completar")</f>
        <v>Completar</v>
      </c>
      <c r="JO77" s="137" t="str">
        <f t="shared" ref="JO77:JO112" si="343">IFERROR(VLOOKUP(JH77,IJ$13:IS$112,8,FALSE),"Completar")</f>
        <v>Completar</v>
      </c>
      <c r="JP77" s="137" t="str">
        <f t="shared" ref="JP77:JP112" si="344">IFERROR(VLOOKUP(JH77,IJ$13:IS$112,9,FALSE),"Completar")</f>
        <v>Completar</v>
      </c>
      <c r="JQ77" s="135"/>
      <c r="JR77" s="136" t="str">
        <f t="shared" ref="JR77:JR112" si="345">IFERROR(VLOOKUP(JH77,IJ$13:IT$112,11,FALSE),"Completar")</f>
        <v>Completar</v>
      </c>
      <c r="JS77" s="237">
        <f t="shared" si="231"/>
        <v>0</v>
      </c>
      <c r="JT77" s="238">
        <f t="shared" si="232"/>
        <v>0</v>
      </c>
      <c r="JU77" s="239" t="str">
        <f>IFERROR(IF(JT77&gt;20*JG77,'Referencia Parámetros'!$D$20,IF(JT77&gt;10*JG77,'Referencia Parámetros'!$D$21,IF(JT77&gt;5*JG77,'Referencia Parámetros'!$D$22, IF(JT77&gt;1,'Referencia Parámetros'!$D$23,"NO APLICA")))),"")</f>
        <v/>
      </c>
      <c r="JV77" s="240" t="str">
        <f t="shared" si="160"/>
        <v/>
      </c>
      <c r="JW77" s="241">
        <f t="shared" si="161"/>
        <v>0</v>
      </c>
      <c r="JX77" s="234">
        <f t="shared" si="233"/>
        <v>0</v>
      </c>
      <c r="JY77" s="234">
        <f t="shared" si="162"/>
        <v>0</v>
      </c>
      <c r="JZ77" s="234">
        <f t="shared" si="234"/>
        <v>0</v>
      </c>
      <c r="KA77" s="242">
        <f t="shared" si="235"/>
        <v>0</v>
      </c>
    </row>
    <row r="78" spans="1:287" x14ac:dyDescent="0.25">
      <c r="A78" s="234">
        <f t="shared" si="163"/>
        <v>66</v>
      </c>
      <c r="B78" s="235" t="str">
        <f t="shared" si="164"/>
        <v/>
      </c>
      <c r="C78" s="236" t="str">
        <f>+IFERROR(VLOOKUP(B78,'Referencia Parámetros'!$A$2:$B$18,2),"")</f>
        <v/>
      </c>
      <c r="D78" s="1"/>
      <c r="E78" s="1"/>
      <c r="F78" s="136" t="str">
        <f>IFERROR(+VLOOKUP(D78,'Año 1'!JI$14:JK$113,3,FALSE),"Completar")</f>
        <v>Completar</v>
      </c>
      <c r="G78" s="134"/>
      <c r="H78" s="134"/>
      <c r="I78" s="134"/>
      <c r="J78" s="136" t="str">
        <f>+IFERROR(VLOOKUP(D78,'Año 1'!JI$14:JS$113,7,0),"Completar")</f>
        <v>Completar</v>
      </c>
      <c r="K78" s="137" t="str">
        <f>IFERROR(VLOOKUP(D78,'Año 1'!JI$14:JS$113,8,FALSE),"Completar")</f>
        <v>Completar</v>
      </c>
      <c r="L78" s="137" t="str">
        <f>IFERROR(VLOOKUP(D78,'Año 1'!JI$14:JS$113,9,FALSE),"Completar")</f>
        <v>Completar</v>
      </c>
      <c r="M78" s="135"/>
      <c r="N78" s="136" t="str">
        <f>IFERROR(VLOOKUP(D78,'Año 1'!JI$14:JS$113,11,FALSE),"Completar")</f>
        <v>Completar</v>
      </c>
      <c r="O78" s="237">
        <f t="shared" si="165"/>
        <v>0</v>
      </c>
      <c r="P78" s="238">
        <f t="shared" si="166"/>
        <v>0</v>
      </c>
      <c r="Q78" s="239" t="str">
        <f>IFERROR(IF(P78&gt;20*C78,'Referencia Parámetros'!$D$20,IF(P78&gt;10*C78,'Referencia Parámetros'!$D$21,IF(P78&gt;5*C78,'Referencia Parámetros'!$D$22, IF(P78&gt;1,'Referencia Parámetros'!$D$23,"NO APLICA")))),"")</f>
        <v/>
      </c>
      <c r="R78" s="240" t="str">
        <f t="shared" ref="R78:R112" si="346">IFERROR(IF(Q78="NO APLICA",0,IF(F78=1,Q78*O78/40,IF(F78=4,Q78*O78/40,IF(F78=5,Q78*O78/40,Q78*O78/173)))),"")</f>
        <v/>
      </c>
      <c r="S78" s="241">
        <f t="shared" ref="S78:S112" si="347">+IF(K78="Completar",0,IF($J$5&gt;L78,DATEDIF(K78,$J$5,"Y"),DATEDIF(K78,L78,"Y")))</f>
        <v>0</v>
      </c>
      <c r="T78" s="234">
        <f t="shared" si="167"/>
        <v>0</v>
      </c>
      <c r="U78" s="234">
        <f t="shared" ref="U78:U112" si="348">IF(S78=0,0,IF(S78&gt;=50,0.25,IF(S78&lt;=24,0.25,0)))</f>
        <v>0</v>
      </c>
      <c r="V78" s="234">
        <f t="shared" si="168"/>
        <v>0</v>
      </c>
      <c r="W78" s="242">
        <f t="shared" si="169"/>
        <v>0</v>
      </c>
      <c r="Y78" s="234">
        <f t="shared" si="170"/>
        <v>66</v>
      </c>
      <c r="Z78" s="235" t="str">
        <f t="shared" ref="Z78:Z112" si="349">IFERROR(YEAR(AB$11),"")</f>
        <v/>
      </c>
      <c r="AA78" s="236" t="str">
        <f>IFERROR(VLOOKUP(Z78,'Referencia Parámetros'!$A$2:$B$15,2),"")</f>
        <v/>
      </c>
      <c r="AB78" s="1"/>
      <c r="AC78" s="1"/>
      <c r="AD78" s="136" t="str">
        <f t="shared" si="291"/>
        <v>Completar</v>
      </c>
      <c r="AE78" s="134"/>
      <c r="AF78" s="134"/>
      <c r="AG78" s="134"/>
      <c r="AH78" s="136" t="str">
        <f t="shared" si="292"/>
        <v>Completar</v>
      </c>
      <c r="AI78" s="137" t="str">
        <f t="shared" si="293"/>
        <v>Completar</v>
      </c>
      <c r="AJ78" s="137" t="str">
        <f t="shared" si="294"/>
        <v>Completar</v>
      </c>
      <c r="AK78" s="135"/>
      <c r="AL78" s="136" t="str">
        <f t="shared" si="295"/>
        <v>Completar</v>
      </c>
      <c r="AM78" s="237">
        <f t="shared" si="171"/>
        <v>0</v>
      </c>
      <c r="AN78" s="238">
        <f t="shared" si="172"/>
        <v>0</v>
      </c>
      <c r="AO78" s="239" t="str">
        <f>IFERROR(IF(AN78&gt;20*AA78,'Referencia Parámetros'!$D$20,IF(AN78&gt;10*AA78,'Referencia Parámetros'!$D$21,IF(AN78&gt;5*AA78,'Referencia Parámetros'!$D$22, IF(AN78&gt;1,'Referencia Parámetros'!$D$23,"NO APLICA")))),"")</f>
        <v/>
      </c>
      <c r="AP78" s="240" t="str">
        <f t="shared" ref="AP78:AP112" si="350">IFERROR(IF(AO78="NO APLICA",0,IF(AD78=1,AO78*AM78/40,IF(AD78=4,AO78*AM78/40,IF(AD78=5,AO78*AM78/40,AO78*AM78/173)))),"")</f>
        <v/>
      </c>
      <c r="AQ78" s="241">
        <f t="shared" ref="AQ78:AQ112" si="351">+IF(AI78="Completar",0,IF($J$5&gt;AJ78,DATEDIF(AI78,$J$5,"Y"),DATEDIF(AI78,AJ78,"Y")))</f>
        <v>0</v>
      </c>
      <c r="AR78" s="234">
        <f t="shared" si="173"/>
        <v>0</v>
      </c>
      <c r="AS78" s="234">
        <f t="shared" ref="AS78:AS112" si="352">IF(AQ78=0,0,IF(AQ78&gt;=50,0.25,IF(AQ78&lt;=24,0.25,0)))</f>
        <v>0</v>
      </c>
      <c r="AT78" s="234">
        <f t="shared" si="174"/>
        <v>0</v>
      </c>
      <c r="AU78" s="242">
        <f t="shared" si="175"/>
        <v>0</v>
      </c>
      <c r="AW78" s="234">
        <f t="shared" si="176"/>
        <v>66</v>
      </c>
      <c r="AX78" s="235" t="str">
        <f t="shared" ref="AX78:AX112" si="353">IFERROR(YEAR(AZ$11),"")</f>
        <v/>
      </c>
      <c r="AY78" s="236" t="str">
        <f>IFERROR(VLOOKUP(AX78,'Referencia Parámetros'!$A$2:$B$15,2),"")</f>
        <v/>
      </c>
      <c r="AZ78" s="1"/>
      <c r="BA78" s="1"/>
      <c r="BB78" s="136" t="str">
        <f t="shared" si="296"/>
        <v>Completar</v>
      </c>
      <c r="BC78" s="134"/>
      <c r="BD78" s="134"/>
      <c r="BE78" s="134"/>
      <c r="BF78" s="136" t="str">
        <f t="shared" si="297"/>
        <v>Completar</v>
      </c>
      <c r="BG78" s="137" t="str">
        <f t="shared" si="298"/>
        <v>Completar</v>
      </c>
      <c r="BH78" s="137" t="str">
        <f t="shared" si="299"/>
        <v>Completar</v>
      </c>
      <c r="BI78" s="135"/>
      <c r="BJ78" s="136" t="str">
        <f t="shared" si="300"/>
        <v>Completar</v>
      </c>
      <c r="BK78" s="237">
        <f t="shared" si="177"/>
        <v>0</v>
      </c>
      <c r="BL78" s="238">
        <f t="shared" si="178"/>
        <v>0</v>
      </c>
      <c r="BM78" s="239" t="str">
        <f>IFERROR(IF(BL78&gt;20*AY78,'Referencia Parámetros'!$D$20,IF(BL78&gt;10*AY78,'Referencia Parámetros'!$D$21,IF(BL78&gt;5*AY78,'Referencia Parámetros'!$D$22, IF(BL78&gt;1,'Referencia Parámetros'!$D$23,"NO APLICA")))),"")</f>
        <v/>
      </c>
      <c r="BN78" s="240" t="str">
        <f t="shared" ref="BN78:BN112" si="354">IFERROR(IF(BM78="NO APLICA",0,IF(BB78=1,BM78*BK78/40,IF(BB78=4,BM78*BK78/40,IF(BB78=5,BM78*BK78/40,BM78*BK78/173)))),"")</f>
        <v/>
      </c>
      <c r="BO78" s="241">
        <f t="shared" ref="BO78:BO112" si="355">IFERROR(+IF($J$5&gt;BH78,DATEDIF(BG78,$J$5,"Y"),DATEDIF(BG78,BH78,"Y")),0)</f>
        <v>0</v>
      </c>
      <c r="BP78" s="234">
        <f t="shared" si="179"/>
        <v>0</v>
      </c>
      <c r="BQ78" s="234">
        <f t="shared" ref="BQ78:BQ112" si="356">IF(BO78=0,0,IF(BO78&gt;=50,0.25,IF(BO78&lt;=24,0.25,0)))</f>
        <v>0</v>
      </c>
      <c r="BR78" s="234">
        <f t="shared" si="180"/>
        <v>0</v>
      </c>
      <c r="BS78" s="242">
        <f t="shared" si="181"/>
        <v>0</v>
      </c>
      <c r="BU78" s="234">
        <f t="shared" si="182"/>
        <v>66</v>
      </c>
      <c r="BV78" s="235" t="str">
        <f t="shared" ref="BV78:BV112" si="357">IFERROR(YEAR(BX$11),"")</f>
        <v/>
      </c>
      <c r="BW78" s="236" t="str">
        <f>IFERROR(VLOOKUP(BV78,'Referencia Parámetros'!$A$2:$B$15,2),"")</f>
        <v/>
      </c>
      <c r="BX78" s="1"/>
      <c r="BY78" s="1"/>
      <c r="BZ78" s="136" t="str">
        <f t="shared" si="301"/>
        <v>Completar</v>
      </c>
      <c r="CA78" s="134"/>
      <c r="CB78" s="134"/>
      <c r="CC78" s="134"/>
      <c r="CD78" s="136" t="str">
        <f t="shared" si="302"/>
        <v>Completar</v>
      </c>
      <c r="CE78" s="137" t="str">
        <f t="shared" si="303"/>
        <v>Completar</v>
      </c>
      <c r="CF78" s="137" t="str">
        <f t="shared" si="304"/>
        <v>Completar</v>
      </c>
      <c r="CG78" s="135"/>
      <c r="CH78" s="136" t="str">
        <f t="shared" si="305"/>
        <v>Completar</v>
      </c>
      <c r="CI78" s="237">
        <f t="shared" si="183"/>
        <v>0</v>
      </c>
      <c r="CJ78" s="238">
        <f t="shared" si="184"/>
        <v>0</v>
      </c>
      <c r="CK78" s="239" t="str">
        <f>IFERROR(IF(CJ78&gt;20*BW78,'Referencia Parámetros'!$D$20,IF(CJ78&gt;10*BW78,'Referencia Parámetros'!$D$21,IF(CJ78&gt;5*BW78,'Referencia Parámetros'!$D$22, IF(CJ78&gt;1,'Referencia Parámetros'!$D$23,"NO APLICA")))),"")</f>
        <v/>
      </c>
      <c r="CL78" s="240" t="str">
        <f t="shared" ref="CL78:CL112" si="358">IFERROR(+IF(CK78="NO APLICA",0,IF(BZ78=1,CK78*CI78/40,IF(BZ78=4,CK78*CI78/40,IF(BZ78=5,CK78*CI78/40,CK78*CI78/173)))),"")</f>
        <v/>
      </c>
      <c r="CM78" s="241">
        <f t="shared" ref="CM78:CM112" si="359">IFERROR(+IF($J$5&gt;CF78,DATEDIF(CE78,$J$5,"Y"),DATEDIF(CE78,CF78,"Y")),0)</f>
        <v>0</v>
      </c>
      <c r="CN78" s="234">
        <f t="shared" si="185"/>
        <v>0</v>
      </c>
      <c r="CO78" s="234">
        <f t="shared" ref="CO78:CO112" si="360">IF(CM78=0,0,IF(CM78&gt;=50,0.25,IF(CM78&lt;=24,0.25,0)))</f>
        <v>0</v>
      </c>
      <c r="CP78" s="234">
        <f t="shared" si="186"/>
        <v>0</v>
      </c>
      <c r="CQ78" s="242">
        <f t="shared" si="187"/>
        <v>0</v>
      </c>
      <c r="CS78" s="234">
        <f t="shared" si="188"/>
        <v>66</v>
      </c>
      <c r="CT78" s="235" t="str">
        <f t="shared" ref="CT78:CT112" si="361">IFERROR(YEAR(CV$11),"")</f>
        <v/>
      </c>
      <c r="CU78" s="236" t="str">
        <f>IFERROR(+VLOOKUP(CT78,'Referencia Parámetros'!$A$2:$B$15,2),"")</f>
        <v/>
      </c>
      <c r="CV78" s="1"/>
      <c r="CW78" s="1"/>
      <c r="CX78" s="136" t="str">
        <f t="shared" si="306"/>
        <v>Completar</v>
      </c>
      <c r="CY78" s="134"/>
      <c r="CZ78" s="134"/>
      <c r="DA78" s="134"/>
      <c r="DB78" s="136" t="str">
        <f t="shared" si="307"/>
        <v>Completar</v>
      </c>
      <c r="DC78" s="137" t="str">
        <f t="shared" si="308"/>
        <v>Completar</v>
      </c>
      <c r="DD78" s="137" t="str">
        <f t="shared" si="309"/>
        <v>Completar</v>
      </c>
      <c r="DE78" s="135"/>
      <c r="DF78" s="136" t="str">
        <f t="shared" si="310"/>
        <v>Completar</v>
      </c>
      <c r="DG78" s="237">
        <f t="shared" si="189"/>
        <v>0</v>
      </c>
      <c r="DH78" s="238">
        <f t="shared" si="190"/>
        <v>0</v>
      </c>
      <c r="DI78" s="239" t="str">
        <f>IFERROR(IF(DH78&gt;20*CU78,'Referencia Parámetros'!$D$20,IF(DH78&gt;10*CU78,'Referencia Parámetros'!$D$21,IF(DH78&gt;5*CU78,'Referencia Parámetros'!$D$22, IF(DH78&gt;1,'Referencia Parámetros'!$D$23,"NO APLICA")))),"")</f>
        <v/>
      </c>
      <c r="DJ78" s="240" t="str">
        <f t="shared" ref="DJ78:DJ112" si="362">IFERROR(+IF(DI78="NO APLICA",0,IF(CX78=1,DI78*DG78/40,IF(CX78=4,DI78*DG78/40,IF(CX78=5,DI78*DG78/40,DI78*DG78/173)))),"")</f>
        <v/>
      </c>
      <c r="DK78" s="241">
        <f t="shared" ref="DK78:DK112" si="363">IFERROR(+IF($J$5&gt;DD78,DATEDIF(DC78,$J$5,"Y"),DATEDIF(DC78,DD78,"Y")),0)</f>
        <v>0</v>
      </c>
      <c r="DL78" s="234">
        <f t="shared" si="191"/>
        <v>0</v>
      </c>
      <c r="DM78" s="234">
        <f t="shared" ref="DM78:DM112" si="364">IF(DK78=0,0,IF(DK78&gt;=50,0.25,IF(DK78&lt;=24,0.25,0)))</f>
        <v>0</v>
      </c>
      <c r="DN78" s="234">
        <f t="shared" si="192"/>
        <v>0</v>
      </c>
      <c r="DO78" s="242">
        <f t="shared" si="193"/>
        <v>0</v>
      </c>
      <c r="DQ78" s="234">
        <f t="shared" si="194"/>
        <v>66</v>
      </c>
      <c r="DR78" s="235" t="str">
        <f t="shared" ref="DR78:DR112" si="365">IFERROR(YEAR(DT$11),"")</f>
        <v/>
      </c>
      <c r="DS78" s="236" t="str">
        <f>IFERROR(+VLOOKUP(DR78,'Referencia Parámetros'!$A$2:$B$15,2),"")</f>
        <v/>
      </c>
      <c r="DT78" s="1"/>
      <c r="DU78" s="1"/>
      <c r="DV78" s="136" t="str">
        <f t="shared" si="311"/>
        <v>Completar</v>
      </c>
      <c r="DW78" s="134"/>
      <c r="DX78" s="134"/>
      <c r="DY78" s="134"/>
      <c r="DZ78" s="136" t="str">
        <f t="shared" si="312"/>
        <v>Completar</v>
      </c>
      <c r="EA78" s="137" t="str">
        <f t="shared" si="313"/>
        <v>Completar</v>
      </c>
      <c r="EB78" s="137" t="str">
        <f t="shared" si="314"/>
        <v>Completar</v>
      </c>
      <c r="EC78" s="135"/>
      <c r="ED78" s="136" t="str">
        <f t="shared" si="315"/>
        <v>Completar</v>
      </c>
      <c r="EE78" s="237">
        <f t="shared" si="195"/>
        <v>0</v>
      </c>
      <c r="EF78" s="238">
        <f t="shared" si="196"/>
        <v>0</v>
      </c>
      <c r="EG78" s="239" t="str">
        <f>IFERROR(IF(EF78&gt;20*DS78,'Referencia Parámetros'!$D$20,IF(EF78&gt;10*DS78,'Referencia Parámetros'!$D$21,IF(EF78&gt;5*DS78,'Referencia Parámetros'!$D$22, IF(EF78&gt;1,'Referencia Parámetros'!$D$23,"NO APLICA")))),"")</f>
        <v/>
      </c>
      <c r="EH78" s="240" t="str">
        <f t="shared" ref="EH78:EH112" si="366">IFERROR(+IF(EG78="NO APLICA",0,IF(DV78=1,EG78*EE78/40,IF(DV78=4,EG78*EE78/40,IF(DV78=5,EG78*EE78/40,EG78*EE78/173)))),"")</f>
        <v/>
      </c>
      <c r="EI78" s="241">
        <f t="shared" ref="EI78:EI112" si="367">IFERROR(+IF($J$5&gt;EB78,DATEDIF(EA78,$J$5,"Y"),DATEDIF(EA78,EB78,"Y")),0)</f>
        <v>0</v>
      </c>
      <c r="EJ78" s="234">
        <f t="shared" si="197"/>
        <v>0</v>
      </c>
      <c r="EK78" s="234">
        <f t="shared" ref="EK78:EK112" si="368">IF(EI78=0,0,IF(EI78&gt;=50,0.25,IF(EI78&lt;=24,0.25,0)))</f>
        <v>0</v>
      </c>
      <c r="EL78" s="234">
        <f t="shared" si="198"/>
        <v>0</v>
      </c>
      <c r="EM78" s="242">
        <f t="shared" si="199"/>
        <v>0</v>
      </c>
      <c r="EO78" s="234">
        <f t="shared" si="200"/>
        <v>66</v>
      </c>
      <c r="EP78" s="235" t="str">
        <f t="shared" ref="EP78:EP112" si="369">IFERROR(+YEAR(ER$11),"")</f>
        <v/>
      </c>
      <c r="EQ78" s="236" t="str">
        <f>IFERROR(+VLOOKUP(EP78,'Referencia Parámetros'!$A$2:$B$15,2),"")</f>
        <v/>
      </c>
      <c r="ER78" s="1"/>
      <c r="ES78" s="1"/>
      <c r="ET78" s="136" t="str">
        <f t="shared" si="316"/>
        <v>Completar</v>
      </c>
      <c r="EU78" s="134"/>
      <c r="EV78" s="134"/>
      <c r="EW78" s="134"/>
      <c r="EX78" s="136" t="str">
        <f t="shared" si="317"/>
        <v>Completar</v>
      </c>
      <c r="EY78" s="137" t="str">
        <f t="shared" si="318"/>
        <v>Completar</v>
      </c>
      <c r="EZ78" s="137" t="str">
        <f t="shared" si="319"/>
        <v>Completar</v>
      </c>
      <c r="FA78" s="135"/>
      <c r="FB78" s="136" t="str">
        <f t="shared" si="320"/>
        <v>Completar</v>
      </c>
      <c r="FC78" s="237">
        <f t="shared" si="201"/>
        <v>0</v>
      </c>
      <c r="FD78" s="238">
        <f t="shared" si="202"/>
        <v>0</v>
      </c>
      <c r="FE78" s="239" t="str">
        <f>IFERROR(IF(FD78&gt;20*EQ78,'Referencia Parámetros'!$D$20,IF(FD78&gt;10*EQ78,'Referencia Parámetros'!$D$21,IF(FD78&gt;5*EQ78,'Referencia Parámetros'!$D$22, IF(FD78&gt;1,'Referencia Parámetros'!$D$23,"NO APLICA")))),"")</f>
        <v/>
      </c>
      <c r="FF78" s="240" t="str">
        <f t="shared" ref="FF78:FF112" si="370">IFERROR(+IF(FE78="NO APLICA",0,IF(ET78=1,FE78*FC78/40,IF(ET78=4,FE78*FC78/40,IF(ET78=5,FE78*FC78/40,FE78*FC78/173)))),"")</f>
        <v/>
      </c>
      <c r="FG78" s="241">
        <f t="shared" ref="FG78:FG112" si="371">IFERROR(+IF($J$5&gt;EZ78,DATEDIF(EY78,$J$5,"Y"),DATEDIF(EY78,EZ78,"Y")),0)</f>
        <v>0</v>
      </c>
      <c r="FH78" s="234">
        <f t="shared" si="203"/>
        <v>0</v>
      </c>
      <c r="FI78" s="234">
        <f t="shared" ref="FI78:FI112" si="372">IF(FG78=0,0,IF(FG78&gt;=50,0.25,IF(FG78&lt;=24,0.25,0)))</f>
        <v>0</v>
      </c>
      <c r="FJ78" s="234">
        <f t="shared" si="204"/>
        <v>0</v>
      </c>
      <c r="FK78" s="242">
        <f t="shared" si="205"/>
        <v>0</v>
      </c>
      <c r="FM78" s="234">
        <f t="shared" si="206"/>
        <v>66</v>
      </c>
      <c r="FN78" s="235" t="str">
        <f t="shared" ref="FN78:FN112" si="373">IFERROR(+YEAR(FP$11),"")</f>
        <v/>
      </c>
      <c r="FO78" s="236" t="str">
        <f>IFERROR(+VLOOKUP(FN78,'Referencia Parámetros'!$A$2:$B$15,2),"")</f>
        <v/>
      </c>
      <c r="FP78" s="1"/>
      <c r="FQ78" s="1"/>
      <c r="FR78" s="136" t="str">
        <f t="shared" si="321"/>
        <v>Completar</v>
      </c>
      <c r="FS78" s="134"/>
      <c r="FT78" s="134"/>
      <c r="FU78" s="134"/>
      <c r="FV78" s="136" t="str">
        <f t="shared" si="322"/>
        <v>Completar</v>
      </c>
      <c r="FW78" s="137" t="str">
        <f t="shared" si="323"/>
        <v>Completar</v>
      </c>
      <c r="FX78" s="137" t="str">
        <f t="shared" si="324"/>
        <v>Completar</v>
      </c>
      <c r="FY78" s="135"/>
      <c r="FZ78" s="136" t="str">
        <f t="shared" si="325"/>
        <v>Completar</v>
      </c>
      <c r="GA78" s="237">
        <f t="shared" si="207"/>
        <v>0</v>
      </c>
      <c r="GB78" s="238">
        <f t="shared" si="208"/>
        <v>0</v>
      </c>
      <c r="GC78" s="239" t="str">
        <f>IFERROR(IF(GB78&gt;20*FO78,'Referencia Parámetros'!$D$20,IF(GB78&gt;10*FO78,'Referencia Parámetros'!$D$21,IF(GB78&gt;5*FO78,'Referencia Parámetros'!$D$22, IF(GB78&gt;1,'Referencia Parámetros'!$D$23,"NO APLICA")))),"")</f>
        <v/>
      </c>
      <c r="GD78" s="240" t="str">
        <f t="shared" ref="GD78:GD112" si="374">IFERROR(+IF(GC78="NO APLICA",0,IF(FR78=1,GC78*GA78/40,IF(FR78=4,GC78*GA78/40,IF(FR78=5,GC78*GA78/40,GC78*GA78/173)))),"")</f>
        <v/>
      </c>
      <c r="GE78" s="241">
        <f t="shared" ref="GE78:GE112" si="375">IFERROR(+IF($J$5&gt;FX78,DATEDIF(FW78,$J$5,"Y"),DATEDIF(FW78,FX78,"Y")),0)</f>
        <v>0</v>
      </c>
      <c r="GF78" s="234">
        <f t="shared" si="209"/>
        <v>0</v>
      </c>
      <c r="GG78" s="234">
        <f t="shared" ref="GG78:GG112" si="376">IF(GE78=0,0,IF(GE78&gt;=50,0.25,IF(GE78&lt;=24,0.25,0)))</f>
        <v>0</v>
      </c>
      <c r="GH78" s="234">
        <f t="shared" si="210"/>
        <v>0</v>
      </c>
      <c r="GI78" s="242">
        <f t="shared" si="211"/>
        <v>0</v>
      </c>
      <c r="GK78" s="234">
        <f t="shared" si="212"/>
        <v>66</v>
      </c>
      <c r="GL78" s="235" t="str">
        <f t="shared" ref="GL78:GL112" si="377">IFERROR(+YEAR(GN$11),"")</f>
        <v/>
      </c>
      <c r="GM78" s="236" t="str">
        <f>IFERROR(+VLOOKUP(GL78,'Referencia Parámetros'!$A$2:$B$15,2),"")</f>
        <v/>
      </c>
      <c r="GN78" s="1"/>
      <c r="GO78" s="1"/>
      <c r="GP78" s="136" t="str">
        <f t="shared" si="326"/>
        <v>Completar</v>
      </c>
      <c r="GQ78" s="134"/>
      <c r="GR78" s="134"/>
      <c r="GS78" s="134"/>
      <c r="GT78" s="136" t="str">
        <f t="shared" si="327"/>
        <v>Completar</v>
      </c>
      <c r="GU78" s="137" t="str">
        <f t="shared" si="328"/>
        <v>Completar</v>
      </c>
      <c r="GV78" s="137" t="str">
        <f t="shared" si="329"/>
        <v>Completar</v>
      </c>
      <c r="GW78" s="135"/>
      <c r="GX78" s="136" t="str">
        <f t="shared" si="330"/>
        <v>Completar</v>
      </c>
      <c r="GY78" s="237">
        <f t="shared" si="213"/>
        <v>0</v>
      </c>
      <c r="GZ78" s="238">
        <f t="shared" si="214"/>
        <v>0</v>
      </c>
      <c r="HA78" s="239" t="str">
        <f>IFERROR(IF(GZ78&gt;20*GM78,'Referencia Parámetros'!$D$20,IF(GZ78&gt;10*GM78,'Referencia Parámetros'!$D$21,IF(GZ78&gt;5*GM78,'Referencia Parámetros'!$D$22, IF(GZ78&gt;1,'Referencia Parámetros'!$D$23,"NO APLICA")))),"")</f>
        <v/>
      </c>
      <c r="HB78" s="240" t="str">
        <f t="shared" ref="HB78:HB112" si="378">IFERROR(+IF(HA78="NO APLICA",0,IF(GP78=1,HA78*GY78/40,IF(GP78=4,HA78*GY78/40,IF(GP78=5,HA78*GY78/40,HA78*GY78/173)))),"")</f>
        <v/>
      </c>
      <c r="HC78" s="241">
        <f t="shared" ref="HC78:HC112" si="379">IFERROR(+IF($J$5&gt;GV78,DATEDIF(GU78,$J$5,"Y"),DATEDIF(GU78,GV78,"Y")),0)</f>
        <v>0</v>
      </c>
      <c r="HD78" s="234">
        <f t="shared" si="215"/>
        <v>0</v>
      </c>
      <c r="HE78" s="234">
        <f t="shared" ref="HE78:HE112" si="380">IF(HC78=0,0,IF(HC78&gt;=50,0.25,IF(HC78&lt;=24,0.25,0)))</f>
        <v>0</v>
      </c>
      <c r="HF78" s="234">
        <f t="shared" si="216"/>
        <v>0</v>
      </c>
      <c r="HG78" s="242">
        <f t="shared" si="217"/>
        <v>0</v>
      </c>
      <c r="HI78" s="234">
        <f t="shared" si="218"/>
        <v>66</v>
      </c>
      <c r="HJ78" s="235" t="str">
        <f t="shared" ref="HJ78:HJ112" si="381">IFERROR(+YEAR(HL$11),"")</f>
        <v/>
      </c>
      <c r="HK78" s="236" t="str">
        <f>IFERROR(+VLOOKUP(HJ78,'Referencia Parámetros'!$A$2:$B$15,2),"")</f>
        <v/>
      </c>
      <c r="HL78" s="1"/>
      <c r="HM78" s="1"/>
      <c r="HN78" s="136" t="str">
        <f t="shared" si="331"/>
        <v>Completar</v>
      </c>
      <c r="HO78" s="134"/>
      <c r="HP78" s="134"/>
      <c r="HQ78" s="134"/>
      <c r="HR78" s="136" t="str">
        <f t="shared" si="332"/>
        <v>Completar</v>
      </c>
      <c r="HS78" s="137" t="str">
        <f t="shared" si="333"/>
        <v>Completar</v>
      </c>
      <c r="HT78" s="137" t="str">
        <f t="shared" si="334"/>
        <v>Completar</v>
      </c>
      <c r="HU78" s="135"/>
      <c r="HV78" s="136" t="str">
        <f t="shared" si="335"/>
        <v>Completar</v>
      </c>
      <c r="HW78" s="237">
        <f t="shared" si="219"/>
        <v>0</v>
      </c>
      <c r="HX78" s="238">
        <f t="shared" si="220"/>
        <v>0</v>
      </c>
      <c r="HY78" s="239" t="str">
        <f>IFERROR(IF(HX78&gt;20*HK78,'Referencia Parámetros'!$D$20,IF(HX78&gt;10*HK78,'Referencia Parámetros'!$D$21,IF(HX78&gt;5*HK78,'Referencia Parámetros'!$D$22, IF(HX78&gt;1,'Referencia Parámetros'!$D$23,"NO APLICA")))),"")</f>
        <v/>
      </c>
      <c r="HZ78" s="240" t="str">
        <f t="shared" ref="HZ78:HZ112" si="382">IFERROR(+IF(HY78="NO APLICA",0,IF(HN78=1,HY78*HW78/40,IF(HN78=4,HY78*HW78/40,IF(HN78=5,HY78*HW78/40,HY78*HW78/173)))),"")</f>
        <v/>
      </c>
      <c r="IA78" s="241">
        <f t="shared" ref="IA78:IA112" si="383">IFERROR(+IF($J$5&gt;HT78,DATEDIF(HS78,$J$5,"Y"),DATEDIF(HS78,HT78,"Y")),0)</f>
        <v>0</v>
      </c>
      <c r="IB78" s="234">
        <f t="shared" si="221"/>
        <v>0</v>
      </c>
      <c r="IC78" s="234">
        <f t="shared" ref="IC78:IC112" si="384">IF(IA78=0,0,IF(IA78&gt;=50,0.25,IF(IA78&lt;=24,0.25,0)))</f>
        <v>0</v>
      </c>
      <c r="ID78" s="234">
        <f t="shared" si="222"/>
        <v>0</v>
      </c>
      <c r="IE78" s="242">
        <f t="shared" si="223"/>
        <v>0</v>
      </c>
      <c r="IG78" s="234">
        <f t="shared" si="224"/>
        <v>66</v>
      </c>
      <c r="IH78" s="235" t="str">
        <f t="shared" ref="IH78:IH112" si="385">IFERROR(+YEAR(IJ$11),"")</f>
        <v/>
      </c>
      <c r="II78" s="236" t="str">
        <f>IFERROR(+VLOOKUP(IH78,'Referencia Parámetros'!$A$2:$B$15,2),"")</f>
        <v/>
      </c>
      <c r="IJ78" s="1"/>
      <c r="IK78" s="1"/>
      <c r="IL78" s="136" t="str">
        <f t="shared" si="336"/>
        <v>Completar</v>
      </c>
      <c r="IM78" s="134"/>
      <c r="IN78" s="134"/>
      <c r="IO78" s="134"/>
      <c r="IP78" s="136" t="str">
        <f t="shared" si="337"/>
        <v>Completar</v>
      </c>
      <c r="IQ78" s="137" t="str">
        <f t="shared" si="338"/>
        <v>Completar</v>
      </c>
      <c r="IR78" s="137" t="str">
        <f t="shared" si="339"/>
        <v>Completar</v>
      </c>
      <c r="IS78" s="135"/>
      <c r="IT78" s="136" t="str">
        <f t="shared" si="340"/>
        <v>Completar</v>
      </c>
      <c r="IU78" s="237">
        <f t="shared" si="225"/>
        <v>0</v>
      </c>
      <c r="IV78" s="238">
        <f t="shared" si="226"/>
        <v>0</v>
      </c>
      <c r="IW78" s="239" t="str">
        <f>IFERROR(IF(IV78&gt;20*II78,'Referencia Parámetros'!$D$20,IF(IV78&gt;10*II78,'Referencia Parámetros'!$D$21,IF(IV78&gt;5*II78,'Referencia Parámetros'!$D$22, IF(IV78&gt;1,'Referencia Parámetros'!$D$23,"NO APLICA")))),"")</f>
        <v/>
      </c>
      <c r="IX78" s="240" t="str">
        <f t="shared" ref="IX78:IX112" si="386">IFERROR(+IF(IW78="NO APLICA",0,IF(IL78=1,IW78*IU78/40,IF(IL78=4,IW78*IU78/40,IF(IL78=5,IW78*IU78/40,IW78*IU78/173)))),"")</f>
        <v/>
      </c>
      <c r="IY78" s="241">
        <f t="shared" ref="IY78:IY112" si="387">IFERROR(+IF($J$5&gt;IR78,DATEDIF(IQ78,$J$5,"Y"),DATEDIF(IQ78,IR78,"Y")),0)</f>
        <v>0</v>
      </c>
      <c r="IZ78" s="234">
        <f t="shared" si="227"/>
        <v>0</v>
      </c>
      <c r="JA78" s="234">
        <f t="shared" ref="JA78:JA112" si="388">IF(IY78=0,0,IF(IY78&gt;=50,0.25,IF(IY78&lt;=24,0.25,0)))</f>
        <v>0</v>
      </c>
      <c r="JB78" s="234">
        <f t="shared" si="228"/>
        <v>0</v>
      </c>
      <c r="JC78" s="242">
        <f t="shared" si="229"/>
        <v>0</v>
      </c>
      <c r="JD78" s="198"/>
      <c r="JE78" s="234">
        <f t="shared" si="230"/>
        <v>66</v>
      </c>
      <c r="JF78" s="235" t="str">
        <f t="shared" ref="JF78:JF112" si="389">IFERROR(+YEAR(JH$11),"")</f>
        <v/>
      </c>
      <c r="JG78" s="236" t="str">
        <f>IFERROR(+VLOOKUP(JF78,'Referencia Parámetros'!$A$2:$B$15,2),"")</f>
        <v/>
      </c>
      <c r="JH78" s="1"/>
      <c r="JI78" s="1"/>
      <c r="JJ78" s="136" t="str">
        <f t="shared" si="341"/>
        <v>Completar</v>
      </c>
      <c r="JK78" s="134"/>
      <c r="JL78" s="134"/>
      <c r="JM78" s="134"/>
      <c r="JN78" s="136" t="str">
        <f t="shared" si="342"/>
        <v>Completar</v>
      </c>
      <c r="JO78" s="137" t="str">
        <f t="shared" si="343"/>
        <v>Completar</v>
      </c>
      <c r="JP78" s="137" t="str">
        <f t="shared" si="344"/>
        <v>Completar</v>
      </c>
      <c r="JQ78" s="135"/>
      <c r="JR78" s="136" t="str">
        <f t="shared" si="345"/>
        <v>Completar</v>
      </c>
      <c r="JS78" s="237">
        <f t="shared" si="231"/>
        <v>0</v>
      </c>
      <c r="JT78" s="238">
        <f t="shared" si="232"/>
        <v>0</v>
      </c>
      <c r="JU78" s="239" t="str">
        <f>IFERROR(IF(JT78&gt;20*JG78,'Referencia Parámetros'!$D$20,IF(JT78&gt;10*JG78,'Referencia Parámetros'!$D$21,IF(JT78&gt;5*JG78,'Referencia Parámetros'!$D$22, IF(JT78&gt;1,'Referencia Parámetros'!$D$23,"NO APLICA")))),"")</f>
        <v/>
      </c>
      <c r="JV78" s="240" t="str">
        <f t="shared" ref="JV78:JV112" si="390">IFERROR(+IF(JU78="NO APLICA",0,IF(JJ78=1,JU78*JS78/40,IF(JJ78=4,JU78*JS78/40,IF(JJ78=5,JU78*JS78/40,JU78*JS78/173)))),"")</f>
        <v/>
      </c>
      <c r="JW78" s="241">
        <f t="shared" ref="JW78:JW112" si="391">IFERROR(+IF($J$5&gt;JP78,DATEDIF(JO78,$J$5,"Y"),DATEDIF(JO78,JP78,"Y")),0)</f>
        <v>0</v>
      </c>
      <c r="JX78" s="234">
        <f t="shared" si="233"/>
        <v>0</v>
      </c>
      <c r="JY78" s="234">
        <f t="shared" ref="JY78:JY112" si="392">IF(JW78=0,0,IF(JW78&gt;=50,0.25,IF(JW78&lt;=24,0.25,0)))</f>
        <v>0</v>
      </c>
      <c r="JZ78" s="234">
        <f t="shared" si="234"/>
        <v>0</v>
      </c>
      <c r="KA78" s="242">
        <f t="shared" si="235"/>
        <v>0</v>
      </c>
    </row>
    <row r="79" spans="1:287" x14ac:dyDescent="0.25">
      <c r="A79" s="234">
        <f t="shared" ref="A79:A112" si="393">+A78+1</f>
        <v>67</v>
      </c>
      <c r="B79" s="235" t="str">
        <f t="shared" ref="B79:B112" si="394">+IFERROR(YEAR(D$11),"")</f>
        <v/>
      </c>
      <c r="C79" s="236" t="str">
        <f>+IFERROR(VLOOKUP(B79,'Referencia Parámetros'!$A$2:$B$18,2),"")</f>
        <v/>
      </c>
      <c r="D79" s="1"/>
      <c r="E79" s="1"/>
      <c r="F79" s="136" t="str">
        <f>IFERROR(+VLOOKUP(D79,'Año 1'!JI$14:JK$113,3,FALSE),"Completar")</f>
        <v>Completar</v>
      </c>
      <c r="G79" s="134"/>
      <c r="H79" s="134"/>
      <c r="I79" s="134"/>
      <c r="J79" s="136" t="str">
        <f>+IFERROR(VLOOKUP(D79,'Año 1'!JI$14:JS$113,7,0),"Completar")</f>
        <v>Completar</v>
      </c>
      <c r="K79" s="137" t="str">
        <f>IFERROR(VLOOKUP(D79,'Año 1'!JI$14:JS$113,8,FALSE),"Completar")</f>
        <v>Completar</v>
      </c>
      <c r="L79" s="137" t="str">
        <f>IFERROR(VLOOKUP(D79,'Año 1'!JI$14:JS$113,9,FALSE),"Completar")</f>
        <v>Completar</v>
      </c>
      <c r="M79" s="135"/>
      <c r="N79" s="136" t="str">
        <f>IFERROR(VLOOKUP(D79,'Año 1'!JI$14:JS$113,11,FALSE),"Completar")</f>
        <v>Completar</v>
      </c>
      <c r="O79" s="237">
        <f t="shared" ref="O79:O112" si="395">IFERROR(IF(F79=1,G79,IF(F79=4,G79,IF(F79=5,G79,(H79*8+I79)))),"")</f>
        <v>0</v>
      </c>
      <c r="P79" s="238">
        <f t="shared" ref="P79:P112" si="396">IFERROR(IF(F79=1,+E79/O79*40,IF(F79=4,+E79/O79*40,IF(F79=5,+E79/O79*40,E79/O79*173))),0)</f>
        <v>0</v>
      </c>
      <c r="Q79" s="239" t="str">
        <f>IFERROR(IF(P79&gt;20*C79,'Referencia Parámetros'!$D$20,IF(P79&gt;10*C79,'Referencia Parámetros'!$D$21,IF(P79&gt;5*C79,'Referencia Parámetros'!$D$22, IF(P79&gt;1,'Referencia Parámetros'!$D$23,"NO APLICA")))),"")</f>
        <v/>
      </c>
      <c r="R79" s="240" t="str">
        <f t="shared" si="346"/>
        <v/>
      </c>
      <c r="S79" s="241">
        <f t="shared" si="347"/>
        <v>0</v>
      </c>
      <c r="T79" s="234">
        <f t="shared" ref="T79:T112" si="397">IF(J79=2,0.25,0)</f>
        <v>0</v>
      </c>
      <c r="U79" s="234">
        <f t="shared" si="348"/>
        <v>0</v>
      </c>
      <c r="V79" s="234">
        <f t="shared" ref="V79:V112" si="398">IF(N79=2,0.25,0)</f>
        <v>0</v>
      </c>
      <c r="W79" s="242">
        <f t="shared" ref="W79:W112" si="399">+IF(D79="",0,IF(Q79="NO APLICA",0,R79+T79+V79+IF(U79="N/A",0,U79)))</f>
        <v>0</v>
      </c>
      <c r="Y79" s="234">
        <f t="shared" ref="Y79:Y112" si="400">+Y78+1</f>
        <v>67</v>
      </c>
      <c r="Z79" s="235" t="str">
        <f t="shared" si="349"/>
        <v/>
      </c>
      <c r="AA79" s="236" t="str">
        <f>IFERROR(VLOOKUP(Z79,'Referencia Parámetros'!$A$2:$B$15,2),"")</f>
        <v/>
      </c>
      <c r="AB79" s="1"/>
      <c r="AC79" s="1"/>
      <c r="AD79" s="136" t="str">
        <f t="shared" si="291"/>
        <v>Completar</v>
      </c>
      <c r="AE79" s="134"/>
      <c r="AF79" s="134"/>
      <c r="AG79" s="134"/>
      <c r="AH79" s="136" t="str">
        <f t="shared" si="292"/>
        <v>Completar</v>
      </c>
      <c r="AI79" s="137" t="str">
        <f t="shared" si="293"/>
        <v>Completar</v>
      </c>
      <c r="AJ79" s="137" t="str">
        <f t="shared" si="294"/>
        <v>Completar</v>
      </c>
      <c r="AK79" s="135"/>
      <c r="AL79" s="136" t="str">
        <f t="shared" si="295"/>
        <v>Completar</v>
      </c>
      <c r="AM79" s="237">
        <f t="shared" ref="AM79:AM112" si="401">IFERROR(IF(AD79=1,AE79,IF(AD79=4,AE79,IF(AD79=5,AE79,(AF79*8+AG79)))),"")</f>
        <v>0</v>
      </c>
      <c r="AN79" s="238">
        <f t="shared" ref="AN79:AN112" si="402">IFERROR(IF(AD79=1,+AC79/AM79*40,IF(AD79=4,+AC79/AM79*40,IF(AD79=5,+AC79/AM79*40,AC79/AM79*173))),0)</f>
        <v>0</v>
      </c>
      <c r="AO79" s="239" t="str">
        <f>IFERROR(IF(AN79&gt;20*AA79,'Referencia Parámetros'!$D$20,IF(AN79&gt;10*AA79,'Referencia Parámetros'!$D$21,IF(AN79&gt;5*AA79,'Referencia Parámetros'!$D$22, IF(AN79&gt;1,'Referencia Parámetros'!$D$23,"NO APLICA")))),"")</f>
        <v/>
      </c>
      <c r="AP79" s="240" t="str">
        <f t="shared" si="350"/>
        <v/>
      </c>
      <c r="AQ79" s="241">
        <f t="shared" si="351"/>
        <v>0</v>
      </c>
      <c r="AR79" s="234">
        <f t="shared" ref="AR79:AR112" si="403">IF(AH79=2,0.25,0)</f>
        <v>0</v>
      </c>
      <c r="AS79" s="234">
        <f t="shared" si="352"/>
        <v>0</v>
      </c>
      <c r="AT79" s="234">
        <f t="shared" ref="AT79:AT112" si="404">IF(AL79=2,0.25,0)</f>
        <v>0</v>
      </c>
      <c r="AU79" s="242">
        <f t="shared" ref="AU79:AU112" si="405">+IF(AB79="",0,IF(AO79="NO APLICA",0,AP79+AR79+AT79+IF(AS79="N/A",0,AS79)))</f>
        <v>0</v>
      </c>
      <c r="AW79" s="234">
        <f t="shared" ref="AW79:AW112" si="406">+AW78+1</f>
        <v>67</v>
      </c>
      <c r="AX79" s="235" t="str">
        <f t="shared" si="353"/>
        <v/>
      </c>
      <c r="AY79" s="236" t="str">
        <f>IFERROR(VLOOKUP(AX79,'Referencia Parámetros'!$A$2:$B$15,2),"")</f>
        <v/>
      </c>
      <c r="AZ79" s="1"/>
      <c r="BA79" s="1"/>
      <c r="BB79" s="136" t="str">
        <f t="shared" si="296"/>
        <v>Completar</v>
      </c>
      <c r="BC79" s="134"/>
      <c r="BD79" s="134"/>
      <c r="BE79" s="134"/>
      <c r="BF79" s="136" t="str">
        <f t="shared" si="297"/>
        <v>Completar</v>
      </c>
      <c r="BG79" s="137" t="str">
        <f t="shared" si="298"/>
        <v>Completar</v>
      </c>
      <c r="BH79" s="137" t="str">
        <f t="shared" si="299"/>
        <v>Completar</v>
      </c>
      <c r="BI79" s="135"/>
      <c r="BJ79" s="136" t="str">
        <f t="shared" si="300"/>
        <v>Completar</v>
      </c>
      <c r="BK79" s="237">
        <f t="shared" ref="BK79:BK112" si="407">IFERROR(IF(BB79=1,BC79,IF(BB79=4,BC79,IF(BB79=5,BC79,(BD79*8+BE79)))),"")</f>
        <v>0</v>
      </c>
      <c r="BL79" s="238">
        <f t="shared" ref="BL79:BL112" si="408">IFERROR(IF(BB79=1,+BA79/BK79*40,IF(BB79=4,+BA79/BK79*40,IF(BB79=5,+BA79/BK79*40,BA79/BK79*173))),0)</f>
        <v>0</v>
      </c>
      <c r="BM79" s="239" t="str">
        <f>IFERROR(IF(BL79&gt;20*AY79,'Referencia Parámetros'!$D$20,IF(BL79&gt;10*AY79,'Referencia Parámetros'!$D$21,IF(BL79&gt;5*AY79,'Referencia Parámetros'!$D$22, IF(BL79&gt;1,'Referencia Parámetros'!$D$23,"NO APLICA")))),"")</f>
        <v/>
      </c>
      <c r="BN79" s="240" t="str">
        <f t="shared" si="354"/>
        <v/>
      </c>
      <c r="BO79" s="241">
        <f t="shared" si="355"/>
        <v>0</v>
      </c>
      <c r="BP79" s="234">
        <f t="shared" ref="BP79:BP112" si="409">IF(BF79=2,0.25,0)</f>
        <v>0</v>
      </c>
      <c r="BQ79" s="234">
        <f t="shared" si="356"/>
        <v>0</v>
      </c>
      <c r="BR79" s="234">
        <f t="shared" ref="BR79:BR112" si="410">IF(BJ79=2,0.25,0)</f>
        <v>0</v>
      </c>
      <c r="BS79" s="242">
        <f t="shared" ref="BS79:BS112" si="411">+IF(AZ79="",0,IF(BM79="NO APLICA",0,BN79+BP79+BR79+IF(BQ79="N/A",0,BQ79)))</f>
        <v>0</v>
      </c>
      <c r="BU79" s="234">
        <f t="shared" ref="BU79:BU112" si="412">+BU78+1</f>
        <v>67</v>
      </c>
      <c r="BV79" s="235" t="str">
        <f t="shared" si="357"/>
        <v/>
      </c>
      <c r="BW79" s="236" t="str">
        <f>IFERROR(VLOOKUP(BV79,'Referencia Parámetros'!$A$2:$B$15,2),"")</f>
        <v/>
      </c>
      <c r="BX79" s="1"/>
      <c r="BY79" s="1"/>
      <c r="BZ79" s="136" t="str">
        <f t="shared" si="301"/>
        <v>Completar</v>
      </c>
      <c r="CA79" s="134"/>
      <c r="CB79" s="134"/>
      <c r="CC79" s="134"/>
      <c r="CD79" s="136" t="str">
        <f t="shared" si="302"/>
        <v>Completar</v>
      </c>
      <c r="CE79" s="137" t="str">
        <f t="shared" si="303"/>
        <v>Completar</v>
      </c>
      <c r="CF79" s="137" t="str">
        <f t="shared" si="304"/>
        <v>Completar</v>
      </c>
      <c r="CG79" s="135"/>
      <c r="CH79" s="136" t="str">
        <f t="shared" si="305"/>
        <v>Completar</v>
      </c>
      <c r="CI79" s="237">
        <f t="shared" ref="CI79:CI112" si="413">IFERROR(IF(BZ79=1,CA79,IF(BZ79=4,CA79,IF(BZ79=5,CA79,(CB79*8+CC79)))),"")</f>
        <v>0</v>
      </c>
      <c r="CJ79" s="238">
        <f t="shared" ref="CJ79:CJ112" si="414">IFERROR(IF(BZ79=1,+BY79/CI79*40,IF(BZ79=4,+BY79/CI79*40,IF(BZ79=5,+BY79/CI79*40,BY79/CI79*173))),0)</f>
        <v>0</v>
      </c>
      <c r="CK79" s="239" t="str">
        <f>IFERROR(IF(CJ79&gt;20*BW79,'Referencia Parámetros'!$D$20,IF(CJ79&gt;10*BW79,'Referencia Parámetros'!$D$21,IF(CJ79&gt;5*BW79,'Referencia Parámetros'!$D$22, IF(CJ79&gt;1,'Referencia Parámetros'!$D$23,"NO APLICA")))),"")</f>
        <v/>
      </c>
      <c r="CL79" s="240" t="str">
        <f t="shared" si="358"/>
        <v/>
      </c>
      <c r="CM79" s="241">
        <f t="shared" si="359"/>
        <v>0</v>
      </c>
      <c r="CN79" s="234">
        <f t="shared" ref="CN79:CN112" si="415">IF(CD79=2,0.25,0)</f>
        <v>0</v>
      </c>
      <c r="CO79" s="234">
        <f t="shared" si="360"/>
        <v>0</v>
      </c>
      <c r="CP79" s="234">
        <f t="shared" ref="CP79:CP112" si="416">IF(CH79=2,0.25,0)</f>
        <v>0</v>
      </c>
      <c r="CQ79" s="242">
        <f t="shared" ref="CQ79:CQ112" si="417">+IF(BX79="",0,IF(CK79="NO APLICA",0,CL79+CN79+CP79+IF(CO79="N/A",0,CO79)))</f>
        <v>0</v>
      </c>
      <c r="CS79" s="234">
        <f t="shared" ref="CS79:CS112" si="418">+CS78+1</f>
        <v>67</v>
      </c>
      <c r="CT79" s="235" t="str">
        <f t="shared" si="361"/>
        <v/>
      </c>
      <c r="CU79" s="236" t="str">
        <f>IFERROR(+VLOOKUP(CT79,'Referencia Parámetros'!$A$2:$B$15,2),"")</f>
        <v/>
      </c>
      <c r="CV79" s="1"/>
      <c r="CW79" s="1"/>
      <c r="CX79" s="136" t="str">
        <f t="shared" si="306"/>
        <v>Completar</v>
      </c>
      <c r="CY79" s="134"/>
      <c r="CZ79" s="134"/>
      <c r="DA79" s="134"/>
      <c r="DB79" s="136" t="str">
        <f t="shared" si="307"/>
        <v>Completar</v>
      </c>
      <c r="DC79" s="137" t="str">
        <f t="shared" si="308"/>
        <v>Completar</v>
      </c>
      <c r="DD79" s="137" t="str">
        <f t="shared" si="309"/>
        <v>Completar</v>
      </c>
      <c r="DE79" s="135"/>
      <c r="DF79" s="136" t="str">
        <f t="shared" si="310"/>
        <v>Completar</v>
      </c>
      <c r="DG79" s="237">
        <f t="shared" ref="DG79:DG112" si="419">IFERROR(IF(CX79=1,CY79,IF(CX79=4,CY79,IF(CX79=5,CY79,(CZ79*8+DA79)))),"")</f>
        <v>0</v>
      </c>
      <c r="DH79" s="238">
        <f t="shared" ref="DH79:DH112" si="420">IFERROR(IF(CX79=1,+CW79/DG79*40,IF(CX79=4,+CW79/DG79*40,IF(CX79=5,+CW79/DG79*40,CW79/DG79*173))),0)</f>
        <v>0</v>
      </c>
      <c r="DI79" s="239" t="str">
        <f>IFERROR(IF(DH79&gt;20*CU79,'Referencia Parámetros'!$D$20,IF(DH79&gt;10*CU79,'Referencia Parámetros'!$D$21,IF(DH79&gt;5*CU79,'Referencia Parámetros'!$D$22, IF(DH79&gt;1,'Referencia Parámetros'!$D$23,"NO APLICA")))),"")</f>
        <v/>
      </c>
      <c r="DJ79" s="240" t="str">
        <f t="shared" si="362"/>
        <v/>
      </c>
      <c r="DK79" s="241">
        <f t="shared" si="363"/>
        <v>0</v>
      </c>
      <c r="DL79" s="234">
        <f t="shared" ref="DL79:DL112" si="421">IF(DB79=2,0.25,0)</f>
        <v>0</v>
      </c>
      <c r="DM79" s="234">
        <f t="shared" si="364"/>
        <v>0</v>
      </c>
      <c r="DN79" s="234">
        <f t="shared" ref="DN79:DN112" si="422">IF(DF79=2,0.25,0)</f>
        <v>0</v>
      </c>
      <c r="DO79" s="242">
        <f t="shared" ref="DO79:DO112" si="423">+IF(CV79="",0,IF(DI79="NO APLICA",0,DJ79+DL79+DN79+IF(DM79="N/A",0,DM79)))</f>
        <v>0</v>
      </c>
      <c r="DQ79" s="234">
        <f t="shared" ref="DQ79:DQ112" si="424">+DQ78+1</f>
        <v>67</v>
      </c>
      <c r="DR79" s="235" t="str">
        <f t="shared" si="365"/>
        <v/>
      </c>
      <c r="DS79" s="236" t="str">
        <f>IFERROR(+VLOOKUP(DR79,'Referencia Parámetros'!$A$2:$B$15,2),"")</f>
        <v/>
      </c>
      <c r="DT79" s="1"/>
      <c r="DU79" s="1"/>
      <c r="DV79" s="136" t="str">
        <f t="shared" si="311"/>
        <v>Completar</v>
      </c>
      <c r="DW79" s="134"/>
      <c r="DX79" s="134"/>
      <c r="DY79" s="134"/>
      <c r="DZ79" s="136" t="str">
        <f t="shared" si="312"/>
        <v>Completar</v>
      </c>
      <c r="EA79" s="137" t="str">
        <f t="shared" si="313"/>
        <v>Completar</v>
      </c>
      <c r="EB79" s="137" t="str">
        <f t="shared" si="314"/>
        <v>Completar</v>
      </c>
      <c r="EC79" s="135"/>
      <c r="ED79" s="136" t="str">
        <f t="shared" si="315"/>
        <v>Completar</v>
      </c>
      <c r="EE79" s="237">
        <f t="shared" ref="EE79:EE112" si="425">IFERROR(IF(DV79=1,DW79,IF(DV79=4,DW79,IF(DV79=5,DW79,(DX79*8+DY79)))),"")</f>
        <v>0</v>
      </c>
      <c r="EF79" s="238">
        <f t="shared" ref="EF79:EF112" si="426">IFERROR(IF(DV79=1,+DU79/EE79*40,IF(DV79=4,+DU79/EE79*40,IF(DV79=5,+DU79/EE79*40,DU79/EE79*173))),0)</f>
        <v>0</v>
      </c>
      <c r="EG79" s="239" t="str">
        <f>IFERROR(IF(EF79&gt;20*DS79,'Referencia Parámetros'!$D$20,IF(EF79&gt;10*DS79,'Referencia Parámetros'!$D$21,IF(EF79&gt;5*DS79,'Referencia Parámetros'!$D$22, IF(EF79&gt;1,'Referencia Parámetros'!$D$23,"NO APLICA")))),"")</f>
        <v/>
      </c>
      <c r="EH79" s="240" t="str">
        <f t="shared" si="366"/>
        <v/>
      </c>
      <c r="EI79" s="241">
        <f t="shared" si="367"/>
        <v>0</v>
      </c>
      <c r="EJ79" s="234">
        <f t="shared" ref="EJ79:EJ112" si="427">IF(DZ79=2,0.25,0)</f>
        <v>0</v>
      </c>
      <c r="EK79" s="234">
        <f t="shared" si="368"/>
        <v>0</v>
      </c>
      <c r="EL79" s="234">
        <f t="shared" ref="EL79:EL112" si="428">IF(ED79=2,0.25,0)</f>
        <v>0</v>
      </c>
      <c r="EM79" s="242">
        <f t="shared" ref="EM79:EM112" si="429">+IF(DT79="",0,IF(EG79="NO APLICA",0,EH79+EJ79+EL79+IF(EK79="N/A",0,EK79)))</f>
        <v>0</v>
      </c>
      <c r="EO79" s="234">
        <f t="shared" ref="EO79:EO112" si="430">+EO78+1</f>
        <v>67</v>
      </c>
      <c r="EP79" s="235" t="str">
        <f t="shared" si="369"/>
        <v/>
      </c>
      <c r="EQ79" s="236" t="str">
        <f>IFERROR(+VLOOKUP(EP79,'Referencia Parámetros'!$A$2:$B$15,2),"")</f>
        <v/>
      </c>
      <c r="ER79" s="1"/>
      <c r="ES79" s="1"/>
      <c r="ET79" s="136" t="str">
        <f t="shared" si="316"/>
        <v>Completar</v>
      </c>
      <c r="EU79" s="134"/>
      <c r="EV79" s="134"/>
      <c r="EW79" s="134"/>
      <c r="EX79" s="136" t="str">
        <f t="shared" si="317"/>
        <v>Completar</v>
      </c>
      <c r="EY79" s="137" t="str">
        <f t="shared" si="318"/>
        <v>Completar</v>
      </c>
      <c r="EZ79" s="137" t="str">
        <f t="shared" si="319"/>
        <v>Completar</v>
      </c>
      <c r="FA79" s="135"/>
      <c r="FB79" s="136" t="str">
        <f t="shared" si="320"/>
        <v>Completar</v>
      </c>
      <c r="FC79" s="237">
        <f t="shared" ref="FC79:FC112" si="431">IFERROR(IF(ET79=1,EU79,IF(ET79=4,EU79,IF(ET79=5,EU79,(EV79*8+EW79)))),"")</f>
        <v>0</v>
      </c>
      <c r="FD79" s="238">
        <f t="shared" ref="FD79:FD112" si="432">IFERROR(IF(ET79=1,+ES79/FC79*40,IF(ET79=4,+ES79/FC79*40,IF(ET79=5,+ES79/FC79*40,ES79/FC79*173))),0)</f>
        <v>0</v>
      </c>
      <c r="FE79" s="239" t="str">
        <f>IFERROR(IF(FD79&gt;20*EQ79,'Referencia Parámetros'!$D$20,IF(FD79&gt;10*EQ79,'Referencia Parámetros'!$D$21,IF(FD79&gt;5*EQ79,'Referencia Parámetros'!$D$22, IF(FD79&gt;1,'Referencia Parámetros'!$D$23,"NO APLICA")))),"")</f>
        <v/>
      </c>
      <c r="FF79" s="240" t="str">
        <f t="shared" si="370"/>
        <v/>
      </c>
      <c r="FG79" s="241">
        <f t="shared" si="371"/>
        <v>0</v>
      </c>
      <c r="FH79" s="234">
        <f t="shared" ref="FH79:FH112" si="433">IF(EX79=2,0.25,0)</f>
        <v>0</v>
      </c>
      <c r="FI79" s="234">
        <f t="shared" si="372"/>
        <v>0</v>
      </c>
      <c r="FJ79" s="234">
        <f t="shared" ref="FJ79:FJ112" si="434">IF(FB79=2,0.25,0)</f>
        <v>0</v>
      </c>
      <c r="FK79" s="242">
        <f t="shared" ref="FK79:FK112" si="435">+IF(ER79="",0,IF(FE79="NO APLICA",0,FF79+FH79+FJ79+IF(FI79="N/A",0,FI79)))</f>
        <v>0</v>
      </c>
      <c r="FM79" s="234">
        <f t="shared" ref="FM79:FM112" si="436">+FM78+1</f>
        <v>67</v>
      </c>
      <c r="FN79" s="235" t="str">
        <f t="shared" si="373"/>
        <v/>
      </c>
      <c r="FO79" s="236" t="str">
        <f>IFERROR(+VLOOKUP(FN79,'Referencia Parámetros'!$A$2:$B$15,2),"")</f>
        <v/>
      </c>
      <c r="FP79" s="1"/>
      <c r="FQ79" s="1"/>
      <c r="FR79" s="136" t="str">
        <f t="shared" si="321"/>
        <v>Completar</v>
      </c>
      <c r="FS79" s="134"/>
      <c r="FT79" s="134"/>
      <c r="FU79" s="134"/>
      <c r="FV79" s="136" t="str">
        <f t="shared" si="322"/>
        <v>Completar</v>
      </c>
      <c r="FW79" s="137" t="str">
        <f t="shared" si="323"/>
        <v>Completar</v>
      </c>
      <c r="FX79" s="137" t="str">
        <f t="shared" si="324"/>
        <v>Completar</v>
      </c>
      <c r="FY79" s="135"/>
      <c r="FZ79" s="136" t="str">
        <f t="shared" si="325"/>
        <v>Completar</v>
      </c>
      <c r="GA79" s="237">
        <f t="shared" ref="GA79:GA112" si="437">IFERROR(IF(FR79=1,FS79,IF(FR79=4,FS79,IF(FR79=5,FS79,(FT79*8+FU79)))),"")</f>
        <v>0</v>
      </c>
      <c r="GB79" s="238">
        <f t="shared" ref="GB79:GB112" si="438">IFERROR(IF(FR79=1,+FQ79/GA79*40,IF(FR79=4,+FQ79/GA79*40,IF(FR79=5,+FQ79/GA79*40,FQ79/GA79*173))),0)</f>
        <v>0</v>
      </c>
      <c r="GC79" s="239" t="str">
        <f>IFERROR(IF(GB79&gt;20*FO79,'Referencia Parámetros'!$D$20,IF(GB79&gt;10*FO79,'Referencia Parámetros'!$D$21,IF(GB79&gt;5*FO79,'Referencia Parámetros'!$D$22, IF(GB79&gt;1,'Referencia Parámetros'!$D$23,"NO APLICA")))),"")</f>
        <v/>
      </c>
      <c r="GD79" s="240" t="str">
        <f t="shared" si="374"/>
        <v/>
      </c>
      <c r="GE79" s="241">
        <f t="shared" si="375"/>
        <v>0</v>
      </c>
      <c r="GF79" s="234">
        <f t="shared" ref="GF79:GF112" si="439">IF(FV79=2,0.25,0)</f>
        <v>0</v>
      </c>
      <c r="GG79" s="234">
        <f t="shared" si="376"/>
        <v>0</v>
      </c>
      <c r="GH79" s="234">
        <f t="shared" ref="GH79:GH112" si="440">IF(FZ79=2,0.25,0)</f>
        <v>0</v>
      </c>
      <c r="GI79" s="242">
        <f t="shared" ref="GI79:GI112" si="441">+IF(FP79="",0,IF(GC79="NO APLICA",0,GD79+GF79+GH79+IF(GG79="N/A",0,GG79)))</f>
        <v>0</v>
      </c>
      <c r="GK79" s="234">
        <f t="shared" ref="GK79:GK112" si="442">+GK78+1</f>
        <v>67</v>
      </c>
      <c r="GL79" s="235" t="str">
        <f t="shared" si="377"/>
        <v/>
      </c>
      <c r="GM79" s="236" t="str">
        <f>IFERROR(+VLOOKUP(GL79,'Referencia Parámetros'!$A$2:$B$15,2),"")</f>
        <v/>
      </c>
      <c r="GN79" s="1"/>
      <c r="GO79" s="1"/>
      <c r="GP79" s="136" t="str">
        <f t="shared" si="326"/>
        <v>Completar</v>
      </c>
      <c r="GQ79" s="134"/>
      <c r="GR79" s="134"/>
      <c r="GS79" s="134"/>
      <c r="GT79" s="136" t="str">
        <f t="shared" si="327"/>
        <v>Completar</v>
      </c>
      <c r="GU79" s="137" t="str">
        <f t="shared" si="328"/>
        <v>Completar</v>
      </c>
      <c r="GV79" s="137" t="str">
        <f t="shared" si="329"/>
        <v>Completar</v>
      </c>
      <c r="GW79" s="135"/>
      <c r="GX79" s="136" t="str">
        <f t="shared" si="330"/>
        <v>Completar</v>
      </c>
      <c r="GY79" s="237">
        <f t="shared" ref="GY79:GY112" si="443">IFERROR(IF(GP79=1,GQ79,IF(GP79=4,GQ79,IF(GP79=5,GQ79,(GR79*8+GS79)))),"")</f>
        <v>0</v>
      </c>
      <c r="GZ79" s="238">
        <f t="shared" ref="GZ79:GZ112" si="444">IFERROR(IF(GP79=1,+GO79/GY79*40,IF(GP79=4,+GO79/GY79*40,IF(GP79=5,+GO79/GY79*40,GO79/GY79*173))),0)</f>
        <v>0</v>
      </c>
      <c r="HA79" s="239" t="str">
        <f>IFERROR(IF(GZ79&gt;20*GM79,'Referencia Parámetros'!$D$20,IF(GZ79&gt;10*GM79,'Referencia Parámetros'!$D$21,IF(GZ79&gt;5*GM79,'Referencia Parámetros'!$D$22, IF(GZ79&gt;1,'Referencia Parámetros'!$D$23,"NO APLICA")))),"")</f>
        <v/>
      </c>
      <c r="HB79" s="240" t="str">
        <f t="shared" si="378"/>
        <v/>
      </c>
      <c r="HC79" s="241">
        <f t="shared" si="379"/>
        <v>0</v>
      </c>
      <c r="HD79" s="234">
        <f t="shared" ref="HD79:HD112" si="445">IF(GT79=2,0.25,0)</f>
        <v>0</v>
      </c>
      <c r="HE79" s="234">
        <f t="shared" si="380"/>
        <v>0</v>
      </c>
      <c r="HF79" s="234">
        <f t="shared" ref="HF79:HF112" si="446">IF(GX79=2,0.25,0)</f>
        <v>0</v>
      </c>
      <c r="HG79" s="242">
        <f t="shared" ref="HG79:HG112" si="447">+IF(GN79="",0,IF(HA79="NO APLICA",0,HB79+HD79+HF79+IF(HE79="N/A",0,HE79)))</f>
        <v>0</v>
      </c>
      <c r="HI79" s="234">
        <f t="shared" ref="HI79:HI112" si="448">+HI78+1</f>
        <v>67</v>
      </c>
      <c r="HJ79" s="235" t="str">
        <f t="shared" si="381"/>
        <v/>
      </c>
      <c r="HK79" s="236" t="str">
        <f>IFERROR(+VLOOKUP(HJ79,'Referencia Parámetros'!$A$2:$B$15,2),"")</f>
        <v/>
      </c>
      <c r="HL79" s="1"/>
      <c r="HM79" s="1"/>
      <c r="HN79" s="136" t="str">
        <f t="shared" si="331"/>
        <v>Completar</v>
      </c>
      <c r="HO79" s="134"/>
      <c r="HP79" s="134"/>
      <c r="HQ79" s="134"/>
      <c r="HR79" s="136" t="str">
        <f t="shared" si="332"/>
        <v>Completar</v>
      </c>
      <c r="HS79" s="137" t="str">
        <f t="shared" si="333"/>
        <v>Completar</v>
      </c>
      <c r="HT79" s="137" t="str">
        <f t="shared" si="334"/>
        <v>Completar</v>
      </c>
      <c r="HU79" s="135"/>
      <c r="HV79" s="136" t="str">
        <f t="shared" si="335"/>
        <v>Completar</v>
      </c>
      <c r="HW79" s="237">
        <f t="shared" ref="HW79:HW112" si="449">IFERROR(IF(HN79=1,HO79,IF(HN79=4,HO79,IF(HN79=5,HO79,(HP79*8+HQ79)))),"")</f>
        <v>0</v>
      </c>
      <c r="HX79" s="238">
        <f t="shared" ref="HX79:HX112" si="450">IFERROR(IF(HN79=1,+HM79/HW79*40,IF(HN79=4,+HM79/HW79*40,IF(HN79=5,+HM79/HW79*40,HM79/HW79*173))),0)</f>
        <v>0</v>
      </c>
      <c r="HY79" s="239" t="str">
        <f>IFERROR(IF(HX79&gt;20*HK79,'Referencia Parámetros'!$D$20,IF(HX79&gt;10*HK79,'Referencia Parámetros'!$D$21,IF(HX79&gt;5*HK79,'Referencia Parámetros'!$D$22, IF(HX79&gt;1,'Referencia Parámetros'!$D$23,"NO APLICA")))),"")</f>
        <v/>
      </c>
      <c r="HZ79" s="240" t="str">
        <f t="shared" si="382"/>
        <v/>
      </c>
      <c r="IA79" s="241">
        <f t="shared" si="383"/>
        <v>0</v>
      </c>
      <c r="IB79" s="234">
        <f t="shared" ref="IB79:IB112" si="451">IF(HR79=2,0.25,0)</f>
        <v>0</v>
      </c>
      <c r="IC79" s="234">
        <f t="shared" si="384"/>
        <v>0</v>
      </c>
      <c r="ID79" s="234">
        <f t="shared" ref="ID79:ID112" si="452">IF(HV79=2,0.25,0)</f>
        <v>0</v>
      </c>
      <c r="IE79" s="242">
        <f t="shared" ref="IE79:IE112" si="453">+IF(HL79="",0,IF(HY79="NO APLICA",0,HZ79+IB79+ID79+IF(IC79="N/A",0,IC79)))</f>
        <v>0</v>
      </c>
      <c r="IG79" s="234">
        <f t="shared" ref="IG79:IG112" si="454">+IG78+1</f>
        <v>67</v>
      </c>
      <c r="IH79" s="235" t="str">
        <f t="shared" si="385"/>
        <v/>
      </c>
      <c r="II79" s="236" t="str">
        <f>IFERROR(+VLOOKUP(IH79,'Referencia Parámetros'!$A$2:$B$15,2),"")</f>
        <v/>
      </c>
      <c r="IJ79" s="1"/>
      <c r="IK79" s="1"/>
      <c r="IL79" s="136" t="str">
        <f t="shared" si="336"/>
        <v>Completar</v>
      </c>
      <c r="IM79" s="134"/>
      <c r="IN79" s="134"/>
      <c r="IO79" s="134"/>
      <c r="IP79" s="136" t="str">
        <f t="shared" si="337"/>
        <v>Completar</v>
      </c>
      <c r="IQ79" s="137" t="str">
        <f t="shared" si="338"/>
        <v>Completar</v>
      </c>
      <c r="IR79" s="137" t="str">
        <f t="shared" si="339"/>
        <v>Completar</v>
      </c>
      <c r="IS79" s="135"/>
      <c r="IT79" s="136" t="str">
        <f t="shared" si="340"/>
        <v>Completar</v>
      </c>
      <c r="IU79" s="237">
        <f t="shared" ref="IU79:IU112" si="455">IFERROR(IF(IL79=1,IM79,IF(IL79=4,IM79,IF(IL79=5,IM79,(IN79*8+IO79)))),"")</f>
        <v>0</v>
      </c>
      <c r="IV79" s="238">
        <f t="shared" ref="IV79:IV112" si="456">IFERROR(IF(IL79=1,+IK79/IU79*40,IF(IL79=4,+IK79/IU79*40,IF(IL79=5,+IK79/IU79*40,IK79/IU79*173))),0)</f>
        <v>0</v>
      </c>
      <c r="IW79" s="239" t="str">
        <f>IFERROR(IF(IV79&gt;20*II79,'Referencia Parámetros'!$D$20,IF(IV79&gt;10*II79,'Referencia Parámetros'!$D$21,IF(IV79&gt;5*II79,'Referencia Parámetros'!$D$22, IF(IV79&gt;1,'Referencia Parámetros'!$D$23,"NO APLICA")))),"")</f>
        <v/>
      </c>
      <c r="IX79" s="240" t="str">
        <f t="shared" si="386"/>
        <v/>
      </c>
      <c r="IY79" s="241">
        <f t="shared" si="387"/>
        <v>0</v>
      </c>
      <c r="IZ79" s="234">
        <f t="shared" ref="IZ79:IZ112" si="457">IF(IP79=2,0.25,0)</f>
        <v>0</v>
      </c>
      <c r="JA79" s="234">
        <f t="shared" si="388"/>
        <v>0</v>
      </c>
      <c r="JB79" s="234">
        <f t="shared" ref="JB79:JB112" si="458">IF(IT79=2,0.25,0)</f>
        <v>0</v>
      </c>
      <c r="JC79" s="242">
        <f t="shared" ref="JC79:JC112" si="459">+IF(IJ79="",0,IF(IW79="NO APLICA",0,IX79+IZ79+JB79+IF(JA79="N/A",0,JA79)))</f>
        <v>0</v>
      </c>
      <c r="JD79" s="198"/>
      <c r="JE79" s="234">
        <f t="shared" ref="JE79:JE112" si="460">+JE78+1</f>
        <v>67</v>
      </c>
      <c r="JF79" s="235" t="str">
        <f t="shared" si="389"/>
        <v/>
      </c>
      <c r="JG79" s="236" t="str">
        <f>IFERROR(+VLOOKUP(JF79,'Referencia Parámetros'!$A$2:$B$15,2),"")</f>
        <v/>
      </c>
      <c r="JH79" s="1"/>
      <c r="JI79" s="1"/>
      <c r="JJ79" s="136" t="str">
        <f t="shared" si="341"/>
        <v>Completar</v>
      </c>
      <c r="JK79" s="134"/>
      <c r="JL79" s="134"/>
      <c r="JM79" s="134"/>
      <c r="JN79" s="136" t="str">
        <f t="shared" si="342"/>
        <v>Completar</v>
      </c>
      <c r="JO79" s="137" t="str">
        <f t="shared" si="343"/>
        <v>Completar</v>
      </c>
      <c r="JP79" s="137" t="str">
        <f t="shared" si="344"/>
        <v>Completar</v>
      </c>
      <c r="JQ79" s="135"/>
      <c r="JR79" s="136" t="str">
        <f t="shared" si="345"/>
        <v>Completar</v>
      </c>
      <c r="JS79" s="237">
        <f t="shared" ref="JS79:JS112" si="461">IFERROR(IF(JJ79=1,JK79,IF(JJ79=4,JK79,IF(JJ79=5,JK79,(JL79*8+JM79)))),"")</f>
        <v>0</v>
      </c>
      <c r="JT79" s="238">
        <f t="shared" ref="JT79:JT112" si="462">IFERROR(IF(JJ79=1,+JI79/JS79*40,IF(JJ79=4,+JI79/JS79*40,IF(JJ79=5,+JI79/JS79*40,JI79/JS79*173))),0)</f>
        <v>0</v>
      </c>
      <c r="JU79" s="239" t="str">
        <f>IFERROR(IF(JT79&gt;20*JG79,'Referencia Parámetros'!$D$20,IF(JT79&gt;10*JG79,'Referencia Parámetros'!$D$21,IF(JT79&gt;5*JG79,'Referencia Parámetros'!$D$22, IF(JT79&gt;1,'Referencia Parámetros'!$D$23,"NO APLICA")))),"")</f>
        <v/>
      </c>
      <c r="JV79" s="240" t="str">
        <f t="shared" si="390"/>
        <v/>
      </c>
      <c r="JW79" s="241">
        <f t="shared" si="391"/>
        <v>0</v>
      </c>
      <c r="JX79" s="234">
        <f t="shared" ref="JX79:JX112" si="463">IF(JN79=2,0.25,0)</f>
        <v>0</v>
      </c>
      <c r="JY79" s="234">
        <f t="shared" si="392"/>
        <v>0</v>
      </c>
      <c r="JZ79" s="234">
        <f t="shared" ref="JZ79:JZ112" si="464">IF(JR79=2,0.25,0)</f>
        <v>0</v>
      </c>
      <c r="KA79" s="242">
        <f t="shared" ref="KA79:KA112" si="465">+IF(JH79="",0,IF(JU79="NO APLICA",0,JV79+JX79+JZ79+IF(JY79="N/A",0,JY79)))</f>
        <v>0</v>
      </c>
    </row>
    <row r="80" spans="1:287" x14ac:dyDescent="0.25">
      <c r="A80" s="234">
        <f t="shared" si="393"/>
        <v>68</v>
      </c>
      <c r="B80" s="235" t="str">
        <f t="shared" si="394"/>
        <v/>
      </c>
      <c r="C80" s="236" t="str">
        <f>+IFERROR(VLOOKUP(B80,'Referencia Parámetros'!$A$2:$B$18,2),"")</f>
        <v/>
      </c>
      <c r="D80" s="1"/>
      <c r="E80" s="1"/>
      <c r="F80" s="136" t="str">
        <f>IFERROR(+VLOOKUP(D80,'Año 1'!JI$14:JK$113,3,FALSE),"Completar")</f>
        <v>Completar</v>
      </c>
      <c r="G80" s="134"/>
      <c r="H80" s="134"/>
      <c r="I80" s="134"/>
      <c r="J80" s="136" t="str">
        <f>+IFERROR(VLOOKUP(D80,'Año 1'!JI$14:JS$113,7,0),"Completar")</f>
        <v>Completar</v>
      </c>
      <c r="K80" s="137" t="str">
        <f>IFERROR(VLOOKUP(D80,'Año 1'!JI$14:JS$113,8,FALSE),"Completar")</f>
        <v>Completar</v>
      </c>
      <c r="L80" s="137" t="str">
        <f>IFERROR(VLOOKUP(D80,'Año 1'!JI$14:JS$113,9,FALSE),"Completar")</f>
        <v>Completar</v>
      </c>
      <c r="M80" s="135"/>
      <c r="N80" s="136" t="str">
        <f>IFERROR(VLOOKUP(D80,'Año 1'!JI$14:JS$113,11,FALSE),"Completar")</f>
        <v>Completar</v>
      </c>
      <c r="O80" s="237">
        <f t="shared" si="395"/>
        <v>0</v>
      </c>
      <c r="P80" s="238">
        <f t="shared" si="396"/>
        <v>0</v>
      </c>
      <c r="Q80" s="239" t="str">
        <f>IFERROR(IF(P80&gt;20*C80,'Referencia Parámetros'!$D$20,IF(P80&gt;10*C80,'Referencia Parámetros'!$D$21,IF(P80&gt;5*C80,'Referencia Parámetros'!$D$22, IF(P80&gt;1,'Referencia Parámetros'!$D$23,"NO APLICA")))),"")</f>
        <v/>
      </c>
      <c r="R80" s="240" t="str">
        <f t="shared" si="346"/>
        <v/>
      </c>
      <c r="S80" s="241">
        <f t="shared" si="347"/>
        <v>0</v>
      </c>
      <c r="T80" s="234">
        <f t="shared" si="397"/>
        <v>0</v>
      </c>
      <c r="U80" s="234">
        <f t="shared" si="348"/>
        <v>0</v>
      </c>
      <c r="V80" s="234">
        <f t="shared" si="398"/>
        <v>0</v>
      </c>
      <c r="W80" s="242">
        <f t="shared" si="399"/>
        <v>0</v>
      </c>
      <c r="Y80" s="234">
        <f t="shared" si="400"/>
        <v>68</v>
      </c>
      <c r="Z80" s="235" t="str">
        <f t="shared" si="349"/>
        <v/>
      </c>
      <c r="AA80" s="236" t="str">
        <f>IFERROR(VLOOKUP(Z80,'Referencia Parámetros'!$A$2:$B$15,2),"")</f>
        <v/>
      </c>
      <c r="AB80" s="1"/>
      <c r="AC80" s="1"/>
      <c r="AD80" s="136" t="str">
        <f t="shared" si="291"/>
        <v>Completar</v>
      </c>
      <c r="AE80" s="134"/>
      <c r="AF80" s="134"/>
      <c r="AG80" s="134"/>
      <c r="AH80" s="136" t="str">
        <f t="shared" si="292"/>
        <v>Completar</v>
      </c>
      <c r="AI80" s="137" t="str">
        <f t="shared" si="293"/>
        <v>Completar</v>
      </c>
      <c r="AJ80" s="137" t="str">
        <f t="shared" si="294"/>
        <v>Completar</v>
      </c>
      <c r="AK80" s="135"/>
      <c r="AL80" s="136" t="str">
        <f t="shared" si="295"/>
        <v>Completar</v>
      </c>
      <c r="AM80" s="237">
        <f t="shared" si="401"/>
        <v>0</v>
      </c>
      <c r="AN80" s="238">
        <f t="shared" si="402"/>
        <v>0</v>
      </c>
      <c r="AO80" s="239" t="str">
        <f>IFERROR(IF(AN80&gt;20*AA80,'Referencia Parámetros'!$D$20,IF(AN80&gt;10*AA80,'Referencia Parámetros'!$D$21,IF(AN80&gt;5*AA80,'Referencia Parámetros'!$D$22, IF(AN80&gt;1,'Referencia Parámetros'!$D$23,"NO APLICA")))),"")</f>
        <v/>
      </c>
      <c r="AP80" s="240" t="str">
        <f t="shared" si="350"/>
        <v/>
      </c>
      <c r="AQ80" s="241">
        <f t="shared" si="351"/>
        <v>0</v>
      </c>
      <c r="AR80" s="234">
        <f t="shared" si="403"/>
        <v>0</v>
      </c>
      <c r="AS80" s="234">
        <f t="shared" si="352"/>
        <v>0</v>
      </c>
      <c r="AT80" s="234">
        <f t="shared" si="404"/>
        <v>0</v>
      </c>
      <c r="AU80" s="242">
        <f t="shared" si="405"/>
        <v>0</v>
      </c>
      <c r="AW80" s="234">
        <f t="shared" si="406"/>
        <v>68</v>
      </c>
      <c r="AX80" s="235" t="str">
        <f t="shared" si="353"/>
        <v/>
      </c>
      <c r="AY80" s="236" t="str">
        <f>IFERROR(VLOOKUP(AX80,'Referencia Parámetros'!$A$2:$B$15,2),"")</f>
        <v/>
      </c>
      <c r="AZ80" s="1"/>
      <c r="BA80" s="1"/>
      <c r="BB80" s="136" t="str">
        <f t="shared" si="296"/>
        <v>Completar</v>
      </c>
      <c r="BC80" s="134"/>
      <c r="BD80" s="134"/>
      <c r="BE80" s="134"/>
      <c r="BF80" s="136" t="str">
        <f t="shared" si="297"/>
        <v>Completar</v>
      </c>
      <c r="BG80" s="137" t="str">
        <f t="shared" si="298"/>
        <v>Completar</v>
      </c>
      <c r="BH80" s="137" t="str">
        <f t="shared" si="299"/>
        <v>Completar</v>
      </c>
      <c r="BI80" s="135"/>
      <c r="BJ80" s="136" t="str">
        <f t="shared" si="300"/>
        <v>Completar</v>
      </c>
      <c r="BK80" s="237">
        <f t="shared" si="407"/>
        <v>0</v>
      </c>
      <c r="BL80" s="238">
        <f t="shared" si="408"/>
        <v>0</v>
      </c>
      <c r="BM80" s="239" t="str">
        <f>IFERROR(IF(BL80&gt;20*AY80,'Referencia Parámetros'!$D$20,IF(BL80&gt;10*AY80,'Referencia Parámetros'!$D$21,IF(BL80&gt;5*AY80,'Referencia Parámetros'!$D$22, IF(BL80&gt;1,'Referencia Parámetros'!$D$23,"NO APLICA")))),"")</f>
        <v/>
      </c>
      <c r="BN80" s="240" t="str">
        <f t="shared" si="354"/>
        <v/>
      </c>
      <c r="BO80" s="241">
        <f t="shared" si="355"/>
        <v>0</v>
      </c>
      <c r="BP80" s="234">
        <f t="shared" si="409"/>
        <v>0</v>
      </c>
      <c r="BQ80" s="234">
        <f t="shared" si="356"/>
        <v>0</v>
      </c>
      <c r="BR80" s="234">
        <f t="shared" si="410"/>
        <v>0</v>
      </c>
      <c r="BS80" s="242">
        <f t="shared" si="411"/>
        <v>0</v>
      </c>
      <c r="BU80" s="234">
        <f t="shared" si="412"/>
        <v>68</v>
      </c>
      <c r="BV80" s="235" t="str">
        <f t="shared" si="357"/>
        <v/>
      </c>
      <c r="BW80" s="236" t="str">
        <f>IFERROR(VLOOKUP(BV80,'Referencia Parámetros'!$A$2:$B$15,2),"")</f>
        <v/>
      </c>
      <c r="BX80" s="1"/>
      <c r="BY80" s="1"/>
      <c r="BZ80" s="136" t="str">
        <f t="shared" si="301"/>
        <v>Completar</v>
      </c>
      <c r="CA80" s="134"/>
      <c r="CB80" s="134"/>
      <c r="CC80" s="134"/>
      <c r="CD80" s="136" t="str">
        <f t="shared" si="302"/>
        <v>Completar</v>
      </c>
      <c r="CE80" s="137" t="str">
        <f t="shared" si="303"/>
        <v>Completar</v>
      </c>
      <c r="CF80" s="137" t="str">
        <f t="shared" si="304"/>
        <v>Completar</v>
      </c>
      <c r="CG80" s="135"/>
      <c r="CH80" s="136" t="str">
        <f t="shared" si="305"/>
        <v>Completar</v>
      </c>
      <c r="CI80" s="237">
        <f t="shared" si="413"/>
        <v>0</v>
      </c>
      <c r="CJ80" s="238">
        <f t="shared" si="414"/>
        <v>0</v>
      </c>
      <c r="CK80" s="239" t="str">
        <f>IFERROR(IF(CJ80&gt;20*BW80,'Referencia Parámetros'!$D$20,IF(CJ80&gt;10*BW80,'Referencia Parámetros'!$D$21,IF(CJ80&gt;5*BW80,'Referencia Parámetros'!$D$22, IF(CJ80&gt;1,'Referencia Parámetros'!$D$23,"NO APLICA")))),"")</f>
        <v/>
      </c>
      <c r="CL80" s="240" t="str">
        <f t="shared" si="358"/>
        <v/>
      </c>
      <c r="CM80" s="241">
        <f t="shared" si="359"/>
        <v>0</v>
      </c>
      <c r="CN80" s="234">
        <f t="shared" si="415"/>
        <v>0</v>
      </c>
      <c r="CO80" s="234">
        <f t="shared" si="360"/>
        <v>0</v>
      </c>
      <c r="CP80" s="234">
        <f t="shared" si="416"/>
        <v>0</v>
      </c>
      <c r="CQ80" s="242">
        <f t="shared" si="417"/>
        <v>0</v>
      </c>
      <c r="CS80" s="234">
        <f t="shared" si="418"/>
        <v>68</v>
      </c>
      <c r="CT80" s="235" t="str">
        <f t="shared" si="361"/>
        <v/>
      </c>
      <c r="CU80" s="236" t="str">
        <f>IFERROR(+VLOOKUP(CT80,'Referencia Parámetros'!$A$2:$B$15,2),"")</f>
        <v/>
      </c>
      <c r="CV80" s="1"/>
      <c r="CW80" s="1"/>
      <c r="CX80" s="136" t="str">
        <f t="shared" si="306"/>
        <v>Completar</v>
      </c>
      <c r="CY80" s="134"/>
      <c r="CZ80" s="134"/>
      <c r="DA80" s="134"/>
      <c r="DB80" s="136" t="str">
        <f t="shared" si="307"/>
        <v>Completar</v>
      </c>
      <c r="DC80" s="137" t="str">
        <f t="shared" si="308"/>
        <v>Completar</v>
      </c>
      <c r="DD80" s="137" t="str">
        <f t="shared" si="309"/>
        <v>Completar</v>
      </c>
      <c r="DE80" s="135"/>
      <c r="DF80" s="136" t="str">
        <f t="shared" si="310"/>
        <v>Completar</v>
      </c>
      <c r="DG80" s="237">
        <f t="shared" si="419"/>
        <v>0</v>
      </c>
      <c r="DH80" s="238">
        <f t="shared" si="420"/>
        <v>0</v>
      </c>
      <c r="DI80" s="239" t="str">
        <f>IFERROR(IF(DH80&gt;20*CU80,'Referencia Parámetros'!$D$20,IF(DH80&gt;10*CU80,'Referencia Parámetros'!$D$21,IF(DH80&gt;5*CU80,'Referencia Parámetros'!$D$22, IF(DH80&gt;1,'Referencia Parámetros'!$D$23,"NO APLICA")))),"")</f>
        <v/>
      </c>
      <c r="DJ80" s="240" t="str">
        <f t="shared" si="362"/>
        <v/>
      </c>
      <c r="DK80" s="241">
        <f t="shared" si="363"/>
        <v>0</v>
      </c>
      <c r="DL80" s="234">
        <f t="shared" si="421"/>
        <v>0</v>
      </c>
      <c r="DM80" s="234">
        <f t="shared" si="364"/>
        <v>0</v>
      </c>
      <c r="DN80" s="234">
        <f t="shared" si="422"/>
        <v>0</v>
      </c>
      <c r="DO80" s="242">
        <f t="shared" si="423"/>
        <v>0</v>
      </c>
      <c r="DQ80" s="234">
        <f t="shared" si="424"/>
        <v>68</v>
      </c>
      <c r="DR80" s="235" t="str">
        <f t="shared" si="365"/>
        <v/>
      </c>
      <c r="DS80" s="236" t="str">
        <f>IFERROR(+VLOOKUP(DR80,'Referencia Parámetros'!$A$2:$B$15,2),"")</f>
        <v/>
      </c>
      <c r="DT80" s="1"/>
      <c r="DU80" s="1"/>
      <c r="DV80" s="136" t="str">
        <f t="shared" si="311"/>
        <v>Completar</v>
      </c>
      <c r="DW80" s="134"/>
      <c r="DX80" s="134"/>
      <c r="DY80" s="134"/>
      <c r="DZ80" s="136" t="str">
        <f t="shared" si="312"/>
        <v>Completar</v>
      </c>
      <c r="EA80" s="137" t="str">
        <f t="shared" si="313"/>
        <v>Completar</v>
      </c>
      <c r="EB80" s="137" t="str">
        <f t="shared" si="314"/>
        <v>Completar</v>
      </c>
      <c r="EC80" s="135"/>
      <c r="ED80" s="136" t="str">
        <f t="shared" si="315"/>
        <v>Completar</v>
      </c>
      <c r="EE80" s="237">
        <f t="shared" si="425"/>
        <v>0</v>
      </c>
      <c r="EF80" s="238">
        <f t="shared" si="426"/>
        <v>0</v>
      </c>
      <c r="EG80" s="239" t="str">
        <f>IFERROR(IF(EF80&gt;20*DS80,'Referencia Parámetros'!$D$20,IF(EF80&gt;10*DS80,'Referencia Parámetros'!$D$21,IF(EF80&gt;5*DS80,'Referencia Parámetros'!$D$22, IF(EF80&gt;1,'Referencia Parámetros'!$D$23,"NO APLICA")))),"")</f>
        <v/>
      </c>
      <c r="EH80" s="240" t="str">
        <f t="shared" si="366"/>
        <v/>
      </c>
      <c r="EI80" s="241">
        <f t="shared" si="367"/>
        <v>0</v>
      </c>
      <c r="EJ80" s="234">
        <f t="shared" si="427"/>
        <v>0</v>
      </c>
      <c r="EK80" s="234">
        <f t="shared" si="368"/>
        <v>0</v>
      </c>
      <c r="EL80" s="234">
        <f t="shared" si="428"/>
        <v>0</v>
      </c>
      <c r="EM80" s="242">
        <f t="shared" si="429"/>
        <v>0</v>
      </c>
      <c r="EO80" s="234">
        <f t="shared" si="430"/>
        <v>68</v>
      </c>
      <c r="EP80" s="235" t="str">
        <f t="shared" si="369"/>
        <v/>
      </c>
      <c r="EQ80" s="236" t="str">
        <f>IFERROR(+VLOOKUP(EP80,'Referencia Parámetros'!$A$2:$B$15,2),"")</f>
        <v/>
      </c>
      <c r="ER80" s="1"/>
      <c r="ES80" s="1"/>
      <c r="ET80" s="136" t="str">
        <f t="shared" si="316"/>
        <v>Completar</v>
      </c>
      <c r="EU80" s="134"/>
      <c r="EV80" s="134"/>
      <c r="EW80" s="134"/>
      <c r="EX80" s="136" t="str">
        <f t="shared" si="317"/>
        <v>Completar</v>
      </c>
      <c r="EY80" s="137" t="str">
        <f t="shared" si="318"/>
        <v>Completar</v>
      </c>
      <c r="EZ80" s="137" t="str">
        <f t="shared" si="319"/>
        <v>Completar</v>
      </c>
      <c r="FA80" s="135"/>
      <c r="FB80" s="136" t="str">
        <f t="shared" si="320"/>
        <v>Completar</v>
      </c>
      <c r="FC80" s="237">
        <f t="shared" si="431"/>
        <v>0</v>
      </c>
      <c r="FD80" s="238">
        <f t="shared" si="432"/>
        <v>0</v>
      </c>
      <c r="FE80" s="239" t="str">
        <f>IFERROR(IF(FD80&gt;20*EQ80,'Referencia Parámetros'!$D$20,IF(FD80&gt;10*EQ80,'Referencia Parámetros'!$D$21,IF(FD80&gt;5*EQ80,'Referencia Parámetros'!$D$22, IF(FD80&gt;1,'Referencia Parámetros'!$D$23,"NO APLICA")))),"")</f>
        <v/>
      </c>
      <c r="FF80" s="240" t="str">
        <f t="shared" si="370"/>
        <v/>
      </c>
      <c r="FG80" s="241">
        <f t="shared" si="371"/>
        <v>0</v>
      </c>
      <c r="FH80" s="234">
        <f t="shared" si="433"/>
        <v>0</v>
      </c>
      <c r="FI80" s="234">
        <f t="shared" si="372"/>
        <v>0</v>
      </c>
      <c r="FJ80" s="234">
        <f t="shared" si="434"/>
        <v>0</v>
      </c>
      <c r="FK80" s="242">
        <f t="shared" si="435"/>
        <v>0</v>
      </c>
      <c r="FM80" s="234">
        <f t="shared" si="436"/>
        <v>68</v>
      </c>
      <c r="FN80" s="235" t="str">
        <f t="shared" si="373"/>
        <v/>
      </c>
      <c r="FO80" s="236" t="str">
        <f>IFERROR(+VLOOKUP(FN80,'Referencia Parámetros'!$A$2:$B$15,2),"")</f>
        <v/>
      </c>
      <c r="FP80" s="1"/>
      <c r="FQ80" s="1"/>
      <c r="FR80" s="136" t="str">
        <f t="shared" si="321"/>
        <v>Completar</v>
      </c>
      <c r="FS80" s="134"/>
      <c r="FT80" s="134"/>
      <c r="FU80" s="134"/>
      <c r="FV80" s="136" t="str">
        <f t="shared" si="322"/>
        <v>Completar</v>
      </c>
      <c r="FW80" s="137" t="str">
        <f t="shared" si="323"/>
        <v>Completar</v>
      </c>
      <c r="FX80" s="137" t="str">
        <f t="shared" si="324"/>
        <v>Completar</v>
      </c>
      <c r="FY80" s="135"/>
      <c r="FZ80" s="136" t="str">
        <f t="shared" si="325"/>
        <v>Completar</v>
      </c>
      <c r="GA80" s="237">
        <f t="shared" si="437"/>
        <v>0</v>
      </c>
      <c r="GB80" s="238">
        <f t="shared" si="438"/>
        <v>0</v>
      </c>
      <c r="GC80" s="239" t="str">
        <f>IFERROR(IF(GB80&gt;20*FO80,'Referencia Parámetros'!$D$20,IF(GB80&gt;10*FO80,'Referencia Parámetros'!$D$21,IF(GB80&gt;5*FO80,'Referencia Parámetros'!$D$22, IF(GB80&gt;1,'Referencia Parámetros'!$D$23,"NO APLICA")))),"")</f>
        <v/>
      </c>
      <c r="GD80" s="240" t="str">
        <f t="shared" si="374"/>
        <v/>
      </c>
      <c r="GE80" s="241">
        <f t="shared" si="375"/>
        <v>0</v>
      </c>
      <c r="GF80" s="234">
        <f t="shared" si="439"/>
        <v>0</v>
      </c>
      <c r="GG80" s="234">
        <f t="shared" si="376"/>
        <v>0</v>
      </c>
      <c r="GH80" s="234">
        <f t="shared" si="440"/>
        <v>0</v>
      </c>
      <c r="GI80" s="242">
        <f t="shared" si="441"/>
        <v>0</v>
      </c>
      <c r="GK80" s="234">
        <f t="shared" si="442"/>
        <v>68</v>
      </c>
      <c r="GL80" s="235" t="str">
        <f t="shared" si="377"/>
        <v/>
      </c>
      <c r="GM80" s="236" t="str">
        <f>IFERROR(+VLOOKUP(GL80,'Referencia Parámetros'!$A$2:$B$15,2),"")</f>
        <v/>
      </c>
      <c r="GN80" s="1"/>
      <c r="GO80" s="1"/>
      <c r="GP80" s="136" t="str">
        <f t="shared" si="326"/>
        <v>Completar</v>
      </c>
      <c r="GQ80" s="134"/>
      <c r="GR80" s="134"/>
      <c r="GS80" s="134"/>
      <c r="GT80" s="136" t="str">
        <f t="shared" si="327"/>
        <v>Completar</v>
      </c>
      <c r="GU80" s="137" t="str">
        <f t="shared" si="328"/>
        <v>Completar</v>
      </c>
      <c r="GV80" s="137" t="str">
        <f t="shared" si="329"/>
        <v>Completar</v>
      </c>
      <c r="GW80" s="135"/>
      <c r="GX80" s="136" t="str">
        <f t="shared" si="330"/>
        <v>Completar</v>
      </c>
      <c r="GY80" s="237">
        <f t="shared" si="443"/>
        <v>0</v>
      </c>
      <c r="GZ80" s="238">
        <f t="shared" si="444"/>
        <v>0</v>
      </c>
      <c r="HA80" s="239" t="str">
        <f>IFERROR(IF(GZ80&gt;20*GM80,'Referencia Parámetros'!$D$20,IF(GZ80&gt;10*GM80,'Referencia Parámetros'!$D$21,IF(GZ80&gt;5*GM80,'Referencia Parámetros'!$D$22, IF(GZ80&gt;1,'Referencia Parámetros'!$D$23,"NO APLICA")))),"")</f>
        <v/>
      </c>
      <c r="HB80" s="240" t="str">
        <f t="shared" si="378"/>
        <v/>
      </c>
      <c r="HC80" s="241">
        <f t="shared" si="379"/>
        <v>0</v>
      </c>
      <c r="HD80" s="234">
        <f t="shared" si="445"/>
        <v>0</v>
      </c>
      <c r="HE80" s="234">
        <f t="shared" si="380"/>
        <v>0</v>
      </c>
      <c r="HF80" s="234">
        <f t="shared" si="446"/>
        <v>0</v>
      </c>
      <c r="HG80" s="242">
        <f t="shared" si="447"/>
        <v>0</v>
      </c>
      <c r="HI80" s="234">
        <f t="shared" si="448"/>
        <v>68</v>
      </c>
      <c r="HJ80" s="235" t="str">
        <f t="shared" si="381"/>
        <v/>
      </c>
      <c r="HK80" s="236" t="str">
        <f>IFERROR(+VLOOKUP(HJ80,'Referencia Parámetros'!$A$2:$B$15,2),"")</f>
        <v/>
      </c>
      <c r="HL80" s="1"/>
      <c r="HM80" s="1"/>
      <c r="HN80" s="136" t="str">
        <f t="shared" si="331"/>
        <v>Completar</v>
      </c>
      <c r="HO80" s="134"/>
      <c r="HP80" s="134"/>
      <c r="HQ80" s="134"/>
      <c r="HR80" s="136" t="str">
        <f t="shared" si="332"/>
        <v>Completar</v>
      </c>
      <c r="HS80" s="137" t="str">
        <f t="shared" si="333"/>
        <v>Completar</v>
      </c>
      <c r="HT80" s="137" t="str">
        <f t="shared" si="334"/>
        <v>Completar</v>
      </c>
      <c r="HU80" s="135"/>
      <c r="HV80" s="136" t="str">
        <f t="shared" si="335"/>
        <v>Completar</v>
      </c>
      <c r="HW80" s="237">
        <f t="shared" si="449"/>
        <v>0</v>
      </c>
      <c r="HX80" s="238">
        <f t="shared" si="450"/>
        <v>0</v>
      </c>
      <c r="HY80" s="239" t="str">
        <f>IFERROR(IF(HX80&gt;20*HK80,'Referencia Parámetros'!$D$20,IF(HX80&gt;10*HK80,'Referencia Parámetros'!$D$21,IF(HX80&gt;5*HK80,'Referencia Parámetros'!$D$22, IF(HX80&gt;1,'Referencia Parámetros'!$D$23,"NO APLICA")))),"")</f>
        <v/>
      </c>
      <c r="HZ80" s="240" t="str">
        <f t="shared" si="382"/>
        <v/>
      </c>
      <c r="IA80" s="241">
        <f t="shared" si="383"/>
        <v>0</v>
      </c>
      <c r="IB80" s="234">
        <f t="shared" si="451"/>
        <v>0</v>
      </c>
      <c r="IC80" s="234">
        <f t="shared" si="384"/>
        <v>0</v>
      </c>
      <c r="ID80" s="234">
        <f t="shared" si="452"/>
        <v>0</v>
      </c>
      <c r="IE80" s="242">
        <f t="shared" si="453"/>
        <v>0</v>
      </c>
      <c r="IG80" s="234">
        <f t="shared" si="454"/>
        <v>68</v>
      </c>
      <c r="IH80" s="235" t="str">
        <f t="shared" si="385"/>
        <v/>
      </c>
      <c r="II80" s="236" t="str">
        <f>IFERROR(+VLOOKUP(IH80,'Referencia Parámetros'!$A$2:$B$15,2),"")</f>
        <v/>
      </c>
      <c r="IJ80" s="1"/>
      <c r="IK80" s="1"/>
      <c r="IL80" s="136" t="str">
        <f t="shared" si="336"/>
        <v>Completar</v>
      </c>
      <c r="IM80" s="134"/>
      <c r="IN80" s="134"/>
      <c r="IO80" s="134"/>
      <c r="IP80" s="136" t="str">
        <f t="shared" si="337"/>
        <v>Completar</v>
      </c>
      <c r="IQ80" s="137" t="str">
        <f t="shared" si="338"/>
        <v>Completar</v>
      </c>
      <c r="IR80" s="137" t="str">
        <f t="shared" si="339"/>
        <v>Completar</v>
      </c>
      <c r="IS80" s="135"/>
      <c r="IT80" s="136" t="str">
        <f t="shared" si="340"/>
        <v>Completar</v>
      </c>
      <c r="IU80" s="237">
        <f t="shared" si="455"/>
        <v>0</v>
      </c>
      <c r="IV80" s="238">
        <f t="shared" si="456"/>
        <v>0</v>
      </c>
      <c r="IW80" s="239" t="str">
        <f>IFERROR(IF(IV80&gt;20*II80,'Referencia Parámetros'!$D$20,IF(IV80&gt;10*II80,'Referencia Parámetros'!$D$21,IF(IV80&gt;5*II80,'Referencia Parámetros'!$D$22, IF(IV80&gt;1,'Referencia Parámetros'!$D$23,"NO APLICA")))),"")</f>
        <v/>
      </c>
      <c r="IX80" s="240" t="str">
        <f t="shared" si="386"/>
        <v/>
      </c>
      <c r="IY80" s="241">
        <f t="shared" si="387"/>
        <v>0</v>
      </c>
      <c r="IZ80" s="234">
        <f t="shared" si="457"/>
        <v>0</v>
      </c>
      <c r="JA80" s="234">
        <f t="shared" si="388"/>
        <v>0</v>
      </c>
      <c r="JB80" s="234">
        <f t="shared" si="458"/>
        <v>0</v>
      </c>
      <c r="JC80" s="242">
        <f t="shared" si="459"/>
        <v>0</v>
      </c>
      <c r="JD80" s="198"/>
      <c r="JE80" s="234">
        <f t="shared" si="460"/>
        <v>68</v>
      </c>
      <c r="JF80" s="235" t="str">
        <f t="shared" si="389"/>
        <v/>
      </c>
      <c r="JG80" s="236" t="str">
        <f>IFERROR(+VLOOKUP(JF80,'Referencia Parámetros'!$A$2:$B$15,2),"")</f>
        <v/>
      </c>
      <c r="JH80" s="1"/>
      <c r="JI80" s="1"/>
      <c r="JJ80" s="136" t="str">
        <f t="shared" si="341"/>
        <v>Completar</v>
      </c>
      <c r="JK80" s="134"/>
      <c r="JL80" s="134"/>
      <c r="JM80" s="134"/>
      <c r="JN80" s="136" t="str">
        <f t="shared" si="342"/>
        <v>Completar</v>
      </c>
      <c r="JO80" s="137" t="str">
        <f t="shared" si="343"/>
        <v>Completar</v>
      </c>
      <c r="JP80" s="137" t="str">
        <f t="shared" si="344"/>
        <v>Completar</v>
      </c>
      <c r="JQ80" s="135"/>
      <c r="JR80" s="136" t="str">
        <f t="shared" si="345"/>
        <v>Completar</v>
      </c>
      <c r="JS80" s="237">
        <f t="shared" si="461"/>
        <v>0</v>
      </c>
      <c r="JT80" s="238">
        <f t="shared" si="462"/>
        <v>0</v>
      </c>
      <c r="JU80" s="239" t="str">
        <f>IFERROR(IF(JT80&gt;20*JG80,'Referencia Parámetros'!$D$20,IF(JT80&gt;10*JG80,'Referencia Parámetros'!$D$21,IF(JT80&gt;5*JG80,'Referencia Parámetros'!$D$22, IF(JT80&gt;1,'Referencia Parámetros'!$D$23,"NO APLICA")))),"")</f>
        <v/>
      </c>
      <c r="JV80" s="240" t="str">
        <f t="shared" si="390"/>
        <v/>
      </c>
      <c r="JW80" s="241">
        <f t="shared" si="391"/>
        <v>0</v>
      </c>
      <c r="JX80" s="234">
        <f t="shared" si="463"/>
        <v>0</v>
      </c>
      <c r="JY80" s="234">
        <f t="shared" si="392"/>
        <v>0</v>
      </c>
      <c r="JZ80" s="234">
        <f t="shared" si="464"/>
        <v>0</v>
      </c>
      <c r="KA80" s="242">
        <f t="shared" si="465"/>
        <v>0</v>
      </c>
    </row>
    <row r="81" spans="1:287" x14ac:dyDescent="0.25">
      <c r="A81" s="234">
        <f t="shared" si="393"/>
        <v>69</v>
      </c>
      <c r="B81" s="235" t="str">
        <f t="shared" si="394"/>
        <v/>
      </c>
      <c r="C81" s="236" t="str">
        <f>+IFERROR(VLOOKUP(B81,'Referencia Parámetros'!$A$2:$B$18,2),"")</f>
        <v/>
      </c>
      <c r="D81" s="1"/>
      <c r="E81" s="1"/>
      <c r="F81" s="136" t="str">
        <f>IFERROR(+VLOOKUP(D81,'Año 1'!JI$14:JK$113,3,FALSE),"Completar")</f>
        <v>Completar</v>
      </c>
      <c r="G81" s="134"/>
      <c r="H81" s="134"/>
      <c r="I81" s="134"/>
      <c r="J81" s="136" t="str">
        <f>+IFERROR(VLOOKUP(D81,'Año 1'!JI$14:JS$113,7,0),"Completar")</f>
        <v>Completar</v>
      </c>
      <c r="K81" s="137" t="str">
        <f>IFERROR(VLOOKUP(D81,'Año 1'!JI$14:JS$113,8,FALSE),"Completar")</f>
        <v>Completar</v>
      </c>
      <c r="L81" s="137" t="str">
        <f>IFERROR(VLOOKUP(D81,'Año 1'!JI$14:JS$113,9,FALSE),"Completar")</f>
        <v>Completar</v>
      </c>
      <c r="M81" s="135"/>
      <c r="N81" s="136" t="str">
        <f>IFERROR(VLOOKUP(D81,'Año 1'!JI$14:JS$113,11,FALSE),"Completar")</f>
        <v>Completar</v>
      </c>
      <c r="O81" s="237">
        <f t="shared" si="395"/>
        <v>0</v>
      </c>
      <c r="P81" s="238">
        <f t="shared" si="396"/>
        <v>0</v>
      </c>
      <c r="Q81" s="239" t="str">
        <f>IFERROR(IF(P81&gt;20*C81,'Referencia Parámetros'!$D$20,IF(P81&gt;10*C81,'Referencia Parámetros'!$D$21,IF(P81&gt;5*C81,'Referencia Parámetros'!$D$22, IF(P81&gt;1,'Referencia Parámetros'!$D$23,"NO APLICA")))),"")</f>
        <v/>
      </c>
      <c r="R81" s="240" t="str">
        <f t="shared" si="346"/>
        <v/>
      </c>
      <c r="S81" s="241">
        <f t="shared" si="347"/>
        <v>0</v>
      </c>
      <c r="T81" s="234">
        <f t="shared" si="397"/>
        <v>0</v>
      </c>
      <c r="U81" s="234">
        <f t="shared" si="348"/>
        <v>0</v>
      </c>
      <c r="V81" s="234">
        <f t="shared" si="398"/>
        <v>0</v>
      </c>
      <c r="W81" s="242">
        <f t="shared" si="399"/>
        <v>0</v>
      </c>
      <c r="Y81" s="234">
        <f t="shared" si="400"/>
        <v>69</v>
      </c>
      <c r="Z81" s="235" t="str">
        <f t="shared" si="349"/>
        <v/>
      </c>
      <c r="AA81" s="236" t="str">
        <f>IFERROR(VLOOKUP(Z81,'Referencia Parámetros'!$A$2:$B$15,2),"")</f>
        <v/>
      </c>
      <c r="AB81" s="1"/>
      <c r="AC81" s="1"/>
      <c r="AD81" s="136" t="str">
        <f t="shared" si="291"/>
        <v>Completar</v>
      </c>
      <c r="AE81" s="134"/>
      <c r="AF81" s="134"/>
      <c r="AG81" s="134"/>
      <c r="AH81" s="136" t="str">
        <f t="shared" si="292"/>
        <v>Completar</v>
      </c>
      <c r="AI81" s="137" t="str">
        <f t="shared" si="293"/>
        <v>Completar</v>
      </c>
      <c r="AJ81" s="137" t="str">
        <f t="shared" si="294"/>
        <v>Completar</v>
      </c>
      <c r="AK81" s="135"/>
      <c r="AL81" s="136" t="str">
        <f t="shared" si="295"/>
        <v>Completar</v>
      </c>
      <c r="AM81" s="237">
        <f t="shared" si="401"/>
        <v>0</v>
      </c>
      <c r="AN81" s="238">
        <f t="shared" si="402"/>
        <v>0</v>
      </c>
      <c r="AO81" s="239" t="str">
        <f>IFERROR(IF(AN81&gt;20*AA81,'Referencia Parámetros'!$D$20,IF(AN81&gt;10*AA81,'Referencia Parámetros'!$D$21,IF(AN81&gt;5*AA81,'Referencia Parámetros'!$D$22, IF(AN81&gt;1,'Referencia Parámetros'!$D$23,"NO APLICA")))),"")</f>
        <v/>
      </c>
      <c r="AP81" s="240" t="str">
        <f t="shared" si="350"/>
        <v/>
      </c>
      <c r="AQ81" s="241">
        <f t="shared" si="351"/>
        <v>0</v>
      </c>
      <c r="AR81" s="234">
        <f t="shared" si="403"/>
        <v>0</v>
      </c>
      <c r="AS81" s="234">
        <f t="shared" si="352"/>
        <v>0</v>
      </c>
      <c r="AT81" s="234">
        <f t="shared" si="404"/>
        <v>0</v>
      </c>
      <c r="AU81" s="242">
        <f t="shared" si="405"/>
        <v>0</v>
      </c>
      <c r="AW81" s="234">
        <f t="shared" si="406"/>
        <v>69</v>
      </c>
      <c r="AX81" s="235" t="str">
        <f t="shared" si="353"/>
        <v/>
      </c>
      <c r="AY81" s="236" t="str">
        <f>IFERROR(VLOOKUP(AX81,'Referencia Parámetros'!$A$2:$B$15,2),"")</f>
        <v/>
      </c>
      <c r="AZ81" s="1"/>
      <c r="BA81" s="1"/>
      <c r="BB81" s="136" t="str">
        <f t="shared" si="296"/>
        <v>Completar</v>
      </c>
      <c r="BC81" s="134"/>
      <c r="BD81" s="134"/>
      <c r="BE81" s="134"/>
      <c r="BF81" s="136" t="str">
        <f t="shared" si="297"/>
        <v>Completar</v>
      </c>
      <c r="BG81" s="137" t="str">
        <f t="shared" si="298"/>
        <v>Completar</v>
      </c>
      <c r="BH81" s="137" t="str">
        <f t="shared" si="299"/>
        <v>Completar</v>
      </c>
      <c r="BI81" s="135"/>
      <c r="BJ81" s="136" t="str">
        <f t="shared" si="300"/>
        <v>Completar</v>
      </c>
      <c r="BK81" s="237">
        <f t="shared" si="407"/>
        <v>0</v>
      </c>
      <c r="BL81" s="238">
        <f t="shared" si="408"/>
        <v>0</v>
      </c>
      <c r="BM81" s="239" t="str">
        <f>IFERROR(IF(BL81&gt;20*AY81,'Referencia Parámetros'!$D$20,IF(BL81&gt;10*AY81,'Referencia Parámetros'!$D$21,IF(BL81&gt;5*AY81,'Referencia Parámetros'!$D$22, IF(BL81&gt;1,'Referencia Parámetros'!$D$23,"NO APLICA")))),"")</f>
        <v/>
      </c>
      <c r="BN81" s="240" t="str">
        <f t="shared" si="354"/>
        <v/>
      </c>
      <c r="BO81" s="241">
        <f t="shared" si="355"/>
        <v>0</v>
      </c>
      <c r="BP81" s="234">
        <f t="shared" si="409"/>
        <v>0</v>
      </c>
      <c r="BQ81" s="234">
        <f t="shared" si="356"/>
        <v>0</v>
      </c>
      <c r="BR81" s="234">
        <f t="shared" si="410"/>
        <v>0</v>
      </c>
      <c r="BS81" s="242">
        <f t="shared" si="411"/>
        <v>0</v>
      </c>
      <c r="BU81" s="234">
        <f t="shared" si="412"/>
        <v>69</v>
      </c>
      <c r="BV81" s="235" t="str">
        <f t="shared" si="357"/>
        <v/>
      </c>
      <c r="BW81" s="236" t="str">
        <f>IFERROR(VLOOKUP(BV81,'Referencia Parámetros'!$A$2:$B$15,2),"")</f>
        <v/>
      </c>
      <c r="BX81" s="1"/>
      <c r="BY81" s="1"/>
      <c r="BZ81" s="136" t="str">
        <f t="shared" si="301"/>
        <v>Completar</v>
      </c>
      <c r="CA81" s="134"/>
      <c r="CB81" s="134"/>
      <c r="CC81" s="134"/>
      <c r="CD81" s="136" t="str">
        <f t="shared" si="302"/>
        <v>Completar</v>
      </c>
      <c r="CE81" s="137" t="str">
        <f t="shared" si="303"/>
        <v>Completar</v>
      </c>
      <c r="CF81" s="137" t="str">
        <f t="shared" si="304"/>
        <v>Completar</v>
      </c>
      <c r="CG81" s="135"/>
      <c r="CH81" s="136" t="str">
        <f t="shared" si="305"/>
        <v>Completar</v>
      </c>
      <c r="CI81" s="237">
        <f t="shared" si="413"/>
        <v>0</v>
      </c>
      <c r="CJ81" s="238">
        <f t="shared" si="414"/>
        <v>0</v>
      </c>
      <c r="CK81" s="239" t="str">
        <f>IFERROR(IF(CJ81&gt;20*BW81,'Referencia Parámetros'!$D$20,IF(CJ81&gt;10*BW81,'Referencia Parámetros'!$D$21,IF(CJ81&gt;5*BW81,'Referencia Parámetros'!$D$22, IF(CJ81&gt;1,'Referencia Parámetros'!$D$23,"NO APLICA")))),"")</f>
        <v/>
      </c>
      <c r="CL81" s="240" t="str">
        <f t="shared" si="358"/>
        <v/>
      </c>
      <c r="CM81" s="241">
        <f t="shared" si="359"/>
        <v>0</v>
      </c>
      <c r="CN81" s="234">
        <f t="shared" si="415"/>
        <v>0</v>
      </c>
      <c r="CO81" s="234">
        <f t="shared" si="360"/>
        <v>0</v>
      </c>
      <c r="CP81" s="234">
        <f t="shared" si="416"/>
        <v>0</v>
      </c>
      <c r="CQ81" s="242">
        <f t="shared" si="417"/>
        <v>0</v>
      </c>
      <c r="CS81" s="234">
        <f t="shared" si="418"/>
        <v>69</v>
      </c>
      <c r="CT81" s="235" t="str">
        <f t="shared" si="361"/>
        <v/>
      </c>
      <c r="CU81" s="236" t="str">
        <f>IFERROR(+VLOOKUP(CT81,'Referencia Parámetros'!$A$2:$B$15,2),"")</f>
        <v/>
      </c>
      <c r="CV81" s="1"/>
      <c r="CW81" s="1"/>
      <c r="CX81" s="136" t="str">
        <f t="shared" si="306"/>
        <v>Completar</v>
      </c>
      <c r="CY81" s="134"/>
      <c r="CZ81" s="134"/>
      <c r="DA81" s="134"/>
      <c r="DB81" s="136" t="str">
        <f t="shared" si="307"/>
        <v>Completar</v>
      </c>
      <c r="DC81" s="137" t="str">
        <f t="shared" si="308"/>
        <v>Completar</v>
      </c>
      <c r="DD81" s="137" t="str">
        <f t="shared" si="309"/>
        <v>Completar</v>
      </c>
      <c r="DE81" s="135"/>
      <c r="DF81" s="136" t="str">
        <f t="shared" si="310"/>
        <v>Completar</v>
      </c>
      <c r="DG81" s="237">
        <f t="shared" si="419"/>
        <v>0</v>
      </c>
      <c r="DH81" s="238">
        <f t="shared" si="420"/>
        <v>0</v>
      </c>
      <c r="DI81" s="239" t="str">
        <f>IFERROR(IF(DH81&gt;20*CU81,'Referencia Parámetros'!$D$20,IF(DH81&gt;10*CU81,'Referencia Parámetros'!$D$21,IF(DH81&gt;5*CU81,'Referencia Parámetros'!$D$22, IF(DH81&gt;1,'Referencia Parámetros'!$D$23,"NO APLICA")))),"")</f>
        <v/>
      </c>
      <c r="DJ81" s="240" t="str">
        <f t="shared" si="362"/>
        <v/>
      </c>
      <c r="DK81" s="241">
        <f t="shared" si="363"/>
        <v>0</v>
      </c>
      <c r="DL81" s="234">
        <f t="shared" si="421"/>
        <v>0</v>
      </c>
      <c r="DM81" s="234">
        <f t="shared" si="364"/>
        <v>0</v>
      </c>
      <c r="DN81" s="234">
        <f t="shared" si="422"/>
        <v>0</v>
      </c>
      <c r="DO81" s="242">
        <f t="shared" si="423"/>
        <v>0</v>
      </c>
      <c r="DQ81" s="234">
        <f t="shared" si="424"/>
        <v>69</v>
      </c>
      <c r="DR81" s="235" t="str">
        <f t="shared" si="365"/>
        <v/>
      </c>
      <c r="DS81" s="236" t="str">
        <f>IFERROR(+VLOOKUP(DR81,'Referencia Parámetros'!$A$2:$B$15,2),"")</f>
        <v/>
      </c>
      <c r="DT81" s="1"/>
      <c r="DU81" s="1"/>
      <c r="DV81" s="136" t="str">
        <f t="shared" si="311"/>
        <v>Completar</v>
      </c>
      <c r="DW81" s="134"/>
      <c r="DX81" s="134"/>
      <c r="DY81" s="134"/>
      <c r="DZ81" s="136" t="str">
        <f t="shared" si="312"/>
        <v>Completar</v>
      </c>
      <c r="EA81" s="137" t="str">
        <f t="shared" si="313"/>
        <v>Completar</v>
      </c>
      <c r="EB81" s="137" t="str">
        <f t="shared" si="314"/>
        <v>Completar</v>
      </c>
      <c r="EC81" s="135"/>
      <c r="ED81" s="136" t="str">
        <f t="shared" si="315"/>
        <v>Completar</v>
      </c>
      <c r="EE81" s="237">
        <f t="shared" si="425"/>
        <v>0</v>
      </c>
      <c r="EF81" s="238">
        <f t="shared" si="426"/>
        <v>0</v>
      </c>
      <c r="EG81" s="239" t="str">
        <f>IFERROR(IF(EF81&gt;20*DS81,'Referencia Parámetros'!$D$20,IF(EF81&gt;10*DS81,'Referencia Parámetros'!$D$21,IF(EF81&gt;5*DS81,'Referencia Parámetros'!$D$22, IF(EF81&gt;1,'Referencia Parámetros'!$D$23,"NO APLICA")))),"")</f>
        <v/>
      </c>
      <c r="EH81" s="240" t="str">
        <f t="shared" si="366"/>
        <v/>
      </c>
      <c r="EI81" s="241">
        <f t="shared" si="367"/>
        <v>0</v>
      </c>
      <c r="EJ81" s="234">
        <f t="shared" si="427"/>
        <v>0</v>
      </c>
      <c r="EK81" s="234">
        <f t="shared" si="368"/>
        <v>0</v>
      </c>
      <c r="EL81" s="234">
        <f t="shared" si="428"/>
        <v>0</v>
      </c>
      <c r="EM81" s="242">
        <f t="shared" si="429"/>
        <v>0</v>
      </c>
      <c r="EO81" s="234">
        <f t="shared" si="430"/>
        <v>69</v>
      </c>
      <c r="EP81" s="235" t="str">
        <f t="shared" si="369"/>
        <v/>
      </c>
      <c r="EQ81" s="236" t="str">
        <f>IFERROR(+VLOOKUP(EP81,'Referencia Parámetros'!$A$2:$B$15,2),"")</f>
        <v/>
      </c>
      <c r="ER81" s="1"/>
      <c r="ES81" s="1"/>
      <c r="ET81" s="136" t="str">
        <f t="shared" si="316"/>
        <v>Completar</v>
      </c>
      <c r="EU81" s="134"/>
      <c r="EV81" s="134"/>
      <c r="EW81" s="134"/>
      <c r="EX81" s="136" t="str">
        <f t="shared" si="317"/>
        <v>Completar</v>
      </c>
      <c r="EY81" s="137" t="str">
        <f t="shared" si="318"/>
        <v>Completar</v>
      </c>
      <c r="EZ81" s="137" t="str">
        <f t="shared" si="319"/>
        <v>Completar</v>
      </c>
      <c r="FA81" s="135"/>
      <c r="FB81" s="136" t="str">
        <f t="shared" si="320"/>
        <v>Completar</v>
      </c>
      <c r="FC81" s="237">
        <f t="shared" si="431"/>
        <v>0</v>
      </c>
      <c r="FD81" s="238">
        <f t="shared" si="432"/>
        <v>0</v>
      </c>
      <c r="FE81" s="239" t="str">
        <f>IFERROR(IF(FD81&gt;20*EQ81,'Referencia Parámetros'!$D$20,IF(FD81&gt;10*EQ81,'Referencia Parámetros'!$D$21,IF(FD81&gt;5*EQ81,'Referencia Parámetros'!$D$22, IF(FD81&gt;1,'Referencia Parámetros'!$D$23,"NO APLICA")))),"")</f>
        <v/>
      </c>
      <c r="FF81" s="240" t="str">
        <f t="shared" si="370"/>
        <v/>
      </c>
      <c r="FG81" s="241">
        <f t="shared" si="371"/>
        <v>0</v>
      </c>
      <c r="FH81" s="234">
        <f t="shared" si="433"/>
        <v>0</v>
      </c>
      <c r="FI81" s="234">
        <f t="shared" si="372"/>
        <v>0</v>
      </c>
      <c r="FJ81" s="234">
        <f t="shared" si="434"/>
        <v>0</v>
      </c>
      <c r="FK81" s="242">
        <f t="shared" si="435"/>
        <v>0</v>
      </c>
      <c r="FM81" s="234">
        <f t="shared" si="436"/>
        <v>69</v>
      </c>
      <c r="FN81" s="235" t="str">
        <f t="shared" si="373"/>
        <v/>
      </c>
      <c r="FO81" s="236" t="str">
        <f>IFERROR(+VLOOKUP(FN81,'Referencia Parámetros'!$A$2:$B$15,2),"")</f>
        <v/>
      </c>
      <c r="FP81" s="1"/>
      <c r="FQ81" s="1"/>
      <c r="FR81" s="136" t="str">
        <f t="shared" si="321"/>
        <v>Completar</v>
      </c>
      <c r="FS81" s="134"/>
      <c r="FT81" s="134"/>
      <c r="FU81" s="134"/>
      <c r="FV81" s="136" t="str">
        <f t="shared" si="322"/>
        <v>Completar</v>
      </c>
      <c r="FW81" s="137" t="str">
        <f t="shared" si="323"/>
        <v>Completar</v>
      </c>
      <c r="FX81" s="137" t="str">
        <f t="shared" si="324"/>
        <v>Completar</v>
      </c>
      <c r="FY81" s="135"/>
      <c r="FZ81" s="136" t="str">
        <f t="shared" si="325"/>
        <v>Completar</v>
      </c>
      <c r="GA81" s="237">
        <f t="shared" si="437"/>
        <v>0</v>
      </c>
      <c r="GB81" s="238">
        <f t="shared" si="438"/>
        <v>0</v>
      </c>
      <c r="GC81" s="239" t="str">
        <f>IFERROR(IF(GB81&gt;20*FO81,'Referencia Parámetros'!$D$20,IF(GB81&gt;10*FO81,'Referencia Parámetros'!$D$21,IF(GB81&gt;5*FO81,'Referencia Parámetros'!$D$22, IF(GB81&gt;1,'Referencia Parámetros'!$D$23,"NO APLICA")))),"")</f>
        <v/>
      </c>
      <c r="GD81" s="240" t="str">
        <f t="shared" si="374"/>
        <v/>
      </c>
      <c r="GE81" s="241">
        <f t="shared" si="375"/>
        <v>0</v>
      </c>
      <c r="GF81" s="234">
        <f t="shared" si="439"/>
        <v>0</v>
      </c>
      <c r="GG81" s="234">
        <f t="shared" si="376"/>
        <v>0</v>
      </c>
      <c r="GH81" s="234">
        <f t="shared" si="440"/>
        <v>0</v>
      </c>
      <c r="GI81" s="242">
        <f t="shared" si="441"/>
        <v>0</v>
      </c>
      <c r="GK81" s="234">
        <f t="shared" si="442"/>
        <v>69</v>
      </c>
      <c r="GL81" s="235" t="str">
        <f t="shared" si="377"/>
        <v/>
      </c>
      <c r="GM81" s="236" t="str">
        <f>IFERROR(+VLOOKUP(GL81,'Referencia Parámetros'!$A$2:$B$15,2),"")</f>
        <v/>
      </c>
      <c r="GN81" s="1"/>
      <c r="GO81" s="1"/>
      <c r="GP81" s="136" t="str">
        <f t="shared" si="326"/>
        <v>Completar</v>
      </c>
      <c r="GQ81" s="134"/>
      <c r="GR81" s="134"/>
      <c r="GS81" s="134"/>
      <c r="GT81" s="136" t="str">
        <f t="shared" si="327"/>
        <v>Completar</v>
      </c>
      <c r="GU81" s="137" t="str">
        <f t="shared" si="328"/>
        <v>Completar</v>
      </c>
      <c r="GV81" s="137" t="str">
        <f t="shared" si="329"/>
        <v>Completar</v>
      </c>
      <c r="GW81" s="135"/>
      <c r="GX81" s="136" t="str">
        <f t="shared" si="330"/>
        <v>Completar</v>
      </c>
      <c r="GY81" s="237">
        <f t="shared" si="443"/>
        <v>0</v>
      </c>
      <c r="GZ81" s="238">
        <f t="shared" si="444"/>
        <v>0</v>
      </c>
      <c r="HA81" s="239" t="str">
        <f>IFERROR(IF(GZ81&gt;20*GM81,'Referencia Parámetros'!$D$20,IF(GZ81&gt;10*GM81,'Referencia Parámetros'!$D$21,IF(GZ81&gt;5*GM81,'Referencia Parámetros'!$D$22, IF(GZ81&gt;1,'Referencia Parámetros'!$D$23,"NO APLICA")))),"")</f>
        <v/>
      </c>
      <c r="HB81" s="240" t="str">
        <f t="shared" si="378"/>
        <v/>
      </c>
      <c r="HC81" s="241">
        <f t="shared" si="379"/>
        <v>0</v>
      </c>
      <c r="HD81" s="234">
        <f t="shared" si="445"/>
        <v>0</v>
      </c>
      <c r="HE81" s="234">
        <f t="shared" si="380"/>
        <v>0</v>
      </c>
      <c r="HF81" s="234">
        <f t="shared" si="446"/>
        <v>0</v>
      </c>
      <c r="HG81" s="242">
        <f t="shared" si="447"/>
        <v>0</v>
      </c>
      <c r="HI81" s="234">
        <f t="shared" si="448"/>
        <v>69</v>
      </c>
      <c r="HJ81" s="235" t="str">
        <f t="shared" si="381"/>
        <v/>
      </c>
      <c r="HK81" s="236" t="str">
        <f>IFERROR(+VLOOKUP(HJ81,'Referencia Parámetros'!$A$2:$B$15,2),"")</f>
        <v/>
      </c>
      <c r="HL81" s="1"/>
      <c r="HM81" s="1"/>
      <c r="HN81" s="136" t="str">
        <f t="shared" si="331"/>
        <v>Completar</v>
      </c>
      <c r="HO81" s="134"/>
      <c r="HP81" s="134"/>
      <c r="HQ81" s="134"/>
      <c r="HR81" s="136" t="str">
        <f t="shared" si="332"/>
        <v>Completar</v>
      </c>
      <c r="HS81" s="137" t="str">
        <f t="shared" si="333"/>
        <v>Completar</v>
      </c>
      <c r="HT81" s="137" t="str">
        <f t="shared" si="334"/>
        <v>Completar</v>
      </c>
      <c r="HU81" s="135"/>
      <c r="HV81" s="136" t="str">
        <f t="shared" si="335"/>
        <v>Completar</v>
      </c>
      <c r="HW81" s="237">
        <f t="shared" si="449"/>
        <v>0</v>
      </c>
      <c r="HX81" s="238">
        <f t="shared" si="450"/>
        <v>0</v>
      </c>
      <c r="HY81" s="239" t="str">
        <f>IFERROR(IF(HX81&gt;20*HK81,'Referencia Parámetros'!$D$20,IF(HX81&gt;10*HK81,'Referencia Parámetros'!$D$21,IF(HX81&gt;5*HK81,'Referencia Parámetros'!$D$22, IF(HX81&gt;1,'Referencia Parámetros'!$D$23,"NO APLICA")))),"")</f>
        <v/>
      </c>
      <c r="HZ81" s="240" t="str">
        <f t="shared" si="382"/>
        <v/>
      </c>
      <c r="IA81" s="241">
        <f t="shared" si="383"/>
        <v>0</v>
      </c>
      <c r="IB81" s="234">
        <f t="shared" si="451"/>
        <v>0</v>
      </c>
      <c r="IC81" s="234">
        <f t="shared" si="384"/>
        <v>0</v>
      </c>
      <c r="ID81" s="234">
        <f t="shared" si="452"/>
        <v>0</v>
      </c>
      <c r="IE81" s="242">
        <f t="shared" si="453"/>
        <v>0</v>
      </c>
      <c r="IG81" s="234">
        <f t="shared" si="454"/>
        <v>69</v>
      </c>
      <c r="IH81" s="235" t="str">
        <f t="shared" si="385"/>
        <v/>
      </c>
      <c r="II81" s="236" t="str">
        <f>IFERROR(+VLOOKUP(IH81,'Referencia Parámetros'!$A$2:$B$15,2),"")</f>
        <v/>
      </c>
      <c r="IJ81" s="1"/>
      <c r="IK81" s="1"/>
      <c r="IL81" s="136" t="str">
        <f t="shared" si="336"/>
        <v>Completar</v>
      </c>
      <c r="IM81" s="134"/>
      <c r="IN81" s="134"/>
      <c r="IO81" s="134"/>
      <c r="IP81" s="136" t="str">
        <f t="shared" si="337"/>
        <v>Completar</v>
      </c>
      <c r="IQ81" s="137" t="str">
        <f t="shared" si="338"/>
        <v>Completar</v>
      </c>
      <c r="IR81" s="137" t="str">
        <f t="shared" si="339"/>
        <v>Completar</v>
      </c>
      <c r="IS81" s="135"/>
      <c r="IT81" s="136" t="str">
        <f t="shared" si="340"/>
        <v>Completar</v>
      </c>
      <c r="IU81" s="237">
        <f t="shared" si="455"/>
        <v>0</v>
      </c>
      <c r="IV81" s="238">
        <f t="shared" si="456"/>
        <v>0</v>
      </c>
      <c r="IW81" s="239" t="str">
        <f>IFERROR(IF(IV81&gt;20*II81,'Referencia Parámetros'!$D$20,IF(IV81&gt;10*II81,'Referencia Parámetros'!$D$21,IF(IV81&gt;5*II81,'Referencia Parámetros'!$D$22, IF(IV81&gt;1,'Referencia Parámetros'!$D$23,"NO APLICA")))),"")</f>
        <v/>
      </c>
      <c r="IX81" s="240" t="str">
        <f t="shared" si="386"/>
        <v/>
      </c>
      <c r="IY81" s="241">
        <f t="shared" si="387"/>
        <v>0</v>
      </c>
      <c r="IZ81" s="234">
        <f t="shared" si="457"/>
        <v>0</v>
      </c>
      <c r="JA81" s="234">
        <f t="shared" si="388"/>
        <v>0</v>
      </c>
      <c r="JB81" s="234">
        <f t="shared" si="458"/>
        <v>0</v>
      </c>
      <c r="JC81" s="242">
        <f t="shared" si="459"/>
        <v>0</v>
      </c>
      <c r="JD81" s="198"/>
      <c r="JE81" s="234">
        <f t="shared" si="460"/>
        <v>69</v>
      </c>
      <c r="JF81" s="235" t="str">
        <f t="shared" si="389"/>
        <v/>
      </c>
      <c r="JG81" s="236" t="str">
        <f>IFERROR(+VLOOKUP(JF81,'Referencia Parámetros'!$A$2:$B$15,2),"")</f>
        <v/>
      </c>
      <c r="JH81" s="1"/>
      <c r="JI81" s="1"/>
      <c r="JJ81" s="136" t="str">
        <f t="shared" si="341"/>
        <v>Completar</v>
      </c>
      <c r="JK81" s="134"/>
      <c r="JL81" s="134"/>
      <c r="JM81" s="134"/>
      <c r="JN81" s="136" t="str">
        <f t="shared" si="342"/>
        <v>Completar</v>
      </c>
      <c r="JO81" s="137" t="str">
        <f t="shared" si="343"/>
        <v>Completar</v>
      </c>
      <c r="JP81" s="137" t="str">
        <f t="shared" si="344"/>
        <v>Completar</v>
      </c>
      <c r="JQ81" s="135"/>
      <c r="JR81" s="136" t="str">
        <f t="shared" si="345"/>
        <v>Completar</v>
      </c>
      <c r="JS81" s="237">
        <f t="shared" si="461"/>
        <v>0</v>
      </c>
      <c r="JT81" s="238">
        <f t="shared" si="462"/>
        <v>0</v>
      </c>
      <c r="JU81" s="239" t="str">
        <f>IFERROR(IF(JT81&gt;20*JG81,'Referencia Parámetros'!$D$20,IF(JT81&gt;10*JG81,'Referencia Parámetros'!$D$21,IF(JT81&gt;5*JG81,'Referencia Parámetros'!$D$22, IF(JT81&gt;1,'Referencia Parámetros'!$D$23,"NO APLICA")))),"")</f>
        <v/>
      </c>
      <c r="JV81" s="240" t="str">
        <f t="shared" si="390"/>
        <v/>
      </c>
      <c r="JW81" s="241">
        <f t="shared" si="391"/>
        <v>0</v>
      </c>
      <c r="JX81" s="234">
        <f t="shared" si="463"/>
        <v>0</v>
      </c>
      <c r="JY81" s="234">
        <f t="shared" si="392"/>
        <v>0</v>
      </c>
      <c r="JZ81" s="234">
        <f t="shared" si="464"/>
        <v>0</v>
      </c>
      <c r="KA81" s="242">
        <f t="shared" si="465"/>
        <v>0</v>
      </c>
    </row>
    <row r="82" spans="1:287" x14ac:dyDescent="0.25">
      <c r="A82" s="234">
        <f t="shared" si="393"/>
        <v>70</v>
      </c>
      <c r="B82" s="235" t="str">
        <f t="shared" si="394"/>
        <v/>
      </c>
      <c r="C82" s="236" t="str">
        <f>+IFERROR(VLOOKUP(B82,'Referencia Parámetros'!$A$2:$B$18,2),"")</f>
        <v/>
      </c>
      <c r="D82" s="1"/>
      <c r="E82" s="1"/>
      <c r="F82" s="136" t="str">
        <f>IFERROR(+VLOOKUP(D82,'Año 1'!JI$14:JK$113,3,FALSE),"Completar")</f>
        <v>Completar</v>
      </c>
      <c r="G82" s="134"/>
      <c r="H82" s="134"/>
      <c r="I82" s="134"/>
      <c r="J82" s="136" t="str">
        <f>+IFERROR(VLOOKUP(D82,'Año 1'!JI$14:JS$113,7,0),"Completar")</f>
        <v>Completar</v>
      </c>
      <c r="K82" s="137" t="str">
        <f>IFERROR(VLOOKUP(D82,'Año 1'!JI$14:JS$113,8,FALSE),"Completar")</f>
        <v>Completar</v>
      </c>
      <c r="L82" s="137" t="str">
        <f>IFERROR(VLOOKUP(D82,'Año 1'!JI$14:JS$113,9,FALSE),"Completar")</f>
        <v>Completar</v>
      </c>
      <c r="M82" s="135"/>
      <c r="N82" s="136" t="str">
        <f>IFERROR(VLOOKUP(D82,'Año 1'!JI$14:JS$113,11,FALSE),"Completar")</f>
        <v>Completar</v>
      </c>
      <c r="O82" s="237">
        <f t="shared" si="395"/>
        <v>0</v>
      </c>
      <c r="P82" s="238">
        <f t="shared" si="396"/>
        <v>0</v>
      </c>
      <c r="Q82" s="239" t="str">
        <f>IFERROR(IF(P82&gt;20*C82,'Referencia Parámetros'!$D$20,IF(P82&gt;10*C82,'Referencia Parámetros'!$D$21,IF(P82&gt;5*C82,'Referencia Parámetros'!$D$22, IF(P82&gt;1,'Referencia Parámetros'!$D$23,"NO APLICA")))),"")</f>
        <v/>
      </c>
      <c r="R82" s="240" t="str">
        <f t="shared" si="346"/>
        <v/>
      </c>
      <c r="S82" s="241">
        <f t="shared" si="347"/>
        <v>0</v>
      </c>
      <c r="T82" s="234">
        <f t="shared" si="397"/>
        <v>0</v>
      </c>
      <c r="U82" s="234">
        <f t="shared" si="348"/>
        <v>0</v>
      </c>
      <c r="V82" s="234">
        <f t="shared" si="398"/>
        <v>0</v>
      </c>
      <c r="W82" s="242">
        <f t="shared" si="399"/>
        <v>0</v>
      </c>
      <c r="Y82" s="234">
        <f t="shared" si="400"/>
        <v>70</v>
      </c>
      <c r="Z82" s="235" t="str">
        <f t="shared" si="349"/>
        <v/>
      </c>
      <c r="AA82" s="236" t="str">
        <f>IFERROR(VLOOKUP(Z82,'Referencia Parámetros'!$A$2:$B$15,2),"")</f>
        <v/>
      </c>
      <c r="AB82" s="1"/>
      <c r="AC82" s="1"/>
      <c r="AD82" s="136" t="str">
        <f t="shared" si="291"/>
        <v>Completar</v>
      </c>
      <c r="AE82" s="134"/>
      <c r="AF82" s="134"/>
      <c r="AG82" s="134"/>
      <c r="AH82" s="136" t="str">
        <f t="shared" si="292"/>
        <v>Completar</v>
      </c>
      <c r="AI82" s="137" t="str">
        <f t="shared" si="293"/>
        <v>Completar</v>
      </c>
      <c r="AJ82" s="137" t="str">
        <f t="shared" si="294"/>
        <v>Completar</v>
      </c>
      <c r="AK82" s="135"/>
      <c r="AL82" s="136" t="str">
        <f t="shared" si="295"/>
        <v>Completar</v>
      </c>
      <c r="AM82" s="237">
        <f t="shared" si="401"/>
        <v>0</v>
      </c>
      <c r="AN82" s="238">
        <f t="shared" si="402"/>
        <v>0</v>
      </c>
      <c r="AO82" s="239" t="str">
        <f>IFERROR(IF(AN82&gt;20*AA82,'Referencia Parámetros'!$D$20,IF(AN82&gt;10*AA82,'Referencia Parámetros'!$D$21,IF(AN82&gt;5*AA82,'Referencia Parámetros'!$D$22, IF(AN82&gt;1,'Referencia Parámetros'!$D$23,"NO APLICA")))),"")</f>
        <v/>
      </c>
      <c r="AP82" s="240" t="str">
        <f t="shared" si="350"/>
        <v/>
      </c>
      <c r="AQ82" s="241">
        <f t="shared" si="351"/>
        <v>0</v>
      </c>
      <c r="AR82" s="234">
        <f t="shared" si="403"/>
        <v>0</v>
      </c>
      <c r="AS82" s="234">
        <f t="shared" si="352"/>
        <v>0</v>
      </c>
      <c r="AT82" s="234">
        <f t="shared" si="404"/>
        <v>0</v>
      </c>
      <c r="AU82" s="242">
        <f t="shared" si="405"/>
        <v>0</v>
      </c>
      <c r="AW82" s="234">
        <f t="shared" si="406"/>
        <v>70</v>
      </c>
      <c r="AX82" s="235" t="str">
        <f t="shared" si="353"/>
        <v/>
      </c>
      <c r="AY82" s="236" t="str">
        <f>IFERROR(VLOOKUP(AX82,'Referencia Parámetros'!$A$2:$B$15,2),"")</f>
        <v/>
      </c>
      <c r="AZ82" s="1"/>
      <c r="BA82" s="1"/>
      <c r="BB82" s="136" t="str">
        <f t="shared" si="296"/>
        <v>Completar</v>
      </c>
      <c r="BC82" s="134"/>
      <c r="BD82" s="134"/>
      <c r="BE82" s="134"/>
      <c r="BF82" s="136" t="str">
        <f t="shared" si="297"/>
        <v>Completar</v>
      </c>
      <c r="BG82" s="137" t="str">
        <f t="shared" si="298"/>
        <v>Completar</v>
      </c>
      <c r="BH82" s="137" t="str">
        <f t="shared" si="299"/>
        <v>Completar</v>
      </c>
      <c r="BI82" s="135"/>
      <c r="BJ82" s="136" t="str">
        <f t="shared" si="300"/>
        <v>Completar</v>
      </c>
      <c r="BK82" s="237">
        <f t="shared" si="407"/>
        <v>0</v>
      </c>
      <c r="BL82" s="238">
        <f t="shared" si="408"/>
        <v>0</v>
      </c>
      <c r="BM82" s="239" t="str">
        <f>IFERROR(IF(BL82&gt;20*AY82,'Referencia Parámetros'!$D$20,IF(BL82&gt;10*AY82,'Referencia Parámetros'!$D$21,IF(BL82&gt;5*AY82,'Referencia Parámetros'!$D$22, IF(BL82&gt;1,'Referencia Parámetros'!$D$23,"NO APLICA")))),"")</f>
        <v/>
      </c>
      <c r="BN82" s="240" t="str">
        <f t="shared" si="354"/>
        <v/>
      </c>
      <c r="BO82" s="241">
        <f t="shared" si="355"/>
        <v>0</v>
      </c>
      <c r="BP82" s="234">
        <f t="shared" si="409"/>
        <v>0</v>
      </c>
      <c r="BQ82" s="234">
        <f t="shared" si="356"/>
        <v>0</v>
      </c>
      <c r="BR82" s="234">
        <f t="shared" si="410"/>
        <v>0</v>
      </c>
      <c r="BS82" s="242">
        <f t="shared" si="411"/>
        <v>0</v>
      </c>
      <c r="BU82" s="234">
        <f t="shared" si="412"/>
        <v>70</v>
      </c>
      <c r="BV82" s="235" t="str">
        <f t="shared" si="357"/>
        <v/>
      </c>
      <c r="BW82" s="236" t="str">
        <f>IFERROR(VLOOKUP(BV82,'Referencia Parámetros'!$A$2:$B$15,2),"")</f>
        <v/>
      </c>
      <c r="BX82" s="1"/>
      <c r="BY82" s="1"/>
      <c r="BZ82" s="136" t="str">
        <f t="shared" si="301"/>
        <v>Completar</v>
      </c>
      <c r="CA82" s="134"/>
      <c r="CB82" s="134"/>
      <c r="CC82" s="134"/>
      <c r="CD82" s="136" t="str">
        <f t="shared" si="302"/>
        <v>Completar</v>
      </c>
      <c r="CE82" s="137" t="str">
        <f t="shared" si="303"/>
        <v>Completar</v>
      </c>
      <c r="CF82" s="137" t="str">
        <f t="shared" si="304"/>
        <v>Completar</v>
      </c>
      <c r="CG82" s="135"/>
      <c r="CH82" s="136" t="str">
        <f t="shared" si="305"/>
        <v>Completar</v>
      </c>
      <c r="CI82" s="237">
        <f t="shared" si="413"/>
        <v>0</v>
      </c>
      <c r="CJ82" s="238">
        <f t="shared" si="414"/>
        <v>0</v>
      </c>
      <c r="CK82" s="239" t="str">
        <f>IFERROR(IF(CJ82&gt;20*BW82,'Referencia Parámetros'!$D$20,IF(CJ82&gt;10*BW82,'Referencia Parámetros'!$D$21,IF(CJ82&gt;5*BW82,'Referencia Parámetros'!$D$22, IF(CJ82&gt;1,'Referencia Parámetros'!$D$23,"NO APLICA")))),"")</f>
        <v/>
      </c>
      <c r="CL82" s="240" t="str">
        <f t="shared" si="358"/>
        <v/>
      </c>
      <c r="CM82" s="241">
        <f t="shared" si="359"/>
        <v>0</v>
      </c>
      <c r="CN82" s="234">
        <f t="shared" si="415"/>
        <v>0</v>
      </c>
      <c r="CO82" s="234">
        <f t="shared" si="360"/>
        <v>0</v>
      </c>
      <c r="CP82" s="234">
        <f t="shared" si="416"/>
        <v>0</v>
      </c>
      <c r="CQ82" s="242">
        <f t="shared" si="417"/>
        <v>0</v>
      </c>
      <c r="CS82" s="234">
        <f t="shared" si="418"/>
        <v>70</v>
      </c>
      <c r="CT82" s="235" t="str">
        <f t="shared" si="361"/>
        <v/>
      </c>
      <c r="CU82" s="236" t="str">
        <f>IFERROR(+VLOOKUP(CT82,'Referencia Parámetros'!$A$2:$B$15,2),"")</f>
        <v/>
      </c>
      <c r="CV82" s="1"/>
      <c r="CW82" s="1"/>
      <c r="CX82" s="136" t="str">
        <f t="shared" si="306"/>
        <v>Completar</v>
      </c>
      <c r="CY82" s="134"/>
      <c r="CZ82" s="134"/>
      <c r="DA82" s="134"/>
      <c r="DB82" s="136" t="str">
        <f t="shared" si="307"/>
        <v>Completar</v>
      </c>
      <c r="DC82" s="137" t="str">
        <f t="shared" si="308"/>
        <v>Completar</v>
      </c>
      <c r="DD82" s="137" t="str">
        <f t="shared" si="309"/>
        <v>Completar</v>
      </c>
      <c r="DE82" s="135"/>
      <c r="DF82" s="136" t="str">
        <f t="shared" si="310"/>
        <v>Completar</v>
      </c>
      <c r="DG82" s="237">
        <f t="shared" si="419"/>
        <v>0</v>
      </c>
      <c r="DH82" s="238">
        <f t="shared" si="420"/>
        <v>0</v>
      </c>
      <c r="DI82" s="239" t="str">
        <f>IFERROR(IF(DH82&gt;20*CU82,'Referencia Parámetros'!$D$20,IF(DH82&gt;10*CU82,'Referencia Parámetros'!$D$21,IF(DH82&gt;5*CU82,'Referencia Parámetros'!$D$22, IF(DH82&gt;1,'Referencia Parámetros'!$D$23,"NO APLICA")))),"")</f>
        <v/>
      </c>
      <c r="DJ82" s="240" t="str">
        <f t="shared" si="362"/>
        <v/>
      </c>
      <c r="DK82" s="241">
        <f t="shared" si="363"/>
        <v>0</v>
      </c>
      <c r="DL82" s="234">
        <f t="shared" si="421"/>
        <v>0</v>
      </c>
      <c r="DM82" s="234">
        <f t="shared" si="364"/>
        <v>0</v>
      </c>
      <c r="DN82" s="234">
        <f t="shared" si="422"/>
        <v>0</v>
      </c>
      <c r="DO82" s="242">
        <f t="shared" si="423"/>
        <v>0</v>
      </c>
      <c r="DQ82" s="234">
        <f t="shared" si="424"/>
        <v>70</v>
      </c>
      <c r="DR82" s="235" t="str">
        <f t="shared" si="365"/>
        <v/>
      </c>
      <c r="DS82" s="236" t="str">
        <f>IFERROR(+VLOOKUP(DR82,'Referencia Parámetros'!$A$2:$B$15,2),"")</f>
        <v/>
      </c>
      <c r="DT82" s="1"/>
      <c r="DU82" s="1"/>
      <c r="DV82" s="136" t="str">
        <f t="shared" si="311"/>
        <v>Completar</v>
      </c>
      <c r="DW82" s="134"/>
      <c r="DX82" s="134"/>
      <c r="DY82" s="134"/>
      <c r="DZ82" s="136" t="str">
        <f t="shared" si="312"/>
        <v>Completar</v>
      </c>
      <c r="EA82" s="137" t="str">
        <f t="shared" si="313"/>
        <v>Completar</v>
      </c>
      <c r="EB82" s="137" t="str">
        <f t="shared" si="314"/>
        <v>Completar</v>
      </c>
      <c r="EC82" s="135"/>
      <c r="ED82" s="136" t="str">
        <f t="shared" si="315"/>
        <v>Completar</v>
      </c>
      <c r="EE82" s="237">
        <f t="shared" si="425"/>
        <v>0</v>
      </c>
      <c r="EF82" s="238">
        <f t="shared" si="426"/>
        <v>0</v>
      </c>
      <c r="EG82" s="239" t="str">
        <f>IFERROR(IF(EF82&gt;20*DS82,'Referencia Parámetros'!$D$20,IF(EF82&gt;10*DS82,'Referencia Parámetros'!$D$21,IF(EF82&gt;5*DS82,'Referencia Parámetros'!$D$22, IF(EF82&gt;1,'Referencia Parámetros'!$D$23,"NO APLICA")))),"")</f>
        <v/>
      </c>
      <c r="EH82" s="240" t="str">
        <f t="shared" si="366"/>
        <v/>
      </c>
      <c r="EI82" s="241">
        <f t="shared" si="367"/>
        <v>0</v>
      </c>
      <c r="EJ82" s="234">
        <f t="shared" si="427"/>
        <v>0</v>
      </c>
      <c r="EK82" s="234">
        <f t="shared" si="368"/>
        <v>0</v>
      </c>
      <c r="EL82" s="234">
        <f t="shared" si="428"/>
        <v>0</v>
      </c>
      <c r="EM82" s="242">
        <f t="shared" si="429"/>
        <v>0</v>
      </c>
      <c r="EO82" s="234">
        <f t="shared" si="430"/>
        <v>70</v>
      </c>
      <c r="EP82" s="235" t="str">
        <f t="shared" si="369"/>
        <v/>
      </c>
      <c r="EQ82" s="236" t="str">
        <f>IFERROR(+VLOOKUP(EP82,'Referencia Parámetros'!$A$2:$B$15,2),"")</f>
        <v/>
      </c>
      <c r="ER82" s="1"/>
      <c r="ES82" s="1"/>
      <c r="ET82" s="136" t="str">
        <f t="shared" si="316"/>
        <v>Completar</v>
      </c>
      <c r="EU82" s="134"/>
      <c r="EV82" s="134"/>
      <c r="EW82" s="134"/>
      <c r="EX82" s="136" t="str">
        <f t="shared" si="317"/>
        <v>Completar</v>
      </c>
      <c r="EY82" s="137" t="str">
        <f t="shared" si="318"/>
        <v>Completar</v>
      </c>
      <c r="EZ82" s="137" t="str">
        <f t="shared" si="319"/>
        <v>Completar</v>
      </c>
      <c r="FA82" s="135"/>
      <c r="FB82" s="136" t="str">
        <f t="shared" si="320"/>
        <v>Completar</v>
      </c>
      <c r="FC82" s="237">
        <f t="shared" si="431"/>
        <v>0</v>
      </c>
      <c r="FD82" s="238">
        <f t="shared" si="432"/>
        <v>0</v>
      </c>
      <c r="FE82" s="239" t="str">
        <f>IFERROR(IF(FD82&gt;20*EQ82,'Referencia Parámetros'!$D$20,IF(FD82&gt;10*EQ82,'Referencia Parámetros'!$D$21,IF(FD82&gt;5*EQ82,'Referencia Parámetros'!$D$22, IF(FD82&gt;1,'Referencia Parámetros'!$D$23,"NO APLICA")))),"")</f>
        <v/>
      </c>
      <c r="FF82" s="240" t="str">
        <f t="shared" si="370"/>
        <v/>
      </c>
      <c r="FG82" s="241">
        <f t="shared" si="371"/>
        <v>0</v>
      </c>
      <c r="FH82" s="234">
        <f t="shared" si="433"/>
        <v>0</v>
      </c>
      <c r="FI82" s="234">
        <f t="shared" si="372"/>
        <v>0</v>
      </c>
      <c r="FJ82" s="234">
        <f t="shared" si="434"/>
        <v>0</v>
      </c>
      <c r="FK82" s="242">
        <f t="shared" si="435"/>
        <v>0</v>
      </c>
      <c r="FM82" s="234">
        <f t="shared" si="436"/>
        <v>70</v>
      </c>
      <c r="FN82" s="235" t="str">
        <f t="shared" si="373"/>
        <v/>
      </c>
      <c r="FO82" s="236" t="str">
        <f>IFERROR(+VLOOKUP(FN82,'Referencia Parámetros'!$A$2:$B$15,2),"")</f>
        <v/>
      </c>
      <c r="FP82" s="1"/>
      <c r="FQ82" s="1"/>
      <c r="FR82" s="136" t="str">
        <f t="shared" si="321"/>
        <v>Completar</v>
      </c>
      <c r="FS82" s="134"/>
      <c r="FT82" s="134"/>
      <c r="FU82" s="134"/>
      <c r="FV82" s="136" t="str">
        <f t="shared" si="322"/>
        <v>Completar</v>
      </c>
      <c r="FW82" s="137" t="str">
        <f t="shared" si="323"/>
        <v>Completar</v>
      </c>
      <c r="FX82" s="137" t="str">
        <f t="shared" si="324"/>
        <v>Completar</v>
      </c>
      <c r="FY82" s="135"/>
      <c r="FZ82" s="136" t="str">
        <f t="shared" si="325"/>
        <v>Completar</v>
      </c>
      <c r="GA82" s="237">
        <f t="shared" si="437"/>
        <v>0</v>
      </c>
      <c r="GB82" s="238">
        <f t="shared" si="438"/>
        <v>0</v>
      </c>
      <c r="GC82" s="239" t="str">
        <f>IFERROR(IF(GB82&gt;20*FO82,'Referencia Parámetros'!$D$20,IF(GB82&gt;10*FO82,'Referencia Parámetros'!$D$21,IF(GB82&gt;5*FO82,'Referencia Parámetros'!$D$22, IF(GB82&gt;1,'Referencia Parámetros'!$D$23,"NO APLICA")))),"")</f>
        <v/>
      </c>
      <c r="GD82" s="240" t="str">
        <f t="shared" si="374"/>
        <v/>
      </c>
      <c r="GE82" s="241">
        <f t="shared" si="375"/>
        <v>0</v>
      </c>
      <c r="GF82" s="234">
        <f t="shared" si="439"/>
        <v>0</v>
      </c>
      <c r="GG82" s="234">
        <f t="shared" si="376"/>
        <v>0</v>
      </c>
      <c r="GH82" s="234">
        <f t="shared" si="440"/>
        <v>0</v>
      </c>
      <c r="GI82" s="242">
        <f t="shared" si="441"/>
        <v>0</v>
      </c>
      <c r="GK82" s="234">
        <f t="shared" si="442"/>
        <v>70</v>
      </c>
      <c r="GL82" s="235" t="str">
        <f t="shared" si="377"/>
        <v/>
      </c>
      <c r="GM82" s="236" t="str">
        <f>IFERROR(+VLOOKUP(GL82,'Referencia Parámetros'!$A$2:$B$15,2),"")</f>
        <v/>
      </c>
      <c r="GN82" s="1"/>
      <c r="GO82" s="1"/>
      <c r="GP82" s="136" t="str">
        <f t="shared" si="326"/>
        <v>Completar</v>
      </c>
      <c r="GQ82" s="134"/>
      <c r="GR82" s="134"/>
      <c r="GS82" s="134"/>
      <c r="GT82" s="136" t="str">
        <f t="shared" si="327"/>
        <v>Completar</v>
      </c>
      <c r="GU82" s="137" t="str">
        <f t="shared" si="328"/>
        <v>Completar</v>
      </c>
      <c r="GV82" s="137" t="str">
        <f t="shared" si="329"/>
        <v>Completar</v>
      </c>
      <c r="GW82" s="135"/>
      <c r="GX82" s="136" t="str">
        <f t="shared" si="330"/>
        <v>Completar</v>
      </c>
      <c r="GY82" s="237">
        <f t="shared" si="443"/>
        <v>0</v>
      </c>
      <c r="GZ82" s="238">
        <f t="shared" si="444"/>
        <v>0</v>
      </c>
      <c r="HA82" s="239" t="str">
        <f>IFERROR(IF(GZ82&gt;20*GM82,'Referencia Parámetros'!$D$20,IF(GZ82&gt;10*GM82,'Referencia Parámetros'!$D$21,IF(GZ82&gt;5*GM82,'Referencia Parámetros'!$D$22, IF(GZ82&gt;1,'Referencia Parámetros'!$D$23,"NO APLICA")))),"")</f>
        <v/>
      </c>
      <c r="HB82" s="240" t="str">
        <f t="shared" si="378"/>
        <v/>
      </c>
      <c r="HC82" s="241">
        <f t="shared" si="379"/>
        <v>0</v>
      </c>
      <c r="HD82" s="234">
        <f t="shared" si="445"/>
        <v>0</v>
      </c>
      <c r="HE82" s="234">
        <f t="shared" si="380"/>
        <v>0</v>
      </c>
      <c r="HF82" s="234">
        <f t="shared" si="446"/>
        <v>0</v>
      </c>
      <c r="HG82" s="242">
        <f t="shared" si="447"/>
        <v>0</v>
      </c>
      <c r="HI82" s="234">
        <f t="shared" si="448"/>
        <v>70</v>
      </c>
      <c r="HJ82" s="235" t="str">
        <f t="shared" si="381"/>
        <v/>
      </c>
      <c r="HK82" s="236" t="str">
        <f>IFERROR(+VLOOKUP(HJ82,'Referencia Parámetros'!$A$2:$B$15,2),"")</f>
        <v/>
      </c>
      <c r="HL82" s="1"/>
      <c r="HM82" s="1"/>
      <c r="HN82" s="136" t="str">
        <f t="shared" si="331"/>
        <v>Completar</v>
      </c>
      <c r="HO82" s="134"/>
      <c r="HP82" s="134"/>
      <c r="HQ82" s="134"/>
      <c r="HR82" s="136" t="str">
        <f t="shared" si="332"/>
        <v>Completar</v>
      </c>
      <c r="HS82" s="137" t="str">
        <f t="shared" si="333"/>
        <v>Completar</v>
      </c>
      <c r="HT82" s="137" t="str">
        <f t="shared" si="334"/>
        <v>Completar</v>
      </c>
      <c r="HU82" s="135"/>
      <c r="HV82" s="136" t="str">
        <f t="shared" si="335"/>
        <v>Completar</v>
      </c>
      <c r="HW82" s="237">
        <f t="shared" si="449"/>
        <v>0</v>
      </c>
      <c r="HX82" s="238">
        <f t="shared" si="450"/>
        <v>0</v>
      </c>
      <c r="HY82" s="239" t="str">
        <f>IFERROR(IF(HX82&gt;20*HK82,'Referencia Parámetros'!$D$20,IF(HX82&gt;10*HK82,'Referencia Parámetros'!$D$21,IF(HX82&gt;5*HK82,'Referencia Parámetros'!$D$22, IF(HX82&gt;1,'Referencia Parámetros'!$D$23,"NO APLICA")))),"")</f>
        <v/>
      </c>
      <c r="HZ82" s="240" t="str">
        <f t="shared" si="382"/>
        <v/>
      </c>
      <c r="IA82" s="241">
        <f t="shared" si="383"/>
        <v>0</v>
      </c>
      <c r="IB82" s="234">
        <f t="shared" si="451"/>
        <v>0</v>
      </c>
      <c r="IC82" s="234">
        <f t="shared" si="384"/>
        <v>0</v>
      </c>
      <c r="ID82" s="234">
        <f t="shared" si="452"/>
        <v>0</v>
      </c>
      <c r="IE82" s="242">
        <f t="shared" si="453"/>
        <v>0</v>
      </c>
      <c r="IG82" s="234">
        <f t="shared" si="454"/>
        <v>70</v>
      </c>
      <c r="IH82" s="235" t="str">
        <f t="shared" si="385"/>
        <v/>
      </c>
      <c r="II82" s="236" t="str">
        <f>IFERROR(+VLOOKUP(IH82,'Referencia Parámetros'!$A$2:$B$15,2),"")</f>
        <v/>
      </c>
      <c r="IJ82" s="1"/>
      <c r="IK82" s="1"/>
      <c r="IL82" s="136" t="str">
        <f t="shared" si="336"/>
        <v>Completar</v>
      </c>
      <c r="IM82" s="134"/>
      <c r="IN82" s="134"/>
      <c r="IO82" s="134"/>
      <c r="IP82" s="136" t="str">
        <f t="shared" si="337"/>
        <v>Completar</v>
      </c>
      <c r="IQ82" s="137" t="str">
        <f t="shared" si="338"/>
        <v>Completar</v>
      </c>
      <c r="IR82" s="137" t="str">
        <f t="shared" si="339"/>
        <v>Completar</v>
      </c>
      <c r="IS82" s="135"/>
      <c r="IT82" s="136" t="str">
        <f t="shared" si="340"/>
        <v>Completar</v>
      </c>
      <c r="IU82" s="237">
        <f t="shared" si="455"/>
        <v>0</v>
      </c>
      <c r="IV82" s="238">
        <f t="shared" si="456"/>
        <v>0</v>
      </c>
      <c r="IW82" s="239" t="str">
        <f>IFERROR(IF(IV82&gt;20*II82,'Referencia Parámetros'!$D$20,IF(IV82&gt;10*II82,'Referencia Parámetros'!$D$21,IF(IV82&gt;5*II82,'Referencia Parámetros'!$D$22, IF(IV82&gt;1,'Referencia Parámetros'!$D$23,"NO APLICA")))),"")</f>
        <v/>
      </c>
      <c r="IX82" s="240" t="str">
        <f t="shared" si="386"/>
        <v/>
      </c>
      <c r="IY82" s="241">
        <f t="shared" si="387"/>
        <v>0</v>
      </c>
      <c r="IZ82" s="234">
        <f t="shared" si="457"/>
        <v>0</v>
      </c>
      <c r="JA82" s="234">
        <f t="shared" si="388"/>
        <v>0</v>
      </c>
      <c r="JB82" s="234">
        <f t="shared" si="458"/>
        <v>0</v>
      </c>
      <c r="JC82" s="242">
        <f t="shared" si="459"/>
        <v>0</v>
      </c>
      <c r="JD82" s="198"/>
      <c r="JE82" s="234">
        <f t="shared" si="460"/>
        <v>70</v>
      </c>
      <c r="JF82" s="235" t="str">
        <f t="shared" si="389"/>
        <v/>
      </c>
      <c r="JG82" s="236" t="str">
        <f>IFERROR(+VLOOKUP(JF82,'Referencia Parámetros'!$A$2:$B$15,2),"")</f>
        <v/>
      </c>
      <c r="JH82" s="1"/>
      <c r="JI82" s="1"/>
      <c r="JJ82" s="136" t="str">
        <f t="shared" si="341"/>
        <v>Completar</v>
      </c>
      <c r="JK82" s="134"/>
      <c r="JL82" s="134"/>
      <c r="JM82" s="134"/>
      <c r="JN82" s="136" t="str">
        <f t="shared" si="342"/>
        <v>Completar</v>
      </c>
      <c r="JO82" s="137" t="str">
        <f t="shared" si="343"/>
        <v>Completar</v>
      </c>
      <c r="JP82" s="137" t="str">
        <f t="shared" si="344"/>
        <v>Completar</v>
      </c>
      <c r="JQ82" s="135"/>
      <c r="JR82" s="136" t="str">
        <f t="shared" si="345"/>
        <v>Completar</v>
      </c>
      <c r="JS82" s="237">
        <f t="shared" si="461"/>
        <v>0</v>
      </c>
      <c r="JT82" s="238">
        <f t="shared" si="462"/>
        <v>0</v>
      </c>
      <c r="JU82" s="239" t="str">
        <f>IFERROR(IF(JT82&gt;20*JG82,'Referencia Parámetros'!$D$20,IF(JT82&gt;10*JG82,'Referencia Parámetros'!$D$21,IF(JT82&gt;5*JG82,'Referencia Parámetros'!$D$22, IF(JT82&gt;1,'Referencia Parámetros'!$D$23,"NO APLICA")))),"")</f>
        <v/>
      </c>
      <c r="JV82" s="240" t="str">
        <f t="shared" si="390"/>
        <v/>
      </c>
      <c r="JW82" s="241">
        <f t="shared" si="391"/>
        <v>0</v>
      </c>
      <c r="JX82" s="234">
        <f t="shared" si="463"/>
        <v>0</v>
      </c>
      <c r="JY82" s="234">
        <f t="shared" si="392"/>
        <v>0</v>
      </c>
      <c r="JZ82" s="234">
        <f t="shared" si="464"/>
        <v>0</v>
      </c>
      <c r="KA82" s="242">
        <f t="shared" si="465"/>
        <v>0</v>
      </c>
    </row>
    <row r="83" spans="1:287" x14ac:dyDescent="0.25">
      <c r="A83" s="234">
        <f t="shared" si="393"/>
        <v>71</v>
      </c>
      <c r="B83" s="235" t="str">
        <f t="shared" si="394"/>
        <v/>
      </c>
      <c r="C83" s="236" t="str">
        <f>+IFERROR(VLOOKUP(B83,'Referencia Parámetros'!$A$2:$B$18,2),"")</f>
        <v/>
      </c>
      <c r="D83" s="1"/>
      <c r="E83" s="1"/>
      <c r="F83" s="136" t="str">
        <f>IFERROR(+VLOOKUP(D83,'Año 1'!JI$14:JK$113,3,FALSE),"Completar")</f>
        <v>Completar</v>
      </c>
      <c r="G83" s="134"/>
      <c r="H83" s="134"/>
      <c r="I83" s="134"/>
      <c r="J83" s="136" t="str">
        <f>+IFERROR(VLOOKUP(D83,'Año 1'!JI$14:JS$113,7,0),"Completar")</f>
        <v>Completar</v>
      </c>
      <c r="K83" s="137" t="str">
        <f>IFERROR(VLOOKUP(D83,'Año 1'!JI$14:JS$113,8,FALSE),"Completar")</f>
        <v>Completar</v>
      </c>
      <c r="L83" s="137" t="str">
        <f>IFERROR(VLOOKUP(D83,'Año 1'!JI$14:JS$113,9,FALSE),"Completar")</f>
        <v>Completar</v>
      </c>
      <c r="M83" s="135"/>
      <c r="N83" s="136" t="str">
        <f>IFERROR(VLOOKUP(D83,'Año 1'!JI$14:JS$113,11,FALSE),"Completar")</f>
        <v>Completar</v>
      </c>
      <c r="O83" s="237">
        <f t="shared" si="395"/>
        <v>0</v>
      </c>
      <c r="P83" s="238">
        <f t="shared" si="396"/>
        <v>0</v>
      </c>
      <c r="Q83" s="239" t="str">
        <f>IFERROR(IF(P83&gt;20*C83,'Referencia Parámetros'!$D$20,IF(P83&gt;10*C83,'Referencia Parámetros'!$D$21,IF(P83&gt;5*C83,'Referencia Parámetros'!$D$22, IF(P83&gt;1,'Referencia Parámetros'!$D$23,"NO APLICA")))),"")</f>
        <v/>
      </c>
      <c r="R83" s="240" t="str">
        <f t="shared" si="346"/>
        <v/>
      </c>
      <c r="S83" s="241">
        <f t="shared" si="347"/>
        <v>0</v>
      </c>
      <c r="T83" s="234">
        <f t="shared" si="397"/>
        <v>0</v>
      </c>
      <c r="U83" s="234">
        <f t="shared" si="348"/>
        <v>0</v>
      </c>
      <c r="V83" s="234">
        <f t="shared" si="398"/>
        <v>0</v>
      </c>
      <c r="W83" s="242">
        <f t="shared" si="399"/>
        <v>0</v>
      </c>
      <c r="Y83" s="234">
        <f t="shared" si="400"/>
        <v>71</v>
      </c>
      <c r="Z83" s="235" t="str">
        <f t="shared" si="349"/>
        <v/>
      </c>
      <c r="AA83" s="236" t="str">
        <f>IFERROR(VLOOKUP(Z83,'Referencia Parámetros'!$A$2:$B$15,2),"")</f>
        <v/>
      </c>
      <c r="AB83" s="1"/>
      <c r="AC83" s="1"/>
      <c r="AD83" s="136" t="str">
        <f t="shared" si="291"/>
        <v>Completar</v>
      </c>
      <c r="AE83" s="134"/>
      <c r="AF83" s="134"/>
      <c r="AG83" s="134"/>
      <c r="AH83" s="136" t="str">
        <f t="shared" si="292"/>
        <v>Completar</v>
      </c>
      <c r="AI83" s="137" t="str">
        <f t="shared" si="293"/>
        <v>Completar</v>
      </c>
      <c r="AJ83" s="137" t="str">
        <f t="shared" si="294"/>
        <v>Completar</v>
      </c>
      <c r="AK83" s="135"/>
      <c r="AL83" s="136" t="str">
        <f t="shared" si="295"/>
        <v>Completar</v>
      </c>
      <c r="AM83" s="237">
        <f t="shared" si="401"/>
        <v>0</v>
      </c>
      <c r="AN83" s="238">
        <f t="shared" si="402"/>
        <v>0</v>
      </c>
      <c r="AO83" s="239" t="str">
        <f>IFERROR(IF(AN83&gt;20*AA83,'Referencia Parámetros'!$D$20,IF(AN83&gt;10*AA83,'Referencia Parámetros'!$D$21,IF(AN83&gt;5*AA83,'Referencia Parámetros'!$D$22, IF(AN83&gt;1,'Referencia Parámetros'!$D$23,"NO APLICA")))),"")</f>
        <v/>
      </c>
      <c r="AP83" s="240" t="str">
        <f t="shared" si="350"/>
        <v/>
      </c>
      <c r="AQ83" s="241">
        <f t="shared" si="351"/>
        <v>0</v>
      </c>
      <c r="AR83" s="234">
        <f t="shared" si="403"/>
        <v>0</v>
      </c>
      <c r="AS83" s="234">
        <f t="shared" si="352"/>
        <v>0</v>
      </c>
      <c r="AT83" s="234">
        <f t="shared" si="404"/>
        <v>0</v>
      </c>
      <c r="AU83" s="242">
        <f t="shared" si="405"/>
        <v>0</v>
      </c>
      <c r="AW83" s="234">
        <f t="shared" si="406"/>
        <v>71</v>
      </c>
      <c r="AX83" s="235" t="str">
        <f t="shared" si="353"/>
        <v/>
      </c>
      <c r="AY83" s="236" t="str">
        <f>IFERROR(VLOOKUP(AX83,'Referencia Parámetros'!$A$2:$B$15,2),"")</f>
        <v/>
      </c>
      <c r="AZ83" s="1"/>
      <c r="BA83" s="1"/>
      <c r="BB83" s="136" t="str">
        <f t="shared" si="296"/>
        <v>Completar</v>
      </c>
      <c r="BC83" s="134"/>
      <c r="BD83" s="134"/>
      <c r="BE83" s="134"/>
      <c r="BF83" s="136" t="str">
        <f t="shared" si="297"/>
        <v>Completar</v>
      </c>
      <c r="BG83" s="137" t="str">
        <f t="shared" si="298"/>
        <v>Completar</v>
      </c>
      <c r="BH83" s="137" t="str">
        <f t="shared" si="299"/>
        <v>Completar</v>
      </c>
      <c r="BI83" s="135"/>
      <c r="BJ83" s="136" t="str">
        <f t="shared" si="300"/>
        <v>Completar</v>
      </c>
      <c r="BK83" s="237">
        <f t="shared" si="407"/>
        <v>0</v>
      </c>
      <c r="BL83" s="238">
        <f t="shared" si="408"/>
        <v>0</v>
      </c>
      <c r="BM83" s="239" t="str">
        <f>IFERROR(IF(BL83&gt;20*AY83,'Referencia Parámetros'!$D$20,IF(BL83&gt;10*AY83,'Referencia Parámetros'!$D$21,IF(BL83&gt;5*AY83,'Referencia Parámetros'!$D$22, IF(BL83&gt;1,'Referencia Parámetros'!$D$23,"NO APLICA")))),"")</f>
        <v/>
      </c>
      <c r="BN83" s="240" t="str">
        <f t="shared" si="354"/>
        <v/>
      </c>
      <c r="BO83" s="241">
        <f t="shared" si="355"/>
        <v>0</v>
      </c>
      <c r="BP83" s="234">
        <f t="shared" si="409"/>
        <v>0</v>
      </c>
      <c r="BQ83" s="234">
        <f t="shared" si="356"/>
        <v>0</v>
      </c>
      <c r="BR83" s="234">
        <f t="shared" si="410"/>
        <v>0</v>
      </c>
      <c r="BS83" s="242">
        <f t="shared" si="411"/>
        <v>0</v>
      </c>
      <c r="BU83" s="234">
        <f t="shared" si="412"/>
        <v>71</v>
      </c>
      <c r="BV83" s="235" t="str">
        <f t="shared" si="357"/>
        <v/>
      </c>
      <c r="BW83" s="236" t="str">
        <f>IFERROR(VLOOKUP(BV83,'Referencia Parámetros'!$A$2:$B$15,2),"")</f>
        <v/>
      </c>
      <c r="BX83" s="1"/>
      <c r="BY83" s="1"/>
      <c r="BZ83" s="136" t="str">
        <f t="shared" si="301"/>
        <v>Completar</v>
      </c>
      <c r="CA83" s="134"/>
      <c r="CB83" s="134"/>
      <c r="CC83" s="134"/>
      <c r="CD83" s="136" t="str">
        <f t="shared" si="302"/>
        <v>Completar</v>
      </c>
      <c r="CE83" s="137" t="str">
        <f t="shared" si="303"/>
        <v>Completar</v>
      </c>
      <c r="CF83" s="137" t="str">
        <f t="shared" si="304"/>
        <v>Completar</v>
      </c>
      <c r="CG83" s="135"/>
      <c r="CH83" s="136" t="str">
        <f t="shared" si="305"/>
        <v>Completar</v>
      </c>
      <c r="CI83" s="237">
        <f t="shared" si="413"/>
        <v>0</v>
      </c>
      <c r="CJ83" s="238">
        <f t="shared" si="414"/>
        <v>0</v>
      </c>
      <c r="CK83" s="239" t="str">
        <f>IFERROR(IF(CJ83&gt;20*BW83,'Referencia Parámetros'!$D$20,IF(CJ83&gt;10*BW83,'Referencia Parámetros'!$D$21,IF(CJ83&gt;5*BW83,'Referencia Parámetros'!$D$22, IF(CJ83&gt;1,'Referencia Parámetros'!$D$23,"NO APLICA")))),"")</f>
        <v/>
      </c>
      <c r="CL83" s="240" t="str">
        <f t="shared" si="358"/>
        <v/>
      </c>
      <c r="CM83" s="241">
        <f t="shared" si="359"/>
        <v>0</v>
      </c>
      <c r="CN83" s="234">
        <f t="shared" si="415"/>
        <v>0</v>
      </c>
      <c r="CO83" s="234">
        <f t="shared" si="360"/>
        <v>0</v>
      </c>
      <c r="CP83" s="234">
        <f t="shared" si="416"/>
        <v>0</v>
      </c>
      <c r="CQ83" s="242">
        <f t="shared" si="417"/>
        <v>0</v>
      </c>
      <c r="CS83" s="234">
        <f t="shared" si="418"/>
        <v>71</v>
      </c>
      <c r="CT83" s="235" t="str">
        <f t="shared" si="361"/>
        <v/>
      </c>
      <c r="CU83" s="236" t="str">
        <f>IFERROR(+VLOOKUP(CT83,'Referencia Parámetros'!$A$2:$B$15,2),"")</f>
        <v/>
      </c>
      <c r="CV83" s="1"/>
      <c r="CW83" s="1"/>
      <c r="CX83" s="136" t="str">
        <f t="shared" si="306"/>
        <v>Completar</v>
      </c>
      <c r="CY83" s="134"/>
      <c r="CZ83" s="134"/>
      <c r="DA83" s="134"/>
      <c r="DB83" s="136" t="str">
        <f t="shared" si="307"/>
        <v>Completar</v>
      </c>
      <c r="DC83" s="137" t="str">
        <f t="shared" si="308"/>
        <v>Completar</v>
      </c>
      <c r="DD83" s="137" t="str">
        <f t="shared" si="309"/>
        <v>Completar</v>
      </c>
      <c r="DE83" s="135"/>
      <c r="DF83" s="136" t="str">
        <f t="shared" si="310"/>
        <v>Completar</v>
      </c>
      <c r="DG83" s="237">
        <f t="shared" si="419"/>
        <v>0</v>
      </c>
      <c r="DH83" s="238">
        <f t="shared" si="420"/>
        <v>0</v>
      </c>
      <c r="DI83" s="239" t="str">
        <f>IFERROR(IF(DH83&gt;20*CU83,'Referencia Parámetros'!$D$20,IF(DH83&gt;10*CU83,'Referencia Parámetros'!$D$21,IF(DH83&gt;5*CU83,'Referencia Parámetros'!$D$22, IF(DH83&gt;1,'Referencia Parámetros'!$D$23,"NO APLICA")))),"")</f>
        <v/>
      </c>
      <c r="DJ83" s="240" t="str">
        <f t="shared" si="362"/>
        <v/>
      </c>
      <c r="DK83" s="241">
        <f t="shared" si="363"/>
        <v>0</v>
      </c>
      <c r="DL83" s="234">
        <f t="shared" si="421"/>
        <v>0</v>
      </c>
      <c r="DM83" s="234">
        <f t="shared" si="364"/>
        <v>0</v>
      </c>
      <c r="DN83" s="234">
        <f t="shared" si="422"/>
        <v>0</v>
      </c>
      <c r="DO83" s="242">
        <f t="shared" si="423"/>
        <v>0</v>
      </c>
      <c r="DQ83" s="234">
        <f t="shared" si="424"/>
        <v>71</v>
      </c>
      <c r="DR83" s="235" t="str">
        <f t="shared" si="365"/>
        <v/>
      </c>
      <c r="DS83" s="236" t="str">
        <f>IFERROR(+VLOOKUP(DR83,'Referencia Parámetros'!$A$2:$B$15,2),"")</f>
        <v/>
      </c>
      <c r="DT83" s="1"/>
      <c r="DU83" s="1"/>
      <c r="DV83" s="136" t="str">
        <f t="shared" si="311"/>
        <v>Completar</v>
      </c>
      <c r="DW83" s="134"/>
      <c r="DX83" s="134"/>
      <c r="DY83" s="134"/>
      <c r="DZ83" s="136" t="str">
        <f t="shared" si="312"/>
        <v>Completar</v>
      </c>
      <c r="EA83" s="137" t="str">
        <f t="shared" si="313"/>
        <v>Completar</v>
      </c>
      <c r="EB83" s="137" t="str">
        <f t="shared" si="314"/>
        <v>Completar</v>
      </c>
      <c r="EC83" s="135"/>
      <c r="ED83" s="136" t="str">
        <f t="shared" si="315"/>
        <v>Completar</v>
      </c>
      <c r="EE83" s="237">
        <f t="shared" si="425"/>
        <v>0</v>
      </c>
      <c r="EF83" s="238">
        <f t="shared" si="426"/>
        <v>0</v>
      </c>
      <c r="EG83" s="239" t="str">
        <f>IFERROR(IF(EF83&gt;20*DS83,'Referencia Parámetros'!$D$20,IF(EF83&gt;10*DS83,'Referencia Parámetros'!$D$21,IF(EF83&gt;5*DS83,'Referencia Parámetros'!$D$22, IF(EF83&gt;1,'Referencia Parámetros'!$D$23,"NO APLICA")))),"")</f>
        <v/>
      </c>
      <c r="EH83" s="240" t="str">
        <f t="shared" si="366"/>
        <v/>
      </c>
      <c r="EI83" s="241">
        <f t="shared" si="367"/>
        <v>0</v>
      </c>
      <c r="EJ83" s="234">
        <f t="shared" si="427"/>
        <v>0</v>
      </c>
      <c r="EK83" s="234">
        <f t="shared" si="368"/>
        <v>0</v>
      </c>
      <c r="EL83" s="234">
        <f t="shared" si="428"/>
        <v>0</v>
      </c>
      <c r="EM83" s="242">
        <f t="shared" si="429"/>
        <v>0</v>
      </c>
      <c r="EO83" s="234">
        <f t="shared" si="430"/>
        <v>71</v>
      </c>
      <c r="EP83" s="235" t="str">
        <f t="shared" si="369"/>
        <v/>
      </c>
      <c r="EQ83" s="236" t="str">
        <f>IFERROR(+VLOOKUP(EP83,'Referencia Parámetros'!$A$2:$B$15,2),"")</f>
        <v/>
      </c>
      <c r="ER83" s="1"/>
      <c r="ES83" s="1"/>
      <c r="ET83" s="136" t="str">
        <f t="shared" si="316"/>
        <v>Completar</v>
      </c>
      <c r="EU83" s="134"/>
      <c r="EV83" s="134"/>
      <c r="EW83" s="134"/>
      <c r="EX83" s="136" t="str">
        <f t="shared" si="317"/>
        <v>Completar</v>
      </c>
      <c r="EY83" s="137" t="str">
        <f t="shared" si="318"/>
        <v>Completar</v>
      </c>
      <c r="EZ83" s="137" t="str">
        <f t="shared" si="319"/>
        <v>Completar</v>
      </c>
      <c r="FA83" s="135"/>
      <c r="FB83" s="136" t="str">
        <f t="shared" si="320"/>
        <v>Completar</v>
      </c>
      <c r="FC83" s="237">
        <f t="shared" si="431"/>
        <v>0</v>
      </c>
      <c r="FD83" s="238">
        <f t="shared" si="432"/>
        <v>0</v>
      </c>
      <c r="FE83" s="239" t="str">
        <f>IFERROR(IF(FD83&gt;20*EQ83,'Referencia Parámetros'!$D$20,IF(FD83&gt;10*EQ83,'Referencia Parámetros'!$D$21,IF(FD83&gt;5*EQ83,'Referencia Parámetros'!$D$22, IF(FD83&gt;1,'Referencia Parámetros'!$D$23,"NO APLICA")))),"")</f>
        <v/>
      </c>
      <c r="FF83" s="240" t="str">
        <f t="shared" si="370"/>
        <v/>
      </c>
      <c r="FG83" s="241">
        <f t="shared" si="371"/>
        <v>0</v>
      </c>
      <c r="FH83" s="234">
        <f t="shared" si="433"/>
        <v>0</v>
      </c>
      <c r="FI83" s="234">
        <f t="shared" si="372"/>
        <v>0</v>
      </c>
      <c r="FJ83" s="234">
        <f t="shared" si="434"/>
        <v>0</v>
      </c>
      <c r="FK83" s="242">
        <f t="shared" si="435"/>
        <v>0</v>
      </c>
      <c r="FM83" s="234">
        <f t="shared" si="436"/>
        <v>71</v>
      </c>
      <c r="FN83" s="235" t="str">
        <f t="shared" si="373"/>
        <v/>
      </c>
      <c r="FO83" s="236" t="str">
        <f>IFERROR(+VLOOKUP(FN83,'Referencia Parámetros'!$A$2:$B$15,2),"")</f>
        <v/>
      </c>
      <c r="FP83" s="1"/>
      <c r="FQ83" s="1"/>
      <c r="FR83" s="136" t="str">
        <f t="shared" si="321"/>
        <v>Completar</v>
      </c>
      <c r="FS83" s="134"/>
      <c r="FT83" s="134"/>
      <c r="FU83" s="134"/>
      <c r="FV83" s="136" t="str">
        <f t="shared" si="322"/>
        <v>Completar</v>
      </c>
      <c r="FW83" s="137" t="str">
        <f t="shared" si="323"/>
        <v>Completar</v>
      </c>
      <c r="FX83" s="137" t="str">
        <f t="shared" si="324"/>
        <v>Completar</v>
      </c>
      <c r="FY83" s="135"/>
      <c r="FZ83" s="136" t="str">
        <f t="shared" si="325"/>
        <v>Completar</v>
      </c>
      <c r="GA83" s="237">
        <f t="shared" si="437"/>
        <v>0</v>
      </c>
      <c r="GB83" s="238">
        <f t="shared" si="438"/>
        <v>0</v>
      </c>
      <c r="GC83" s="239" t="str">
        <f>IFERROR(IF(GB83&gt;20*FO83,'Referencia Parámetros'!$D$20,IF(GB83&gt;10*FO83,'Referencia Parámetros'!$D$21,IF(GB83&gt;5*FO83,'Referencia Parámetros'!$D$22, IF(GB83&gt;1,'Referencia Parámetros'!$D$23,"NO APLICA")))),"")</f>
        <v/>
      </c>
      <c r="GD83" s="240" t="str">
        <f t="shared" si="374"/>
        <v/>
      </c>
      <c r="GE83" s="241">
        <f t="shared" si="375"/>
        <v>0</v>
      </c>
      <c r="GF83" s="234">
        <f t="shared" si="439"/>
        <v>0</v>
      </c>
      <c r="GG83" s="234">
        <f t="shared" si="376"/>
        <v>0</v>
      </c>
      <c r="GH83" s="234">
        <f t="shared" si="440"/>
        <v>0</v>
      </c>
      <c r="GI83" s="242">
        <f t="shared" si="441"/>
        <v>0</v>
      </c>
      <c r="GK83" s="234">
        <f t="shared" si="442"/>
        <v>71</v>
      </c>
      <c r="GL83" s="235" t="str">
        <f t="shared" si="377"/>
        <v/>
      </c>
      <c r="GM83" s="236" t="str">
        <f>IFERROR(+VLOOKUP(GL83,'Referencia Parámetros'!$A$2:$B$15,2),"")</f>
        <v/>
      </c>
      <c r="GN83" s="1"/>
      <c r="GO83" s="1"/>
      <c r="GP83" s="136" t="str">
        <f t="shared" si="326"/>
        <v>Completar</v>
      </c>
      <c r="GQ83" s="134"/>
      <c r="GR83" s="134"/>
      <c r="GS83" s="134"/>
      <c r="GT83" s="136" t="str">
        <f t="shared" si="327"/>
        <v>Completar</v>
      </c>
      <c r="GU83" s="137" t="str">
        <f t="shared" si="328"/>
        <v>Completar</v>
      </c>
      <c r="GV83" s="137" t="str">
        <f t="shared" si="329"/>
        <v>Completar</v>
      </c>
      <c r="GW83" s="135"/>
      <c r="GX83" s="136" t="str">
        <f t="shared" si="330"/>
        <v>Completar</v>
      </c>
      <c r="GY83" s="237">
        <f t="shared" si="443"/>
        <v>0</v>
      </c>
      <c r="GZ83" s="238">
        <f t="shared" si="444"/>
        <v>0</v>
      </c>
      <c r="HA83" s="239" t="str">
        <f>IFERROR(IF(GZ83&gt;20*GM83,'Referencia Parámetros'!$D$20,IF(GZ83&gt;10*GM83,'Referencia Parámetros'!$D$21,IF(GZ83&gt;5*GM83,'Referencia Parámetros'!$D$22, IF(GZ83&gt;1,'Referencia Parámetros'!$D$23,"NO APLICA")))),"")</f>
        <v/>
      </c>
      <c r="HB83" s="240" t="str">
        <f t="shared" si="378"/>
        <v/>
      </c>
      <c r="HC83" s="241">
        <f t="shared" si="379"/>
        <v>0</v>
      </c>
      <c r="HD83" s="234">
        <f t="shared" si="445"/>
        <v>0</v>
      </c>
      <c r="HE83" s="234">
        <f t="shared" si="380"/>
        <v>0</v>
      </c>
      <c r="HF83" s="234">
        <f t="shared" si="446"/>
        <v>0</v>
      </c>
      <c r="HG83" s="242">
        <f t="shared" si="447"/>
        <v>0</v>
      </c>
      <c r="HI83" s="234">
        <f t="shared" si="448"/>
        <v>71</v>
      </c>
      <c r="HJ83" s="235" t="str">
        <f t="shared" si="381"/>
        <v/>
      </c>
      <c r="HK83" s="236" t="str">
        <f>IFERROR(+VLOOKUP(HJ83,'Referencia Parámetros'!$A$2:$B$15,2),"")</f>
        <v/>
      </c>
      <c r="HL83" s="1"/>
      <c r="HM83" s="1"/>
      <c r="HN83" s="136" t="str">
        <f t="shared" si="331"/>
        <v>Completar</v>
      </c>
      <c r="HO83" s="134"/>
      <c r="HP83" s="134"/>
      <c r="HQ83" s="134"/>
      <c r="HR83" s="136" t="str">
        <f t="shared" si="332"/>
        <v>Completar</v>
      </c>
      <c r="HS83" s="137" t="str">
        <f t="shared" si="333"/>
        <v>Completar</v>
      </c>
      <c r="HT83" s="137" t="str">
        <f t="shared" si="334"/>
        <v>Completar</v>
      </c>
      <c r="HU83" s="135"/>
      <c r="HV83" s="136" t="str">
        <f t="shared" si="335"/>
        <v>Completar</v>
      </c>
      <c r="HW83" s="237">
        <f t="shared" si="449"/>
        <v>0</v>
      </c>
      <c r="HX83" s="238">
        <f t="shared" si="450"/>
        <v>0</v>
      </c>
      <c r="HY83" s="239" t="str">
        <f>IFERROR(IF(HX83&gt;20*HK83,'Referencia Parámetros'!$D$20,IF(HX83&gt;10*HK83,'Referencia Parámetros'!$D$21,IF(HX83&gt;5*HK83,'Referencia Parámetros'!$D$22, IF(HX83&gt;1,'Referencia Parámetros'!$D$23,"NO APLICA")))),"")</f>
        <v/>
      </c>
      <c r="HZ83" s="240" t="str">
        <f t="shared" si="382"/>
        <v/>
      </c>
      <c r="IA83" s="241">
        <f t="shared" si="383"/>
        <v>0</v>
      </c>
      <c r="IB83" s="234">
        <f t="shared" si="451"/>
        <v>0</v>
      </c>
      <c r="IC83" s="234">
        <f t="shared" si="384"/>
        <v>0</v>
      </c>
      <c r="ID83" s="234">
        <f t="shared" si="452"/>
        <v>0</v>
      </c>
      <c r="IE83" s="242">
        <f t="shared" si="453"/>
        <v>0</v>
      </c>
      <c r="IG83" s="234">
        <f t="shared" si="454"/>
        <v>71</v>
      </c>
      <c r="IH83" s="235" t="str">
        <f t="shared" si="385"/>
        <v/>
      </c>
      <c r="II83" s="236" t="str">
        <f>IFERROR(+VLOOKUP(IH83,'Referencia Parámetros'!$A$2:$B$15,2),"")</f>
        <v/>
      </c>
      <c r="IJ83" s="1"/>
      <c r="IK83" s="1"/>
      <c r="IL83" s="136" t="str">
        <f t="shared" si="336"/>
        <v>Completar</v>
      </c>
      <c r="IM83" s="134"/>
      <c r="IN83" s="134"/>
      <c r="IO83" s="134"/>
      <c r="IP83" s="136" t="str">
        <f t="shared" si="337"/>
        <v>Completar</v>
      </c>
      <c r="IQ83" s="137" t="str">
        <f t="shared" si="338"/>
        <v>Completar</v>
      </c>
      <c r="IR83" s="137" t="str">
        <f t="shared" si="339"/>
        <v>Completar</v>
      </c>
      <c r="IS83" s="135"/>
      <c r="IT83" s="136" t="str">
        <f t="shared" si="340"/>
        <v>Completar</v>
      </c>
      <c r="IU83" s="237">
        <f t="shared" si="455"/>
        <v>0</v>
      </c>
      <c r="IV83" s="238">
        <f t="shared" si="456"/>
        <v>0</v>
      </c>
      <c r="IW83" s="239" t="str">
        <f>IFERROR(IF(IV83&gt;20*II83,'Referencia Parámetros'!$D$20,IF(IV83&gt;10*II83,'Referencia Parámetros'!$D$21,IF(IV83&gt;5*II83,'Referencia Parámetros'!$D$22, IF(IV83&gt;1,'Referencia Parámetros'!$D$23,"NO APLICA")))),"")</f>
        <v/>
      </c>
      <c r="IX83" s="240" t="str">
        <f t="shared" si="386"/>
        <v/>
      </c>
      <c r="IY83" s="241">
        <f t="shared" si="387"/>
        <v>0</v>
      </c>
      <c r="IZ83" s="234">
        <f t="shared" si="457"/>
        <v>0</v>
      </c>
      <c r="JA83" s="234">
        <f t="shared" si="388"/>
        <v>0</v>
      </c>
      <c r="JB83" s="234">
        <f t="shared" si="458"/>
        <v>0</v>
      </c>
      <c r="JC83" s="242">
        <f t="shared" si="459"/>
        <v>0</v>
      </c>
      <c r="JD83" s="198"/>
      <c r="JE83" s="234">
        <f t="shared" si="460"/>
        <v>71</v>
      </c>
      <c r="JF83" s="235" t="str">
        <f t="shared" si="389"/>
        <v/>
      </c>
      <c r="JG83" s="236" t="str">
        <f>IFERROR(+VLOOKUP(JF83,'Referencia Parámetros'!$A$2:$B$15,2),"")</f>
        <v/>
      </c>
      <c r="JH83" s="1"/>
      <c r="JI83" s="1"/>
      <c r="JJ83" s="136" t="str">
        <f t="shared" si="341"/>
        <v>Completar</v>
      </c>
      <c r="JK83" s="134"/>
      <c r="JL83" s="134"/>
      <c r="JM83" s="134"/>
      <c r="JN83" s="136" t="str">
        <f t="shared" si="342"/>
        <v>Completar</v>
      </c>
      <c r="JO83" s="137" t="str">
        <f t="shared" si="343"/>
        <v>Completar</v>
      </c>
      <c r="JP83" s="137" t="str">
        <f t="shared" si="344"/>
        <v>Completar</v>
      </c>
      <c r="JQ83" s="135"/>
      <c r="JR83" s="136" t="str">
        <f t="shared" si="345"/>
        <v>Completar</v>
      </c>
      <c r="JS83" s="237">
        <f t="shared" si="461"/>
        <v>0</v>
      </c>
      <c r="JT83" s="238">
        <f t="shared" si="462"/>
        <v>0</v>
      </c>
      <c r="JU83" s="239" t="str">
        <f>IFERROR(IF(JT83&gt;20*JG83,'Referencia Parámetros'!$D$20,IF(JT83&gt;10*JG83,'Referencia Parámetros'!$D$21,IF(JT83&gt;5*JG83,'Referencia Parámetros'!$D$22, IF(JT83&gt;1,'Referencia Parámetros'!$D$23,"NO APLICA")))),"")</f>
        <v/>
      </c>
      <c r="JV83" s="240" t="str">
        <f t="shared" si="390"/>
        <v/>
      </c>
      <c r="JW83" s="241">
        <f t="shared" si="391"/>
        <v>0</v>
      </c>
      <c r="JX83" s="234">
        <f t="shared" si="463"/>
        <v>0</v>
      </c>
      <c r="JY83" s="234">
        <f t="shared" si="392"/>
        <v>0</v>
      </c>
      <c r="JZ83" s="234">
        <f t="shared" si="464"/>
        <v>0</v>
      </c>
      <c r="KA83" s="242">
        <f t="shared" si="465"/>
        <v>0</v>
      </c>
    </row>
    <row r="84" spans="1:287" x14ac:dyDescent="0.25">
      <c r="A84" s="234">
        <f t="shared" si="393"/>
        <v>72</v>
      </c>
      <c r="B84" s="235" t="str">
        <f t="shared" si="394"/>
        <v/>
      </c>
      <c r="C84" s="236" t="str">
        <f>+IFERROR(VLOOKUP(B84,'Referencia Parámetros'!$A$2:$B$18,2),"")</f>
        <v/>
      </c>
      <c r="D84" s="1"/>
      <c r="E84" s="1"/>
      <c r="F84" s="136" t="str">
        <f>IFERROR(+VLOOKUP(D84,'Año 1'!JI$14:JK$113,3,FALSE),"Completar")</f>
        <v>Completar</v>
      </c>
      <c r="G84" s="134"/>
      <c r="H84" s="134"/>
      <c r="I84" s="134"/>
      <c r="J84" s="136" t="str">
        <f>+IFERROR(VLOOKUP(D84,'Año 1'!JI$14:JS$113,7,0),"Completar")</f>
        <v>Completar</v>
      </c>
      <c r="K84" s="137" t="str">
        <f>IFERROR(VLOOKUP(D84,'Año 1'!JI$14:JS$113,8,FALSE),"Completar")</f>
        <v>Completar</v>
      </c>
      <c r="L84" s="137" t="str">
        <f>IFERROR(VLOOKUP(D84,'Año 1'!JI$14:JS$113,9,FALSE),"Completar")</f>
        <v>Completar</v>
      </c>
      <c r="M84" s="135"/>
      <c r="N84" s="136" t="str">
        <f>IFERROR(VLOOKUP(D84,'Año 1'!JI$14:JS$113,11,FALSE),"Completar")</f>
        <v>Completar</v>
      </c>
      <c r="O84" s="237">
        <f t="shared" si="395"/>
        <v>0</v>
      </c>
      <c r="P84" s="238">
        <f t="shared" si="396"/>
        <v>0</v>
      </c>
      <c r="Q84" s="239" t="str">
        <f>IFERROR(IF(P84&gt;20*C84,'Referencia Parámetros'!$D$20,IF(P84&gt;10*C84,'Referencia Parámetros'!$D$21,IF(P84&gt;5*C84,'Referencia Parámetros'!$D$22, IF(P84&gt;1,'Referencia Parámetros'!$D$23,"NO APLICA")))),"")</f>
        <v/>
      </c>
      <c r="R84" s="240" t="str">
        <f t="shared" si="346"/>
        <v/>
      </c>
      <c r="S84" s="241">
        <f t="shared" si="347"/>
        <v>0</v>
      </c>
      <c r="T84" s="234">
        <f t="shared" si="397"/>
        <v>0</v>
      </c>
      <c r="U84" s="234">
        <f t="shared" si="348"/>
        <v>0</v>
      </c>
      <c r="V84" s="234">
        <f t="shared" si="398"/>
        <v>0</v>
      </c>
      <c r="W84" s="242">
        <f t="shared" si="399"/>
        <v>0</v>
      </c>
      <c r="Y84" s="234">
        <f t="shared" si="400"/>
        <v>72</v>
      </c>
      <c r="Z84" s="235" t="str">
        <f t="shared" si="349"/>
        <v/>
      </c>
      <c r="AA84" s="236" t="str">
        <f>IFERROR(VLOOKUP(Z84,'Referencia Parámetros'!$A$2:$B$15,2),"")</f>
        <v/>
      </c>
      <c r="AB84" s="1"/>
      <c r="AC84" s="1"/>
      <c r="AD84" s="136" t="str">
        <f t="shared" si="291"/>
        <v>Completar</v>
      </c>
      <c r="AE84" s="134"/>
      <c r="AF84" s="134"/>
      <c r="AG84" s="134"/>
      <c r="AH84" s="136" t="str">
        <f t="shared" si="292"/>
        <v>Completar</v>
      </c>
      <c r="AI84" s="137" t="str">
        <f t="shared" si="293"/>
        <v>Completar</v>
      </c>
      <c r="AJ84" s="137" t="str">
        <f t="shared" si="294"/>
        <v>Completar</v>
      </c>
      <c r="AK84" s="135"/>
      <c r="AL84" s="136" t="str">
        <f t="shared" si="295"/>
        <v>Completar</v>
      </c>
      <c r="AM84" s="237">
        <f t="shared" si="401"/>
        <v>0</v>
      </c>
      <c r="AN84" s="238">
        <f t="shared" si="402"/>
        <v>0</v>
      </c>
      <c r="AO84" s="239" t="str">
        <f>IFERROR(IF(AN84&gt;20*AA84,'Referencia Parámetros'!$D$20,IF(AN84&gt;10*AA84,'Referencia Parámetros'!$D$21,IF(AN84&gt;5*AA84,'Referencia Parámetros'!$D$22, IF(AN84&gt;1,'Referencia Parámetros'!$D$23,"NO APLICA")))),"")</f>
        <v/>
      </c>
      <c r="AP84" s="240" t="str">
        <f t="shared" si="350"/>
        <v/>
      </c>
      <c r="AQ84" s="241">
        <f t="shared" si="351"/>
        <v>0</v>
      </c>
      <c r="AR84" s="234">
        <f t="shared" si="403"/>
        <v>0</v>
      </c>
      <c r="AS84" s="234">
        <f t="shared" si="352"/>
        <v>0</v>
      </c>
      <c r="AT84" s="234">
        <f t="shared" si="404"/>
        <v>0</v>
      </c>
      <c r="AU84" s="242">
        <f t="shared" si="405"/>
        <v>0</v>
      </c>
      <c r="AW84" s="234">
        <f t="shared" si="406"/>
        <v>72</v>
      </c>
      <c r="AX84" s="235" t="str">
        <f t="shared" si="353"/>
        <v/>
      </c>
      <c r="AY84" s="236" t="str">
        <f>IFERROR(VLOOKUP(AX84,'Referencia Parámetros'!$A$2:$B$15,2),"")</f>
        <v/>
      </c>
      <c r="AZ84" s="1"/>
      <c r="BA84" s="1"/>
      <c r="BB84" s="136" t="str">
        <f t="shared" si="296"/>
        <v>Completar</v>
      </c>
      <c r="BC84" s="134"/>
      <c r="BD84" s="134"/>
      <c r="BE84" s="134"/>
      <c r="BF84" s="136" t="str">
        <f t="shared" si="297"/>
        <v>Completar</v>
      </c>
      <c r="BG84" s="137" t="str">
        <f t="shared" si="298"/>
        <v>Completar</v>
      </c>
      <c r="BH84" s="137" t="str">
        <f t="shared" si="299"/>
        <v>Completar</v>
      </c>
      <c r="BI84" s="135"/>
      <c r="BJ84" s="136" t="str">
        <f t="shared" si="300"/>
        <v>Completar</v>
      </c>
      <c r="BK84" s="237">
        <f t="shared" si="407"/>
        <v>0</v>
      </c>
      <c r="BL84" s="238">
        <f t="shared" si="408"/>
        <v>0</v>
      </c>
      <c r="BM84" s="239" t="str">
        <f>IFERROR(IF(BL84&gt;20*AY84,'Referencia Parámetros'!$D$20,IF(BL84&gt;10*AY84,'Referencia Parámetros'!$D$21,IF(BL84&gt;5*AY84,'Referencia Parámetros'!$D$22, IF(BL84&gt;1,'Referencia Parámetros'!$D$23,"NO APLICA")))),"")</f>
        <v/>
      </c>
      <c r="BN84" s="240" t="str">
        <f t="shared" si="354"/>
        <v/>
      </c>
      <c r="BO84" s="241">
        <f t="shared" si="355"/>
        <v>0</v>
      </c>
      <c r="BP84" s="234">
        <f t="shared" si="409"/>
        <v>0</v>
      </c>
      <c r="BQ84" s="234">
        <f t="shared" si="356"/>
        <v>0</v>
      </c>
      <c r="BR84" s="234">
        <f t="shared" si="410"/>
        <v>0</v>
      </c>
      <c r="BS84" s="242">
        <f t="shared" si="411"/>
        <v>0</v>
      </c>
      <c r="BU84" s="234">
        <f t="shared" si="412"/>
        <v>72</v>
      </c>
      <c r="BV84" s="235" t="str">
        <f t="shared" si="357"/>
        <v/>
      </c>
      <c r="BW84" s="236" t="str">
        <f>IFERROR(VLOOKUP(BV84,'Referencia Parámetros'!$A$2:$B$15,2),"")</f>
        <v/>
      </c>
      <c r="BX84" s="1"/>
      <c r="BY84" s="1"/>
      <c r="BZ84" s="136" t="str">
        <f t="shared" si="301"/>
        <v>Completar</v>
      </c>
      <c r="CA84" s="134"/>
      <c r="CB84" s="134"/>
      <c r="CC84" s="134"/>
      <c r="CD84" s="136" t="str">
        <f t="shared" si="302"/>
        <v>Completar</v>
      </c>
      <c r="CE84" s="137" t="str">
        <f t="shared" si="303"/>
        <v>Completar</v>
      </c>
      <c r="CF84" s="137" t="str">
        <f t="shared" si="304"/>
        <v>Completar</v>
      </c>
      <c r="CG84" s="135"/>
      <c r="CH84" s="136" t="str">
        <f t="shared" si="305"/>
        <v>Completar</v>
      </c>
      <c r="CI84" s="237">
        <f t="shared" si="413"/>
        <v>0</v>
      </c>
      <c r="CJ84" s="238">
        <f t="shared" si="414"/>
        <v>0</v>
      </c>
      <c r="CK84" s="239" t="str">
        <f>IFERROR(IF(CJ84&gt;20*BW84,'Referencia Parámetros'!$D$20,IF(CJ84&gt;10*BW84,'Referencia Parámetros'!$D$21,IF(CJ84&gt;5*BW84,'Referencia Parámetros'!$D$22, IF(CJ84&gt;1,'Referencia Parámetros'!$D$23,"NO APLICA")))),"")</f>
        <v/>
      </c>
      <c r="CL84" s="240" t="str">
        <f t="shared" si="358"/>
        <v/>
      </c>
      <c r="CM84" s="241">
        <f t="shared" si="359"/>
        <v>0</v>
      </c>
      <c r="CN84" s="234">
        <f t="shared" si="415"/>
        <v>0</v>
      </c>
      <c r="CO84" s="234">
        <f t="shared" si="360"/>
        <v>0</v>
      </c>
      <c r="CP84" s="234">
        <f t="shared" si="416"/>
        <v>0</v>
      </c>
      <c r="CQ84" s="242">
        <f t="shared" si="417"/>
        <v>0</v>
      </c>
      <c r="CS84" s="234">
        <f t="shared" si="418"/>
        <v>72</v>
      </c>
      <c r="CT84" s="235" t="str">
        <f t="shared" si="361"/>
        <v/>
      </c>
      <c r="CU84" s="236" t="str">
        <f>IFERROR(+VLOOKUP(CT84,'Referencia Parámetros'!$A$2:$B$15,2),"")</f>
        <v/>
      </c>
      <c r="CV84" s="1"/>
      <c r="CW84" s="1"/>
      <c r="CX84" s="136" t="str">
        <f t="shared" si="306"/>
        <v>Completar</v>
      </c>
      <c r="CY84" s="134"/>
      <c r="CZ84" s="134"/>
      <c r="DA84" s="134"/>
      <c r="DB84" s="136" t="str">
        <f t="shared" si="307"/>
        <v>Completar</v>
      </c>
      <c r="DC84" s="137" t="str">
        <f t="shared" si="308"/>
        <v>Completar</v>
      </c>
      <c r="DD84" s="137" t="str">
        <f t="shared" si="309"/>
        <v>Completar</v>
      </c>
      <c r="DE84" s="135"/>
      <c r="DF84" s="136" t="str">
        <f t="shared" si="310"/>
        <v>Completar</v>
      </c>
      <c r="DG84" s="237">
        <f t="shared" si="419"/>
        <v>0</v>
      </c>
      <c r="DH84" s="238">
        <f t="shared" si="420"/>
        <v>0</v>
      </c>
      <c r="DI84" s="239" t="str">
        <f>IFERROR(IF(DH84&gt;20*CU84,'Referencia Parámetros'!$D$20,IF(DH84&gt;10*CU84,'Referencia Parámetros'!$D$21,IF(DH84&gt;5*CU84,'Referencia Parámetros'!$D$22, IF(DH84&gt;1,'Referencia Parámetros'!$D$23,"NO APLICA")))),"")</f>
        <v/>
      </c>
      <c r="DJ84" s="240" t="str">
        <f t="shared" si="362"/>
        <v/>
      </c>
      <c r="DK84" s="241">
        <f t="shared" si="363"/>
        <v>0</v>
      </c>
      <c r="DL84" s="234">
        <f t="shared" si="421"/>
        <v>0</v>
      </c>
      <c r="DM84" s="234">
        <f t="shared" si="364"/>
        <v>0</v>
      </c>
      <c r="DN84" s="234">
        <f t="shared" si="422"/>
        <v>0</v>
      </c>
      <c r="DO84" s="242">
        <f t="shared" si="423"/>
        <v>0</v>
      </c>
      <c r="DQ84" s="234">
        <f t="shared" si="424"/>
        <v>72</v>
      </c>
      <c r="DR84" s="235" t="str">
        <f t="shared" si="365"/>
        <v/>
      </c>
      <c r="DS84" s="236" t="str">
        <f>IFERROR(+VLOOKUP(DR84,'Referencia Parámetros'!$A$2:$B$15,2),"")</f>
        <v/>
      </c>
      <c r="DT84" s="1"/>
      <c r="DU84" s="1"/>
      <c r="DV84" s="136" t="str">
        <f t="shared" si="311"/>
        <v>Completar</v>
      </c>
      <c r="DW84" s="134"/>
      <c r="DX84" s="134"/>
      <c r="DY84" s="134"/>
      <c r="DZ84" s="136" t="str">
        <f t="shared" si="312"/>
        <v>Completar</v>
      </c>
      <c r="EA84" s="137" t="str">
        <f t="shared" si="313"/>
        <v>Completar</v>
      </c>
      <c r="EB84" s="137" t="str">
        <f t="shared" si="314"/>
        <v>Completar</v>
      </c>
      <c r="EC84" s="135"/>
      <c r="ED84" s="136" t="str">
        <f t="shared" si="315"/>
        <v>Completar</v>
      </c>
      <c r="EE84" s="237">
        <f t="shared" si="425"/>
        <v>0</v>
      </c>
      <c r="EF84" s="238">
        <f t="shared" si="426"/>
        <v>0</v>
      </c>
      <c r="EG84" s="239" t="str">
        <f>IFERROR(IF(EF84&gt;20*DS84,'Referencia Parámetros'!$D$20,IF(EF84&gt;10*DS84,'Referencia Parámetros'!$D$21,IF(EF84&gt;5*DS84,'Referencia Parámetros'!$D$22, IF(EF84&gt;1,'Referencia Parámetros'!$D$23,"NO APLICA")))),"")</f>
        <v/>
      </c>
      <c r="EH84" s="240" t="str">
        <f t="shared" si="366"/>
        <v/>
      </c>
      <c r="EI84" s="241">
        <f t="shared" si="367"/>
        <v>0</v>
      </c>
      <c r="EJ84" s="234">
        <f t="shared" si="427"/>
        <v>0</v>
      </c>
      <c r="EK84" s="234">
        <f t="shared" si="368"/>
        <v>0</v>
      </c>
      <c r="EL84" s="234">
        <f t="shared" si="428"/>
        <v>0</v>
      </c>
      <c r="EM84" s="242">
        <f t="shared" si="429"/>
        <v>0</v>
      </c>
      <c r="EO84" s="234">
        <f t="shared" si="430"/>
        <v>72</v>
      </c>
      <c r="EP84" s="235" t="str">
        <f t="shared" si="369"/>
        <v/>
      </c>
      <c r="EQ84" s="236" t="str">
        <f>IFERROR(+VLOOKUP(EP84,'Referencia Parámetros'!$A$2:$B$15,2),"")</f>
        <v/>
      </c>
      <c r="ER84" s="1"/>
      <c r="ES84" s="1"/>
      <c r="ET84" s="136" t="str">
        <f t="shared" si="316"/>
        <v>Completar</v>
      </c>
      <c r="EU84" s="134"/>
      <c r="EV84" s="134"/>
      <c r="EW84" s="134"/>
      <c r="EX84" s="136" t="str">
        <f t="shared" si="317"/>
        <v>Completar</v>
      </c>
      <c r="EY84" s="137" t="str">
        <f t="shared" si="318"/>
        <v>Completar</v>
      </c>
      <c r="EZ84" s="137" t="str">
        <f t="shared" si="319"/>
        <v>Completar</v>
      </c>
      <c r="FA84" s="135"/>
      <c r="FB84" s="136" t="str">
        <f t="shared" si="320"/>
        <v>Completar</v>
      </c>
      <c r="FC84" s="237">
        <f t="shared" si="431"/>
        <v>0</v>
      </c>
      <c r="FD84" s="238">
        <f t="shared" si="432"/>
        <v>0</v>
      </c>
      <c r="FE84" s="239" t="str">
        <f>IFERROR(IF(FD84&gt;20*EQ84,'Referencia Parámetros'!$D$20,IF(FD84&gt;10*EQ84,'Referencia Parámetros'!$D$21,IF(FD84&gt;5*EQ84,'Referencia Parámetros'!$D$22, IF(FD84&gt;1,'Referencia Parámetros'!$D$23,"NO APLICA")))),"")</f>
        <v/>
      </c>
      <c r="FF84" s="240" t="str">
        <f t="shared" si="370"/>
        <v/>
      </c>
      <c r="FG84" s="241">
        <f t="shared" si="371"/>
        <v>0</v>
      </c>
      <c r="FH84" s="234">
        <f t="shared" si="433"/>
        <v>0</v>
      </c>
      <c r="FI84" s="234">
        <f t="shared" si="372"/>
        <v>0</v>
      </c>
      <c r="FJ84" s="234">
        <f t="shared" si="434"/>
        <v>0</v>
      </c>
      <c r="FK84" s="242">
        <f t="shared" si="435"/>
        <v>0</v>
      </c>
      <c r="FM84" s="234">
        <f t="shared" si="436"/>
        <v>72</v>
      </c>
      <c r="FN84" s="235" t="str">
        <f t="shared" si="373"/>
        <v/>
      </c>
      <c r="FO84" s="236" t="str">
        <f>IFERROR(+VLOOKUP(FN84,'Referencia Parámetros'!$A$2:$B$15,2),"")</f>
        <v/>
      </c>
      <c r="FP84" s="1"/>
      <c r="FQ84" s="1"/>
      <c r="FR84" s="136" t="str">
        <f t="shared" si="321"/>
        <v>Completar</v>
      </c>
      <c r="FS84" s="134"/>
      <c r="FT84" s="134"/>
      <c r="FU84" s="134"/>
      <c r="FV84" s="136" t="str">
        <f t="shared" si="322"/>
        <v>Completar</v>
      </c>
      <c r="FW84" s="137" t="str">
        <f t="shared" si="323"/>
        <v>Completar</v>
      </c>
      <c r="FX84" s="137" t="str">
        <f t="shared" si="324"/>
        <v>Completar</v>
      </c>
      <c r="FY84" s="135"/>
      <c r="FZ84" s="136" t="str">
        <f t="shared" si="325"/>
        <v>Completar</v>
      </c>
      <c r="GA84" s="237">
        <f t="shared" si="437"/>
        <v>0</v>
      </c>
      <c r="GB84" s="238">
        <f t="shared" si="438"/>
        <v>0</v>
      </c>
      <c r="GC84" s="239" t="str">
        <f>IFERROR(IF(GB84&gt;20*FO84,'Referencia Parámetros'!$D$20,IF(GB84&gt;10*FO84,'Referencia Parámetros'!$D$21,IF(GB84&gt;5*FO84,'Referencia Parámetros'!$D$22, IF(GB84&gt;1,'Referencia Parámetros'!$D$23,"NO APLICA")))),"")</f>
        <v/>
      </c>
      <c r="GD84" s="240" t="str">
        <f t="shared" si="374"/>
        <v/>
      </c>
      <c r="GE84" s="241">
        <f t="shared" si="375"/>
        <v>0</v>
      </c>
      <c r="GF84" s="234">
        <f t="shared" si="439"/>
        <v>0</v>
      </c>
      <c r="GG84" s="234">
        <f t="shared" si="376"/>
        <v>0</v>
      </c>
      <c r="GH84" s="234">
        <f t="shared" si="440"/>
        <v>0</v>
      </c>
      <c r="GI84" s="242">
        <f t="shared" si="441"/>
        <v>0</v>
      </c>
      <c r="GK84" s="234">
        <f t="shared" si="442"/>
        <v>72</v>
      </c>
      <c r="GL84" s="235" t="str">
        <f t="shared" si="377"/>
        <v/>
      </c>
      <c r="GM84" s="236" t="str">
        <f>IFERROR(+VLOOKUP(GL84,'Referencia Parámetros'!$A$2:$B$15,2),"")</f>
        <v/>
      </c>
      <c r="GN84" s="1"/>
      <c r="GO84" s="1"/>
      <c r="GP84" s="136" t="str">
        <f t="shared" si="326"/>
        <v>Completar</v>
      </c>
      <c r="GQ84" s="134"/>
      <c r="GR84" s="134"/>
      <c r="GS84" s="134"/>
      <c r="GT84" s="136" t="str">
        <f t="shared" si="327"/>
        <v>Completar</v>
      </c>
      <c r="GU84" s="137" t="str">
        <f t="shared" si="328"/>
        <v>Completar</v>
      </c>
      <c r="GV84" s="137" t="str">
        <f t="shared" si="329"/>
        <v>Completar</v>
      </c>
      <c r="GW84" s="135"/>
      <c r="GX84" s="136" t="str">
        <f t="shared" si="330"/>
        <v>Completar</v>
      </c>
      <c r="GY84" s="237">
        <f t="shared" si="443"/>
        <v>0</v>
      </c>
      <c r="GZ84" s="238">
        <f t="shared" si="444"/>
        <v>0</v>
      </c>
      <c r="HA84" s="239" t="str">
        <f>IFERROR(IF(GZ84&gt;20*GM84,'Referencia Parámetros'!$D$20,IF(GZ84&gt;10*GM84,'Referencia Parámetros'!$D$21,IF(GZ84&gt;5*GM84,'Referencia Parámetros'!$D$22, IF(GZ84&gt;1,'Referencia Parámetros'!$D$23,"NO APLICA")))),"")</f>
        <v/>
      </c>
      <c r="HB84" s="240" t="str">
        <f t="shared" si="378"/>
        <v/>
      </c>
      <c r="HC84" s="241">
        <f t="shared" si="379"/>
        <v>0</v>
      </c>
      <c r="HD84" s="234">
        <f t="shared" si="445"/>
        <v>0</v>
      </c>
      <c r="HE84" s="234">
        <f t="shared" si="380"/>
        <v>0</v>
      </c>
      <c r="HF84" s="234">
        <f t="shared" si="446"/>
        <v>0</v>
      </c>
      <c r="HG84" s="242">
        <f t="shared" si="447"/>
        <v>0</v>
      </c>
      <c r="HI84" s="234">
        <f t="shared" si="448"/>
        <v>72</v>
      </c>
      <c r="HJ84" s="235" t="str">
        <f t="shared" si="381"/>
        <v/>
      </c>
      <c r="HK84" s="236" t="str">
        <f>IFERROR(+VLOOKUP(HJ84,'Referencia Parámetros'!$A$2:$B$15,2),"")</f>
        <v/>
      </c>
      <c r="HL84" s="1"/>
      <c r="HM84" s="1"/>
      <c r="HN84" s="136" t="str">
        <f t="shared" si="331"/>
        <v>Completar</v>
      </c>
      <c r="HO84" s="134"/>
      <c r="HP84" s="134"/>
      <c r="HQ84" s="134"/>
      <c r="HR84" s="136" t="str">
        <f t="shared" si="332"/>
        <v>Completar</v>
      </c>
      <c r="HS84" s="137" t="str">
        <f t="shared" si="333"/>
        <v>Completar</v>
      </c>
      <c r="HT84" s="137" t="str">
        <f t="shared" si="334"/>
        <v>Completar</v>
      </c>
      <c r="HU84" s="135"/>
      <c r="HV84" s="136" t="str">
        <f t="shared" si="335"/>
        <v>Completar</v>
      </c>
      <c r="HW84" s="237">
        <f t="shared" si="449"/>
        <v>0</v>
      </c>
      <c r="HX84" s="238">
        <f t="shared" si="450"/>
        <v>0</v>
      </c>
      <c r="HY84" s="239" t="str">
        <f>IFERROR(IF(HX84&gt;20*HK84,'Referencia Parámetros'!$D$20,IF(HX84&gt;10*HK84,'Referencia Parámetros'!$D$21,IF(HX84&gt;5*HK84,'Referencia Parámetros'!$D$22, IF(HX84&gt;1,'Referencia Parámetros'!$D$23,"NO APLICA")))),"")</f>
        <v/>
      </c>
      <c r="HZ84" s="240" t="str">
        <f t="shared" si="382"/>
        <v/>
      </c>
      <c r="IA84" s="241">
        <f t="shared" si="383"/>
        <v>0</v>
      </c>
      <c r="IB84" s="234">
        <f t="shared" si="451"/>
        <v>0</v>
      </c>
      <c r="IC84" s="234">
        <f t="shared" si="384"/>
        <v>0</v>
      </c>
      <c r="ID84" s="234">
        <f t="shared" si="452"/>
        <v>0</v>
      </c>
      <c r="IE84" s="242">
        <f t="shared" si="453"/>
        <v>0</v>
      </c>
      <c r="IG84" s="234">
        <f t="shared" si="454"/>
        <v>72</v>
      </c>
      <c r="IH84" s="235" t="str">
        <f t="shared" si="385"/>
        <v/>
      </c>
      <c r="II84" s="236" t="str">
        <f>IFERROR(+VLOOKUP(IH84,'Referencia Parámetros'!$A$2:$B$15,2),"")</f>
        <v/>
      </c>
      <c r="IJ84" s="1"/>
      <c r="IK84" s="1"/>
      <c r="IL84" s="136" t="str">
        <f t="shared" si="336"/>
        <v>Completar</v>
      </c>
      <c r="IM84" s="134"/>
      <c r="IN84" s="134"/>
      <c r="IO84" s="134"/>
      <c r="IP84" s="136" t="str">
        <f t="shared" si="337"/>
        <v>Completar</v>
      </c>
      <c r="IQ84" s="137" t="str">
        <f t="shared" si="338"/>
        <v>Completar</v>
      </c>
      <c r="IR84" s="137" t="str">
        <f t="shared" si="339"/>
        <v>Completar</v>
      </c>
      <c r="IS84" s="135"/>
      <c r="IT84" s="136" t="str">
        <f t="shared" si="340"/>
        <v>Completar</v>
      </c>
      <c r="IU84" s="237">
        <f t="shared" si="455"/>
        <v>0</v>
      </c>
      <c r="IV84" s="238">
        <f t="shared" si="456"/>
        <v>0</v>
      </c>
      <c r="IW84" s="239" t="str">
        <f>IFERROR(IF(IV84&gt;20*II84,'Referencia Parámetros'!$D$20,IF(IV84&gt;10*II84,'Referencia Parámetros'!$D$21,IF(IV84&gt;5*II84,'Referencia Parámetros'!$D$22, IF(IV84&gt;1,'Referencia Parámetros'!$D$23,"NO APLICA")))),"")</f>
        <v/>
      </c>
      <c r="IX84" s="240" t="str">
        <f t="shared" si="386"/>
        <v/>
      </c>
      <c r="IY84" s="241">
        <f t="shared" si="387"/>
        <v>0</v>
      </c>
      <c r="IZ84" s="234">
        <f t="shared" si="457"/>
        <v>0</v>
      </c>
      <c r="JA84" s="234">
        <f t="shared" si="388"/>
        <v>0</v>
      </c>
      <c r="JB84" s="234">
        <f t="shared" si="458"/>
        <v>0</v>
      </c>
      <c r="JC84" s="242">
        <f t="shared" si="459"/>
        <v>0</v>
      </c>
      <c r="JD84" s="198"/>
      <c r="JE84" s="234">
        <f t="shared" si="460"/>
        <v>72</v>
      </c>
      <c r="JF84" s="235" t="str">
        <f t="shared" si="389"/>
        <v/>
      </c>
      <c r="JG84" s="236" t="str">
        <f>IFERROR(+VLOOKUP(JF84,'Referencia Parámetros'!$A$2:$B$15,2),"")</f>
        <v/>
      </c>
      <c r="JH84" s="1"/>
      <c r="JI84" s="1"/>
      <c r="JJ84" s="136" t="str">
        <f t="shared" si="341"/>
        <v>Completar</v>
      </c>
      <c r="JK84" s="134"/>
      <c r="JL84" s="134"/>
      <c r="JM84" s="134"/>
      <c r="JN84" s="136" t="str">
        <f t="shared" si="342"/>
        <v>Completar</v>
      </c>
      <c r="JO84" s="137" t="str">
        <f t="shared" si="343"/>
        <v>Completar</v>
      </c>
      <c r="JP84" s="137" t="str">
        <f t="shared" si="344"/>
        <v>Completar</v>
      </c>
      <c r="JQ84" s="135"/>
      <c r="JR84" s="136" t="str">
        <f t="shared" si="345"/>
        <v>Completar</v>
      </c>
      <c r="JS84" s="237">
        <f t="shared" si="461"/>
        <v>0</v>
      </c>
      <c r="JT84" s="238">
        <f t="shared" si="462"/>
        <v>0</v>
      </c>
      <c r="JU84" s="239" t="str">
        <f>IFERROR(IF(JT84&gt;20*JG84,'Referencia Parámetros'!$D$20,IF(JT84&gt;10*JG84,'Referencia Parámetros'!$D$21,IF(JT84&gt;5*JG84,'Referencia Parámetros'!$D$22, IF(JT84&gt;1,'Referencia Parámetros'!$D$23,"NO APLICA")))),"")</f>
        <v/>
      </c>
      <c r="JV84" s="240" t="str">
        <f t="shared" si="390"/>
        <v/>
      </c>
      <c r="JW84" s="241">
        <f t="shared" si="391"/>
        <v>0</v>
      </c>
      <c r="JX84" s="234">
        <f t="shared" si="463"/>
        <v>0</v>
      </c>
      <c r="JY84" s="234">
        <f t="shared" si="392"/>
        <v>0</v>
      </c>
      <c r="JZ84" s="234">
        <f t="shared" si="464"/>
        <v>0</v>
      </c>
      <c r="KA84" s="242">
        <f t="shared" si="465"/>
        <v>0</v>
      </c>
    </row>
    <row r="85" spans="1:287" x14ac:dyDescent="0.25">
      <c r="A85" s="234">
        <f t="shared" si="393"/>
        <v>73</v>
      </c>
      <c r="B85" s="235" t="str">
        <f t="shared" si="394"/>
        <v/>
      </c>
      <c r="C85" s="236" t="str">
        <f>+IFERROR(VLOOKUP(B85,'Referencia Parámetros'!$A$2:$B$18,2),"")</f>
        <v/>
      </c>
      <c r="D85" s="1"/>
      <c r="E85" s="1"/>
      <c r="F85" s="136" t="str">
        <f>IFERROR(+VLOOKUP(D85,'Año 1'!JI$14:JK$113,3,FALSE),"Completar")</f>
        <v>Completar</v>
      </c>
      <c r="G85" s="134"/>
      <c r="H85" s="134"/>
      <c r="I85" s="134"/>
      <c r="J85" s="136" t="str">
        <f>+IFERROR(VLOOKUP(D85,'Año 1'!JI$14:JS$113,7,0),"Completar")</f>
        <v>Completar</v>
      </c>
      <c r="K85" s="137" t="str">
        <f>IFERROR(VLOOKUP(D85,'Año 1'!JI$14:JS$113,8,FALSE),"Completar")</f>
        <v>Completar</v>
      </c>
      <c r="L85" s="137" t="str">
        <f>IFERROR(VLOOKUP(D85,'Año 1'!JI$14:JS$113,9,FALSE),"Completar")</f>
        <v>Completar</v>
      </c>
      <c r="M85" s="135"/>
      <c r="N85" s="136" t="str">
        <f>IFERROR(VLOOKUP(D85,'Año 1'!JI$14:JS$113,11,FALSE),"Completar")</f>
        <v>Completar</v>
      </c>
      <c r="O85" s="237">
        <f t="shared" si="395"/>
        <v>0</v>
      </c>
      <c r="P85" s="238">
        <f t="shared" si="396"/>
        <v>0</v>
      </c>
      <c r="Q85" s="239" t="str">
        <f>IFERROR(IF(P85&gt;20*C85,'Referencia Parámetros'!$D$20,IF(P85&gt;10*C85,'Referencia Parámetros'!$D$21,IF(P85&gt;5*C85,'Referencia Parámetros'!$D$22, IF(P85&gt;1,'Referencia Parámetros'!$D$23,"NO APLICA")))),"")</f>
        <v/>
      </c>
      <c r="R85" s="240" t="str">
        <f t="shared" si="346"/>
        <v/>
      </c>
      <c r="S85" s="241">
        <f t="shared" si="347"/>
        <v>0</v>
      </c>
      <c r="T85" s="234">
        <f t="shared" si="397"/>
        <v>0</v>
      </c>
      <c r="U85" s="234">
        <f t="shared" si="348"/>
        <v>0</v>
      </c>
      <c r="V85" s="234">
        <f t="shared" si="398"/>
        <v>0</v>
      </c>
      <c r="W85" s="242">
        <f t="shared" si="399"/>
        <v>0</v>
      </c>
      <c r="Y85" s="234">
        <f t="shared" si="400"/>
        <v>73</v>
      </c>
      <c r="Z85" s="235" t="str">
        <f t="shared" si="349"/>
        <v/>
      </c>
      <c r="AA85" s="236" t="str">
        <f>IFERROR(VLOOKUP(Z85,'Referencia Parámetros'!$A$2:$B$15,2),"")</f>
        <v/>
      </c>
      <c r="AB85" s="1"/>
      <c r="AC85" s="1"/>
      <c r="AD85" s="136" t="str">
        <f t="shared" si="291"/>
        <v>Completar</v>
      </c>
      <c r="AE85" s="134"/>
      <c r="AF85" s="134"/>
      <c r="AG85" s="134"/>
      <c r="AH85" s="136" t="str">
        <f t="shared" si="292"/>
        <v>Completar</v>
      </c>
      <c r="AI85" s="137" t="str">
        <f t="shared" si="293"/>
        <v>Completar</v>
      </c>
      <c r="AJ85" s="137" t="str">
        <f t="shared" si="294"/>
        <v>Completar</v>
      </c>
      <c r="AK85" s="135"/>
      <c r="AL85" s="136" t="str">
        <f t="shared" si="295"/>
        <v>Completar</v>
      </c>
      <c r="AM85" s="237">
        <f t="shared" si="401"/>
        <v>0</v>
      </c>
      <c r="AN85" s="238">
        <f t="shared" si="402"/>
        <v>0</v>
      </c>
      <c r="AO85" s="239" t="str">
        <f>IFERROR(IF(AN85&gt;20*AA85,'Referencia Parámetros'!$D$20,IF(AN85&gt;10*AA85,'Referencia Parámetros'!$D$21,IF(AN85&gt;5*AA85,'Referencia Parámetros'!$D$22, IF(AN85&gt;1,'Referencia Parámetros'!$D$23,"NO APLICA")))),"")</f>
        <v/>
      </c>
      <c r="AP85" s="240" t="str">
        <f t="shared" si="350"/>
        <v/>
      </c>
      <c r="AQ85" s="241">
        <f t="shared" si="351"/>
        <v>0</v>
      </c>
      <c r="AR85" s="234">
        <f t="shared" si="403"/>
        <v>0</v>
      </c>
      <c r="AS85" s="234">
        <f t="shared" si="352"/>
        <v>0</v>
      </c>
      <c r="AT85" s="234">
        <f t="shared" si="404"/>
        <v>0</v>
      </c>
      <c r="AU85" s="242">
        <f t="shared" si="405"/>
        <v>0</v>
      </c>
      <c r="AW85" s="234">
        <f t="shared" si="406"/>
        <v>73</v>
      </c>
      <c r="AX85" s="235" t="str">
        <f t="shared" si="353"/>
        <v/>
      </c>
      <c r="AY85" s="236" t="str">
        <f>IFERROR(VLOOKUP(AX85,'Referencia Parámetros'!$A$2:$B$15,2),"")</f>
        <v/>
      </c>
      <c r="AZ85" s="1"/>
      <c r="BA85" s="1"/>
      <c r="BB85" s="136" t="str">
        <f t="shared" si="296"/>
        <v>Completar</v>
      </c>
      <c r="BC85" s="134"/>
      <c r="BD85" s="134"/>
      <c r="BE85" s="134"/>
      <c r="BF85" s="136" t="str">
        <f t="shared" si="297"/>
        <v>Completar</v>
      </c>
      <c r="BG85" s="137" t="str">
        <f t="shared" si="298"/>
        <v>Completar</v>
      </c>
      <c r="BH85" s="137" t="str">
        <f t="shared" si="299"/>
        <v>Completar</v>
      </c>
      <c r="BI85" s="135"/>
      <c r="BJ85" s="136" t="str">
        <f t="shared" si="300"/>
        <v>Completar</v>
      </c>
      <c r="BK85" s="237">
        <f t="shared" si="407"/>
        <v>0</v>
      </c>
      <c r="BL85" s="238">
        <f t="shared" si="408"/>
        <v>0</v>
      </c>
      <c r="BM85" s="239" t="str">
        <f>IFERROR(IF(BL85&gt;20*AY85,'Referencia Parámetros'!$D$20,IF(BL85&gt;10*AY85,'Referencia Parámetros'!$D$21,IF(BL85&gt;5*AY85,'Referencia Parámetros'!$D$22, IF(BL85&gt;1,'Referencia Parámetros'!$D$23,"NO APLICA")))),"")</f>
        <v/>
      </c>
      <c r="BN85" s="240" t="str">
        <f t="shared" si="354"/>
        <v/>
      </c>
      <c r="BO85" s="241">
        <f t="shared" si="355"/>
        <v>0</v>
      </c>
      <c r="BP85" s="234">
        <f t="shared" si="409"/>
        <v>0</v>
      </c>
      <c r="BQ85" s="234">
        <f t="shared" si="356"/>
        <v>0</v>
      </c>
      <c r="BR85" s="234">
        <f t="shared" si="410"/>
        <v>0</v>
      </c>
      <c r="BS85" s="242">
        <f t="shared" si="411"/>
        <v>0</v>
      </c>
      <c r="BU85" s="234">
        <f t="shared" si="412"/>
        <v>73</v>
      </c>
      <c r="BV85" s="235" t="str">
        <f t="shared" si="357"/>
        <v/>
      </c>
      <c r="BW85" s="236" t="str">
        <f>IFERROR(VLOOKUP(BV85,'Referencia Parámetros'!$A$2:$B$15,2),"")</f>
        <v/>
      </c>
      <c r="BX85" s="1"/>
      <c r="BY85" s="1"/>
      <c r="BZ85" s="136" t="str">
        <f t="shared" si="301"/>
        <v>Completar</v>
      </c>
      <c r="CA85" s="134"/>
      <c r="CB85" s="134"/>
      <c r="CC85" s="134"/>
      <c r="CD85" s="136" t="str">
        <f t="shared" si="302"/>
        <v>Completar</v>
      </c>
      <c r="CE85" s="137" t="str">
        <f t="shared" si="303"/>
        <v>Completar</v>
      </c>
      <c r="CF85" s="137" t="str">
        <f t="shared" si="304"/>
        <v>Completar</v>
      </c>
      <c r="CG85" s="135"/>
      <c r="CH85" s="136" t="str">
        <f t="shared" si="305"/>
        <v>Completar</v>
      </c>
      <c r="CI85" s="237">
        <f t="shared" si="413"/>
        <v>0</v>
      </c>
      <c r="CJ85" s="238">
        <f t="shared" si="414"/>
        <v>0</v>
      </c>
      <c r="CK85" s="239" t="str">
        <f>IFERROR(IF(CJ85&gt;20*BW85,'Referencia Parámetros'!$D$20,IF(CJ85&gt;10*BW85,'Referencia Parámetros'!$D$21,IF(CJ85&gt;5*BW85,'Referencia Parámetros'!$D$22, IF(CJ85&gt;1,'Referencia Parámetros'!$D$23,"NO APLICA")))),"")</f>
        <v/>
      </c>
      <c r="CL85" s="240" t="str">
        <f t="shared" si="358"/>
        <v/>
      </c>
      <c r="CM85" s="241">
        <f t="shared" si="359"/>
        <v>0</v>
      </c>
      <c r="CN85" s="234">
        <f t="shared" si="415"/>
        <v>0</v>
      </c>
      <c r="CO85" s="234">
        <f t="shared" si="360"/>
        <v>0</v>
      </c>
      <c r="CP85" s="234">
        <f t="shared" si="416"/>
        <v>0</v>
      </c>
      <c r="CQ85" s="242">
        <f t="shared" si="417"/>
        <v>0</v>
      </c>
      <c r="CS85" s="234">
        <f t="shared" si="418"/>
        <v>73</v>
      </c>
      <c r="CT85" s="235" t="str">
        <f t="shared" si="361"/>
        <v/>
      </c>
      <c r="CU85" s="236" t="str">
        <f>IFERROR(+VLOOKUP(CT85,'Referencia Parámetros'!$A$2:$B$15,2),"")</f>
        <v/>
      </c>
      <c r="CV85" s="1"/>
      <c r="CW85" s="1"/>
      <c r="CX85" s="136" t="str">
        <f t="shared" si="306"/>
        <v>Completar</v>
      </c>
      <c r="CY85" s="134"/>
      <c r="CZ85" s="134"/>
      <c r="DA85" s="134"/>
      <c r="DB85" s="136" t="str">
        <f t="shared" si="307"/>
        <v>Completar</v>
      </c>
      <c r="DC85" s="137" t="str">
        <f t="shared" si="308"/>
        <v>Completar</v>
      </c>
      <c r="DD85" s="137" t="str">
        <f t="shared" si="309"/>
        <v>Completar</v>
      </c>
      <c r="DE85" s="135"/>
      <c r="DF85" s="136" t="str">
        <f t="shared" si="310"/>
        <v>Completar</v>
      </c>
      <c r="DG85" s="237">
        <f t="shared" si="419"/>
        <v>0</v>
      </c>
      <c r="DH85" s="238">
        <f t="shared" si="420"/>
        <v>0</v>
      </c>
      <c r="DI85" s="239" t="str">
        <f>IFERROR(IF(DH85&gt;20*CU85,'Referencia Parámetros'!$D$20,IF(DH85&gt;10*CU85,'Referencia Parámetros'!$D$21,IF(DH85&gt;5*CU85,'Referencia Parámetros'!$D$22, IF(DH85&gt;1,'Referencia Parámetros'!$D$23,"NO APLICA")))),"")</f>
        <v/>
      </c>
      <c r="DJ85" s="240" t="str">
        <f t="shared" si="362"/>
        <v/>
      </c>
      <c r="DK85" s="241">
        <f t="shared" si="363"/>
        <v>0</v>
      </c>
      <c r="DL85" s="234">
        <f t="shared" si="421"/>
        <v>0</v>
      </c>
      <c r="DM85" s="234">
        <f t="shared" si="364"/>
        <v>0</v>
      </c>
      <c r="DN85" s="234">
        <f t="shared" si="422"/>
        <v>0</v>
      </c>
      <c r="DO85" s="242">
        <f t="shared" si="423"/>
        <v>0</v>
      </c>
      <c r="DQ85" s="234">
        <f t="shared" si="424"/>
        <v>73</v>
      </c>
      <c r="DR85" s="235" t="str">
        <f t="shared" si="365"/>
        <v/>
      </c>
      <c r="DS85" s="236" t="str">
        <f>IFERROR(+VLOOKUP(DR85,'Referencia Parámetros'!$A$2:$B$15,2),"")</f>
        <v/>
      </c>
      <c r="DT85" s="1"/>
      <c r="DU85" s="1"/>
      <c r="DV85" s="136" t="str">
        <f t="shared" si="311"/>
        <v>Completar</v>
      </c>
      <c r="DW85" s="134"/>
      <c r="DX85" s="134"/>
      <c r="DY85" s="134"/>
      <c r="DZ85" s="136" t="str">
        <f t="shared" si="312"/>
        <v>Completar</v>
      </c>
      <c r="EA85" s="137" t="str">
        <f t="shared" si="313"/>
        <v>Completar</v>
      </c>
      <c r="EB85" s="137" t="str">
        <f t="shared" si="314"/>
        <v>Completar</v>
      </c>
      <c r="EC85" s="135"/>
      <c r="ED85" s="136" t="str">
        <f t="shared" si="315"/>
        <v>Completar</v>
      </c>
      <c r="EE85" s="237">
        <f t="shared" si="425"/>
        <v>0</v>
      </c>
      <c r="EF85" s="238">
        <f t="shared" si="426"/>
        <v>0</v>
      </c>
      <c r="EG85" s="239" t="str">
        <f>IFERROR(IF(EF85&gt;20*DS85,'Referencia Parámetros'!$D$20,IF(EF85&gt;10*DS85,'Referencia Parámetros'!$D$21,IF(EF85&gt;5*DS85,'Referencia Parámetros'!$D$22, IF(EF85&gt;1,'Referencia Parámetros'!$D$23,"NO APLICA")))),"")</f>
        <v/>
      </c>
      <c r="EH85" s="240" t="str">
        <f t="shared" si="366"/>
        <v/>
      </c>
      <c r="EI85" s="241">
        <f t="shared" si="367"/>
        <v>0</v>
      </c>
      <c r="EJ85" s="234">
        <f t="shared" si="427"/>
        <v>0</v>
      </c>
      <c r="EK85" s="234">
        <f t="shared" si="368"/>
        <v>0</v>
      </c>
      <c r="EL85" s="234">
        <f t="shared" si="428"/>
        <v>0</v>
      </c>
      <c r="EM85" s="242">
        <f t="shared" si="429"/>
        <v>0</v>
      </c>
      <c r="EO85" s="234">
        <f t="shared" si="430"/>
        <v>73</v>
      </c>
      <c r="EP85" s="235" t="str">
        <f t="shared" si="369"/>
        <v/>
      </c>
      <c r="EQ85" s="236" t="str">
        <f>IFERROR(+VLOOKUP(EP85,'Referencia Parámetros'!$A$2:$B$15,2),"")</f>
        <v/>
      </c>
      <c r="ER85" s="1"/>
      <c r="ES85" s="1"/>
      <c r="ET85" s="136" t="str">
        <f t="shared" si="316"/>
        <v>Completar</v>
      </c>
      <c r="EU85" s="134"/>
      <c r="EV85" s="134"/>
      <c r="EW85" s="134"/>
      <c r="EX85" s="136" t="str">
        <f t="shared" si="317"/>
        <v>Completar</v>
      </c>
      <c r="EY85" s="137" t="str">
        <f t="shared" si="318"/>
        <v>Completar</v>
      </c>
      <c r="EZ85" s="137" t="str">
        <f t="shared" si="319"/>
        <v>Completar</v>
      </c>
      <c r="FA85" s="135"/>
      <c r="FB85" s="136" t="str">
        <f t="shared" si="320"/>
        <v>Completar</v>
      </c>
      <c r="FC85" s="237">
        <f t="shared" si="431"/>
        <v>0</v>
      </c>
      <c r="FD85" s="238">
        <f t="shared" si="432"/>
        <v>0</v>
      </c>
      <c r="FE85" s="239" t="str">
        <f>IFERROR(IF(FD85&gt;20*EQ85,'Referencia Parámetros'!$D$20,IF(FD85&gt;10*EQ85,'Referencia Parámetros'!$D$21,IF(FD85&gt;5*EQ85,'Referencia Parámetros'!$D$22, IF(FD85&gt;1,'Referencia Parámetros'!$D$23,"NO APLICA")))),"")</f>
        <v/>
      </c>
      <c r="FF85" s="240" t="str">
        <f t="shared" si="370"/>
        <v/>
      </c>
      <c r="FG85" s="241">
        <f t="shared" si="371"/>
        <v>0</v>
      </c>
      <c r="FH85" s="234">
        <f t="shared" si="433"/>
        <v>0</v>
      </c>
      <c r="FI85" s="234">
        <f t="shared" si="372"/>
        <v>0</v>
      </c>
      <c r="FJ85" s="234">
        <f t="shared" si="434"/>
        <v>0</v>
      </c>
      <c r="FK85" s="242">
        <f t="shared" si="435"/>
        <v>0</v>
      </c>
      <c r="FM85" s="234">
        <f t="shared" si="436"/>
        <v>73</v>
      </c>
      <c r="FN85" s="235" t="str">
        <f t="shared" si="373"/>
        <v/>
      </c>
      <c r="FO85" s="236" t="str">
        <f>IFERROR(+VLOOKUP(FN85,'Referencia Parámetros'!$A$2:$B$15,2),"")</f>
        <v/>
      </c>
      <c r="FP85" s="1"/>
      <c r="FQ85" s="1"/>
      <c r="FR85" s="136" t="str">
        <f t="shared" si="321"/>
        <v>Completar</v>
      </c>
      <c r="FS85" s="134"/>
      <c r="FT85" s="134"/>
      <c r="FU85" s="134"/>
      <c r="FV85" s="136" t="str">
        <f t="shared" si="322"/>
        <v>Completar</v>
      </c>
      <c r="FW85" s="137" t="str">
        <f t="shared" si="323"/>
        <v>Completar</v>
      </c>
      <c r="FX85" s="137" t="str">
        <f t="shared" si="324"/>
        <v>Completar</v>
      </c>
      <c r="FY85" s="135"/>
      <c r="FZ85" s="136" t="str">
        <f t="shared" si="325"/>
        <v>Completar</v>
      </c>
      <c r="GA85" s="237">
        <f t="shared" si="437"/>
        <v>0</v>
      </c>
      <c r="GB85" s="238">
        <f t="shared" si="438"/>
        <v>0</v>
      </c>
      <c r="GC85" s="239" t="str">
        <f>IFERROR(IF(GB85&gt;20*FO85,'Referencia Parámetros'!$D$20,IF(GB85&gt;10*FO85,'Referencia Parámetros'!$D$21,IF(GB85&gt;5*FO85,'Referencia Parámetros'!$D$22, IF(GB85&gt;1,'Referencia Parámetros'!$D$23,"NO APLICA")))),"")</f>
        <v/>
      </c>
      <c r="GD85" s="240" t="str">
        <f t="shared" si="374"/>
        <v/>
      </c>
      <c r="GE85" s="241">
        <f t="shared" si="375"/>
        <v>0</v>
      </c>
      <c r="GF85" s="234">
        <f t="shared" si="439"/>
        <v>0</v>
      </c>
      <c r="GG85" s="234">
        <f t="shared" si="376"/>
        <v>0</v>
      </c>
      <c r="GH85" s="234">
        <f t="shared" si="440"/>
        <v>0</v>
      </c>
      <c r="GI85" s="242">
        <f t="shared" si="441"/>
        <v>0</v>
      </c>
      <c r="GK85" s="234">
        <f t="shared" si="442"/>
        <v>73</v>
      </c>
      <c r="GL85" s="235" t="str">
        <f t="shared" si="377"/>
        <v/>
      </c>
      <c r="GM85" s="236" t="str">
        <f>IFERROR(+VLOOKUP(GL85,'Referencia Parámetros'!$A$2:$B$15,2),"")</f>
        <v/>
      </c>
      <c r="GN85" s="1"/>
      <c r="GO85" s="1"/>
      <c r="GP85" s="136" t="str">
        <f t="shared" si="326"/>
        <v>Completar</v>
      </c>
      <c r="GQ85" s="134"/>
      <c r="GR85" s="134"/>
      <c r="GS85" s="134"/>
      <c r="GT85" s="136" t="str">
        <f t="shared" si="327"/>
        <v>Completar</v>
      </c>
      <c r="GU85" s="137" t="str">
        <f t="shared" si="328"/>
        <v>Completar</v>
      </c>
      <c r="GV85" s="137" t="str">
        <f t="shared" si="329"/>
        <v>Completar</v>
      </c>
      <c r="GW85" s="135"/>
      <c r="GX85" s="136" t="str">
        <f t="shared" si="330"/>
        <v>Completar</v>
      </c>
      <c r="GY85" s="237">
        <f t="shared" si="443"/>
        <v>0</v>
      </c>
      <c r="GZ85" s="238">
        <f t="shared" si="444"/>
        <v>0</v>
      </c>
      <c r="HA85" s="239" t="str">
        <f>IFERROR(IF(GZ85&gt;20*GM85,'Referencia Parámetros'!$D$20,IF(GZ85&gt;10*GM85,'Referencia Parámetros'!$D$21,IF(GZ85&gt;5*GM85,'Referencia Parámetros'!$D$22, IF(GZ85&gt;1,'Referencia Parámetros'!$D$23,"NO APLICA")))),"")</f>
        <v/>
      </c>
      <c r="HB85" s="240" t="str">
        <f t="shared" si="378"/>
        <v/>
      </c>
      <c r="HC85" s="241">
        <f t="shared" si="379"/>
        <v>0</v>
      </c>
      <c r="HD85" s="234">
        <f t="shared" si="445"/>
        <v>0</v>
      </c>
      <c r="HE85" s="234">
        <f t="shared" si="380"/>
        <v>0</v>
      </c>
      <c r="HF85" s="234">
        <f t="shared" si="446"/>
        <v>0</v>
      </c>
      <c r="HG85" s="242">
        <f t="shared" si="447"/>
        <v>0</v>
      </c>
      <c r="HI85" s="234">
        <f t="shared" si="448"/>
        <v>73</v>
      </c>
      <c r="HJ85" s="235" t="str">
        <f t="shared" si="381"/>
        <v/>
      </c>
      <c r="HK85" s="236" t="str">
        <f>IFERROR(+VLOOKUP(HJ85,'Referencia Parámetros'!$A$2:$B$15,2),"")</f>
        <v/>
      </c>
      <c r="HL85" s="1"/>
      <c r="HM85" s="1"/>
      <c r="HN85" s="136" t="str">
        <f t="shared" si="331"/>
        <v>Completar</v>
      </c>
      <c r="HO85" s="134"/>
      <c r="HP85" s="134"/>
      <c r="HQ85" s="134"/>
      <c r="HR85" s="136" t="str">
        <f t="shared" si="332"/>
        <v>Completar</v>
      </c>
      <c r="HS85" s="137" t="str">
        <f t="shared" si="333"/>
        <v>Completar</v>
      </c>
      <c r="HT85" s="137" t="str">
        <f t="shared" si="334"/>
        <v>Completar</v>
      </c>
      <c r="HU85" s="135"/>
      <c r="HV85" s="136" t="str">
        <f t="shared" si="335"/>
        <v>Completar</v>
      </c>
      <c r="HW85" s="237">
        <f t="shared" si="449"/>
        <v>0</v>
      </c>
      <c r="HX85" s="238">
        <f t="shared" si="450"/>
        <v>0</v>
      </c>
      <c r="HY85" s="239" t="str">
        <f>IFERROR(IF(HX85&gt;20*HK85,'Referencia Parámetros'!$D$20,IF(HX85&gt;10*HK85,'Referencia Parámetros'!$D$21,IF(HX85&gt;5*HK85,'Referencia Parámetros'!$D$22, IF(HX85&gt;1,'Referencia Parámetros'!$D$23,"NO APLICA")))),"")</f>
        <v/>
      </c>
      <c r="HZ85" s="240" t="str">
        <f t="shared" si="382"/>
        <v/>
      </c>
      <c r="IA85" s="241">
        <f t="shared" si="383"/>
        <v>0</v>
      </c>
      <c r="IB85" s="234">
        <f t="shared" si="451"/>
        <v>0</v>
      </c>
      <c r="IC85" s="234">
        <f t="shared" si="384"/>
        <v>0</v>
      </c>
      <c r="ID85" s="234">
        <f t="shared" si="452"/>
        <v>0</v>
      </c>
      <c r="IE85" s="242">
        <f t="shared" si="453"/>
        <v>0</v>
      </c>
      <c r="IG85" s="234">
        <f t="shared" si="454"/>
        <v>73</v>
      </c>
      <c r="IH85" s="235" t="str">
        <f t="shared" si="385"/>
        <v/>
      </c>
      <c r="II85" s="236" t="str">
        <f>IFERROR(+VLOOKUP(IH85,'Referencia Parámetros'!$A$2:$B$15,2),"")</f>
        <v/>
      </c>
      <c r="IJ85" s="1"/>
      <c r="IK85" s="1"/>
      <c r="IL85" s="136" t="str">
        <f t="shared" si="336"/>
        <v>Completar</v>
      </c>
      <c r="IM85" s="134"/>
      <c r="IN85" s="134"/>
      <c r="IO85" s="134"/>
      <c r="IP85" s="136" t="str">
        <f t="shared" si="337"/>
        <v>Completar</v>
      </c>
      <c r="IQ85" s="137" t="str">
        <f t="shared" si="338"/>
        <v>Completar</v>
      </c>
      <c r="IR85" s="137" t="str">
        <f t="shared" si="339"/>
        <v>Completar</v>
      </c>
      <c r="IS85" s="135"/>
      <c r="IT85" s="136" t="str">
        <f t="shared" si="340"/>
        <v>Completar</v>
      </c>
      <c r="IU85" s="237">
        <f t="shared" si="455"/>
        <v>0</v>
      </c>
      <c r="IV85" s="238">
        <f t="shared" si="456"/>
        <v>0</v>
      </c>
      <c r="IW85" s="239" t="str">
        <f>IFERROR(IF(IV85&gt;20*II85,'Referencia Parámetros'!$D$20,IF(IV85&gt;10*II85,'Referencia Parámetros'!$D$21,IF(IV85&gt;5*II85,'Referencia Parámetros'!$D$22, IF(IV85&gt;1,'Referencia Parámetros'!$D$23,"NO APLICA")))),"")</f>
        <v/>
      </c>
      <c r="IX85" s="240" t="str">
        <f t="shared" si="386"/>
        <v/>
      </c>
      <c r="IY85" s="241">
        <f t="shared" si="387"/>
        <v>0</v>
      </c>
      <c r="IZ85" s="234">
        <f t="shared" si="457"/>
        <v>0</v>
      </c>
      <c r="JA85" s="234">
        <f t="shared" si="388"/>
        <v>0</v>
      </c>
      <c r="JB85" s="234">
        <f t="shared" si="458"/>
        <v>0</v>
      </c>
      <c r="JC85" s="242">
        <f t="shared" si="459"/>
        <v>0</v>
      </c>
      <c r="JD85" s="198"/>
      <c r="JE85" s="234">
        <f t="shared" si="460"/>
        <v>73</v>
      </c>
      <c r="JF85" s="235" t="str">
        <f t="shared" si="389"/>
        <v/>
      </c>
      <c r="JG85" s="236" t="str">
        <f>IFERROR(+VLOOKUP(JF85,'Referencia Parámetros'!$A$2:$B$15,2),"")</f>
        <v/>
      </c>
      <c r="JH85" s="1"/>
      <c r="JI85" s="1"/>
      <c r="JJ85" s="136" t="str">
        <f t="shared" si="341"/>
        <v>Completar</v>
      </c>
      <c r="JK85" s="134"/>
      <c r="JL85" s="134"/>
      <c r="JM85" s="134"/>
      <c r="JN85" s="136" t="str">
        <f t="shared" si="342"/>
        <v>Completar</v>
      </c>
      <c r="JO85" s="137" t="str">
        <f t="shared" si="343"/>
        <v>Completar</v>
      </c>
      <c r="JP85" s="137" t="str">
        <f t="shared" si="344"/>
        <v>Completar</v>
      </c>
      <c r="JQ85" s="135"/>
      <c r="JR85" s="136" t="str">
        <f t="shared" si="345"/>
        <v>Completar</v>
      </c>
      <c r="JS85" s="237">
        <f t="shared" si="461"/>
        <v>0</v>
      </c>
      <c r="JT85" s="238">
        <f t="shared" si="462"/>
        <v>0</v>
      </c>
      <c r="JU85" s="239" t="str">
        <f>IFERROR(IF(JT85&gt;20*JG85,'Referencia Parámetros'!$D$20,IF(JT85&gt;10*JG85,'Referencia Parámetros'!$D$21,IF(JT85&gt;5*JG85,'Referencia Parámetros'!$D$22, IF(JT85&gt;1,'Referencia Parámetros'!$D$23,"NO APLICA")))),"")</f>
        <v/>
      </c>
      <c r="JV85" s="240" t="str">
        <f t="shared" si="390"/>
        <v/>
      </c>
      <c r="JW85" s="241">
        <f t="shared" si="391"/>
        <v>0</v>
      </c>
      <c r="JX85" s="234">
        <f t="shared" si="463"/>
        <v>0</v>
      </c>
      <c r="JY85" s="234">
        <f t="shared" si="392"/>
        <v>0</v>
      </c>
      <c r="JZ85" s="234">
        <f t="shared" si="464"/>
        <v>0</v>
      </c>
      <c r="KA85" s="242">
        <f t="shared" si="465"/>
        <v>0</v>
      </c>
    </row>
    <row r="86" spans="1:287" x14ac:dyDescent="0.25">
      <c r="A86" s="234">
        <f t="shared" si="393"/>
        <v>74</v>
      </c>
      <c r="B86" s="235" t="str">
        <f t="shared" si="394"/>
        <v/>
      </c>
      <c r="C86" s="236" t="str">
        <f>+IFERROR(VLOOKUP(B86,'Referencia Parámetros'!$A$2:$B$18,2),"")</f>
        <v/>
      </c>
      <c r="D86" s="1"/>
      <c r="E86" s="1"/>
      <c r="F86" s="136" t="str">
        <f>IFERROR(+VLOOKUP(D86,'Año 1'!JI$14:JK$113,3,FALSE),"Completar")</f>
        <v>Completar</v>
      </c>
      <c r="G86" s="134"/>
      <c r="H86" s="134"/>
      <c r="I86" s="134"/>
      <c r="J86" s="136" t="str">
        <f>+IFERROR(VLOOKUP(D86,'Año 1'!JI$14:JS$113,7,0),"Completar")</f>
        <v>Completar</v>
      </c>
      <c r="K86" s="137" t="str">
        <f>IFERROR(VLOOKUP(D86,'Año 1'!JI$14:JS$113,8,FALSE),"Completar")</f>
        <v>Completar</v>
      </c>
      <c r="L86" s="137" t="str">
        <f>IFERROR(VLOOKUP(D86,'Año 1'!JI$14:JS$113,9,FALSE),"Completar")</f>
        <v>Completar</v>
      </c>
      <c r="M86" s="135"/>
      <c r="N86" s="136" t="str">
        <f>IFERROR(VLOOKUP(D86,'Año 1'!JI$14:JS$113,11,FALSE),"Completar")</f>
        <v>Completar</v>
      </c>
      <c r="O86" s="237">
        <f t="shared" si="395"/>
        <v>0</v>
      </c>
      <c r="P86" s="238">
        <f t="shared" si="396"/>
        <v>0</v>
      </c>
      <c r="Q86" s="239" t="str">
        <f>IFERROR(IF(P86&gt;20*C86,'Referencia Parámetros'!$D$20,IF(P86&gt;10*C86,'Referencia Parámetros'!$D$21,IF(P86&gt;5*C86,'Referencia Parámetros'!$D$22, IF(P86&gt;1,'Referencia Parámetros'!$D$23,"NO APLICA")))),"")</f>
        <v/>
      </c>
      <c r="R86" s="240" t="str">
        <f t="shared" si="346"/>
        <v/>
      </c>
      <c r="S86" s="241">
        <f t="shared" si="347"/>
        <v>0</v>
      </c>
      <c r="T86" s="234">
        <f t="shared" si="397"/>
        <v>0</v>
      </c>
      <c r="U86" s="234">
        <f t="shared" si="348"/>
        <v>0</v>
      </c>
      <c r="V86" s="234">
        <f t="shared" si="398"/>
        <v>0</v>
      </c>
      <c r="W86" s="242">
        <f t="shared" si="399"/>
        <v>0</v>
      </c>
      <c r="Y86" s="234">
        <f t="shared" si="400"/>
        <v>74</v>
      </c>
      <c r="Z86" s="235" t="str">
        <f t="shared" si="349"/>
        <v/>
      </c>
      <c r="AA86" s="236" t="str">
        <f>IFERROR(VLOOKUP(Z86,'Referencia Parámetros'!$A$2:$B$15,2),"")</f>
        <v/>
      </c>
      <c r="AB86" s="1"/>
      <c r="AC86" s="1"/>
      <c r="AD86" s="136" t="str">
        <f t="shared" si="291"/>
        <v>Completar</v>
      </c>
      <c r="AE86" s="134"/>
      <c r="AF86" s="134"/>
      <c r="AG86" s="134"/>
      <c r="AH86" s="136" t="str">
        <f t="shared" si="292"/>
        <v>Completar</v>
      </c>
      <c r="AI86" s="137" t="str">
        <f t="shared" si="293"/>
        <v>Completar</v>
      </c>
      <c r="AJ86" s="137" t="str">
        <f t="shared" si="294"/>
        <v>Completar</v>
      </c>
      <c r="AK86" s="135"/>
      <c r="AL86" s="136" t="str">
        <f t="shared" si="295"/>
        <v>Completar</v>
      </c>
      <c r="AM86" s="237">
        <f t="shared" si="401"/>
        <v>0</v>
      </c>
      <c r="AN86" s="238">
        <f t="shared" si="402"/>
        <v>0</v>
      </c>
      <c r="AO86" s="239" t="str">
        <f>IFERROR(IF(AN86&gt;20*AA86,'Referencia Parámetros'!$D$20,IF(AN86&gt;10*AA86,'Referencia Parámetros'!$D$21,IF(AN86&gt;5*AA86,'Referencia Parámetros'!$D$22, IF(AN86&gt;1,'Referencia Parámetros'!$D$23,"NO APLICA")))),"")</f>
        <v/>
      </c>
      <c r="AP86" s="240" t="str">
        <f t="shared" si="350"/>
        <v/>
      </c>
      <c r="AQ86" s="241">
        <f t="shared" si="351"/>
        <v>0</v>
      </c>
      <c r="AR86" s="234">
        <f t="shared" si="403"/>
        <v>0</v>
      </c>
      <c r="AS86" s="234">
        <f t="shared" si="352"/>
        <v>0</v>
      </c>
      <c r="AT86" s="234">
        <f t="shared" si="404"/>
        <v>0</v>
      </c>
      <c r="AU86" s="242">
        <f t="shared" si="405"/>
        <v>0</v>
      </c>
      <c r="AW86" s="234">
        <f t="shared" si="406"/>
        <v>74</v>
      </c>
      <c r="AX86" s="235" t="str">
        <f t="shared" si="353"/>
        <v/>
      </c>
      <c r="AY86" s="236" t="str">
        <f>IFERROR(VLOOKUP(AX86,'Referencia Parámetros'!$A$2:$B$15,2),"")</f>
        <v/>
      </c>
      <c r="AZ86" s="1"/>
      <c r="BA86" s="1"/>
      <c r="BB86" s="136" t="str">
        <f t="shared" si="296"/>
        <v>Completar</v>
      </c>
      <c r="BC86" s="134"/>
      <c r="BD86" s="134"/>
      <c r="BE86" s="134"/>
      <c r="BF86" s="136" t="str">
        <f t="shared" si="297"/>
        <v>Completar</v>
      </c>
      <c r="BG86" s="137" t="str">
        <f t="shared" si="298"/>
        <v>Completar</v>
      </c>
      <c r="BH86" s="137" t="str">
        <f t="shared" si="299"/>
        <v>Completar</v>
      </c>
      <c r="BI86" s="135"/>
      <c r="BJ86" s="136" t="str">
        <f t="shared" si="300"/>
        <v>Completar</v>
      </c>
      <c r="BK86" s="237">
        <f t="shared" si="407"/>
        <v>0</v>
      </c>
      <c r="BL86" s="238">
        <f t="shared" si="408"/>
        <v>0</v>
      </c>
      <c r="BM86" s="239" t="str">
        <f>IFERROR(IF(BL86&gt;20*AY86,'Referencia Parámetros'!$D$20,IF(BL86&gt;10*AY86,'Referencia Parámetros'!$D$21,IF(BL86&gt;5*AY86,'Referencia Parámetros'!$D$22, IF(BL86&gt;1,'Referencia Parámetros'!$D$23,"NO APLICA")))),"")</f>
        <v/>
      </c>
      <c r="BN86" s="240" t="str">
        <f t="shared" si="354"/>
        <v/>
      </c>
      <c r="BO86" s="241">
        <f t="shared" si="355"/>
        <v>0</v>
      </c>
      <c r="BP86" s="234">
        <f t="shared" si="409"/>
        <v>0</v>
      </c>
      <c r="BQ86" s="234">
        <f t="shared" si="356"/>
        <v>0</v>
      </c>
      <c r="BR86" s="234">
        <f t="shared" si="410"/>
        <v>0</v>
      </c>
      <c r="BS86" s="242">
        <f t="shared" si="411"/>
        <v>0</v>
      </c>
      <c r="BU86" s="234">
        <f t="shared" si="412"/>
        <v>74</v>
      </c>
      <c r="BV86" s="235" t="str">
        <f t="shared" si="357"/>
        <v/>
      </c>
      <c r="BW86" s="236" t="str">
        <f>IFERROR(VLOOKUP(BV86,'Referencia Parámetros'!$A$2:$B$15,2),"")</f>
        <v/>
      </c>
      <c r="BX86" s="1"/>
      <c r="BY86" s="1"/>
      <c r="BZ86" s="136" t="str">
        <f t="shared" si="301"/>
        <v>Completar</v>
      </c>
      <c r="CA86" s="134"/>
      <c r="CB86" s="134"/>
      <c r="CC86" s="134"/>
      <c r="CD86" s="136" t="str">
        <f t="shared" si="302"/>
        <v>Completar</v>
      </c>
      <c r="CE86" s="137" t="str">
        <f t="shared" si="303"/>
        <v>Completar</v>
      </c>
      <c r="CF86" s="137" t="str">
        <f t="shared" si="304"/>
        <v>Completar</v>
      </c>
      <c r="CG86" s="135"/>
      <c r="CH86" s="136" t="str">
        <f t="shared" si="305"/>
        <v>Completar</v>
      </c>
      <c r="CI86" s="237">
        <f t="shared" si="413"/>
        <v>0</v>
      </c>
      <c r="CJ86" s="238">
        <f t="shared" si="414"/>
        <v>0</v>
      </c>
      <c r="CK86" s="239" t="str">
        <f>IFERROR(IF(CJ86&gt;20*BW86,'Referencia Parámetros'!$D$20,IF(CJ86&gt;10*BW86,'Referencia Parámetros'!$D$21,IF(CJ86&gt;5*BW86,'Referencia Parámetros'!$D$22, IF(CJ86&gt;1,'Referencia Parámetros'!$D$23,"NO APLICA")))),"")</f>
        <v/>
      </c>
      <c r="CL86" s="240" t="str">
        <f t="shared" si="358"/>
        <v/>
      </c>
      <c r="CM86" s="241">
        <f t="shared" si="359"/>
        <v>0</v>
      </c>
      <c r="CN86" s="234">
        <f t="shared" si="415"/>
        <v>0</v>
      </c>
      <c r="CO86" s="234">
        <f t="shared" si="360"/>
        <v>0</v>
      </c>
      <c r="CP86" s="234">
        <f t="shared" si="416"/>
        <v>0</v>
      </c>
      <c r="CQ86" s="242">
        <f t="shared" si="417"/>
        <v>0</v>
      </c>
      <c r="CS86" s="234">
        <f t="shared" si="418"/>
        <v>74</v>
      </c>
      <c r="CT86" s="235" t="str">
        <f t="shared" si="361"/>
        <v/>
      </c>
      <c r="CU86" s="236" t="str">
        <f>IFERROR(+VLOOKUP(CT86,'Referencia Parámetros'!$A$2:$B$15,2),"")</f>
        <v/>
      </c>
      <c r="CV86" s="1"/>
      <c r="CW86" s="1"/>
      <c r="CX86" s="136" t="str">
        <f t="shared" si="306"/>
        <v>Completar</v>
      </c>
      <c r="CY86" s="134"/>
      <c r="CZ86" s="134"/>
      <c r="DA86" s="134"/>
      <c r="DB86" s="136" t="str">
        <f t="shared" si="307"/>
        <v>Completar</v>
      </c>
      <c r="DC86" s="137" t="str">
        <f t="shared" si="308"/>
        <v>Completar</v>
      </c>
      <c r="DD86" s="137" t="str">
        <f t="shared" si="309"/>
        <v>Completar</v>
      </c>
      <c r="DE86" s="135"/>
      <c r="DF86" s="136" t="str">
        <f t="shared" si="310"/>
        <v>Completar</v>
      </c>
      <c r="DG86" s="237">
        <f t="shared" si="419"/>
        <v>0</v>
      </c>
      <c r="DH86" s="238">
        <f t="shared" si="420"/>
        <v>0</v>
      </c>
      <c r="DI86" s="239" t="str">
        <f>IFERROR(IF(DH86&gt;20*CU86,'Referencia Parámetros'!$D$20,IF(DH86&gt;10*CU86,'Referencia Parámetros'!$D$21,IF(DH86&gt;5*CU86,'Referencia Parámetros'!$D$22, IF(DH86&gt;1,'Referencia Parámetros'!$D$23,"NO APLICA")))),"")</f>
        <v/>
      </c>
      <c r="DJ86" s="240" t="str">
        <f t="shared" si="362"/>
        <v/>
      </c>
      <c r="DK86" s="241">
        <f t="shared" si="363"/>
        <v>0</v>
      </c>
      <c r="DL86" s="234">
        <f t="shared" si="421"/>
        <v>0</v>
      </c>
      <c r="DM86" s="234">
        <f t="shared" si="364"/>
        <v>0</v>
      </c>
      <c r="DN86" s="234">
        <f t="shared" si="422"/>
        <v>0</v>
      </c>
      <c r="DO86" s="242">
        <f t="shared" si="423"/>
        <v>0</v>
      </c>
      <c r="DQ86" s="234">
        <f t="shared" si="424"/>
        <v>74</v>
      </c>
      <c r="DR86" s="235" t="str">
        <f t="shared" si="365"/>
        <v/>
      </c>
      <c r="DS86" s="236" t="str">
        <f>IFERROR(+VLOOKUP(DR86,'Referencia Parámetros'!$A$2:$B$15,2),"")</f>
        <v/>
      </c>
      <c r="DT86" s="1"/>
      <c r="DU86" s="1"/>
      <c r="DV86" s="136" t="str">
        <f t="shared" si="311"/>
        <v>Completar</v>
      </c>
      <c r="DW86" s="134"/>
      <c r="DX86" s="134"/>
      <c r="DY86" s="134"/>
      <c r="DZ86" s="136" t="str">
        <f t="shared" si="312"/>
        <v>Completar</v>
      </c>
      <c r="EA86" s="137" t="str">
        <f t="shared" si="313"/>
        <v>Completar</v>
      </c>
      <c r="EB86" s="137" t="str">
        <f t="shared" si="314"/>
        <v>Completar</v>
      </c>
      <c r="EC86" s="135"/>
      <c r="ED86" s="136" t="str">
        <f t="shared" si="315"/>
        <v>Completar</v>
      </c>
      <c r="EE86" s="237">
        <f t="shared" si="425"/>
        <v>0</v>
      </c>
      <c r="EF86" s="238">
        <f t="shared" si="426"/>
        <v>0</v>
      </c>
      <c r="EG86" s="239" t="str">
        <f>IFERROR(IF(EF86&gt;20*DS86,'Referencia Parámetros'!$D$20,IF(EF86&gt;10*DS86,'Referencia Parámetros'!$D$21,IF(EF86&gt;5*DS86,'Referencia Parámetros'!$D$22, IF(EF86&gt;1,'Referencia Parámetros'!$D$23,"NO APLICA")))),"")</f>
        <v/>
      </c>
      <c r="EH86" s="240" t="str">
        <f t="shared" si="366"/>
        <v/>
      </c>
      <c r="EI86" s="241">
        <f t="shared" si="367"/>
        <v>0</v>
      </c>
      <c r="EJ86" s="234">
        <f t="shared" si="427"/>
        <v>0</v>
      </c>
      <c r="EK86" s="234">
        <f t="shared" si="368"/>
        <v>0</v>
      </c>
      <c r="EL86" s="234">
        <f t="shared" si="428"/>
        <v>0</v>
      </c>
      <c r="EM86" s="242">
        <f t="shared" si="429"/>
        <v>0</v>
      </c>
      <c r="EO86" s="234">
        <f t="shared" si="430"/>
        <v>74</v>
      </c>
      <c r="EP86" s="235" t="str">
        <f t="shared" si="369"/>
        <v/>
      </c>
      <c r="EQ86" s="236" t="str">
        <f>IFERROR(+VLOOKUP(EP86,'Referencia Parámetros'!$A$2:$B$15,2),"")</f>
        <v/>
      </c>
      <c r="ER86" s="1"/>
      <c r="ES86" s="1"/>
      <c r="ET86" s="136" t="str">
        <f t="shared" si="316"/>
        <v>Completar</v>
      </c>
      <c r="EU86" s="134"/>
      <c r="EV86" s="134"/>
      <c r="EW86" s="134"/>
      <c r="EX86" s="136" t="str">
        <f t="shared" si="317"/>
        <v>Completar</v>
      </c>
      <c r="EY86" s="137" t="str">
        <f t="shared" si="318"/>
        <v>Completar</v>
      </c>
      <c r="EZ86" s="137" t="str">
        <f t="shared" si="319"/>
        <v>Completar</v>
      </c>
      <c r="FA86" s="135"/>
      <c r="FB86" s="136" t="str">
        <f t="shared" si="320"/>
        <v>Completar</v>
      </c>
      <c r="FC86" s="237">
        <f t="shared" si="431"/>
        <v>0</v>
      </c>
      <c r="FD86" s="238">
        <f t="shared" si="432"/>
        <v>0</v>
      </c>
      <c r="FE86" s="239" t="str">
        <f>IFERROR(IF(FD86&gt;20*EQ86,'Referencia Parámetros'!$D$20,IF(FD86&gt;10*EQ86,'Referencia Parámetros'!$D$21,IF(FD86&gt;5*EQ86,'Referencia Parámetros'!$D$22, IF(FD86&gt;1,'Referencia Parámetros'!$D$23,"NO APLICA")))),"")</f>
        <v/>
      </c>
      <c r="FF86" s="240" t="str">
        <f t="shared" si="370"/>
        <v/>
      </c>
      <c r="FG86" s="241">
        <f t="shared" si="371"/>
        <v>0</v>
      </c>
      <c r="FH86" s="234">
        <f t="shared" si="433"/>
        <v>0</v>
      </c>
      <c r="FI86" s="234">
        <f t="shared" si="372"/>
        <v>0</v>
      </c>
      <c r="FJ86" s="234">
        <f t="shared" si="434"/>
        <v>0</v>
      </c>
      <c r="FK86" s="242">
        <f t="shared" si="435"/>
        <v>0</v>
      </c>
      <c r="FM86" s="234">
        <f t="shared" si="436"/>
        <v>74</v>
      </c>
      <c r="FN86" s="235" t="str">
        <f t="shared" si="373"/>
        <v/>
      </c>
      <c r="FO86" s="236" t="str">
        <f>IFERROR(+VLOOKUP(FN86,'Referencia Parámetros'!$A$2:$B$15,2),"")</f>
        <v/>
      </c>
      <c r="FP86" s="1"/>
      <c r="FQ86" s="1"/>
      <c r="FR86" s="136" t="str">
        <f t="shared" si="321"/>
        <v>Completar</v>
      </c>
      <c r="FS86" s="134"/>
      <c r="FT86" s="134"/>
      <c r="FU86" s="134"/>
      <c r="FV86" s="136" t="str">
        <f t="shared" si="322"/>
        <v>Completar</v>
      </c>
      <c r="FW86" s="137" t="str">
        <f t="shared" si="323"/>
        <v>Completar</v>
      </c>
      <c r="FX86" s="137" t="str">
        <f t="shared" si="324"/>
        <v>Completar</v>
      </c>
      <c r="FY86" s="135"/>
      <c r="FZ86" s="136" t="str">
        <f t="shared" si="325"/>
        <v>Completar</v>
      </c>
      <c r="GA86" s="237">
        <f t="shared" si="437"/>
        <v>0</v>
      </c>
      <c r="GB86" s="238">
        <f t="shared" si="438"/>
        <v>0</v>
      </c>
      <c r="GC86" s="239" t="str">
        <f>IFERROR(IF(GB86&gt;20*FO86,'Referencia Parámetros'!$D$20,IF(GB86&gt;10*FO86,'Referencia Parámetros'!$D$21,IF(GB86&gt;5*FO86,'Referencia Parámetros'!$D$22, IF(GB86&gt;1,'Referencia Parámetros'!$D$23,"NO APLICA")))),"")</f>
        <v/>
      </c>
      <c r="GD86" s="240" t="str">
        <f t="shared" si="374"/>
        <v/>
      </c>
      <c r="GE86" s="241">
        <f t="shared" si="375"/>
        <v>0</v>
      </c>
      <c r="GF86" s="234">
        <f t="shared" si="439"/>
        <v>0</v>
      </c>
      <c r="GG86" s="234">
        <f t="shared" si="376"/>
        <v>0</v>
      </c>
      <c r="GH86" s="234">
        <f t="shared" si="440"/>
        <v>0</v>
      </c>
      <c r="GI86" s="242">
        <f t="shared" si="441"/>
        <v>0</v>
      </c>
      <c r="GK86" s="234">
        <f t="shared" si="442"/>
        <v>74</v>
      </c>
      <c r="GL86" s="235" t="str">
        <f t="shared" si="377"/>
        <v/>
      </c>
      <c r="GM86" s="236" t="str">
        <f>IFERROR(+VLOOKUP(GL86,'Referencia Parámetros'!$A$2:$B$15,2),"")</f>
        <v/>
      </c>
      <c r="GN86" s="1"/>
      <c r="GO86" s="1"/>
      <c r="GP86" s="136" t="str">
        <f t="shared" si="326"/>
        <v>Completar</v>
      </c>
      <c r="GQ86" s="134"/>
      <c r="GR86" s="134"/>
      <c r="GS86" s="134"/>
      <c r="GT86" s="136" t="str">
        <f t="shared" si="327"/>
        <v>Completar</v>
      </c>
      <c r="GU86" s="137" t="str">
        <f t="shared" si="328"/>
        <v>Completar</v>
      </c>
      <c r="GV86" s="137" t="str">
        <f t="shared" si="329"/>
        <v>Completar</v>
      </c>
      <c r="GW86" s="135"/>
      <c r="GX86" s="136" t="str">
        <f t="shared" si="330"/>
        <v>Completar</v>
      </c>
      <c r="GY86" s="237">
        <f t="shared" si="443"/>
        <v>0</v>
      </c>
      <c r="GZ86" s="238">
        <f t="shared" si="444"/>
        <v>0</v>
      </c>
      <c r="HA86" s="239" t="str">
        <f>IFERROR(IF(GZ86&gt;20*GM86,'Referencia Parámetros'!$D$20,IF(GZ86&gt;10*GM86,'Referencia Parámetros'!$D$21,IF(GZ86&gt;5*GM86,'Referencia Parámetros'!$D$22, IF(GZ86&gt;1,'Referencia Parámetros'!$D$23,"NO APLICA")))),"")</f>
        <v/>
      </c>
      <c r="HB86" s="240" t="str">
        <f t="shared" si="378"/>
        <v/>
      </c>
      <c r="HC86" s="241">
        <f t="shared" si="379"/>
        <v>0</v>
      </c>
      <c r="HD86" s="234">
        <f t="shared" si="445"/>
        <v>0</v>
      </c>
      <c r="HE86" s="234">
        <f t="shared" si="380"/>
        <v>0</v>
      </c>
      <c r="HF86" s="234">
        <f t="shared" si="446"/>
        <v>0</v>
      </c>
      <c r="HG86" s="242">
        <f t="shared" si="447"/>
        <v>0</v>
      </c>
      <c r="HI86" s="234">
        <f t="shared" si="448"/>
        <v>74</v>
      </c>
      <c r="HJ86" s="235" t="str">
        <f t="shared" si="381"/>
        <v/>
      </c>
      <c r="HK86" s="236" t="str">
        <f>IFERROR(+VLOOKUP(HJ86,'Referencia Parámetros'!$A$2:$B$15,2),"")</f>
        <v/>
      </c>
      <c r="HL86" s="1"/>
      <c r="HM86" s="1"/>
      <c r="HN86" s="136" t="str">
        <f t="shared" si="331"/>
        <v>Completar</v>
      </c>
      <c r="HO86" s="134"/>
      <c r="HP86" s="134"/>
      <c r="HQ86" s="134"/>
      <c r="HR86" s="136" t="str">
        <f t="shared" si="332"/>
        <v>Completar</v>
      </c>
      <c r="HS86" s="137" t="str">
        <f t="shared" si="333"/>
        <v>Completar</v>
      </c>
      <c r="HT86" s="137" t="str">
        <f t="shared" si="334"/>
        <v>Completar</v>
      </c>
      <c r="HU86" s="135"/>
      <c r="HV86" s="136" t="str">
        <f t="shared" si="335"/>
        <v>Completar</v>
      </c>
      <c r="HW86" s="237">
        <f t="shared" si="449"/>
        <v>0</v>
      </c>
      <c r="HX86" s="238">
        <f t="shared" si="450"/>
        <v>0</v>
      </c>
      <c r="HY86" s="239" t="str">
        <f>IFERROR(IF(HX86&gt;20*HK86,'Referencia Parámetros'!$D$20,IF(HX86&gt;10*HK86,'Referencia Parámetros'!$D$21,IF(HX86&gt;5*HK86,'Referencia Parámetros'!$D$22, IF(HX86&gt;1,'Referencia Parámetros'!$D$23,"NO APLICA")))),"")</f>
        <v/>
      </c>
      <c r="HZ86" s="240" t="str">
        <f t="shared" si="382"/>
        <v/>
      </c>
      <c r="IA86" s="241">
        <f t="shared" si="383"/>
        <v>0</v>
      </c>
      <c r="IB86" s="234">
        <f t="shared" si="451"/>
        <v>0</v>
      </c>
      <c r="IC86" s="234">
        <f t="shared" si="384"/>
        <v>0</v>
      </c>
      <c r="ID86" s="234">
        <f t="shared" si="452"/>
        <v>0</v>
      </c>
      <c r="IE86" s="242">
        <f t="shared" si="453"/>
        <v>0</v>
      </c>
      <c r="IG86" s="234">
        <f t="shared" si="454"/>
        <v>74</v>
      </c>
      <c r="IH86" s="235" t="str">
        <f t="shared" si="385"/>
        <v/>
      </c>
      <c r="II86" s="236" t="str">
        <f>IFERROR(+VLOOKUP(IH86,'Referencia Parámetros'!$A$2:$B$15,2),"")</f>
        <v/>
      </c>
      <c r="IJ86" s="1"/>
      <c r="IK86" s="1"/>
      <c r="IL86" s="136" t="str">
        <f t="shared" si="336"/>
        <v>Completar</v>
      </c>
      <c r="IM86" s="134"/>
      <c r="IN86" s="134"/>
      <c r="IO86" s="134"/>
      <c r="IP86" s="136" t="str">
        <f t="shared" si="337"/>
        <v>Completar</v>
      </c>
      <c r="IQ86" s="137" t="str">
        <f t="shared" si="338"/>
        <v>Completar</v>
      </c>
      <c r="IR86" s="137" t="str">
        <f t="shared" si="339"/>
        <v>Completar</v>
      </c>
      <c r="IS86" s="135"/>
      <c r="IT86" s="136" t="str">
        <f t="shared" si="340"/>
        <v>Completar</v>
      </c>
      <c r="IU86" s="237">
        <f t="shared" si="455"/>
        <v>0</v>
      </c>
      <c r="IV86" s="238">
        <f t="shared" si="456"/>
        <v>0</v>
      </c>
      <c r="IW86" s="239" t="str">
        <f>IFERROR(IF(IV86&gt;20*II86,'Referencia Parámetros'!$D$20,IF(IV86&gt;10*II86,'Referencia Parámetros'!$D$21,IF(IV86&gt;5*II86,'Referencia Parámetros'!$D$22, IF(IV86&gt;1,'Referencia Parámetros'!$D$23,"NO APLICA")))),"")</f>
        <v/>
      </c>
      <c r="IX86" s="240" t="str">
        <f t="shared" si="386"/>
        <v/>
      </c>
      <c r="IY86" s="241">
        <f t="shared" si="387"/>
        <v>0</v>
      </c>
      <c r="IZ86" s="234">
        <f t="shared" si="457"/>
        <v>0</v>
      </c>
      <c r="JA86" s="234">
        <f t="shared" si="388"/>
        <v>0</v>
      </c>
      <c r="JB86" s="234">
        <f t="shared" si="458"/>
        <v>0</v>
      </c>
      <c r="JC86" s="242">
        <f t="shared" si="459"/>
        <v>0</v>
      </c>
      <c r="JD86" s="198"/>
      <c r="JE86" s="234">
        <f t="shared" si="460"/>
        <v>74</v>
      </c>
      <c r="JF86" s="235" t="str">
        <f t="shared" si="389"/>
        <v/>
      </c>
      <c r="JG86" s="236" t="str">
        <f>IFERROR(+VLOOKUP(JF86,'Referencia Parámetros'!$A$2:$B$15,2),"")</f>
        <v/>
      </c>
      <c r="JH86" s="1"/>
      <c r="JI86" s="1"/>
      <c r="JJ86" s="136" t="str">
        <f t="shared" si="341"/>
        <v>Completar</v>
      </c>
      <c r="JK86" s="134"/>
      <c r="JL86" s="134"/>
      <c r="JM86" s="134"/>
      <c r="JN86" s="136" t="str">
        <f t="shared" si="342"/>
        <v>Completar</v>
      </c>
      <c r="JO86" s="137" t="str">
        <f t="shared" si="343"/>
        <v>Completar</v>
      </c>
      <c r="JP86" s="137" t="str">
        <f t="shared" si="344"/>
        <v>Completar</v>
      </c>
      <c r="JQ86" s="135"/>
      <c r="JR86" s="136" t="str">
        <f t="shared" si="345"/>
        <v>Completar</v>
      </c>
      <c r="JS86" s="237">
        <f t="shared" si="461"/>
        <v>0</v>
      </c>
      <c r="JT86" s="238">
        <f t="shared" si="462"/>
        <v>0</v>
      </c>
      <c r="JU86" s="239" t="str">
        <f>IFERROR(IF(JT86&gt;20*JG86,'Referencia Parámetros'!$D$20,IF(JT86&gt;10*JG86,'Referencia Parámetros'!$D$21,IF(JT86&gt;5*JG86,'Referencia Parámetros'!$D$22, IF(JT86&gt;1,'Referencia Parámetros'!$D$23,"NO APLICA")))),"")</f>
        <v/>
      </c>
      <c r="JV86" s="240" t="str">
        <f t="shared" si="390"/>
        <v/>
      </c>
      <c r="JW86" s="241">
        <f t="shared" si="391"/>
        <v>0</v>
      </c>
      <c r="JX86" s="234">
        <f t="shared" si="463"/>
        <v>0</v>
      </c>
      <c r="JY86" s="234">
        <f t="shared" si="392"/>
        <v>0</v>
      </c>
      <c r="JZ86" s="234">
        <f t="shared" si="464"/>
        <v>0</v>
      </c>
      <c r="KA86" s="242">
        <f t="shared" si="465"/>
        <v>0</v>
      </c>
    </row>
    <row r="87" spans="1:287" x14ac:dyDescent="0.25">
      <c r="A87" s="234">
        <f t="shared" si="393"/>
        <v>75</v>
      </c>
      <c r="B87" s="235" t="str">
        <f t="shared" si="394"/>
        <v/>
      </c>
      <c r="C87" s="236" t="str">
        <f>+IFERROR(VLOOKUP(B87,'Referencia Parámetros'!$A$2:$B$18,2),"")</f>
        <v/>
      </c>
      <c r="D87" s="1"/>
      <c r="E87" s="1"/>
      <c r="F87" s="136" t="str">
        <f>IFERROR(+VLOOKUP(D87,'Año 1'!JI$14:JK$113,3,FALSE),"Completar")</f>
        <v>Completar</v>
      </c>
      <c r="G87" s="134"/>
      <c r="H87" s="134"/>
      <c r="I87" s="134"/>
      <c r="J87" s="136" t="str">
        <f>+IFERROR(VLOOKUP(D87,'Año 1'!JI$14:JS$113,7,0),"Completar")</f>
        <v>Completar</v>
      </c>
      <c r="K87" s="137" t="str">
        <f>IFERROR(VLOOKUP(D87,'Año 1'!JI$14:JS$113,8,FALSE),"Completar")</f>
        <v>Completar</v>
      </c>
      <c r="L87" s="137" t="str">
        <f>IFERROR(VLOOKUP(D87,'Año 1'!JI$14:JS$113,9,FALSE),"Completar")</f>
        <v>Completar</v>
      </c>
      <c r="M87" s="135"/>
      <c r="N87" s="136" t="str">
        <f>IFERROR(VLOOKUP(D87,'Año 1'!JI$14:JS$113,11,FALSE),"Completar")</f>
        <v>Completar</v>
      </c>
      <c r="O87" s="237">
        <f t="shared" si="395"/>
        <v>0</v>
      </c>
      <c r="P87" s="238">
        <f t="shared" si="396"/>
        <v>0</v>
      </c>
      <c r="Q87" s="239" t="str">
        <f>IFERROR(IF(P87&gt;20*C87,'Referencia Parámetros'!$D$20,IF(P87&gt;10*C87,'Referencia Parámetros'!$D$21,IF(P87&gt;5*C87,'Referencia Parámetros'!$D$22, IF(P87&gt;1,'Referencia Parámetros'!$D$23,"NO APLICA")))),"")</f>
        <v/>
      </c>
      <c r="R87" s="240" t="str">
        <f t="shared" si="346"/>
        <v/>
      </c>
      <c r="S87" s="241">
        <f t="shared" si="347"/>
        <v>0</v>
      </c>
      <c r="T87" s="234">
        <f t="shared" si="397"/>
        <v>0</v>
      </c>
      <c r="U87" s="234">
        <f t="shared" si="348"/>
        <v>0</v>
      </c>
      <c r="V87" s="234">
        <f t="shared" si="398"/>
        <v>0</v>
      </c>
      <c r="W87" s="242">
        <f t="shared" si="399"/>
        <v>0</v>
      </c>
      <c r="Y87" s="234">
        <f t="shared" si="400"/>
        <v>75</v>
      </c>
      <c r="Z87" s="235" t="str">
        <f t="shared" si="349"/>
        <v/>
      </c>
      <c r="AA87" s="236" t="str">
        <f>IFERROR(VLOOKUP(Z87,'Referencia Parámetros'!$A$2:$B$15,2),"")</f>
        <v/>
      </c>
      <c r="AB87" s="1"/>
      <c r="AC87" s="1"/>
      <c r="AD87" s="136" t="str">
        <f t="shared" si="291"/>
        <v>Completar</v>
      </c>
      <c r="AE87" s="134"/>
      <c r="AF87" s="134"/>
      <c r="AG87" s="134"/>
      <c r="AH87" s="136" t="str">
        <f t="shared" si="292"/>
        <v>Completar</v>
      </c>
      <c r="AI87" s="137" t="str">
        <f t="shared" si="293"/>
        <v>Completar</v>
      </c>
      <c r="AJ87" s="137" t="str">
        <f t="shared" si="294"/>
        <v>Completar</v>
      </c>
      <c r="AK87" s="135"/>
      <c r="AL87" s="136" t="str">
        <f t="shared" si="295"/>
        <v>Completar</v>
      </c>
      <c r="AM87" s="237">
        <f t="shared" si="401"/>
        <v>0</v>
      </c>
      <c r="AN87" s="238">
        <f t="shared" si="402"/>
        <v>0</v>
      </c>
      <c r="AO87" s="239" t="str">
        <f>IFERROR(IF(AN87&gt;20*AA87,'Referencia Parámetros'!$D$20,IF(AN87&gt;10*AA87,'Referencia Parámetros'!$D$21,IF(AN87&gt;5*AA87,'Referencia Parámetros'!$D$22, IF(AN87&gt;1,'Referencia Parámetros'!$D$23,"NO APLICA")))),"")</f>
        <v/>
      </c>
      <c r="AP87" s="240" t="str">
        <f t="shared" si="350"/>
        <v/>
      </c>
      <c r="AQ87" s="241">
        <f t="shared" si="351"/>
        <v>0</v>
      </c>
      <c r="AR87" s="234">
        <f t="shared" si="403"/>
        <v>0</v>
      </c>
      <c r="AS87" s="234">
        <f t="shared" si="352"/>
        <v>0</v>
      </c>
      <c r="AT87" s="234">
        <f t="shared" si="404"/>
        <v>0</v>
      </c>
      <c r="AU87" s="242">
        <f t="shared" si="405"/>
        <v>0</v>
      </c>
      <c r="AW87" s="234">
        <f t="shared" si="406"/>
        <v>75</v>
      </c>
      <c r="AX87" s="235" t="str">
        <f t="shared" si="353"/>
        <v/>
      </c>
      <c r="AY87" s="236" t="str">
        <f>IFERROR(VLOOKUP(AX87,'Referencia Parámetros'!$A$2:$B$15,2),"")</f>
        <v/>
      </c>
      <c r="AZ87" s="1"/>
      <c r="BA87" s="1"/>
      <c r="BB87" s="136" t="str">
        <f t="shared" si="296"/>
        <v>Completar</v>
      </c>
      <c r="BC87" s="134"/>
      <c r="BD87" s="134"/>
      <c r="BE87" s="134"/>
      <c r="BF87" s="136" t="str">
        <f t="shared" si="297"/>
        <v>Completar</v>
      </c>
      <c r="BG87" s="137" t="str">
        <f t="shared" si="298"/>
        <v>Completar</v>
      </c>
      <c r="BH87" s="137" t="str">
        <f t="shared" si="299"/>
        <v>Completar</v>
      </c>
      <c r="BI87" s="135"/>
      <c r="BJ87" s="136" t="str">
        <f t="shared" si="300"/>
        <v>Completar</v>
      </c>
      <c r="BK87" s="237">
        <f t="shared" si="407"/>
        <v>0</v>
      </c>
      <c r="BL87" s="238">
        <f t="shared" si="408"/>
        <v>0</v>
      </c>
      <c r="BM87" s="239" t="str">
        <f>IFERROR(IF(BL87&gt;20*AY87,'Referencia Parámetros'!$D$20,IF(BL87&gt;10*AY87,'Referencia Parámetros'!$D$21,IF(BL87&gt;5*AY87,'Referencia Parámetros'!$D$22, IF(BL87&gt;1,'Referencia Parámetros'!$D$23,"NO APLICA")))),"")</f>
        <v/>
      </c>
      <c r="BN87" s="240" t="str">
        <f t="shared" si="354"/>
        <v/>
      </c>
      <c r="BO87" s="241">
        <f t="shared" si="355"/>
        <v>0</v>
      </c>
      <c r="BP87" s="234">
        <f t="shared" si="409"/>
        <v>0</v>
      </c>
      <c r="BQ87" s="234">
        <f t="shared" si="356"/>
        <v>0</v>
      </c>
      <c r="BR87" s="234">
        <f t="shared" si="410"/>
        <v>0</v>
      </c>
      <c r="BS87" s="242">
        <f t="shared" si="411"/>
        <v>0</v>
      </c>
      <c r="BU87" s="234">
        <f t="shared" si="412"/>
        <v>75</v>
      </c>
      <c r="BV87" s="235" t="str">
        <f t="shared" si="357"/>
        <v/>
      </c>
      <c r="BW87" s="236" t="str">
        <f>IFERROR(VLOOKUP(BV87,'Referencia Parámetros'!$A$2:$B$15,2),"")</f>
        <v/>
      </c>
      <c r="BX87" s="1"/>
      <c r="BY87" s="1"/>
      <c r="BZ87" s="136" t="str">
        <f t="shared" si="301"/>
        <v>Completar</v>
      </c>
      <c r="CA87" s="134"/>
      <c r="CB87" s="134"/>
      <c r="CC87" s="134"/>
      <c r="CD87" s="136" t="str">
        <f t="shared" si="302"/>
        <v>Completar</v>
      </c>
      <c r="CE87" s="137" t="str">
        <f t="shared" si="303"/>
        <v>Completar</v>
      </c>
      <c r="CF87" s="137" t="str">
        <f t="shared" si="304"/>
        <v>Completar</v>
      </c>
      <c r="CG87" s="135"/>
      <c r="CH87" s="136" t="str">
        <f t="shared" si="305"/>
        <v>Completar</v>
      </c>
      <c r="CI87" s="237">
        <f t="shared" si="413"/>
        <v>0</v>
      </c>
      <c r="CJ87" s="238">
        <f t="shared" si="414"/>
        <v>0</v>
      </c>
      <c r="CK87" s="239" t="str">
        <f>IFERROR(IF(CJ87&gt;20*BW87,'Referencia Parámetros'!$D$20,IF(CJ87&gt;10*BW87,'Referencia Parámetros'!$D$21,IF(CJ87&gt;5*BW87,'Referencia Parámetros'!$D$22, IF(CJ87&gt;1,'Referencia Parámetros'!$D$23,"NO APLICA")))),"")</f>
        <v/>
      </c>
      <c r="CL87" s="240" t="str">
        <f t="shared" si="358"/>
        <v/>
      </c>
      <c r="CM87" s="241">
        <f t="shared" si="359"/>
        <v>0</v>
      </c>
      <c r="CN87" s="234">
        <f t="shared" si="415"/>
        <v>0</v>
      </c>
      <c r="CO87" s="234">
        <f t="shared" si="360"/>
        <v>0</v>
      </c>
      <c r="CP87" s="234">
        <f t="shared" si="416"/>
        <v>0</v>
      </c>
      <c r="CQ87" s="242">
        <f t="shared" si="417"/>
        <v>0</v>
      </c>
      <c r="CS87" s="234">
        <f t="shared" si="418"/>
        <v>75</v>
      </c>
      <c r="CT87" s="235" t="str">
        <f t="shared" si="361"/>
        <v/>
      </c>
      <c r="CU87" s="236" t="str">
        <f>IFERROR(+VLOOKUP(CT87,'Referencia Parámetros'!$A$2:$B$15,2),"")</f>
        <v/>
      </c>
      <c r="CV87" s="1"/>
      <c r="CW87" s="1"/>
      <c r="CX87" s="136" t="str">
        <f t="shared" si="306"/>
        <v>Completar</v>
      </c>
      <c r="CY87" s="134"/>
      <c r="CZ87" s="134"/>
      <c r="DA87" s="134"/>
      <c r="DB87" s="136" t="str">
        <f t="shared" si="307"/>
        <v>Completar</v>
      </c>
      <c r="DC87" s="137" t="str">
        <f t="shared" si="308"/>
        <v>Completar</v>
      </c>
      <c r="DD87" s="137" t="str">
        <f t="shared" si="309"/>
        <v>Completar</v>
      </c>
      <c r="DE87" s="135"/>
      <c r="DF87" s="136" t="str">
        <f t="shared" si="310"/>
        <v>Completar</v>
      </c>
      <c r="DG87" s="237">
        <f t="shared" si="419"/>
        <v>0</v>
      </c>
      <c r="DH87" s="238">
        <f t="shared" si="420"/>
        <v>0</v>
      </c>
      <c r="DI87" s="239" t="str">
        <f>IFERROR(IF(DH87&gt;20*CU87,'Referencia Parámetros'!$D$20,IF(DH87&gt;10*CU87,'Referencia Parámetros'!$D$21,IF(DH87&gt;5*CU87,'Referencia Parámetros'!$D$22, IF(DH87&gt;1,'Referencia Parámetros'!$D$23,"NO APLICA")))),"")</f>
        <v/>
      </c>
      <c r="DJ87" s="240" t="str">
        <f t="shared" si="362"/>
        <v/>
      </c>
      <c r="DK87" s="241">
        <f t="shared" si="363"/>
        <v>0</v>
      </c>
      <c r="DL87" s="234">
        <f t="shared" si="421"/>
        <v>0</v>
      </c>
      <c r="DM87" s="234">
        <f t="shared" si="364"/>
        <v>0</v>
      </c>
      <c r="DN87" s="234">
        <f t="shared" si="422"/>
        <v>0</v>
      </c>
      <c r="DO87" s="242">
        <f t="shared" si="423"/>
        <v>0</v>
      </c>
      <c r="DQ87" s="234">
        <f t="shared" si="424"/>
        <v>75</v>
      </c>
      <c r="DR87" s="235" t="str">
        <f t="shared" si="365"/>
        <v/>
      </c>
      <c r="DS87" s="236" t="str">
        <f>IFERROR(+VLOOKUP(DR87,'Referencia Parámetros'!$A$2:$B$15,2),"")</f>
        <v/>
      </c>
      <c r="DT87" s="1"/>
      <c r="DU87" s="1"/>
      <c r="DV87" s="136" t="str">
        <f t="shared" si="311"/>
        <v>Completar</v>
      </c>
      <c r="DW87" s="134"/>
      <c r="DX87" s="134"/>
      <c r="DY87" s="134"/>
      <c r="DZ87" s="136" t="str">
        <f t="shared" si="312"/>
        <v>Completar</v>
      </c>
      <c r="EA87" s="137" t="str">
        <f t="shared" si="313"/>
        <v>Completar</v>
      </c>
      <c r="EB87" s="137" t="str">
        <f t="shared" si="314"/>
        <v>Completar</v>
      </c>
      <c r="EC87" s="135"/>
      <c r="ED87" s="136" t="str">
        <f t="shared" si="315"/>
        <v>Completar</v>
      </c>
      <c r="EE87" s="237">
        <f t="shared" si="425"/>
        <v>0</v>
      </c>
      <c r="EF87" s="238">
        <f t="shared" si="426"/>
        <v>0</v>
      </c>
      <c r="EG87" s="239" t="str">
        <f>IFERROR(IF(EF87&gt;20*DS87,'Referencia Parámetros'!$D$20,IF(EF87&gt;10*DS87,'Referencia Parámetros'!$D$21,IF(EF87&gt;5*DS87,'Referencia Parámetros'!$D$22, IF(EF87&gt;1,'Referencia Parámetros'!$D$23,"NO APLICA")))),"")</f>
        <v/>
      </c>
      <c r="EH87" s="240" t="str">
        <f t="shared" si="366"/>
        <v/>
      </c>
      <c r="EI87" s="241">
        <f t="shared" si="367"/>
        <v>0</v>
      </c>
      <c r="EJ87" s="234">
        <f t="shared" si="427"/>
        <v>0</v>
      </c>
      <c r="EK87" s="234">
        <f t="shared" si="368"/>
        <v>0</v>
      </c>
      <c r="EL87" s="234">
        <f t="shared" si="428"/>
        <v>0</v>
      </c>
      <c r="EM87" s="242">
        <f t="shared" si="429"/>
        <v>0</v>
      </c>
      <c r="EO87" s="234">
        <f t="shared" si="430"/>
        <v>75</v>
      </c>
      <c r="EP87" s="235" t="str">
        <f t="shared" si="369"/>
        <v/>
      </c>
      <c r="EQ87" s="236" t="str">
        <f>IFERROR(+VLOOKUP(EP87,'Referencia Parámetros'!$A$2:$B$15,2),"")</f>
        <v/>
      </c>
      <c r="ER87" s="1"/>
      <c r="ES87" s="1"/>
      <c r="ET87" s="136" t="str">
        <f t="shared" si="316"/>
        <v>Completar</v>
      </c>
      <c r="EU87" s="134"/>
      <c r="EV87" s="134"/>
      <c r="EW87" s="134"/>
      <c r="EX87" s="136" t="str">
        <f t="shared" si="317"/>
        <v>Completar</v>
      </c>
      <c r="EY87" s="137" t="str">
        <f t="shared" si="318"/>
        <v>Completar</v>
      </c>
      <c r="EZ87" s="137" t="str">
        <f t="shared" si="319"/>
        <v>Completar</v>
      </c>
      <c r="FA87" s="135"/>
      <c r="FB87" s="136" t="str">
        <f t="shared" si="320"/>
        <v>Completar</v>
      </c>
      <c r="FC87" s="237">
        <f t="shared" si="431"/>
        <v>0</v>
      </c>
      <c r="FD87" s="238">
        <f t="shared" si="432"/>
        <v>0</v>
      </c>
      <c r="FE87" s="239" t="str">
        <f>IFERROR(IF(FD87&gt;20*EQ87,'Referencia Parámetros'!$D$20,IF(FD87&gt;10*EQ87,'Referencia Parámetros'!$D$21,IF(FD87&gt;5*EQ87,'Referencia Parámetros'!$D$22, IF(FD87&gt;1,'Referencia Parámetros'!$D$23,"NO APLICA")))),"")</f>
        <v/>
      </c>
      <c r="FF87" s="240" t="str">
        <f t="shared" si="370"/>
        <v/>
      </c>
      <c r="FG87" s="241">
        <f t="shared" si="371"/>
        <v>0</v>
      </c>
      <c r="FH87" s="234">
        <f t="shared" si="433"/>
        <v>0</v>
      </c>
      <c r="FI87" s="234">
        <f t="shared" si="372"/>
        <v>0</v>
      </c>
      <c r="FJ87" s="234">
        <f t="shared" si="434"/>
        <v>0</v>
      </c>
      <c r="FK87" s="242">
        <f t="shared" si="435"/>
        <v>0</v>
      </c>
      <c r="FM87" s="234">
        <f t="shared" si="436"/>
        <v>75</v>
      </c>
      <c r="FN87" s="235" t="str">
        <f t="shared" si="373"/>
        <v/>
      </c>
      <c r="FO87" s="236" t="str">
        <f>IFERROR(+VLOOKUP(FN87,'Referencia Parámetros'!$A$2:$B$15,2),"")</f>
        <v/>
      </c>
      <c r="FP87" s="1"/>
      <c r="FQ87" s="1"/>
      <c r="FR87" s="136" t="str">
        <f t="shared" si="321"/>
        <v>Completar</v>
      </c>
      <c r="FS87" s="134"/>
      <c r="FT87" s="134"/>
      <c r="FU87" s="134"/>
      <c r="FV87" s="136" t="str">
        <f t="shared" si="322"/>
        <v>Completar</v>
      </c>
      <c r="FW87" s="137" t="str">
        <f t="shared" si="323"/>
        <v>Completar</v>
      </c>
      <c r="FX87" s="137" t="str">
        <f t="shared" si="324"/>
        <v>Completar</v>
      </c>
      <c r="FY87" s="135"/>
      <c r="FZ87" s="136" t="str">
        <f t="shared" si="325"/>
        <v>Completar</v>
      </c>
      <c r="GA87" s="237">
        <f t="shared" si="437"/>
        <v>0</v>
      </c>
      <c r="GB87" s="238">
        <f t="shared" si="438"/>
        <v>0</v>
      </c>
      <c r="GC87" s="239" t="str">
        <f>IFERROR(IF(GB87&gt;20*FO87,'Referencia Parámetros'!$D$20,IF(GB87&gt;10*FO87,'Referencia Parámetros'!$D$21,IF(GB87&gt;5*FO87,'Referencia Parámetros'!$D$22, IF(GB87&gt;1,'Referencia Parámetros'!$D$23,"NO APLICA")))),"")</f>
        <v/>
      </c>
      <c r="GD87" s="240" t="str">
        <f t="shared" si="374"/>
        <v/>
      </c>
      <c r="GE87" s="241">
        <f t="shared" si="375"/>
        <v>0</v>
      </c>
      <c r="GF87" s="234">
        <f t="shared" si="439"/>
        <v>0</v>
      </c>
      <c r="GG87" s="234">
        <f t="shared" si="376"/>
        <v>0</v>
      </c>
      <c r="GH87" s="234">
        <f t="shared" si="440"/>
        <v>0</v>
      </c>
      <c r="GI87" s="242">
        <f t="shared" si="441"/>
        <v>0</v>
      </c>
      <c r="GK87" s="234">
        <f t="shared" si="442"/>
        <v>75</v>
      </c>
      <c r="GL87" s="235" t="str">
        <f t="shared" si="377"/>
        <v/>
      </c>
      <c r="GM87" s="236" t="str">
        <f>IFERROR(+VLOOKUP(GL87,'Referencia Parámetros'!$A$2:$B$15,2),"")</f>
        <v/>
      </c>
      <c r="GN87" s="1"/>
      <c r="GO87" s="1"/>
      <c r="GP87" s="136" t="str">
        <f t="shared" si="326"/>
        <v>Completar</v>
      </c>
      <c r="GQ87" s="134"/>
      <c r="GR87" s="134"/>
      <c r="GS87" s="134"/>
      <c r="GT87" s="136" t="str">
        <f t="shared" si="327"/>
        <v>Completar</v>
      </c>
      <c r="GU87" s="137" t="str">
        <f t="shared" si="328"/>
        <v>Completar</v>
      </c>
      <c r="GV87" s="137" t="str">
        <f t="shared" si="329"/>
        <v>Completar</v>
      </c>
      <c r="GW87" s="135"/>
      <c r="GX87" s="136" t="str">
        <f t="shared" si="330"/>
        <v>Completar</v>
      </c>
      <c r="GY87" s="237">
        <f t="shared" si="443"/>
        <v>0</v>
      </c>
      <c r="GZ87" s="238">
        <f t="shared" si="444"/>
        <v>0</v>
      </c>
      <c r="HA87" s="239" t="str">
        <f>IFERROR(IF(GZ87&gt;20*GM87,'Referencia Parámetros'!$D$20,IF(GZ87&gt;10*GM87,'Referencia Parámetros'!$D$21,IF(GZ87&gt;5*GM87,'Referencia Parámetros'!$D$22, IF(GZ87&gt;1,'Referencia Parámetros'!$D$23,"NO APLICA")))),"")</f>
        <v/>
      </c>
      <c r="HB87" s="240" t="str">
        <f t="shared" si="378"/>
        <v/>
      </c>
      <c r="HC87" s="241">
        <f t="shared" si="379"/>
        <v>0</v>
      </c>
      <c r="HD87" s="234">
        <f t="shared" si="445"/>
        <v>0</v>
      </c>
      <c r="HE87" s="234">
        <f t="shared" si="380"/>
        <v>0</v>
      </c>
      <c r="HF87" s="234">
        <f t="shared" si="446"/>
        <v>0</v>
      </c>
      <c r="HG87" s="242">
        <f t="shared" si="447"/>
        <v>0</v>
      </c>
      <c r="HI87" s="234">
        <f t="shared" si="448"/>
        <v>75</v>
      </c>
      <c r="HJ87" s="235" t="str">
        <f t="shared" si="381"/>
        <v/>
      </c>
      <c r="HK87" s="236" t="str">
        <f>IFERROR(+VLOOKUP(HJ87,'Referencia Parámetros'!$A$2:$B$15,2),"")</f>
        <v/>
      </c>
      <c r="HL87" s="1"/>
      <c r="HM87" s="1"/>
      <c r="HN87" s="136" t="str">
        <f t="shared" si="331"/>
        <v>Completar</v>
      </c>
      <c r="HO87" s="134"/>
      <c r="HP87" s="134"/>
      <c r="HQ87" s="134"/>
      <c r="HR87" s="136" t="str">
        <f t="shared" si="332"/>
        <v>Completar</v>
      </c>
      <c r="HS87" s="137" t="str">
        <f t="shared" si="333"/>
        <v>Completar</v>
      </c>
      <c r="HT87" s="137" t="str">
        <f t="shared" si="334"/>
        <v>Completar</v>
      </c>
      <c r="HU87" s="135"/>
      <c r="HV87" s="136" t="str">
        <f t="shared" si="335"/>
        <v>Completar</v>
      </c>
      <c r="HW87" s="237">
        <f t="shared" si="449"/>
        <v>0</v>
      </c>
      <c r="HX87" s="238">
        <f t="shared" si="450"/>
        <v>0</v>
      </c>
      <c r="HY87" s="239" t="str">
        <f>IFERROR(IF(HX87&gt;20*HK87,'Referencia Parámetros'!$D$20,IF(HX87&gt;10*HK87,'Referencia Parámetros'!$D$21,IF(HX87&gt;5*HK87,'Referencia Parámetros'!$D$22, IF(HX87&gt;1,'Referencia Parámetros'!$D$23,"NO APLICA")))),"")</f>
        <v/>
      </c>
      <c r="HZ87" s="240" t="str">
        <f t="shared" si="382"/>
        <v/>
      </c>
      <c r="IA87" s="241">
        <f t="shared" si="383"/>
        <v>0</v>
      </c>
      <c r="IB87" s="234">
        <f t="shared" si="451"/>
        <v>0</v>
      </c>
      <c r="IC87" s="234">
        <f t="shared" si="384"/>
        <v>0</v>
      </c>
      <c r="ID87" s="234">
        <f t="shared" si="452"/>
        <v>0</v>
      </c>
      <c r="IE87" s="242">
        <f t="shared" si="453"/>
        <v>0</v>
      </c>
      <c r="IG87" s="234">
        <f t="shared" si="454"/>
        <v>75</v>
      </c>
      <c r="IH87" s="235" t="str">
        <f t="shared" si="385"/>
        <v/>
      </c>
      <c r="II87" s="236" t="str">
        <f>IFERROR(+VLOOKUP(IH87,'Referencia Parámetros'!$A$2:$B$15,2),"")</f>
        <v/>
      </c>
      <c r="IJ87" s="1"/>
      <c r="IK87" s="1"/>
      <c r="IL87" s="136" t="str">
        <f t="shared" si="336"/>
        <v>Completar</v>
      </c>
      <c r="IM87" s="134"/>
      <c r="IN87" s="134"/>
      <c r="IO87" s="134"/>
      <c r="IP87" s="136" t="str">
        <f t="shared" si="337"/>
        <v>Completar</v>
      </c>
      <c r="IQ87" s="137" t="str">
        <f t="shared" si="338"/>
        <v>Completar</v>
      </c>
      <c r="IR87" s="137" t="str">
        <f t="shared" si="339"/>
        <v>Completar</v>
      </c>
      <c r="IS87" s="135"/>
      <c r="IT87" s="136" t="str">
        <f t="shared" si="340"/>
        <v>Completar</v>
      </c>
      <c r="IU87" s="237">
        <f t="shared" si="455"/>
        <v>0</v>
      </c>
      <c r="IV87" s="238">
        <f t="shared" si="456"/>
        <v>0</v>
      </c>
      <c r="IW87" s="239" t="str">
        <f>IFERROR(IF(IV87&gt;20*II87,'Referencia Parámetros'!$D$20,IF(IV87&gt;10*II87,'Referencia Parámetros'!$D$21,IF(IV87&gt;5*II87,'Referencia Parámetros'!$D$22, IF(IV87&gt;1,'Referencia Parámetros'!$D$23,"NO APLICA")))),"")</f>
        <v/>
      </c>
      <c r="IX87" s="240" t="str">
        <f t="shared" si="386"/>
        <v/>
      </c>
      <c r="IY87" s="241">
        <f t="shared" si="387"/>
        <v>0</v>
      </c>
      <c r="IZ87" s="234">
        <f t="shared" si="457"/>
        <v>0</v>
      </c>
      <c r="JA87" s="234">
        <f t="shared" si="388"/>
        <v>0</v>
      </c>
      <c r="JB87" s="234">
        <f t="shared" si="458"/>
        <v>0</v>
      </c>
      <c r="JC87" s="242">
        <f t="shared" si="459"/>
        <v>0</v>
      </c>
      <c r="JD87" s="198"/>
      <c r="JE87" s="234">
        <f t="shared" si="460"/>
        <v>75</v>
      </c>
      <c r="JF87" s="235" t="str">
        <f t="shared" si="389"/>
        <v/>
      </c>
      <c r="JG87" s="236" t="str">
        <f>IFERROR(+VLOOKUP(JF87,'Referencia Parámetros'!$A$2:$B$15,2),"")</f>
        <v/>
      </c>
      <c r="JH87" s="1"/>
      <c r="JI87" s="1"/>
      <c r="JJ87" s="136" t="str">
        <f t="shared" si="341"/>
        <v>Completar</v>
      </c>
      <c r="JK87" s="134"/>
      <c r="JL87" s="134"/>
      <c r="JM87" s="134"/>
      <c r="JN87" s="136" t="str">
        <f t="shared" si="342"/>
        <v>Completar</v>
      </c>
      <c r="JO87" s="137" t="str">
        <f t="shared" si="343"/>
        <v>Completar</v>
      </c>
      <c r="JP87" s="137" t="str">
        <f t="shared" si="344"/>
        <v>Completar</v>
      </c>
      <c r="JQ87" s="135"/>
      <c r="JR87" s="136" t="str">
        <f t="shared" si="345"/>
        <v>Completar</v>
      </c>
      <c r="JS87" s="237">
        <f t="shared" si="461"/>
        <v>0</v>
      </c>
      <c r="JT87" s="238">
        <f t="shared" si="462"/>
        <v>0</v>
      </c>
      <c r="JU87" s="239" t="str">
        <f>IFERROR(IF(JT87&gt;20*JG87,'Referencia Parámetros'!$D$20,IF(JT87&gt;10*JG87,'Referencia Parámetros'!$D$21,IF(JT87&gt;5*JG87,'Referencia Parámetros'!$D$22, IF(JT87&gt;1,'Referencia Parámetros'!$D$23,"NO APLICA")))),"")</f>
        <v/>
      </c>
      <c r="JV87" s="240" t="str">
        <f t="shared" si="390"/>
        <v/>
      </c>
      <c r="JW87" s="241">
        <f t="shared" si="391"/>
        <v>0</v>
      </c>
      <c r="JX87" s="234">
        <f t="shared" si="463"/>
        <v>0</v>
      </c>
      <c r="JY87" s="234">
        <f t="shared" si="392"/>
        <v>0</v>
      </c>
      <c r="JZ87" s="234">
        <f t="shared" si="464"/>
        <v>0</v>
      </c>
      <c r="KA87" s="242">
        <f t="shared" si="465"/>
        <v>0</v>
      </c>
    </row>
    <row r="88" spans="1:287" x14ac:dyDescent="0.25">
      <c r="A88" s="234">
        <f t="shared" si="393"/>
        <v>76</v>
      </c>
      <c r="B88" s="235" t="str">
        <f t="shared" si="394"/>
        <v/>
      </c>
      <c r="C88" s="236" t="str">
        <f>+IFERROR(VLOOKUP(B88,'Referencia Parámetros'!$A$2:$B$18,2),"")</f>
        <v/>
      </c>
      <c r="D88" s="1"/>
      <c r="E88" s="1"/>
      <c r="F88" s="136" t="str">
        <f>IFERROR(+VLOOKUP(D88,'Año 1'!JI$14:JK$113,3,FALSE),"Completar")</f>
        <v>Completar</v>
      </c>
      <c r="G88" s="134"/>
      <c r="H88" s="134"/>
      <c r="I88" s="134"/>
      <c r="J88" s="136" t="str">
        <f>+IFERROR(VLOOKUP(D88,'Año 1'!JI$14:JS$113,7,0),"Completar")</f>
        <v>Completar</v>
      </c>
      <c r="K88" s="137" t="str">
        <f>IFERROR(VLOOKUP(D88,'Año 1'!JI$14:JS$113,8,FALSE),"Completar")</f>
        <v>Completar</v>
      </c>
      <c r="L88" s="137" t="str">
        <f>IFERROR(VLOOKUP(D88,'Año 1'!JI$14:JS$113,9,FALSE),"Completar")</f>
        <v>Completar</v>
      </c>
      <c r="M88" s="135"/>
      <c r="N88" s="136" t="str">
        <f>IFERROR(VLOOKUP(D88,'Año 1'!JI$14:JS$113,11,FALSE),"Completar")</f>
        <v>Completar</v>
      </c>
      <c r="O88" s="237">
        <f t="shared" si="395"/>
        <v>0</v>
      </c>
      <c r="P88" s="238">
        <f t="shared" si="396"/>
        <v>0</v>
      </c>
      <c r="Q88" s="239" t="str">
        <f>IFERROR(IF(P88&gt;20*C88,'Referencia Parámetros'!$D$20,IF(P88&gt;10*C88,'Referencia Parámetros'!$D$21,IF(P88&gt;5*C88,'Referencia Parámetros'!$D$22, IF(P88&gt;1,'Referencia Parámetros'!$D$23,"NO APLICA")))),"")</f>
        <v/>
      </c>
      <c r="R88" s="240" t="str">
        <f t="shared" si="346"/>
        <v/>
      </c>
      <c r="S88" s="241">
        <f t="shared" si="347"/>
        <v>0</v>
      </c>
      <c r="T88" s="234">
        <f t="shared" si="397"/>
        <v>0</v>
      </c>
      <c r="U88" s="234">
        <f t="shared" si="348"/>
        <v>0</v>
      </c>
      <c r="V88" s="234">
        <f t="shared" si="398"/>
        <v>0</v>
      </c>
      <c r="W88" s="242">
        <f t="shared" si="399"/>
        <v>0</v>
      </c>
      <c r="Y88" s="234">
        <f t="shared" si="400"/>
        <v>76</v>
      </c>
      <c r="Z88" s="235" t="str">
        <f t="shared" si="349"/>
        <v/>
      </c>
      <c r="AA88" s="236" t="str">
        <f>IFERROR(VLOOKUP(Z88,'Referencia Parámetros'!$A$2:$B$15,2),"")</f>
        <v/>
      </c>
      <c r="AB88" s="1"/>
      <c r="AC88" s="1"/>
      <c r="AD88" s="136" t="str">
        <f t="shared" si="291"/>
        <v>Completar</v>
      </c>
      <c r="AE88" s="134"/>
      <c r="AF88" s="134"/>
      <c r="AG88" s="134"/>
      <c r="AH88" s="136" t="str">
        <f t="shared" si="292"/>
        <v>Completar</v>
      </c>
      <c r="AI88" s="137" t="str">
        <f t="shared" si="293"/>
        <v>Completar</v>
      </c>
      <c r="AJ88" s="137" t="str">
        <f t="shared" si="294"/>
        <v>Completar</v>
      </c>
      <c r="AK88" s="135"/>
      <c r="AL88" s="136" t="str">
        <f t="shared" si="295"/>
        <v>Completar</v>
      </c>
      <c r="AM88" s="237">
        <f t="shared" si="401"/>
        <v>0</v>
      </c>
      <c r="AN88" s="238">
        <f t="shared" si="402"/>
        <v>0</v>
      </c>
      <c r="AO88" s="239" t="str">
        <f>IFERROR(IF(AN88&gt;20*AA88,'Referencia Parámetros'!$D$20,IF(AN88&gt;10*AA88,'Referencia Parámetros'!$D$21,IF(AN88&gt;5*AA88,'Referencia Parámetros'!$D$22, IF(AN88&gt;1,'Referencia Parámetros'!$D$23,"NO APLICA")))),"")</f>
        <v/>
      </c>
      <c r="AP88" s="240" t="str">
        <f t="shared" si="350"/>
        <v/>
      </c>
      <c r="AQ88" s="241">
        <f t="shared" si="351"/>
        <v>0</v>
      </c>
      <c r="AR88" s="234">
        <f t="shared" si="403"/>
        <v>0</v>
      </c>
      <c r="AS88" s="234">
        <f t="shared" si="352"/>
        <v>0</v>
      </c>
      <c r="AT88" s="234">
        <f t="shared" si="404"/>
        <v>0</v>
      </c>
      <c r="AU88" s="242">
        <f t="shared" si="405"/>
        <v>0</v>
      </c>
      <c r="AW88" s="234">
        <f t="shared" si="406"/>
        <v>76</v>
      </c>
      <c r="AX88" s="235" t="str">
        <f t="shared" si="353"/>
        <v/>
      </c>
      <c r="AY88" s="236" t="str">
        <f>IFERROR(VLOOKUP(AX88,'Referencia Parámetros'!$A$2:$B$15,2),"")</f>
        <v/>
      </c>
      <c r="AZ88" s="1"/>
      <c r="BA88" s="1"/>
      <c r="BB88" s="136" t="str">
        <f t="shared" si="296"/>
        <v>Completar</v>
      </c>
      <c r="BC88" s="134"/>
      <c r="BD88" s="134"/>
      <c r="BE88" s="134"/>
      <c r="BF88" s="136" t="str">
        <f t="shared" si="297"/>
        <v>Completar</v>
      </c>
      <c r="BG88" s="137" t="str">
        <f t="shared" si="298"/>
        <v>Completar</v>
      </c>
      <c r="BH88" s="137" t="str">
        <f t="shared" si="299"/>
        <v>Completar</v>
      </c>
      <c r="BI88" s="135"/>
      <c r="BJ88" s="136" t="str">
        <f t="shared" si="300"/>
        <v>Completar</v>
      </c>
      <c r="BK88" s="237">
        <f t="shared" si="407"/>
        <v>0</v>
      </c>
      <c r="BL88" s="238">
        <f t="shared" si="408"/>
        <v>0</v>
      </c>
      <c r="BM88" s="239" t="str">
        <f>IFERROR(IF(BL88&gt;20*AY88,'Referencia Parámetros'!$D$20,IF(BL88&gt;10*AY88,'Referencia Parámetros'!$D$21,IF(BL88&gt;5*AY88,'Referencia Parámetros'!$D$22, IF(BL88&gt;1,'Referencia Parámetros'!$D$23,"NO APLICA")))),"")</f>
        <v/>
      </c>
      <c r="BN88" s="240" t="str">
        <f t="shared" si="354"/>
        <v/>
      </c>
      <c r="BO88" s="241">
        <f t="shared" si="355"/>
        <v>0</v>
      </c>
      <c r="BP88" s="234">
        <f t="shared" si="409"/>
        <v>0</v>
      </c>
      <c r="BQ88" s="234">
        <f t="shared" si="356"/>
        <v>0</v>
      </c>
      <c r="BR88" s="234">
        <f t="shared" si="410"/>
        <v>0</v>
      </c>
      <c r="BS88" s="242">
        <f t="shared" si="411"/>
        <v>0</v>
      </c>
      <c r="BU88" s="234">
        <f t="shared" si="412"/>
        <v>76</v>
      </c>
      <c r="BV88" s="235" t="str">
        <f t="shared" si="357"/>
        <v/>
      </c>
      <c r="BW88" s="236" t="str">
        <f>IFERROR(VLOOKUP(BV88,'Referencia Parámetros'!$A$2:$B$15,2),"")</f>
        <v/>
      </c>
      <c r="BX88" s="1"/>
      <c r="BY88" s="1"/>
      <c r="BZ88" s="136" t="str">
        <f t="shared" si="301"/>
        <v>Completar</v>
      </c>
      <c r="CA88" s="134"/>
      <c r="CB88" s="134"/>
      <c r="CC88" s="134"/>
      <c r="CD88" s="136" t="str">
        <f t="shared" si="302"/>
        <v>Completar</v>
      </c>
      <c r="CE88" s="137" t="str">
        <f t="shared" si="303"/>
        <v>Completar</v>
      </c>
      <c r="CF88" s="137" t="str">
        <f t="shared" si="304"/>
        <v>Completar</v>
      </c>
      <c r="CG88" s="135"/>
      <c r="CH88" s="136" t="str">
        <f t="shared" si="305"/>
        <v>Completar</v>
      </c>
      <c r="CI88" s="237">
        <f t="shared" si="413"/>
        <v>0</v>
      </c>
      <c r="CJ88" s="238">
        <f t="shared" si="414"/>
        <v>0</v>
      </c>
      <c r="CK88" s="239" t="str">
        <f>IFERROR(IF(CJ88&gt;20*BW88,'Referencia Parámetros'!$D$20,IF(CJ88&gt;10*BW88,'Referencia Parámetros'!$D$21,IF(CJ88&gt;5*BW88,'Referencia Parámetros'!$D$22, IF(CJ88&gt;1,'Referencia Parámetros'!$D$23,"NO APLICA")))),"")</f>
        <v/>
      </c>
      <c r="CL88" s="240" t="str">
        <f t="shared" si="358"/>
        <v/>
      </c>
      <c r="CM88" s="241">
        <f t="shared" si="359"/>
        <v>0</v>
      </c>
      <c r="CN88" s="234">
        <f t="shared" si="415"/>
        <v>0</v>
      </c>
      <c r="CO88" s="234">
        <f t="shared" si="360"/>
        <v>0</v>
      </c>
      <c r="CP88" s="234">
        <f t="shared" si="416"/>
        <v>0</v>
      </c>
      <c r="CQ88" s="242">
        <f t="shared" si="417"/>
        <v>0</v>
      </c>
      <c r="CS88" s="234">
        <f t="shared" si="418"/>
        <v>76</v>
      </c>
      <c r="CT88" s="235" t="str">
        <f t="shared" si="361"/>
        <v/>
      </c>
      <c r="CU88" s="236" t="str">
        <f>IFERROR(+VLOOKUP(CT88,'Referencia Parámetros'!$A$2:$B$15,2),"")</f>
        <v/>
      </c>
      <c r="CV88" s="1"/>
      <c r="CW88" s="1"/>
      <c r="CX88" s="136" t="str">
        <f t="shared" si="306"/>
        <v>Completar</v>
      </c>
      <c r="CY88" s="134"/>
      <c r="CZ88" s="134"/>
      <c r="DA88" s="134"/>
      <c r="DB88" s="136" t="str">
        <f t="shared" si="307"/>
        <v>Completar</v>
      </c>
      <c r="DC88" s="137" t="str">
        <f t="shared" si="308"/>
        <v>Completar</v>
      </c>
      <c r="DD88" s="137" t="str">
        <f t="shared" si="309"/>
        <v>Completar</v>
      </c>
      <c r="DE88" s="135"/>
      <c r="DF88" s="136" t="str">
        <f t="shared" si="310"/>
        <v>Completar</v>
      </c>
      <c r="DG88" s="237">
        <f t="shared" si="419"/>
        <v>0</v>
      </c>
      <c r="DH88" s="238">
        <f t="shared" si="420"/>
        <v>0</v>
      </c>
      <c r="DI88" s="239" t="str">
        <f>IFERROR(IF(DH88&gt;20*CU88,'Referencia Parámetros'!$D$20,IF(DH88&gt;10*CU88,'Referencia Parámetros'!$D$21,IF(DH88&gt;5*CU88,'Referencia Parámetros'!$D$22, IF(DH88&gt;1,'Referencia Parámetros'!$D$23,"NO APLICA")))),"")</f>
        <v/>
      </c>
      <c r="DJ88" s="240" t="str">
        <f t="shared" si="362"/>
        <v/>
      </c>
      <c r="DK88" s="241">
        <f t="shared" si="363"/>
        <v>0</v>
      </c>
      <c r="DL88" s="234">
        <f t="shared" si="421"/>
        <v>0</v>
      </c>
      <c r="DM88" s="234">
        <f t="shared" si="364"/>
        <v>0</v>
      </c>
      <c r="DN88" s="234">
        <f t="shared" si="422"/>
        <v>0</v>
      </c>
      <c r="DO88" s="242">
        <f t="shared" si="423"/>
        <v>0</v>
      </c>
      <c r="DQ88" s="234">
        <f t="shared" si="424"/>
        <v>76</v>
      </c>
      <c r="DR88" s="235" t="str">
        <f t="shared" si="365"/>
        <v/>
      </c>
      <c r="DS88" s="236" t="str">
        <f>IFERROR(+VLOOKUP(DR88,'Referencia Parámetros'!$A$2:$B$15,2),"")</f>
        <v/>
      </c>
      <c r="DT88" s="1"/>
      <c r="DU88" s="1"/>
      <c r="DV88" s="136" t="str">
        <f t="shared" si="311"/>
        <v>Completar</v>
      </c>
      <c r="DW88" s="134"/>
      <c r="DX88" s="134"/>
      <c r="DY88" s="134"/>
      <c r="DZ88" s="136" t="str">
        <f t="shared" si="312"/>
        <v>Completar</v>
      </c>
      <c r="EA88" s="137" t="str">
        <f t="shared" si="313"/>
        <v>Completar</v>
      </c>
      <c r="EB88" s="137" t="str">
        <f t="shared" si="314"/>
        <v>Completar</v>
      </c>
      <c r="EC88" s="135"/>
      <c r="ED88" s="136" t="str">
        <f t="shared" si="315"/>
        <v>Completar</v>
      </c>
      <c r="EE88" s="237">
        <f t="shared" si="425"/>
        <v>0</v>
      </c>
      <c r="EF88" s="238">
        <f t="shared" si="426"/>
        <v>0</v>
      </c>
      <c r="EG88" s="239" t="str">
        <f>IFERROR(IF(EF88&gt;20*DS88,'Referencia Parámetros'!$D$20,IF(EF88&gt;10*DS88,'Referencia Parámetros'!$D$21,IF(EF88&gt;5*DS88,'Referencia Parámetros'!$D$22, IF(EF88&gt;1,'Referencia Parámetros'!$D$23,"NO APLICA")))),"")</f>
        <v/>
      </c>
      <c r="EH88" s="240" t="str">
        <f t="shared" si="366"/>
        <v/>
      </c>
      <c r="EI88" s="241">
        <f t="shared" si="367"/>
        <v>0</v>
      </c>
      <c r="EJ88" s="234">
        <f t="shared" si="427"/>
        <v>0</v>
      </c>
      <c r="EK88" s="234">
        <f t="shared" si="368"/>
        <v>0</v>
      </c>
      <c r="EL88" s="234">
        <f t="shared" si="428"/>
        <v>0</v>
      </c>
      <c r="EM88" s="242">
        <f t="shared" si="429"/>
        <v>0</v>
      </c>
      <c r="EO88" s="234">
        <f t="shared" si="430"/>
        <v>76</v>
      </c>
      <c r="EP88" s="235" t="str">
        <f t="shared" si="369"/>
        <v/>
      </c>
      <c r="EQ88" s="236" t="str">
        <f>IFERROR(+VLOOKUP(EP88,'Referencia Parámetros'!$A$2:$B$15,2),"")</f>
        <v/>
      </c>
      <c r="ER88" s="1"/>
      <c r="ES88" s="1"/>
      <c r="ET88" s="136" t="str">
        <f t="shared" si="316"/>
        <v>Completar</v>
      </c>
      <c r="EU88" s="134"/>
      <c r="EV88" s="134"/>
      <c r="EW88" s="134"/>
      <c r="EX88" s="136" t="str">
        <f t="shared" si="317"/>
        <v>Completar</v>
      </c>
      <c r="EY88" s="137" t="str">
        <f t="shared" si="318"/>
        <v>Completar</v>
      </c>
      <c r="EZ88" s="137" t="str">
        <f t="shared" si="319"/>
        <v>Completar</v>
      </c>
      <c r="FA88" s="135"/>
      <c r="FB88" s="136" t="str">
        <f t="shared" si="320"/>
        <v>Completar</v>
      </c>
      <c r="FC88" s="237">
        <f t="shared" si="431"/>
        <v>0</v>
      </c>
      <c r="FD88" s="238">
        <f t="shared" si="432"/>
        <v>0</v>
      </c>
      <c r="FE88" s="239" t="str">
        <f>IFERROR(IF(FD88&gt;20*EQ88,'Referencia Parámetros'!$D$20,IF(FD88&gt;10*EQ88,'Referencia Parámetros'!$D$21,IF(FD88&gt;5*EQ88,'Referencia Parámetros'!$D$22, IF(FD88&gt;1,'Referencia Parámetros'!$D$23,"NO APLICA")))),"")</f>
        <v/>
      </c>
      <c r="FF88" s="240" t="str">
        <f t="shared" si="370"/>
        <v/>
      </c>
      <c r="FG88" s="241">
        <f t="shared" si="371"/>
        <v>0</v>
      </c>
      <c r="FH88" s="234">
        <f t="shared" si="433"/>
        <v>0</v>
      </c>
      <c r="FI88" s="234">
        <f t="shared" si="372"/>
        <v>0</v>
      </c>
      <c r="FJ88" s="234">
        <f t="shared" si="434"/>
        <v>0</v>
      </c>
      <c r="FK88" s="242">
        <f t="shared" si="435"/>
        <v>0</v>
      </c>
      <c r="FM88" s="234">
        <f t="shared" si="436"/>
        <v>76</v>
      </c>
      <c r="FN88" s="235" t="str">
        <f t="shared" si="373"/>
        <v/>
      </c>
      <c r="FO88" s="236" t="str">
        <f>IFERROR(+VLOOKUP(FN88,'Referencia Parámetros'!$A$2:$B$15,2),"")</f>
        <v/>
      </c>
      <c r="FP88" s="1"/>
      <c r="FQ88" s="1"/>
      <c r="FR88" s="136" t="str">
        <f t="shared" si="321"/>
        <v>Completar</v>
      </c>
      <c r="FS88" s="134"/>
      <c r="FT88" s="134"/>
      <c r="FU88" s="134"/>
      <c r="FV88" s="136" t="str">
        <f t="shared" si="322"/>
        <v>Completar</v>
      </c>
      <c r="FW88" s="137" t="str">
        <f t="shared" si="323"/>
        <v>Completar</v>
      </c>
      <c r="FX88" s="137" t="str">
        <f t="shared" si="324"/>
        <v>Completar</v>
      </c>
      <c r="FY88" s="135"/>
      <c r="FZ88" s="136" t="str">
        <f t="shared" si="325"/>
        <v>Completar</v>
      </c>
      <c r="GA88" s="237">
        <f t="shared" si="437"/>
        <v>0</v>
      </c>
      <c r="GB88" s="238">
        <f t="shared" si="438"/>
        <v>0</v>
      </c>
      <c r="GC88" s="239" t="str">
        <f>IFERROR(IF(GB88&gt;20*FO88,'Referencia Parámetros'!$D$20,IF(GB88&gt;10*FO88,'Referencia Parámetros'!$D$21,IF(GB88&gt;5*FO88,'Referencia Parámetros'!$D$22, IF(GB88&gt;1,'Referencia Parámetros'!$D$23,"NO APLICA")))),"")</f>
        <v/>
      </c>
      <c r="GD88" s="240" t="str">
        <f t="shared" si="374"/>
        <v/>
      </c>
      <c r="GE88" s="241">
        <f t="shared" si="375"/>
        <v>0</v>
      </c>
      <c r="GF88" s="234">
        <f t="shared" si="439"/>
        <v>0</v>
      </c>
      <c r="GG88" s="234">
        <f t="shared" si="376"/>
        <v>0</v>
      </c>
      <c r="GH88" s="234">
        <f t="shared" si="440"/>
        <v>0</v>
      </c>
      <c r="GI88" s="242">
        <f t="shared" si="441"/>
        <v>0</v>
      </c>
      <c r="GK88" s="234">
        <f t="shared" si="442"/>
        <v>76</v>
      </c>
      <c r="GL88" s="235" t="str">
        <f t="shared" si="377"/>
        <v/>
      </c>
      <c r="GM88" s="236" t="str">
        <f>IFERROR(+VLOOKUP(GL88,'Referencia Parámetros'!$A$2:$B$15,2),"")</f>
        <v/>
      </c>
      <c r="GN88" s="1"/>
      <c r="GO88" s="1"/>
      <c r="GP88" s="136" t="str">
        <f t="shared" si="326"/>
        <v>Completar</v>
      </c>
      <c r="GQ88" s="134"/>
      <c r="GR88" s="134"/>
      <c r="GS88" s="134"/>
      <c r="GT88" s="136" t="str">
        <f t="shared" si="327"/>
        <v>Completar</v>
      </c>
      <c r="GU88" s="137" t="str">
        <f t="shared" si="328"/>
        <v>Completar</v>
      </c>
      <c r="GV88" s="137" t="str">
        <f t="shared" si="329"/>
        <v>Completar</v>
      </c>
      <c r="GW88" s="135"/>
      <c r="GX88" s="136" t="str">
        <f t="shared" si="330"/>
        <v>Completar</v>
      </c>
      <c r="GY88" s="237">
        <f t="shared" si="443"/>
        <v>0</v>
      </c>
      <c r="GZ88" s="238">
        <f t="shared" si="444"/>
        <v>0</v>
      </c>
      <c r="HA88" s="239" t="str">
        <f>IFERROR(IF(GZ88&gt;20*GM88,'Referencia Parámetros'!$D$20,IF(GZ88&gt;10*GM88,'Referencia Parámetros'!$D$21,IF(GZ88&gt;5*GM88,'Referencia Parámetros'!$D$22, IF(GZ88&gt;1,'Referencia Parámetros'!$D$23,"NO APLICA")))),"")</f>
        <v/>
      </c>
      <c r="HB88" s="240" t="str">
        <f t="shared" si="378"/>
        <v/>
      </c>
      <c r="HC88" s="241">
        <f t="shared" si="379"/>
        <v>0</v>
      </c>
      <c r="HD88" s="234">
        <f t="shared" si="445"/>
        <v>0</v>
      </c>
      <c r="HE88" s="234">
        <f t="shared" si="380"/>
        <v>0</v>
      </c>
      <c r="HF88" s="234">
        <f t="shared" si="446"/>
        <v>0</v>
      </c>
      <c r="HG88" s="242">
        <f t="shared" si="447"/>
        <v>0</v>
      </c>
      <c r="HI88" s="234">
        <f t="shared" si="448"/>
        <v>76</v>
      </c>
      <c r="HJ88" s="235" t="str">
        <f t="shared" si="381"/>
        <v/>
      </c>
      <c r="HK88" s="236" t="str">
        <f>IFERROR(+VLOOKUP(HJ88,'Referencia Parámetros'!$A$2:$B$15,2),"")</f>
        <v/>
      </c>
      <c r="HL88" s="1"/>
      <c r="HM88" s="1"/>
      <c r="HN88" s="136" t="str">
        <f t="shared" si="331"/>
        <v>Completar</v>
      </c>
      <c r="HO88" s="134"/>
      <c r="HP88" s="134"/>
      <c r="HQ88" s="134"/>
      <c r="HR88" s="136" t="str">
        <f t="shared" si="332"/>
        <v>Completar</v>
      </c>
      <c r="HS88" s="137" t="str">
        <f t="shared" si="333"/>
        <v>Completar</v>
      </c>
      <c r="HT88" s="137" t="str">
        <f t="shared" si="334"/>
        <v>Completar</v>
      </c>
      <c r="HU88" s="135"/>
      <c r="HV88" s="136" t="str">
        <f t="shared" si="335"/>
        <v>Completar</v>
      </c>
      <c r="HW88" s="237">
        <f t="shared" si="449"/>
        <v>0</v>
      </c>
      <c r="HX88" s="238">
        <f t="shared" si="450"/>
        <v>0</v>
      </c>
      <c r="HY88" s="239" t="str">
        <f>IFERROR(IF(HX88&gt;20*HK88,'Referencia Parámetros'!$D$20,IF(HX88&gt;10*HK88,'Referencia Parámetros'!$D$21,IF(HX88&gt;5*HK88,'Referencia Parámetros'!$D$22, IF(HX88&gt;1,'Referencia Parámetros'!$D$23,"NO APLICA")))),"")</f>
        <v/>
      </c>
      <c r="HZ88" s="240" t="str">
        <f t="shared" si="382"/>
        <v/>
      </c>
      <c r="IA88" s="241">
        <f t="shared" si="383"/>
        <v>0</v>
      </c>
      <c r="IB88" s="234">
        <f t="shared" si="451"/>
        <v>0</v>
      </c>
      <c r="IC88" s="234">
        <f t="shared" si="384"/>
        <v>0</v>
      </c>
      <c r="ID88" s="234">
        <f t="shared" si="452"/>
        <v>0</v>
      </c>
      <c r="IE88" s="242">
        <f t="shared" si="453"/>
        <v>0</v>
      </c>
      <c r="IG88" s="234">
        <f t="shared" si="454"/>
        <v>76</v>
      </c>
      <c r="IH88" s="235" t="str">
        <f t="shared" si="385"/>
        <v/>
      </c>
      <c r="II88" s="236" t="str">
        <f>IFERROR(+VLOOKUP(IH88,'Referencia Parámetros'!$A$2:$B$15,2),"")</f>
        <v/>
      </c>
      <c r="IJ88" s="1"/>
      <c r="IK88" s="1"/>
      <c r="IL88" s="136" t="str">
        <f t="shared" si="336"/>
        <v>Completar</v>
      </c>
      <c r="IM88" s="134"/>
      <c r="IN88" s="134"/>
      <c r="IO88" s="134"/>
      <c r="IP88" s="136" t="str">
        <f t="shared" si="337"/>
        <v>Completar</v>
      </c>
      <c r="IQ88" s="137" t="str">
        <f t="shared" si="338"/>
        <v>Completar</v>
      </c>
      <c r="IR88" s="137" t="str">
        <f t="shared" si="339"/>
        <v>Completar</v>
      </c>
      <c r="IS88" s="135"/>
      <c r="IT88" s="136" t="str">
        <f t="shared" si="340"/>
        <v>Completar</v>
      </c>
      <c r="IU88" s="237">
        <f t="shared" si="455"/>
        <v>0</v>
      </c>
      <c r="IV88" s="238">
        <f t="shared" si="456"/>
        <v>0</v>
      </c>
      <c r="IW88" s="239" t="str">
        <f>IFERROR(IF(IV88&gt;20*II88,'Referencia Parámetros'!$D$20,IF(IV88&gt;10*II88,'Referencia Parámetros'!$D$21,IF(IV88&gt;5*II88,'Referencia Parámetros'!$D$22, IF(IV88&gt;1,'Referencia Parámetros'!$D$23,"NO APLICA")))),"")</f>
        <v/>
      </c>
      <c r="IX88" s="240" t="str">
        <f t="shared" si="386"/>
        <v/>
      </c>
      <c r="IY88" s="241">
        <f t="shared" si="387"/>
        <v>0</v>
      </c>
      <c r="IZ88" s="234">
        <f t="shared" si="457"/>
        <v>0</v>
      </c>
      <c r="JA88" s="234">
        <f t="shared" si="388"/>
        <v>0</v>
      </c>
      <c r="JB88" s="234">
        <f t="shared" si="458"/>
        <v>0</v>
      </c>
      <c r="JC88" s="242">
        <f t="shared" si="459"/>
        <v>0</v>
      </c>
      <c r="JD88" s="198"/>
      <c r="JE88" s="234">
        <f t="shared" si="460"/>
        <v>76</v>
      </c>
      <c r="JF88" s="235" t="str">
        <f t="shared" si="389"/>
        <v/>
      </c>
      <c r="JG88" s="236" t="str">
        <f>IFERROR(+VLOOKUP(JF88,'Referencia Parámetros'!$A$2:$B$15,2),"")</f>
        <v/>
      </c>
      <c r="JH88" s="1"/>
      <c r="JI88" s="1"/>
      <c r="JJ88" s="136" t="str">
        <f t="shared" si="341"/>
        <v>Completar</v>
      </c>
      <c r="JK88" s="134"/>
      <c r="JL88" s="134"/>
      <c r="JM88" s="134"/>
      <c r="JN88" s="136" t="str">
        <f t="shared" si="342"/>
        <v>Completar</v>
      </c>
      <c r="JO88" s="137" t="str">
        <f t="shared" si="343"/>
        <v>Completar</v>
      </c>
      <c r="JP88" s="137" t="str">
        <f t="shared" si="344"/>
        <v>Completar</v>
      </c>
      <c r="JQ88" s="135"/>
      <c r="JR88" s="136" t="str">
        <f t="shared" si="345"/>
        <v>Completar</v>
      </c>
      <c r="JS88" s="237">
        <f t="shared" si="461"/>
        <v>0</v>
      </c>
      <c r="JT88" s="238">
        <f t="shared" si="462"/>
        <v>0</v>
      </c>
      <c r="JU88" s="239" t="str">
        <f>IFERROR(IF(JT88&gt;20*JG88,'Referencia Parámetros'!$D$20,IF(JT88&gt;10*JG88,'Referencia Parámetros'!$D$21,IF(JT88&gt;5*JG88,'Referencia Parámetros'!$D$22, IF(JT88&gt;1,'Referencia Parámetros'!$D$23,"NO APLICA")))),"")</f>
        <v/>
      </c>
      <c r="JV88" s="240" t="str">
        <f t="shared" si="390"/>
        <v/>
      </c>
      <c r="JW88" s="241">
        <f t="shared" si="391"/>
        <v>0</v>
      </c>
      <c r="JX88" s="234">
        <f t="shared" si="463"/>
        <v>0</v>
      </c>
      <c r="JY88" s="234">
        <f t="shared" si="392"/>
        <v>0</v>
      </c>
      <c r="JZ88" s="234">
        <f t="shared" si="464"/>
        <v>0</v>
      </c>
      <c r="KA88" s="242">
        <f t="shared" si="465"/>
        <v>0</v>
      </c>
    </row>
    <row r="89" spans="1:287" x14ac:dyDescent="0.25">
      <c r="A89" s="234">
        <f t="shared" si="393"/>
        <v>77</v>
      </c>
      <c r="B89" s="235" t="str">
        <f t="shared" si="394"/>
        <v/>
      </c>
      <c r="C89" s="236" t="str">
        <f>+IFERROR(VLOOKUP(B89,'Referencia Parámetros'!$A$2:$B$18,2),"")</f>
        <v/>
      </c>
      <c r="D89" s="1"/>
      <c r="E89" s="1"/>
      <c r="F89" s="136" t="str">
        <f>IFERROR(+VLOOKUP(D89,'Año 1'!JI$14:JK$113,3,FALSE),"Completar")</f>
        <v>Completar</v>
      </c>
      <c r="G89" s="134"/>
      <c r="H89" s="134"/>
      <c r="I89" s="134"/>
      <c r="J89" s="136" t="str">
        <f>+IFERROR(VLOOKUP(D89,'Año 1'!JI$14:JS$113,7,0),"Completar")</f>
        <v>Completar</v>
      </c>
      <c r="K89" s="137" t="str">
        <f>IFERROR(VLOOKUP(D89,'Año 1'!JI$14:JS$113,8,FALSE),"Completar")</f>
        <v>Completar</v>
      </c>
      <c r="L89" s="137" t="str">
        <f>IFERROR(VLOOKUP(D89,'Año 1'!JI$14:JS$113,9,FALSE),"Completar")</f>
        <v>Completar</v>
      </c>
      <c r="M89" s="135"/>
      <c r="N89" s="136" t="str">
        <f>IFERROR(VLOOKUP(D89,'Año 1'!JI$14:JS$113,11,FALSE),"Completar")</f>
        <v>Completar</v>
      </c>
      <c r="O89" s="237">
        <f t="shared" si="395"/>
        <v>0</v>
      </c>
      <c r="P89" s="238">
        <f t="shared" si="396"/>
        <v>0</v>
      </c>
      <c r="Q89" s="239" t="str">
        <f>IFERROR(IF(P89&gt;20*C89,'Referencia Parámetros'!$D$20,IF(P89&gt;10*C89,'Referencia Parámetros'!$D$21,IF(P89&gt;5*C89,'Referencia Parámetros'!$D$22, IF(P89&gt;1,'Referencia Parámetros'!$D$23,"NO APLICA")))),"")</f>
        <v/>
      </c>
      <c r="R89" s="240" t="str">
        <f t="shared" si="346"/>
        <v/>
      </c>
      <c r="S89" s="241">
        <f t="shared" si="347"/>
        <v>0</v>
      </c>
      <c r="T89" s="234">
        <f t="shared" si="397"/>
        <v>0</v>
      </c>
      <c r="U89" s="234">
        <f t="shared" si="348"/>
        <v>0</v>
      </c>
      <c r="V89" s="234">
        <f t="shared" si="398"/>
        <v>0</v>
      </c>
      <c r="W89" s="242">
        <f t="shared" si="399"/>
        <v>0</v>
      </c>
      <c r="Y89" s="234">
        <f t="shared" si="400"/>
        <v>77</v>
      </c>
      <c r="Z89" s="235" t="str">
        <f t="shared" si="349"/>
        <v/>
      </c>
      <c r="AA89" s="236" t="str">
        <f>IFERROR(VLOOKUP(Z89,'Referencia Parámetros'!$A$2:$B$15,2),"")</f>
        <v/>
      </c>
      <c r="AB89" s="1"/>
      <c r="AC89" s="1"/>
      <c r="AD89" s="136" t="str">
        <f t="shared" si="291"/>
        <v>Completar</v>
      </c>
      <c r="AE89" s="134"/>
      <c r="AF89" s="134"/>
      <c r="AG89" s="134"/>
      <c r="AH89" s="136" t="str">
        <f t="shared" si="292"/>
        <v>Completar</v>
      </c>
      <c r="AI89" s="137" t="str">
        <f t="shared" si="293"/>
        <v>Completar</v>
      </c>
      <c r="AJ89" s="137" t="str">
        <f t="shared" si="294"/>
        <v>Completar</v>
      </c>
      <c r="AK89" s="135"/>
      <c r="AL89" s="136" t="str">
        <f t="shared" si="295"/>
        <v>Completar</v>
      </c>
      <c r="AM89" s="237">
        <f t="shared" si="401"/>
        <v>0</v>
      </c>
      <c r="AN89" s="238">
        <f t="shared" si="402"/>
        <v>0</v>
      </c>
      <c r="AO89" s="239" t="str">
        <f>IFERROR(IF(AN89&gt;20*AA89,'Referencia Parámetros'!$D$20,IF(AN89&gt;10*AA89,'Referencia Parámetros'!$D$21,IF(AN89&gt;5*AA89,'Referencia Parámetros'!$D$22, IF(AN89&gt;1,'Referencia Parámetros'!$D$23,"NO APLICA")))),"")</f>
        <v/>
      </c>
      <c r="AP89" s="240" t="str">
        <f t="shared" si="350"/>
        <v/>
      </c>
      <c r="AQ89" s="241">
        <f t="shared" si="351"/>
        <v>0</v>
      </c>
      <c r="AR89" s="234">
        <f t="shared" si="403"/>
        <v>0</v>
      </c>
      <c r="AS89" s="234">
        <f t="shared" si="352"/>
        <v>0</v>
      </c>
      <c r="AT89" s="234">
        <f t="shared" si="404"/>
        <v>0</v>
      </c>
      <c r="AU89" s="242">
        <f t="shared" si="405"/>
        <v>0</v>
      </c>
      <c r="AW89" s="234">
        <f t="shared" si="406"/>
        <v>77</v>
      </c>
      <c r="AX89" s="235" t="str">
        <f t="shared" si="353"/>
        <v/>
      </c>
      <c r="AY89" s="236" t="str">
        <f>IFERROR(VLOOKUP(AX89,'Referencia Parámetros'!$A$2:$B$15,2),"")</f>
        <v/>
      </c>
      <c r="AZ89" s="1"/>
      <c r="BA89" s="1"/>
      <c r="BB89" s="136" t="str">
        <f t="shared" si="296"/>
        <v>Completar</v>
      </c>
      <c r="BC89" s="134"/>
      <c r="BD89" s="134"/>
      <c r="BE89" s="134"/>
      <c r="BF89" s="136" t="str">
        <f t="shared" si="297"/>
        <v>Completar</v>
      </c>
      <c r="BG89" s="137" t="str">
        <f t="shared" si="298"/>
        <v>Completar</v>
      </c>
      <c r="BH89" s="137" t="str">
        <f t="shared" si="299"/>
        <v>Completar</v>
      </c>
      <c r="BI89" s="135"/>
      <c r="BJ89" s="136" t="str">
        <f t="shared" si="300"/>
        <v>Completar</v>
      </c>
      <c r="BK89" s="237">
        <f t="shared" si="407"/>
        <v>0</v>
      </c>
      <c r="BL89" s="238">
        <f t="shared" si="408"/>
        <v>0</v>
      </c>
      <c r="BM89" s="239" t="str">
        <f>IFERROR(IF(BL89&gt;20*AY89,'Referencia Parámetros'!$D$20,IF(BL89&gt;10*AY89,'Referencia Parámetros'!$D$21,IF(BL89&gt;5*AY89,'Referencia Parámetros'!$D$22, IF(BL89&gt;1,'Referencia Parámetros'!$D$23,"NO APLICA")))),"")</f>
        <v/>
      </c>
      <c r="BN89" s="240" t="str">
        <f t="shared" si="354"/>
        <v/>
      </c>
      <c r="BO89" s="241">
        <f t="shared" si="355"/>
        <v>0</v>
      </c>
      <c r="BP89" s="234">
        <f t="shared" si="409"/>
        <v>0</v>
      </c>
      <c r="BQ89" s="234">
        <f t="shared" si="356"/>
        <v>0</v>
      </c>
      <c r="BR89" s="234">
        <f t="shared" si="410"/>
        <v>0</v>
      </c>
      <c r="BS89" s="242">
        <f t="shared" si="411"/>
        <v>0</v>
      </c>
      <c r="BU89" s="234">
        <f t="shared" si="412"/>
        <v>77</v>
      </c>
      <c r="BV89" s="235" t="str">
        <f t="shared" si="357"/>
        <v/>
      </c>
      <c r="BW89" s="236" t="str">
        <f>IFERROR(VLOOKUP(BV89,'Referencia Parámetros'!$A$2:$B$15,2),"")</f>
        <v/>
      </c>
      <c r="BX89" s="1"/>
      <c r="BY89" s="1"/>
      <c r="BZ89" s="136" t="str">
        <f t="shared" si="301"/>
        <v>Completar</v>
      </c>
      <c r="CA89" s="134"/>
      <c r="CB89" s="134"/>
      <c r="CC89" s="134"/>
      <c r="CD89" s="136" t="str">
        <f t="shared" si="302"/>
        <v>Completar</v>
      </c>
      <c r="CE89" s="137" t="str">
        <f t="shared" si="303"/>
        <v>Completar</v>
      </c>
      <c r="CF89" s="137" t="str">
        <f t="shared" si="304"/>
        <v>Completar</v>
      </c>
      <c r="CG89" s="135"/>
      <c r="CH89" s="136" t="str">
        <f t="shared" si="305"/>
        <v>Completar</v>
      </c>
      <c r="CI89" s="237">
        <f t="shared" si="413"/>
        <v>0</v>
      </c>
      <c r="CJ89" s="238">
        <f t="shared" si="414"/>
        <v>0</v>
      </c>
      <c r="CK89" s="239" t="str">
        <f>IFERROR(IF(CJ89&gt;20*BW89,'Referencia Parámetros'!$D$20,IF(CJ89&gt;10*BW89,'Referencia Parámetros'!$D$21,IF(CJ89&gt;5*BW89,'Referencia Parámetros'!$D$22, IF(CJ89&gt;1,'Referencia Parámetros'!$D$23,"NO APLICA")))),"")</f>
        <v/>
      </c>
      <c r="CL89" s="240" t="str">
        <f t="shared" si="358"/>
        <v/>
      </c>
      <c r="CM89" s="241">
        <f t="shared" si="359"/>
        <v>0</v>
      </c>
      <c r="CN89" s="234">
        <f t="shared" si="415"/>
        <v>0</v>
      </c>
      <c r="CO89" s="234">
        <f t="shared" si="360"/>
        <v>0</v>
      </c>
      <c r="CP89" s="234">
        <f t="shared" si="416"/>
        <v>0</v>
      </c>
      <c r="CQ89" s="242">
        <f t="shared" si="417"/>
        <v>0</v>
      </c>
      <c r="CS89" s="234">
        <f t="shared" si="418"/>
        <v>77</v>
      </c>
      <c r="CT89" s="235" t="str">
        <f t="shared" si="361"/>
        <v/>
      </c>
      <c r="CU89" s="236" t="str">
        <f>IFERROR(+VLOOKUP(CT89,'Referencia Parámetros'!$A$2:$B$15,2),"")</f>
        <v/>
      </c>
      <c r="CV89" s="1"/>
      <c r="CW89" s="1"/>
      <c r="CX89" s="136" t="str">
        <f t="shared" si="306"/>
        <v>Completar</v>
      </c>
      <c r="CY89" s="134"/>
      <c r="CZ89" s="134"/>
      <c r="DA89" s="134"/>
      <c r="DB89" s="136" t="str">
        <f t="shared" si="307"/>
        <v>Completar</v>
      </c>
      <c r="DC89" s="137" t="str">
        <f t="shared" si="308"/>
        <v>Completar</v>
      </c>
      <c r="DD89" s="137" t="str">
        <f t="shared" si="309"/>
        <v>Completar</v>
      </c>
      <c r="DE89" s="135"/>
      <c r="DF89" s="136" t="str">
        <f t="shared" si="310"/>
        <v>Completar</v>
      </c>
      <c r="DG89" s="237">
        <f t="shared" si="419"/>
        <v>0</v>
      </c>
      <c r="DH89" s="238">
        <f t="shared" si="420"/>
        <v>0</v>
      </c>
      <c r="DI89" s="239" t="str">
        <f>IFERROR(IF(DH89&gt;20*CU89,'Referencia Parámetros'!$D$20,IF(DH89&gt;10*CU89,'Referencia Parámetros'!$D$21,IF(DH89&gt;5*CU89,'Referencia Parámetros'!$D$22, IF(DH89&gt;1,'Referencia Parámetros'!$D$23,"NO APLICA")))),"")</f>
        <v/>
      </c>
      <c r="DJ89" s="240" t="str">
        <f t="shared" si="362"/>
        <v/>
      </c>
      <c r="DK89" s="241">
        <f t="shared" si="363"/>
        <v>0</v>
      </c>
      <c r="DL89" s="234">
        <f t="shared" si="421"/>
        <v>0</v>
      </c>
      <c r="DM89" s="234">
        <f t="shared" si="364"/>
        <v>0</v>
      </c>
      <c r="DN89" s="234">
        <f t="shared" si="422"/>
        <v>0</v>
      </c>
      <c r="DO89" s="242">
        <f t="shared" si="423"/>
        <v>0</v>
      </c>
      <c r="DQ89" s="234">
        <f t="shared" si="424"/>
        <v>77</v>
      </c>
      <c r="DR89" s="235" t="str">
        <f t="shared" si="365"/>
        <v/>
      </c>
      <c r="DS89" s="236" t="str">
        <f>IFERROR(+VLOOKUP(DR89,'Referencia Parámetros'!$A$2:$B$15,2),"")</f>
        <v/>
      </c>
      <c r="DT89" s="1"/>
      <c r="DU89" s="1"/>
      <c r="DV89" s="136" t="str">
        <f t="shared" si="311"/>
        <v>Completar</v>
      </c>
      <c r="DW89" s="134"/>
      <c r="DX89" s="134"/>
      <c r="DY89" s="134"/>
      <c r="DZ89" s="136" t="str">
        <f t="shared" si="312"/>
        <v>Completar</v>
      </c>
      <c r="EA89" s="137" t="str">
        <f t="shared" si="313"/>
        <v>Completar</v>
      </c>
      <c r="EB89" s="137" t="str">
        <f t="shared" si="314"/>
        <v>Completar</v>
      </c>
      <c r="EC89" s="135"/>
      <c r="ED89" s="136" t="str">
        <f t="shared" si="315"/>
        <v>Completar</v>
      </c>
      <c r="EE89" s="237">
        <f t="shared" si="425"/>
        <v>0</v>
      </c>
      <c r="EF89" s="238">
        <f t="shared" si="426"/>
        <v>0</v>
      </c>
      <c r="EG89" s="239" t="str">
        <f>IFERROR(IF(EF89&gt;20*DS89,'Referencia Parámetros'!$D$20,IF(EF89&gt;10*DS89,'Referencia Parámetros'!$D$21,IF(EF89&gt;5*DS89,'Referencia Parámetros'!$D$22, IF(EF89&gt;1,'Referencia Parámetros'!$D$23,"NO APLICA")))),"")</f>
        <v/>
      </c>
      <c r="EH89" s="240" t="str">
        <f t="shared" si="366"/>
        <v/>
      </c>
      <c r="EI89" s="241">
        <f t="shared" si="367"/>
        <v>0</v>
      </c>
      <c r="EJ89" s="234">
        <f t="shared" si="427"/>
        <v>0</v>
      </c>
      <c r="EK89" s="234">
        <f t="shared" si="368"/>
        <v>0</v>
      </c>
      <c r="EL89" s="234">
        <f t="shared" si="428"/>
        <v>0</v>
      </c>
      <c r="EM89" s="242">
        <f t="shared" si="429"/>
        <v>0</v>
      </c>
      <c r="EO89" s="234">
        <f t="shared" si="430"/>
        <v>77</v>
      </c>
      <c r="EP89" s="235" t="str">
        <f t="shared" si="369"/>
        <v/>
      </c>
      <c r="EQ89" s="236" t="str">
        <f>IFERROR(+VLOOKUP(EP89,'Referencia Parámetros'!$A$2:$B$15,2),"")</f>
        <v/>
      </c>
      <c r="ER89" s="1"/>
      <c r="ES89" s="1"/>
      <c r="ET89" s="136" t="str">
        <f t="shared" si="316"/>
        <v>Completar</v>
      </c>
      <c r="EU89" s="134"/>
      <c r="EV89" s="134"/>
      <c r="EW89" s="134"/>
      <c r="EX89" s="136" t="str">
        <f t="shared" si="317"/>
        <v>Completar</v>
      </c>
      <c r="EY89" s="137" t="str">
        <f t="shared" si="318"/>
        <v>Completar</v>
      </c>
      <c r="EZ89" s="137" t="str">
        <f t="shared" si="319"/>
        <v>Completar</v>
      </c>
      <c r="FA89" s="135"/>
      <c r="FB89" s="136" t="str">
        <f t="shared" si="320"/>
        <v>Completar</v>
      </c>
      <c r="FC89" s="237">
        <f t="shared" si="431"/>
        <v>0</v>
      </c>
      <c r="FD89" s="238">
        <f t="shared" si="432"/>
        <v>0</v>
      </c>
      <c r="FE89" s="239" t="str">
        <f>IFERROR(IF(FD89&gt;20*EQ89,'Referencia Parámetros'!$D$20,IF(FD89&gt;10*EQ89,'Referencia Parámetros'!$D$21,IF(FD89&gt;5*EQ89,'Referencia Parámetros'!$D$22, IF(FD89&gt;1,'Referencia Parámetros'!$D$23,"NO APLICA")))),"")</f>
        <v/>
      </c>
      <c r="FF89" s="240" t="str">
        <f t="shared" si="370"/>
        <v/>
      </c>
      <c r="FG89" s="241">
        <f t="shared" si="371"/>
        <v>0</v>
      </c>
      <c r="FH89" s="234">
        <f t="shared" si="433"/>
        <v>0</v>
      </c>
      <c r="FI89" s="234">
        <f t="shared" si="372"/>
        <v>0</v>
      </c>
      <c r="FJ89" s="234">
        <f t="shared" si="434"/>
        <v>0</v>
      </c>
      <c r="FK89" s="242">
        <f t="shared" si="435"/>
        <v>0</v>
      </c>
      <c r="FM89" s="234">
        <f t="shared" si="436"/>
        <v>77</v>
      </c>
      <c r="FN89" s="235" t="str">
        <f t="shared" si="373"/>
        <v/>
      </c>
      <c r="FO89" s="236" t="str">
        <f>IFERROR(+VLOOKUP(FN89,'Referencia Parámetros'!$A$2:$B$15,2),"")</f>
        <v/>
      </c>
      <c r="FP89" s="1"/>
      <c r="FQ89" s="1"/>
      <c r="FR89" s="136" t="str">
        <f t="shared" si="321"/>
        <v>Completar</v>
      </c>
      <c r="FS89" s="134"/>
      <c r="FT89" s="134"/>
      <c r="FU89" s="134"/>
      <c r="FV89" s="136" t="str">
        <f t="shared" si="322"/>
        <v>Completar</v>
      </c>
      <c r="FW89" s="137" t="str">
        <f t="shared" si="323"/>
        <v>Completar</v>
      </c>
      <c r="FX89" s="137" t="str">
        <f t="shared" si="324"/>
        <v>Completar</v>
      </c>
      <c r="FY89" s="135"/>
      <c r="FZ89" s="136" t="str">
        <f t="shared" si="325"/>
        <v>Completar</v>
      </c>
      <c r="GA89" s="237">
        <f t="shared" si="437"/>
        <v>0</v>
      </c>
      <c r="GB89" s="238">
        <f t="shared" si="438"/>
        <v>0</v>
      </c>
      <c r="GC89" s="239" t="str">
        <f>IFERROR(IF(GB89&gt;20*FO89,'Referencia Parámetros'!$D$20,IF(GB89&gt;10*FO89,'Referencia Parámetros'!$D$21,IF(GB89&gt;5*FO89,'Referencia Parámetros'!$D$22, IF(GB89&gt;1,'Referencia Parámetros'!$D$23,"NO APLICA")))),"")</f>
        <v/>
      </c>
      <c r="GD89" s="240" t="str">
        <f t="shared" si="374"/>
        <v/>
      </c>
      <c r="GE89" s="241">
        <f t="shared" si="375"/>
        <v>0</v>
      </c>
      <c r="GF89" s="234">
        <f t="shared" si="439"/>
        <v>0</v>
      </c>
      <c r="GG89" s="234">
        <f t="shared" si="376"/>
        <v>0</v>
      </c>
      <c r="GH89" s="234">
        <f t="shared" si="440"/>
        <v>0</v>
      </c>
      <c r="GI89" s="242">
        <f t="shared" si="441"/>
        <v>0</v>
      </c>
      <c r="GK89" s="234">
        <f t="shared" si="442"/>
        <v>77</v>
      </c>
      <c r="GL89" s="235" t="str">
        <f t="shared" si="377"/>
        <v/>
      </c>
      <c r="GM89" s="236" t="str">
        <f>IFERROR(+VLOOKUP(GL89,'Referencia Parámetros'!$A$2:$B$15,2),"")</f>
        <v/>
      </c>
      <c r="GN89" s="1"/>
      <c r="GO89" s="1"/>
      <c r="GP89" s="136" t="str">
        <f t="shared" si="326"/>
        <v>Completar</v>
      </c>
      <c r="GQ89" s="134"/>
      <c r="GR89" s="134"/>
      <c r="GS89" s="134"/>
      <c r="GT89" s="136" t="str">
        <f t="shared" si="327"/>
        <v>Completar</v>
      </c>
      <c r="GU89" s="137" t="str">
        <f t="shared" si="328"/>
        <v>Completar</v>
      </c>
      <c r="GV89" s="137" t="str">
        <f t="shared" si="329"/>
        <v>Completar</v>
      </c>
      <c r="GW89" s="135"/>
      <c r="GX89" s="136" t="str">
        <f t="shared" si="330"/>
        <v>Completar</v>
      </c>
      <c r="GY89" s="237">
        <f t="shared" si="443"/>
        <v>0</v>
      </c>
      <c r="GZ89" s="238">
        <f t="shared" si="444"/>
        <v>0</v>
      </c>
      <c r="HA89" s="239" t="str">
        <f>IFERROR(IF(GZ89&gt;20*GM89,'Referencia Parámetros'!$D$20,IF(GZ89&gt;10*GM89,'Referencia Parámetros'!$D$21,IF(GZ89&gt;5*GM89,'Referencia Parámetros'!$D$22, IF(GZ89&gt;1,'Referencia Parámetros'!$D$23,"NO APLICA")))),"")</f>
        <v/>
      </c>
      <c r="HB89" s="240" t="str">
        <f t="shared" si="378"/>
        <v/>
      </c>
      <c r="HC89" s="241">
        <f t="shared" si="379"/>
        <v>0</v>
      </c>
      <c r="HD89" s="234">
        <f t="shared" si="445"/>
        <v>0</v>
      </c>
      <c r="HE89" s="234">
        <f t="shared" si="380"/>
        <v>0</v>
      </c>
      <c r="HF89" s="234">
        <f t="shared" si="446"/>
        <v>0</v>
      </c>
      <c r="HG89" s="242">
        <f t="shared" si="447"/>
        <v>0</v>
      </c>
      <c r="HI89" s="234">
        <f t="shared" si="448"/>
        <v>77</v>
      </c>
      <c r="HJ89" s="235" t="str">
        <f t="shared" si="381"/>
        <v/>
      </c>
      <c r="HK89" s="236" t="str">
        <f>IFERROR(+VLOOKUP(HJ89,'Referencia Parámetros'!$A$2:$B$15,2),"")</f>
        <v/>
      </c>
      <c r="HL89" s="1"/>
      <c r="HM89" s="1"/>
      <c r="HN89" s="136" t="str">
        <f t="shared" si="331"/>
        <v>Completar</v>
      </c>
      <c r="HO89" s="134"/>
      <c r="HP89" s="134"/>
      <c r="HQ89" s="134"/>
      <c r="HR89" s="136" t="str">
        <f t="shared" si="332"/>
        <v>Completar</v>
      </c>
      <c r="HS89" s="137" t="str">
        <f t="shared" si="333"/>
        <v>Completar</v>
      </c>
      <c r="HT89" s="137" t="str">
        <f t="shared" si="334"/>
        <v>Completar</v>
      </c>
      <c r="HU89" s="135"/>
      <c r="HV89" s="136" t="str">
        <f t="shared" si="335"/>
        <v>Completar</v>
      </c>
      <c r="HW89" s="237">
        <f t="shared" si="449"/>
        <v>0</v>
      </c>
      <c r="HX89" s="238">
        <f t="shared" si="450"/>
        <v>0</v>
      </c>
      <c r="HY89" s="239" t="str">
        <f>IFERROR(IF(HX89&gt;20*HK89,'Referencia Parámetros'!$D$20,IF(HX89&gt;10*HK89,'Referencia Parámetros'!$D$21,IF(HX89&gt;5*HK89,'Referencia Parámetros'!$D$22, IF(HX89&gt;1,'Referencia Parámetros'!$D$23,"NO APLICA")))),"")</f>
        <v/>
      </c>
      <c r="HZ89" s="240" t="str">
        <f t="shared" si="382"/>
        <v/>
      </c>
      <c r="IA89" s="241">
        <f t="shared" si="383"/>
        <v>0</v>
      </c>
      <c r="IB89" s="234">
        <f t="shared" si="451"/>
        <v>0</v>
      </c>
      <c r="IC89" s="234">
        <f t="shared" si="384"/>
        <v>0</v>
      </c>
      <c r="ID89" s="234">
        <f t="shared" si="452"/>
        <v>0</v>
      </c>
      <c r="IE89" s="242">
        <f t="shared" si="453"/>
        <v>0</v>
      </c>
      <c r="IG89" s="234">
        <f t="shared" si="454"/>
        <v>77</v>
      </c>
      <c r="IH89" s="235" t="str">
        <f t="shared" si="385"/>
        <v/>
      </c>
      <c r="II89" s="236" t="str">
        <f>IFERROR(+VLOOKUP(IH89,'Referencia Parámetros'!$A$2:$B$15,2),"")</f>
        <v/>
      </c>
      <c r="IJ89" s="1"/>
      <c r="IK89" s="1"/>
      <c r="IL89" s="136" t="str">
        <f t="shared" si="336"/>
        <v>Completar</v>
      </c>
      <c r="IM89" s="134"/>
      <c r="IN89" s="134"/>
      <c r="IO89" s="134"/>
      <c r="IP89" s="136" t="str">
        <f t="shared" si="337"/>
        <v>Completar</v>
      </c>
      <c r="IQ89" s="137" t="str">
        <f t="shared" si="338"/>
        <v>Completar</v>
      </c>
      <c r="IR89" s="137" t="str">
        <f t="shared" si="339"/>
        <v>Completar</v>
      </c>
      <c r="IS89" s="135"/>
      <c r="IT89" s="136" t="str">
        <f t="shared" si="340"/>
        <v>Completar</v>
      </c>
      <c r="IU89" s="237">
        <f t="shared" si="455"/>
        <v>0</v>
      </c>
      <c r="IV89" s="238">
        <f t="shared" si="456"/>
        <v>0</v>
      </c>
      <c r="IW89" s="239" t="str">
        <f>IFERROR(IF(IV89&gt;20*II89,'Referencia Parámetros'!$D$20,IF(IV89&gt;10*II89,'Referencia Parámetros'!$D$21,IF(IV89&gt;5*II89,'Referencia Parámetros'!$D$22, IF(IV89&gt;1,'Referencia Parámetros'!$D$23,"NO APLICA")))),"")</f>
        <v/>
      </c>
      <c r="IX89" s="240" t="str">
        <f t="shared" si="386"/>
        <v/>
      </c>
      <c r="IY89" s="241">
        <f t="shared" si="387"/>
        <v>0</v>
      </c>
      <c r="IZ89" s="234">
        <f t="shared" si="457"/>
        <v>0</v>
      </c>
      <c r="JA89" s="234">
        <f t="shared" si="388"/>
        <v>0</v>
      </c>
      <c r="JB89" s="234">
        <f t="shared" si="458"/>
        <v>0</v>
      </c>
      <c r="JC89" s="242">
        <f t="shared" si="459"/>
        <v>0</v>
      </c>
      <c r="JD89" s="198"/>
      <c r="JE89" s="234">
        <f t="shared" si="460"/>
        <v>77</v>
      </c>
      <c r="JF89" s="235" t="str">
        <f t="shared" si="389"/>
        <v/>
      </c>
      <c r="JG89" s="236" t="str">
        <f>IFERROR(+VLOOKUP(JF89,'Referencia Parámetros'!$A$2:$B$15,2),"")</f>
        <v/>
      </c>
      <c r="JH89" s="1"/>
      <c r="JI89" s="1"/>
      <c r="JJ89" s="136" t="str">
        <f t="shared" si="341"/>
        <v>Completar</v>
      </c>
      <c r="JK89" s="134"/>
      <c r="JL89" s="134"/>
      <c r="JM89" s="134"/>
      <c r="JN89" s="136" t="str">
        <f t="shared" si="342"/>
        <v>Completar</v>
      </c>
      <c r="JO89" s="137" t="str">
        <f t="shared" si="343"/>
        <v>Completar</v>
      </c>
      <c r="JP89" s="137" t="str">
        <f t="shared" si="344"/>
        <v>Completar</v>
      </c>
      <c r="JQ89" s="135"/>
      <c r="JR89" s="136" t="str">
        <f t="shared" si="345"/>
        <v>Completar</v>
      </c>
      <c r="JS89" s="237">
        <f t="shared" si="461"/>
        <v>0</v>
      </c>
      <c r="JT89" s="238">
        <f t="shared" si="462"/>
        <v>0</v>
      </c>
      <c r="JU89" s="239" t="str">
        <f>IFERROR(IF(JT89&gt;20*JG89,'Referencia Parámetros'!$D$20,IF(JT89&gt;10*JG89,'Referencia Parámetros'!$D$21,IF(JT89&gt;5*JG89,'Referencia Parámetros'!$D$22, IF(JT89&gt;1,'Referencia Parámetros'!$D$23,"NO APLICA")))),"")</f>
        <v/>
      </c>
      <c r="JV89" s="240" t="str">
        <f t="shared" si="390"/>
        <v/>
      </c>
      <c r="JW89" s="241">
        <f t="shared" si="391"/>
        <v>0</v>
      </c>
      <c r="JX89" s="234">
        <f t="shared" si="463"/>
        <v>0</v>
      </c>
      <c r="JY89" s="234">
        <f t="shared" si="392"/>
        <v>0</v>
      </c>
      <c r="JZ89" s="234">
        <f t="shared" si="464"/>
        <v>0</v>
      </c>
      <c r="KA89" s="242">
        <f t="shared" si="465"/>
        <v>0</v>
      </c>
    </row>
    <row r="90" spans="1:287" x14ac:dyDescent="0.25">
      <c r="A90" s="234">
        <f t="shared" si="393"/>
        <v>78</v>
      </c>
      <c r="B90" s="235" t="str">
        <f t="shared" si="394"/>
        <v/>
      </c>
      <c r="C90" s="236" t="str">
        <f>+IFERROR(VLOOKUP(B90,'Referencia Parámetros'!$A$2:$B$18,2),"")</f>
        <v/>
      </c>
      <c r="D90" s="1"/>
      <c r="E90" s="1"/>
      <c r="F90" s="136" t="str">
        <f>IFERROR(+VLOOKUP(D90,'Año 1'!JI$14:JK$113,3,FALSE),"Completar")</f>
        <v>Completar</v>
      </c>
      <c r="G90" s="134"/>
      <c r="H90" s="134"/>
      <c r="I90" s="134"/>
      <c r="J90" s="136" t="str">
        <f>+IFERROR(VLOOKUP(D90,'Año 1'!JI$14:JS$113,7,0),"Completar")</f>
        <v>Completar</v>
      </c>
      <c r="K90" s="137" t="str">
        <f>IFERROR(VLOOKUP(D90,'Año 1'!JI$14:JS$113,8,FALSE),"Completar")</f>
        <v>Completar</v>
      </c>
      <c r="L90" s="137" t="str">
        <f>IFERROR(VLOOKUP(D90,'Año 1'!JI$14:JS$113,9,FALSE),"Completar")</f>
        <v>Completar</v>
      </c>
      <c r="M90" s="135"/>
      <c r="N90" s="136" t="str">
        <f>IFERROR(VLOOKUP(D90,'Año 1'!JI$14:JS$113,11,FALSE),"Completar")</f>
        <v>Completar</v>
      </c>
      <c r="O90" s="237">
        <f t="shared" si="395"/>
        <v>0</v>
      </c>
      <c r="P90" s="238">
        <f t="shared" si="396"/>
        <v>0</v>
      </c>
      <c r="Q90" s="239" t="str">
        <f>IFERROR(IF(P90&gt;20*C90,'Referencia Parámetros'!$D$20,IF(P90&gt;10*C90,'Referencia Parámetros'!$D$21,IF(P90&gt;5*C90,'Referencia Parámetros'!$D$22, IF(P90&gt;1,'Referencia Parámetros'!$D$23,"NO APLICA")))),"")</f>
        <v/>
      </c>
      <c r="R90" s="240" t="str">
        <f t="shared" si="346"/>
        <v/>
      </c>
      <c r="S90" s="241">
        <f t="shared" si="347"/>
        <v>0</v>
      </c>
      <c r="T90" s="234">
        <f t="shared" si="397"/>
        <v>0</v>
      </c>
      <c r="U90" s="234">
        <f t="shared" si="348"/>
        <v>0</v>
      </c>
      <c r="V90" s="234">
        <f t="shared" si="398"/>
        <v>0</v>
      </c>
      <c r="W90" s="242">
        <f t="shared" si="399"/>
        <v>0</v>
      </c>
      <c r="Y90" s="234">
        <f t="shared" si="400"/>
        <v>78</v>
      </c>
      <c r="Z90" s="235" t="str">
        <f t="shared" si="349"/>
        <v/>
      </c>
      <c r="AA90" s="236" t="str">
        <f>IFERROR(VLOOKUP(Z90,'Referencia Parámetros'!$A$2:$B$15,2),"")</f>
        <v/>
      </c>
      <c r="AB90" s="1"/>
      <c r="AC90" s="1"/>
      <c r="AD90" s="136" t="str">
        <f t="shared" si="291"/>
        <v>Completar</v>
      </c>
      <c r="AE90" s="134"/>
      <c r="AF90" s="134"/>
      <c r="AG90" s="134"/>
      <c r="AH90" s="136" t="str">
        <f t="shared" si="292"/>
        <v>Completar</v>
      </c>
      <c r="AI90" s="137" t="str">
        <f t="shared" si="293"/>
        <v>Completar</v>
      </c>
      <c r="AJ90" s="137" t="str">
        <f t="shared" si="294"/>
        <v>Completar</v>
      </c>
      <c r="AK90" s="135"/>
      <c r="AL90" s="136" t="str">
        <f t="shared" si="295"/>
        <v>Completar</v>
      </c>
      <c r="AM90" s="237">
        <f t="shared" si="401"/>
        <v>0</v>
      </c>
      <c r="AN90" s="238">
        <f t="shared" si="402"/>
        <v>0</v>
      </c>
      <c r="AO90" s="239" t="str">
        <f>IFERROR(IF(AN90&gt;20*AA90,'Referencia Parámetros'!$D$20,IF(AN90&gt;10*AA90,'Referencia Parámetros'!$D$21,IF(AN90&gt;5*AA90,'Referencia Parámetros'!$D$22, IF(AN90&gt;1,'Referencia Parámetros'!$D$23,"NO APLICA")))),"")</f>
        <v/>
      </c>
      <c r="AP90" s="240" t="str">
        <f t="shared" si="350"/>
        <v/>
      </c>
      <c r="AQ90" s="241">
        <f t="shared" si="351"/>
        <v>0</v>
      </c>
      <c r="AR90" s="234">
        <f t="shared" si="403"/>
        <v>0</v>
      </c>
      <c r="AS90" s="234">
        <f t="shared" si="352"/>
        <v>0</v>
      </c>
      <c r="AT90" s="234">
        <f t="shared" si="404"/>
        <v>0</v>
      </c>
      <c r="AU90" s="242">
        <f t="shared" si="405"/>
        <v>0</v>
      </c>
      <c r="AW90" s="234">
        <f t="shared" si="406"/>
        <v>78</v>
      </c>
      <c r="AX90" s="235" t="str">
        <f t="shared" si="353"/>
        <v/>
      </c>
      <c r="AY90" s="236" t="str">
        <f>IFERROR(VLOOKUP(AX90,'Referencia Parámetros'!$A$2:$B$15,2),"")</f>
        <v/>
      </c>
      <c r="AZ90" s="1"/>
      <c r="BA90" s="1"/>
      <c r="BB90" s="136" t="str">
        <f t="shared" si="296"/>
        <v>Completar</v>
      </c>
      <c r="BC90" s="134"/>
      <c r="BD90" s="134"/>
      <c r="BE90" s="134"/>
      <c r="BF90" s="136" t="str">
        <f t="shared" si="297"/>
        <v>Completar</v>
      </c>
      <c r="BG90" s="137" t="str">
        <f t="shared" si="298"/>
        <v>Completar</v>
      </c>
      <c r="BH90" s="137" t="str">
        <f t="shared" si="299"/>
        <v>Completar</v>
      </c>
      <c r="BI90" s="135"/>
      <c r="BJ90" s="136" t="str">
        <f t="shared" si="300"/>
        <v>Completar</v>
      </c>
      <c r="BK90" s="237">
        <f t="shared" si="407"/>
        <v>0</v>
      </c>
      <c r="BL90" s="238">
        <f t="shared" si="408"/>
        <v>0</v>
      </c>
      <c r="BM90" s="239" t="str">
        <f>IFERROR(IF(BL90&gt;20*AY90,'Referencia Parámetros'!$D$20,IF(BL90&gt;10*AY90,'Referencia Parámetros'!$D$21,IF(BL90&gt;5*AY90,'Referencia Parámetros'!$D$22, IF(BL90&gt;1,'Referencia Parámetros'!$D$23,"NO APLICA")))),"")</f>
        <v/>
      </c>
      <c r="BN90" s="240" t="str">
        <f t="shared" si="354"/>
        <v/>
      </c>
      <c r="BO90" s="241">
        <f t="shared" si="355"/>
        <v>0</v>
      </c>
      <c r="BP90" s="234">
        <f t="shared" si="409"/>
        <v>0</v>
      </c>
      <c r="BQ90" s="234">
        <f t="shared" si="356"/>
        <v>0</v>
      </c>
      <c r="BR90" s="234">
        <f t="shared" si="410"/>
        <v>0</v>
      </c>
      <c r="BS90" s="242">
        <f t="shared" si="411"/>
        <v>0</v>
      </c>
      <c r="BU90" s="234">
        <f t="shared" si="412"/>
        <v>78</v>
      </c>
      <c r="BV90" s="235" t="str">
        <f t="shared" si="357"/>
        <v/>
      </c>
      <c r="BW90" s="236" t="str">
        <f>IFERROR(VLOOKUP(BV90,'Referencia Parámetros'!$A$2:$B$15,2),"")</f>
        <v/>
      </c>
      <c r="BX90" s="1"/>
      <c r="BY90" s="1"/>
      <c r="BZ90" s="136" t="str">
        <f t="shared" si="301"/>
        <v>Completar</v>
      </c>
      <c r="CA90" s="134"/>
      <c r="CB90" s="134"/>
      <c r="CC90" s="134"/>
      <c r="CD90" s="136" t="str">
        <f t="shared" si="302"/>
        <v>Completar</v>
      </c>
      <c r="CE90" s="137" t="str">
        <f t="shared" si="303"/>
        <v>Completar</v>
      </c>
      <c r="CF90" s="137" t="str">
        <f t="shared" si="304"/>
        <v>Completar</v>
      </c>
      <c r="CG90" s="135"/>
      <c r="CH90" s="136" t="str">
        <f t="shared" si="305"/>
        <v>Completar</v>
      </c>
      <c r="CI90" s="237">
        <f t="shared" si="413"/>
        <v>0</v>
      </c>
      <c r="CJ90" s="238">
        <f t="shared" si="414"/>
        <v>0</v>
      </c>
      <c r="CK90" s="239" t="str">
        <f>IFERROR(IF(CJ90&gt;20*BW90,'Referencia Parámetros'!$D$20,IF(CJ90&gt;10*BW90,'Referencia Parámetros'!$D$21,IF(CJ90&gt;5*BW90,'Referencia Parámetros'!$D$22, IF(CJ90&gt;1,'Referencia Parámetros'!$D$23,"NO APLICA")))),"")</f>
        <v/>
      </c>
      <c r="CL90" s="240" t="str">
        <f t="shared" si="358"/>
        <v/>
      </c>
      <c r="CM90" s="241">
        <f t="shared" si="359"/>
        <v>0</v>
      </c>
      <c r="CN90" s="234">
        <f t="shared" si="415"/>
        <v>0</v>
      </c>
      <c r="CO90" s="234">
        <f t="shared" si="360"/>
        <v>0</v>
      </c>
      <c r="CP90" s="234">
        <f t="shared" si="416"/>
        <v>0</v>
      </c>
      <c r="CQ90" s="242">
        <f t="shared" si="417"/>
        <v>0</v>
      </c>
      <c r="CS90" s="234">
        <f t="shared" si="418"/>
        <v>78</v>
      </c>
      <c r="CT90" s="235" t="str">
        <f t="shared" si="361"/>
        <v/>
      </c>
      <c r="CU90" s="236" t="str">
        <f>IFERROR(+VLOOKUP(CT90,'Referencia Parámetros'!$A$2:$B$15,2),"")</f>
        <v/>
      </c>
      <c r="CV90" s="1"/>
      <c r="CW90" s="1"/>
      <c r="CX90" s="136" t="str">
        <f t="shared" si="306"/>
        <v>Completar</v>
      </c>
      <c r="CY90" s="134"/>
      <c r="CZ90" s="134"/>
      <c r="DA90" s="134"/>
      <c r="DB90" s="136" t="str">
        <f t="shared" si="307"/>
        <v>Completar</v>
      </c>
      <c r="DC90" s="137" t="str">
        <f t="shared" si="308"/>
        <v>Completar</v>
      </c>
      <c r="DD90" s="137" t="str">
        <f t="shared" si="309"/>
        <v>Completar</v>
      </c>
      <c r="DE90" s="135"/>
      <c r="DF90" s="136" t="str">
        <f t="shared" si="310"/>
        <v>Completar</v>
      </c>
      <c r="DG90" s="237">
        <f t="shared" si="419"/>
        <v>0</v>
      </c>
      <c r="DH90" s="238">
        <f t="shared" si="420"/>
        <v>0</v>
      </c>
      <c r="DI90" s="239" t="str">
        <f>IFERROR(IF(DH90&gt;20*CU90,'Referencia Parámetros'!$D$20,IF(DH90&gt;10*CU90,'Referencia Parámetros'!$D$21,IF(DH90&gt;5*CU90,'Referencia Parámetros'!$D$22, IF(DH90&gt;1,'Referencia Parámetros'!$D$23,"NO APLICA")))),"")</f>
        <v/>
      </c>
      <c r="DJ90" s="240" t="str">
        <f t="shared" si="362"/>
        <v/>
      </c>
      <c r="DK90" s="241">
        <f t="shared" si="363"/>
        <v>0</v>
      </c>
      <c r="DL90" s="234">
        <f t="shared" si="421"/>
        <v>0</v>
      </c>
      <c r="DM90" s="234">
        <f t="shared" si="364"/>
        <v>0</v>
      </c>
      <c r="DN90" s="234">
        <f t="shared" si="422"/>
        <v>0</v>
      </c>
      <c r="DO90" s="242">
        <f t="shared" si="423"/>
        <v>0</v>
      </c>
      <c r="DQ90" s="234">
        <f t="shared" si="424"/>
        <v>78</v>
      </c>
      <c r="DR90" s="235" t="str">
        <f t="shared" si="365"/>
        <v/>
      </c>
      <c r="DS90" s="236" t="str">
        <f>IFERROR(+VLOOKUP(DR90,'Referencia Parámetros'!$A$2:$B$15,2),"")</f>
        <v/>
      </c>
      <c r="DT90" s="1"/>
      <c r="DU90" s="1"/>
      <c r="DV90" s="136" t="str">
        <f t="shared" si="311"/>
        <v>Completar</v>
      </c>
      <c r="DW90" s="134"/>
      <c r="DX90" s="134"/>
      <c r="DY90" s="134"/>
      <c r="DZ90" s="136" t="str">
        <f t="shared" si="312"/>
        <v>Completar</v>
      </c>
      <c r="EA90" s="137" t="str">
        <f t="shared" si="313"/>
        <v>Completar</v>
      </c>
      <c r="EB90" s="137" t="str">
        <f t="shared" si="314"/>
        <v>Completar</v>
      </c>
      <c r="EC90" s="135"/>
      <c r="ED90" s="136" t="str">
        <f t="shared" si="315"/>
        <v>Completar</v>
      </c>
      <c r="EE90" s="237">
        <f t="shared" si="425"/>
        <v>0</v>
      </c>
      <c r="EF90" s="238">
        <f t="shared" si="426"/>
        <v>0</v>
      </c>
      <c r="EG90" s="239" t="str">
        <f>IFERROR(IF(EF90&gt;20*DS90,'Referencia Parámetros'!$D$20,IF(EF90&gt;10*DS90,'Referencia Parámetros'!$D$21,IF(EF90&gt;5*DS90,'Referencia Parámetros'!$D$22, IF(EF90&gt;1,'Referencia Parámetros'!$D$23,"NO APLICA")))),"")</f>
        <v/>
      </c>
      <c r="EH90" s="240" t="str">
        <f t="shared" si="366"/>
        <v/>
      </c>
      <c r="EI90" s="241">
        <f t="shared" si="367"/>
        <v>0</v>
      </c>
      <c r="EJ90" s="234">
        <f t="shared" si="427"/>
        <v>0</v>
      </c>
      <c r="EK90" s="234">
        <f t="shared" si="368"/>
        <v>0</v>
      </c>
      <c r="EL90" s="234">
        <f t="shared" si="428"/>
        <v>0</v>
      </c>
      <c r="EM90" s="242">
        <f t="shared" si="429"/>
        <v>0</v>
      </c>
      <c r="EO90" s="234">
        <f t="shared" si="430"/>
        <v>78</v>
      </c>
      <c r="EP90" s="235" t="str">
        <f t="shared" si="369"/>
        <v/>
      </c>
      <c r="EQ90" s="236" t="str">
        <f>IFERROR(+VLOOKUP(EP90,'Referencia Parámetros'!$A$2:$B$15,2),"")</f>
        <v/>
      </c>
      <c r="ER90" s="1"/>
      <c r="ES90" s="1"/>
      <c r="ET90" s="136" t="str">
        <f t="shared" si="316"/>
        <v>Completar</v>
      </c>
      <c r="EU90" s="134"/>
      <c r="EV90" s="134"/>
      <c r="EW90" s="134"/>
      <c r="EX90" s="136" t="str">
        <f t="shared" si="317"/>
        <v>Completar</v>
      </c>
      <c r="EY90" s="137" t="str">
        <f t="shared" si="318"/>
        <v>Completar</v>
      </c>
      <c r="EZ90" s="137" t="str">
        <f t="shared" si="319"/>
        <v>Completar</v>
      </c>
      <c r="FA90" s="135"/>
      <c r="FB90" s="136" t="str">
        <f t="shared" si="320"/>
        <v>Completar</v>
      </c>
      <c r="FC90" s="237">
        <f t="shared" si="431"/>
        <v>0</v>
      </c>
      <c r="FD90" s="238">
        <f t="shared" si="432"/>
        <v>0</v>
      </c>
      <c r="FE90" s="239" t="str">
        <f>IFERROR(IF(FD90&gt;20*EQ90,'Referencia Parámetros'!$D$20,IF(FD90&gt;10*EQ90,'Referencia Parámetros'!$D$21,IF(FD90&gt;5*EQ90,'Referencia Parámetros'!$D$22, IF(FD90&gt;1,'Referencia Parámetros'!$D$23,"NO APLICA")))),"")</f>
        <v/>
      </c>
      <c r="FF90" s="240" t="str">
        <f t="shared" si="370"/>
        <v/>
      </c>
      <c r="FG90" s="241">
        <f t="shared" si="371"/>
        <v>0</v>
      </c>
      <c r="FH90" s="234">
        <f t="shared" si="433"/>
        <v>0</v>
      </c>
      <c r="FI90" s="234">
        <f t="shared" si="372"/>
        <v>0</v>
      </c>
      <c r="FJ90" s="234">
        <f t="shared" si="434"/>
        <v>0</v>
      </c>
      <c r="FK90" s="242">
        <f t="shared" si="435"/>
        <v>0</v>
      </c>
      <c r="FM90" s="234">
        <f t="shared" si="436"/>
        <v>78</v>
      </c>
      <c r="FN90" s="235" t="str">
        <f t="shared" si="373"/>
        <v/>
      </c>
      <c r="FO90" s="236" t="str">
        <f>IFERROR(+VLOOKUP(FN90,'Referencia Parámetros'!$A$2:$B$15,2),"")</f>
        <v/>
      </c>
      <c r="FP90" s="1"/>
      <c r="FQ90" s="1"/>
      <c r="FR90" s="136" t="str">
        <f t="shared" si="321"/>
        <v>Completar</v>
      </c>
      <c r="FS90" s="134"/>
      <c r="FT90" s="134"/>
      <c r="FU90" s="134"/>
      <c r="FV90" s="136" t="str">
        <f t="shared" si="322"/>
        <v>Completar</v>
      </c>
      <c r="FW90" s="137" t="str">
        <f t="shared" si="323"/>
        <v>Completar</v>
      </c>
      <c r="FX90" s="137" t="str">
        <f t="shared" si="324"/>
        <v>Completar</v>
      </c>
      <c r="FY90" s="135"/>
      <c r="FZ90" s="136" t="str">
        <f t="shared" si="325"/>
        <v>Completar</v>
      </c>
      <c r="GA90" s="237">
        <f t="shared" si="437"/>
        <v>0</v>
      </c>
      <c r="GB90" s="238">
        <f t="shared" si="438"/>
        <v>0</v>
      </c>
      <c r="GC90" s="239" t="str">
        <f>IFERROR(IF(GB90&gt;20*FO90,'Referencia Parámetros'!$D$20,IF(GB90&gt;10*FO90,'Referencia Parámetros'!$D$21,IF(GB90&gt;5*FO90,'Referencia Parámetros'!$D$22, IF(GB90&gt;1,'Referencia Parámetros'!$D$23,"NO APLICA")))),"")</f>
        <v/>
      </c>
      <c r="GD90" s="240" t="str">
        <f t="shared" si="374"/>
        <v/>
      </c>
      <c r="GE90" s="241">
        <f t="shared" si="375"/>
        <v>0</v>
      </c>
      <c r="GF90" s="234">
        <f t="shared" si="439"/>
        <v>0</v>
      </c>
      <c r="GG90" s="234">
        <f t="shared" si="376"/>
        <v>0</v>
      </c>
      <c r="GH90" s="234">
        <f t="shared" si="440"/>
        <v>0</v>
      </c>
      <c r="GI90" s="242">
        <f t="shared" si="441"/>
        <v>0</v>
      </c>
      <c r="GK90" s="234">
        <f t="shared" si="442"/>
        <v>78</v>
      </c>
      <c r="GL90" s="235" t="str">
        <f t="shared" si="377"/>
        <v/>
      </c>
      <c r="GM90" s="236" t="str">
        <f>IFERROR(+VLOOKUP(GL90,'Referencia Parámetros'!$A$2:$B$15,2),"")</f>
        <v/>
      </c>
      <c r="GN90" s="1"/>
      <c r="GO90" s="1"/>
      <c r="GP90" s="136" t="str">
        <f t="shared" si="326"/>
        <v>Completar</v>
      </c>
      <c r="GQ90" s="134"/>
      <c r="GR90" s="134"/>
      <c r="GS90" s="134"/>
      <c r="GT90" s="136" t="str">
        <f t="shared" si="327"/>
        <v>Completar</v>
      </c>
      <c r="GU90" s="137" t="str">
        <f t="shared" si="328"/>
        <v>Completar</v>
      </c>
      <c r="GV90" s="137" t="str">
        <f t="shared" si="329"/>
        <v>Completar</v>
      </c>
      <c r="GW90" s="135"/>
      <c r="GX90" s="136" t="str">
        <f t="shared" si="330"/>
        <v>Completar</v>
      </c>
      <c r="GY90" s="237">
        <f t="shared" si="443"/>
        <v>0</v>
      </c>
      <c r="GZ90" s="238">
        <f t="shared" si="444"/>
        <v>0</v>
      </c>
      <c r="HA90" s="239" t="str">
        <f>IFERROR(IF(GZ90&gt;20*GM90,'Referencia Parámetros'!$D$20,IF(GZ90&gt;10*GM90,'Referencia Parámetros'!$D$21,IF(GZ90&gt;5*GM90,'Referencia Parámetros'!$D$22, IF(GZ90&gt;1,'Referencia Parámetros'!$D$23,"NO APLICA")))),"")</f>
        <v/>
      </c>
      <c r="HB90" s="240" t="str">
        <f t="shared" si="378"/>
        <v/>
      </c>
      <c r="HC90" s="241">
        <f t="shared" si="379"/>
        <v>0</v>
      </c>
      <c r="HD90" s="234">
        <f t="shared" si="445"/>
        <v>0</v>
      </c>
      <c r="HE90" s="234">
        <f t="shared" si="380"/>
        <v>0</v>
      </c>
      <c r="HF90" s="234">
        <f t="shared" si="446"/>
        <v>0</v>
      </c>
      <c r="HG90" s="242">
        <f t="shared" si="447"/>
        <v>0</v>
      </c>
      <c r="HI90" s="234">
        <f t="shared" si="448"/>
        <v>78</v>
      </c>
      <c r="HJ90" s="235" t="str">
        <f t="shared" si="381"/>
        <v/>
      </c>
      <c r="HK90" s="236" t="str">
        <f>IFERROR(+VLOOKUP(HJ90,'Referencia Parámetros'!$A$2:$B$15,2),"")</f>
        <v/>
      </c>
      <c r="HL90" s="1"/>
      <c r="HM90" s="1"/>
      <c r="HN90" s="136" t="str">
        <f t="shared" si="331"/>
        <v>Completar</v>
      </c>
      <c r="HO90" s="134"/>
      <c r="HP90" s="134"/>
      <c r="HQ90" s="134"/>
      <c r="HR90" s="136" t="str">
        <f t="shared" si="332"/>
        <v>Completar</v>
      </c>
      <c r="HS90" s="137" t="str">
        <f t="shared" si="333"/>
        <v>Completar</v>
      </c>
      <c r="HT90" s="137" t="str">
        <f t="shared" si="334"/>
        <v>Completar</v>
      </c>
      <c r="HU90" s="135"/>
      <c r="HV90" s="136" t="str">
        <f t="shared" si="335"/>
        <v>Completar</v>
      </c>
      <c r="HW90" s="237">
        <f t="shared" si="449"/>
        <v>0</v>
      </c>
      <c r="HX90" s="238">
        <f t="shared" si="450"/>
        <v>0</v>
      </c>
      <c r="HY90" s="239" t="str">
        <f>IFERROR(IF(HX90&gt;20*HK90,'Referencia Parámetros'!$D$20,IF(HX90&gt;10*HK90,'Referencia Parámetros'!$D$21,IF(HX90&gt;5*HK90,'Referencia Parámetros'!$D$22, IF(HX90&gt;1,'Referencia Parámetros'!$D$23,"NO APLICA")))),"")</f>
        <v/>
      </c>
      <c r="HZ90" s="240" t="str">
        <f t="shared" si="382"/>
        <v/>
      </c>
      <c r="IA90" s="241">
        <f t="shared" si="383"/>
        <v>0</v>
      </c>
      <c r="IB90" s="234">
        <f t="shared" si="451"/>
        <v>0</v>
      </c>
      <c r="IC90" s="234">
        <f t="shared" si="384"/>
        <v>0</v>
      </c>
      <c r="ID90" s="234">
        <f t="shared" si="452"/>
        <v>0</v>
      </c>
      <c r="IE90" s="242">
        <f t="shared" si="453"/>
        <v>0</v>
      </c>
      <c r="IG90" s="234">
        <f t="shared" si="454"/>
        <v>78</v>
      </c>
      <c r="IH90" s="235" t="str">
        <f t="shared" si="385"/>
        <v/>
      </c>
      <c r="II90" s="236" t="str">
        <f>IFERROR(+VLOOKUP(IH90,'Referencia Parámetros'!$A$2:$B$15,2),"")</f>
        <v/>
      </c>
      <c r="IJ90" s="1"/>
      <c r="IK90" s="1"/>
      <c r="IL90" s="136" t="str">
        <f t="shared" si="336"/>
        <v>Completar</v>
      </c>
      <c r="IM90" s="134"/>
      <c r="IN90" s="134"/>
      <c r="IO90" s="134"/>
      <c r="IP90" s="136" t="str">
        <f t="shared" si="337"/>
        <v>Completar</v>
      </c>
      <c r="IQ90" s="137" t="str">
        <f t="shared" si="338"/>
        <v>Completar</v>
      </c>
      <c r="IR90" s="137" t="str">
        <f t="shared" si="339"/>
        <v>Completar</v>
      </c>
      <c r="IS90" s="135"/>
      <c r="IT90" s="136" t="str">
        <f t="shared" si="340"/>
        <v>Completar</v>
      </c>
      <c r="IU90" s="237">
        <f t="shared" si="455"/>
        <v>0</v>
      </c>
      <c r="IV90" s="238">
        <f t="shared" si="456"/>
        <v>0</v>
      </c>
      <c r="IW90" s="239" t="str">
        <f>IFERROR(IF(IV90&gt;20*II90,'Referencia Parámetros'!$D$20,IF(IV90&gt;10*II90,'Referencia Parámetros'!$D$21,IF(IV90&gt;5*II90,'Referencia Parámetros'!$D$22, IF(IV90&gt;1,'Referencia Parámetros'!$D$23,"NO APLICA")))),"")</f>
        <v/>
      </c>
      <c r="IX90" s="240" t="str">
        <f t="shared" si="386"/>
        <v/>
      </c>
      <c r="IY90" s="241">
        <f t="shared" si="387"/>
        <v>0</v>
      </c>
      <c r="IZ90" s="234">
        <f t="shared" si="457"/>
        <v>0</v>
      </c>
      <c r="JA90" s="234">
        <f t="shared" si="388"/>
        <v>0</v>
      </c>
      <c r="JB90" s="234">
        <f t="shared" si="458"/>
        <v>0</v>
      </c>
      <c r="JC90" s="242">
        <f t="shared" si="459"/>
        <v>0</v>
      </c>
      <c r="JD90" s="198"/>
      <c r="JE90" s="234">
        <f t="shared" si="460"/>
        <v>78</v>
      </c>
      <c r="JF90" s="235" t="str">
        <f t="shared" si="389"/>
        <v/>
      </c>
      <c r="JG90" s="236" t="str">
        <f>IFERROR(+VLOOKUP(JF90,'Referencia Parámetros'!$A$2:$B$15,2),"")</f>
        <v/>
      </c>
      <c r="JH90" s="1"/>
      <c r="JI90" s="1"/>
      <c r="JJ90" s="136" t="str">
        <f t="shared" si="341"/>
        <v>Completar</v>
      </c>
      <c r="JK90" s="134"/>
      <c r="JL90" s="134"/>
      <c r="JM90" s="134"/>
      <c r="JN90" s="136" t="str">
        <f t="shared" si="342"/>
        <v>Completar</v>
      </c>
      <c r="JO90" s="137" t="str">
        <f t="shared" si="343"/>
        <v>Completar</v>
      </c>
      <c r="JP90" s="137" t="str">
        <f t="shared" si="344"/>
        <v>Completar</v>
      </c>
      <c r="JQ90" s="135"/>
      <c r="JR90" s="136" t="str">
        <f t="shared" si="345"/>
        <v>Completar</v>
      </c>
      <c r="JS90" s="237">
        <f t="shared" si="461"/>
        <v>0</v>
      </c>
      <c r="JT90" s="238">
        <f t="shared" si="462"/>
        <v>0</v>
      </c>
      <c r="JU90" s="239" t="str">
        <f>IFERROR(IF(JT90&gt;20*JG90,'Referencia Parámetros'!$D$20,IF(JT90&gt;10*JG90,'Referencia Parámetros'!$D$21,IF(JT90&gt;5*JG90,'Referencia Parámetros'!$D$22, IF(JT90&gt;1,'Referencia Parámetros'!$D$23,"NO APLICA")))),"")</f>
        <v/>
      </c>
      <c r="JV90" s="240" t="str">
        <f t="shared" si="390"/>
        <v/>
      </c>
      <c r="JW90" s="241">
        <f t="shared" si="391"/>
        <v>0</v>
      </c>
      <c r="JX90" s="234">
        <f t="shared" si="463"/>
        <v>0</v>
      </c>
      <c r="JY90" s="234">
        <f t="shared" si="392"/>
        <v>0</v>
      </c>
      <c r="JZ90" s="234">
        <f t="shared" si="464"/>
        <v>0</v>
      </c>
      <c r="KA90" s="242">
        <f t="shared" si="465"/>
        <v>0</v>
      </c>
    </row>
    <row r="91" spans="1:287" x14ac:dyDescent="0.25">
      <c r="A91" s="234">
        <f t="shared" si="393"/>
        <v>79</v>
      </c>
      <c r="B91" s="235" t="str">
        <f t="shared" si="394"/>
        <v/>
      </c>
      <c r="C91" s="236" t="str">
        <f>+IFERROR(VLOOKUP(B91,'Referencia Parámetros'!$A$2:$B$18,2),"")</f>
        <v/>
      </c>
      <c r="D91" s="1"/>
      <c r="E91" s="1"/>
      <c r="F91" s="136" t="str">
        <f>IFERROR(+VLOOKUP(D91,'Año 1'!JI$14:JK$113,3,FALSE),"Completar")</f>
        <v>Completar</v>
      </c>
      <c r="G91" s="134"/>
      <c r="H91" s="134"/>
      <c r="I91" s="134"/>
      <c r="J91" s="136" t="str">
        <f>+IFERROR(VLOOKUP(D91,'Año 1'!JI$14:JS$113,7,0),"Completar")</f>
        <v>Completar</v>
      </c>
      <c r="K91" s="137" t="str">
        <f>IFERROR(VLOOKUP(D91,'Año 1'!JI$14:JS$113,8,FALSE),"Completar")</f>
        <v>Completar</v>
      </c>
      <c r="L91" s="137" t="str">
        <f>IFERROR(VLOOKUP(D91,'Año 1'!JI$14:JS$113,9,FALSE),"Completar")</f>
        <v>Completar</v>
      </c>
      <c r="M91" s="135"/>
      <c r="N91" s="136" t="str">
        <f>IFERROR(VLOOKUP(D91,'Año 1'!JI$14:JS$113,11,FALSE),"Completar")</f>
        <v>Completar</v>
      </c>
      <c r="O91" s="237">
        <f t="shared" si="395"/>
        <v>0</v>
      </c>
      <c r="P91" s="238">
        <f t="shared" si="396"/>
        <v>0</v>
      </c>
      <c r="Q91" s="239" t="str">
        <f>IFERROR(IF(P91&gt;20*C91,'Referencia Parámetros'!$D$20,IF(P91&gt;10*C91,'Referencia Parámetros'!$D$21,IF(P91&gt;5*C91,'Referencia Parámetros'!$D$22, IF(P91&gt;1,'Referencia Parámetros'!$D$23,"NO APLICA")))),"")</f>
        <v/>
      </c>
      <c r="R91" s="240" t="str">
        <f t="shared" si="346"/>
        <v/>
      </c>
      <c r="S91" s="241">
        <f t="shared" si="347"/>
        <v>0</v>
      </c>
      <c r="T91" s="234">
        <f t="shared" si="397"/>
        <v>0</v>
      </c>
      <c r="U91" s="234">
        <f t="shared" si="348"/>
        <v>0</v>
      </c>
      <c r="V91" s="234">
        <f t="shared" si="398"/>
        <v>0</v>
      </c>
      <c r="W91" s="242">
        <f t="shared" si="399"/>
        <v>0</v>
      </c>
      <c r="Y91" s="234">
        <f t="shared" si="400"/>
        <v>79</v>
      </c>
      <c r="Z91" s="235" t="str">
        <f t="shared" si="349"/>
        <v/>
      </c>
      <c r="AA91" s="236" t="str">
        <f>IFERROR(VLOOKUP(Z91,'Referencia Parámetros'!$A$2:$B$15,2),"")</f>
        <v/>
      </c>
      <c r="AB91" s="1"/>
      <c r="AC91" s="1"/>
      <c r="AD91" s="136" t="str">
        <f t="shared" si="291"/>
        <v>Completar</v>
      </c>
      <c r="AE91" s="134"/>
      <c r="AF91" s="134"/>
      <c r="AG91" s="134"/>
      <c r="AH91" s="136" t="str">
        <f t="shared" si="292"/>
        <v>Completar</v>
      </c>
      <c r="AI91" s="137" t="str">
        <f t="shared" si="293"/>
        <v>Completar</v>
      </c>
      <c r="AJ91" s="137" t="str">
        <f t="shared" si="294"/>
        <v>Completar</v>
      </c>
      <c r="AK91" s="135"/>
      <c r="AL91" s="136" t="str">
        <f t="shared" si="295"/>
        <v>Completar</v>
      </c>
      <c r="AM91" s="237">
        <f t="shared" si="401"/>
        <v>0</v>
      </c>
      <c r="AN91" s="238">
        <f t="shared" si="402"/>
        <v>0</v>
      </c>
      <c r="AO91" s="239" t="str">
        <f>IFERROR(IF(AN91&gt;20*AA91,'Referencia Parámetros'!$D$20,IF(AN91&gt;10*AA91,'Referencia Parámetros'!$D$21,IF(AN91&gt;5*AA91,'Referencia Parámetros'!$D$22, IF(AN91&gt;1,'Referencia Parámetros'!$D$23,"NO APLICA")))),"")</f>
        <v/>
      </c>
      <c r="AP91" s="240" t="str">
        <f t="shared" si="350"/>
        <v/>
      </c>
      <c r="AQ91" s="241">
        <f t="shared" si="351"/>
        <v>0</v>
      </c>
      <c r="AR91" s="234">
        <f t="shared" si="403"/>
        <v>0</v>
      </c>
      <c r="AS91" s="234">
        <f t="shared" si="352"/>
        <v>0</v>
      </c>
      <c r="AT91" s="234">
        <f t="shared" si="404"/>
        <v>0</v>
      </c>
      <c r="AU91" s="242">
        <f t="shared" si="405"/>
        <v>0</v>
      </c>
      <c r="AW91" s="234">
        <f t="shared" si="406"/>
        <v>79</v>
      </c>
      <c r="AX91" s="235" t="str">
        <f t="shared" si="353"/>
        <v/>
      </c>
      <c r="AY91" s="236" t="str">
        <f>IFERROR(VLOOKUP(AX91,'Referencia Parámetros'!$A$2:$B$15,2),"")</f>
        <v/>
      </c>
      <c r="AZ91" s="1"/>
      <c r="BA91" s="1"/>
      <c r="BB91" s="136" t="str">
        <f t="shared" si="296"/>
        <v>Completar</v>
      </c>
      <c r="BC91" s="134"/>
      <c r="BD91" s="134"/>
      <c r="BE91" s="134"/>
      <c r="BF91" s="136" t="str">
        <f t="shared" si="297"/>
        <v>Completar</v>
      </c>
      <c r="BG91" s="137" t="str">
        <f t="shared" si="298"/>
        <v>Completar</v>
      </c>
      <c r="BH91" s="137" t="str">
        <f t="shared" si="299"/>
        <v>Completar</v>
      </c>
      <c r="BI91" s="135"/>
      <c r="BJ91" s="136" t="str">
        <f t="shared" si="300"/>
        <v>Completar</v>
      </c>
      <c r="BK91" s="237">
        <f t="shared" si="407"/>
        <v>0</v>
      </c>
      <c r="BL91" s="238">
        <f t="shared" si="408"/>
        <v>0</v>
      </c>
      <c r="BM91" s="239" t="str">
        <f>IFERROR(IF(BL91&gt;20*AY91,'Referencia Parámetros'!$D$20,IF(BL91&gt;10*AY91,'Referencia Parámetros'!$D$21,IF(BL91&gt;5*AY91,'Referencia Parámetros'!$D$22, IF(BL91&gt;1,'Referencia Parámetros'!$D$23,"NO APLICA")))),"")</f>
        <v/>
      </c>
      <c r="BN91" s="240" t="str">
        <f t="shared" si="354"/>
        <v/>
      </c>
      <c r="BO91" s="241">
        <f t="shared" si="355"/>
        <v>0</v>
      </c>
      <c r="BP91" s="234">
        <f t="shared" si="409"/>
        <v>0</v>
      </c>
      <c r="BQ91" s="234">
        <f t="shared" si="356"/>
        <v>0</v>
      </c>
      <c r="BR91" s="234">
        <f t="shared" si="410"/>
        <v>0</v>
      </c>
      <c r="BS91" s="242">
        <f t="shared" si="411"/>
        <v>0</v>
      </c>
      <c r="BU91" s="234">
        <f t="shared" si="412"/>
        <v>79</v>
      </c>
      <c r="BV91" s="235" t="str">
        <f t="shared" si="357"/>
        <v/>
      </c>
      <c r="BW91" s="236" t="str">
        <f>IFERROR(VLOOKUP(BV91,'Referencia Parámetros'!$A$2:$B$15,2),"")</f>
        <v/>
      </c>
      <c r="BX91" s="1"/>
      <c r="BY91" s="1"/>
      <c r="BZ91" s="136" t="str">
        <f t="shared" si="301"/>
        <v>Completar</v>
      </c>
      <c r="CA91" s="134"/>
      <c r="CB91" s="134"/>
      <c r="CC91" s="134"/>
      <c r="CD91" s="136" t="str">
        <f t="shared" si="302"/>
        <v>Completar</v>
      </c>
      <c r="CE91" s="137" t="str">
        <f t="shared" si="303"/>
        <v>Completar</v>
      </c>
      <c r="CF91" s="137" t="str">
        <f t="shared" si="304"/>
        <v>Completar</v>
      </c>
      <c r="CG91" s="135"/>
      <c r="CH91" s="136" t="str">
        <f t="shared" si="305"/>
        <v>Completar</v>
      </c>
      <c r="CI91" s="237">
        <f t="shared" si="413"/>
        <v>0</v>
      </c>
      <c r="CJ91" s="238">
        <f t="shared" si="414"/>
        <v>0</v>
      </c>
      <c r="CK91" s="239" t="str">
        <f>IFERROR(IF(CJ91&gt;20*BW91,'Referencia Parámetros'!$D$20,IF(CJ91&gt;10*BW91,'Referencia Parámetros'!$D$21,IF(CJ91&gt;5*BW91,'Referencia Parámetros'!$D$22, IF(CJ91&gt;1,'Referencia Parámetros'!$D$23,"NO APLICA")))),"")</f>
        <v/>
      </c>
      <c r="CL91" s="240" t="str">
        <f t="shared" si="358"/>
        <v/>
      </c>
      <c r="CM91" s="241">
        <f t="shared" si="359"/>
        <v>0</v>
      </c>
      <c r="CN91" s="234">
        <f t="shared" si="415"/>
        <v>0</v>
      </c>
      <c r="CO91" s="234">
        <f t="shared" si="360"/>
        <v>0</v>
      </c>
      <c r="CP91" s="234">
        <f t="shared" si="416"/>
        <v>0</v>
      </c>
      <c r="CQ91" s="242">
        <f t="shared" si="417"/>
        <v>0</v>
      </c>
      <c r="CS91" s="234">
        <f t="shared" si="418"/>
        <v>79</v>
      </c>
      <c r="CT91" s="235" t="str">
        <f t="shared" si="361"/>
        <v/>
      </c>
      <c r="CU91" s="236" t="str">
        <f>IFERROR(+VLOOKUP(CT91,'Referencia Parámetros'!$A$2:$B$15,2),"")</f>
        <v/>
      </c>
      <c r="CV91" s="1"/>
      <c r="CW91" s="1"/>
      <c r="CX91" s="136" t="str">
        <f t="shared" si="306"/>
        <v>Completar</v>
      </c>
      <c r="CY91" s="134"/>
      <c r="CZ91" s="134"/>
      <c r="DA91" s="134"/>
      <c r="DB91" s="136" t="str">
        <f t="shared" si="307"/>
        <v>Completar</v>
      </c>
      <c r="DC91" s="137" t="str">
        <f t="shared" si="308"/>
        <v>Completar</v>
      </c>
      <c r="DD91" s="137" t="str">
        <f t="shared" si="309"/>
        <v>Completar</v>
      </c>
      <c r="DE91" s="135"/>
      <c r="DF91" s="136" t="str">
        <f t="shared" si="310"/>
        <v>Completar</v>
      </c>
      <c r="DG91" s="237">
        <f t="shared" si="419"/>
        <v>0</v>
      </c>
      <c r="DH91" s="238">
        <f t="shared" si="420"/>
        <v>0</v>
      </c>
      <c r="DI91" s="239" t="str">
        <f>IFERROR(IF(DH91&gt;20*CU91,'Referencia Parámetros'!$D$20,IF(DH91&gt;10*CU91,'Referencia Parámetros'!$D$21,IF(DH91&gt;5*CU91,'Referencia Parámetros'!$D$22, IF(DH91&gt;1,'Referencia Parámetros'!$D$23,"NO APLICA")))),"")</f>
        <v/>
      </c>
      <c r="DJ91" s="240" t="str">
        <f t="shared" si="362"/>
        <v/>
      </c>
      <c r="DK91" s="241">
        <f t="shared" si="363"/>
        <v>0</v>
      </c>
      <c r="DL91" s="234">
        <f t="shared" si="421"/>
        <v>0</v>
      </c>
      <c r="DM91" s="234">
        <f t="shared" si="364"/>
        <v>0</v>
      </c>
      <c r="DN91" s="234">
        <f t="shared" si="422"/>
        <v>0</v>
      </c>
      <c r="DO91" s="242">
        <f t="shared" si="423"/>
        <v>0</v>
      </c>
      <c r="DQ91" s="234">
        <f t="shared" si="424"/>
        <v>79</v>
      </c>
      <c r="DR91" s="235" t="str">
        <f t="shared" si="365"/>
        <v/>
      </c>
      <c r="DS91" s="236" t="str">
        <f>IFERROR(+VLOOKUP(DR91,'Referencia Parámetros'!$A$2:$B$15,2),"")</f>
        <v/>
      </c>
      <c r="DT91" s="1"/>
      <c r="DU91" s="1"/>
      <c r="DV91" s="136" t="str">
        <f t="shared" si="311"/>
        <v>Completar</v>
      </c>
      <c r="DW91" s="134"/>
      <c r="DX91" s="134"/>
      <c r="DY91" s="134"/>
      <c r="DZ91" s="136" t="str">
        <f t="shared" si="312"/>
        <v>Completar</v>
      </c>
      <c r="EA91" s="137" t="str">
        <f t="shared" si="313"/>
        <v>Completar</v>
      </c>
      <c r="EB91" s="137" t="str">
        <f t="shared" si="314"/>
        <v>Completar</v>
      </c>
      <c r="EC91" s="135"/>
      <c r="ED91" s="136" t="str">
        <f t="shared" si="315"/>
        <v>Completar</v>
      </c>
      <c r="EE91" s="237">
        <f t="shared" si="425"/>
        <v>0</v>
      </c>
      <c r="EF91" s="238">
        <f t="shared" si="426"/>
        <v>0</v>
      </c>
      <c r="EG91" s="239" t="str">
        <f>IFERROR(IF(EF91&gt;20*DS91,'Referencia Parámetros'!$D$20,IF(EF91&gt;10*DS91,'Referencia Parámetros'!$D$21,IF(EF91&gt;5*DS91,'Referencia Parámetros'!$D$22, IF(EF91&gt;1,'Referencia Parámetros'!$D$23,"NO APLICA")))),"")</f>
        <v/>
      </c>
      <c r="EH91" s="240" t="str">
        <f t="shared" si="366"/>
        <v/>
      </c>
      <c r="EI91" s="241">
        <f t="shared" si="367"/>
        <v>0</v>
      </c>
      <c r="EJ91" s="234">
        <f t="shared" si="427"/>
        <v>0</v>
      </c>
      <c r="EK91" s="234">
        <f t="shared" si="368"/>
        <v>0</v>
      </c>
      <c r="EL91" s="234">
        <f t="shared" si="428"/>
        <v>0</v>
      </c>
      <c r="EM91" s="242">
        <f t="shared" si="429"/>
        <v>0</v>
      </c>
      <c r="EO91" s="234">
        <f t="shared" si="430"/>
        <v>79</v>
      </c>
      <c r="EP91" s="235" t="str">
        <f t="shared" si="369"/>
        <v/>
      </c>
      <c r="EQ91" s="236" t="str">
        <f>IFERROR(+VLOOKUP(EP91,'Referencia Parámetros'!$A$2:$B$15,2),"")</f>
        <v/>
      </c>
      <c r="ER91" s="1"/>
      <c r="ES91" s="1"/>
      <c r="ET91" s="136" t="str">
        <f t="shared" si="316"/>
        <v>Completar</v>
      </c>
      <c r="EU91" s="134"/>
      <c r="EV91" s="134"/>
      <c r="EW91" s="134"/>
      <c r="EX91" s="136" t="str">
        <f t="shared" si="317"/>
        <v>Completar</v>
      </c>
      <c r="EY91" s="137" t="str">
        <f t="shared" si="318"/>
        <v>Completar</v>
      </c>
      <c r="EZ91" s="137" t="str">
        <f t="shared" si="319"/>
        <v>Completar</v>
      </c>
      <c r="FA91" s="135"/>
      <c r="FB91" s="136" t="str">
        <f t="shared" si="320"/>
        <v>Completar</v>
      </c>
      <c r="FC91" s="237">
        <f t="shared" si="431"/>
        <v>0</v>
      </c>
      <c r="FD91" s="238">
        <f t="shared" si="432"/>
        <v>0</v>
      </c>
      <c r="FE91" s="239" t="str">
        <f>IFERROR(IF(FD91&gt;20*EQ91,'Referencia Parámetros'!$D$20,IF(FD91&gt;10*EQ91,'Referencia Parámetros'!$D$21,IF(FD91&gt;5*EQ91,'Referencia Parámetros'!$D$22, IF(FD91&gt;1,'Referencia Parámetros'!$D$23,"NO APLICA")))),"")</f>
        <v/>
      </c>
      <c r="FF91" s="240" t="str">
        <f t="shared" si="370"/>
        <v/>
      </c>
      <c r="FG91" s="241">
        <f t="shared" si="371"/>
        <v>0</v>
      </c>
      <c r="FH91" s="234">
        <f t="shared" si="433"/>
        <v>0</v>
      </c>
      <c r="FI91" s="234">
        <f t="shared" si="372"/>
        <v>0</v>
      </c>
      <c r="FJ91" s="234">
        <f t="shared" si="434"/>
        <v>0</v>
      </c>
      <c r="FK91" s="242">
        <f t="shared" si="435"/>
        <v>0</v>
      </c>
      <c r="FM91" s="234">
        <f t="shared" si="436"/>
        <v>79</v>
      </c>
      <c r="FN91" s="235" t="str">
        <f t="shared" si="373"/>
        <v/>
      </c>
      <c r="FO91" s="236" t="str">
        <f>IFERROR(+VLOOKUP(FN91,'Referencia Parámetros'!$A$2:$B$15,2),"")</f>
        <v/>
      </c>
      <c r="FP91" s="1"/>
      <c r="FQ91" s="1"/>
      <c r="FR91" s="136" t="str">
        <f t="shared" si="321"/>
        <v>Completar</v>
      </c>
      <c r="FS91" s="134"/>
      <c r="FT91" s="134"/>
      <c r="FU91" s="134"/>
      <c r="FV91" s="136" t="str">
        <f t="shared" si="322"/>
        <v>Completar</v>
      </c>
      <c r="FW91" s="137" t="str">
        <f t="shared" si="323"/>
        <v>Completar</v>
      </c>
      <c r="FX91" s="137" t="str">
        <f t="shared" si="324"/>
        <v>Completar</v>
      </c>
      <c r="FY91" s="135"/>
      <c r="FZ91" s="136" t="str">
        <f t="shared" si="325"/>
        <v>Completar</v>
      </c>
      <c r="GA91" s="237">
        <f t="shared" si="437"/>
        <v>0</v>
      </c>
      <c r="GB91" s="238">
        <f t="shared" si="438"/>
        <v>0</v>
      </c>
      <c r="GC91" s="239" t="str">
        <f>IFERROR(IF(GB91&gt;20*FO91,'Referencia Parámetros'!$D$20,IF(GB91&gt;10*FO91,'Referencia Parámetros'!$D$21,IF(GB91&gt;5*FO91,'Referencia Parámetros'!$D$22, IF(GB91&gt;1,'Referencia Parámetros'!$D$23,"NO APLICA")))),"")</f>
        <v/>
      </c>
      <c r="GD91" s="240" t="str">
        <f t="shared" si="374"/>
        <v/>
      </c>
      <c r="GE91" s="241">
        <f t="shared" si="375"/>
        <v>0</v>
      </c>
      <c r="GF91" s="234">
        <f t="shared" si="439"/>
        <v>0</v>
      </c>
      <c r="GG91" s="234">
        <f t="shared" si="376"/>
        <v>0</v>
      </c>
      <c r="GH91" s="234">
        <f t="shared" si="440"/>
        <v>0</v>
      </c>
      <c r="GI91" s="242">
        <f t="shared" si="441"/>
        <v>0</v>
      </c>
      <c r="GK91" s="234">
        <f t="shared" si="442"/>
        <v>79</v>
      </c>
      <c r="GL91" s="235" t="str">
        <f t="shared" si="377"/>
        <v/>
      </c>
      <c r="GM91" s="236" t="str">
        <f>IFERROR(+VLOOKUP(GL91,'Referencia Parámetros'!$A$2:$B$15,2),"")</f>
        <v/>
      </c>
      <c r="GN91" s="1"/>
      <c r="GO91" s="1"/>
      <c r="GP91" s="136" t="str">
        <f t="shared" si="326"/>
        <v>Completar</v>
      </c>
      <c r="GQ91" s="134"/>
      <c r="GR91" s="134"/>
      <c r="GS91" s="134"/>
      <c r="GT91" s="136" t="str">
        <f t="shared" si="327"/>
        <v>Completar</v>
      </c>
      <c r="GU91" s="137" t="str">
        <f t="shared" si="328"/>
        <v>Completar</v>
      </c>
      <c r="GV91" s="137" t="str">
        <f t="shared" si="329"/>
        <v>Completar</v>
      </c>
      <c r="GW91" s="135"/>
      <c r="GX91" s="136" t="str">
        <f t="shared" si="330"/>
        <v>Completar</v>
      </c>
      <c r="GY91" s="237">
        <f t="shared" si="443"/>
        <v>0</v>
      </c>
      <c r="GZ91" s="238">
        <f t="shared" si="444"/>
        <v>0</v>
      </c>
      <c r="HA91" s="239" t="str">
        <f>IFERROR(IF(GZ91&gt;20*GM91,'Referencia Parámetros'!$D$20,IF(GZ91&gt;10*GM91,'Referencia Parámetros'!$D$21,IF(GZ91&gt;5*GM91,'Referencia Parámetros'!$D$22, IF(GZ91&gt;1,'Referencia Parámetros'!$D$23,"NO APLICA")))),"")</f>
        <v/>
      </c>
      <c r="HB91" s="240" t="str">
        <f t="shared" si="378"/>
        <v/>
      </c>
      <c r="HC91" s="241">
        <f t="shared" si="379"/>
        <v>0</v>
      </c>
      <c r="HD91" s="234">
        <f t="shared" si="445"/>
        <v>0</v>
      </c>
      <c r="HE91" s="234">
        <f t="shared" si="380"/>
        <v>0</v>
      </c>
      <c r="HF91" s="234">
        <f t="shared" si="446"/>
        <v>0</v>
      </c>
      <c r="HG91" s="242">
        <f t="shared" si="447"/>
        <v>0</v>
      </c>
      <c r="HI91" s="234">
        <f t="shared" si="448"/>
        <v>79</v>
      </c>
      <c r="HJ91" s="235" t="str">
        <f t="shared" si="381"/>
        <v/>
      </c>
      <c r="HK91" s="236" t="str">
        <f>IFERROR(+VLOOKUP(HJ91,'Referencia Parámetros'!$A$2:$B$15,2),"")</f>
        <v/>
      </c>
      <c r="HL91" s="1"/>
      <c r="HM91" s="1"/>
      <c r="HN91" s="136" t="str">
        <f t="shared" si="331"/>
        <v>Completar</v>
      </c>
      <c r="HO91" s="134"/>
      <c r="HP91" s="134"/>
      <c r="HQ91" s="134"/>
      <c r="HR91" s="136" t="str">
        <f t="shared" si="332"/>
        <v>Completar</v>
      </c>
      <c r="HS91" s="137" t="str">
        <f t="shared" si="333"/>
        <v>Completar</v>
      </c>
      <c r="HT91" s="137" t="str">
        <f t="shared" si="334"/>
        <v>Completar</v>
      </c>
      <c r="HU91" s="135"/>
      <c r="HV91" s="136" t="str">
        <f t="shared" si="335"/>
        <v>Completar</v>
      </c>
      <c r="HW91" s="237">
        <f t="shared" si="449"/>
        <v>0</v>
      </c>
      <c r="HX91" s="238">
        <f t="shared" si="450"/>
        <v>0</v>
      </c>
      <c r="HY91" s="239" t="str">
        <f>IFERROR(IF(HX91&gt;20*HK91,'Referencia Parámetros'!$D$20,IF(HX91&gt;10*HK91,'Referencia Parámetros'!$D$21,IF(HX91&gt;5*HK91,'Referencia Parámetros'!$D$22, IF(HX91&gt;1,'Referencia Parámetros'!$D$23,"NO APLICA")))),"")</f>
        <v/>
      </c>
      <c r="HZ91" s="240" t="str">
        <f t="shared" si="382"/>
        <v/>
      </c>
      <c r="IA91" s="241">
        <f t="shared" si="383"/>
        <v>0</v>
      </c>
      <c r="IB91" s="234">
        <f t="shared" si="451"/>
        <v>0</v>
      </c>
      <c r="IC91" s="234">
        <f t="shared" si="384"/>
        <v>0</v>
      </c>
      <c r="ID91" s="234">
        <f t="shared" si="452"/>
        <v>0</v>
      </c>
      <c r="IE91" s="242">
        <f t="shared" si="453"/>
        <v>0</v>
      </c>
      <c r="IG91" s="234">
        <f t="shared" si="454"/>
        <v>79</v>
      </c>
      <c r="IH91" s="235" t="str">
        <f t="shared" si="385"/>
        <v/>
      </c>
      <c r="II91" s="236" t="str">
        <f>IFERROR(+VLOOKUP(IH91,'Referencia Parámetros'!$A$2:$B$15,2),"")</f>
        <v/>
      </c>
      <c r="IJ91" s="1"/>
      <c r="IK91" s="1"/>
      <c r="IL91" s="136" t="str">
        <f t="shared" si="336"/>
        <v>Completar</v>
      </c>
      <c r="IM91" s="134"/>
      <c r="IN91" s="134"/>
      <c r="IO91" s="134"/>
      <c r="IP91" s="136" t="str">
        <f t="shared" si="337"/>
        <v>Completar</v>
      </c>
      <c r="IQ91" s="137" t="str">
        <f t="shared" si="338"/>
        <v>Completar</v>
      </c>
      <c r="IR91" s="137" t="str">
        <f t="shared" si="339"/>
        <v>Completar</v>
      </c>
      <c r="IS91" s="135"/>
      <c r="IT91" s="136" t="str">
        <f t="shared" si="340"/>
        <v>Completar</v>
      </c>
      <c r="IU91" s="237">
        <f t="shared" si="455"/>
        <v>0</v>
      </c>
      <c r="IV91" s="238">
        <f t="shared" si="456"/>
        <v>0</v>
      </c>
      <c r="IW91" s="239" t="str">
        <f>IFERROR(IF(IV91&gt;20*II91,'Referencia Parámetros'!$D$20,IF(IV91&gt;10*II91,'Referencia Parámetros'!$D$21,IF(IV91&gt;5*II91,'Referencia Parámetros'!$D$22, IF(IV91&gt;1,'Referencia Parámetros'!$D$23,"NO APLICA")))),"")</f>
        <v/>
      </c>
      <c r="IX91" s="240" t="str">
        <f t="shared" si="386"/>
        <v/>
      </c>
      <c r="IY91" s="241">
        <f t="shared" si="387"/>
        <v>0</v>
      </c>
      <c r="IZ91" s="234">
        <f t="shared" si="457"/>
        <v>0</v>
      </c>
      <c r="JA91" s="234">
        <f t="shared" si="388"/>
        <v>0</v>
      </c>
      <c r="JB91" s="234">
        <f t="shared" si="458"/>
        <v>0</v>
      </c>
      <c r="JC91" s="242">
        <f t="shared" si="459"/>
        <v>0</v>
      </c>
      <c r="JD91" s="198"/>
      <c r="JE91" s="234">
        <f t="shared" si="460"/>
        <v>79</v>
      </c>
      <c r="JF91" s="235" t="str">
        <f t="shared" si="389"/>
        <v/>
      </c>
      <c r="JG91" s="236" t="str">
        <f>IFERROR(+VLOOKUP(JF91,'Referencia Parámetros'!$A$2:$B$15,2),"")</f>
        <v/>
      </c>
      <c r="JH91" s="1"/>
      <c r="JI91" s="1"/>
      <c r="JJ91" s="136" t="str">
        <f t="shared" si="341"/>
        <v>Completar</v>
      </c>
      <c r="JK91" s="134"/>
      <c r="JL91" s="134"/>
      <c r="JM91" s="134"/>
      <c r="JN91" s="136" t="str">
        <f t="shared" si="342"/>
        <v>Completar</v>
      </c>
      <c r="JO91" s="137" t="str">
        <f t="shared" si="343"/>
        <v>Completar</v>
      </c>
      <c r="JP91" s="137" t="str">
        <f t="shared" si="344"/>
        <v>Completar</v>
      </c>
      <c r="JQ91" s="135"/>
      <c r="JR91" s="136" t="str">
        <f t="shared" si="345"/>
        <v>Completar</v>
      </c>
      <c r="JS91" s="237">
        <f t="shared" si="461"/>
        <v>0</v>
      </c>
      <c r="JT91" s="238">
        <f t="shared" si="462"/>
        <v>0</v>
      </c>
      <c r="JU91" s="239" t="str">
        <f>IFERROR(IF(JT91&gt;20*JG91,'Referencia Parámetros'!$D$20,IF(JT91&gt;10*JG91,'Referencia Parámetros'!$D$21,IF(JT91&gt;5*JG91,'Referencia Parámetros'!$D$22, IF(JT91&gt;1,'Referencia Parámetros'!$D$23,"NO APLICA")))),"")</f>
        <v/>
      </c>
      <c r="JV91" s="240" t="str">
        <f t="shared" si="390"/>
        <v/>
      </c>
      <c r="JW91" s="241">
        <f t="shared" si="391"/>
        <v>0</v>
      </c>
      <c r="JX91" s="234">
        <f t="shared" si="463"/>
        <v>0</v>
      </c>
      <c r="JY91" s="234">
        <f t="shared" si="392"/>
        <v>0</v>
      </c>
      <c r="JZ91" s="234">
        <f t="shared" si="464"/>
        <v>0</v>
      </c>
      <c r="KA91" s="242">
        <f t="shared" si="465"/>
        <v>0</v>
      </c>
    </row>
    <row r="92" spans="1:287" x14ac:dyDescent="0.25">
      <c r="A92" s="234">
        <f t="shared" si="393"/>
        <v>80</v>
      </c>
      <c r="B92" s="235" t="str">
        <f t="shared" si="394"/>
        <v/>
      </c>
      <c r="C92" s="236" t="str">
        <f>+IFERROR(VLOOKUP(B92,'Referencia Parámetros'!$A$2:$B$18,2),"")</f>
        <v/>
      </c>
      <c r="D92" s="1"/>
      <c r="E92" s="1"/>
      <c r="F92" s="136" t="str">
        <f>IFERROR(+VLOOKUP(D92,'Año 1'!JI$14:JK$113,3,FALSE),"Completar")</f>
        <v>Completar</v>
      </c>
      <c r="G92" s="134"/>
      <c r="H92" s="134"/>
      <c r="I92" s="134"/>
      <c r="J92" s="136" t="str">
        <f>+IFERROR(VLOOKUP(D92,'Año 1'!JI$14:JS$113,7,0),"Completar")</f>
        <v>Completar</v>
      </c>
      <c r="K92" s="137" t="str">
        <f>IFERROR(VLOOKUP(D92,'Año 1'!JI$14:JS$113,8,FALSE),"Completar")</f>
        <v>Completar</v>
      </c>
      <c r="L92" s="137" t="str">
        <f>IFERROR(VLOOKUP(D92,'Año 1'!JI$14:JS$113,9,FALSE),"Completar")</f>
        <v>Completar</v>
      </c>
      <c r="M92" s="135"/>
      <c r="N92" s="136" t="str">
        <f>IFERROR(VLOOKUP(D92,'Año 1'!JI$14:JS$113,11,FALSE),"Completar")</f>
        <v>Completar</v>
      </c>
      <c r="O92" s="237">
        <f t="shared" si="395"/>
        <v>0</v>
      </c>
      <c r="P92" s="238">
        <f t="shared" si="396"/>
        <v>0</v>
      </c>
      <c r="Q92" s="239" t="str">
        <f>IFERROR(IF(P92&gt;20*C92,'Referencia Parámetros'!$D$20,IF(P92&gt;10*C92,'Referencia Parámetros'!$D$21,IF(P92&gt;5*C92,'Referencia Parámetros'!$D$22, IF(P92&gt;1,'Referencia Parámetros'!$D$23,"NO APLICA")))),"")</f>
        <v/>
      </c>
      <c r="R92" s="240" t="str">
        <f t="shared" si="346"/>
        <v/>
      </c>
      <c r="S92" s="241">
        <f t="shared" si="347"/>
        <v>0</v>
      </c>
      <c r="T92" s="234">
        <f t="shared" si="397"/>
        <v>0</v>
      </c>
      <c r="U92" s="234">
        <f t="shared" si="348"/>
        <v>0</v>
      </c>
      <c r="V92" s="234">
        <f t="shared" si="398"/>
        <v>0</v>
      </c>
      <c r="W92" s="242">
        <f t="shared" si="399"/>
        <v>0</v>
      </c>
      <c r="Y92" s="234">
        <f t="shared" si="400"/>
        <v>80</v>
      </c>
      <c r="Z92" s="235" t="str">
        <f t="shared" si="349"/>
        <v/>
      </c>
      <c r="AA92" s="236" t="str">
        <f>IFERROR(VLOOKUP(Z92,'Referencia Parámetros'!$A$2:$B$15,2),"")</f>
        <v/>
      </c>
      <c r="AB92" s="1"/>
      <c r="AC92" s="1"/>
      <c r="AD92" s="136" t="str">
        <f t="shared" si="291"/>
        <v>Completar</v>
      </c>
      <c r="AE92" s="134"/>
      <c r="AF92" s="134"/>
      <c r="AG92" s="134"/>
      <c r="AH92" s="136" t="str">
        <f t="shared" si="292"/>
        <v>Completar</v>
      </c>
      <c r="AI92" s="137" t="str">
        <f t="shared" si="293"/>
        <v>Completar</v>
      </c>
      <c r="AJ92" s="137" t="str">
        <f t="shared" si="294"/>
        <v>Completar</v>
      </c>
      <c r="AK92" s="135"/>
      <c r="AL92" s="136" t="str">
        <f t="shared" si="295"/>
        <v>Completar</v>
      </c>
      <c r="AM92" s="237">
        <f t="shared" si="401"/>
        <v>0</v>
      </c>
      <c r="AN92" s="238">
        <f t="shared" si="402"/>
        <v>0</v>
      </c>
      <c r="AO92" s="239" t="str">
        <f>IFERROR(IF(AN92&gt;20*AA92,'Referencia Parámetros'!$D$20,IF(AN92&gt;10*AA92,'Referencia Parámetros'!$D$21,IF(AN92&gt;5*AA92,'Referencia Parámetros'!$D$22, IF(AN92&gt;1,'Referencia Parámetros'!$D$23,"NO APLICA")))),"")</f>
        <v/>
      </c>
      <c r="AP92" s="240" t="str">
        <f t="shared" si="350"/>
        <v/>
      </c>
      <c r="AQ92" s="241">
        <f t="shared" si="351"/>
        <v>0</v>
      </c>
      <c r="AR92" s="234">
        <f t="shared" si="403"/>
        <v>0</v>
      </c>
      <c r="AS92" s="234">
        <f t="shared" si="352"/>
        <v>0</v>
      </c>
      <c r="AT92" s="234">
        <f t="shared" si="404"/>
        <v>0</v>
      </c>
      <c r="AU92" s="242">
        <f t="shared" si="405"/>
        <v>0</v>
      </c>
      <c r="AW92" s="234">
        <f t="shared" si="406"/>
        <v>80</v>
      </c>
      <c r="AX92" s="235" t="str">
        <f t="shared" si="353"/>
        <v/>
      </c>
      <c r="AY92" s="236" t="str">
        <f>IFERROR(VLOOKUP(AX92,'Referencia Parámetros'!$A$2:$B$15,2),"")</f>
        <v/>
      </c>
      <c r="AZ92" s="1"/>
      <c r="BA92" s="1"/>
      <c r="BB92" s="136" t="str">
        <f t="shared" si="296"/>
        <v>Completar</v>
      </c>
      <c r="BC92" s="134"/>
      <c r="BD92" s="134"/>
      <c r="BE92" s="134"/>
      <c r="BF92" s="136" t="str">
        <f t="shared" si="297"/>
        <v>Completar</v>
      </c>
      <c r="BG92" s="137" t="str">
        <f t="shared" si="298"/>
        <v>Completar</v>
      </c>
      <c r="BH92" s="137" t="str">
        <f t="shared" si="299"/>
        <v>Completar</v>
      </c>
      <c r="BI92" s="135"/>
      <c r="BJ92" s="136" t="str">
        <f t="shared" si="300"/>
        <v>Completar</v>
      </c>
      <c r="BK92" s="237">
        <f t="shared" si="407"/>
        <v>0</v>
      </c>
      <c r="BL92" s="238">
        <f t="shared" si="408"/>
        <v>0</v>
      </c>
      <c r="BM92" s="239" t="str">
        <f>IFERROR(IF(BL92&gt;20*AY92,'Referencia Parámetros'!$D$20,IF(BL92&gt;10*AY92,'Referencia Parámetros'!$D$21,IF(BL92&gt;5*AY92,'Referencia Parámetros'!$D$22, IF(BL92&gt;1,'Referencia Parámetros'!$D$23,"NO APLICA")))),"")</f>
        <v/>
      </c>
      <c r="BN92" s="240" t="str">
        <f t="shared" si="354"/>
        <v/>
      </c>
      <c r="BO92" s="241">
        <f t="shared" si="355"/>
        <v>0</v>
      </c>
      <c r="BP92" s="234">
        <f t="shared" si="409"/>
        <v>0</v>
      </c>
      <c r="BQ92" s="234">
        <f t="shared" si="356"/>
        <v>0</v>
      </c>
      <c r="BR92" s="234">
        <f t="shared" si="410"/>
        <v>0</v>
      </c>
      <c r="BS92" s="242">
        <f t="shared" si="411"/>
        <v>0</v>
      </c>
      <c r="BU92" s="234">
        <f t="shared" si="412"/>
        <v>80</v>
      </c>
      <c r="BV92" s="235" t="str">
        <f t="shared" si="357"/>
        <v/>
      </c>
      <c r="BW92" s="236" t="str">
        <f>IFERROR(VLOOKUP(BV92,'Referencia Parámetros'!$A$2:$B$15,2),"")</f>
        <v/>
      </c>
      <c r="BX92" s="1"/>
      <c r="BY92" s="1"/>
      <c r="BZ92" s="136" t="str">
        <f t="shared" si="301"/>
        <v>Completar</v>
      </c>
      <c r="CA92" s="134"/>
      <c r="CB92" s="134"/>
      <c r="CC92" s="134"/>
      <c r="CD92" s="136" t="str">
        <f t="shared" si="302"/>
        <v>Completar</v>
      </c>
      <c r="CE92" s="137" t="str">
        <f t="shared" si="303"/>
        <v>Completar</v>
      </c>
      <c r="CF92" s="137" t="str">
        <f t="shared" si="304"/>
        <v>Completar</v>
      </c>
      <c r="CG92" s="135"/>
      <c r="CH92" s="136" t="str">
        <f t="shared" si="305"/>
        <v>Completar</v>
      </c>
      <c r="CI92" s="237">
        <f t="shared" si="413"/>
        <v>0</v>
      </c>
      <c r="CJ92" s="238">
        <f t="shared" si="414"/>
        <v>0</v>
      </c>
      <c r="CK92" s="239" t="str">
        <f>IFERROR(IF(CJ92&gt;20*BW92,'Referencia Parámetros'!$D$20,IF(CJ92&gt;10*BW92,'Referencia Parámetros'!$D$21,IF(CJ92&gt;5*BW92,'Referencia Parámetros'!$D$22, IF(CJ92&gt;1,'Referencia Parámetros'!$D$23,"NO APLICA")))),"")</f>
        <v/>
      </c>
      <c r="CL92" s="240" t="str">
        <f t="shared" si="358"/>
        <v/>
      </c>
      <c r="CM92" s="241">
        <f t="shared" si="359"/>
        <v>0</v>
      </c>
      <c r="CN92" s="234">
        <f t="shared" si="415"/>
        <v>0</v>
      </c>
      <c r="CO92" s="234">
        <f t="shared" si="360"/>
        <v>0</v>
      </c>
      <c r="CP92" s="234">
        <f t="shared" si="416"/>
        <v>0</v>
      </c>
      <c r="CQ92" s="242">
        <f t="shared" si="417"/>
        <v>0</v>
      </c>
      <c r="CS92" s="234">
        <f t="shared" si="418"/>
        <v>80</v>
      </c>
      <c r="CT92" s="235" t="str">
        <f t="shared" si="361"/>
        <v/>
      </c>
      <c r="CU92" s="236" t="str">
        <f>IFERROR(+VLOOKUP(CT92,'Referencia Parámetros'!$A$2:$B$15,2),"")</f>
        <v/>
      </c>
      <c r="CV92" s="1"/>
      <c r="CW92" s="1"/>
      <c r="CX92" s="136" t="str">
        <f t="shared" si="306"/>
        <v>Completar</v>
      </c>
      <c r="CY92" s="134"/>
      <c r="CZ92" s="134"/>
      <c r="DA92" s="134"/>
      <c r="DB92" s="136" t="str">
        <f t="shared" si="307"/>
        <v>Completar</v>
      </c>
      <c r="DC92" s="137" t="str">
        <f t="shared" si="308"/>
        <v>Completar</v>
      </c>
      <c r="DD92" s="137" t="str">
        <f t="shared" si="309"/>
        <v>Completar</v>
      </c>
      <c r="DE92" s="135"/>
      <c r="DF92" s="136" t="str">
        <f t="shared" si="310"/>
        <v>Completar</v>
      </c>
      <c r="DG92" s="237">
        <f t="shared" si="419"/>
        <v>0</v>
      </c>
      <c r="DH92" s="238">
        <f t="shared" si="420"/>
        <v>0</v>
      </c>
      <c r="DI92" s="239" t="str">
        <f>IFERROR(IF(DH92&gt;20*CU92,'Referencia Parámetros'!$D$20,IF(DH92&gt;10*CU92,'Referencia Parámetros'!$D$21,IF(DH92&gt;5*CU92,'Referencia Parámetros'!$D$22, IF(DH92&gt;1,'Referencia Parámetros'!$D$23,"NO APLICA")))),"")</f>
        <v/>
      </c>
      <c r="DJ92" s="240" t="str">
        <f t="shared" si="362"/>
        <v/>
      </c>
      <c r="DK92" s="241">
        <f t="shared" si="363"/>
        <v>0</v>
      </c>
      <c r="DL92" s="234">
        <f t="shared" si="421"/>
        <v>0</v>
      </c>
      <c r="DM92" s="234">
        <f t="shared" si="364"/>
        <v>0</v>
      </c>
      <c r="DN92" s="234">
        <f t="shared" si="422"/>
        <v>0</v>
      </c>
      <c r="DO92" s="242">
        <f t="shared" si="423"/>
        <v>0</v>
      </c>
      <c r="DQ92" s="234">
        <f t="shared" si="424"/>
        <v>80</v>
      </c>
      <c r="DR92" s="235" t="str">
        <f t="shared" si="365"/>
        <v/>
      </c>
      <c r="DS92" s="236" t="str">
        <f>IFERROR(+VLOOKUP(DR92,'Referencia Parámetros'!$A$2:$B$15,2),"")</f>
        <v/>
      </c>
      <c r="DT92" s="1"/>
      <c r="DU92" s="1"/>
      <c r="DV92" s="136" t="str">
        <f t="shared" si="311"/>
        <v>Completar</v>
      </c>
      <c r="DW92" s="134"/>
      <c r="DX92" s="134"/>
      <c r="DY92" s="134"/>
      <c r="DZ92" s="136" t="str">
        <f t="shared" si="312"/>
        <v>Completar</v>
      </c>
      <c r="EA92" s="137" t="str">
        <f t="shared" si="313"/>
        <v>Completar</v>
      </c>
      <c r="EB92" s="137" t="str">
        <f t="shared" si="314"/>
        <v>Completar</v>
      </c>
      <c r="EC92" s="135"/>
      <c r="ED92" s="136" t="str">
        <f t="shared" si="315"/>
        <v>Completar</v>
      </c>
      <c r="EE92" s="237">
        <f t="shared" si="425"/>
        <v>0</v>
      </c>
      <c r="EF92" s="238">
        <f t="shared" si="426"/>
        <v>0</v>
      </c>
      <c r="EG92" s="239" t="str">
        <f>IFERROR(IF(EF92&gt;20*DS92,'Referencia Parámetros'!$D$20,IF(EF92&gt;10*DS92,'Referencia Parámetros'!$D$21,IF(EF92&gt;5*DS92,'Referencia Parámetros'!$D$22, IF(EF92&gt;1,'Referencia Parámetros'!$D$23,"NO APLICA")))),"")</f>
        <v/>
      </c>
      <c r="EH92" s="240" t="str">
        <f t="shared" si="366"/>
        <v/>
      </c>
      <c r="EI92" s="241">
        <f t="shared" si="367"/>
        <v>0</v>
      </c>
      <c r="EJ92" s="234">
        <f t="shared" si="427"/>
        <v>0</v>
      </c>
      <c r="EK92" s="234">
        <f t="shared" si="368"/>
        <v>0</v>
      </c>
      <c r="EL92" s="234">
        <f t="shared" si="428"/>
        <v>0</v>
      </c>
      <c r="EM92" s="242">
        <f t="shared" si="429"/>
        <v>0</v>
      </c>
      <c r="EO92" s="234">
        <f t="shared" si="430"/>
        <v>80</v>
      </c>
      <c r="EP92" s="235" t="str">
        <f t="shared" si="369"/>
        <v/>
      </c>
      <c r="EQ92" s="236" t="str">
        <f>IFERROR(+VLOOKUP(EP92,'Referencia Parámetros'!$A$2:$B$15,2),"")</f>
        <v/>
      </c>
      <c r="ER92" s="1"/>
      <c r="ES92" s="1"/>
      <c r="ET92" s="136" t="str">
        <f t="shared" si="316"/>
        <v>Completar</v>
      </c>
      <c r="EU92" s="134"/>
      <c r="EV92" s="134"/>
      <c r="EW92" s="134"/>
      <c r="EX92" s="136" t="str">
        <f t="shared" si="317"/>
        <v>Completar</v>
      </c>
      <c r="EY92" s="137" t="str">
        <f t="shared" si="318"/>
        <v>Completar</v>
      </c>
      <c r="EZ92" s="137" t="str">
        <f t="shared" si="319"/>
        <v>Completar</v>
      </c>
      <c r="FA92" s="135"/>
      <c r="FB92" s="136" t="str">
        <f t="shared" si="320"/>
        <v>Completar</v>
      </c>
      <c r="FC92" s="237">
        <f t="shared" si="431"/>
        <v>0</v>
      </c>
      <c r="FD92" s="238">
        <f t="shared" si="432"/>
        <v>0</v>
      </c>
      <c r="FE92" s="239" t="str">
        <f>IFERROR(IF(FD92&gt;20*EQ92,'Referencia Parámetros'!$D$20,IF(FD92&gt;10*EQ92,'Referencia Parámetros'!$D$21,IF(FD92&gt;5*EQ92,'Referencia Parámetros'!$D$22, IF(FD92&gt;1,'Referencia Parámetros'!$D$23,"NO APLICA")))),"")</f>
        <v/>
      </c>
      <c r="FF92" s="240" t="str">
        <f t="shared" si="370"/>
        <v/>
      </c>
      <c r="FG92" s="241">
        <f t="shared" si="371"/>
        <v>0</v>
      </c>
      <c r="FH92" s="234">
        <f t="shared" si="433"/>
        <v>0</v>
      </c>
      <c r="FI92" s="234">
        <f t="shared" si="372"/>
        <v>0</v>
      </c>
      <c r="FJ92" s="234">
        <f t="shared" si="434"/>
        <v>0</v>
      </c>
      <c r="FK92" s="242">
        <f t="shared" si="435"/>
        <v>0</v>
      </c>
      <c r="FM92" s="234">
        <f t="shared" si="436"/>
        <v>80</v>
      </c>
      <c r="FN92" s="235" t="str">
        <f t="shared" si="373"/>
        <v/>
      </c>
      <c r="FO92" s="236" t="str">
        <f>IFERROR(+VLOOKUP(FN92,'Referencia Parámetros'!$A$2:$B$15,2),"")</f>
        <v/>
      </c>
      <c r="FP92" s="1"/>
      <c r="FQ92" s="1"/>
      <c r="FR92" s="136" t="str">
        <f t="shared" si="321"/>
        <v>Completar</v>
      </c>
      <c r="FS92" s="134"/>
      <c r="FT92" s="134"/>
      <c r="FU92" s="134"/>
      <c r="FV92" s="136" t="str">
        <f t="shared" si="322"/>
        <v>Completar</v>
      </c>
      <c r="FW92" s="137" t="str">
        <f t="shared" si="323"/>
        <v>Completar</v>
      </c>
      <c r="FX92" s="137" t="str">
        <f t="shared" si="324"/>
        <v>Completar</v>
      </c>
      <c r="FY92" s="135"/>
      <c r="FZ92" s="136" t="str">
        <f t="shared" si="325"/>
        <v>Completar</v>
      </c>
      <c r="GA92" s="237">
        <f t="shared" si="437"/>
        <v>0</v>
      </c>
      <c r="GB92" s="238">
        <f t="shared" si="438"/>
        <v>0</v>
      </c>
      <c r="GC92" s="239" t="str">
        <f>IFERROR(IF(GB92&gt;20*FO92,'Referencia Parámetros'!$D$20,IF(GB92&gt;10*FO92,'Referencia Parámetros'!$D$21,IF(GB92&gt;5*FO92,'Referencia Parámetros'!$D$22, IF(GB92&gt;1,'Referencia Parámetros'!$D$23,"NO APLICA")))),"")</f>
        <v/>
      </c>
      <c r="GD92" s="240" t="str">
        <f t="shared" si="374"/>
        <v/>
      </c>
      <c r="GE92" s="241">
        <f t="shared" si="375"/>
        <v>0</v>
      </c>
      <c r="GF92" s="234">
        <f t="shared" si="439"/>
        <v>0</v>
      </c>
      <c r="GG92" s="234">
        <f t="shared" si="376"/>
        <v>0</v>
      </c>
      <c r="GH92" s="234">
        <f t="shared" si="440"/>
        <v>0</v>
      </c>
      <c r="GI92" s="242">
        <f t="shared" si="441"/>
        <v>0</v>
      </c>
      <c r="GK92" s="234">
        <f t="shared" si="442"/>
        <v>80</v>
      </c>
      <c r="GL92" s="235" t="str">
        <f t="shared" si="377"/>
        <v/>
      </c>
      <c r="GM92" s="236" t="str">
        <f>IFERROR(+VLOOKUP(GL92,'Referencia Parámetros'!$A$2:$B$15,2),"")</f>
        <v/>
      </c>
      <c r="GN92" s="1"/>
      <c r="GO92" s="1"/>
      <c r="GP92" s="136" t="str">
        <f t="shared" si="326"/>
        <v>Completar</v>
      </c>
      <c r="GQ92" s="134"/>
      <c r="GR92" s="134"/>
      <c r="GS92" s="134"/>
      <c r="GT92" s="136" t="str">
        <f t="shared" si="327"/>
        <v>Completar</v>
      </c>
      <c r="GU92" s="137" t="str">
        <f t="shared" si="328"/>
        <v>Completar</v>
      </c>
      <c r="GV92" s="137" t="str">
        <f t="shared" si="329"/>
        <v>Completar</v>
      </c>
      <c r="GW92" s="135"/>
      <c r="GX92" s="136" t="str">
        <f t="shared" si="330"/>
        <v>Completar</v>
      </c>
      <c r="GY92" s="237">
        <f t="shared" si="443"/>
        <v>0</v>
      </c>
      <c r="GZ92" s="238">
        <f t="shared" si="444"/>
        <v>0</v>
      </c>
      <c r="HA92" s="239" t="str">
        <f>IFERROR(IF(GZ92&gt;20*GM92,'Referencia Parámetros'!$D$20,IF(GZ92&gt;10*GM92,'Referencia Parámetros'!$D$21,IF(GZ92&gt;5*GM92,'Referencia Parámetros'!$D$22, IF(GZ92&gt;1,'Referencia Parámetros'!$D$23,"NO APLICA")))),"")</f>
        <v/>
      </c>
      <c r="HB92" s="240" t="str">
        <f t="shared" si="378"/>
        <v/>
      </c>
      <c r="HC92" s="241">
        <f t="shared" si="379"/>
        <v>0</v>
      </c>
      <c r="HD92" s="234">
        <f t="shared" si="445"/>
        <v>0</v>
      </c>
      <c r="HE92" s="234">
        <f t="shared" si="380"/>
        <v>0</v>
      </c>
      <c r="HF92" s="234">
        <f t="shared" si="446"/>
        <v>0</v>
      </c>
      <c r="HG92" s="242">
        <f t="shared" si="447"/>
        <v>0</v>
      </c>
      <c r="HI92" s="234">
        <f t="shared" si="448"/>
        <v>80</v>
      </c>
      <c r="HJ92" s="235" t="str">
        <f t="shared" si="381"/>
        <v/>
      </c>
      <c r="HK92" s="236" t="str">
        <f>IFERROR(+VLOOKUP(HJ92,'Referencia Parámetros'!$A$2:$B$15,2),"")</f>
        <v/>
      </c>
      <c r="HL92" s="1"/>
      <c r="HM92" s="1"/>
      <c r="HN92" s="136" t="str">
        <f t="shared" si="331"/>
        <v>Completar</v>
      </c>
      <c r="HO92" s="134"/>
      <c r="HP92" s="134"/>
      <c r="HQ92" s="134"/>
      <c r="HR92" s="136" t="str">
        <f t="shared" si="332"/>
        <v>Completar</v>
      </c>
      <c r="HS92" s="137" t="str">
        <f t="shared" si="333"/>
        <v>Completar</v>
      </c>
      <c r="HT92" s="137" t="str">
        <f t="shared" si="334"/>
        <v>Completar</v>
      </c>
      <c r="HU92" s="135"/>
      <c r="HV92" s="136" t="str">
        <f t="shared" si="335"/>
        <v>Completar</v>
      </c>
      <c r="HW92" s="237">
        <f t="shared" si="449"/>
        <v>0</v>
      </c>
      <c r="HX92" s="238">
        <f t="shared" si="450"/>
        <v>0</v>
      </c>
      <c r="HY92" s="239" t="str">
        <f>IFERROR(IF(HX92&gt;20*HK92,'Referencia Parámetros'!$D$20,IF(HX92&gt;10*HK92,'Referencia Parámetros'!$D$21,IF(HX92&gt;5*HK92,'Referencia Parámetros'!$D$22, IF(HX92&gt;1,'Referencia Parámetros'!$D$23,"NO APLICA")))),"")</f>
        <v/>
      </c>
      <c r="HZ92" s="240" t="str">
        <f t="shared" si="382"/>
        <v/>
      </c>
      <c r="IA92" s="241">
        <f t="shared" si="383"/>
        <v>0</v>
      </c>
      <c r="IB92" s="234">
        <f t="shared" si="451"/>
        <v>0</v>
      </c>
      <c r="IC92" s="234">
        <f t="shared" si="384"/>
        <v>0</v>
      </c>
      <c r="ID92" s="234">
        <f t="shared" si="452"/>
        <v>0</v>
      </c>
      <c r="IE92" s="242">
        <f t="shared" si="453"/>
        <v>0</v>
      </c>
      <c r="IG92" s="234">
        <f t="shared" si="454"/>
        <v>80</v>
      </c>
      <c r="IH92" s="235" t="str">
        <f t="shared" si="385"/>
        <v/>
      </c>
      <c r="II92" s="236" t="str">
        <f>IFERROR(+VLOOKUP(IH92,'Referencia Parámetros'!$A$2:$B$15,2),"")</f>
        <v/>
      </c>
      <c r="IJ92" s="1"/>
      <c r="IK92" s="1"/>
      <c r="IL92" s="136" t="str">
        <f t="shared" si="336"/>
        <v>Completar</v>
      </c>
      <c r="IM92" s="134"/>
      <c r="IN92" s="134"/>
      <c r="IO92" s="134"/>
      <c r="IP92" s="136" t="str">
        <f t="shared" si="337"/>
        <v>Completar</v>
      </c>
      <c r="IQ92" s="137" t="str">
        <f t="shared" si="338"/>
        <v>Completar</v>
      </c>
      <c r="IR92" s="137" t="str">
        <f t="shared" si="339"/>
        <v>Completar</v>
      </c>
      <c r="IS92" s="135"/>
      <c r="IT92" s="136" t="str">
        <f t="shared" si="340"/>
        <v>Completar</v>
      </c>
      <c r="IU92" s="237">
        <f t="shared" si="455"/>
        <v>0</v>
      </c>
      <c r="IV92" s="238">
        <f t="shared" si="456"/>
        <v>0</v>
      </c>
      <c r="IW92" s="239" t="str">
        <f>IFERROR(IF(IV92&gt;20*II92,'Referencia Parámetros'!$D$20,IF(IV92&gt;10*II92,'Referencia Parámetros'!$D$21,IF(IV92&gt;5*II92,'Referencia Parámetros'!$D$22, IF(IV92&gt;1,'Referencia Parámetros'!$D$23,"NO APLICA")))),"")</f>
        <v/>
      </c>
      <c r="IX92" s="240" t="str">
        <f t="shared" si="386"/>
        <v/>
      </c>
      <c r="IY92" s="241">
        <f t="shared" si="387"/>
        <v>0</v>
      </c>
      <c r="IZ92" s="234">
        <f t="shared" si="457"/>
        <v>0</v>
      </c>
      <c r="JA92" s="234">
        <f t="shared" si="388"/>
        <v>0</v>
      </c>
      <c r="JB92" s="234">
        <f t="shared" si="458"/>
        <v>0</v>
      </c>
      <c r="JC92" s="242">
        <f t="shared" si="459"/>
        <v>0</v>
      </c>
      <c r="JD92" s="198"/>
      <c r="JE92" s="234">
        <f t="shared" si="460"/>
        <v>80</v>
      </c>
      <c r="JF92" s="235" t="str">
        <f t="shared" si="389"/>
        <v/>
      </c>
      <c r="JG92" s="236" t="str">
        <f>IFERROR(+VLOOKUP(JF92,'Referencia Parámetros'!$A$2:$B$15,2),"")</f>
        <v/>
      </c>
      <c r="JH92" s="1"/>
      <c r="JI92" s="1"/>
      <c r="JJ92" s="136" t="str">
        <f t="shared" si="341"/>
        <v>Completar</v>
      </c>
      <c r="JK92" s="134"/>
      <c r="JL92" s="134"/>
      <c r="JM92" s="134"/>
      <c r="JN92" s="136" t="str">
        <f t="shared" si="342"/>
        <v>Completar</v>
      </c>
      <c r="JO92" s="137" t="str">
        <f t="shared" si="343"/>
        <v>Completar</v>
      </c>
      <c r="JP92" s="137" t="str">
        <f t="shared" si="344"/>
        <v>Completar</v>
      </c>
      <c r="JQ92" s="135"/>
      <c r="JR92" s="136" t="str">
        <f t="shared" si="345"/>
        <v>Completar</v>
      </c>
      <c r="JS92" s="237">
        <f t="shared" si="461"/>
        <v>0</v>
      </c>
      <c r="JT92" s="238">
        <f t="shared" si="462"/>
        <v>0</v>
      </c>
      <c r="JU92" s="239" t="str">
        <f>IFERROR(IF(JT92&gt;20*JG92,'Referencia Parámetros'!$D$20,IF(JT92&gt;10*JG92,'Referencia Parámetros'!$D$21,IF(JT92&gt;5*JG92,'Referencia Parámetros'!$D$22, IF(JT92&gt;1,'Referencia Parámetros'!$D$23,"NO APLICA")))),"")</f>
        <v/>
      </c>
      <c r="JV92" s="240" t="str">
        <f t="shared" si="390"/>
        <v/>
      </c>
      <c r="JW92" s="241">
        <f t="shared" si="391"/>
        <v>0</v>
      </c>
      <c r="JX92" s="234">
        <f t="shared" si="463"/>
        <v>0</v>
      </c>
      <c r="JY92" s="234">
        <f t="shared" si="392"/>
        <v>0</v>
      </c>
      <c r="JZ92" s="234">
        <f t="shared" si="464"/>
        <v>0</v>
      </c>
      <c r="KA92" s="242">
        <f t="shared" si="465"/>
        <v>0</v>
      </c>
    </row>
    <row r="93" spans="1:287" x14ac:dyDescent="0.25">
      <c r="A93" s="234">
        <f t="shared" si="393"/>
        <v>81</v>
      </c>
      <c r="B93" s="235" t="str">
        <f t="shared" si="394"/>
        <v/>
      </c>
      <c r="C93" s="236" t="str">
        <f>+IFERROR(VLOOKUP(B93,'Referencia Parámetros'!$A$2:$B$18,2),"")</f>
        <v/>
      </c>
      <c r="D93" s="1"/>
      <c r="E93" s="1"/>
      <c r="F93" s="136" t="str">
        <f>IFERROR(+VLOOKUP(D93,'Año 1'!JI$14:JK$113,3,FALSE),"Completar")</f>
        <v>Completar</v>
      </c>
      <c r="G93" s="134"/>
      <c r="H93" s="134"/>
      <c r="I93" s="134"/>
      <c r="J93" s="136" t="str">
        <f>+IFERROR(VLOOKUP(D93,'Año 1'!JI$14:JS$113,7,0),"Completar")</f>
        <v>Completar</v>
      </c>
      <c r="K93" s="137" t="str">
        <f>IFERROR(VLOOKUP(D93,'Año 1'!JI$14:JS$113,8,FALSE),"Completar")</f>
        <v>Completar</v>
      </c>
      <c r="L93" s="137" t="str">
        <f>IFERROR(VLOOKUP(D93,'Año 1'!JI$14:JS$113,9,FALSE),"Completar")</f>
        <v>Completar</v>
      </c>
      <c r="M93" s="135"/>
      <c r="N93" s="136" t="str">
        <f>IFERROR(VLOOKUP(D93,'Año 1'!JI$14:JS$113,11,FALSE),"Completar")</f>
        <v>Completar</v>
      </c>
      <c r="O93" s="237">
        <f t="shared" si="395"/>
        <v>0</v>
      </c>
      <c r="P93" s="238">
        <f t="shared" si="396"/>
        <v>0</v>
      </c>
      <c r="Q93" s="239" t="str">
        <f>IFERROR(IF(P93&gt;20*C93,'Referencia Parámetros'!$D$20,IF(P93&gt;10*C93,'Referencia Parámetros'!$D$21,IF(P93&gt;5*C93,'Referencia Parámetros'!$D$22, IF(P93&gt;1,'Referencia Parámetros'!$D$23,"NO APLICA")))),"")</f>
        <v/>
      </c>
      <c r="R93" s="240" t="str">
        <f t="shared" si="346"/>
        <v/>
      </c>
      <c r="S93" s="241">
        <f t="shared" si="347"/>
        <v>0</v>
      </c>
      <c r="T93" s="234">
        <f t="shared" si="397"/>
        <v>0</v>
      </c>
      <c r="U93" s="234">
        <f t="shared" si="348"/>
        <v>0</v>
      </c>
      <c r="V93" s="234">
        <f t="shared" si="398"/>
        <v>0</v>
      </c>
      <c r="W93" s="242">
        <f t="shared" si="399"/>
        <v>0</v>
      </c>
      <c r="Y93" s="234">
        <f t="shared" si="400"/>
        <v>81</v>
      </c>
      <c r="Z93" s="235" t="str">
        <f t="shared" si="349"/>
        <v/>
      </c>
      <c r="AA93" s="236" t="str">
        <f>IFERROR(VLOOKUP(Z93,'Referencia Parámetros'!$A$2:$B$15,2),"")</f>
        <v/>
      </c>
      <c r="AB93" s="1"/>
      <c r="AC93" s="1"/>
      <c r="AD93" s="136" t="str">
        <f t="shared" si="291"/>
        <v>Completar</v>
      </c>
      <c r="AE93" s="134"/>
      <c r="AF93" s="134"/>
      <c r="AG93" s="134"/>
      <c r="AH93" s="136" t="str">
        <f t="shared" si="292"/>
        <v>Completar</v>
      </c>
      <c r="AI93" s="137" t="str">
        <f t="shared" si="293"/>
        <v>Completar</v>
      </c>
      <c r="AJ93" s="137" t="str">
        <f t="shared" si="294"/>
        <v>Completar</v>
      </c>
      <c r="AK93" s="135"/>
      <c r="AL93" s="136" t="str">
        <f t="shared" si="295"/>
        <v>Completar</v>
      </c>
      <c r="AM93" s="237">
        <f t="shared" si="401"/>
        <v>0</v>
      </c>
      <c r="AN93" s="238">
        <f t="shared" si="402"/>
        <v>0</v>
      </c>
      <c r="AO93" s="239" t="str">
        <f>IFERROR(IF(AN93&gt;20*AA93,'Referencia Parámetros'!$D$20,IF(AN93&gt;10*AA93,'Referencia Parámetros'!$D$21,IF(AN93&gt;5*AA93,'Referencia Parámetros'!$D$22, IF(AN93&gt;1,'Referencia Parámetros'!$D$23,"NO APLICA")))),"")</f>
        <v/>
      </c>
      <c r="AP93" s="240" t="str">
        <f t="shared" si="350"/>
        <v/>
      </c>
      <c r="AQ93" s="241">
        <f t="shared" si="351"/>
        <v>0</v>
      </c>
      <c r="AR93" s="234">
        <f t="shared" si="403"/>
        <v>0</v>
      </c>
      <c r="AS93" s="234">
        <f t="shared" si="352"/>
        <v>0</v>
      </c>
      <c r="AT93" s="234">
        <f t="shared" si="404"/>
        <v>0</v>
      </c>
      <c r="AU93" s="242">
        <f t="shared" si="405"/>
        <v>0</v>
      </c>
      <c r="AW93" s="234">
        <f t="shared" si="406"/>
        <v>81</v>
      </c>
      <c r="AX93" s="235" t="str">
        <f t="shared" si="353"/>
        <v/>
      </c>
      <c r="AY93" s="236" t="str">
        <f>IFERROR(VLOOKUP(AX93,'Referencia Parámetros'!$A$2:$B$15,2),"")</f>
        <v/>
      </c>
      <c r="AZ93" s="1"/>
      <c r="BA93" s="1"/>
      <c r="BB93" s="136" t="str">
        <f t="shared" si="296"/>
        <v>Completar</v>
      </c>
      <c r="BC93" s="134"/>
      <c r="BD93" s="134"/>
      <c r="BE93" s="134"/>
      <c r="BF93" s="136" t="str">
        <f t="shared" si="297"/>
        <v>Completar</v>
      </c>
      <c r="BG93" s="137" t="str">
        <f t="shared" si="298"/>
        <v>Completar</v>
      </c>
      <c r="BH93" s="137" t="str">
        <f t="shared" si="299"/>
        <v>Completar</v>
      </c>
      <c r="BI93" s="135"/>
      <c r="BJ93" s="136" t="str">
        <f t="shared" si="300"/>
        <v>Completar</v>
      </c>
      <c r="BK93" s="237">
        <f t="shared" si="407"/>
        <v>0</v>
      </c>
      <c r="BL93" s="238">
        <f t="shared" si="408"/>
        <v>0</v>
      </c>
      <c r="BM93" s="239" t="str">
        <f>IFERROR(IF(BL93&gt;20*AY93,'Referencia Parámetros'!$D$20,IF(BL93&gt;10*AY93,'Referencia Parámetros'!$D$21,IF(BL93&gt;5*AY93,'Referencia Parámetros'!$D$22, IF(BL93&gt;1,'Referencia Parámetros'!$D$23,"NO APLICA")))),"")</f>
        <v/>
      </c>
      <c r="BN93" s="240" t="str">
        <f t="shared" si="354"/>
        <v/>
      </c>
      <c r="BO93" s="241">
        <f t="shared" si="355"/>
        <v>0</v>
      </c>
      <c r="BP93" s="234">
        <f t="shared" si="409"/>
        <v>0</v>
      </c>
      <c r="BQ93" s="234">
        <f t="shared" si="356"/>
        <v>0</v>
      </c>
      <c r="BR93" s="234">
        <f t="shared" si="410"/>
        <v>0</v>
      </c>
      <c r="BS93" s="242">
        <f t="shared" si="411"/>
        <v>0</v>
      </c>
      <c r="BU93" s="234">
        <f t="shared" si="412"/>
        <v>81</v>
      </c>
      <c r="BV93" s="235" t="str">
        <f t="shared" si="357"/>
        <v/>
      </c>
      <c r="BW93" s="236" t="str">
        <f>IFERROR(VLOOKUP(BV93,'Referencia Parámetros'!$A$2:$B$15,2),"")</f>
        <v/>
      </c>
      <c r="BX93" s="1"/>
      <c r="BY93" s="1"/>
      <c r="BZ93" s="136" t="str">
        <f t="shared" si="301"/>
        <v>Completar</v>
      </c>
      <c r="CA93" s="134"/>
      <c r="CB93" s="134"/>
      <c r="CC93" s="134"/>
      <c r="CD93" s="136" t="str">
        <f t="shared" si="302"/>
        <v>Completar</v>
      </c>
      <c r="CE93" s="137" t="str">
        <f t="shared" si="303"/>
        <v>Completar</v>
      </c>
      <c r="CF93" s="137" t="str">
        <f t="shared" si="304"/>
        <v>Completar</v>
      </c>
      <c r="CG93" s="135"/>
      <c r="CH93" s="136" t="str">
        <f t="shared" si="305"/>
        <v>Completar</v>
      </c>
      <c r="CI93" s="237">
        <f t="shared" si="413"/>
        <v>0</v>
      </c>
      <c r="CJ93" s="238">
        <f t="shared" si="414"/>
        <v>0</v>
      </c>
      <c r="CK93" s="239" t="str">
        <f>IFERROR(IF(CJ93&gt;20*BW93,'Referencia Parámetros'!$D$20,IF(CJ93&gt;10*BW93,'Referencia Parámetros'!$D$21,IF(CJ93&gt;5*BW93,'Referencia Parámetros'!$D$22, IF(CJ93&gt;1,'Referencia Parámetros'!$D$23,"NO APLICA")))),"")</f>
        <v/>
      </c>
      <c r="CL93" s="240" t="str">
        <f t="shared" si="358"/>
        <v/>
      </c>
      <c r="CM93" s="241">
        <f t="shared" si="359"/>
        <v>0</v>
      </c>
      <c r="CN93" s="234">
        <f t="shared" si="415"/>
        <v>0</v>
      </c>
      <c r="CO93" s="234">
        <f t="shared" si="360"/>
        <v>0</v>
      </c>
      <c r="CP93" s="234">
        <f t="shared" si="416"/>
        <v>0</v>
      </c>
      <c r="CQ93" s="242">
        <f t="shared" si="417"/>
        <v>0</v>
      </c>
      <c r="CS93" s="234">
        <f t="shared" si="418"/>
        <v>81</v>
      </c>
      <c r="CT93" s="235" t="str">
        <f t="shared" si="361"/>
        <v/>
      </c>
      <c r="CU93" s="236" t="str">
        <f>IFERROR(+VLOOKUP(CT93,'Referencia Parámetros'!$A$2:$B$15,2),"")</f>
        <v/>
      </c>
      <c r="CV93" s="1"/>
      <c r="CW93" s="1"/>
      <c r="CX93" s="136" t="str">
        <f t="shared" si="306"/>
        <v>Completar</v>
      </c>
      <c r="CY93" s="134"/>
      <c r="CZ93" s="134"/>
      <c r="DA93" s="134"/>
      <c r="DB93" s="136" t="str">
        <f t="shared" si="307"/>
        <v>Completar</v>
      </c>
      <c r="DC93" s="137" t="str">
        <f t="shared" si="308"/>
        <v>Completar</v>
      </c>
      <c r="DD93" s="137" t="str">
        <f t="shared" si="309"/>
        <v>Completar</v>
      </c>
      <c r="DE93" s="135"/>
      <c r="DF93" s="136" t="str">
        <f t="shared" si="310"/>
        <v>Completar</v>
      </c>
      <c r="DG93" s="237">
        <f t="shared" si="419"/>
        <v>0</v>
      </c>
      <c r="DH93" s="238">
        <f t="shared" si="420"/>
        <v>0</v>
      </c>
      <c r="DI93" s="239" t="str">
        <f>IFERROR(IF(DH93&gt;20*CU93,'Referencia Parámetros'!$D$20,IF(DH93&gt;10*CU93,'Referencia Parámetros'!$D$21,IF(DH93&gt;5*CU93,'Referencia Parámetros'!$D$22, IF(DH93&gt;1,'Referencia Parámetros'!$D$23,"NO APLICA")))),"")</f>
        <v/>
      </c>
      <c r="DJ93" s="240" t="str">
        <f t="shared" si="362"/>
        <v/>
      </c>
      <c r="DK93" s="241">
        <f t="shared" si="363"/>
        <v>0</v>
      </c>
      <c r="DL93" s="234">
        <f t="shared" si="421"/>
        <v>0</v>
      </c>
      <c r="DM93" s="234">
        <f t="shared" si="364"/>
        <v>0</v>
      </c>
      <c r="DN93" s="234">
        <f t="shared" si="422"/>
        <v>0</v>
      </c>
      <c r="DO93" s="242">
        <f t="shared" si="423"/>
        <v>0</v>
      </c>
      <c r="DQ93" s="234">
        <f t="shared" si="424"/>
        <v>81</v>
      </c>
      <c r="DR93" s="235" t="str">
        <f t="shared" si="365"/>
        <v/>
      </c>
      <c r="DS93" s="236" t="str">
        <f>IFERROR(+VLOOKUP(DR93,'Referencia Parámetros'!$A$2:$B$15,2),"")</f>
        <v/>
      </c>
      <c r="DT93" s="1"/>
      <c r="DU93" s="1"/>
      <c r="DV93" s="136" t="str">
        <f t="shared" si="311"/>
        <v>Completar</v>
      </c>
      <c r="DW93" s="134"/>
      <c r="DX93" s="134"/>
      <c r="DY93" s="134"/>
      <c r="DZ93" s="136" t="str">
        <f t="shared" si="312"/>
        <v>Completar</v>
      </c>
      <c r="EA93" s="137" t="str">
        <f t="shared" si="313"/>
        <v>Completar</v>
      </c>
      <c r="EB93" s="137" t="str">
        <f t="shared" si="314"/>
        <v>Completar</v>
      </c>
      <c r="EC93" s="135"/>
      <c r="ED93" s="136" t="str">
        <f t="shared" si="315"/>
        <v>Completar</v>
      </c>
      <c r="EE93" s="237">
        <f t="shared" si="425"/>
        <v>0</v>
      </c>
      <c r="EF93" s="238">
        <f t="shared" si="426"/>
        <v>0</v>
      </c>
      <c r="EG93" s="239" t="str">
        <f>IFERROR(IF(EF93&gt;20*DS93,'Referencia Parámetros'!$D$20,IF(EF93&gt;10*DS93,'Referencia Parámetros'!$D$21,IF(EF93&gt;5*DS93,'Referencia Parámetros'!$D$22, IF(EF93&gt;1,'Referencia Parámetros'!$D$23,"NO APLICA")))),"")</f>
        <v/>
      </c>
      <c r="EH93" s="240" t="str">
        <f t="shared" si="366"/>
        <v/>
      </c>
      <c r="EI93" s="241">
        <f t="shared" si="367"/>
        <v>0</v>
      </c>
      <c r="EJ93" s="234">
        <f t="shared" si="427"/>
        <v>0</v>
      </c>
      <c r="EK93" s="234">
        <f t="shared" si="368"/>
        <v>0</v>
      </c>
      <c r="EL93" s="234">
        <f t="shared" si="428"/>
        <v>0</v>
      </c>
      <c r="EM93" s="242">
        <f t="shared" si="429"/>
        <v>0</v>
      </c>
      <c r="EO93" s="234">
        <f t="shared" si="430"/>
        <v>81</v>
      </c>
      <c r="EP93" s="235" t="str">
        <f t="shared" si="369"/>
        <v/>
      </c>
      <c r="EQ93" s="236" t="str">
        <f>IFERROR(+VLOOKUP(EP93,'Referencia Parámetros'!$A$2:$B$15,2),"")</f>
        <v/>
      </c>
      <c r="ER93" s="1"/>
      <c r="ES93" s="1"/>
      <c r="ET93" s="136" t="str">
        <f t="shared" si="316"/>
        <v>Completar</v>
      </c>
      <c r="EU93" s="134"/>
      <c r="EV93" s="134"/>
      <c r="EW93" s="134"/>
      <c r="EX93" s="136" t="str">
        <f t="shared" si="317"/>
        <v>Completar</v>
      </c>
      <c r="EY93" s="137" t="str">
        <f t="shared" si="318"/>
        <v>Completar</v>
      </c>
      <c r="EZ93" s="137" t="str">
        <f t="shared" si="319"/>
        <v>Completar</v>
      </c>
      <c r="FA93" s="135"/>
      <c r="FB93" s="136" t="str">
        <f t="shared" si="320"/>
        <v>Completar</v>
      </c>
      <c r="FC93" s="237">
        <f t="shared" si="431"/>
        <v>0</v>
      </c>
      <c r="FD93" s="238">
        <f t="shared" si="432"/>
        <v>0</v>
      </c>
      <c r="FE93" s="239" t="str">
        <f>IFERROR(IF(FD93&gt;20*EQ93,'Referencia Parámetros'!$D$20,IF(FD93&gt;10*EQ93,'Referencia Parámetros'!$D$21,IF(FD93&gt;5*EQ93,'Referencia Parámetros'!$D$22, IF(FD93&gt;1,'Referencia Parámetros'!$D$23,"NO APLICA")))),"")</f>
        <v/>
      </c>
      <c r="FF93" s="240" t="str">
        <f t="shared" si="370"/>
        <v/>
      </c>
      <c r="FG93" s="241">
        <f t="shared" si="371"/>
        <v>0</v>
      </c>
      <c r="FH93" s="234">
        <f t="shared" si="433"/>
        <v>0</v>
      </c>
      <c r="FI93" s="234">
        <f t="shared" si="372"/>
        <v>0</v>
      </c>
      <c r="FJ93" s="234">
        <f t="shared" si="434"/>
        <v>0</v>
      </c>
      <c r="FK93" s="242">
        <f t="shared" si="435"/>
        <v>0</v>
      </c>
      <c r="FM93" s="234">
        <f t="shared" si="436"/>
        <v>81</v>
      </c>
      <c r="FN93" s="235" t="str">
        <f t="shared" si="373"/>
        <v/>
      </c>
      <c r="FO93" s="236" t="str">
        <f>IFERROR(+VLOOKUP(FN93,'Referencia Parámetros'!$A$2:$B$15,2),"")</f>
        <v/>
      </c>
      <c r="FP93" s="1"/>
      <c r="FQ93" s="1"/>
      <c r="FR93" s="136" t="str">
        <f t="shared" si="321"/>
        <v>Completar</v>
      </c>
      <c r="FS93" s="134"/>
      <c r="FT93" s="134"/>
      <c r="FU93" s="134"/>
      <c r="FV93" s="136" t="str">
        <f t="shared" si="322"/>
        <v>Completar</v>
      </c>
      <c r="FW93" s="137" t="str">
        <f t="shared" si="323"/>
        <v>Completar</v>
      </c>
      <c r="FX93" s="137" t="str">
        <f t="shared" si="324"/>
        <v>Completar</v>
      </c>
      <c r="FY93" s="135"/>
      <c r="FZ93" s="136" t="str">
        <f t="shared" si="325"/>
        <v>Completar</v>
      </c>
      <c r="GA93" s="237">
        <f t="shared" si="437"/>
        <v>0</v>
      </c>
      <c r="GB93" s="238">
        <f t="shared" si="438"/>
        <v>0</v>
      </c>
      <c r="GC93" s="239" t="str">
        <f>IFERROR(IF(GB93&gt;20*FO93,'Referencia Parámetros'!$D$20,IF(GB93&gt;10*FO93,'Referencia Parámetros'!$D$21,IF(GB93&gt;5*FO93,'Referencia Parámetros'!$D$22, IF(GB93&gt;1,'Referencia Parámetros'!$D$23,"NO APLICA")))),"")</f>
        <v/>
      </c>
      <c r="GD93" s="240" t="str">
        <f t="shared" si="374"/>
        <v/>
      </c>
      <c r="GE93" s="241">
        <f t="shared" si="375"/>
        <v>0</v>
      </c>
      <c r="GF93" s="234">
        <f t="shared" si="439"/>
        <v>0</v>
      </c>
      <c r="GG93" s="234">
        <f t="shared" si="376"/>
        <v>0</v>
      </c>
      <c r="GH93" s="234">
        <f t="shared" si="440"/>
        <v>0</v>
      </c>
      <c r="GI93" s="242">
        <f t="shared" si="441"/>
        <v>0</v>
      </c>
      <c r="GK93" s="234">
        <f t="shared" si="442"/>
        <v>81</v>
      </c>
      <c r="GL93" s="235" t="str">
        <f t="shared" si="377"/>
        <v/>
      </c>
      <c r="GM93" s="236" t="str">
        <f>IFERROR(+VLOOKUP(GL93,'Referencia Parámetros'!$A$2:$B$15,2),"")</f>
        <v/>
      </c>
      <c r="GN93" s="1"/>
      <c r="GO93" s="1"/>
      <c r="GP93" s="136" t="str">
        <f t="shared" si="326"/>
        <v>Completar</v>
      </c>
      <c r="GQ93" s="134"/>
      <c r="GR93" s="134"/>
      <c r="GS93" s="134"/>
      <c r="GT93" s="136" t="str">
        <f t="shared" si="327"/>
        <v>Completar</v>
      </c>
      <c r="GU93" s="137" t="str">
        <f t="shared" si="328"/>
        <v>Completar</v>
      </c>
      <c r="GV93" s="137" t="str">
        <f t="shared" si="329"/>
        <v>Completar</v>
      </c>
      <c r="GW93" s="135"/>
      <c r="GX93" s="136" t="str">
        <f t="shared" si="330"/>
        <v>Completar</v>
      </c>
      <c r="GY93" s="237">
        <f t="shared" si="443"/>
        <v>0</v>
      </c>
      <c r="GZ93" s="238">
        <f t="shared" si="444"/>
        <v>0</v>
      </c>
      <c r="HA93" s="239" t="str">
        <f>IFERROR(IF(GZ93&gt;20*GM93,'Referencia Parámetros'!$D$20,IF(GZ93&gt;10*GM93,'Referencia Parámetros'!$D$21,IF(GZ93&gt;5*GM93,'Referencia Parámetros'!$D$22, IF(GZ93&gt;1,'Referencia Parámetros'!$D$23,"NO APLICA")))),"")</f>
        <v/>
      </c>
      <c r="HB93" s="240" t="str">
        <f t="shared" si="378"/>
        <v/>
      </c>
      <c r="HC93" s="241">
        <f t="shared" si="379"/>
        <v>0</v>
      </c>
      <c r="HD93" s="234">
        <f t="shared" si="445"/>
        <v>0</v>
      </c>
      <c r="HE93" s="234">
        <f t="shared" si="380"/>
        <v>0</v>
      </c>
      <c r="HF93" s="234">
        <f t="shared" si="446"/>
        <v>0</v>
      </c>
      <c r="HG93" s="242">
        <f t="shared" si="447"/>
        <v>0</v>
      </c>
      <c r="HI93" s="234">
        <f t="shared" si="448"/>
        <v>81</v>
      </c>
      <c r="HJ93" s="235" t="str">
        <f t="shared" si="381"/>
        <v/>
      </c>
      <c r="HK93" s="236" t="str">
        <f>IFERROR(+VLOOKUP(HJ93,'Referencia Parámetros'!$A$2:$B$15,2),"")</f>
        <v/>
      </c>
      <c r="HL93" s="1"/>
      <c r="HM93" s="1"/>
      <c r="HN93" s="136" t="str">
        <f t="shared" si="331"/>
        <v>Completar</v>
      </c>
      <c r="HO93" s="134"/>
      <c r="HP93" s="134"/>
      <c r="HQ93" s="134"/>
      <c r="HR93" s="136" t="str">
        <f t="shared" si="332"/>
        <v>Completar</v>
      </c>
      <c r="HS93" s="137" t="str">
        <f t="shared" si="333"/>
        <v>Completar</v>
      </c>
      <c r="HT93" s="137" t="str">
        <f t="shared" si="334"/>
        <v>Completar</v>
      </c>
      <c r="HU93" s="135"/>
      <c r="HV93" s="136" t="str">
        <f t="shared" si="335"/>
        <v>Completar</v>
      </c>
      <c r="HW93" s="237">
        <f t="shared" si="449"/>
        <v>0</v>
      </c>
      <c r="HX93" s="238">
        <f t="shared" si="450"/>
        <v>0</v>
      </c>
      <c r="HY93" s="239" t="str">
        <f>IFERROR(IF(HX93&gt;20*HK93,'Referencia Parámetros'!$D$20,IF(HX93&gt;10*HK93,'Referencia Parámetros'!$D$21,IF(HX93&gt;5*HK93,'Referencia Parámetros'!$D$22, IF(HX93&gt;1,'Referencia Parámetros'!$D$23,"NO APLICA")))),"")</f>
        <v/>
      </c>
      <c r="HZ93" s="240" t="str">
        <f t="shared" si="382"/>
        <v/>
      </c>
      <c r="IA93" s="241">
        <f t="shared" si="383"/>
        <v>0</v>
      </c>
      <c r="IB93" s="234">
        <f t="shared" si="451"/>
        <v>0</v>
      </c>
      <c r="IC93" s="234">
        <f t="shared" si="384"/>
        <v>0</v>
      </c>
      <c r="ID93" s="234">
        <f t="shared" si="452"/>
        <v>0</v>
      </c>
      <c r="IE93" s="242">
        <f t="shared" si="453"/>
        <v>0</v>
      </c>
      <c r="IG93" s="234">
        <f t="shared" si="454"/>
        <v>81</v>
      </c>
      <c r="IH93" s="235" t="str">
        <f t="shared" si="385"/>
        <v/>
      </c>
      <c r="II93" s="236" t="str">
        <f>IFERROR(+VLOOKUP(IH93,'Referencia Parámetros'!$A$2:$B$15,2),"")</f>
        <v/>
      </c>
      <c r="IJ93" s="1"/>
      <c r="IK93" s="1"/>
      <c r="IL93" s="136" t="str">
        <f t="shared" si="336"/>
        <v>Completar</v>
      </c>
      <c r="IM93" s="134"/>
      <c r="IN93" s="134"/>
      <c r="IO93" s="134"/>
      <c r="IP93" s="136" t="str">
        <f t="shared" si="337"/>
        <v>Completar</v>
      </c>
      <c r="IQ93" s="137" t="str">
        <f t="shared" si="338"/>
        <v>Completar</v>
      </c>
      <c r="IR93" s="137" t="str">
        <f t="shared" si="339"/>
        <v>Completar</v>
      </c>
      <c r="IS93" s="135"/>
      <c r="IT93" s="136" t="str">
        <f t="shared" si="340"/>
        <v>Completar</v>
      </c>
      <c r="IU93" s="237">
        <f t="shared" si="455"/>
        <v>0</v>
      </c>
      <c r="IV93" s="238">
        <f t="shared" si="456"/>
        <v>0</v>
      </c>
      <c r="IW93" s="239" t="str">
        <f>IFERROR(IF(IV93&gt;20*II93,'Referencia Parámetros'!$D$20,IF(IV93&gt;10*II93,'Referencia Parámetros'!$D$21,IF(IV93&gt;5*II93,'Referencia Parámetros'!$D$22, IF(IV93&gt;1,'Referencia Parámetros'!$D$23,"NO APLICA")))),"")</f>
        <v/>
      </c>
      <c r="IX93" s="240" t="str">
        <f t="shared" si="386"/>
        <v/>
      </c>
      <c r="IY93" s="241">
        <f t="shared" si="387"/>
        <v>0</v>
      </c>
      <c r="IZ93" s="234">
        <f t="shared" si="457"/>
        <v>0</v>
      </c>
      <c r="JA93" s="234">
        <f t="shared" si="388"/>
        <v>0</v>
      </c>
      <c r="JB93" s="234">
        <f t="shared" si="458"/>
        <v>0</v>
      </c>
      <c r="JC93" s="242">
        <f t="shared" si="459"/>
        <v>0</v>
      </c>
      <c r="JD93" s="198"/>
      <c r="JE93" s="234">
        <f t="shared" si="460"/>
        <v>81</v>
      </c>
      <c r="JF93" s="235" t="str">
        <f t="shared" si="389"/>
        <v/>
      </c>
      <c r="JG93" s="236" t="str">
        <f>IFERROR(+VLOOKUP(JF93,'Referencia Parámetros'!$A$2:$B$15,2),"")</f>
        <v/>
      </c>
      <c r="JH93" s="1"/>
      <c r="JI93" s="1"/>
      <c r="JJ93" s="136" t="str">
        <f t="shared" si="341"/>
        <v>Completar</v>
      </c>
      <c r="JK93" s="134"/>
      <c r="JL93" s="134"/>
      <c r="JM93" s="134"/>
      <c r="JN93" s="136" t="str">
        <f t="shared" si="342"/>
        <v>Completar</v>
      </c>
      <c r="JO93" s="137" t="str">
        <f t="shared" si="343"/>
        <v>Completar</v>
      </c>
      <c r="JP93" s="137" t="str">
        <f t="shared" si="344"/>
        <v>Completar</v>
      </c>
      <c r="JQ93" s="135"/>
      <c r="JR93" s="136" t="str">
        <f t="shared" si="345"/>
        <v>Completar</v>
      </c>
      <c r="JS93" s="237">
        <f t="shared" si="461"/>
        <v>0</v>
      </c>
      <c r="JT93" s="238">
        <f t="shared" si="462"/>
        <v>0</v>
      </c>
      <c r="JU93" s="239" t="str">
        <f>IFERROR(IF(JT93&gt;20*JG93,'Referencia Parámetros'!$D$20,IF(JT93&gt;10*JG93,'Referencia Parámetros'!$D$21,IF(JT93&gt;5*JG93,'Referencia Parámetros'!$D$22, IF(JT93&gt;1,'Referencia Parámetros'!$D$23,"NO APLICA")))),"")</f>
        <v/>
      </c>
      <c r="JV93" s="240" t="str">
        <f t="shared" si="390"/>
        <v/>
      </c>
      <c r="JW93" s="241">
        <f t="shared" si="391"/>
        <v>0</v>
      </c>
      <c r="JX93" s="234">
        <f t="shared" si="463"/>
        <v>0</v>
      </c>
      <c r="JY93" s="234">
        <f t="shared" si="392"/>
        <v>0</v>
      </c>
      <c r="JZ93" s="234">
        <f t="shared" si="464"/>
        <v>0</v>
      </c>
      <c r="KA93" s="242">
        <f t="shared" si="465"/>
        <v>0</v>
      </c>
    </row>
    <row r="94" spans="1:287" x14ac:dyDescent="0.25">
      <c r="A94" s="234">
        <f t="shared" si="393"/>
        <v>82</v>
      </c>
      <c r="B94" s="235" t="str">
        <f t="shared" si="394"/>
        <v/>
      </c>
      <c r="C94" s="236" t="str">
        <f>+IFERROR(VLOOKUP(B94,'Referencia Parámetros'!$A$2:$B$18,2),"")</f>
        <v/>
      </c>
      <c r="D94" s="1"/>
      <c r="E94" s="1"/>
      <c r="F94" s="136" t="str">
        <f>IFERROR(+VLOOKUP(D94,'Año 1'!JI$14:JK$113,3,FALSE),"Completar")</f>
        <v>Completar</v>
      </c>
      <c r="G94" s="134"/>
      <c r="H94" s="134"/>
      <c r="I94" s="134"/>
      <c r="J94" s="136" t="str">
        <f>+IFERROR(VLOOKUP(D94,'Año 1'!JI$14:JS$113,7,0),"Completar")</f>
        <v>Completar</v>
      </c>
      <c r="K94" s="137" t="str">
        <f>IFERROR(VLOOKUP(D94,'Año 1'!JI$14:JS$113,8,FALSE),"Completar")</f>
        <v>Completar</v>
      </c>
      <c r="L94" s="137" t="str">
        <f>IFERROR(VLOOKUP(D94,'Año 1'!JI$14:JS$113,9,FALSE),"Completar")</f>
        <v>Completar</v>
      </c>
      <c r="M94" s="135"/>
      <c r="N94" s="136" t="str">
        <f>IFERROR(VLOOKUP(D94,'Año 1'!JI$14:JS$113,11,FALSE),"Completar")</f>
        <v>Completar</v>
      </c>
      <c r="O94" s="237">
        <f t="shared" si="395"/>
        <v>0</v>
      </c>
      <c r="P94" s="238">
        <f t="shared" si="396"/>
        <v>0</v>
      </c>
      <c r="Q94" s="239" t="str">
        <f>IFERROR(IF(P94&gt;20*C94,'Referencia Parámetros'!$D$20,IF(P94&gt;10*C94,'Referencia Parámetros'!$D$21,IF(P94&gt;5*C94,'Referencia Parámetros'!$D$22, IF(P94&gt;1,'Referencia Parámetros'!$D$23,"NO APLICA")))),"")</f>
        <v/>
      </c>
      <c r="R94" s="240" t="str">
        <f t="shared" si="346"/>
        <v/>
      </c>
      <c r="S94" s="241">
        <f t="shared" si="347"/>
        <v>0</v>
      </c>
      <c r="T94" s="234">
        <f t="shared" si="397"/>
        <v>0</v>
      </c>
      <c r="U94" s="234">
        <f t="shared" si="348"/>
        <v>0</v>
      </c>
      <c r="V94" s="234">
        <f t="shared" si="398"/>
        <v>0</v>
      </c>
      <c r="W94" s="242">
        <f t="shared" si="399"/>
        <v>0</v>
      </c>
      <c r="Y94" s="234">
        <f t="shared" si="400"/>
        <v>82</v>
      </c>
      <c r="Z94" s="235" t="str">
        <f t="shared" si="349"/>
        <v/>
      </c>
      <c r="AA94" s="236" t="str">
        <f>IFERROR(VLOOKUP(Z94,'Referencia Parámetros'!$A$2:$B$15,2),"")</f>
        <v/>
      </c>
      <c r="AB94" s="1"/>
      <c r="AC94" s="1"/>
      <c r="AD94" s="136" t="str">
        <f t="shared" si="291"/>
        <v>Completar</v>
      </c>
      <c r="AE94" s="134"/>
      <c r="AF94" s="134"/>
      <c r="AG94" s="134"/>
      <c r="AH94" s="136" t="str">
        <f t="shared" si="292"/>
        <v>Completar</v>
      </c>
      <c r="AI94" s="137" t="str">
        <f t="shared" si="293"/>
        <v>Completar</v>
      </c>
      <c r="AJ94" s="137" t="str">
        <f t="shared" si="294"/>
        <v>Completar</v>
      </c>
      <c r="AK94" s="135"/>
      <c r="AL94" s="136" t="str">
        <f t="shared" si="295"/>
        <v>Completar</v>
      </c>
      <c r="AM94" s="237">
        <f t="shared" si="401"/>
        <v>0</v>
      </c>
      <c r="AN94" s="238">
        <f t="shared" si="402"/>
        <v>0</v>
      </c>
      <c r="AO94" s="239" t="str">
        <f>IFERROR(IF(AN94&gt;20*AA94,'Referencia Parámetros'!$D$20,IF(AN94&gt;10*AA94,'Referencia Parámetros'!$D$21,IF(AN94&gt;5*AA94,'Referencia Parámetros'!$D$22, IF(AN94&gt;1,'Referencia Parámetros'!$D$23,"NO APLICA")))),"")</f>
        <v/>
      </c>
      <c r="AP94" s="240" t="str">
        <f t="shared" si="350"/>
        <v/>
      </c>
      <c r="AQ94" s="241">
        <f t="shared" si="351"/>
        <v>0</v>
      </c>
      <c r="AR94" s="234">
        <f t="shared" si="403"/>
        <v>0</v>
      </c>
      <c r="AS94" s="234">
        <f t="shared" si="352"/>
        <v>0</v>
      </c>
      <c r="AT94" s="234">
        <f t="shared" si="404"/>
        <v>0</v>
      </c>
      <c r="AU94" s="242">
        <f t="shared" si="405"/>
        <v>0</v>
      </c>
      <c r="AW94" s="234">
        <f t="shared" si="406"/>
        <v>82</v>
      </c>
      <c r="AX94" s="235" t="str">
        <f t="shared" si="353"/>
        <v/>
      </c>
      <c r="AY94" s="236" t="str">
        <f>IFERROR(VLOOKUP(AX94,'Referencia Parámetros'!$A$2:$B$15,2),"")</f>
        <v/>
      </c>
      <c r="AZ94" s="1"/>
      <c r="BA94" s="1"/>
      <c r="BB94" s="136" t="str">
        <f t="shared" si="296"/>
        <v>Completar</v>
      </c>
      <c r="BC94" s="134"/>
      <c r="BD94" s="134"/>
      <c r="BE94" s="134"/>
      <c r="BF94" s="136" t="str">
        <f t="shared" si="297"/>
        <v>Completar</v>
      </c>
      <c r="BG94" s="137" t="str">
        <f t="shared" si="298"/>
        <v>Completar</v>
      </c>
      <c r="BH94" s="137" t="str">
        <f t="shared" si="299"/>
        <v>Completar</v>
      </c>
      <c r="BI94" s="135"/>
      <c r="BJ94" s="136" t="str">
        <f t="shared" si="300"/>
        <v>Completar</v>
      </c>
      <c r="BK94" s="237">
        <f t="shared" si="407"/>
        <v>0</v>
      </c>
      <c r="BL94" s="238">
        <f t="shared" si="408"/>
        <v>0</v>
      </c>
      <c r="BM94" s="239" t="str">
        <f>IFERROR(IF(BL94&gt;20*AY94,'Referencia Parámetros'!$D$20,IF(BL94&gt;10*AY94,'Referencia Parámetros'!$D$21,IF(BL94&gt;5*AY94,'Referencia Parámetros'!$D$22, IF(BL94&gt;1,'Referencia Parámetros'!$D$23,"NO APLICA")))),"")</f>
        <v/>
      </c>
      <c r="BN94" s="240" t="str">
        <f t="shared" si="354"/>
        <v/>
      </c>
      <c r="BO94" s="241">
        <f t="shared" si="355"/>
        <v>0</v>
      </c>
      <c r="BP94" s="234">
        <f t="shared" si="409"/>
        <v>0</v>
      </c>
      <c r="BQ94" s="234">
        <f t="shared" si="356"/>
        <v>0</v>
      </c>
      <c r="BR94" s="234">
        <f t="shared" si="410"/>
        <v>0</v>
      </c>
      <c r="BS94" s="242">
        <f t="shared" si="411"/>
        <v>0</v>
      </c>
      <c r="BU94" s="234">
        <f t="shared" si="412"/>
        <v>82</v>
      </c>
      <c r="BV94" s="235" t="str">
        <f t="shared" si="357"/>
        <v/>
      </c>
      <c r="BW94" s="236" t="str">
        <f>IFERROR(VLOOKUP(BV94,'Referencia Parámetros'!$A$2:$B$15,2),"")</f>
        <v/>
      </c>
      <c r="BX94" s="1"/>
      <c r="BY94" s="1"/>
      <c r="BZ94" s="136" t="str">
        <f t="shared" si="301"/>
        <v>Completar</v>
      </c>
      <c r="CA94" s="134"/>
      <c r="CB94" s="134"/>
      <c r="CC94" s="134"/>
      <c r="CD94" s="136" t="str">
        <f t="shared" si="302"/>
        <v>Completar</v>
      </c>
      <c r="CE94" s="137" t="str">
        <f t="shared" si="303"/>
        <v>Completar</v>
      </c>
      <c r="CF94" s="137" t="str">
        <f t="shared" si="304"/>
        <v>Completar</v>
      </c>
      <c r="CG94" s="135"/>
      <c r="CH94" s="136" t="str">
        <f t="shared" si="305"/>
        <v>Completar</v>
      </c>
      <c r="CI94" s="237">
        <f t="shared" si="413"/>
        <v>0</v>
      </c>
      <c r="CJ94" s="238">
        <f t="shared" si="414"/>
        <v>0</v>
      </c>
      <c r="CK94" s="239" t="str">
        <f>IFERROR(IF(CJ94&gt;20*BW94,'Referencia Parámetros'!$D$20,IF(CJ94&gt;10*BW94,'Referencia Parámetros'!$D$21,IF(CJ94&gt;5*BW94,'Referencia Parámetros'!$D$22, IF(CJ94&gt;1,'Referencia Parámetros'!$D$23,"NO APLICA")))),"")</f>
        <v/>
      </c>
      <c r="CL94" s="240" t="str">
        <f t="shared" si="358"/>
        <v/>
      </c>
      <c r="CM94" s="241">
        <f t="shared" si="359"/>
        <v>0</v>
      </c>
      <c r="CN94" s="234">
        <f t="shared" si="415"/>
        <v>0</v>
      </c>
      <c r="CO94" s="234">
        <f t="shared" si="360"/>
        <v>0</v>
      </c>
      <c r="CP94" s="234">
        <f t="shared" si="416"/>
        <v>0</v>
      </c>
      <c r="CQ94" s="242">
        <f t="shared" si="417"/>
        <v>0</v>
      </c>
      <c r="CS94" s="234">
        <f t="shared" si="418"/>
        <v>82</v>
      </c>
      <c r="CT94" s="235" t="str">
        <f t="shared" si="361"/>
        <v/>
      </c>
      <c r="CU94" s="236" t="str">
        <f>IFERROR(+VLOOKUP(CT94,'Referencia Parámetros'!$A$2:$B$15,2),"")</f>
        <v/>
      </c>
      <c r="CV94" s="1"/>
      <c r="CW94" s="1"/>
      <c r="CX94" s="136" t="str">
        <f t="shared" si="306"/>
        <v>Completar</v>
      </c>
      <c r="CY94" s="134"/>
      <c r="CZ94" s="134"/>
      <c r="DA94" s="134"/>
      <c r="DB94" s="136" t="str">
        <f t="shared" si="307"/>
        <v>Completar</v>
      </c>
      <c r="DC94" s="137" t="str">
        <f t="shared" si="308"/>
        <v>Completar</v>
      </c>
      <c r="DD94" s="137" t="str">
        <f t="shared" si="309"/>
        <v>Completar</v>
      </c>
      <c r="DE94" s="135"/>
      <c r="DF94" s="136" t="str">
        <f t="shared" si="310"/>
        <v>Completar</v>
      </c>
      <c r="DG94" s="237">
        <f t="shared" si="419"/>
        <v>0</v>
      </c>
      <c r="DH94" s="238">
        <f t="shared" si="420"/>
        <v>0</v>
      </c>
      <c r="DI94" s="239" t="str">
        <f>IFERROR(IF(DH94&gt;20*CU94,'Referencia Parámetros'!$D$20,IF(DH94&gt;10*CU94,'Referencia Parámetros'!$D$21,IF(DH94&gt;5*CU94,'Referencia Parámetros'!$D$22, IF(DH94&gt;1,'Referencia Parámetros'!$D$23,"NO APLICA")))),"")</f>
        <v/>
      </c>
      <c r="DJ94" s="240" t="str">
        <f t="shared" si="362"/>
        <v/>
      </c>
      <c r="DK94" s="241">
        <f t="shared" si="363"/>
        <v>0</v>
      </c>
      <c r="DL94" s="234">
        <f t="shared" si="421"/>
        <v>0</v>
      </c>
      <c r="DM94" s="234">
        <f t="shared" si="364"/>
        <v>0</v>
      </c>
      <c r="DN94" s="234">
        <f t="shared" si="422"/>
        <v>0</v>
      </c>
      <c r="DO94" s="242">
        <f t="shared" si="423"/>
        <v>0</v>
      </c>
      <c r="DQ94" s="234">
        <f t="shared" si="424"/>
        <v>82</v>
      </c>
      <c r="DR94" s="235" t="str">
        <f t="shared" si="365"/>
        <v/>
      </c>
      <c r="DS94" s="236" t="str">
        <f>IFERROR(+VLOOKUP(DR94,'Referencia Parámetros'!$A$2:$B$15,2),"")</f>
        <v/>
      </c>
      <c r="DT94" s="1"/>
      <c r="DU94" s="1"/>
      <c r="DV94" s="136" t="str">
        <f t="shared" si="311"/>
        <v>Completar</v>
      </c>
      <c r="DW94" s="134"/>
      <c r="DX94" s="134"/>
      <c r="DY94" s="134"/>
      <c r="DZ94" s="136" t="str">
        <f t="shared" si="312"/>
        <v>Completar</v>
      </c>
      <c r="EA94" s="137" t="str">
        <f t="shared" si="313"/>
        <v>Completar</v>
      </c>
      <c r="EB94" s="137" t="str">
        <f t="shared" si="314"/>
        <v>Completar</v>
      </c>
      <c r="EC94" s="135"/>
      <c r="ED94" s="136" t="str">
        <f t="shared" si="315"/>
        <v>Completar</v>
      </c>
      <c r="EE94" s="237">
        <f t="shared" si="425"/>
        <v>0</v>
      </c>
      <c r="EF94" s="238">
        <f t="shared" si="426"/>
        <v>0</v>
      </c>
      <c r="EG94" s="239" t="str">
        <f>IFERROR(IF(EF94&gt;20*DS94,'Referencia Parámetros'!$D$20,IF(EF94&gt;10*DS94,'Referencia Parámetros'!$D$21,IF(EF94&gt;5*DS94,'Referencia Parámetros'!$D$22, IF(EF94&gt;1,'Referencia Parámetros'!$D$23,"NO APLICA")))),"")</f>
        <v/>
      </c>
      <c r="EH94" s="240" t="str">
        <f t="shared" si="366"/>
        <v/>
      </c>
      <c r="EI94" s="241">
        <f t="shared" si="367"/>
        <v>0</v>
      </c>
      <c r="EJ94" s="234">
        <f t="shared" si="427"/>
        <v>0</v>
      </c>
      <c r="EK94" s="234">
        <f t="shared" si="368"/>
        <v>0</v>
      </c>
      <c r="EL94" s="234">
        <f t="shared" si="428"/>
        <v>0</v>
      </c>
      <c r="EM94" s="242">
        <f t="shared" si="429"/>
        <v>0</v>
      </c>
      <c r="EO94" s="234">
        <f t="shared" si="430"/>
        <v>82</v>
      </c>
      <c r="EP94" s="235" t="str">
        <f t="shared" si="369"/>
        <v/>
      </c>
      <c r="EQ94" s="236" t="str">
        <f>IFERROR(+VLOOKUP(EP94,'Referencia Parámetros'!$A$2:$B$15,2),"")</f>
        <v/>
      </c>
      <c r="ER94" s="1"/>
      <c r="ES94" s="1"/>
      <c r="ET94" s="136" t="str">
        <f t="shared" si="316"/>
        <v>Completar</v>
      </c>
      <c r="EU94" s="134"/>
      <c r="EV94" s="134"/>
      <c r="EW94" s="134"/>
      <c r="EX94" s="136" t="str">
        <f t="shared" si="317"/>
        <v>Completar</v>
      </c>
      <c r="EY94" s="137" t="str">
        <f t="shared" si="318"/>
        <v>Completar</v>
      </c>
      <c r="EZ94" s="137" t="str">
        <f t="shared" si="319"/>
        <v>Completar</v>
      </c>
      <c r="FA94" s="135"/>
      <c r="FB94" s="136" t="str">
        <f t="shared" si="320"/>
        <v>Completar</v>
      </c>
      <c r="FC94" s="237">
        <f t="shared" si="431"/>
        <v>0</v>
      </c>
      <c r="FD94" s="238">
        <f t="shared" si="432"/>
        <v>0</v>
      </c>
      <c r="FE94" s="239" t="str">
        <f>IFERROR(IF(FD94&gt;20*EQ94,'Referencia Parámetros'!$D$20,IF(FD94&gt;10*EQ94,'Referencia Parámetros'!$D$21,IF(FD94&gt;5*EQ94,'Referencia Parámetros'!$D$22, IF(FD94&gt;1,'Referencia Parámetros'!$D$23,"NO APLICA")))),"")</f>
        <v/>
      </c>
      <c r="FF94" s="240" t="str">
        <f t="shared" si="370"/>
        <v/>
      </c>
      <c r="FG94" s="241">
        <f t="shared" si="371"/>
        <v>0</v>
      </c>
      <c r="FH94" s="234">
        <f t="shared" si="433"/>
        <v>0</v>
      </c>
      <c r="FI94" s="234">
        <f t="shared" si="372"/>
        <v>0</v>
      </c>
      <c r="FJ94" s="234">
        <f t="shared" si="434"/>
        <v>0</v>
      </c>
      <c r="FK94" s="242">
        <f t="shared" si="435"/>
        <v>0</v>
      </c>
      <c r="FM94" s="234">
        <f t="shared" si="436"/>
        <v>82</v>
      </c>
      <c r="FN94" s="235" t="str">
        <f t="shared" si="373"/>
        <v/>
      </c>
      <c r="FO94" s="236" t="str">
        <f>IFERROR(+VLOOKUP(FN94,'Referencia Parámetros'!$A$2:$B$15,2),"")</f>
        <v/>
      </c>
      <c r="FP94" s="1"/>
      <c r="FQ94" s="1"/>
      <c r="FR94" s="136" t="str">
        <f t="shared" si="321"/>
        <v>Completar</v>
      </c>
      <c r="FS94" s="134"/>
      <c r="FT94" s="134"/>
      <c r="FU94" s="134"/>
      <c r="FV94" s="136" t="str">
        <f t="shared" si="322"/>
        <v>Completar</v>
      </c>
      <c r="FW94" s="137" t="str">
        <f t="shared" si="323"/>
        <v>Completar</v>
      </c>
      <c r="FX94" s="137" t="str">
        <f t="shared" si="324"/>
        <v>Completar</v>
      </c>
      <c r="FY94" s="135"/>
      <c r="FZ94" s="136" t="str">
        <f t="shared" si="325"/>
        <v>Completar</v>
      </c>
      <c r="GA94" s="237">
        <f t="shared" si="437"/>
        <v>0</v>
      </c>
      <c r="GB94" s="238">
        <f t="shared" si="438"/>
        <v>0</v>
      </c>
      <c r="GC94" s="239" t="str">
        <f>IFERROR(IF(GB94&gt;20*FO94,'Referencia Parámetros'!$D$20,IF(GB94&gt;10*FO94,'Referencia Parámetros'!$D$21,IF(GB94&gt;5*FO94,'Referencia Parámetros'!$D$22, IF(GB94&gt;1,'Referencia Parámetros'!$D$23,"NO APLICA")))),"")</f>
        <v/>
      </c>
      <c r="GD94" s="240" t="str">
        <f t="shared" si="374"/>
        <v/>
      </c>
      <c r="GE94" s="241">
        <f t="shared" si="375"/>
        <v>0</v>
      </c>
      <c r="GF94" s="234">
        <f t="shared" si="439"/>
        <v>0</v>
      </c>
      <c r="GG94" s="234">
        <f t="shared" si="376"/>
        <v>0</v>
      </c>
      <c r="GH94" s="234">
        <f t="shared" si="440"/>
        <v>0</v>
      </c>
      <c r="GI94" s="242">
        <f t="shared" si="441"/>
        <v>0</v>
      </c>
      <c r="GK94" s="234">
        <f t="shared" si="442"/>
        <v>82</v>
      </c>
      <c r="GL94" s="235" t="str">
        <f t="shared" si="377"/>
        <v/>
      </c>
      <c r="GM94" s="236" t="str">
        <f>IFERROR(+VLOOKUP(GL94,'Referencia Parámetros'!$A$2:$B$15,2),"")</f>
        <v/>
      </c>
      <c r="GN94" s="1"/>
      <c r="GO94" s="1"/>
      <c r="GP94" s="136" t="str">
        <f t="shared" si="326"/>
        <v>Completar</v>
      </c>
      <c r="GQ94" s="134"/>
      <c r="GR94" s="134"/>
      <c r="GS94" s="134"/>
      <c r="GT94" s="136" t="str">
        <f t="shared" si="327"/>
        <v>Completar</v>
      </c>
      <c r="GU94" s="137" t="str">
        <f t="shared" si="328"/>
        <v>Completar</v>
      </c>
      <c r="GV94" s="137" t="str">
        <f t="shared" si="329"/>
        <v>Completar</v>
      </c>
      <c r="GW94" s="135"/>
      <c r="GX94" s="136" t="str">
        <f t="shared" si="330"/>
        <v>Completar</v>
      </c>
      <c r="GY94" s="237">
        <f t="shared" si="443"/>
        <v>0</v>
      </c>
      <c r="GZ94" s="238">
        <f t="shared" si="444"/>
        <v>0</v>
      </c>
      <c r="HA94" s="239" t="str">
        <f>IFERROR(IF(GZ94&gt;20*GM94,'Referencia Parámetros'!$D$20,IF(GZ94&gt;10*GM94,'Referencia Parámetros'!$D$21,IF(GZ94&gt;5*GM94,'Referencia Parámetros'!$D$22, IF(GZ94&gt;1,'Referencia Parámetros'!$D$23,"NO APLICA")))),"")</f>
        <v/>
      </c>
      <c r="HB94" s="240" t="str">
        <f t="shared" si="378"/>
        <v/>
      </c>
      <c r="HC94" s="241">
        <f t="shared" si="379"/>
        <v>0</v>
      </c>
      <c r="HD94" s="234">
        <f t="shared" si="445"/>
        <v>0</v>
      </c>
      <c r="HE94" s="234">
        <f t="shared" si="380"/>
        <v>0</v>
      </c>
      <c r="HF94" s="234">
        <f t="shared" si="446"/>
        <v>0</v>
      </c>
      <c r="HG94" s="242">
        <f t="shared" si="447"/>
        <v>0</v>
      </c>
      <c r="HI94" s="234">
        <f t="shared" si="448"/>
        <v>82</v>
      </c>
      <c r="HJ94" s="235" t="str">
        <f t="shared" si="381"/>
        <v/>
      </c>
      <c r="HK94" s="236" t="str">
        <f>IFERROR(+VLOOKUP(HJ94,'Referencia Parámetros'!$A$2:$B$15,2),"")</f>
        <v/>
      </c>
      <c r="HL94" s="1"/>
      <c r="HM94" s="1"/>
      <c r="HN94" s="136" t="str">
        <f t="shared" si="331"/>
        <v>Completar</v>
      </c>
      <c r="HO94" s="134"/>
      <c r="HP94" s="134"/>
      <c r="HQ94" s="134"/>
      <c r="HR94" s="136" t="str">
        <f t="shared" si="332"/>
        <v>Completar</v>
      </c>
      <c r="HS94" s="137" t="str">
        <f t="shared" si="333"/>
        <v>Completar</v>
      </c>
      <c r="HT94" s="137" t="str">
        <f t="shared" si="334"/>
        <v>Completar</v>
      </c>
      <c r="HU94" s="135"/>
      <c r="HV94" s="136" t="str">
        <f t="shared" si="335"/>
        <v>Completar</v>
      </c>
      <c r="HW94" s="237">
        <f t="shared" si="449"/>
        <v>0</v>
      </c>
      <c r="HX94" s="238">
        <f t="shared" si="450"/>
        <v>0</v>
      </c>
      <c r="HY94" s="239" t="str">
        <f>IFERROR(IF(HX94&gt;20*HK94,'Referencia Parámetros'!$D$20,IF(HX94&gt;10*HK94,'Referencia Parámetros'!$D$21,IF(HX94&gt;5*HK94,'Referencia Parámetros'!$D$22, IF(HX94&gt;1,'Referencia Parámetros'!$D$23,"NO APLICA")))),"")</f>
        <v/>
      </c>
      <c r="HZ94" s="240" t="str">
        <f t="shared" si="382"/>
        <v/>
      </c>
      <c r="IA94" s="241">
        <f t="shared" si="383"/>
        <v>0</v>
      </c>
      <c r="IB94" s="234">
        <f t="shared" si="451"/>
        <v>0</v>
      </c>
      <c r="IC94" s="234">
        <f t="shared" si="384"/>
        <v>0</v>
      </c>
      <c r="ID94" s="234">
        <f t="shared" si="452"/>
        <v>0</v>
      </c>
      <c r="IE94" s="242">
        <f t="shared" si="453"/>
        <v>0</v>
      </c>
      <c r="IG94" s="234">
        <f t="shared" si="454"/>
        <v>82</v>
      </c>
      <c r="IH94" s="235" t="str">
        <f t="shared" si="385"/>
        <v/>
      </c>
      <c r="II94" s="236" t="str">
        <f>IFERROR(+VLOOKUP(IH94,'Referencia Parámetros'!$A$2:$B$15,2),"")</f>
        <v/>
      </c>
      <c r="IJ94" s="1"/>
      <c r="IK94" s="1"/>
      <c r="IL94" s="136" t="str">
        <f t="shared" si="336"/>
        <v>Completar</v>
      </c>
      <c r="IM94" s="134"/>
      <c r="IN94" s="134"/>
      <c r="IO94" s="134"/>
      <c r="IP94" s="136" t="str">
        <f t="shared" si="337"/>
        <v>Completar</v>
      </c>
      <c r="IQ94" s="137" t="str">
        <f t="shared" si="338"/>
        <v>Completar</v>
      </c>
      <c r="IR94" s="137" t="str">
        <f t="shared" si="339"/>
        <v>Completar</v>
      </c>
      <c r="IS94" s="135"/>
      <c r="IT94" s="136" t="str">
        <f t="shared" si="340"/>
        <v>Completar</v>
      </c>
      <c r="IU94" s="237">
        <f t="shared" si="455"/>
        <v>0</v>
      </c>
      <c r="IV94" s="238">
        <f t="shared" si="456"/>
        <v>0</v>
      </c>
      <c r="IW94" s="239" t="str">
        <f>IFERROR(IF(IV94&gt;20*II94,'Referencia Parámetros'!$D$20,IF(IV94&gt;10*II94,'Referencia Parámetros'!$D$21,IF(IV94&gt;5*II94,'Referencia Parámetros'!$D$22, IF(IV94&gt;1,'Referencia Parámetros'!$D$23,"NO APLICA")))),"")</f>
        <v/>
      </c>
      <c r="IX94" s="240" t="str">
        <f t="shared" si="386"/>
        <v/>
      </c>
      <c r="IY94" s="241">
        <f t="shared" si="387"/>
        <v>0</v>
      </c>
      <c r="IZ94" s="234">
        <f t="shared" si="457"/>
        <v>0</v>
      </c>
      <c r="JA94" s="234">
        <f t="shared" si="388"/>
        <v>0</v>
      </c>
      <c r="JB94" s="234">
        <f t="shared" si="458"/>
        <v>0</v>
      </c>
      <c r="JC94" s="242">
        <f t="shared" si="459"/>
        <v>0</v>
      </c>
      <c r="JD94" s="198"/>
      <c r="JE94" s="234">
        <f t="shared" si="460"/>
        <v>82</v>
      </c>
      <c r="JF94" s="235" t="str">
        <f t="shared" si="389"/>
        <v/>
      </c>
      <c r="JG94" s="236" t="str">
        <f>IFERROR(+VLOOKUP(JF94,'Referencia Parámetros'!$A$2:$B$15,2),"")</f>
        <v/>
      </c>
      <c r="JH94" s="1"/>
      <c r="JI94" s="1"/>
      <c r="JJ94" s="136" t="str">
        <f t="shared" si="341"/>
        <v>Completar</v>
      </c>
      <c r="JK94" s="134"/>
      <c r="JL94" s="134"/>
      <c r="JM94" s="134"/>
      <c r="JN94" s="136" t="str">
        <f t="shared" si="342"/>
        <v>Completar</v>
      </c>
      <c r="JO94" s="137" t="str">
        <f t="shared" si="343"/>
        <v>Completar</v>
      </c>
      <c r="JP94" s="137" t="str">
        <f t="shared" si="344"/>
        <v>Completar</v>
      </c>
      <c r="JQ94" s="135"/>
      <c r="JR94" s="136" t="str">
        <f t="shared" si="345"/>
        <v>Completar</v>
      </c>
      <c r="JS94" s="237">
        <f t="shared" si="461"/>
        <v>0</v>
      </c>
      <c r="JT94" s="238">
        <f t="shared" si="462"/>
        <v>0</v>
      </c>
      <c r="JU94" s="239" t="str">
        <f>IFERROR(IF(JT94&gt;20*JG94,'Referencia Parámetros'!$D$20,IF(JT94&gt;10*JG94,'Referencia Parámetros'!$D$21,IF(JT94&gt;5*JG94,'Referencia Parámetros'!$D$22, IF(JT94&gt;1,'Referencia Parámetros'!$D$23,"NO APLICA")))),"")</f>
        <v/>
      </c>
      <c r="JV94" s="240" t="str">
        <f t="shared" si="390"/>
        <v/>
      </c>
      <c r="JW94" s="241">
        <f t="shared" si="391"/>
        <v>0</v>
      </c>
      <c r="JX94" s="234">
        <f t="shared" si="463"/>
        <v>0</v>
      </c>
      <c r="JY94" s="234">
        <f t="shared" si="392"/>
        <v>0</v>
      </c>
      <c r="JZ94" s="234">
        <f t="shared" si="464"/>
        <v>0</v>
      </c>
      <c r="KA94" s="242">
        <f t="shared" si="465"/>
        <v>0</v>
      </c>
    </row>
    <row r="95" spans="1:287" x14ac:dyDescent="0.25">
      <c r="A95" s="234">
        <f t="shared" si="393"/>
        <v>83</v>
      </c>
      <c r="B95" s="235" t="str">
        <f t="shared" si="394"/>
        <v/>
      </c>
      <c r="C95" s="236" t="str">
        <f>+IFERROR(VLOOKUP(B95,'Referencia Parámetros'!$A$2:$B$18,2),"")</f>
        <v/>
      </c>
      <c r="D95" s="1"/>
      <c r="E95" s="1"/>
      <c r="F95" s="136" t="str">
        <f>IFERROR(+VLOOKUP(D95,'Año 1'!JI$14:JK$113,3,FALSE),"Completar")</f>
        <v>Completar</v>
      </c>
      <c r="G95" s="134"/>
      <c r="H95" s="134"/>
      <c r="I95" s="134"/>
      <c r="J95" s="136" t="str">
        <f>+IFERROR(VLOOKUP(D95,'Año 1'!JI$14:JS$113,7,0),"Completar")</f>
        <v>Completar</v>
      </c>
      <c r="K95" s="137" t="str">
        <f>IFERROR(VLOOKUP(D95,'Año 1'!JI$14:JS$113,8,FALSE),"Completar")</f>
        <v>Completar</v>
      </c>
      <c r="L95" s="137" t="str">
        <f>IFERROR(VLOOKUP(D95,'Año 1'!JI$14:JS$113,9,FALSE),"Completar")</f>
        <v>Completar</v>
      </c>
      <c r="M95" s="135"/>
      <c r="N95" s="136" t="str">
        <f>IFERROR(VLOOKUP(D95,'Año 1'!JI$14:JS$113,11,FALSE),"Completar")</f>
        <v>Completar</v>
      </c>
      <c r="O95" s="237">
        <f t="shared" si="395"/>
        <v>0</v>
      </c>
      <c r="P95" s="238">
        <f t="shared" si="396"/>
        <v>0</v>
      </c>
      <c r="Q95" s="239" t="str">
        <f>IFERROR(IF(P95&gt;20*C95,'Referencia Parámetros'!$D$20,IF(P95&gt;10*C95,'Referencia Parámetros'!$D$21,IF(P95&gt;5*C95,'Referencia Parámetros'!$D$22, IF(P95&gt;1,'Referencia Parámetros'!$D$23,"NO APLICA")))),"")</f>
        <v/>
      </c>
      <c r="R95" s="240" t="str">
        <f t="shared" si="346"/>
        <v/>
      </c>
      <c r="S95" s="241">
        <f t="shared" si="347"/>
        <v>0</v>
      </c>
      <c r="T95" s="234">
        <f t="shared" si="397"/>
        <v>0</v>
      </c>
      <c r="U95" s="234">
        <f t="shared" si="348"/>
        <v>0</v>
      </c>
      <c r="V95" s="234">
        <f t="shared" si="398"/>
        <v>0</v>
      </c>
      <c r="W95" s="242">
        <f t="shared" si="399"/>
        <v>0</v>
      </c>
      <c r="Y95" s="234">
        <f t="shared" si="400"/>
        <v>83</v>
      </c>
      <c r="Z95" s="235" t="str">
        <f t="shared" si="349"/>
        <v/>
      </c>
      <c r="AA95" s="236" t="str">
        <f>IFERROR(VLOOKUP(Z95,'Referencia Parámetros'!$A$2:$B$15,2),"")</f>
        <v/>
      </c>
      <c r="AB95" s="1"/>
      <c r="AC95" s="1"/>
      <c r="AD95" s="136" t="str">
        <f t="shared" si="291"/>
        <v>Completar</v>
      </c>
      <c r="AE95" s="134"/>
      <c r="AF95" s="134"/>
      <c r="AG95" s="134"/>
      <c r="AH95" s="136" t="str">
        <f t="shared" si="292"/>
        <v>Completar</v>
      </c>
      <c r="AI95" s="137" t="str">
        <f t="shared" si="293"/>
        <v>Completar</v>
      </c>
      <c r="AJ95" s="137" t="str">
        <f t="shared" si="294"/>
        <v>Completar</v>
      </c>
      <c r="AK95" s="135"/>
      <c r="AL95" s="136" t="str">
        <f t="shared" si="295"/>
        <v>Completar</v>
      </c>
      <c r="AM95" s="237">
        <f t="shared" si="401"/>
        <v>0</v>
      </c>
      <c r="AN95" s="238">
        <f t="shared" si="402"/>
        <v>0</v>
      </c>
      <c r="AO95" s="239" t="str">
        <f>IFERROR(IF(AN95&gt;20*AA95,'Referencia Parámetros'!$D$20,IF(AN95&gt;10*AA95,'Referencia Parámetros'!$D$21,IF(AN95&gt;5*AA95,'Referencia Parámetros'!$D$22, IF(AN95&gt;1,'Referencia Parámetros'!$D$23,"NO APLICA")))),"")</f>
        <v/>
      </c>
      <c r="AP95" s="240" t="str">
        <f t="shared" si="350"/>
        <v/>
      </c>
      <c r="AQ95" s="241">
        <f t="shared" si="351"/>
        <v>0</v>
      </c>
      <c r="AR95" s="234">
        <f t="shared" si="403"/>
        <v>0</v>
      </c>
      <c r="AS95" s="234">
        <f t="shared" si="352"/>
        <v>0</v>
      </c>
      <c r="AT95" s="234">
        <f t="shared" si="404"/>
        <v>0</v>
      </c>
      <c r="AU95" s="242">
        <f t="shared" si="405"/>
        <v>0</v>
      </c>
      <c r="AW95" s="234">
        <f t="shared" si="406"/>
        <v>83</v>
      </c>
      <c r="AX95" s="235" t="str">
        <f t="shared" si="353"/>
        <v/>
      </c>
      <c r="AY95" s="236" t="str">
        <f>IFERROR(VLOOKUP(AX95,'Referencia Parámetros'!$A$2:$B$15,2),"")</f>
        <v/>
      </c>
      <c r="AZ95" s="1"/>
      <c r="BA95" s="1"/>
      <c r="BB95" s="136" t="str">
        <f t="shared" si="296"/>
        <v>Completar</v>
      </c>
      <c r="BC95" s="134"/>
      <c r="BD95" s="134"/>
      <c r="BE95" s="134"/>
      <c r="BF95" s="136" t="str">
        <f t="shared" si="297"/>
        <v>Completar</v>
      </c>
      <c r="BG95" s="137" t="str">
        <f t="shared" si="298"/>
        <v>Completar</v>
      </c>
      <c r="BH95" s="137" t="str">
        <f t="shared" si="299"/>
        <v>Completar</v>
      </c>
      <c r="BI95" s="135"/>
      <c r="BJ95" s="136" t="str">
        <f t="shared" si="300"/>
        <v>Completar</v>
      </c>
      <c r="BK95" s="237">
        <f t="shared" si="407"/>
        <v>0</v>
      </c>
      <c r="BL95" s="238">
        <f t="shared" si="408"/>
        <v>0</v>
      </c>
      <c r="BM95" s="239" t="str">
        <f>IFERROR(IF(BL95&gt;20*AY95,'Referencia Parámetros'!$D$20,IF(BL95&gt;10*AY95,'Referencia Parámetros'!$D$21,IF(BL95&gt;5*AY95,'Referencia Parámetros'!$D$22, IF(BL95&gt;1,'Referencia Parámetros'!$D$23,"NO APLICA")))),"")</f>
        <v/>
      </c>
      <c r="BN95" s="240" t="str">
        <f t="shared" si="354"/>
        <v/>
      </c>
      <c r="BO95" s="241">
        <f t="shared" si="355"/>
        <v>0</v>
      </c>
      <c r="BP95" s="234">
        <f t="shared" si="409"/>
        <v>0</v>
      </c>
      <c r="BQ95" s="234">
        <f t="shared" si="356"/>
        <v>0</v>
      </c>
      <c r="BR95" s="234">
        <f t="shared" si="410"/>
        <v>0</v>
      </c>
      <c r="BS95" s="242">
        <f t="shared" si="411"/>
        <v>0</v>
      </c>
      <c r="BU95" s="234">
        <f t="shared" si="412"/>
        <v>83</v>
      </c>
      <c r="BV95" s="235" t="str">
        <f t="shared" si="357"/>
        <v/>
      </c>
      <c r="BW95" s="236" t="str">
        <f>IFERROR(VLOOKUP(BV95,'Referencia Parámetros'!$A$2:$B$15,2),"")</f>
        <v/>
      </c>
      <c r="BX95" s="1"/>
      <c r="BY95" s="1"/>
      <c r="BZ95" s="136" t="str">
        <f t="shared" si="301"/>
        <v>Completar</v>
      </c>
      <c r="CA95" s="134"/>
      <c r="CB95" s="134"/>
      <c r="CC95" s="134"/>
      <c r="CD95" s="136" t="str">
        <f t="shared" si="302"/>
        <v>Completar</v>
      </c>
      <c r="CE95" s="137" t="str">
        <f t="shared" si="303"/>
        <v>Completar</v>
      </c>
      <c r="CF95" s="137" t="str">
        <f t="shared" si="304"/>
        <v>Completar</v>
      </c>
      <c r="CG95" s="135"/>
      <c r="CH95" s="136" t="str">
        <f t="shared" si="305"/>
        <v>Completar</v>
      </c>
      <c r="CI95" s="237">
        <f t="shared" si="413"/>
        <v>0</v>
      </c>
      <c r="CJ95" s="238">
        <f t="shared" si="414"/>
        <v>0</v>
      </c>
      <c r="CK95" s="239" t="str">
        <f>IFERROR(IF(CJ95&gt;20*BW95,'Referencia Parámetros'!$D$20,IF(CJ95&gt;10*BW95,'Referencia Parámetros'!$D$21,IF(CJ95&gt;5*BW95,'Referencia Parámetros'!$D$22, IF(CJ95&gt;1,'Referencia Parámetros'!$D$23,"NO APLICA")))),"")</f>
        <v/>
      </c>
      <c r="CL95" s="240" t="str">
        <f t="shared" si="358"/>
        <v/>
      </c>
      <c r="CM95" s="241">
        <f t="shared" si="359"/>
        <v>0</v>
      </c>
      <c r="CN95" s="234">
        <f t="shared" si="415"/>
        <v>0</v>
      </c>
      <c r="CO95" s="234">
        <f t="shared" si="360"/>
        <v>0</v>
      </c>
      <c r="CP95" s="234">
        <f t="shared" si="416"/>
        <v>0</v>
      </c>
      <c r="CQ95" s="242">
        <f t="shared" si="417"/>
        <v>0</v>
      </c>
      <c r="CS95" s="234">
        <f t="shared" si="418"/>
        <v>83</v>
      </c>
      <c r="CT95" s="235" t="str">
        <f t="shared" si="361"/>
        <v/>
      </c>
      <c r="CU95" s="236" t="str">
        <f>IFERROR(+VLOOKUP(CT95,'Referencia Parámetros'!$A$2:$B$15,2),"")</f>
        <v/>
      </c>
      <c r="CV95" s="1"/>
      <c r="CW95" s="1"/>
      <c r="CX95" s="136" t="str">
        <f t="shared" si="306"/>
        <v>Completar</v>
      </c>
      <c r="CY95" s="134"/>
      <c r="CZ95" s="134"/>
      <c r="DA95" s="134"/>
      <c r="DB95" s="136" t="str">
        <f t="shared" si="307"/>
        <v>Completar</v>
      </c>
      <c r="DC95" s="137" t="str">
        <f t="shared" si="308"/>
        <v>Completar</v>
      </c>
      <c r="DD95" s="137" t="str">
        <f t="shared" si="309"/>
        <v>Completar</v>
      </c>
      <c r="DE95" s="135"/>
      <c r="DF95" s="136" t="str">
        <f t="shared" si="310"/>
        <v>Completar</v>
      </c>
      <c r="DG95" s="237">
        <f t="shared" si="419"/>
        <v>0</v>
      </c>
      <c r="DH95" s="238">
        <f t="shared" si="420"/>
        <v>0</v>
      </c>
      <c r="DI95" s="239" t="str">
        <f>IFERROR(IF(DH95&gt;20*CU95,'Referencia Parámetros'!$D$20,IF(DH95&gt;10*CU95,'Referencia Parámetros'!$D$21,IF(DH95&gt;5*CU95,'Referencia Parámetros'!$D$22, IF(DH95&gt;1,'Referencia Parámetros'!$D$23,"NO APLICA")))),"")</f>
        <v/>
      </c>
      <c r="DJ95" s="240" t="str">
        <f t="shared" si="362"/>
        <v/>
      </c>
      <c r="DK95" s="241">
        <f t="shared" si="363"/>
        <v>0</v>
      </c>
      <c r="DL95" s="234">
        <f t="shared" si="421"/>
        <v>0</v>
      </c>
      <c r="DM95" s="234">
        <f t="shared" si="364"/>
        <v>0</v>
      </c>
      <c r="DN95" s="234">
        <f t="shared" si="422"/>
        <v>0</v>
      </c>
      <c r="DO95" s="242">
        <f t="shared" si="423"/>
        <v>0</v>
      </c>
      <c r="DQ95" s="234">
        <f t="shared" si="424"/>
        <v>83</v>
      </c>
      <c r="DR95" s="235" t="str">
        <f t="shared" si="365"/>
        <v/>
      </c>
      <c r="DS95" s="236" t="str">
        <f>IFERROR(+VLOOKUP(DR95,'Referencia Parámetros'!$A$2:$B$15,2),"")</f>
        <v/>
      </c>
      <c r="DT95" s="1"/>
      <c r="DU95" s="1"/>
      <c r="DV95" s="136" t="str">
        <f t="shared" si="311"/>
        <v>Completar</v>
      </c>
      <c r="DW95" s="134"/>
      <c r="DX95" s="134"/>
      <c r="DY95" s="134"/>
      <c r="DZ95" s="136" t="str">
        <f t="shared" si="312"/>
        <v>Completar</v>
      </c>
      <c r="EA95" s="137" t="str">
        <f t="shared" si="313"/>
        <v>Completar</v>
      </c>
      <c r="EB95" s="137" t="str">
        <f t="shared" si="314"/>
        <v>Completar</v>
      </c>
      <c r="EC95" s="135"/>
      <c r="ED95" s="136" t="str">
        <f t="shared" si="315"/>
        <v>Completar</v>
      </c>
      <c r="EE95" s="237">
        <f t="shared" si="425"/>
        <v>0</v>
      </c>
      <c r="EF95" s="238">
        <f t="shared" si="426"/>
        <v>0</v>
      </c>
      <c r="EG95" s="239" t="str">
        <f>IFERROR(IF(EF95&gt;20*DS95,'Referencia Parámetros'!$D$20,IF(EF95&gt;10*DS95,'Referencia Parámetros'!$D$21,IF(EF95&gt;5*DS95,'Referencia Parámetros'!$D$22, IF(EF95&gt;1,'Referencia Parámetros'!$D$23,"NO APLICA")))),"")</f>
        <v/>
      </c>
      <c r="EH95" s="240" t="str">
        <f t="shared" si="366"/>
        <v/>
      </c>
      <c r="EI95" s="241">
        <f t="shared" si="367"/>
        <v>0</v>
      </c>
      <c r="EJ95" s="234">
        <f t="shared" si="427"/>
        <v>0</v>
      </c>
      <c r="EK95" s="234">
        <f t="shared" si="368"/>
        <v>0</v>
      </c>
      <c r="EL95" s="234">
        <f t="shared" si="428"/>
        <v>0</v>
      </c>
      <c r="EM95" s="242">
        <f t="shared" si="429"/>
        <v>0</v>
      </c>
      <c r="EO95" s="234">
        <f t="shared" si="430"/>
        <v>83</v>
      </c>
      <c r="EP95" s="235" t="str">
        <f t="shared" si="369"/>
        <v/>
      </c>
      <c r="EQ95" s="236" t="str">
        <f>IFERROR(+VLOOKUP(EP95,'Referencia Parámetros'!$A$2:$B$15,2),"")</f>
        <v/>
      </c>
      <c r="ER95" s="1"/>
      <c r="ES95" s="1"/>
      <c r="ET95" s="136" t="str">
        <f t="shared" si="316"/>
        <v>Completar</v>
      </c>
      <c r="EU95" s="134"/>
      <c r="EV95" s="134"/>
      <c r="EW95" s="134"/>
      <c r="EX95" s="136" t="str">
        <f t="shared" si="317"/>
        <v>Completar</v>
      </c>
      <c r="EY95" s="137" t="str">
        <f t="shared" si="318"/>
        <v>Completar</v>
      </c>
      <c r="EZ95" s="137" t="str">
        <f t="shared" si="319"/>
        <v>Completar</v>
      </c>
      <c r="FA95" s="135"/>
      <c r="FB95" s="136" t="str">
        <f t="shared" si="320"/>
        <v>Completar</v>
      </c>
      <c r="FC95" s="237">
        <f t="shared" si="431"/>
        <v>0</v>
      </c>
      <c r="FD95" s="238">
        <f t="shared" si="432"/>
        <v>0</v>
      </c>
      <c r="FE95" s="239" t="str">
        <f>IFERROR(IF(FD95&gt;20*EQ95,'Referencia Parámetros'!$D$20,IF(FD95&gt;10*EQ95,'Referencia Parámetros'!$D$21,IF(FD95&gt;5*EQ95,'Referencia Parámetros'!$D$22, IF(FD95&gt;1,'Referencia Parámetros'!$D$23,"NO APLICA")))),"")</f>
        <v/>
      </c>
      <c r="FF95" s="240" t="str">
        <f t="shared" si="370"/>
        <v/>
      </c>
      <c r="FG95" s="241">
        <f t="shared" si="371"/>
        <v>0</v>
      </c>
      <c r="FH95" s="234">
        <f t="shared" si="433"/>
        <v>0</v>
      </c>
      <c r="FI95" s="234">
        <f t="shared" si="372"/>
        <v>0</v>
      </c>
      <c r="FJ95" s="234">
        <f t="shared" si="434"/>
        <v>0</v>
      </c>
      <c r="FK95" s="242">
        <f t="shared" si="435"/>
        <v>0</v>
      </c>
      <c r="FM95" s="234">
        <f t="shared" si="436"/>
        <v>83</v>
      </c>
      <c r="FN95" s="235" t="str">
        <f t="shared" si="373"/>
        <v/>
      </c>
      <c r="FO95" s="236" t="str">
        <f>IFERROR(+VLOOKUP(FN95,'Referencia Parámetros'!$A$2:$B$15,2),"")</f>
        <v/>
      </c>
      <c r="FP95" s="1"/>
      <c r="FQ95" s="1"/>
      <c r="FR95" s="136" t="str">
        <f t="shared" si="321"/>
        <v>Completar</v>
      </c>
      <c r="FS95" s="134"/>
      <c r="FT95" s="134"/>
      <c r="FU95" s="134"/>
      <c r="FV95" s="136" t="str">
        <f t="shared" si="322"/>
        <v>Completar</v>
      </c>
      <c r="FW95" s="137" t="str">
        <f t="shared" si="323"/>
        <v>Completar</v>
      </c>
      <c r="FX95" s="137" t="str">
        <f t="shared" si="324"/>
        <v>Completar</v>
      </c>
      <c r="FY95" s="135"/>
      <c r="FZ95" s="136" t="str">
        <f t="shared" si="325"/>
        <v>Completar</v>
      </c>
      <c r="GA95" s="237">
        <f t="shared" si="437"/>
        <v>0</v>
      </c>
      <c r="GB95" s="238">
        <f t="shared" si="438"/>
        <v>0</v>
      </c>
      <c r="GC95" s="239" t="str">
        <f>IFERROR(IF(GB95&gt;20*FO95,'Referencia Parámetros'!$D$20,IF(GB95&gt;10*FO95,'Referencia Parámetros'!$D$21,IF(GB95&gt;5*FO95,'Referencia Parámetros'!$D$22, IF(GB95&gt;1,'Referencia Parámetros'!$D$23,"NO APLICA")))),"")</f>
        <v/>
      </c>
      <c r="GD95" s="240" t="str">
        <f t="shared" si="374"/>
        <v/>
      </c>
      <c r="GE95" s="241">
        <f t="shared" si="375"/>
        <v>0</v>
      </c>
      <c r="GF95" s="234">
        <f t="shared" si="439"/>
        <v>0</v>
      </c>
      <c r="GG95" s="234">
        <f t="shared" si="376"/>
        <v>0</v>
      </c>
      <c r="GH95" s="234">
        <f t="shared" si="440"/>
        <v>0</v>
      </c>
      <c r="GI95" s="242">
        <f t="shared" si="441"/>
        <v>0</v>
      </c>
      <c r="GK95" s="234">
        <f t="shared" si="442"/>
        <v>83</v>
      </c>
      <c r="GL95" s="235" t="str">
        <f t="shared" si="377"/>
        <v/>
      </c>
      <c r="GM95" s="236" t="str">
        <f>IFERROR(+VLOOKUP(GL95,'Referencia Parámetros'!$A$2:$B$15,2),"")</f>
        <v/>
      </c>
      <c r="GN95" s="1"/>
      <c r="GO95" s="1"/>
      <c r="GP95" s="136" t="str">
        <f t="shared" si="326"/>
        <v>Completar</v>
      </c>
      <c r="GQ95" s="134"/>
      <c r="GR95" s="134"/>
      <c r="GS95" s="134"/>
      <c r="GT95" s="136" t="str">
        <f t="shared" si="327"/>
        <v>Completar</v>
      </c>
      <c r="GU95" s="137" t="str">
        <f t="shared" si="328"/>
        <v>Completar</v>
      </c>
      <c r="GV95" s="137" t="str">
        <f t="shared" si="329"/>
        <v>Completar</v>
      </c>
      <c r="GW95" s="135"/>
      <c r="GX95" s="136" t="str">
        <f t="shared" si="330"/>
        <v>Completar</v>
      </c>
      <c r="GY95" s="237">
        <f t="shared" si="443"/>
        <v>0</v>
      </c>
      <c r="GZ95" s="238">
        <f t="shared" si="444"/>
        <v>0</v>
      </c>
      <c r="HA95" s="239" t="str">
        <f>IFERROR(IF(GZ95&gt;20*GM95,'Referencia Parámetros'!$D$20,IF(GZ95&gt;10*GM95,'Referencia Parámetros'!$D$21,IF(GZ95&gt;5*GM95,'Referencia Parámetros'!$D$22, IF(GZ95&gt;1,'Referencia Parámetros'!$D$23,"NO APLICA")))),"")</f>
        <v/>
      </c>
      <c r="HB95" s="240" t="str">
        <f t="shared" si="378"/>
        <v/>
      </c>
      <c r="HC95" s="241">
        <f t="shared" si="379"/>
        <v>0</v>
      </c>
      <c r="HD95" s="234">
        <f t="shared" si="445"/>
        <v>0</v>
      </c>
      <c r="HE95" s="234">
        <f t="shared" si="380"/>
        <v>0</v>
      </c>
      <c r="HF95" s="234">
        <f t="shared" si="446"/>
        <v>0</v>
      </c>
      <c r="HG95" s="242">
        <f t="shared" si="447"/>
        <v>0</v>
      </c>
      <c r="HI95" s="234">
        <f t="shared" si="448"/>
        <v>83</v>
      </c>
      <c r="HJ95" s="235" t="str">
        <f t="shared" si="381"/>
        <v/>
      </c>
      <c r="HK95" s="236" t="str">
        <f>IFERROR(+VLOOKUP(HJ95,'Referencia Parámetros'!$A$2:$B$15,2),"")</f>
        <v/>
      </c>
      <c r="HL95" s="1"/>
      <c r="HM95" s="1"/>
      <c r="HN95" s="136" t="str">
        <f t="shared" si="331"/>
        <v>Completar</v>
      </c>
      <c r="HO95" s="134"/>
      <c r="HP95" s="134"/>
      <c r="HQ95" s="134"/>
      <c r="HR95" s="136" t="str">
        <f t="shared" si="332"/>
        <v>Completar</v>
      </c>
      <c r="HS95" s="137" t="str">
        <f t="shared" si="333"/>
        <v>Completar</v>
      </c>
      <c r="HT95" s="137" t="str">
        <f t="shared" si="334"/>
        <v>Completar</v>
      </c>
      <c r="HU95" s="135"/>
      <c r="HV95" s="136" t="str">
        <f t="shared" si="335"/>
        <v>Completar</v>
      </c>
      <c r="HW95" s="237">
        <f t="shared" si="449"/>
        <v>0</v>
      </c>
      <c r="HX95" s="238">
        <f t="shared" si="450"/>
        <v>0</v>
      </c>
      <c r="HY95" s="239" t="str">
        <f>IFERROR(IF(HX95&gt;20*HK95,'Referencia Parámetros'!$D$20,IF(HX95&gt;10*HK95,'Referencia Parámetros'!$D$21,IF(HX95&gt;5*HK95,'Referencia Parámetros'!$D$22, IF(HX95&gt;1,'Referencia Parámetros'!$D$23,"NO APLICA")))),"")</f>
        <v/>
      </c>
      <c r="HZ95" s="240" t="str">
        <f t="shared" si="382"/>
        <v/>
      </c>
      <c r="IA95" s="241">
        <f t="shared" si="383"/>
        <v>0</v>
      </c>
      <c r="IB95" s="234">
        <f t="shared" si="451"/>
        <v>0</v>
      </c>
      <c r="IC95" s="234">
        <f t="shared" si="384"/>
        <v>0</v>
      </c>
      <c r="ID95" s="234">
        <f t="shared" si="452"/>
        <v>0</v>
      </c>
      <c r="IE95" s="242">
        <f t="shared" si="453"/>
        <v>0</v>
      </c>
      <c r="IG95" s="234">
        <f t="shared" si="454"/>
        <v>83</v>
      </c>
      <c r="IH95" s="235" t="str">
        <f t="shared" si="385"/>
        <v/>
      </c>
      <c r="II95" s="236" t="str">
        <f>IFERROR(+VLOOKUP(IH95,'Referencia Parámetros'!$A$2:$B$15,2),"")</f>
        <v/>
      </c>
      <c r="IJ95" s="1"/>
      <c r="IK95" s="1"/>
      <c r="IL95" s="136" t="str">
        <f t="shared" si="336"/>
        <v>Completar</v>
      </c>
      <c r="IM95" s="134"/>
      <c r="IN95" s="134"/>
      <c r="IO95" s="134"/>
      <c r="IP95" s="136" t="str">
        <f t="shared" si="337"/>
        <v>Completar</v>
      </c>
      <c r="IQ95" s="137" t="str">
        <f t="shared" si="338"/>
        <v>Completar</v>
      </c>
      <c r="IR95" s="137" t="str">
        <f t="shared" si="339"/>
        <v>Completar</v>
      </c>
      <c r="IS95" s="135"/>
      <c r="IT95" s="136" t="str">
        <f t="shared" si="340"/>
        <v>Completar</v>
      </c>
      <c r="IU95" s="237">
        <f t="shared" si="455"/>
        <v>0</v>
      </c>
      <c r="IV95" s="238">
        <f t="shared" si="456"/>
        <v>0</v>
      </c>
      <c r="IW95" s="239" t="str">
        <f>IFERROR(IF(IV95&gt;20*II95,'Referencia Parámetros'!$D$20,IF(IV95&gt;10*II95,'Referencia Parámetros'!$D$21,IF(IV95&gt;5*II95,'Referencia Parámetros'!$D$22, IF(IV95&gt;1,'Referencia Parámetros'!$D$23,"NO APLICA")))),"")</f>
        <v/>
      </c>
      <c r="IX95" s="240" t="str">
        <f t="shared" si="386"/>
        <v/>
      </c>
      <c r="IY95" s="241">
        <f t="shared" si="387"/>
        <v>0</v>
      </c>
      <c r="IZ95" s="234">
        <f t="shared" si="457"/>
        <v>0</v>
      </c>
      <c r="JA95" s="234">
        <f t="shared" si="388"/>
        <v>0</v>
      </c>
      <c r="JB95" s="234">
        <f t="shared" si="458"/>
        <v>0</v>
      </c>
      <c r="JC95" s="242">
        <f t="shared" si="459"/>
        <v>0</v>
      </c>
      <c r="JD95" s="198"/>
      <c r="JE95" s="234">
        <f t="shared" si="460"/>
        <v>83</v>
      </c>
      <c r="JF95" s="235" t="str">
        <f t="shared" si="389"/>
        <v/>
      </c>
      <c r="JG95" s="236" t="str">
        <f>IFERROR(+VLOOKUP(JF95,'Referencia Parámetros'!$A$2:$B$15,2),"")</f>
        <v/>
      </c>
      <c r="JH95" s="1"/>
      <c r="JI95" s="1"/>
      <c r="JJ95" s="136" t="str">
        <f t="shared" si="341"/>
        <v>Completar</v>
      </c>
      <c r="JK95" s="134"/>
      <c r="JL95" s="134"/>
      <c r="JM95" s="134"/>
      <c r="JN95" s="136" t="str">
        <f t="shared" si="342"/>
        <v>Completar</v>
      </c>
      <c r="JO95" s="137" t="str">
        <f t="shared" si="343"/>
        <v>Completar</v>
      </c>
      <c r="JP95" s="137" t="str">
        <f t="shared" si="344"/>
        <v>Completar</v>
      </c>
      <c r="JQ95" s="135"/>
      <c r="JR95" s="136" t="str">
        <f t="shared" si="345"/>
        <v>Completar</v>
      </c>
      <c r="JS95" s="237">
        <f t="shared" si="461"/>
        <v>0</v>
      </c>
      <c r="JT95" s="238">
        <f t="shared" si="462"/>
        <v>0</v>
      </c>
      <c r="JU95" s="239" t="str">
        <f>IFERROR(IF(JT95&gt;20*JG95,'Referencia Parámetros'!$D$20,IF(JT95&gt;10*JG95,'Referencia Parámetros'!$D$21,IF(JT95&gt;5*JG95,'Referencia Parámetros'!$D$22, IF(JT95&gt;1,'Referencia Parámetros'!$D$23,"NO APLICA")))),"")</f>
        <v/>
      </c>
      <c r="JV95" s="240" t="str">
        <f t="shared" si="390"/>
        <v/>
      </c>
      <c r="JW95" s="241">
        <f t="shared" si="391"/>
        <v>0</v>
      </c>
      <c r="JX95" s="234">
        <f t="shared" si="463"/>
        <v>0</v>
      </c>
      <c r="JY95" s="234">
        <f t="shared" si="392"/>
        <v>0</v>
      </c>
      <c r="JZ95" s="234">
        <f t="shared" si="464"/>
        <v>0</v>
      </c>
      <c r="KA95" s="242">
        <f t="shared" si="465"/>
        <v>0</v>
      </c>
    </row>
    <row r="96" spans="1:287" x14ac:dyDescent="0.25">
      <c r="A96" s="234">
        <f t="shared" si="393"/>
        <v>84</v>
      </c>
      <c r="B96" s="235" t="str">
        <f t="shared" si="394"/>
        <v/>
      </c>
      <c r="C96" s="236" t="str">
        <f>+IFERROR(VLOOKUP(B96,'Referencia Parámetros'!$A$2:$B$18,2),"")</f>
        <v/>
      </c>
      <c r="D96" s="1"/>
      <c r="E96" s="1"/>
      <c r="F96" s="136" t="str">
        <f>IFERROR(+VLOOKUP(D96,'Año 1'!JI$14:JK$113,3,FALSE),"Completar")</f>
        <v>Completar</v>
      </c>
      <c r="G96" s="134"/>
      <c r="H96" s="134"/>
      <c r="I96" s="134"/>
      <c r="J96" s="136" t="str">
        <f>+IFERROR(VLOOKUP(D96,'Año 1'!JI$14:JS$113,7,0),"Completar")</f>
        <v>Completar</v>
      </c>
      <c r="K96" s="137" t="str">
        <f>IFERROR(VLOOKUP(D96,'Año 1'!JI$14:JS$113,8,FALSE),"Completar")</f>
        <v>Completar</v>
      </c>
      <c r="L96" s="137" t="str">
        <f>IFERROR(VLOOKUP(D96,'Año 1'!JI$14:JS$113,9,FALSE),"Completar")</f>
        <v>Completar</v>
      </c>
      <c r="M96" s="135"/>
      <c r="N96" s="136" t="str">
        <f>IFERROR(VLOOKUP(D96,'Año 1'!JI$14:JS$113,11,FALSE),"Completar")</f>
        <v>Completar</v>
      </c>
      <c r="O96" s="237">
        <f t="shared" si="395"/>
        <v>0</v>
      </c>
      <c r="P96" s="238">
        <f t="shared" si="396"/>
        <v>0</v>
      </c>
      <c r="Q96" s="239" t="str">
        <f>IFERROR(IF(P96&gt;20*C96,'Referencia Parámetros'!$D$20,IF(P96&gt;10*C96,'Referencia Parámetros'!$D$21,IF(P96&gt;5*C96,'Referencia Parámetros'!$D$22, IF(P96&gt;1,'Referencia Parámetros'!$D$23,"NO APLICA")))),"")</f>
        <v/>
      </c>
      <c r="R96" s="240" t="str">
        <f t="shared" si="346"/>
        <v/>
      </c>
      <c r="S96" s="241">
        <f t="shared" si="347"/>
        <v>0</v>
      </c>
      <c r="T96" s="234">
        <f t="shared" si="397"/>
        <v>0</v>
      </c>
      <c r="U96" s="234">
        <f t="shared" si="348"/>
        <v>0</v>
      </c>
      <c r="V96" s="234">
        <f t="shared" si="398"/>
        <v>0</v>
      </c>
      <c r="W96" s="242">
        <f t="shared" si="399"/>
        <v>0</v>
      </c>
      <c r="Y96" s="234">
        <f t="shared" si="400"/>
        <v>84</v>
      </c>
      <c r="Z96" s="235" t="str">
        <f t="shared" si="349"/>
        <v/>
      </c>
      <c r="AA96" s="236" t="str">
        <f>IFERROR(VLOOKUP(Z96,'Referencia Parámetros'!$A$2:$B$15,2),"")</f>
        <v/>
      </c>
      <c r="AB96" s="1"/>
      <c r="AC96" s="1"/>
      <c r="AD96" s="136" t="str">
        <f t="shared" si="291"/>
        <v>Completar</v>
      </c>
      <c r="AE96" s="134"/>
      <c r="AF96" s="134"/>
      <c r="AG96" s="134"/>
      <c r="AH96" s="136" t="str">
        <f t="shared" si="292"/>
        <v>Completar</v>
      </c>
      <c r="AI96" s="137" t="str">
        <f t="shared" si="293"/>
        <v>Completar</v>
      </c>
      <c r="AJ96" s="137" t="str">
        <f t="shared" si="294"/>
        <v>Completar</v>
      </c>
      <c r="AK96" s="135"/>
      <c r="AL96" s="136" t="str">
        <f t="shared" si="295"/>
        <v>Completar</v>
      </c>
      <c r="AM96" s="237">
        <f t="shared" si="401"/>
        <v>0</v>
      </c>
      <c r="AN96" s="238">
        <f t="shared" si="402"/>
        <v>0</v>
      </c>
      <c r="AO96" s="239" t="str">
        <f>IFERROR(IF(AN96&gt;20*AA96,'Referencia Parámetros'!$D$20,IF(AN96&gt;10*AA96,'Referencia Parámetros'!$D$21,IF(AN96&gt;5*AA96,'Referencia Parámetros'!$D$22, IF(AN96&gt;1,'Referencia Parámetros'!$D$23,"NO APLICA")))),"")</f>
        <v/>
      </c>
      <c r="AP96" s="240" t="str">
        <f t="shared" si="350"/>
        <v/>
      </c>
      <c r="AQ96" s="241">
        <f t="shared" si="351"/>
        <v>0</v>
      </c>
      <c r="AR96" s="234">
        <f t="shared" si="403"/>
        <v>0</v>
      </c>
      <c r="AS96" s="234">
        <f t="shared" si="352"/>
        <v>0</v>
      </c>
      <c r="AT96" s="234">
        <f t="shared" si="404"/>
        <v>0</v>
      </c>
      <c r="AU96" s="242">
        <f t="shared" si="405"/>
        <v>0</v>
      </c>
      <c r="AW96" s="234">
        <f t="shared" si="406"/>
        <v>84</v>
      </c>
      <c r="AX96" s="235" t="str">
        <f t="shared" si="353"/>
        <v/>
      </c>
      <c r="AY96" s="236" t="str">
        <f>IFERROR(VLOOKUP(AX96,'Referencia Parámetros'!$A$2:$B$15,2),"")</f>
        <v/>
      </c>
      <c r="AZ96" s="1"/>
      <c r="BA96" s="1"/>
      <c r="BB96" s="136" t="str">
        <f t="shared" si="296"/>
        <v>Completar</v>
      </c>
      <c r="BC96" s="134"/>
      <c r="BD96" s="134"/>
      <c r="BE96" s="134"/>
      <c r="BF96" s="136" t="str">
        <f t="shared" si="297"/>
        <v>Completar</v>
      </c>
      <c r="BG96" s="137" t="str">
        <f t="shared" si="298"/>
        <v>Completar</v>
      </c>
      <c r="BH96" s="137" t="str">
        <f t="shared" si="299"/>
        <v>Completar</v>
      </c>
      <c r="BI96" s="135"/>
      <c r="BJ96" s="136" t="str">
        <f t="shared" si="300"/>
        <v>Completar</v>
      </c>
      <c r="BK96" s="237">
        <f t="shared" si="407"/>
        <v>0</v>
      </c>
      <c r="BL96" s="238">
        <f t="shared" si="408"/>
        <v>0</v>
      </c>
      <c r="BM96" s="239" t="str">
        <f>IFERROR(IF(BL96&gt;20*AY96,'Referencia Parámetros'!$D$20,IF(BL96&gt;10*AY96,'Referencia Parámetros'!$D$21,IF(BL96&gt;5*AY96,'Referencia Parámetros'!$D$22, IF(BL96&gt;1,'Referencia Parámetros'!$D$23,"NO APLICA")))),"")</f>
        <v/>
      </c>
      <c r="BN96" s="240" t="str">
        <f t="shared" si="354"/>
        <v/>
      </c>
      <c r="BO96" s="241">
        <f t="shared" si="355"/>
        <v>0</v>
      </c>
      <c r="BP96" s="234">
        <f t="shared" si="409"/>
        <v>0</v>
      </c>
      <c r="BQ96" s="234">
        <f t="shared" si="356"/>
        <v>0</v>
      </c>
      <c r="BR96" s="234">
        <f t="shared" si="410"/>
        <v>0</v>
      </c>
      <c r="BS96" s="242">
        <f t="shared" si="411"/>
        <v>0</v>
      </c>
      <c r="BU96" s="234">
        <f t="shared" si="412"/>
        <v>84</v>
      </c>
      <c r="BV96" s="235" t="str">
        <f t="shared" si="357"/>
        <v/>
      </c>
      <c r="BW96" s="236" t="str">
        <f>IFERROR(VLOOKUP(BV96,'Referencia Parámetros'!$A$2:$B$15,2),"")</f>
        <v/>
      </c>
      <c r="BX96" s="1"/>
      <c r="BY96" s="1"/>
      <c r="BZ96" s="136" t="str">
        <f t="shared" si="301"/>
        <v>Completar</v>
      </c>
      <c r="CA96" s="134"/>
      <c r="CB96" s="134"/>
      <c r="CC96" s="134"/>
      <c r="CD96" s="136" t="str">
        <f t="shared" si="302"/>
        <v>Completar</v>
      </c>
      <c r="CE96" s="137" t="str">
        <f t="shared" si="303"/>
        <v>Completar</v>
      </c>
      <c r="CF96" s="137" t="str">
        <f t="shared" si="304"/>
        <v>Completar</v>
      </c>
      <c r="CG96" s="135"/>
      <c r="CH96" s="136" t="str">
        <f t="shared" si="305"/>
        <v>Completar</v>
      </c>
      <c r="CI96" s="237">
        <f t="shared" si="413"/>
        <v>0</v>
      </c>
      <c r="CJ96" s="238">
        <f t="shared" si="414"/>
        <v>0</v>
      </c>
      <c r="CK96" s="239" t="str">
        <f>IFERROR(IF(CJ96&gt;20*BW96,'Referencia Parámetros'!$D$20,IF(CJ96&gt;10*BW96,'Referencia Parámetros'!$D$21,IF(CJ96&gt;5*BW96,'Referencia Parámetros'!$D$22, IF(CJ96&gt;1,'Referencia Parámetros'!$D$23,"NO APLICA")))),"")</f>
        <v/>
      </c>
      <c r="CL96" s="240" t="str">
        <f t="shared" si="358"/>
        <v/>
      </c>
      <c r="CM96" s="241">
        <f t="shared" si="359"/>
        <v>0</v>
      </c>
      <c r="CN96" s="234">
        <f t="shared" si="415"/>
        <v>0</v>
      </c>
      <c r="CO96" s="234">
        <f t="shared" si="360"/>
        <v>0</v>
      </c>
      <c r="CP96" s="234">
        <f t="shared" si="416"/>
        <v>0</v>
      </c>
      <c r="CQ96" s="242">
        <f t="shared" si="417"/>
        <v>0</v>
      </c>
      <c r="CS96" s="234">
        <f t="shared" si="418"/>
        <v>84</v>
      </c>
      <c r="CT96" s="235" t="str">
        <f t="shared" si="361"/>
        <v/>
      </c>
      <c r="CU96" s="236" t="str">
        <f>IFERROR(+VLOOKUP(CT96,'Referencia Parámetros'!$A$2:$B$15,2),"")</f>
        <v/>
      </c>
      <c r="CV96" s="1"/>
      <c r="CW96" s="1"/>
      <c r="CX96" s="136" t="str">
        <f t="shared" si="306"/>
        <v>Completar</v>
      </c>
      <c r="CY96" s="134"/>
      <c r="CZ96" s="134"/>
      <c r="DA96" s="134"/>
      <c r="DB96" s="136" t="str">
        <f t="shared" si="307"/>
        <v>Completar</v>
      </c>
      <c r="DC96" s="137" t="str">
        <f t="shared" si="308"/>
        <v>Completar</v>
      </c>
      <c r="DD96" s="137" t="str">
        <f t="shared" si="309"/>
        <v>Completar</v>
      </c>
      <c r="DE96" s="135"/>
      <c r="DF96" s="136" t="str">
        <f t="shared" si="310"/>
        <v>Completar</v>
      </c>
      <c r="DG96" s="237">
        <f t="shared" si="419"/>
        <v>0</v>
      </c>
      <c r="DH96" s="238">
        <f t="shared" si="420"/>
        <v>0</v>
      </c>
      <c r="DI96" s="239" t="str">
        <f>IFERROR(IF(DH96&gt;20*CU96,'Referencia Parámetros'!$D$20,IF(DH96&gt;10*CU96,'Referencia Parámetros'!$D$21,IF(DH96&gt;5*CU96,'Referencia Parámetros'!$D$22, IF(DH96&gt;1,'Referencia Parámetros'!$D$23,"NO APLICA")))),"")</f>
        <v/>
      </c>
      <c r="DJ96" s="240" t="str">
        <f t="shared" si="362"/>
        <v/>
      </c>
      <c r="DK96" s="241">
        <f t="shared" si="363"/>
        <v>0</v>
      </c>
      <c r="DL96" s="234">
        <f t="shared" si="421"/>
        <v>0</v>
      </c>
      <c r="DM96" s="234">
        <f t="shared" si="364"/>
        <v>0</v>
      </c>
      <c r="DN96" s="234">
        <f t="shared" si="422"/>
        <v>0</v>
      </c>
      <c r="DO96" s="242">
        <f t="shared" si="423"/>
        <v>0</v>
      </c>
      <c r="DQ96" s="234">
        <f t="shared" si="424"/>
        <v>84</v>
      </c>
      <c r="DR96" s="235" t="str">
        <f t="shared" si="365"/>
        <v/>
      </c>
      <c r="DS96" s="236" t="str">
        <f>IFERROR(+VLOOKUP(DR96,'Referencia Parámetros'!$A$2:$B$15,2),"")</f>
        <v/>
      </c>
      <c r="DT96" s="1"/>
      <c r="DU96" s="1"/>
      <c r="DV96" s="136" t="str">
        <f t="shared" si="311"/>
        <v>Completar</v>
      </c>
      <c r="DW96" s="134"/>
      <c r="DX96" s="134"/>
      <c r="DY96" s="134"/>
      <c r="DZ96" s="136" t="str">
        <f t="shared" si="312"/>
        <v>Completar</v>
      </c>
      <c r="EA96" s="137" t="str">
        <f t="shared" si="313"/>
        <v>Completar</v>
      </c>
      <c r="EB96" s="137" t="str">
        <f t="shared" si="314"/>
        <v>Completar</v>
      </c>
      <c r="EC96" s="135"/>
      <c r="ED96" s="136" t="str">
        <f t="shared" si="315"/>
        <v>Completar</v>
      </c>
      <c r="EE96" s="237">
        <f t="shared" si="425"/>
        <v>0</v>
      </c>
      <c r="EF96" s="238">
        <f t="shared" si="426"/>
        <v>0</v>
      </c>
      <c r="EG96" s="239" t="str">
        <f>IFERROR(IF(EF96&gt;20*DS96,'Referencia Parámetros'!$D$20,IF(EF96&gt;10*DS96,'Referencia Parámetros'!$D$21,IF(EF96&gt;5*DS96,'Referencia Parámetros'!$D$22, IF(EF96&gt;1,'Referencia Parámetros'!$D$23,"NO APLICA")))),"")</f>
        <v/>
      </c>
      <c r="EH96" s="240" t="str">
        <f t="shared" si="366"/>
        <v/>
      </c>
      <c r="EI96" s="241">
        <f t="shared" si="367"/>
        <v>0</v>
      </c>
      <c r="EJ96" s="234">
        <f t="shared" si="427"/>
        <v>0</v>
      </c>
      <c r="EK96" s="234">
        <f t="shared" si="368"/>
        <v>0</v>
      </c>
      <c r="EL96" s="234">
        <f t="shared" si="428"/>
        <v>0</v>
      </c>
      <c r="EM96" s="242">
        <f t="shared" si="429"/>
        <v>0</v>
      </c>
      <c r="EO96" s="234">
        <f t="shared" si="430"/>
        <v>84</v>
      </c>
      <c r="EP96" s="235" t="str">
        <f t="shared" si="369"/>
        <v/>
      </c>
      <c r="EQ96" s="236" t="str">
        <f>IFERROR(+VLOOKUP(EP96,'Referencia Parámetros'!$A$2:$B$15,2),"")</f>
        <v/>
      </c>
      <c r="ER96" s="1"/>
      <c r="ES96" s="1"/>
      <c r="ET96" s="136" t="str">
        <f t="shared" si="316"/>
        <v>Completar</v>
      </c>
      <c r="EU96" s="134"/>
      <c r="EV96" s="134"/>
      <c r="EW96" s="134"/>
      <c r="EX96" s="136" t="str">
        <f t="shared" si="317"/>
        <v>Completar</v>
      </c>
      <c r="EY96" s="137" t="str">
        <f t="shared" si="318"/>
        <v>Completar</v>
      </c>
      <c r="EZ96" s="137" t="str">
        <f t="shared" si="319"/>
        <v>Completar</v>
      </c>
      <c r="FA96" s="135"/>
      <c r="FB96" s="136" t="str">
        <f t="shared" si="320"/>
        <v>Completar</v>
      </c>
      <c r="FC96" s="237">
        <f t="shared" si="431"/>
        <v>0</v>
      </c>
      <c r="FD96" s="238">
        <f t="shared" si="432"/>
        <v>0</v>
      </c>
      <c r="FE96" s="239" t="str">
        <f>IFERROR(IF(FD96&gt;20*EQ96,'Referencia Parámetros'!$D$20,IF(FD96&gt;10*EQ96,'Referencia Parámetros'!$D$21,IF(FD96&gt;5*EQ96,'Referencia Parámetros'!$D$22, IF(FD96&gt;1,'Referencia Parámetros'!$D$23,"NO APLICA")))),"")</f>
        <v/>
      </c>
      <c r="FF96" s="240" t="str">
        <f t="shared" si="370"/>
        <v/>
      </c>
      <c r="FG96" s="241">
        <f t="shared" si="371"/>
        <v>0</v>
      </c>
      <c r="FH96" s="234">
        <f t="shared" si="433"/>
        <v>0</v>
      </c>
      <c r="FI96" s="234">
        <f t="shared" si="372"/>
        <v>0</v>
      </c>
      <c r="FJ96" s="234">
        <f t="shared" si="434"/>
        <v>0</v>
      </c>
      <c r="FK96" s="242">
        <f t="shared" si="435"/>
        <v>0</v>
      </c>
      <c r="FM96" s="234">
        <f t="shared" si="436"/>
        <v>84</v>
      </c>
      <c r="FN96" s="235" t="str">
        <f t="shared" si="373"/>
        <v/>
      </c>
      <c r="FO96" s="236" t="str">
        <f>IFERROR(+VLOOKUP(FN96,'Referencia Parámetros'!$A$2:$B$15,2),"")</f>
        <v/>
      </c>
      <c r="FP96" s="1"/>
      <c r="FQ96" s="1"/>
      <c r="FR96" s="136" t="str">
        <f t="shared" si="321"/>
        <v>Completar</v>
      </c>
      <c r="FS96" s="134"/>
      <c r="FT96" s="134"/>
      <c r="FU96" s="134"/>
      <c r="FV96" s="136" t="str">
        <f t="shared" si="322"/>
        <v>Completar</v>
      </c>
      <c r="FW96" s="137" t="str">
        <f t="shared" si="323"/>
        <v>Completar</v>
      </c>
      <c r="FX96" s="137" t="str">
        <f t="shared" si="324"/>
        <v>Completar</v>
      </c>
      <c r="FY96" s="135"/>
      <c r="FZ96" s="136" t="str">
        <f t="shared" si="325"/>
        <v>Completar</v>
      </c>
      <c r="GA96" s="237">
        <f t="shared" si="437"/>
        <v>0</v>
      </c>
      <c r="GB96" s="238">
        <f t="shared" si="438"/>
        <v>0</v>
      </c>
      <c r="GC96" s="239" t="str">
        <f>IFERROR(IF(GB96&gt;20*FO96,'Referencia Parámetros'!$D$20,IF(GB96&gt;10*FO96,'Referencia Parámetros'!$D$21,IF(GB96&gt;5*FO96,'Referencia Parámetros'!$D$22, IF(GB96&gt;1,'Referencia Parámetros'!$D$23,"NO APLICA")))),"")</f>
        <v/>
      </c>
      <c r="GD96" s="240" t="str">
        <f t="shared" si="374"/>
        <v/>
      </c>
      <c r="GE96" s="241">
        <f t="shared" si="375"/>
        <v>0</v>
      </c>
      <c r="GF96" s="234">
        <f t="shared" si="439"/>
        <v>0</v>
      </c>
      <c r="GG96" s="234">
        <f t="shared" si="376"/>
        <v>0</v>
      </c>
      <c r="GH96" s="234">
        <f t="shared" si="440"/>
        <v>0</v>
      </c>
      <c r="GI96" s="242">
        <f t="shared" si="441"/>
        <v>0</v>
      </c>
      <c r="GK96" s="234">
        <f t="shared" si="442"/>
        <v>84</v>
      </c>
      <c r="GL96" s="235" t="str">
        <f t="shared" si="377"/>
        <v/>
      </c>
      <c r="GM96" s="236" t="str">
        <f>IFERROR(+VLOOKUP(GL96,'Referencia Parámetros'!$A$2:$B$15,2),"")</f>
        <v/>
      </c>
      <c r="GN96" s="1"/>
      <c r="GO96" s="1"/>
      <c r="GP96" s="136" t="str">
        <f t="shared" si="326"/>
        <v>Completar</v>
      </c>
      <c r="GQ96" s="134"/>
      <c r="GR96" s="134"/>
      <c r="GS96" s="134"/>
      <c r="GT96" s="136" t="str">
        <f t="shared" si="327"/>
        <v>Completar</v>
      </c>
      <c r="GU96" s="137" t="str">
        <f t="shared" si="328"/>
        <v>Completar</v>
      </c>
      <c r="GV96" s="137" t="str">
        <f t="shared" si="329"/>
        <v>Completar</v>
      </c>
      <c r="GW96" s="135"/>
      <c r="GX96" s="136" t="str">
        <f t="shared" si="330"/>
        <v>Completar</v>
      </c>
      <c r="GY96" s="237">
        <f t="shared" si="443"/>
        <v>0</v>
      </c>
      <c r="GZ96" s="238">
        <f t="shared" si="444"/>
        <v>0</v>
      </c>
      <c r="HA96" s="239" t="str">
        <f>IFERROR(IF(GZ96&gt;20*GM96,'Referencia Parámetros'!$D$20,IF(GZ96&gt;10*GM96,'Referencia Parámetros'!$D$21,IF(GZ96&gt;5*GM96,'Referencia Parámetros'!$D$22, IF(GZ96&gt;1,'Referencia Parámetros'!$D$23,"NO APLICA")))),"")</f>
        <v/>
      </c>
      <c r="HB96" s="240" t="str">
        <f t="shared" si="378"/>
        <v/>
      </c>
      <c r="HC96" s="241">
        <f t="shared" si="379"/>
        <v>0</v>
      </c>
      <c r="HD96" s="234">
        <f t="shared" si="445"/>
        <v>0</v>
      </c>
      <c r="HE96" s="234">
        <f t="shared" si="380"/>
        <v>0</v>
      </c>
      <c r="HF96" s="234">
        <f t="shared" si="446"/>
        <v>0</v>
      </c>
      <c r="HG96" s="242">
        <f t="shared" si="447"/>
        <v>0</v>
      </c>
      <c r="HI96" s="234">
        <f t="shared" si="448"/>
        <v>84</v>
      </c>
      <c r="HJ96" s="235" t="str">
        <f t="shared" si="381"/>
        <v/>
      </c>
      <c r="HK96" s="236" t="str">
        <f>IFERROR(+VLOOKUP(HJ96,'Referencia Parámetros'!$A$2:$B$15,2),"")</f>
        <v/>
      </c>
      <c r="HL96" s="1"/>
      <c r="HM96" s="1"/>
      <c r="HN96" s="136" t="str">
        <f t="shared" si="331"/>
        <v>Completar</v>
      </c>
      <c r="HO96" s="134"/>
      <c r="HP96" s="134"/>
      <c r="HQ96" s="134"/>
      <c r="HR96" s="136" t="str">
        <f t="shared" si="332"/>
        <v>Completar</v>
      </c>
      <c r="HS96" s="137" t="str">
        <f t="shared" si="333"/>
        <v>Completar</v>
      </c>
      <c r="HT96" s="137" t="str">
        <f t="shared" si="334"/>
        <v>Completar</v>
      </c>
      <c r="HU96" s="135"/>
      <c r="HV96" s="136" t="str">
        <f t="shared" si="335"/>
        <v>Completar</v>
      </c>
      <c r="HW96" s="237">
        <f t="shared" si="449"/>
        <v>0</v>
      </c>
      <c r="HX96" s="238">
        <f t="shared" si="450"/>
        <v>0</v>
      </c>
      <c r="HY96" s="239" t="str">
        <f>IFERROR(IF(HX96&gt;20*HK96,'Referencia Parámetros'!$D$20,IF(HX96&gt;10*HK96,'Referencia Parámetros'!$D$21,IF(HX96&gt;5*HK96,'Referencia Parámetros'!$D$22, IF(HX96&gt;1,'Referencia Parámetros'!$D$23,"NO APLICA")))),"")</f>
        <v/>
      </c>
      <c r="HZ96" s="240" t="str">
        <f t="shared" si="382"/>
        <v/>
      </c>
      <c r="IA96" s="241">
        <f t="shared" si="383"/>
        <v>0</v>
      </c>
      <c r="IB96" s="234">
        <f t="shared" si="451"/>
        <v>0</v>
      </c>
      <c r="IC96" s="234">
        <f t="shared" si="384"/>
        <v>0</v>
      </c>
      <c r="ID96" s="234">
        <f t="shared" si="452"/>
        <v>0</v>
      </c>
      <c r="IE96" s="242">
        <f t="shared" si="453"/>
        <v>0</v>
      </c>
      <c r="IG96" s="234">
        <f t="shared" si="454"/>
        <v>84</v>
      </c>
      <c r="IH96" s="235" t="str">
        <f t="shared" si="385"/>
        <v/>
      </c>
      <c r="II96" s="236" t="str">
        <f>IFERROR(+VLOOKUP(IH96,'Referencia Parámetros'!$A$2:$B$15,2),"")</f>
        <v/>
      </c>
      <c r="IJ96" s="1"/>
      <c r="IK96" s="1"/>
      <c r="IL96" s="136" t="str">
        <f t="shared" si="336"/>
        <v>Completar</v>
      </c>
      <c r="IM96" s="134"/>
      <c r="IN96" s="134"/>
      <c r="IO96" s="134"/>
      <c r="IP96" s="136" t="str">
        <f t="shared" si="337"/>
        <v>Completar</v>
      </c>
      <c r="IQ96" s="137" t="str">
        <f t="shared" si="338"/>
        <v>Completar</v>
      </c>
      <c r="IR96" s="137" t="str">
        <f t="shared" si="339"/>
        <v>Completar</v>
      </c>
      <c r="IS96" s="135"/>
      <c r="IT96" s="136" t="str">
        <f t="shared" si="340"/>
        <v>Completar</v>
      </c>
      <c r="IU96" s="237">
        <f t="shared" si="455"/>
        <v>0</v>
      </c>
      <c r="IV96" s="238">
        <f t="shared" si="456"/>
        <v>0</v>
      </c>
      <c r="IW96" s="239" t="str">
        <f>IFERROR(IF(IV96&gt;20*II96,'Referencia Parámetros'!$D$20,IF(IV96&gt;10*II96,'Referencia Parámetros'!$D$21,IF(IV96&gt;5*II96,'Referencia Parámetros'!$D$22, IF(IV96&gt;1,'Referencia Parámetros'!$D$23,"NO APLICA")))),"")</f>
        <v/>
      </c>
      <c r="IX96" s="240" t="str">
        <f t="shared" si="386"/>
        <v/>
      </c>
      <c r="IY96" s="241">
        <f t="shared" si="387"/>
        <v>0</v>
      </c>
      <c r="IZ96" s="234">
        <f t="shared" si="457"/>
        <v>0</v>
      </c>
      <c r="JA96" s="234">
        <f t="shared" si="388"/>
        <v>0</v>
      </c>
      <c r="JB96" s="234">
        <f t="shared" si="458"/>
        <v>0</v>
      </c>
      <c r="JC96" s="242">
        <f t="shared" si="459"/>
        <v>0</v>
      </c>
      <c r="JD96" s="198"/>
      <c r="JE96" s="234">
        <f t="shared" si="460"/>
        <v>84</v>
      </c>
      <c r="JF96" s="235" t="str">
        <f t="shared" si="389"/>
        <v/>
      </c>
      <c r="JG96" s="236" t="str">
        <f>IFERROR(+VLOOKUP(JF96,'Referencia Parámetros'!$A$2:$B$15,2),"")</f>
        <v/>
      </c>
      <c r="JH96" s="1"/>
      <c r="JI96" s="1"/>
      <c r="JJ96" s="136" t="str">
        <f t="shared" si="341"/>
        <v>Completar</v>
      </c>
      <c r="JK96" s="134"/>
      <c r="JL96" s="134"/>
      <c r="JM96" s="134"/>
      <c r="JN96" s="136" t="str">
        <f t="shared" si="342"/>
        <v>Completar</v>
      </c>
      <c r="JO96" s="137" t="str">
        <f t="shared" si="343"/>
        <v>Completar</v>
      </c>
      <c r="JP96" s="137" t="str">
        <f t="shared" si="344"/>
        <v>Completar</v>
      </c>
      <c r="JQ96" s="135"/>
      <c r="JR96" s="136" t="str">
        <f t="shared" si="345"/>
        <v>Completar</v>
      </c>
      <c r="JS96" s="237">
        <f t="shared" si="461"/>
        <v>0</v>
      </c>
      <c r="JT96" s="238">
        <f t="shared" si="462"/>
        <v>0</v>
      </c>
      <c r="JU96" s="239" t="str">
        <f>IFERROR(IF(JT96&gt;20*JG96,'Referencia Parámetros'!$D$20,IF(JT96&gt;10*JG96,'Referencia Parámetros'!$D$21,IF(JT96&gt;5*JG96,'Referencia Parámetros'!$D$22, IF(JT96&gt;1,'Referencia Parámetros'!$D$23,"NO APLICA")))),"")</f>
        <v/>
      </c>
      <c r="JV96" s="240" t="str">
        <f t="shared" si="390"/>
        <v/>
      </c>
      <c r="JW96" s="241">
        <f t="shared" si="391"/>
        <v>0</v>
      </c>
      <c r="JX96" s="234">
        <f t="shared" si="463"/>
        <v>0</v>
      </c>
      <c r="JY96" s="234">
        <f t="shared" si="392"/>
        <v>0</v>
      </c>
      <c r="JZ96" s="234">
        <f t="shared" si="464"/>
        <v>0</v>
      </c>
      <c r="KA96" s="242">
        <f t="shared" si="465"/>
        <v>0</v>
      </c>
    </row>
    <row r="97" spans="1:287" x14ac:dyDescent="0.25">
      <c r="A97" s="234">
        <f t="shared" si="393"/>
        <v>85</v>
      </c>
      <c r="B97" s="235" t="str">
        <f t="shared" si="394"/>
        <v/>
      </c>
      <c r="C97" s="236" t="str">
        <f>+IFERROR(VLOOKUP(B97,'Referencia Parámetros'!$A$2:$B$18,2),"")</f>
        <v/>
      </c>
      <c r="D97" s="1"/>
      <c r="E97" s="1"/>
      <c r="F97" s="136" t="str">
        <f>IFERROR(+VLOOKUP(D97,'Año 1'!JI$14:JK$113,3,FALSE),"Completar")</f>
        <v>Completar</v>
      </c>
      <c r="G97" s="134"/>
      <c r="H97" s="134"/>
      <c r="I97" s="134"/>
      <c r="J97" s="136" t="str">
        <f>+IFERROR(VLOOKUP(D97,'Año 1'!JI$14:JS$113,7,0),"Completar")</f>
        <v>Completar</v>
      </c>
      <c r="K97" s="137" t="str">
        <f>IFERROR(VLOOKUP(D97,'Año 1'!JI$14:JS$113,8,FALSE),"Completar")</f>
        <v>Completar</v>
      </c>
      <c r="L97" s="137" t="str">
        <f>IFERROR(VLOOKUP(D97,'Año 1'!JI$14:JS$113,9,FALSE),"Completar")</f>
        <v>Completar</v>
      </c>
      <c r="M97" s="135"/>
      <c r="N97" s="136" t="str">
        <f>IFERROR(VLOOKUP(D97,'Año 1'!JI$14:JS$113,11,FALSE),"Completar")</f>
        <v>Completar</v>
      </c>
      <c r="O97" s="237">
        <f t="shared" si="395"/>
        <v>0</v>
      </c>
      <c r="P97" s="238">
        <f t="shared" si="396"/>
        <v>0</v>
      </c>
      <c r="Q97" s="239" t="str">
        <f>IFERROR(IF(P97&gt;20*C97,'Referencia Parámetros'!$D$20,IF(P97&gt;10*C97,'Referencia Parámetros'!$D$21,IF(P97&gt;5*C97,'Referencia Parámetros'!$D$22, IF(P97&gt;1,'Referencia Parámetros'!$D$23,"NO APLICA")))),"")</f>
        <v/>
      </c>
      <c r="R97" s="240" t="str">
        <f t="shared" si="346"/>
        <v/>
      </c>
      <c r="S97" s="241">
        <f t="shared" si="347"/>
        <v>0</v>
      </c>
      <c r="T97" s="234">
        <f t="shared" si="397"/>
        <v>0</v>
      </c>
      <c r="U97" s="234">
        <f t="shared" si="348"/>
        <v>0</v>
      </c>
      <c r="V97" s="234">
        <f t="shared" si="398"/>
        <v>0</v>
      </c>
      <c r="W97" s="242">
        <f t="shared" si="399"/>
        <v>0</v>
      </c>
      <c r="Y97" s="234">
        <f t="shared" si="400"/>
        <v>85</v>
      </c>
      <c r="Z97" s="235" t="str">
        <f t="shared" si="349"/>
        <v/>
      </c>
      <c r="AA97" s="236" t="str">
        <f>IFERROR(VLOOKUP(Z97,'Referencia Parámetros'!$A$2:$B$15,2),"")</f>
        <v/>
      </c>
      <c r="AB97" s="1"/>
      <c r="AC97" s="1"/>
      <c r="AD97" s="136" t="str">
        <f t="shared" si="291"/>
        <v>Completar</v>
      </c>
      <c r="AE97" s="134"/>
      <c r="AF97" s="134"/>
      <c r="AG97" s="134"/>
      <c r="AH97" s="136" t="str">
        <f t="shared" si="292"/>
        <v>Completar</v>
      </c>
      <c r="AI97" s="137" t="str">
        <f t="shared" si="293"/>
        <v>Completar</v>
      </c>
      <c r="AJ97" s="137" t="str">
        <f t="shared" si="294"/>
        <v>Completar</v>
      </c>
      <c r="AK97" s="135"/>
      <c r="AL97" s="136" t="str">
        <f t="shared" si="295"/>
        <v>Completar</v>
      </c>
      <c r="AM97" s="237">
        <f t="shared" si="401"/>
        <v>0</v>
      </c>
      <c r="AN97" s="238">
        <f t="shared" si="402"/>
        <v>0</v>
      </c>
      <c r="AO97" s="239" t="str">
        <f>IFERROR(IF(AN97&gt;20*AA97,'Referencia Parámetros'!$D$20,IF(AN97&gt;10*AA97,'Referencia Parámetros'!$D$21,IF(AN97&gt;5*AA97,'Referencia Parámetros'!$D$22, IF(AN97&gt;1,'Referencia Parámetros'!$D$23,"NO APLICA")))),"")</f>
        <v/>
      </c>
      <c r="AP97" s="240" t="str">
        <f t="shared" si="350"/>
        <v/>
      </c>
      <c r="AQ97" s="241">
        <f t="shared" si="351"/>
        <v>0</v>
      </c>
      <c r="AR97" s="234">
        <f t="shared" si="403"/>
        <v>0</v>
      </c>
      <c r="AS97" s="234">
        <f t="shared" si="352"/>
        <v>0</v>
      </c>
      <c r="AT97" s="234">
        <f t="shared" si="404"/>
        <v>0</v>
      </c>
      <c r="AU97" s="242">
        <f t="shared" si="405"/>
        <v>0</v>
      </c>
      <c r="AW97" s="234">
        <f t="shared" si="406"/>
        <v>85</v>
      </c>
      <c r="AX97" s="235" t="str">
        <f t="shared" si="353"/>
        <v/>
      </c>
      <c r="AY97" s="236" t="str">
        <f>IFERROR(VLOOKUP(AX97,'Referencia Parámetros'!$A$2:$B$15,2),"")</f>
        <v/>
      </c>
      <c r="AZ97" s="1"/>
      <c r="BA97" s="1"/>
      <c r="BB97" s="136" t="str">
        <f t="shared" si="296"/>
        <v>Completar</v>
      </c>
      <c r="BC97" s="134"/>
      <c r="BD97" s="134"/>
      <c r="BE97" s="134"/>
      <c r="BF97" s="136" t="str">
        <f t="shared" si="297"/>
        <v>Completar</v>
      </c>
      <c r="BG97" s="137" t="str">
        <f t="shared" si="298"/>
        <v>Completar</v>
      </c>
      <c r="BH97" s="137" t="str">
        <f t="shared" si="299"/>
        <v>Completar</v>
      </c>
      <c r="BI97" s="135"/>
      <c r="BJ97" s="136" t="str">
        <f t="shared" si="300"/>
        <v>Completar</v>
      </c>
      <c r="BK97" s="237">
        <f t="shared" si="407"/>
        <v>0</v>
      </c>
      <c r="BL97" s="238">
        <f t="shared" si="408"/>
        <v>0</v>
      </c>
      <c r="BM97" s="239" t="str">
        <f>IFERROR(IF(BL97&gt;20*AY97,'Referencia Parámetros'!$D$20,IF(BL97&gt;10*AY97,'Referencia Parámetros'!$D$21,IF(BL97&gt;5*AY97,'Referencia Parámetros'!$D$22, IF(BL97&gt;1,'Referencia Parámetros'!$D$23,"NO APLICA")))),"")</f>
        <v/>
      </c>
      <c r="BN97" s="240" t="str">
        <f t="shared" si="354"/>
        <v/>
      </c>
      <c r="BO97" s="241">
        <f t="shared" si="355"/>
        <v>0</v>
      </c>
      <c r="BP97" s="234">
        <f t="shared" si="409"/>
        <v>0</v>
      </c>
      <c r="BQ97" s="234">
        <f t="shared" si="356"/>
        <v>0</v>
      </c>
      <c r="BR97" s="234">
        <f t="shared" si="410"/>
        <v>0</v>
      </c>
      <c r="BS97" s="242">
        <f t="shared" si="411"/>
        <v>0</v>
      </c>
      <c r="BU97" s="234">
        <f t="shared" si="412"/>
        <v>85</v>
      </c>
      <c r="BV97" s="235" t="str">
        <f t="shared" si="357"/>
        <v/>
      </c>
      <c r="BW97" s="236" t="str">
        <f>IFERROR(VLOOKUP(BV97,'Referencia Parámetros'!$A$2:$B$15,2),"")</f>
        <v/>
      </c>
      <c r="BX97" s="1"/>
      <c r="BY97" s="1"/>
      <c r="BZ97" s="136" t="str">
        <f t="shared" si="301"/>
        <v>Completar</v>
      </c>
      <c r="CA97" s="134"/>
      <c r="CB97" s="134"/>
      <c r="CC97" s="134"/>
      <c r="CD97" s="136" t="str">
        <f t="shared" si="302"/>
        <v>Completar</v>
      </c>
      <c r="CE97" s="137" t="str">
        <f t="shared" si="303"/>
        <v>Completar</v>
      </c>
      <c r="CF97" s="137" t="str">
        <f t="shared" si="304"/>
        <v>Completar</v>
      </c>
      <c r="CG97" s="135"/>
      <c r="CH97" s="136" t="str">
        <f t="shared" si="305"/>
        <v>Completar</v>
      </c>
      <c r="CI97" s="237">
        <f t="shared" si="413"/>
        <v>0</v>
      </c>
      <c r="CJ97" s="238">
        <f t="shared" si="414"/>
        <v>0</v>
      </c>
      <c r="CK97" s="239" t="str">
        <f>IFERROR(IF(CJ97&gt;20*BW97,'Referencia Parámetros'!$D$20,IF(CJ97&gt;10*BW97,'Referencia Parámetros'!$D$21,IF(CJ97&gt;5*BW97,'Referencia Parámetros'!$D$22, IF(CJ97&gt;1,'Referencia Parámetros'!$D$23,"NO APLICA")))),"")</f>
        <v/>
      </c>
      <c r="CL97" s="240" t="str">
        <f t="shared" si="358"/>
        <v/>
      </c>
      <c r="CM97" s="241">
        <f t="shared" si="359"/>
        <v>0</v>
      </c>
      <c r="CN97" s="234">
        <f t="shared" si="415"/>
        <v>0</v>
      </c>
      <c r="CO97" s="234">
        <f t="shared" si="360"/>
        <v>0</v>
      </c>
      <c r="CP97" s="234">
        <f t="shared" si="416"/>
        <v>0</v>
      </c>
      <c r="CQ97" s="242">
        <f t="shared" si="417"/>
        <v>0</v>
      </c>
      <c r="CS97" s="234">
        <f t="shared" si="418"/>
        <v>85</v>
      </c>
      <c r="CT97" s="235" t="str">
        <f t="shared" si="361"/>
        <v/>
      </c>
      <c r="CU97" s="236" t="str">
        <f>IFERROR(+VLOOKUP(CT97,'Referencia Parámetros'!$A$2:$B$15,2),"")</f>
        <v/>
      </c>
      <c r="CV97" s="1"/>
      <c r="CW97" s="1"/>
      <c r="CX97" s="136" t="str">
        <f t="shared" si="306"/>
        <v>Completar</v>
      </c>
      <c r="CY97" s="134"/>
      <c r="CZ97" s="134"/>
      <c r="DA97" s="134"/>
      <c r="DB97" s="136" t="str">
        <f t="shared" si="307"/>
        <v>Completar</v>
      </c>
      <c r="DC97" s="137" t="str">
        <f t="shared" si="308"/>
        <v>Completar</v>
      </c>
      <c r="DD97" s="137" t="str">
        <f t="shared" si="309"/>
        <v>Completar</v>
      </c>
      <c r="DE97" s="135"/>
      <c r="DF97" s="136" t="str">
        <f t="shared" si="310"/>
        <v>Completar</v>
      </c>
      <c r="DG97" s="237">
        <f t="shared" si="419"/>
        <v>0</v>
      </c>
      <c r="DH97" s="238">
        <f t="shared" si="420"/>
        <v>0</v>
      </c>
      <c r="DI97" s="239" t="str">
        <f>IFERROR(IF(DH97&gt;20*CU97,'Referencia Parámetros'!$D$20,IF(DH97&gt;10*CU97,'Referencia Parámetros'!$D$21,IF(DH97&gt;5*CU97,'Referencia Parámetros'!$D$22, IF(DH97&gt;1,'Referencia Parámetros'!$D$23,"NO APLICA")))),"")</f>
        <v/>
      </c>
      <c r="DJ97" s="240" t="str">
        <f t="shared" si="362"/>
        <v/>
      </c>
      <c r="DK97" s="241">
        <f t="shared" si="363"/>
        <v>0</v>
      </c>
      <c r="DL97" s="234">
        <f t="shared" si="421"/>
        <v>0</v>
      </c>
      <c r="DM97" s="234">
        <f t="shared" si="364"/>
        <v>0</v>
      </c>
      <c r="DN97" s="234">
        <f t="shared" si="422"/>
        <v>0</v>
      </c>
      <c r="DO97" s="242">
        <f t="shared" si="423"/>
        <v>0</v>
      </c>
      <c r="DQ97" s="234">
        <f t="shared" si="424"/>
        <v>85</v>
      </c>
      <c r="DR97" s="235" t="str">
        <f t="shared" si="365"/>
        <v/>
      </c>
      <c r="DS97" s="236" t="str">
        <f>IFERROR(+VLOOKUP(DR97,'Referencia Parámetros'!$A$2:$B$15,2),"")</f>
        <v/>
      </c>
      <c r="DT97" s="1"/>
      <c r="DU97" s="1"/>
      <c r="DV97" s="136" t="str">
        <f t="shared" si="311"/>
        <v>Completar</v>
      </c>
      <c r="DW97" s="134"/>
      <c r="DX97" s="134"/>
      <c r="DY97" s="134"/>
      <c r="DZ97" s="136" t="str">
        <f t="shared" si="312"/>
        <v>Completar</v>
      </c>
      <c r="EA97" s="137" t="str">
        <f t="shared" si="313"/>
        <v>Completar</v>
      </c>
      <c r="EB97" s="137" t="str">
        <f t="shared" si="314"/>
        <v>Completar</v>
      </c>
      <c r="EC97" s="135"/>
      <c r="ED97" s="136" t="str">
        <f t="shared" si="315"/>
        <v>Completar</v>
      </c>
      <c r="EE97" s="237">
        <f t="shared" si="425"/>
        <v>0</v>
      </c>
      <c r="EF97" s="238">
        <f t="shared" si="426"/>
        <v>0</v>
      </c>
      <c r="EG97" s="239" t="str">
        <f>IFERROR(IF(EF97&gt;20*DS97,'Referencia Parámetros'!$D$20,IF(EF97&gt;10*DS97,'Referencia Parámetros'!$D$21,IF(EF97&gt;5*DS97,'Referencia Parámetros'!$D$22, IF(EF97&gt;1,'Referencia Parámetros'!$D$23,"NO APLICA")))),"")</f>
        <v/>
      </c>
      <c r="EH97" s="240" t="str">
        <f t="shared" si="366"/>
        <v/>
      </c>
      <c r="EI97" s="241">
        <f t="shared" si="367"/>
        <v>0</v>
      </c>
      <c r="EJ97" s="234">
        <f t="shared" si="427"/>
        <v>0</v>
      </c>
      <c r="EK97" s="234">
        <f t="shared" si="368"/>
        <v>0</v>
      </c>
      <c r="EL97" s="234">
        <f t="shared" si="428"/>
        <v>0</v>
      </c>
      <c r="EM97" s="242">
        <f t="shared" si="429"/>
        <v>0</v>
      </c>
      <c r="EO97" s="234">
        <f t="shared" si="430"/>
        <v>85</v>
      </c>
      <c r="EP97" s="235" t="str">
        <f t="shared" si="369"/>
        <v/>
      </c>
      <c r="EQ97" s="236" t="str">
        <f>IFERROR(+VLOOKUP(EP97,'Referencia Parámetros'!$A$2:$B$15,2),"")</f>
        <v/>
      </c>
      <c r="ER97" s="1"/>
      <c r="ES97" s="1"/>
      <c r="ET97" s="136" t="str">
        <f t="shared" si="316"/>
        <v>Completar</v>
      </c>
      <c r="EU97" s="134"/>
      <c r="EV97" s="134"/>
      <c r="EW97" s="134"/>
      <c r="EX97" s="136" t="str">
        <f t="shared" si="317"/>
        <v>Completar</v>
      </c>
      <c r="EY97" s="137" t="str">
        <f t="shared" si="318"/>
        <v>Completar</v>
      </c>
      <c r="EZ97" s="137" t="str">
        <f t="shared" si="319"/>
        <v>Completar</v>
      </c>
      <c r="FA97" s="135"/>
      <c r="FB97" s="136" t="str">
        <f t="shared" si="320"/>
        <v>Completar</v>
      </c>
      <c r="FC97" s="237">
        <f t="shared" si="431"/>
        <v>0</v>
      </c>
      <c r="FD97" s="238">
        <f t="shared" si="432"/>
        <v>0</v>
      </c>
      <c r="FE97" s="239" t="str">
        <f>IFERROR(IF(FD97&gt;20*EQ97,'Referencia Parámetros'!$D$20,IF(FD97&gt;10*EQ97,'Referencia Parámetros'!$D$21,IF(FD97&gt;5*EQ97,'Referencia Parámetros'!$D$22, IF(FD97&gt;1,'Referencia Parámetros'!$D$23,"NO APLICA")))),"")</f>
        <v/>
      </c>
      <c r="FF97" s="240" t="str">
        <f t="shared" si="370"/>
        <v/>
      </c>
      <c r="FG97" s="241">
        <f t="shared" si="371"/>
        <v>0</v>
      </c>
      <c r="FH97" s="234">
        <f t="shared" si="433"/>
        <v>0</v>
      </c>
      <c r="FI97" s="234">
        <f t="shared" si="372"/>
        <v>0</v>
      </c>
      <c r="FJ97" s="234">
        <f t="shared" si="434"/>
        <v>0</v>
      </c>
      <c r="FK97" s="242">
        <f t="shared" si="435"/>
        <v>0</v>
      </c>
      <c r="FM97" s="234">
        <f t="shared" si="436"/>
        <v>85</v>
      </c>
      <c r="FN97" s="235" t="str">
        <f t="shared" si="373"/>
        <v/>
      </c>
      <c r="FO97" s="236" t="str">
        <f>IFERROR(+VLOOKUP(FN97,'Referencia Parámetros'!$A$2:$B$15,2),"")</f>
        <v/>
      </c>
      <c r="FP97" s="1"/>
      <c r="FQ97" s="1"/>
      <c r="FR97" s="136" t="str">
        <f t="shared" si="321"/>
        <v>Completar</v>
      </c>
      <c r="FS97" s="134"/>
      <c r="FT97" s="134"/>
      <c r="FU97" s="134"/>
      <c r="FV97" s="136" t="str">
        <f t="shared" si="322"/>
        <v>Completar</v>
      </c>
      <c r="FW97" s="137" t="str">
        <f t="shared" si="323"/>
        <v>Completar</v>
      </c>
      <c r="FX97" s="137" t="str">
        <f t="shared" si="324"/>
        <v>Completar</v>
      </c>
      <c r="FY97" s="135"/>
      <c r="FZ97" s="136" t="str">
        <f t="shared" si="325"/>
        <v>Completar</v>
      </c>
      <c r="GA97" s="237">
        <f t="shared" si="437"/>
        <v>0</v>
      </c>
      <c r="GB97" s="238">
        <f t="shared" si="438"/>
        <v>0</v>
      </c>
      <c r="GC97" s="239" t="str">
        <f>IFERROR(IF(GB97&gt;20*FO97,'Referencia Parámetros'!$D$20,IF(GB97&gt;10*FO97,'Referencia Parámetros'!$D$21,IF(GB97&gt;5*FO97,'Referencia Parámetros'!$D$22, IF(GB97&gt;1,'Referencia Parámetros'!$D$23,"NO APLICA")))),"")</f>
        <v/>
      </c>
      <c r="GD97" s="240" t="str">
        <f t="shared" si="374"/>
        <v/>
      </c>
      <c r="GE97" s="241">
        <f t="shared" si="375"/>
        <v>0</v>
      </c>
      <c r="GF97" s="234">
        <f t="shared" si="439"/>
        <v>0</v>
      </c>
      <c r="GG97" s="234">
        <f t="shared" si="376"/>
        <v>0</v>
      </c>
      <c r="GH97" s="234">
        <f t="shared" si="440"/>
        <v>0</v>
      </c>
      <c r="GI97" s="242">
        <f t="shared" si="441"/>
        <v>0</v>
      </c>
      <c r="GK97" s="234">
        <f t="shared" si="442"/>
        <v>85</v>
      </c>
      <c r="GL97" s="235" t="str">
        <f t="shared" si="377"/>
        <v/>
      </c>
      <c r="GM97" s="236" t="str">
        <f>IFERROR(+VLOOKUP(GL97,'Referencia Parámetros'!$A$2:$B$15,2),"")</f>
        <v/>
      </c>
      <c r="GN97" s="1"/>
      <c r="GO97" s="1"/>
      <c r="GP97" s="136" t="str">
        <f t="shared" si="326"/>
        <v>Completar</v>
      </c>
      <c r="GQ97" s="134"/>
      <c r="GR97" s="134"/>
      <c r="GS97" s="134"/>
      <c r="GT97" s="136" t="str">
        <f t="shared" si="327"/>
        <v>Completar</v>
      </c>
      <c r="GU97" s="137" t="str">
        <f t="shared" si="328"/>
        <v>Completar</v>
      </c>
      <c r="GV97" s="137" t="str">
        <f t="shared" si="329"/>
        <v>Completar</v>
      </c>
      <c r="GW97" s="135"/>
      <c r="GX97" s="136" t="str">
        <f t="shared" si="330"/>
        <v>Completar</v>
      </c>
      <c r="GY97" s="237">
        <f t="shared" si="443"/>
        <v>0</v>
      </c>
      <c r="GZ97" s="238">
        <f t="shared" si="444"/>
        <v>0</v>
      </c>
      <c r="HA97" s="239" t="str">
        <f>IFERROR(IF(GZ97&gt;20*GM97,'Referencia Parámetros'!$D$20,IF(GZ97&gt;10*GM97,'Referencia Parámetros'!$D$21,IF(GZ97&gt;5*GM97,'Referencia Parámetros'!$D$22, IF(GZ97&gt;1,'Referencia Parámetros'!$D$23,"NO APLICA")))),"")</f>
        <v/>
      </c>
      <c r="HB97" s="240" t="str">
        <f t="shared" si="378"/>
        <v/>
      </c>
      <c r="HC97" s="241">
        <f t="shared" si="379"/>
        <v>0</v>
      </c>
      <c r="HD97" s="234">
        <f t="shared" si="445"/>
        <v>0</v>
      </c>
      <c r="HE97" s="234">
        <f t="shared" si="380"/>
        <v>0</v>
      </c>
      <c r="HF97" s="234">
        <f t="shared" si="446"/>
        <v>0</v>
      </c>
      <c r="HG97" s="242">
        <f t="shared" si="447"/>
        <v>0</v>
      </c>
      <c r="HI97" s="234">
        <f t="shared" si="448"/>
        <v>85</v>
      </c>
      <c r="HJ97" s="235" t="str">
        <f t="shared" si="381"/>
        <v/>
      </c>
      <c r="HK97" s="236" t="str">
        <f>IFERROR(+VLOOKUP(HJ97,'Referencia Parámetros'!$A$2:$B$15,2),"")</f>
        <v/>
      </c>
      <c r="HL97" s="1"/>
      <c r="HM97" s="1"/>
      <c r="HN97" s="136" t="str">
        <f t="shared" si="331"/>
        <v>Completar</v>
      </c>
      <c r="HO97" s="134"/>
      <c r="HP97" s="134"/>
      <c r="HQ97" s="134"/>
      <c r="HR97" s="136" t="str">
        <f t="shared" si="332"/>
        <v>Completar</v>
      </c>
      <c r="HS97" s="137" t="str">
        <f t="shared" si="333"/>
        <v>Completar</v>
      </c>
      <c r="HT97" s="137" t="str">
        <f t="shared" si="334"/>
        <v>Completar</v>
      </c>
      <c r="HU97" s="135"/>
      <c r="HV97" s="136" t="str">
        <f t="shared" si="335"/>
        <v>Completar</v>
      </c>
      <c r="HW97" s="237">
        <f t="shared" si="449"/>
        <v>0</v>
      </c>
      <c r="HX97" s="238">
        <f t="shared" si="450"/>
        <v>0</v>
      </c>
      <c r="HY97" s="239" t="str">
        <f>IFERROR(IF(HX97&gt;20*HK97,'Referencia Parámetros'!$D$20,IF(HX97&gt;10*HK97,'Referencia Parámetros'!$D$21,IF(HX97&gt;5*HK97,'Referencia Parámetros'!$D$22, IF(HX97&gt;1,'Referencia Parámetros'!$D$23,"NO APLICA")))),"")</f>
        <v/>
      </c>
      <c r="HZ97" s="240" t="str">
        <f t="shared" si="382"/>
        <v/>
      </c>
      <c r="IA97" s="241">
        <f t="shared" si="383"/>
        <v>0</v>
      </c>
      <c r="IB97" s="234">
        <f t="shared" si="451"/>
        <v>0</v>
      </c>
      <c r="IC97" s="234">
        <f t="shared" si="384"/>
        <v>0</v>
      </c>
      <c r="ID97" s="234">
        <f t="shared" si="452"/>
        <v>0</v>
      </c>
      <c r="IE97" s="242">
        <f t="shared" si="453"/>
        <v>0</v>
      </c>
      <c r="IG97" s="234">
        <f t="shared" si="454"/>
        <v>85</v>
      </c>
      <c r="IH97" s="235" t="str">
        <f t="shared" si="385"/>
        <v/>
      </c>
      <c r="II97" s="236" t="str">
        <f>IFERROR(+VLOOKUP(IH97,'Referencia Parámetros'!$A$2:$B$15,2),"")</f>
        <v/>
      </c>
      <c r="IJ97" s="1"/>
      <c r="IK97" s="1"/>
      <c r="IL97" s="136" t="str">
        <f t="shared" si="336"/>
        <v>Completar</v>
      </c>
      <c r="IM97" s="134"/>
      <c r="IN97" s="134"/>
      <c r="IO97" s="134"/>
      <c r="IP97" s="136" t="str">
        <f t="shared" si="337"/>
        <v>Completar</v>
      </c>
      <c r="IQ97" s="137" t="str">
        <f t="shared" si="338"/>
        <v>Completar</v>
      </c>
      <c r="IR97" s="137" t="str">
        <f t="shared" si="339"/>
        <v>Completar</v>
      </c>
      <c r="IS97" s="135"/>
      <c r="IT97" s="136" t="str">
        <f t="shared" si="340"/>
        <v>Completar</v>
      </c>
      <c r="IU97" s="237">
        <f t="shared" si="455"/>
        <v>0</v>
      </c>
      <c r="IV97" s="238">
        <f t="shared" si="456"/>
        <v>0</v>
      </c>
      <c r="IW97" s="239" t="str">
        <f>IFERROR(IF(IV97&gt;20*II97,'Referencia Parámetros'!$D$20,IF(IV97&gt;10*II97,'Referencia Parámetros'!$D$21,IF(IV97&gt;5*II97,'Referencia Parámetros'!$D$22, IF(IV97&gt;1,'Referencia Parámetros'!$D$23,"NO APLICA")))),"")</f>
        <v/>
      </c>
      <c r="IX97" s="240" t="str">
        <f t="shared" si="386"/>
        <v/>
      </c>
      <c r="IY97" s="241">
        <f t="shared" si="387"/>
        <v>0</v>
      </c>
      <c r="IZ97" s="234">
        <f t="shared" si="457"/>
        <v>0</v>
      </c>
      <c r="JA97" s="234">
        <f t="shared" si="388"/>
        <v>0</v>
      </c>
      <c r="JB97" s="234">
        <f t="shared" si="458"/>
        <v>0</v>
      </c>
      <c r="JC97" s="242">
        <f t="shared" si="459"/>
        <v>0</v>
      </c>
      <c r="JD97" s="198"/>
      <c r="JE97" s="234">
        <f t="shared" si="460"/>
        <v>85</v>
      </c>
      <c r="JF97" s="235" t="str">
        <f t="shared" si="389"/>
        <v/>
      </c>
      <c r="JG97" s="236" t="str">
        <f>IFERROR(+VLOOKUP(JF97,'Referencia Parámetros'!$A$2:$B$15,2),"")</f>
        <v/>
      </c>
      <c r="JH97" s="1"/>
      <c r="JI97" s="1"/>
      <c r="JJ97" s="136" t="str">
        <f t="shared" si="341"/>
        <v>Completar</v>
      </c>
      <c r="JK97" s="134"/>
      <c r="JL97" s="134"/>
      <c r="JM97" s="134"/>
      <c r="JN97" s="136" t="str">
        <f t="shared" si="342"/>
        <v>Completar</v>
      </c>
      <c r="JO97" s="137" t="str">
        <f t="shared" si="343"/>
        <v>Completar</v>
      </c>
      <c r="JP97" s="137" t="str">
        <f t="shared" si="344"/>
        <v>Completar</v>
      </c>
      <c r="JQ97" s="135"/>
      <c r="JR97" s="136" t="str">
        <f t="shared" si="345"/>
        <v>Completar</v>
      </c>
      <c r="JS97" s="237">
        <f t="shared" si="461"/>
        <v>0</v>
      </c>
      <c r="JT97" s="238">
        <f t="shared" si="462"/>
        <v>0</v>
      </c>
      <c r="JU97" s="239" t="str">
        <f>IFERROR(IF(JT97&gt;20*JG97,'Referencia Parámetros'!$D$20,IF(JT97&gt;10*JG97,'Referencia Parámetros'!$D$21,IF(JT97&gt;5*JG97,'Referencia Parámetros'!$D$22, IF(JT97&gt;1,'Referencia Parámetros'!$D$23,"NO APLICA")))),"")</f>
        <v/>
      </c>
      <c r="JV97" s="240" t="str">
        <f t="shared" si="390"/>
        <v/>
      </c>
      <c r="JW97" s="241">
        <f t="shared" si="391"/>
        <v>0</v>
      </c>
      <c r="JX97" s="234">
        <f t="shared" si="463"/>
        <v>0</v>
      </c>
      <c r="JY97" s="234">
        <f t="shared" si="392"/>
        <v>0</v>
      </c>
      <c r="JZ97" s="234">
        <f t="shared" si="464"/>
        <v>0</v>
      </c>
      <c r="KA97" s="242">
        <f t="shared" si="465"/>
        <v>0</v>
      </c>
    </row>
    <row r="98" spans="1:287" x14ac:dyDescent="0.25">
      <c r="A98" s="234">
        <f t="shared" si="393"/>
        <v>86</v>
      </c>
      <c r="B98" s="235" t="str">
        <f t="shared" si="394"/>
        <v/>
      </c>
      <c r="C98" s="236" t="str">
        <f>+IFERROR(VLOOKUP(B98,'Referencia Parámetros'!$A$2:$B$18,2),"")</f>
        <v/>
      </c>
      <c r="D98" s="1"/>
      <c r="E98" s="1"/>
      <c r="F98" s="136" t="str">
        <f>IFERROR(+VLOOKUP(D98,'Año 1'!JI$14:JK$113,3,FALSE),"Completar")</f>
        <v>Completar</v>
      </c>
      <c r="G98" s="134"/>
      <c r="H98" s="134"/>
      <c r="I98" s="134"/>
      <c r="J98" s="136" t="str">
        <f>+IFERROR(VLOOKUP(D98,'Año 1'!JI$14:JS$113,7,0),"Completar")</f>
        <v>Completar</v>
      </c>
      <c r="K98" s="137" t="str">
        <f>IFERROR(VLOOKUP(D98,'Año 1'!JI$14:JS$113,8,FALSE),"Completar")</f>
        <v>Completar</v>
      </c>
      <c r="L98" s="137" t="str">
        <f>IFERROR(VLOOKUP(D98,'Año 1'!JI$14:JS$113,9,FALSE),"Completar")</f>
        <v>Completar</v>
      </c>
      <c r="M98" s="135"/>
      <c r="N98" s="136" t="str">
        <f>IFERROR(VLOOKUP(D98,'Año 1'!JI$14:JS$113,11,FALSE),"Completar")</f>
        <v>Completar</v>
      </c>
      <c r="O98" s="237">
        <f t="shared" si="395"/>
        <v>0</v>
      </c>
      <c r="P98" s="238">
        <f t="shared" si="396"/>
        <v>0</v>
      </c>
      <c r="Q98" s="239" t="str">
        <f>IFERROR(IF(P98&gt;20*C98,'Referencia Parámetros'!$D$20,IF(P98&gt;10*C98,'Referencia Parámetros'!$D$21,IF(P98&gt;5*C98,'Referencia Parámetros'!$D$22, IF(P98&gt;1,'Referencia Parámetros'!$D$23,"NO APLICA")))),"")</f>
        <v/>
      </c>
      <c r="R98" s="240" t="str">
        <f t="shared" si="346"/>
        <v/>
      </c>
      <c r="S98" s="241">
        <f t="shared" si="347"/>
        <v>0</v>
      </c>
      <c r="T98" s="234">
        <f t="shared" si="397"/>
        <v>0</v>
      </c>
      <c r="U98" s="234">
        <f t="shared" si="348"/>
        <v>0</v>
      </c>
      <c r="V98" s="234">
        <f t="shared" si="398"/>
        <v>0</v>
      </c>
      <c r="W98" s="242">
        <f t="shared" si="399"/>
        <v>0</v>
      </c>
      <c r="Y98" s="234">
        <f t="shared" si="400"/>
        <v>86</v>
      </c>
      <c r="Z98" s="235" t="str">
        <f t="shared" si="349"/>
        <v/>
      </c>
      <c r="AA98" s="236" t="str">
        <f>IFERROR(VLOOKUP(Z98,'Referencia Parámetros'!$A$2:$B$15,2),"")</f>
        <v/>
      </c>
      <c r="AB98" s="1"/>
      <c r="AC98" s="1"/>
      <c r="AD98" s="136" t="str">
        <f t="shared" si="291"/>
        <v>Completar</v>
      </c>
      <c r="AE98" s="134"/>
      <c r="AF98" s="134"/>
      <c r="AG98" s="134"/>
      <c r="AH98" s="136" t="str">
        <f t="shared" si="292"/>
        <v>Completar</v>
      </c>
      <c r="AI98" s="137" t="str">
        <f t="shared" si="293"/>
        <v>Completar</v>
      </c>
      <c r="AJ98" s="137" t="str">
        <f t="shared" si="294"/>
        <v>Completar</v>
      </c>
      <c r="AK98" s="135"/>
      <c r="AL98" s="136" t="str">
        <f t="shared" si="295"/>
        <v>Completar</v>
      </c>
      <c r="AM98" s="237">
        <f t="shared" si="401"/>
        <v>0</v>
      </c>
      <c r="AN98" s="238">
        <f t="shared" si="402"/>
        <v>0</v>
      </c>
      <c r="AO98" s="239" t="str">
        <f>IFERROR(IF(AN98&gt;20*AA98,'Referencia Parámetros'!$D$20,IF(AN98&gt;10*AA98,'Referencia Parámetros'!$D$21,IF(AN98&gt;5*AA98,'Referencia Parámetros'!$D$22, IF(AN98&gt;1,'Referencia Parámetros'!$D$23,"NO APLICA")))),"")</f>
        <v/>
      </c>
      <c r="AP98" s="240" t="str">
        <f t="shared" si="350"/>
        <v/>
      </c>
      <c r="AQ98" s="241">
        <f t="shared" si="351"/>
        <v>0</v>
      </c>
      <c r="AR98" s="234">
        <f t="shared" si="403"/>
        <v>0</v>
      </c>
      <c r="AS98" s="234">
        <f t="shared" si="352"/>
        <v>0</v>
      </c>
      <c r="AT98" s="234">
        <f t="shared" si="404"/>
        <v>0</v>
      </c>
      <c r="AU98" s="242">
        <f t="shared" si="405"/>
        <v>0</v>
      </c>
      <c r="AW98" s="234">
        <f t="shared" si="406"/>
        <v>86</v>
      </c>
      <c r="AX98" s="235" t="str">
        <f t="shared" si="353"/>
        <v/>
      </c>
      <c r="AY98" s="236" t="str">
        <f>IFERROR(VLOOKUP(AX98,'Referencia Parámetros'!$A$2:$B$15,2),"")</f>
        <v/>
      </c>
      <c r="AZ98" s="1"/>
      <c r="BA98" s="1"/>
      <c r="BB98" s="136" t="str">
        <f t="shared" si="296"/>
        <v>Completar</v>
      </c>
      <c r="BC98" s="134"/>
      <c r="BD98" s="134"/>
      <c r="BE98" s="134"/>
      <c r="BF98" s="136" t="str">
        <f t="shared" si="297"/>
        <v>Completar</v>
      </c>
      <c r="BG98" s="137" t="str">
        <f t="shared" si="298"/>
        <v>Completar</v>
      </c>
      <c r="BH98" s="137" t="str">
        <f t="shared" si="299"/>
        <v>Completar</v>
      </c>
      <c r="BI98" s="135"/>
      <c r="BJ98" s="136" t="str">
        <f t="shared" si="300"/>
        <v>Completar</v>
      </c>
      <c r="BK98" s="237">
        <f t="shared" si="407"/>
        <v>0</v>
      </c>
      <c r="BL98" s="238">
        <f t="shared" si="408"/>
        <v>0</v>
      </c>
      <c r="BM98" s="239" t="str">
        <f>IFERROR(IF(BL98&gt;20*AY98,'Referencia Parámetros'!$D$20,IF(BL98&gt;10*AY98,'Referencia Parámetros'!$D$21,IF(BL98&gt;5*AY98,'Referencia Parámetros'!$D$22, IF(BL98&gt;1,'Referencia Parámetros'!$D$23,"NO APLICA")))),"")</f>
        <v/>
      </c>
      <c r="BN98" s="240" t="str">
        <f t="shared" si="354"/>
        <v/>
      </c>
      <c r="BO98" s="241">
        <f t="shared" si="355"/>
        <v>0</v>
      </c>
      <c r="BP98" s="234">
        <f t="shared" si="409"/>
        <v>0</v>
      </c>
      <c r="BQ98" s="234">
        <f t="shared" si="356"/>
        <v>0</v>
      </c>
      <c r="BR98" s="234">
        <f t="shared" si="410"/>
        <v>0</v>
      </c>
      <c r="BS98" s="242">
        <f t="shared" si="411"/>
        <v>0</v>
      </c>
      <c r="BU98" s="234">
        <f t="shared" si="412"/>
        <v>86</v>
      </c>
      <c r="BV98" s="235" t="str">
        <f t="shared" si="357"/>
        <v/>
      </c>
      <c r="BW98" s="236" t="str">
        <f>IFERROR(VLOOKUP(BV98,'Referencia Parámetros'!$A$2:$B$15,2),"")</f>
        <v/>
      </c>
      <c r="BX98" s="1"/>
      <c r="BY98" s="1"/>
      <c r="BZ98" s="136" t="str">
        <f t="shared" si="301"/>
        <v>Completar</v>
      </c>
      <c r="CA98" s="134"/>
      <c r="CB98" s="134"/>
      <c r="CC98" s="134"/>
      <c r="CD98" s="136" t="str">
        <f t="shared" si="302"/>
        <v>Completar</v>
      </c>
      <c r="CE98" s="137" t="str">
        <f t="shared" si="303"/>
        <v>Completar</v>
      </c>
      <c r="CF98" s="137" t="str">
        <f t="shared" si="304"/>
        <v>Completar</v>
      </c>
      <c r="CG98" s="135"/>
      <c r="CH98" s="136" t="str">
        <f t="shared" si="305"/>
        <v>Completar</v>
      </c>
      <c r="CI98" s="237">
        <f t="shared" si="413"/>
        <v>0</v>
      </c>
      <c r="CJ98" s="238">
        <f t="shared" si="414"/>
        <v>0</v>
      </c>
      <c r="CK98" s="239" t="str">
        <f>IFERROR(IF(CJ98&gt;20*BW98,'Referencia Parámetros'!$D$20,IF(CJ98&gt;10*BW98,'Referencia Parámetros'!$D$21,IF(CJ98&gt;5*BW98,'Referencia Parámetros'!$D$22, IF(CJ98&gt;1,'Referencia Parámetros'!$D$23,"NO APLICA")))),"")</f>
        <v/>
      </c>
      <c r="CL98" s="240" t="str">
        <f t="shared" si="358"/>
        <v/>
      </c>
      <c r="CM98" s="241">
        <f t="shared" si="359"/>
        <v>0</v>
      </c>
      <c r="CN98" s="234">
        <f t="shared" si="415"/>
        <v>0</v>
      </c>
      <c r="CO98" s="234">
        <f t="shared" si="360"/>
        <v>0</v>
      </c>
      <c r="CP98" s="234">
        <f t="shared" si="416"/>
        <v>0</v>
      </c>
      <c r="CQ98" s="242">
        <f t="shared" si="417"/>
        <v>0</v>
      </c>
      <c r="CS98" s="234">
        <f t="shared" si="418"/>
        <v>86</v>
      </c>
      <c r="CT98" s="235" t="str">
        <f t="shared" si="361"/>
        <v/>
      </c>
      <c r="CU98" s="236" t="str">
        <f>IFERROR(+VLOOKUP(CT98,'Referencia Parámetros'!$A$2:$B$15,2),"")</f>
        <v/>
      </c>
      <c r="CV98" s="1"/>
      <c r="CW98" s="1"/>
      <c r="CX98" s="136" t="str">
        <f t="shared" si="306"/>
        <v>Completar</v>
      </c>
      <c r="CY98" s="134"/>
      <c r="CZ98" s="134"/>
      <c r="DA98" s="134"/>
      <c r="DB98" s="136" t="str">
        <f t="shared" si="307"/>
        <v>Completar</v>
      </c>
      <c r="DC98" s="137" t="str">
        <f t="shared" si="308"/>
        <v>Completar</v>
      </c>
      <c r="DD98" s="137" t="str">
        <f t="shared" si="309"/>
        <v>Completar</v>
      </c>
      <c r="DE98" s="135"/>
      <c r="DF98" s="136" t="str">
        <f t="shared" si="310"/>
        <v>Completar</v>
      </c>
      <c r="DG98" s="237">
        <f t="shared" si="419"/>
        <v>0</v>
      </c>
      <c r="DH98" s="238">
        <f t="shared" si="420"/>
        <v>0</v>
      </c>
      <c r="DI98" s="239" t="str">
        <f>IFERROR(IF(DH98&gt;20*CU98,'Referencia Parámetros'!$D$20,IF(DH98&gt;10*CU98,'Referencia Parámetros'!$D$21,IF(DH98&gt;5*CU98,'Referencia Parámetros'!$D$22, IF(DH98&gt;1,'Referencia Parámetros'!$D$23,"NO APLICA")))),"")</f>
        <v/>
      </c>
      <c r="DJ98" s="240" t="str">
        <f t="shared" si="362"/>
        <v/>
      </c>
      <c r="DK98" s="241">
        <f t="shared" si="363"/>
        <v>0</v>
      </c>
      <c r="DL98" s="234">
        <f t="shared" si="421"/>
        <v>0</v>
      </c>
      <c r="DM98" s="234">
        <f t="shared" si="364"/>
        <v>0</v>
      </c>
      <c r="DN98" s="234">
        <f t="shared" si="422"/>
        <v>0</v>
      </c>
      <c r="DO98" s="242">
        <f t="shared" si="423"/>
        <v>0</v>
      </c>
      <c r="DQ98" s="234">
        <f t="shared" si="424"/>
        <v>86</v>
      </c>
      <c r="DR98" s="235" t="str">
        <f t="shared" si="365"/>
        <v/>
      </c>
      <c r="DS98" s="236" t="str">
        <f>IFERROR(+VLOOKUP(DR98,'Referencia Parámetros'!$A$2:$B$15,2),"")</f>
        <v/>
      </c>
      <c r="DT98" s="1"/>
      <c r="DU98" s="1"/>
      <c r="DV98" s="136" t="str">
        <f t="shared" si="311"/>
        <v>Completar</v>
      </c>
      <c r="DW98" s="134"/>
      <c r="DX98" s="134"/>
      <c r="DY98" s="134"/>
      <c r="DZ98" s="136" t="str">
        <f t="shared" si="312"/>
        <v>Completar</v>
      </c>
      <c r="EA98" s="137" t="str">
        <f t="shared" si="313"/>
        <v>Completar</v>
      </c>
      <c r="EB98" s="137" t="str">
        <f t="shared" si="314"/>
        <v>Completar</v>
      </c>
      <c r="EC98" s="135"/>
      <c r="ED98" s="136" t="str">
        <f t="shared" si="315"/>
        <v>Completar</v>
      </c>
      <c r="EE98" s="237">
        <f t="shared" si="425"/>
        <v>0</v>
      </c>
      <c r="EF98" s="238">
        <f t="shared" si="426"/>
        <v>0</v>
      </c>
      <c r="EG98" s="239" t="str">
        <f>IFERROR(IF(EF98&gt;20*DS98,'Referencia Parámetros'!$D$20,IF(EF98&gt;10*DS98,'Referencia Parámetros'!$D$21,IF(EF98&gt;5*DS98,'Referencia Parámetros'!$D$22, IF(EF98&gt;1,'Referencia Parámetros'!$D$23,"NO APLICA")))),"")</f>
        <v/>
      </c>
      <c r="EH98" s="240" t="str">
        <f t="shared" si="366"/>
        <v/>
      </c>
      <c r="EI98" s="241">
        <f t="shared" si="367"/>
        <v>0</v>
      </c>
      <c r="EJ98" s="234">
        <f t="shared" si="427"/>
        <v>0</v>
      </c>
      <c r="EK98" s="234">
        <f t="shared" si="368"/>
        <v>0</v>
      </c>
      <c r="EL98" s="234">
        <f t="shared" si="428"/>
        <v>0</v>
      </c>
      <c r="EM98" s="242">
        <f t="shared" si="429"/>
        <v>0</v>
      </c>
      <c r="EO98" s="234">
        <f t="shared" si="430"/>
        <v>86</v>
      </c>
      <c r="EP98" s="235" t="str">
        <f t="shared" si="369"/>
        <v/>
      </c>
      <c r="EQ98" s="236" t="str">
        <f>IFERROR(+VLOOKUP(EP98,'Referencia Parámetros'!$A$2:$B$15,2),"")</f>
        <v/>
      </c>
      <c r="ER98" s="1"/>
      <c r="ES98" s="1"/>
      <c r="ET98" s="136" t="str">
        <f t="shared" si="316"/>
        <v>Completar</v>
      </c>
      <c r="EU98" s="134"/>
      <c r="EV98" s="134"/>
      <c r="EW98" s="134"/>
      <c r="EX98" s="136" t="str">
        <f t="shared" si="317"/>
        <v>Completar</v>
      </c>
      <c r="EY98" s="137" t="str">
        <f t="shared" si="318"/>
        <v>Completar</v>
      </c>
      <c r="EZ98" s="137" t="str">
        <f t="shared" si="319"/>
        <v>Completar</v>
      </c>
      <c r="FA98" s="135"/>
      <c r="FB98" s="136" t="str">
        <f t="shared" si="320"/>
        <v>Completar</v>
      </c>
      <c r="FC98" s="237">
        <f t="shared" si="431"/>
        <v>0</v>
      </c>
      <c r="FD98" s="238">
        <f t="shared" si="432"/>
        <v>0</v>
      </c>
      <c r="FE98" s="239" t="str">
        <f>IFERROR(IF(FD98&gt;20*EQ98,'Referencia Parámetros'!$D$20,IF(FD98&gt;10*EQ98,'Referencia Parámetros'!$D$21,IF(FD98&gt;5*EQ98,'Referencia Parámetros'!$D$22, IF(FD98&gt;1,'Referencia Parámetros'!$D$23,"NO APLICA")))),"")</f>
        <v/>
      </c>
      <c r="FF98" s="240" t="str">
        <f t="shared" si="370"/>
        <v/>
      </c>
      <c r="FG98" s="241">
        <f t="shared" si="371"/>
        <v>0</v>
      </c>
      <c r="FH98" s="234">
        <f t="shared" si="433"/>
        <v>0</v>
      </c>
      <c r="FI98" s="234">
        <f t="shared" si="372"/>
        <v>0</v>
      </c>
      <c r="FJ98" s="234">
        <f t="shared" si="434"/>
        <v>0</v>
      </c>
      <c r="FK98" s="242">
        <f t="shared" si="435"/>
        <v>0</v>
      </c>
      <c r="FM98" s="234">
        <f t="shared" si="436"/>
        <v>86</v>
      </c>
      <c r="FN98" s="235" t="str">
        <f t="shared" si="373"/>
        <v/>
      </c>
      <c r="FO98" s="236" t="str">
        <f>IFERROR(+VLOOKUP(FN98,'Referencia Parámetros'!$A$2:$B$15,2),"")</f>
        <v/>
      </c>
      <c r="FP98" s="1"/>
      <c r="FQ98" s="1"/>
      <c r="FR98" s="136" t="str">
        <f t="shared" si="321"/>
        <v>Completar</v>
      </c>
      <c r="FS98" s="134"/>
      <c r="FT98" s="134"/>
      <c r="FU98" s="134"/>
      <c r="FV98" s="136" t="str">
        <f t="shared" si="322"/>
        <v>Completar</v>
      </c>
      <c r="FW98" s="137" t="str">
        <f t="shared" si="323"/>
        <v>Completar</v>
      </c>
      <c r="FX98" s="137" t="str">
        <f t="shared" si="324"/>
        <v>Completar</v>
      </c>
      <c r="FY98" s="135"/>
      <c r="FZ98" s="136" t="str">
        <f t="shared" si="325"/>
        <v>Completar</v>
      </c>
      <c r="GA98" s="237">
        <f t="shared" si="437"/>
        <v>0</v>
      </c>
      <c r="GB98" s="238">
        <f t="shared" si="438"/>
        <v>0</v>
      </c>
      <c r="GC98" s="239" t="str">
        <f>IFERROR(IF(GB98&gt;20*FO98,'Referencia Parámetros'!$D$20,IF(GB98&gt;10*FO98,'Referencia Parámetros'!$D$21,IF(GB98&gt;5*FO98,'Referencia Parámetros'!$D$22, IF(GB98&gt;1,'Referencia Parámetros'!$D$23,"NO APLICA")))),"")</f>
        <v/>
      </c>
      <c r="GD98" s="240" t="str">
        <f t="shared" si="374"/>
        <v/>
      </c>
      <c r="GE98" s="241">
        <f t="shared" si="375"/>
        <v>0</v>
      </c>
      <c r="GF98" s="234">
        <f t="shared" si="439"/>
        <v>0</v>
      </c>
      <c r="GG98" s="234">
        <f t="shared" si="376"/>
        <v>0</v>
      </c>
      <c r="GH98" s="234">
        <f t="shared" si="440"/>
        <v>0</v>
      </c>
      <c r="GI98" s="242">
        <f t="shared" si="441"/>
        <v>0</v>
      </c>
      <c r="GK98" s="234">
        <f t="shared" si="442"/>
        <v>86</v>
      </c>
      <c r="GL98" s="235" t="str">
        <f t="shared" si="377"/>
        <v/>
      </c>
      <c r="GM98" s="236" t="str">
        <f>IFERROR(+VLOOKUP(GL98,'Referencia Parámetros'!$A$2:$B$15,2),"")</f>
        <v/>
      </c>
      <c r="GN98" s="1"/>
      <c r="GO98" s="1"/>
      <c r="GP98" s="136" t="str">
        <f t="shared" si="326"/>
        <v>Completar</v>
      </c>
      <c r="GQ98" s="134"/>
      <c r="GR98" s="134"/>
      <c r="GS98" s="134"/>
      <c r="GT98" s="136" t="str">
        <f t="shared" si="327"/>
        <v>Completar</v>
      </c>
      <c r="GU98" s="137" t="str">
        <f t="shared" si="328"/>
        <v>Completar</v>
      </c>
      <c r="GV98" s="137" t="str">
        <f t="shared" si="329"/>
        <v>Completar</v>
      </c>
      <c r="GW98" s="135"/>
      <c r="GX98" s="136" t="str">
        <f t="shared" si="330"/>
        <v>Completar</v>
      </c>
      <c r="GY98" s="237">
        <f t="shared" si="443"/>
        <v>0</v>
      </c>
      <c r="GZ98" s="238">
        <f t="shared" si="444"/>
        <v>0</v>
      </c>
      <c r="HA98" s="239" t="str">
        <f>IFERROR(IF(GZ98&gt;20*GM98,'Referencia Parámetros'!$D$20,IF(GZ98&gt;10*GM98,'Referencia Parámetros'!$D$21,IF(GZ98&gt;5*GM98,'Referencia Parámetros'!$D$22, IF(GZ98&gt;1,'Referencia Parámetros'!$D$23,"NO APLICA")))),"")</f>
        <v/>
      </c>
      <c r="HB98" s="240" t="str">
        <f t="shared" si="378"/>
        <v/>
      </c>
      <c r="HC98" s="241">
        <f t="shared" si="379"/>
        <v>0</v>
      </c>
      <c r="HD98" s="234">
        <f t="shared" si="445"/>
        <v>0</v>
      </c>
      <c r="HE98" s="234">
        <f t="shared" si="380"/>
        <v>0</v>
      </c>
      <c r="HF98" s="234">
        <f t="shared" si="446"/>
        <v>0</v>
      </c>
      <c r="HG98" s="242">
        <f t="shared" si="447"/>
        <v>0</v>
      </c>
      <c r="HI98" s="234">
        <f t="shared" si="448"/>
        <v>86</v>
      </c>
      <c r="HJ98" s="235" t="str">
        <f t="shared" si="381"/>
        <v/>
      </c>
      <c r="HK98" s="236" t="str">
        <f>IFERROR(+VLOOKUP(HJ98,'Referencia Parámetros'!$A$2:$B$15,2),"")</f>
        <v/>
      </c>
      <c r="HL98" s="1"/>
      <c r="HM98" s="1"/>
      <c r="HN98" s="136" t="str">
        <f t="shared" si="331"/>
        <v>Completar</v>
      </c>
      <c r="HO98" s="134"/>
      <c r="HP98" s="134"/>
      <c r="HQ98" s="134"/>
      <c r="HR98" s="136" t="str">
        <f t="shared" si="332"/>
        <v>Completar</v>
      </c>
      <c r="HS98" s="137" t="str">
        <f t="shared" si="333"/>
        <v>Completar</v>
      </c>
      <c r="HT98" s="137" t="str">
        <f t="shared" si="334"/>
        <v>Completar</v>
      </c>
      <c r="HU98" s="135"/>
      <c r="HV98" s="136" t="str">
        <f t="shared" si="335"/>
        <v>Completar</v>
      </c>
      <c r="HW98" s="237">
        <f t="shared" si="449"/>
        <v>0</v>
      </c>
      <c r="HX98" s="238">
        <f t="shared" si="450"/>
        <v>0</v>
      </c>
      <c r="HY98" s="239" t="str">
        <f>IFERROR(IF(HX98&gt;20*HK98,'Referencia Parámetros'!$D$20,IF(HX98&gt;10*HK98,'Referencia Parámetros'!$D$21,IF(HX98&gt;5*HK98,'Referencia Parámetros'!$D$22, IF(HX98&gt;1,'Referencia Parámetros'!$D$23,"NO APLICA")))),"")</f>
        <v/>
      </c>
      <c r="HZ98" s="240" t="str">
        <f t="shared" si="382"/>
        <v/>
      </c>
      <c r="IA98" s="241">
        <f t="shared" si="383"/>
        <v>0</v>
      </c>
      <c r="IB98" s="234">
        <f t="shared" si="451"/>
        <v>0</v>
      </c>
      <c r="IC98" s="234">
        <f t="shared" si="384"/>
        <v>0</v>
      </c>
      <c r="ID98" s="234">
        <f t="shared" si="452"/>
        <v>0</v>
      </c>
      <c r="IE98" s="242">
        <f t="shared" si="453"/>
        <v>0</v>
      </c>
      <c r="IG98" s="234">
        <f t="shared" si="454"/>
        <v>86</v>
      </c>
      <c r="IH98" s="235" t="str">
        <f t="shared" si="385"/>
        <v/>
      </c>
      <c r="II98" s="236" t="str">
        <f>IFERROR(+VLOOKUP(IH98,'Referencia Parámetros'!$A$2:$B$15,2),"")</f>
        <v/>
      </c>
      <c r="IJ98" s="1"/>
      <c r="IK98" s="1"/>
      <c r="IL98" s="136" t="str">
        <f t="shared" si="336"/>
        <v>Completar</v>
      </c>
      <c r="IM98" s="134"/>
      <c r="IN98" s="134"/>
      <c r="IO98" s="134"/>
      <c r="IP98" s="136" t="str">
        <f t="shared" si="337"/>
        <v>Completar</v>
      </c>
      <c r="IQ98" s="137" t="str">
        <f t="shared" si="338"/>
        <v>Completar</v>
      </c>
      <c r="IR98" s="137" t="str">
        <f t="shared" si="339"/>
        <v>Completar</v>
      </c>
      <c r="IS98" s="135"/>
      <c r="IT98" s="136" t="str">
        <f t="shared" si="340"/>
        <v>Completar</v>
      </c>
      <c r="IU98" s="237">
        <f t="shared" si="455"/>
        <v>0</v>
      </c>
      <c r="IV98" s="238">
        <f t="shared" si="456"/>
        <v>0</v>
      </c>
      <c r="IW98" s="239" t="str">
        <f>IFERROR(IF(IV98&gt;20*II98,'Referencia Parámetros'!$D$20,IF(IV98&gt;10*II98,'Referencia Parámetros'!$D$21,IF(IV98&gt;5*II98,'Referencia Parámetros'!$D$22, IF(IV98&gt;1,'Referencia Parámetros'!$D$23,"NO APLICA")))),"")</f>
        <v/>
      </c>
      <c r="IX98" s="240" t="str">
        <f t="shared" si="386"/>
        <v/>
      </c>
      <c r="IY98" s="241">
        <f t="shared" si="387"/>
        <v>0</v>
      </c>
      <c r="IZ98" s="234">
        <f t="shared" si="457"/>
        <v>0</v>
      </c>
      <c r="JA98" s="234">
        <f t="shared" si="388"/>
        <v>0</v>
      </c>
      <c r="JB98" s="234">
        <f t="shared" si="458"/>
        <v>0</v>
      </c>
      <c r="JC98" s="242">
        <f t="shared" si="459"/>
        <v>0</v>
      </c>
      <c r="JD98" s="198"/>
      <c r="JE98" s="234">
        <f t="shared" si="460"/>
        <v>86</v>
      </c>
      <c r="JF98" s="235" t="str">
        <f t="shared" si="389"/>
        <v/>
      </c>
      <c r="JG98" s="236" t="str">
        <f>IFERROR(+VLOOKUP(JF98,'Referencia Parámetros'!$A$2:$B$15,2),"")</f>
        <v/>
      </c>
      <c r="JH98" s="1"/>
      <c r="JI98" s="1"/>
      <c r="JJ98" s="136" t="str">
        <f t="shared" si="341"/>
        <v>Completar</v>
      </c>
      <c r="JK98" s="134"/>
      <c r="JL98" s="134"/>
      <c r="JM98" s="134"/>
      <c r="JN98" s="136" t="str">
        <f t="shared" si="342"/>
        <v>Completar</v>
      </c>
      <c r="JO98" s="137" t="str">
        <f t="shared" si="343"/>
        <v>Completar</v>
      </c>
      <c r="JP98" s="137" t="str">
        <f t="shared" si="344"/>
        <v>Completar</v>
      </c>
      <c r="JQ98" s="135"/>
      <c r="JR98" s="136" t="str">
        <f t="shared" si="345"/>
        <v>Completar</v>
      </c>
      <c r="JS98" s="237">
        <f t="shared" si="461"/>
        <v>0</v>
      </c>
      <c r="JT98" s="238">
        <f t="shared" si="462"/>
        <v>0</v>
      </c>
      <c r="JU98" s="239" t="str">
        <f>IFERROR(IF(JT98&gt;20*JG98,'Referencia Parámetros'!$D$20,IF(JT98&gt;10*JG98,'Referencia Parámetros'!$D$21,IF(JT98&gt;5*JG98,'Referencia Parámetros'!$D$22, IF(JT98&gt;1,'Referencia Parámetros'!$D$23,"NO APLICA")))),"")</f>
        <v/>
      </c>
      <c r="JV98" s="240" t="str">
        <f t="shared" si="390"/>
        <v/>
      </c>
      <c r="JW98" s="241">
        <f t="shared" si="391"/>
        <v>0</v>
      </c>
      <c r="JX98" s="234">
        <f t="shared" si="463"/>
        <v>0</v>
      </c>
      <c r="JY98" s="234">
        <f t="shared" si="392"/>
        <v>0</v>
      </c>
      <c r="JZ98" s="234">
        <f t="shared" si="464"/>
        <v>0</v>
      </c>
      <c r="KA98" s="242">
        <f t="shared" si="465"/>
        <v>0</v>
      </c>
    </row>
    <row r="99" spans="1:287" x14ac:dyDescent="0.25">
      <c r="A99" s="234">
        <f t="shared" si="393"/>
        <v>87</v>
      </c>
      <c r="B99" s="235" t="str">
        <f t="shared" si="394"/>
        <v/>
      </c>
      <c r="C99" s="236" t="str">
        <f>+IFERROR(VLOOKUP(B99,'Referencia Parámetros'!$A$2:$B$18,2),"")</f>
        <v/>
      </c>
      <c r="D99" s="1"/>
      <c r="E99" s="1"/>
      <c r="F99" s="136" t="str">
        <f>IFERROR(+VLOOKUP(D99,'Año 1'!JI$14:JK$113,3,FALSE),"Completar")</f>
        <v>Completar</v>
      </c>
      <c r="G99" s="134"/>
      <c r="H99" s="134"/>
      <c r="I99" s="134"/>
      <c r="J99" s="136" t="str">
        <f>+IFERROR(VLOOKUP(D99,'Año 1'!JI$14:JS$113,7,0),"Completar")</f>
        <v>Completar</v>
      </c>
      <c r="K99" s="137" t="str">
        <f>IFERROR(VLOOKUP(D99,'Año 1'!JI$14:JS$113,8,FALSE),"Completar")</f>
        <v>Completar</v>
      </c>
      <c r="L99" s="137" t="str">
        <f>IFERROR(VLOOKUP(D99,'Año 1'!JI$14:JS$113,9,FALSE),"Completar")</f>
        <v>Completar</v>
      </c>
      <c r="M99" s="135"/>
      <c r="N99" s="136" t="str">
        <f>IFERROR(VLOOKUP(D99,'Año 1'!JI$14:JS$113,11,FALSE),"Completar")</f>
        <v>Completar</v>
      </c>
      <c r="O99" s="237">
        <f t="shared" si="395"/>
        <v>0</v>
      </c>
      <c r="P99" s="238">
        <f t="shared" si="396"/>
        <v>0</v>
      </c>
      <c r="Q99" s="239" t="str">
        <f>IFERROR(IF(P99&gt;20*C99,'Referencia Parámetros'!$D$20,IF(P99&gt;10*C99,'Referencia Parámetros'!$D$21,IF(P99&gt;5*C99,'Referencia Parámetros'!$D$22, IF(P99&gt;1,'Referencia Parámetros'!$D$23,"NO APLICA")))),"")</f>
        <v/>
      </c>
      <c r="R99" s="240" t="str">
        <f t="shared" si="346"/>
        <v/>
      </c>
      <c r="S99" s="241">
        <f t="shared" si="347"/>
        <v>0</v>
      </c>
      <c r="T99" s="234">
        <f t="shared" si="397"/>
        <v>0</v>
      </c>
      <c r="U99" s="234">
        <f t="shared" si="348"/>
        <v>0</v>
      </c>
      <c r="V99" s="234">
        <f t="shared" si="398"/>
        <v>0</v>
      </c>
      <c r="W99" s="242">
        <f t="shared" si="399"/>
        <v>0</v>
      </c>
      <c r="Y99" s="234">
        <f t="shared" si="400"/>
        <v>87</v>
      </c>
      <c r="Z99" s="235" t="str">
        <f t="shared" si="349"/>
        <v/>
      </c>
      <c r="AA99" s="236" t="str">
        <f>IFERROR(VLOOKUP(Z99,'Referencia Parámetros'!$A$2:$B$15,2),"")</f>
        <v/>
      </c>
      <c r="AB99" s="1"/>
      <c r="AC99" s="1"/>
      <c r="AD99" s="136" t="str">
        <f t="shared" si="291"/>
        <v>Completar</v>
      </c>
      <c r="AE99" s="134"/>
      <c r="AF99" s="134"/>
      <c r="AG99" s="134"/>
      <c r="AH99" s="136" t="str">
        <f t="shared" si="292"/>
        <v>Completar</v>
      </c>
      <c r="AI99" s="137" t="str">
        <f t="shared" si="293"/>
        <v>Completar</v>
      </c>
      <c r="AJ99" s="137" t="str">
        <f t="shared" si="294"/>
        <v>Completar</v>
      </c>
      <c r="AK99" s="135"/>
      <c r="AL99" s="136" t="str">
        <f t="shared" si="295"/>
        <v>Completar</v>
      </c>
      <c r="AM99" s="237">
        <f t="shared" si="401"/>
        <v>0</v>
      </c>
      <c r="AN99" s="238">
        <f t="shared" si="402"/>
        <v>0</v>
      </c>
      <c r="AO99" s="239" t="str">
        <f>IFERROR(IF(AN99&gt;20*AA99,'Referencia Parámetros'!$D$20,IF(AN99&gt;10*AA99,'Referencia Parámetros'!$D$21,IF(AN99&gt;5*AA99,'Referencia Parámetros'!$D$22, IF(AN99&gt;1,'Referencia Parámetros'!$D$23,"NO APLICA")))),"")</f>
        <v/>
      </c>
      <c r="AP99" s="240" t="str">
        <f t="shared" si="350"/>
        <v/>
      </c>
      <c r="AQ99" s="241">
        <f t="shared" si="351"/>
        <v>0</v>
      </c>
      <c r="AR99" s="234">
        <f t="shared" si="403"/>
        <v>0</v>
      </c>
      <c r="AS99" s="234">
        <f t="shared" si="352"/>
        <v>0</v>
      </c>
      <c r="AT99" s="234">
        <f t="shared" si="404"/>
        <v>0</v>
      </c>
      <c r="AU99" s="242">
        <f t="shared" si="405"/>
        <v>0</v>
      </c>
      <c r="AW99" s="234">
        <f t="shared" si="406"/>
        <v>87</v>
      </c>
      <c r="AX99" s="235" t="str">
        <f t="shared" si="353"/>
        <v/>
      </c>
      <c r="AY99" s="236" t="str">
        <f>IFERROR(VLOOKUP(AX99,'Referencia Parámetros'!$A$2:$B$15,2),"")</f>
        <v/>
      </c>
      <c r="AZ99" s="1"/>
      <c r="BA99" s="1"/>
      <c r="BB99" s="136" t="str">
        <f t="shared" si="296"/>
        <v>Completar</v>
      </c>
      <c r="BC99" s="134"/>
      <c r="BD99" s="134"/>
      <c r="BE99" s="134"/>
      <c r="BF99" s="136" t="str">
        <f t="shared" si="297"/>
        <v>Completar</v>
      </c>
      <c r="BG99" s="137" t="str">
        <f t="shared" si="298"/>
        <v>Completar</v>
      </c>
      <c r="BH99" s="137" t="str">
        <f t="shared" si="299"/>
        <v>Completar</v>
      </c>
      <c r="BI99" s="135"/>
      <c r="BJ99" s="136" t="str">
        <f t="shared" si="300"/>
        <v>Completar</v>
      </c>
      <c r="BK99" s="237">
        <f t="shared" si="407"/>
        <v>0</v>
      </c>
      <c r="BL99" s="238">
        <f t="shared" si="408"/>
        <v>0</v>
      </c>
      <c r="BM99" s="239" t="str">
        <f>IFERROR(IF(BL99&gt;20*AY99,'Referencia Parámetros'!$D$20,IF(BL99&gt;10*AY99,'Referencia Parámetros'!$D$21,IF(BL99&gt;5*AY99,'Referencia Parámetros'!$D$22, IF(BL99&gt;1,'Referencia Parámetros'!$D$23,"NO APLICA")))),"")</f>
        <v/>
      </c>
      <c r="BN99" s="240" t="str">
        <f t="shared" si="354"/>
        <v/>
      </c>
      <c r="BO99" s="241">
        <f t="shared" si="355"/>
        <v>0</v>
      </c>
      <c r="BP99" s="234">
        <f t="shared" si="409"/>
        <v>0</v>
      </c>
      <c r="BQ99" s="234">
        <f t="shared" si="356"/>
        <v>0</v>
      </c>
      <c r="BR99" s="234">
        <f t="shared" si="410"/>
        <v>0</v>
      </c>
      <c r="BS99" s="242">
        <f t="shared" si="411"/>
        <v>0</v>
      </c>
      <c r="BU99" s="234">
        <f t="shared" si="412"/>
        <v>87</v>
      </c>
      <c r="BV99" s="235" t="str">
        <f t="shared" si="357"/>
        <v/>
      </c>
      <c r="BW99" s="236" t="str">
        <f>IFERROR(VLOOKUP(BV99,'Referencia Parámetros'!$A$2:$B$15,2),"")</f>
        <v/>
      </c>
      <c r="BX99" s="1"/>
      <c r="BY99" s="1"/>
      <c r="BZ99" s="136" t="str">
        <f t="shared" si="301"/>
        <v>Completar</v>
      </c>
      <c r="CA99" s="134"/>
      <c r="CB99" s="134"/>
      <c r="CC99" s="134"/>
      <c r="CD99" s="136" t="str">
        <f t="shared" si="302"/>
        <v>Completar</v>
      </c>
      <c r="CE99" s="137" t="str">
        <f t="shared" si="303"/>
        <v>Completar</v>
      </c>
      <c r="CF99" s="137" t="str">
        <f t="shared" si="304"/>
        <v>Completar</v>
      </c>
      <c r="CG99" s="135"/>
      <c r="CH99" s="136" t="str">
        <f t="shared" si="305"/>
        <v>Completar</v>
      </c>
      <c r="CI99" s="237">
        <f t="shared" si="413"/>
        <v>0</v>
      </c>
      <c r="CJ99" s="238">
        <f t="shared" si="414"/>
        <v>0</v>
      </c>
      <c r="CK99" s="239" t="str">
        <f>IFERROR(IF(CJ99&gt;20*BW99,'Referencia Parámetros'!$D$20,IF(CJ99&gt;10*BW99,'Referencia Parámetros'!$D$21,IF(CJ99&gt;5*BW99,'Referencia Parámetros'!$D$22, IF(CJ99&gt;1,'Referencia Parámetros'!$D$23,"NO APLICA")))),"")</f>
        <v/>
      </c>
      <c r="CL99" s="240" t="str">
        <f t="shared" si="358"/>
        <v/>
      </c>
      <c r="CM99" s="241">
        <f t="shared" si="359"/>
        <v>0</v>
      </c>
      <c r="CN99" s="234">
        <f t="shared" si="415"/>
        <v>0</v>
      </c>
      <c r="CO99" s="234">
        <f t="shared" si="360"/>
        <v>0</v>
      </c>
      <c r="CP99" s="234">
        <f t="shared" si="416"/>
        <v>0</v>
      </c>
      <c r="CQ99" s="242">
        <f t="shared" si="417"/>
        <v>0</v>
      </c>
      <c r="CS99" s="234">
        <f t="shared" si="418"/>
        <v>87</v>
      </c>
      <c r="CT99" s="235" t="str">
        <f t="shared" si="361"/>
        <v/>
      </c>
      <c r="CU99" s="236" t="str">
        <f>IFERROR(+VLOOKUP(CT99,'Referencia Parámetros'!$A$2:$B$15,2),"")</f>
        <v/>
      </c>
      <c r="CV99" s="1"/>
      <c r="CW99" s="1"/>
      <c r="CX99" s="136" t="str">
        <f t="shared" si="306"/>
        <v>Completar</v>
      </c>
      <c r="CY99" s="134"/>
      <c r="CZ99" s="134"/>
      <c r="DA99" s="134"/>
      <c r="DB99" s="136" t="str">
        <f t="shared" si="307"/>
        <v>Completar</v>
      </c>
      <c r="DC99" s="137" t="str">
        <f t="shared" si="308"/>
        <v>Completar</v>
      </c>
      <c r="DD99" s="137" t="str">
        <f t="shared" si="309"/>
        <v>Completar</v>
      </c>
      <c r="DE99" s="135"/>
      <c r="DF99" s="136" t="str">
        <f t="shared" si="310"/>
        <v>Completar</v>
      </c>
      <c r="DG99" s="237">
        <f t="shared" si="419"/>
        <v>0</v>
      </c>
      <c r="DH99" s="238">
        <f t="shared" si="420"/>
        <v>0</v>
      </c>
      <c r="DI99" s="239" t="str">
        <f>IFERROR(IF(DH99&gt;20*CU99,'Referencia Parámetros'!$D$20,IF(DH99&gt;10*CU99,'Referencia Parámetros'!$D$21,IF(DH99&gt;5*CU99,'Referencia Parámetros'!$D$22, IF(DH99&gt;1,'Referencia Parámetros'!$D$23,"NO APLICA")))),"")</f>
        <v/>
      </c>
      <c r="DJ99" s="240" t="str">
        <f t="shared" si="362"/>
        <v/>
      </c>
      <c r="DK99" s="241">
        <f t="shared" si="363"/>
        <v>0</v>
      </c>
      <c r="DL99" s="234">
        <f t="shared" si="421"/>
        <v>0</v>
      </c>
      <c r="DM99" s="234">
        <f t="shared" si="364"/>
        <v>0</v>
      </c>
      <c r="DN99" s="234">
        <f t="shared" si="422"/>
        <v>0</v>
      </c>
      <c r="DO99" s="242">
        <f t="shared" si="423"/>
        <v>0</v>
      </c>
      <c r="DQ99" s="234">
        <f t="shared" si="424"/>
        <v>87</v>
      </c>
      <c r="DR99" s="235" t="str">
        <f t="shared" si="365"/>
        <v/>
      </c>
      <c r="DS99" s="236" t="str">
        <f>IFERROR(+VLOOKUP(DR99,'Referencia Parámetros'!$A$2:$B$15,2),"")</f>
        <v/>
      </c>
      <c r="DT99" s="1"/>
      <c r="DU99" s="1"/>
      <c r="DV99" s="136" t="str">
        <f t="shared" si="311"/>
        <v>Completar</v>
      </c>
      <c r="DW99" s="134"/>
      <c r="DX99" s="134"/>
      <c r="DY99" s="134"/>
      <c r="DZ99" s="136" t="str">
        <f t="shared" si="312"/>
        <v>Completar</v>
      </c>
      <c r="EA99" s="137" t="str">
        <f t="shared" si="313"/>
        <v>Completar</v>
      </c>
      <c r="EB99" s="137" t="str">
        <f t="shared" si="314"/>
        <v>Completar</v>
      </c>
      <c r="EC99" s="135"/>
      <c r="ED99" s="136" t="str">
        <f t="shared" si="315"/>
        <v>Completar</v>
      </c>
      <c r="EE99" s="237">
        <f t="shared" si="425"/>
        <v>0</v>
      </c>
      <c r="EF99" s="238">
        <f t="shared" si="426"/>
        <v>0</v>
      </c>
      <c r="EG99" s="239" t="str">
        <f>IFERROR(IF(EF99&gt;20*DS99,'Referencia Parámetros'!$D$20,IF(EF99&gt;10*DS99,'Referencia Parámetros'!$D$21,IF(EF99&gt;5*DS99,'Referencia Parámetros'!$D$22, IF(EF99&gt;1,'Referencia Parámetros'!$D$23,"NO APLICA")))),"")</f>
        <v/>
      </c>
      <c r="EH99" s="240" t="str">
        <f t="shared" si="366"/>
        <v/>
      </c>
      <c r="EI99" s="241">
        <f t="shared" si="367"/>
        <v>0</v>
      </c>
      <c r="EJ99" s="234">
        <f t="shared" si="427"/>
        <v>0</v>
      </c>
      <c r="EK99" s="234">
        <f t="shared" si="368"/>
        <v>0</v>
      </c>
      <c r="EL99" s="234">
        <f t="shared" si="428"/>
        <v>0</v>
      </c>
      <c r="EM99" s="242">
        <f t="shared" si="429"/>
        <v>0</v>
      </c>
      <c r="EO99" s="234">
        <f t="shared" si="430"/>
        <v>87</v>
      </c>
      <c r="EP99" s="235" t="str">
        <f t="shared" si="369"/>
        <v/>
      </c>
      <c r="EQ99" s="236" t="str">
        <f>IFERROR(+VLOOKUP(EP99,'Referencia Parámetros'!$A$2:$B$15,2),"")</f>
        <v/>
      </c>
      <c r="ER99" s="1"/>
      <c r="ES99" s="1"/>
      <c r="ET99" s="136" t="str">
        <f t="shared" si="316"/>
        <v>Completar</v>
      </c>
      <c r="EU99" s="134"/>
      <c r="EV99" s="134"/>
      <c r="EW99" s="134"/>
      <c r="EX99" s="136" t="str">
        <f t="shared" si="317"/>
        <v>Completar</v>
      </c>
      <c r="EY99" s="137" t="str">
        <f t="shared" si="318"/>
        <v>Completar</v>
      </c>
      <c r="EZ99" s="137" t="str">
        <f t="shared" si="319"/>
        <v>Completar</v>
      </c>
      <c r="FA99" s="135"/>
      <c r="FB99" s="136" t="str">
        <f t="shared" si="320"/>
        <v>Completar</v>
      </c>
      <c r="FC99" s="237">
        <f t="shared" si="431"/>
        <v>0</v>
      </c>
      <c r="FD99" s="238">
        <f t="shared" si="432"/>
        <v>0</v>
      </c>
      <c r="FE99" s="239" t="str">
        <f>IFERROR(IF(FD99&gt;20*EQ99,'Referencia Parámetros'!$D$20,IF(FD99&gt;10*EQ99,'Referencia Parámetros'!$D$21,IF(FD99&gt;5*EQ99,'Referencia Parámetros'!$D$22, IF(FD99&gt;1,'Referencia Parámetros'!$D$23,"NO APLICA")))),"")</f>
        <v/>
      </c>
      <c r="FF99" s="240" t="str">
        <f t="shared" si="370"/>
        <v/>
      </c>
      <c r="FG99" s="241">
        <f t="shared" si="371"/>
        <v>0</v>
      </c>
      <c r="FH99" s="234">
        <f t="shared" si="433"/>
        <v>0</v>
      </c>
      <c r="FI99" s="234">
        <f t="shared" si="372"/>
        <v>0</v>
      </c>
      <c r="FJ99" s="234">
        <f t="shared" si="434"/>
        <v>0</v>
      </c>
      <c r="FK99" s="242">
        <f t="shared" si="435"/>
        <v>0</v>
      </c>
      <c r="FM99" s="234">
        <f t="shared" si="436"/>
        <v>87</v>
      </c>
      <c r="FN99" s="235" t="str">
        <f t="shared" si="373"/>
        <v/>
      </c>
      <c r="FO99" s="236" t="str">
        <f>IFERROR(+VLOOKUP(FN99,'Referencia Parámetros'!$A$2:$B$15,2),"")</f>
        <v/>
      </c>
      <c r="FP99" s="1"/>
      <c r="FQ99" s="1"/>
      <c r="FR99" s="136" t="str">
        <f t="shared" si="321"/>
        <v>Completar</v>
      </c>
      <c r="FS99" s="134"/>
      <c r="FT99" s="134"/>
      <c r="FU99" s="134"/>
      <c r="FV99" s="136" t="str">
        <f t="shared" si="322"/>
        <v>Completar</v>
      </c>
      <c r="FW99" s="137" t="str">
        <f t="shared" si="323"/>
        <v>Completar</v>
      </c>
      <c r="FX99" s="137" t="str">
        <f t="shared" si="324"/>
        <v>Completar</v>
      </c>
      <c r="FY99" s="135"/>
      <c r="FZ99" s="136" t="str">
        <f t="shared" si="325"/>
        <v>Completar</v>
      </c>
      <c r="GA99" s="237">
        <f t="shared" si="437"/>
        <v>0</v>
      </c>
      <c r="GB99" s="238">
        <f t="shared" si="438"/>
        <v>0</v>
      </c>
      <c r="GC99" s="239" t="str">
        <f>IFERROR(IF(GB99&gt;20*FO99,'Referencia Parámetros'!$D$20,IF(GB99&gt;10*FO99,'Referencia Parámetros'!$D$21,IF(GB99&gt;5*FO99,'Referencia Parámetros'!$D$22, IF(GB99&gt;1,'Referencia Parámetros'!$D$23,"NO APLICA")))),"")</f>
        <v/>
      </c>
      <c r="GD99" s="240" t="str">
        <f t="shared" si="374"/>
        <v/>
      </c>
      <c r="GE99" s="241">
        <f t="shared" si="375"/>
        <v>0</v>
      </c>
      <c r="GF99" s="234">
        <f t="shared" si="439"/>
        <v>0</v>
      </c>
      <c r="GG99" s="234">
        <f t="shared" si="376"/>
        <v>0</v>
      </c>
      <c r="GH99" s="234">
        <f t="shared" si="440"/>
        <v>0</v>
      </c>
      <c r="GI99" s="242">
        <f t="shared" si="441"/>
        <v>0</v>
      </c>
      <c r="GK99" s="234">
        <f t="shared" si="442"/>
        <v>87</v>
      </c>
      <c r="GL99" s="235" t="str">
        <f t="shared" si="377"/>
        <v/>
      </c>
      <c r="GM99" s="236" t="str">
        <f>IFERROR(+VLOOKUP(GL99,'Referencia Parámetros'!$A$2:$B$15,2),"")</f>
        <v/>
      </c>
      <c r="GN99" s="1"/>
      <c r="GO99" s="1"/>
      <c r="GP99" s="136" t="str">
        <f t="shared" si="326"/>
        <v>Completar</v>
      </c>
      <c r="GQ99" s="134"/>
      <c r="GR99" s="134"/>
      <c r="GS99" s="134"/>
      <c r="GT99" s="136" t="str">
        <f t="shared" si="327"/>
        <v>Completar</v>
      </c>
      <c r="GU99" s="137" t="str">
        <f t="shared" si="328"/>
        <v>Completar</v>
      </c>
      <c r="GV99" s="137" t="str">
        <f t="shared" si="329"/>
        <v>Completar</v>
      </c>
      <c r="GW99" s="135"/>
      <c r="GX99" s="136" t="str">
        <f t="shared" si="330"/>
        <v>Completar</v>
      </c>
      <c r="GY99" s="237">
        <f t="shared" si="443"/>
        <v>0</v>
      </c>
      <c r="GZ99" s="238">
        <f t="shared" si="444"/>
        <v>0</v>
      </c>
      <c r="HA99" s="239" t="str">
        <f>IFERROR(IF(GZ99&gt;20*GM99,'Referencia Parámetros'!$D$20,IF(GZ99&gt;10*GM99,'Referencia Parámetros'!$D$21,IF(GZ99&gt;5*GM99,'Referencia Parámetros'!$D$22, IF(GZ99&gt;1,'Referencia Parámetros'!$D$23,"NO APLICA")))),"")</f>
        <v/>
      </c>
      <c r="HB99" s="240" t="str">
        <f t="shared" si="378"/>
        <v/>
      </c>
      <c r="HC99" s="241">
        <f t="shared" si="379"/>
        <v>0</v>
      </c>
      <c r="HD99" s="234">
        <f t="shared" si="445"/>
        <v>0</v>
      </c>
      <c r="HE99" s="234">
        <f t="shared" si="380"/>
        <v>0</v>
      </c>
      <c r="HF99" s="234">
        <f t="shared" si="446"/>
        <v>0</v>
      </c>
      <c r="HG99" s="242">
        <f t="shared" si="447"/>
        <v>0</v>
      </c>
      <c r="HI99" s="234">
        <f t="shared" si="448"/>
        <v>87</v>
      </c>
      <c r="HJ99" s="235" t="str">
        <f t="shared" si="381"/>
        <v/>
      </c>
      <c r="HK99" s="236" t="str">
        <f>IFERROR(+VLOOKUP(HJ99,'Referencia Parámetros'!$A$2:$B$15,2),"")</f>
        <v/>
      </c>
      <c r="HL99" s="1"/>
      <c r="HM99" s="1"/>
      <c r="HN99" s="136" t="str">
        <f t="shared" si="331"/>
        <v>Completar</v>
      </c>
      <c r="HO99" s="134"/>
      <c r="HP99" s="134"/>
      <c r="HQ99" s="134"/>
      <c r="HR99" s="136" t="str">
        <f t="shared" si="332"/>
        <v>Completar</v>
      </c>
      <c r="HS99" s="137" t="str">
        <f t="shared" si="333"/>
        <v>Completar</v>
      </c>
      <c r="HT99" s="137" t="str">
        <f t="shared" si="334"/>
        <v>Completar</v>
      </c>
      <c r="HU99" s="135"/>
      <c r="HV99" s="136" t="str">
        <f t="shared" si="335"/>
        <v>Completar</v>
      </c>
      <c r="HW99" s="237">
        <f t="shared" si="449"/>
        <v>0</v>
      </c>
      <c r="HX99" s="238">
        <f t="shared" si="450"/>
        <v>0</v>
      </c>
      <c r="HY99" s="239" t="str">
        <f>IFERROR(IF(HX99&gt;20*HK99,'Referencia Parámetros'!$D$20,IF(HX99&gt;10*HK99,'Referencia Parámetros'!$D$21,IF(HX99&gt;5*HK99,'Referencia Parámetros'!$D$22, IF(HX99&gt;1,'Referencia Parámetros'!$D$23,"NO APLICA")))),"")</f>
        <v/>
      </c>
      <c r="HZ99" s="240" t="str">
        <f t="shared" si="382"/>
        <v/>
      </c>
      <c r="IA99" s="241">
        <f t="shared" si="383"/>
        <v>0</v>
      </c>
      <c r="IB99" s="234">
        <f t="shared" si="451"/>
        <v>0</v>
      </c>
      <c r="IC99" s="234">
        <f t="shared" si="384"/>
        <v>0</v>
      </c>
      <c r="ID99" s="234">
        <f t="shared" si="452"/>
        <v>0</v>
      </c>
      <c r="IE99" s="242">
        <f t="shared" si="453"/>
        <v>0</v>
      </c>
      <c r="IG99" s="234">
        <f t="shared" si="454"/>
        <v>87</v>
      </c>
      <c r="IH99" s="235" t="str">
        <f t="shared" si="385"/>
        <v/>
      </c>
      <c r="II99" s="236" t="str">
        <f>IFERROR(+VLOOKUP(IH99,'Referencia Parámetros'!$A$2:$B$15,2),"")</f>
        <v/>
      </c>
      <c r="IJ99" s="1"/>
      <c r="IK99" s="1"/>
      <c r="IL99" s="136" t="str">
        <f t="shared" si="336"/>
        <v>Completar</v>
      </c>
      <c r="IM99" s="134"/>
      <c r="IN99" s="134"/>
      <c r="IO99" s="134"/>
      <c r="IP99" s="136" t="str">
        <f t="shared" si="337"/>
        <v>Completar</v>
      </c>
      <c r="IQ99" s="137" t="str">
        <f t="shared" si="338"/>
        <v>Completar</v>
      </c>
      <c r="IR99" s="137" t="str">
        <f t="shared" si="339"/>
        <v>Completar</v>
      </c>
      <c r="IS99" s="135"/>
      <c r="IT99" s="136" t="str">
        <f t="shared" si="340"/>
        <v>Completar</v>
      </c>
      <c r="IU99" s="237">
        <f t="shared" si="455"/>
        <v>0</v>
      </c>
      <c r="IV99" s="238">
        <f t="shared" si="456"/>
        <v>0</v>
      </c>
      <c r="IW99" s="239" t="str">
        <f>IFERROR(IF(IV99&gt;20*II99,'Referencia Parámetros'!$D$20,IF(IV99&gt;10*II99,'Referencia Parámetros'!$D$21,IF(IV99&gt;5*II99,'Referencia Parámetros'!$D$22, IF(IV99&gt;1,'Referencia Parámetros'!$D$23,"NO APLICA")))),"")</f>
        <v/>
      </c>
      <c r="IX99" s="240" t="str">
        <f t="shared" si="386"/>
        <v/>
      </c>
      <c r="IY99" s="241">
        <f t="shared" si="387"/>
        <v>0</v>
      </c>
      <c r="IZ99" s="234">
        <f t="shared" si="457"/>
        <v>0</v>
      </c>
      <c r="JA99" s="234">
        <f t="shared" si="388"/>
        <v>0</v>
      </c>
      <c r="JB99" s="234">
        <f t="shared" si="458"/>
        <v>0</v>
      </c>
      <c r="JC99" s="242">
        <f t="shared" si="459"/>
        <v>0</v>
      </c>
      <c r="JD99" s="198"/>
      <c r="JE99" s="234">
        <f t="shared" si="460"/>
        <v>87</v>
      </c>
      <c r="JF99" s="235" t="str">
        <f t="shared" si="389"/>
        <v/>
      </c>
      <c r="JG99" s="236" t="str">
        <f>IFERROR(+VLOOKUP(JF99,'Referencia Parámetros'!$A$2:$B$15,2),"")</f>
        <v/>
      </c>
      <c r="JH99" s="1"/>
      <c r="JI99" s="1"/>
      <c r="JJ99" s="136" t="str">
        <f t="shared" si="341"/>
        <v>Completar</v>
      </c>
      <c r="JK99" s="134"/>
      <c r="JL99" s="134"/>
      <c r="JM99" s="134"/>
      <c r="JN99" s="136" t="str">
        <f t="shared" si="342"/>
        <v>Completar</v>
      </c>
      <c r="JO99" s="137" t="str">
        <f t="shared" si="343"/>
        <v>Completar</v>
      </c>
      <c r="JP99" s="137" t="str">
        <f t="shared" si="344"/>
        <v>Completar</v>
      </c>
      <c r="JQ99" s="135"/>
      <c r="JR99" s="136" t="str">
        <f t="shared" si="345"/>
        <v>Completar</v>
      </c>
      <c r="JS99" s="237">
        <f t="shared" si="461"/>
        <v>0</v>
      </c>
      <c r="JT99" s="238">
        <f t="shared" si="462"/>
        <v>0</v>
      </c>
      <c r="JU99" s="239" t="str">
        <f>IFERROR(IF(JT99&gt;20*JG99,'Referencia Parámetros'!$D$20,IF(JT99&gt;10*JG99,'Referencia Parámetros'!$D$21,IF(JT99&gt;5*JG99,'Referencia Parámetros'!$D$22, IF(JT99&gt;1,'Referencia Parámetros'!$D$23,"NO APLICA")))),"")</f>
        <v/>
      </c>
      <c r="JV99" s="240" t="str">
        <f t="shared" si="390"/>
        <v/>
      </c>
      <c r="JW99" s="241">
        <f t="shared" si="391"/>
        <v>0</v>
      </c>
      <c r="JX99" s="234">
        <f t="shared" si="463"/>
        <v>0</v>
      </c>
      <c r="JY99" s="234">
        <f t="shared" si="392"/>
        <v>0</v>
      </c>
      <c r="JZ99" s="234">
        <f t="shared" si="464"/>
        <v>0</v>
      </c>
      <c r="KA99" s="242">
        <f t="shared" si="465"/>
        <v>0</v>
      </c>
    </row>
    <row r="100" spans="1:287" x14ac:dyDescent="0.25">
      <c r="A100" s="234">
        <f t="shared" si="393"/>
        <v>88</v>
      </c>
      <c r="B100" s="235" t="str">
        <f t="shared" si="394"/>
        <v/>
      </c>
      <c r="C100" s="236" t="str">
        <f>+IFERROR(VLOOKUP(B100,'Referencia Parámetros'!$A$2:$B$18,2),"")</f>
        <v/>
      </c>
      <c r="D100" s="1"/>
      <c r="E100" s="1"/>
      <c r="F100" s="136" t="str">
        <f>IFERROR(+VLOOKUP(D100,'Año 1'!JI$14:JK$113,3,FALSE),"Completar")</f>
        <v>Completar</v>
      </c>
      <c r="G100" s="134"/>
      <c r="H100" s="134"/>
      <c r="I100" s="134"/>
      <c r="J100" s="136" t="str">
        <f>+IFERROR(VLOOKUP(D100,'Año 1'!JI$14:JS$113,7,0),"Completar")</f>
        <v>Completar</v>
      </c>
      <c r="K100" s="137" t="str">
        <f>IFERROR(VLOOKUP(D100,'Año 1'!JI$14:JS$113,8,FALSE),"Completar")</f>
        <v>Completar</v>
      </c>
      <c r="L100" s="137" t="str">
        <f>IFERROR(VLOOKUP(D100,'Año 1'!JI$14:JS$113,9,FALSE),"Completar")</f>
        <v>Completar</v>
      </c>
      <c r="M100" s="135"/>
      <c r="N100" s="136" t="str">
        <f>IFERROR(VLOOKUP(D100,'Año 1'!JI$14:JS$113,11,FALSE),"Completar")</f>
        <v>Completar</v>
      </c>
      <c r="O100" s="237">
        <f t="shared" si="395"/>
        <v>0</v>
      </c>
      <c r="P100" s="238">
        <f t="shared" si="396"/>
        <v>0</v>
      </c>
      <c r="Q100" s="239" t="str">
        <f>IFERROR(IF(P100&gt;20*C100,'Referencia Parámetros'!$D$20,IF(P100&gt;10*C100,'Referencia Parámetros'!$D$21,IF(P100&gt;5*C100,'Referencia Parámetros'!$D$22, IF(P100&gt;1,'Referencia Parámetros'!$D$23,"NO APLICA")))),"")</f>
        <v/>
      </c>
      <c r="R100" s="240" t="str">
        <f t="shared" si="346"/>
        <v/>
      </c>
      <c r="S100" s="241">
        <f t="shared" si="347"/>
        <v>0</v>
      </c>
      <c r="T100" s="234">
        <f t="shared" si="397"/>
        <v>0</v>
      </c>
      <c r="U100" s="234">
        <f t="shared" si="348"/>
        <v>0</v>
      </c>
      <c r="V100" s="234">
        <f t="shared" si="398"/>
        <v>0</v>
      </c>
      <c r="W100" s="242">
        <f t="shared" si="399"/>
        <v>0</v>
      </c>
      <c r="Y100" s="234">
        <f t="shared" si="400"/>
        <v>88</v>
      </c>
      <c r="Z100" s="235" t="str">
        <f t="shared" si="349"/>
        <v/>
      </c>
      <c r="AA100" s="236" t="str">
        <f>IFERROR(VLOOKUP(Z100,'Referencia Parámetros'!$A$2:$B$15,2),"")</f>
        <v/>
      </c>
      <c r="AB100" s="1"/>
      <c r="AC100" s="1"/>
      <c r="AD100" s="136" t="str">
        <f t="shared" si="291"/>
        <v>Completar</v>
      </c>
      <c r="AE100" s="134"/>
      <c r="AF100" s="134"/>
      <c r="AG100" s="134"/>
      <c r="AH100" s="136" t="str">
        <f t="shared" si="292"/>
        <v>Completar</v>
      </c>
      <c r="AI100" s="137" t="str">
        <f t="shared" si="293"/>
        <v>Completar</v>
      </c>
      <c r="AJ100" s="137" t="str">
        <f t="shared" si="294"/>
        <v>Completar</v>
      </c>
      <c r="AK100" s="135"/>
      <c r="AL100" s="136" t="str">
        <f t="shared" si="295"/>
        <v>Completar</v>
      </c>
      <c r="AM100" s="237">
        <f t="shared" si="401"/>
        <v>0</v>
      </c>
      <c r="AN100" s="238">
        <f t="shared" si="402"/>
        <v>0</v>
      </c>
      <c r="AO100" s="239" t="str">
        <f>IFERROR(IF(AN100&gt;20*AA100,'Referencia Parámetros'!$D$20,IF(AN100&gt;10*AA100,'Referencia Parámetros'!$D$21,IF(AN100&gt;5*AA100,'Referencia Parámetros'!$D$22, IF(AN100&gt;1,'Referencia Parámetros'!$D$23,"NO APLICA")))),"")</f>
        <v/>
      </c>
      <c r="AP100" s="240" t="str">
        <f t="shared" si="350"/>
        <v/>
      </c>
      <c r="AQ100" s="241">
        <f t="shared" si="351"/>
        <v>0</v>
      </c>
      <c r="AR100" s="234">
        <f t="shared" si="403"/>
        <v>0</v>
      </c>
      <c r="AS100" s="234">
        <f t="shared" si="352"/>
        <v>0</v>
      </c>
      <c r="AT100" s="234">
        <f t="shared" si="404"/>
        <v>0</v>
      </c>
      <c r="AU100" s="242">
        <f t="shared" si="405"/>
        <v>0</v>
      </c>
      <c r="AW100" s="234">
        <f t="shared" si="406"/>
        <v>88</v>
      </c>
      <c r="AX100" s="235" t="str">
        <f t="shared" si="353"/>
        <v/>
      </c>
      <c r="AY100" s="236" t="str">
        <f>IFERROR(VLOOKUP(AX100,'Referencia Parámetros'!$A$2:$B$15,2),"")</f>
        <v/>
      </c>
      <c r="AZ100" s="1"/>
      <c r="BA100" s="1"/>
      <c r="BB100" s="136" t="str">
        <f t="shared" si="296"/>
        <v>Completar</v>
      </c>
      <c r="BC100" s="134"/>
      <c r="BD100" s="134"/>
      <c r="BE100" s="134"/>
      <c r="BF100" s="136" t="str">
        <f t="shared" si="297"/>
        <v>Completar</v>
      </c>
      <c r="BG100" s="137" t="str">
        <f t="shared" si="298"/>
        <v>Completar</v>
      </c>
      <c r="BH100" s="137" t="str">
        <f t="shared" si="299"/>
        <v>Completar</v>
      </c>
      <c r="BI100" s="135"/>
      <c r="BJ100" s="136" t="str">
        <f t="shared" si="300"/>
        <v>Completar</v>
      </c>
      <c r="BK100" s="237">
        <f t="shared" si="407"/>
        <v>0</v>
      </c>
      <c r="BL100" s="238">
        <f t="shared" si="408"/>
        <v>0</v>
      </c>
      <c r="BM100" s="239" t="str">
        <f>IFERROR(IF(BL100&gt;20*AY100,'Referencia Parámetros'!$D$20,IF(BL100&gt;10*AY100,'Referencia Parámetros'!$D$21,IF(BL100&gt;5*AY100,'Referencia Parámetros'!$D$22, IF(BL100&gt;1,'Referencia Parámetros'!$D$23,"NO APLICA")))),"")</f>
        <v/>
      </c>
      <c r="BN100" s="240" t="str">
        <f t="shared" si="354"/>
        <v/>
      </c>
      <c r="BO100" s="241">
        <f t="shared" si="355"/>
        <v>0</v>
      </c>
      <c r="BP100" s="234">
        <f t="shared" si="409"/>
        <v>0</v>
      </c>
      <c r="BQ100" s="234">
        <f t="shared" si="356"/>
        <v>0</v>
      </c>
      <c r="BR100" s="234">
        <f t="shared" si="410"/>
        <v>0</v>
      </c>
      <c r="BS100" s="242">
        <f t="shared" si="411"/>
        <v>0</v>
      </c>
      <c r="BU100" s="234">
        <f t="shared" si="412"/>
        <v>88</v>
      </c>
      <c r="BV100" s="235" t="str">
        <f t="shared" si="357"/>
        <v/>
      </c>
      <c r="BW100" s="236" t="str">
        <f>IFERROR(VLOOKUP(BV100,'Referencia Parámetros'!$A$2:$B$15,2),"")</f>
        <v/>
      </c>
      <c r="BX100" s="1"/>
      <c r="BY100" s="1"/>
      <c r="BZ100" s="136" t="str">
        <f t="shared" si="301"/>
        <v>Completar</v>
      </c>
      <c r="CA100" s="134"/>
      <c r="CB100" s="134"/>
      <c r="CC100" s="134"/>
      <c r="CD100" s="136" t="str">
        <f t="shared" si="302"/>
        <v>Completar</v>
      </c>
      <c r="CE100" s="137" t="str">
        <f t="shared" si="303"/>
        <v>Completar</v>
      </c>
      <c r="CF100" s="137" t="str">
        <f t="shared" si="304"/>
        <v>Completar</v>
      </c>
      <c r="CG100" s="135"/>
      <c r="CH100" s="136" t="str">
        <f t="shared" si="305"/>
        <v>Completar</v>
      </c>
      <c r="CI100" s="237">
        <f t="shared" si="413"/>
        <v>0</v>
      </c>
      <c r="CJ100" s="238">
        <f t="shared" si="414"/>
        <v>0</v>
      </c>
      <c r="CK100" s="239" t="str">
        <f>IFERROR(IF(CJ100&gt;20*BW100,'Referencia Parámetros'!$D$20,IF(CJ100&gt;10*BW100,'Referencia Parámetros'!$D$21,IF(CJ100&gt;5*BW100,'Referencia Parámetros'!$D$22, IF(CJ100&gt;1,'Referencia Parámetros'!$D$23,"NO APLICA")))),"")</f>
        <v/>
      </c>
      <c r="CL100" s="240" t="str">
        <f t="shared" si="358"/>
        <v/>
      </c>
      <c r="CM100" s="241">
        <f t="shared" si="359"/>
        <v>0</v>
      </c>
      <c r="CN100" s="234">
        <f t="shared" si="415"/>
        <v>0</v>
      </c>
      <c r="CO100" s="234">
        <f t="shared" si="360"/>
        <v>0</v>
      </c>
      <c r="CP100" s="234">
        <f t="shared" si="416"/>
        <v>0</v>
      </c>
      <c r="CQ100" s="242">
        <f t="shared" si="417"/>
        <v>0</v>
      </c>
      <c r="CS100" s="234">
        <f t="shared" si="418"/>
        <v>88</v>
      </c>
      <c r="CT100" s="235" t="str">
        <f t="shared" si="361"/>
        <v/>
      </c>
      <c r="CU100" s="236" t="str">
        <f>IFERROR(+VLOOKUP(CT100,'Referencia Parámetros'!$A$2:$B$15,2),"")</f>
        <v/>
      </c>
      <c r="CV100" s="1"/>
      <c r="CW100" s="1"/>
      <c r="CX100" s="136" t="str">
        <f t="shared" si="306"/>
        <v>Completar</v>
      </c>
      <c r="CY100" s="134"/>
      <c r="CZ100" s="134"/>
      <c r="DA100" s="134"/>
      <c r="DB100" s="136" t="str">
        <f t="shared" si="307"/>
        <v>Completar</v>
      </c>
      <c r="DC100" s="137" t="str">
        <f t="shared" si="308"/>
        <v>Completar</v>
      </c>
      <c r="DD100" s="137" t="str">
        <f t="shared" si="309"/>
        <v>Completar</v>
      </c>
      <c r="DE100" s="135"/>
      <c r="DF100" s="136" t="str">
        <f t="shared" si="310"/>
        <v>Completar</v>
      </c>
      <c r="DG100" s="237">
        <f t="shared" si="419"/>
        <v>0</v>
      </c>
      <c r="DH100" s="238">
        <f t="shared" si="420"/>
        <v>0</v>
      </c>
      <c r="DI100" s="239" t="str">
        <f>IFERROR(IF(DH100&gt;20*CU100,'Referencia Parámetros'!$D$20,IF(DH100&gt;10*CU100,'Referencia Parámetros'!$D$21,IF(DH100&gt;5*CU100,'Referencia Parámetros'!$D$22, IF(DH100&gt;1,'Referencia Parámetros'!$D$23,"NO APLICA")))),"")</f>
        <v/>
      </c>
      <c r="DJ100" s="240" t="str">
        <f t="shared" si="362"/>
        <v/>
      </c>
      <c r="DK100" s="241">
        <f t="shared" si="363"/>
        <v>0</v>
      </c>
      <c r="DL100" s="234">
        <f t="shared" si="421"/>
        <v>0</v>
      </c>
      <c r="DM100" s="234">
        <f t="shared" si="364"/>
        <v>0</v>
      </c>
      <c r="DN100" s="234">
        <f t="shared" si="422"/>
        <v>0</v>
      </c>
      <c r="DO100" s="242">
        <f t="shared" si="423"/>
        <v>0</v>
      </c>
      <c r="DQ100" s="234">
        <f t="shared" si="424"/>
        <v>88</v>
      </c>
      <c r="DR100" s="235" t="str">
        <f t="shared" si="365"/>
        <v/>
      </c>
      <c r="DS100" s="236" t="str">
        <f>IFERROR(+VLOOKUP(DR100,'Referencia Parámetros'!$A$2:$B$15,2),"")</f>
        <v/>
      </c>
      <c r="DT100" s="1"/>
      <c r="DU100" s="1"/>
      <c r="DV100" s="136" t="str">
        <f t="shared" si="311"/>
        <v>Completar</v>
      </c>
      <c r="DW100" s="134"/>
      <c r="DX100" s="134"/>
      <c r="DY100" s="134"/>
      <c r="DZ100" s="136" t="str">
        <f t="shared" si="312"/>
        <v>Completar</v>
      </c>
      <c r="EA100" s="137" t="str">
        <f t="shared" si="313"/>
        <v>Completar</v>
      </c>
      <c r="EB100" s="137" t="str">
        <f t="shared" si="314"/>
        <v>Completar</v>
      </c>
      <c r="EC100" s="135"/>
      <c r="ED100" s="136" t="str">
        <f t="shared" si="315"/>
        <v>Completar</v>
      </c>
      <c r="EE100" s="237">
        <f t="shared" si="425"/>
        <v>0</v>
      </c>
      <c r="EF100" s="238">
        <f t="shared" si="426"/>
        <v>0</v>
      </c>
      <c r="EG100" s="239" t="str">
        <f>IFERROR(IF(EF100&gt;20*DS100,'Referencia Parámetros'!$D$20,IF(EF100&gt;10*DS100,'Referencia Parámetros'!$D$21,IF(EF100&gt;5*DS100,'Referencia Parámetros'!$D$22, IF(EF100&gt;1,'Referencia Parámetros'!$D$23,"NO APLICA")))),"")</f>
        <v/>
      </c>
      <c r="EH100" s="240" t="str">
        <f t="shared" si="366"/>
        <v/>
      </c>
      <c r="EI100" s="241">
        <f t="shared" si="367"/>
        <v>0</v>
      </c>
      <c r="EJ100" s="234">
        <f t="shared" si="427"/>
        <v>0</v>
      </c>
      <c r="EK100" s="234">
        <f t="shared" si="368"/>
        <v>0</v>
      </c>
      <c r="EL100" s="234">
        <f t="shared" si="428"/>
        <v>0</v>
      </c>
      <c r="EM100" s="242">
        <f t="shared" si="429"/>
        <v>0</v>
      </c>
      <c r="EO100" s="234">
        <f t="shared" si="430"/>
        <v>88</v>
      </c>
      <c r="EP100" s="235" t="str">
        <f t="shared" si="369"/>
        <v/>
      </c>
      <c r="EQ100" s="236" t="str">
        <f>IFERROR(+VLOOKUP(EP100,'Referencia Parámetros'!$A$2:$B$15,2),"")</f>
        <v/>
      </c>
      <c r="ER100" s="1"/>
      <c r="ES100" s="1"/>
      <c r="ET100" s="136" t="str">
        <f t="shared" si="316"/>
        <v>Completar</v>
      </c>
      <c r="EU100" s="134"/>
      <c r="EV100" s="134"/>
      <c r="EW100" s="134"/>
      <c r="EX100" s="136" t="str">
        <f t="shared" si="317"/>
        <v>Completar</v>
      </c>
      <c r="EY100" s="137" t="str">
        <f t="shared" si="318"/>
        <v>Completar</v>
      </c>
      <c r="EZ100" s="137" t="str">
        <f t="shared" si="319"/>
        <v>Completar</v>
      </c>
      <c r="FA100" s="135"/>
      <c r="FB100" s="136" t="str">
        <f t="shared" si="320"/>
        <v>Completar</v>
      </c>
      <c r="FC100" s="237">
        <f t="shared" si="431"/>
        <v>0</v>
      </c>
      <c r="FD100" s="238">
        <f t="shared" si="432"/>
        <v>0</v>
      </c>
      <c r="FE100" s="239" t="str">
        <f>IFERROR(IF(FD100&gt;20*EQ100,'Referencia Parámetros'!$D$20,IF(FD100&gt;10*EQ100,'Referencia Parámetros'!$D$21,IF(FD100&gt;5*EQ100,'Referencia Parámetros'!$D$22, IF(FD100&gt;1,'Referencia Parámetros'!$D$23,"NO APLICA")))),"")</f>
        <v/>
      </c>
      <c r="FF100" s="240" t="str">
        <f t="shared" si="370"/>
        <v/>
      </c>
      <c r="FG100" s="241">
        <f t="shared" si="371"/>
        <v>0</v>
      </c>
      <c r="FH100" s="234">
        <f t="shared" si="433"/>
        <v>0</v>
      </c>
      <c r="FI100" s="234">
        <f t="shared" si="372"/>
        <v>0</v>
      </c>
      <c r="FJ100" s="234">
        <f t="shared" si="434"/>
        <v>0</v>
      </c>
      <c r="FK100" s="242">
        <f t="shared" si="435"/>
        <v>0</v>
      </c>
      <c r="FM100" s="234">
        <f t="shared" si="436"/>
        <v>88</v>
      </c>
      <c r="FN100" s="235" t="str">
        <f t="shared" si="373"/>
        <v/>
      </c>
      <c r="FO100" s="236" t="str">
        <f>IFERROR(+VLOOKUP(FN100,'Referencia Parámetros'!$A$2:$B$15,2),"")</f>
        <v/>
      </c>
      <c r="FP100" s="1"/>
      <c r="FQ100" s="1"/>
      <c r="FR100" s="136" t="str">
        <f t="shared" si="321"/>
        <v>Completar</v>
      </c>
      <c r="FS100" s="134"/>
      <c r="FT100" s="134"/>
      <c r="FU100" s="134"/>
      <c r="FV100" s="136" t="str">
        <f t="shared" si="322"/>
        <v>Completar</v>
      </c>
      <c r="FW100" s="137" t="str">
        <f t="shared" si="323"/>
        <v>Completar</v>
      </c>
      <c r="FX100" s="137" t="str">
        <f t="shared" si="324"/>
        <v>Completar</v>
      </c>
      <c r="FY100" s="135"/>
      <c r="FZ100" s="136" t="str">
        <f t="shared" si="325"/>
        <v>Completar</v>
      </c>
      <c r="GA100" s="237">
        <f t="shared" si="437"/>
        <v>0</v>
      </c>
      <c r="GB100" s="238">
        <f t="shared" si="438"/>
        <v>0</v>
      </c>
      <c r="GC100" s="239" t="str">
        <f>IFERROR(IF(GB100&gt;20*FO100,'Referencia Parámetros'!$D$20,IF(GB100&gt;10*FO100,'Referencia Parámetros'!$D$21,IF(GB100&gt;5*FO100,'Referencia Parámetros'!$D$22, IF(GB100&gt;1,'Referencia Parámetros'!$D$23,"NO APLICA")))),"")</f>
        <v/>
      </c>
      <c r="GD100" s="240" t="str">
        <f t="shared" si="374"/>
        <v/>
      </c>
      <c r="GE100" s="241">
        <f t="shared" si="375"/>
        <v>0</v>
      </c>
      <c r="GF100" s="234">
        <f t="shared" si="439"/>
        <v>0</v>
      </c>
      <c r="GG100" s="234">
        <f t="shared" si="376"/>
        <v>0</v>
      </c>
      <c r="GH100" s="234">
        <f t="shared" si="440"/>
        <v>0</v>
      </c>
      <c r="GI100" s="242">
        <f t="shared" si="441"/>
        <v>0</v>
      </c>
      <c r="GK100" s="234">
        <f t="shared" si="442"/>
        <v>88</v>
      </c>
      <c r="GL100" s="235" t="str">
        <f t="shared" si="377"/>
        <v/>
      </c>
      <c r="GM100" s="236" t="str">
        <f>IFERROR(+VLOOKUP(GL100,'Referencia Parámetros'!$A$2:$B$15,2),"")</f>
        <v/>
      </c>
      <c r="GN100" s="1"/>
      <c r="GO100" s="1"/>
      <c r="GP100" s="136" t="str">
        <f t="shared" si="326"/>
        <v>Completar</v>
      </c>
      <c r="GQ100" s="134"/>
      <c r="GR100" s="134"/>
      <c r="GS100" s="134"/>
      <c r="GT100" s="136" t="str">
        <f t="shared" si="327"/>
        <v>Completar</v>
      </c>
      <c r="GU100" s="137" t="str">
        <f t="shared" si="328"/>
        <v>Completar</v>
      </c>
      <c r="GV100" s="137" t="str">
        <f t="shared" si="329"/>
        <v>Completar</v>
      </c>
      <c r="GW100" s="135"/>
      <c r="GX100" s="136" t="str">
        <f t="shared" si="330"/>
        <v>Completar</v>
      </c>
      <c r="GY100" s="237">
        <f t="shared" si="443"/>
        <v>0</v>
      </c>
      <c r="GZ100" s="238">
        <f t="shared" si="444"/>
        <v>0</v>
      </c>
      <c r="HA100" s="239" t="str">
        <f>IFERROR(IF(GZ100&gt;20*GM100,'Referencia Parámetros'!$D$20,IF(GZ100&gt;10*GM100,'Referencia Parámetros'!$D$21,IF(GZ100&gt;5*GM100,'Referencia Parámetros'!$D$22, IF(GZ100&gt;1,'Referencia Parámetros'!$D$23,"NO APLICA")))),"")</f>
        <v/>
      </c>
      <c r="HB100" s="240" t="str">
        <f t="shared" si="378"/>
        <v/>
      </c>
      <c r="HC100" s="241">
        <f t="shared" si="379"/>
        <v>0</v>
      </c>
      <c r="HD100" s="234">
        <f t="shared" si="445"/>
        <v>0</v>
      </c>
      <c r="HE100" s="234">
        <f t="shared" si="380"/>
        <v>0</v>
      </c>
      <c r="HF100" s="234">
        <f t="shared" si="446"/>
        <v>0</v>
      </c>
      <c r="HG100" s="242">
        <f t="shared" si="447"/>
        <v>0</v>
      </c>
      <c r="HI100" s="234">
        <f t="shared" si="448"/>
        <v>88</v>
      </c>
      <c r="HJ100" s="235" t="str">
        <f t="shared" si="381"/>
        <v/>
      </c>
      <c r="HK100" s="236" t="str">
        <f>IFERROR(+VLOOKUP(HJ100,'Referencia Parámetros'!$A$2:$B$15,2),"")</f>
        <v/>
      </c>
      <c r="HL100" s="1"/>
      <c r="HM100" s="1"/>
      <c r="HN100" s="136" t="str">
        <f t="shared" si="331"/>
        <v>Completar</v>
      </c>
      <c r="HO100" s="134"/>
      <c r="HP100" s="134"/>
      <c r="HQ100" s="134"/>
      <c r="HR100" s="136" t="str">
        <f t="shared" si="332"/>
        <v>Completar</v>
      </c>
      <c r="HS100" s="137" t="str">
        <f t="shared" si="333"/>
        <v>Completar</v>
      </c>
      <c r="HT100" s="137" t="str">
        <f t="shared" si="334"/>
        <v>Completar</v>
      </c>
      <c r="HU100" s="135"/>
      <c r="HV100" s="136" t="str">
        <f t="shared" si="335"/>
        <v>Completar</v>
      </c>
      <c r="HW100" s="237">
        <f t="shared" si="449"/>
        <v>0</v>
      </c>
      <c r="HX100" s="238">
        <f t="shared" si="450"/>
        <v>0</v>
      </c>
      <c r="HY100" s="239" t="str">
        <f>IFERROR(IF(HX100&gt;20*HK100,'Referencia Parámetros'!$D$20,IF(HX100&gt;10*HK100,'Referencia Parámetros'!$D$21,IF(HX100&gt;5*HK100,'Referencia Parámetros'!$D$22, IF(HX100&gt;1,'Referencia Parámetros'!$D$23,"NO APLICA")))),"")</f>
        <v/>
      </c>
      <c r="HZ100" s="240" t="str">
        <f t="shared" si="382"/>
        <v/>
      </c>
      <c r="IA100" s="241">
        <f t="shared" si="383"/>
        <v>0</v>
      </c>
      <c r="IB100" s="234">
        <f t="shared" si="451"/>
        <v>0</v>
      </c>
      <c r="IC100" s="234">
        <f t="shared" si="384"/>
        <v>0</v>
      </c>
      <c r="ID100" s="234">
        <f t="shared" si="452"/>
        <v>0</v>
      </c>
      <c r="IE100" s="242">
        <f t="shared" si="453"/>
        <v>0</v>
      </c>
      <c r="IG100" s="234">
        <f t="shared" si="454"/>
        <v>88</v>
      </c>
      <c r="IH100" s="235" t="str">
        <f t="shared" si="385"/>
        <v/>
      </c>
      <c r="II100" s="236" t="str">
        <f>IFERROR(+VLOOKUP(IH100,'Referencia Parámetros'!$A$2:$B$15,2),"")</f>
        <v/>
      </c>
      <c r="IJ100" s="1"/>
      <c r="IK100" s="1"/>
      <c r="IL100" s="136" t="str">
        <f t="shared" si="336"/>
        <v>Completar</v>
      </c>
      <c r="IM100" s="134"/>
      <c r="IN100" s="134"/>
      <c r="IO100" s="134"/>
      <c r="IP100" s="136" t="str">
        <f t="shared" si="337"/>
        <v>Completar</v>
      </c>
      <c r="IQ100" s="137" t="str">
        <f t="shared" si="338"/>
        <v>Completar</v>
      </c>
      <c r="IR100" s="137" t="str">
        <f t="shared" si="339"/>
        <v>Completar</v>
      </c>
      <c r="IS100" s="135"/>
      <c r="IT100" s="136" t="str">
        <f t="shared" si="340"/>
        <v>Completar</v>
      </c>
      <c r="IU100" s="237">
        <f t="shared" si="455"/>
        <v>0</v>
      </c>
      <c r="IV100" s="238">
        <f t="shared" si="456"/>
        <v>0</v>
      </c>
      <c r="IW100" s="239" t="str">
        <f>IFERROR(IF(IV100&gt;20*II100,'Referencia Parámetros'!$D$20,IF(IV100&gt;10*II100,'Referencia Parámetros'!$D$21,IF(IV100&gt;5*II100,'Referencia Parámetros'!$D$22, IF(IV100&gt;1,'Referencia Parámetros'!$D$23,"NO APLICA")))),"")</f>
        <v/>
      </c>
      <c r="IX100" s="240" t="str">
        <f t="shared" si="386"/>
        <v/>
      </c>
      <c r="IY100" s="241">
        <f t="shared" si="387"/>
        <v>0</v>
      </c>
      <c r="IZ100" s="234">
        <f t="shared" si="457"/>
        <v>0</v>
      </c>
      <c r="JA100" s="234">
        <f t="shared" si="388"/>
        <v>0</v>
      </c>
      <c r="JB100" s="234">
        <f t="shared" si="458"/>
        <v>0</v>
      </c>
      <c r="JC100" s="242">
        <f t="shared" si="459"/>
        <v>0</v>
      </c>
      <c r="JD100" s="198"/>
      <c r="JE100" s="234">
        <f t="shared" si="460"/>
        <v>88</v>
      </c>
      <c r="JF100" s="235" t="str">
        <f t="shared" si="389"/>
        <v/>
      </c>
      <c r="JG100" s="236" t="str">
        <f>IFERROR(+VLOOKUP(JF100,'Referencia Parámetros'!$A$2:$B$15,2),"")</f>
        <v/>
      </c>
      <c r="JH100" s="1"/>
      <c r="JI100" s="1"/>
      <c r="JJ100" s="136" t="str">
        <f t="shared" si="341"/>
        <v>Completar</v>
      </c>
      <c r="JK100" s="134"/>
      <c r="JL100" s="134"/>
      <c r="JM100" s="134"/>
      <c r="JN100" s="136" t="str">
        <f t="shared" si="342"/>
        <v>Completar</v>
      </c>
      <c r="JO100" s="137" t="str">
        <f t="shared" si="343"/>
        <v>Completar</v>
      </c>
      <c r="JP100" s="137" t="str">
        <f t="shared" si="344"/>
        <v>Completar</v>
      </c>
      <c r="JQ100" s="135"/>
      <c r="JR100" s="136" t="str">
        <f t="shared" si="345"/>
        <v>Completar</v>
      </c>
      <c r="JS100" s="237">
        <f t="shared" si="461"/>
        <v>0</v>
      </c>
      <c r="JT100" s="238">
        <f t="shared" si="462"/>
        <v>0</v>
      </c>
      <c r="JU100" s="239" t="str">
        <f>IFERROR(IF(JT100&gt;20*JG100,'Referencia Parámetros'!$D$20,IF(JT100&gt;10*JG100,'Referencia Parámetros'!$D$21,IF(JT100&gt;5*JG100,'Referencia Parámetros'!$D$22, IF(JT100&gt;1,'Referencia Parámetros'!$D$23,"NO APLICA")))),"")</f>
        <v/>
      </c>
      <c r="JV100" s="240" t="str">
        <f t="shared" si="390"/>
        <v/>
      </c>
      <c r="JW100" s="241">
        <f t="shared" si="391"/>
        <v>0</v>
      </c>
      <c r="JX100" s="234">
        <f t="shared" si="463"/>
        <v>0</v>
      </c>
      <c r="JY100" s="234">
        <f t="shared" si="392"/>
        <v>0</v>
      </c>
      <c r="JZ100" s="234">
        <f t="shared" si="464"/>
        <v>0</v>
      </c>
      <c r="KA100" s="242">
        <f t="shared" si="465"/>
        <v>0</v>
      </c>
    </row>
    <row r="101" spans="1:287" x14ac:dyDescent="0.25">
      <c r="A101" s="234">
        <f t="shared" si="393"/>
        <v>89</v>
      </c>
      <c r="B101" s="235" t="str">
        <f t="shared" si="394"/>
        <v/>
      </c>
      <c r="C101" s="236" t="str">
        <f>+IFERROR(VLOOKUP(B101,'Referencia Parámetros'!$A$2:$B$18,2),"")</f>
        <v/>
      </c>
      <c r="D101" s="1"/>
      <c r="E101" s="1"/>
      <c r="F101" s="136" t="str">
        <f>IFERROR(+VLOOKUP(D101,'Año 1'!JI$14:JK$113,3,FALSE),"Completar")</f>
        <v>Completar</v>
      </c>
      <c r="G101" s="134"/>
      <c r="H101" s="134"/>
      <c r="I101" s="134"/>
      <c r="J101" s="136" t="str">
        <f>+IFERROR(VLOOKUP(D101,'Año 1'!JI$14:JS$113,7,0),"Completar")</f>
        <v>Completar</v>
      </c>
      <c r="K101" s="137" t="str">
        <f>IFERROR(VLOOKUP(D101,'Año 1'!JI$14:JS$113,8,FALSE),"Completar")</f>
        <v>Completar</v>
      </c>
      <c r="L101" s="137" t="str">
        <f>IFERROR(VLOOKUP(D101,'Año 1'!JI$14:JS$113,9,FALSE),"Completar")</f>
        <v>Completar</v>
      </c>
      <c r="M101" s="135"/>
      <c r="N101" s="136" t="str">
        <f>IFERROR(VLOOKUP(D101,'Año 1'!JI$14:JS$113,11,FALSE),"Completar")</f>
        <v>Completar</v>
      </c>
      <c r="O101" s="237">
        <f t="shared" si="395"/>
        <v>0</v>
      </c>
      <c r="P101" s="238">
        <f t="shared" si="396"/>
        <v>0</v>
      </c>
      <c r="Q101" s="239" t="str">
        <f>IFERROR(IF(P101&gt;20*C101,'Referencia Parámetros'!$D$20,IF(P101&gt;10*C101,'Referencia Parámetros'!$D$21,IF(P101&gt;5*C101,'Referencia Parámetros'!$D$22, IF(P101&gt;1,'Referencia Parámetros'!$D$23,"NO APLICA")))),"")</f>
        <v/>
      </c>
      <c r="R101" s="240" t="str">
        <f t="shared" si="346"/>
        <v/>
      </c>
      <c r="S101" s="241">
        <f t="shared" si="347"/>
        <v>0</v>
      </c>
      <c r="T101" s="234">
        <f t="shared" si="397"/>
        <v>0</v>
      </c>
      <c r="U101" s="234">
        <f t="shared" si="348"/>
        <v>0</v>
      </c>
      <c r="V101" s="234">
        <f t="shared" si="398"/>
        <v>0</v>
      </c>
      <c r="W101" s="242">
        <f t="shared" si="399"/>
        <v>0</v>
      </c>
      <c r="Y101" s="234">
        <f t="shared" si="400"/>
        <v>89</v>
      </c>
      <c r="Z101" s="235" t="str">
        <f t="shared" si="349"/>
        <v/>
      </c>
      <c r="AA101" s="236" t="str">
        <f>IFERROR(VLOOKUP(Z101,'Referencia Parámetros'!$A$2:$B$15,2),"")</f>
        <v/>
      </c>
      <c r="AB101" s="1"/>
      <c r="AC101" s="1"/>
      <c r="AD101" s="136" t="str">
        <f t="shared" si="291"/>
        <v>Completar</v>
      </c>
      <c r="AE101" s="134"/>
      <c r="AF101" s="134"/>
      <c r="AG101" s="134"/>
      <c r="AH101" s="136" t="str">
        <f t="shared" si="292"/>
        <v>Completar</v>
      </c>
      <c r="AI101" s="137" t="str">
        <f t="shared" si="293"/>
        <v>Completar</v>
      </c>
      <c r="AJ101" s="137" t="str">
        <f t="shared" si="294"/>
        <v>Completar</v>
      </c>
      <c r="AK101" s="135"/>
      <c r="AL101" s="136" t="str">
        <f t="shared" si="295"/>
        <v>Completar</v>
      </c>
      <c r="AM101" s="237">
        <f t="shared" si="401"/>
        <v>0</v>
      </c>
      <c r="AN101" s="238">
        <f t="shared" si="402"/>
        <v>0</v>
      </c>
      <c r="AO101" s="239" t="str">
        <f>IFERROR(IF(AN101&gt;20*AA101,'Referencia Parámetros'!$D$20,IF(AN101&gt;10*AA101,'Referencia Parámetros'!$D$21,IF(AN101&gt;5*AA101,'Referencia Parámetros'!$D$22, IF(AN101&gt;1,'Referencia Parámetros'!$D$23,"NO APLICA")))),"")</f>
        <v/>
      </c>
      <c r="AP101" s="240" t="str">
        <f t="shared" si="350"/>
        <v/>
      </c>
      <c r="AQ101" s="241">
        <f t="shared" si="351"/>
        <v>0</v>
      </c>
      <c r="AR101" s="234">
        <f t="shared" si="403"/>
        <v>0</v>
      </c>
      <c r="AS101" s="234">
        <f t="shared" si="352"/>
        <v>0</v>
      </c>
      <c r="AT101" s="234">
        <f t="shared" si="404"/>
        <v>0</v>
      </c>
      <c r="AU101" s="242">
        <f t="shared" si="405"/>
        <v>0</v>
      </c>
      <c r="AW101" s="234">
        <f t="shared" si="406"/>
        <v>89</v>
      </c>
      <c r="AX101" s="235" t="str">
        <f t="shared" si="353"/>
        <v/>
      </c>
      <c r="AY101" s="236" t="str">
        <f>IFERROR(VLOOKUP(AX101,'Referencia Parámetros'!$A$2:$B$15,2),"")</f>
        <v/>
      </c>
      <c r="AZ101" s="1"/>
      <c r="BA101" s="1"/>
      <c r="BB101" s="136" t="str">
        <f t="shared" si="296"/>
        <v>Completar</v>
      </c>
      <c r="BC101" s="134"/>
      <c r="BD101" s="134"/>
      <c r="BE101" s="134"/>
      <c r="BF101" s="136" t="str">
        <f t="shared" si="297"/>
        <v>Completar</v>
      </c>
      <c r="BG101" s="137" t="str">
        <f t="shared" si="298"/>
        <v>Completar</v>
      </c>
      <c r="BH101" s="137" t="str">
        <f t="shared" si="299"/>
        <v>Completar</v>
      </c>
      <c r="BI101" s="135"/>
      <c r="BJ101" s="136" t="str">
        <f t="shared" si="300"/>
        <v>Completar</v>
      </c>
      <c r="BK101" s="237">
        <f t="shared" si="407"/>
        <v>0</v>
      </c>
      <c r="BL101" s="238">
        <f t="shared" si="408"/>
        <v>0</v>
      </c>
      <c r="BM101" s="239" t="str">
        <f>IFERROR(IF(BL101&gt;20*AY101,'Referencia Parámetros'!$D$20,IF(BL101&gt;10*AY101,'Referencia Parámetros'!$D$21,IF(BL101&gt;5*AY101,'Referencia Parámetros'!$D$22, IF(BL101&gt;1,'Referencia Parámetros'!$D$23,"NO APLICA")))),"")</f>
        <v/>
      </c>
      <c r="BN101" s="240" t="str">
        <f t="shared" si="354"/>
        <v/>
      </c>
      <c r="BO101" s="241">
        <f t="shared" si="355"/>
        <v>0</v>
      </c>
      <c r="BP101" s="234">
        <f t="shared" si="409"/>
        <v>0</v>
      </c>
      <c r="BQ101" s="234">
        <f t="shared" si="356"/>
        <v>0</v>
      </c>
      <c r="BR101" s="234">
        <f t="shared" si="410"/>
        <v>0</v>
      </c>
      <c r="BS101" s="242">
        <f t="shared" si="411"/>
        <v>0</v>
      </c>
      <c r="BU101" s="234">
        <f t="shared" si="412"/>
        <v>89</v>
      </c>
      <c r="BV101" s="235" t="str">
        <f t="shared" si="357"/>
        <v/>
      </c>
      <c r="BW101" s="236" t="str">
        <f>IFERROR(VLOOKUP(BV101,'Referencia Parámetros'!$A$2:$B$15,2),"")</f>
        <v/>
      </c>
      <c r="BX101" s="1"/>
      <c r="BY101" s="1"/>
      <c r="BZ101" s="136" t="str">
        <f t="shared" si="301"/>
        <v>Completar</v>
      </c>
      <c r="CA101" s="134"/>
      <c r="CB101" s="134"/>
      <c r="CC101" s="134"/>
      <c r="CD101" s="136" t="str">
        <f t="shared" si="302"/>
        <v>Completar</v>
      </c>
      <c r="CE101" s="137" t="str">
        <f t="shared" si="303"/>
        <v>Completar</v>
      </c>
      <c r="CF101" s="137" t="str">
        <f t="shared" si="304"/>
        <v>Completar</v>
      </c>
      <c r="CG101" s="135"/>
      <c r="CH101" s="136" t="str">
        <f t="shared" si="305"/>
        <v>Completar</v>
      </c>
      <c r="CI101" s="237">
        <f t="shared" si="413"/>
        <v>0</v>
      </c>
      <c r="CJ101" s="238">
        <f t="shared" si="414"/>
        <v>0</v>
      </c>
      <c r="CK101" s="239" t="str">
        <f>IFERROR(IF(CJ101&gt;20*BW101,'Referencia Parámetros'!$D$20,IF(CJ101&gt;10*BW101,'Referencia Parámetros'!$D$21,IF(CJ101&gt;5*BW101,'Referencia Parámetros'!$D$22, IF(CJ101&gt;1,'Referencia Parámetros'!$D$23,"NO APLICA")))),"")</f>
        <v/>
      </c>
      <c r="CL101" s="240" t="str">
        <f t="shared" si="358"/>
        <v/>
      </c>
      <c r="CM101" s="241">
        <f t="shared" si="359"/>
        <v>0</v>
      </c>
      <c r="CN101" s="234">
        <f t="shared" si="415"/>
        <v>0</v>
      </c>
      <c r="CO101" s="234">
        <f t="shared" si="360"/>
        <v>0</v>
      </c>
      <c r="CP101" s="234">
        <f t="shared" si="416"/>
        <v>0</v>
      </c>
      <c r="CQ101" s="242">
        <f t="shared" si="417"/>
        <v>0</v>
      </c>
      <c r="CS101" s="234">
        <f t="shared" si="418"/>
        <v>89</v>
      </c>
      <c r="CT101" s="235" t="str">
        <f t="shared" si="361"/>
        <v/>
      </c>
      <c r="CU101" s="236" t="str">
        <f>IFERROR(+VLOOKUP(CT101,'Referencia Parámetros'!$A$2:$B$15,2),"")</f>
        <v/>
      </c>
      <c r="CV101" s="1"/>
      <c r="CW101" s="1"/>
      <c r="CX101" s="136" t="str">
        <f t="shared" si="306"/>
        <v>Completar</v>
      </c>
      <c r="CY101" s="134"/>
      <c r="CZ101" s="134"/>
      <c r="DA101" s="134"/>
      <c r="DB101" s="136" t="str">
        <f t="shared" si="307"/>
        <v>Completar</v>
      </c>
      <c r="DC101" s="137" t="str">
        <f t="shared" si="308"/>
        <v>Completar</v>
      </c>
      <c r="DD101" s="137" t="str">
        <f t="shared" si="309"/>
        <v>Completar</v>
      </c>
      <c r="DE101" s="135"/>
      <c r="DF101" s="136" t="str">
        <f t="shared" si="310"/>
        <v>Completar</v>
      </c>
      <c r="DG101" s="237">
        <f t="shared" si="419"/>
        <v>0</v>
      </c>
      <c r="DH101" s="238">
        <f t="shared" si="420"/>
        <v>0</v>
      </c>
      <c r="DI101" s="239" t="str">
        <f>IFERROR(IF(DH101&gt;20*CU101,'Referencia Parámetros'!$D$20,IF(DH101&gt;10*CU101,'Referencia Parámetros'!$D$21,IF(DH101&gt;5*CU101,'Referencia Parámetros'!$D$22, IF(DH101&gt;1,'Referencia Parámetros'!$D$23,"NO APLICA")))),"")</f>
        <v/>
      </c>
      <c r="DJ101" s="240" t="str">
        <f t="shared" si="362"/>
        <v/>
      </c>
      <c r="DK101" s="241">
        <f t="shared" si="363"/>
        <v>0</v>
      </c>
      <c r="DL101" s="234">
        <f t="shared" si="421"/>
        <v>0</v>
      </c>
      <c r="DM101" s="234">
        <f t="shared" si="364"/>
        <v>0</v>
      </c>
      <c r="DN101" s="234">
        <f t="shared" si="422"/>
        <v>0</v>
      </c>
      <c r="DO101" s="242">
        <f t="shared" si="423"/>
        <v>0</v>
      </c>
      <c r="DQ101" s="234">
        <f t="shared" si="424"/>
        <v>89</v>
      </c>
      <c r="DR101" s="235" t="str">
        <f t="shared" si="365"/>
        <v/>
      </c>
      <c r="DS101" s="236" t="str">
        <f>IFERROR(+VLOOKUP(DR101,'Referencia Parámetros'!$A$2:$B$15,2),"")</f>
        <v/>
      </c>
      <c r="DT101" s="1"/>
      <c r="DU101" s="1"/>
      <c r="DV101" s="136" t="str">
        <f t="shared" si="311"/>
        <v>Completar</v>
      </c>
      <c r="DW101" s="134"/>
      <c r="DX101" s="134"/>
      <c r="DY101" s="134"/>
      <c r="DZ101" s="136" t="str">
        <f t="shared" si="312"/>
        <v>Completar</v>
      </c>
      <c r="EA101" s="137" t="str">
        <f t="shared" si="313"/>
        <v>Completar</v>
      </c>
      <c r="EB101" s="137" t="str">
        <f t="shared" si="314"/>
        <v>Completar</v>
      </c>
      <c r="EC101" s="135"/>
      <c r="ED101" s="136" t="str">
        <f t="shared" si="315"/>
        <v>Completar</v>
      </c>
      <c r="EE101" s="237">
        <f t="shared" si="425"/>
        <v>0</v>
      </c>
      <c r="EF101" s="238">
        <f t="shared" si="426"/>
        <v>0</v>
      </c>
      <c r="EG101" s="239" t="str">
        <f>IFERROR(IF(EF101&gt;20*DS101,'Referencia Parámetros'!$D$20,IF(EF101&gt;10*DS101,'Referencia Parámetros'!$D$21,IF(EF101&gt;5*DS101,'Referencia Parámetros'!$D$22, IF(EF101&gt;1,'Referencia Parámetros'!$D$23,"NO APLICA")))),"")</f>
        <v/>
      </c>
      <c r="EH101" s="240" t="str">
        <f t="shared" si="366"/>
        <v/>
      </c>
      <c r="EI101" s="241">
        <f t="shared" si="367"/>
        <v>0</v>
      </c>
      <c r="EJ101" s="234">
        <f t="shared" si="427"/>
        <v>0</v>
      </c>
      <c r="EK101" s="234">
        <f t="shared" si="368"/>
        <v>0</v>
      </c>
      <c r="EL101" s="234">
        <f t="shared" si="428"/>
        <v>0</v>
      </c>
      <c r="EM101" s="242">
        <f t="shared" si="429"/>
        <v>0</v>
      </c>
      <c r="EO101" s="234">
        <f t="shared" si="430"/>
        <v>89</v>
      </c>
      <c r="EP101" s="235" t="str">
        <f t="shared" si="369"/>
        <v/>
      </c>
      <c r="EQ101" s="236" t="str">
        <f>IFERROR(+VLOOKUP(EP101,'Referencia Parámetros'!$A$2:$B$15,2),"")</f>
        <v/>
      </c>
      <c r="ER101" s="1"/>
      <c r="ES101" s="1"/>
      <c r="ET101" s="136" t="str">
        <f t="shared" si="316"/>
        <v>Completar</v>
      </c>
      <c r="EU101" s="134"/>
      <c r="EV101" s="134"/>
      <c r="EW101" s="134"/>
      <c r="EX101" s="136" t="str">
        <f t="shared" si="317"/>
        <v>Completar</v>
      </c>
      <c r="EY101" s="137" t="str">
        <f t="shared" si="318"/>
        <v>Completar</v>
      </c>
      <c r="EZ101" s="137" t="str">
        <f t="shared" si="319"/>
        <v>Completar</v>
      </c>
      <c r="FA101" s="135"/>
      <c r="FB101" s="136" t="str">
        <f t="shared" si="320"/>
        <v>Completar</v>
      </c>
      <c r="FC101" s="237">
        <f t="shared" si="431"/>
        <v>0</v>
      </c>
      <c r="FD101" s="238">
        <f t="shared" si="432"/>
        <v>0</v>
      </c>
      <c r="FE101" s="239" t="str">
        <f>IFERROR(IF(FD101&gt;20*EQ101,'Referencia Parámetros'!$D$20,IF(FD101&gt;10*EQ101,'Referencia Parámetros'!$D$21,IF(FD101&gt;5*EQ101,'Referencia Parámetros'!$D$22, IF(FD101&gt;1,'Referencia Parámetros'!$D$23,"NO APLICA")))),"")</f>
        <v/>
      </c>
      <c r="FF101" s="240" t="str">
        <f t="shared" si="370"/>
        <v/>
      </c>
      <c r="FG101" s="241">
        <f t="shared" si="371"/>
        <v>0</v>
      </c>
      <c r="FH101" s="234">
        <f t="shared" si="433"/>
        <v>0</v>
      </c>
      <c r="FI101" s="234">
        <f t="shared" si="372"/>
        <v>0</v>
      </c>
      <c r="FJ101" s="234">
        <f t="shared" si="434"/>
        <v>0</v>
      </c>
      <c r="FK101" s="242">
        <f t="shared" si="435"/>
        <v>0</v>
      </c>
      <c r="FM101" s="234">
        <f t="shared" si="436"/>
        <v>89</v>
      </c>
      <c r="FN101" s="235" t="str">
        <f t="shared" si="373"/>
        <v/>
      </c>
      <c r="FO101" s="236" t="str">
        <f>IFERROR(+VLOOKUP(FN101,'Referencia Parámetros'!$A$2:$B$15,2),"")</f>
        <v/>
      </c>
      <c r="FP101" s="1"/>
      <c r="FQ101" s="1"/>
      <c r="FR101" s="136" t="str">
        <f t="shared" si="321"/>
        <v>Completar</v>
      </c>
      <c r="FS101" s="134"/>
      <c r="FT101" s="134"/>
      <c r="FU101" s="134"/>
      <c r="FV101" s="136" t="str">
        <f t="shared" si="322"/>
        <v>Completar</v>
      </c>
      <c r="FW101" s="137" t="str">
        <f t="shared" si="323"/>
        <v>Completar</v>
      </c>
      <c r="FX101" s="137" t="str">
        <f t="shared" si="324"/>
        <v>Completar</v>
      </c>
      <c r="FY101" s="135"/>
      <c r="FZ101" s="136" t="str">
        <f t="shared" si="325"/>
        <v>Completar</v>
      </c>
      <c r="GA101" s="237">
        <f t="shared" si="437"/>
        <v>0</v>
      </c>
      <c r="GB101" s="238">
        <f t="shared" si="438"/>
        <v>0</v>
      </c>
      <c r="GC101" s="239" t="str">
        <f>IFERROR(IF(GB101&gt;20*FO101,'Referencia Parámetros'!$D$20,IF(GB101&gt;10*FO101,'Referencia Parámetros'!$D$21,IF(GB101&gt;5*FO101,'Referencia Parámetros'!$D$22, IF(GB101&gt;1,'Referencia Parámetros'!$D$23,"NO APLICA")))),"")</f>
        <v/>
      </c>
      <c r="GD101" s="240" t="str">
        <f t="shared" si="374"/>
        <v/>
      </c>
      <c r="GE101" s="241">
        <f t="shared" si="375"/>
        <v>0</v>
      </c>
      <c r="GF101" s="234">
        <f t="shared" si="439"/>
        <v>0</v>
      </c>
      <c r="GG101" s="234">
        <f t="shared" si="376"/>
        <v>0</v>
      </c>
      <c r="GH101" s="234">
        <f t="shared" si="440"/>
        <v>0</v>
      </c>
      <c r="GI101" s="242">
        <f t="shared" si="441"/>
        <v>0</v>
      </c>
      <c r="GK101" s="234">
        <f t="shared" si="442"/>
        <v>89</v>
      </c>
      <c r="GL101" s="235" t="str">
        <f t="shared" si="377"/>
        <v/>
      </c>
      <c r="GM101" s="236" t="str">
        <f>IFERROR(+VLOOKUP(GL101,'Referencia Parámetros'!$A$2:$B$15,2),"")</f>
        <v/>
      </c>
      <c r="GN101" s="1"/>
      <c r="GO101" s="1"/>
      <c r="GP101" s="136" t="str">
        <f t="shared" si="326"/>
        <v>Completar</v>
      </c>
      <c r="GQ101" s="134"/>
      <c r="GR101" s="134"/>
      <c r="GS101" s="134"/>
      <c r="GT101" s="136" t="str">
        <f t="shared" si="327"/>
        <v>Completar</v>
      </c>
      <c r="GU101" s="137" t="str">
        <f t="shared" si="328"/>
        <v>Completar</v>
      </c>
      <c r="GV101" s="137" t="str">
        <f t="shared" si="329"/>
        <v>Completar</v>
      </c>
      <c r="GW101" s="135"/>
      <c r="GX101" s="136" t="str">
        <f t="shared" si="330"/>
        <v>Completar</v>
      </c>
      <c r="GY101" s="237">
        <f t="shared" si="443"/>
        <v>0</v>
      </c>
      <c r="GZ101" s="238">
        <f t="shared" si="444"/>
        <v>0</v>
      </c>
      <c r="HA101" s="239" t="str">
        <f>IFERROR(IF(GZ101&gt;20*GM101,'Referencia Parámetros'!$D$20,IF(GZ101&gt;10*GM101,'Referencia Parámetros'!$D$21,IF(GZ101&gt;5*GM101,'Referencia Parámetros'!$D$22, IF(GZ101&gt;1,'Referencia Parámetros'!$D$23,"NO APLICA")))),"")</f>
        <v/>
      </c>
      <c r="HB101" s="240" t="str">
        <f t="shared" si="378"/>
        <v/>
      </c>
      <c r="HC101" s="241">
        <f t="shared" si="379"/>
        <v>0</v>
      </c>
      <c r="HD101" s="234">
        <f t="shared" si="445"/>
        <v>0</v>
      </c>
      <c r="HE101" s="234">
        <f t="shared" si="380"/>
        <v>0</v>
      </c>
      <c r="HF101" s="234">
        <f t="shared" si="446"/>
        <v>0</v>
      </c>
      <c r="HG101" s="242">
        <f t="shared" si="447"/>
        <v>0</v>
      </c>
      <c r="HI101" s="234">
        <f t="shared" si="448"/>
        <v>89</v>
      </c>
      <c r="HJ101" s="235" t="str">
        <f t="shared" si="381"/>
        <v/>
      </c>
      <c r="HK101" s="236" t="str">
        <f>IFERROR(+VLOOKUP(HJ101,'Referencia Parámetros'!$A$2:$B$15,2),"")</f>
        <v/>
      </c>
      <c r="HL101" s="1"/>
      <c r="HM101" s="1"/>
      <c r="HN101" s="136" t="str">
        <f t="shared" si="331"/>
        <v>Completar</v>
      </c>
      <c r="HO101" s="134"/>
      <c r="HP101" s="134"/>
      <c r="HQ101" s="134"/>
      <c r="HR101" s="136" t="str">
        <f t="shared" si="332"/>
        <v>Completar</v>
      </c>
      <c r="HS101" s="137" t="str">
        <f t="shared" si="333"/>
        <v>Completar</v>
      </c>
      <c r="HT101" s="137" t="str">
        <f t="shared" si="334"/>
        <v>Completar</v>
      </c>
      <c r="HU101" s="135"/>
      <c r="HV101" s="136" t="str">
        <f t="shared" si="335"/>
        <v>Completar</v>
      </c>
      <c r="HW101" s="237">
        <f t="shared" si="449"/>
        <v>0</v>
      </c>
      <c r="HX101" s="238">
        <f t="shared" si="450"/>
        <v>0</v>
      </c>
      <c r="HY101" s="239" t="str">
        <f>IFERROR(IF(HX101&gt;20*HK101,'Referencia Parámetros'!$D$20,IF(HX101&gt;10*HK101,'Referencia Parámetros'!$D$21,IF(HX101&gt;5*HK101,'Referencia Parámetros'!$D$22, IF(HX101&gt;1,'Referencia Parámetros'!$D$23,"NO APLICA")))),"")</f>
        <v/>
      </c>
      <c r="HZ101" s="240" t="str">
        <f t="shared" si="382"/>
        <v/>
      </c>
      <c r="IA101" s="241">
        <f t="shared" si="383"/>
        <v>0</v>
      </c>
      <c r="IB101" s="234">
        <f t="shared" si="451"/>
        <v>0</v>
      </c>
      <c r="IC101" s="234">
        <f t="shared" si="384"/>
        <v>0</v>
      </c>
      <c r="ID101" s="234">
        <f t="shared" si="452"/>
        <v>0</v>
      </c>
      <c r="IE101" s="242">
        <f t="shared" si="453"/>
        <v>0</v>
      </c>
      <c r="IG101" s="234">
        <f t="shared" si="454"/>
        <v>89</v>
      </c>
      <c r="IH101" s="235" t="str">
        <f t="shared" si="385"/>
        <v/>
      </c>
      <c r="II101" s="236" t="str">
        <f>IFERROR(+VLOOKUP(IH101,'Referencia Parámetros'!$A$2:$B$15,2),"")</f>
        <v/>
      </c>
      <c r="IJ101" s="1"/>
      <c r="IK101" s="1"/>
      <c r="IL101" s="136" t="str">
        <f t="shared" si="336"/>
        <v>Completar</v>
      </c>
      <c r="IM101" s="134"/>
      <c r="IN101" s="134"/>
      <c r="IO101" s="134"/>
      <c r="IP101" s="136" t="str">
        <f t="shared" si="337"/>
        <v>Completar</v>
      </c>
      <c r="IQ101" s="137" t="str">
        <f t="shared" si="338"/>
        <v>Completar</v>
      </c>
      <c r="IR101" s="137" t="str">
        <f t="shared" si="339"/>
        <v>Completar</v>
      </c>
      <c r="IS101" s="135"/>
      <c r="IT101" s="136" t="str">
        <f t="shared" si="340"/>
        <v>Completar</v>
      </c>
      <c r="IU101" s="237">
        <f t="shared" si="455"/>
        <v>0</v>
      </c>
      <c r="IV101" s="238">
        <f t="shared" si="456"/>
        <v>0</v>
      </c>
      <c r="IW101" s="239" t="str">
        <f>IFERROR(IF(IV101&gt;20*II101,'Referencia Parámetros'!$D$20,IF(IV101&gt;10*II101,'Referencia Parámetros'!$D$21,IF(IV101&gt;5*II101,'Referencia Parámetros'!$D$22, IF(IV101&gt;1,'Referencia Parámetros'!$D$23,"NO APLICA")))),"")</f>
        <v/>
      </c>
      <c r="IX101" s="240" t="str">
        <f t="shared" si="386"/>
        <v/>
      </c>
      <c r="IY101" s="241">
        <f t="shared" si="387"/>
        <v>0</v>
      </c>
      <c r="IZ101" s="234">
        <f t="shared" si="457"/>
        <v>0</v>
      </c>
      <c r="JA101" s="234">
        <f t="shared" si="388"/>
        <v>0</v>
      </c>
      <c r="JB101" s="234">
        <f t="shared" si="458"/>
        <v>0</v>
      </c>
      <c r="JC101" s="242">
        <f t="shared" si="459"/>
        <v>0</v>
      </c>
      <c r="JD101" s="198"/>
      <c r="JE101" s="234">
        <f t="shared" si="460"/>
        <v>89</v>
      </c>
      <c r="JF101" s="235" t="str">
        <f t="shared" si="389"/>
        <v/>
      </c>
      <c r="JG101" s="236" t="str">
        <f>IFERROR(+VLOOKUP(JF101,'Referencia Parámetros'!$A$2:$B$15,2),"")</f>
        <v/>
      </c>
      <c r="JH101" s="1"/>
      <c r="JI101" s="1"/>
      <c r="JJ101" s="136" t="str">
        <f t="shared" si="341"/>
        <v>Completar</v>
      </c>
      <c r="JK101" s="134"/>
      <c r="JL101" s="134"/>
      <c r="JM101" s="134"/>
      <c r="JN101" s="136" t="str">
        <f t="shared" si="342"/>
        <v>Completar</v>
      </c>
      <c r="JO101" s="137" t="str">
        <f t="shared" si="343"/>
        <v>Completar</v>
      </c>
      <c r="JP101" s="137" t="str">
        <f t="shared" si="344"/>
        <v>Completar</v>
      </c>
      <c r="JQ101" s="135"/>
      <c r="JR101" s="136" t="str">
        <f t="shared" si="345"/>
        <v>Completar</v>
      </c>
      <c r="JS101" s="237">
        <f t="shared" si="461"/>
        <v>0</v>
      </c>
      <c r="JT101" s="238">
        <f t="shared" si="462"/>
        <v>0</v>
      </c>
      <c r="JU101" s="239" t="str">
        <f>IFERROR(IF(JT101&gt;20*JG101,'Referencia Parámetros'!$D$20,IF(JT101&gt;10*JG101,'Referencia Parámetros'!$D$21,IF(JT101&gt;5*JG101,'Referencia Parámetros'!$D$22, IF(JT101&gt;1,'Referencia Parámetros'!$D$23,"NO APLICA")))),"")</f>
        <v/>
      </c>
      <c r="JV101" s="240" t="str">
        <f t="shared" si="390"/>
        <v/>
      </c>
      <c r="JW101" s="241">
        <f t="shared" si="391"/>
        <v>0</v>
      </c>
      <c r="JX101" s="234">
        <f t="shared" si="463"/>
        <v>0</v>
      </c>
      <c r="JY101" s="234">
        <f t="shared" si="392"/>
        <v>0</v>
      </c>
      <c r="JZ101" s="234">
        <f t="shared" si="464"/>
        <v>0</v>
      </c>
      <c r="KA101" s="242">
        <f t="shared" si="465"/>
        <v>0</v>
      </c>
    </row>
    <row r="102" spans="1:287" x14ac:dyDescent="0.25">
      <c r="A102" s="234">
        <f t="shared" si="393"/>
        <v>90</v>
      </c>
      <c r="B102" s="235" t="str">
        <f t="shared" si="394"/>
        <v/>
      </c>
      <c r="C102" s="236" t="str">
        <f>+IFERROR(VLOOKUP(B102,'Referencia Parámetros'!$A$2:$B$18,2),"")</f>
        <v/>
      </c>
      <c r="D102" s="1"/>
      <c r="E102" s="1"/>
      <c r="F102" s="136" t="str">
        <f>IFERROR(+VLOOKUP(D102,'Año 1'!JI$14:JK$113,3,FALSE),"Completar")</f>
        <v>Completar</v>
      </c>
      <c r="G102" s="134"/>
      <c r="H102" s="134"/>
      <c r="I102" s="134"/>
      <c r="J102" s="136" t="str">
        <f>+IFERROR(VLOOKUP(D102,'Año 1'!JI$14:JS$113,7,0),"Completar")</f>
        <v>Completar</v>
      </c>
      <c r="K102" s="137" t="str">
        <f>IFERROR(VLOOKUP(D102,'Año 1'!JI$14:JS$113,8,FALSE),"Completar")</f>
        <v>Completar</v>
      </c>
      <c r="L102" s="137" t="str">
        <f>IFERROR(VLOOKUP(D102,'Año 1'!JI$14:JS$113,9,FALSE),"Completar")</f>
        <v>Completar</v>
      </c>
      <c r="M102" s="135"/>
      <c r="N102" s="136" t="str">
        <f>IFERROR(VLOOKUP(D102,'Año 1'!JI$14:JS$113,11,FALSE),"Completar")</f>
        <v>Completar</v>
      </c>
      <c r="O102" s="237">
        <f t="shared" si="395"/>
        <v>0</v>
      </c>
      <c r="P102" s="238">
        <f t="shared" si="396"/>
        <v>0</v>
      </c>
      <c r="Q102" s="239" t="str">
        <f>IFERROR(IF(P102&gt;20*C102,'Referencia Parámetros'!$D$20,IF(P102&gt;10*C102,'Referencia Parámetros'!$D$21,IF(P102&gt;5*C102,'Referencia Parámetros'!$D$22, IF(P102&gt;1,'Referencia Parámetros'!$D$23,"NO APLICA")))),"")</f>
        <v/>
      </c>
      <c r="R102" s="240" t="str">
        <f t="shared" si="346"/>
        <v/>
      </c>
      <c r="S102" s="241">
        <f t="shared" si="347"/>
        <v>0</v>
      </c>
      <c r="T102" s="234">
        <f t="shared" si="397"/>
        <v>0</v>
      </c>
      <c r="U102" s="234">
        <f t="shared" si="348"/>
        <v>0</v>
      </c>
      <c r="V102" s="234">
        <f t="shared" si="398"/>
        <v>0</v>
      </c>
      <c r="W102" s="242">
        <f t="shared" si="399"/>
        <v>0</v>
      </c>
      <c r="Y102" s="234">
        <f t="shared" si="400"/>
        <v>90</v>
      </c>
      <c r="Z102" s="235" t="str">
        <f t="shared" si="349"/>
        <v/>
      </c>
      <c r="AA102" s="236" t="str">
        <f>IFERROR(VLOOKUP(Z102,'Referencia Parámetros'!$A$2:$B$15,2),"")</f>
        <v/>
      </c>
      <c r="AB102" s="1"/>
      <c r="AC102" s="1"/>
      <c r="AD102" s="136" t="str">
        <f t="shared" si="291"/>
        <v>Completar</v>
      </c>
      <c r="AE102" s="134"/>
      <c r="AF102" s="134"/>
      <c r="AG102" s="134"/>
      <c r="AH102" s="136" t="str">
        <f t="shared" si="292"/>
        <v>Completar</v>
      </c>
      <c r="AI102" s="137" t="str">
        <f t="shared" si="293"/>
        <v>Completar</v>
      </c>
      <c r="AJ102" s="137" t="str">
        <f t="shared" si="294"/>
        <v>Completar</v>
      </c>
      <c r="AK102" s="135"/>
      <c r="AL102" s="136" t="str">
        <f t="shared" si="295"/>
        <v>Completar</v>
      </c>
      <c r="AM102" s="237">
        <f t="shared" si="401"/>
        <v>0</v>
      </c>
      <c r="AN102" s="238">
        <f t="shared" si="402"/>
        <v>0</v>
      </c>
      <c r="AO102" s="239" t="str">
        <f>IFERROR(IF(AN102&gt;20*AA102,'Referencia Parámetros'!$D$20,IF(AN102&gt;10*AA102,'Referencia Parámetros'!$D$21,IF(AN102&gt;5*AA102,'Referencia Parámetros'!$D$22, IF(AN102&gt;1,'Referencia Parámetros'!$D$23,"NO APLICA")))),"")</f>
        <v/>
      </c>
      <c r="AP102" s="240" t="str">
        <f t="shared" si="350"/>
        <v/>
      </c>
      <c r="AQ102" s="241">
        <f t="shared" si="351"/>
        <v>0</v>
      </c>
      <c r="AR102" s="234">
        <f t="shared" si="403"/>
        <v>0</v>
      </c>
      <c r="AS102" s="234">
        <f t="shared" si="352"/>
        <v>0</v>
      </c>
      <c r="AT102" s="234">
        <f t="shared" si="404"/>
        <v>0</v>
      </c>
      <c r="AU102" s="242">
        <f t="shared" si="405"/>
        <v>0</v>
      </c>
      <c r="AW102" s="234">
        <f t="shared" si="406"/>
        <v>90</v>
      </c>
      <c r="AX102" s="235" t="str">
        <f t="shared" si="353"/>
        <v/>
      </c>
      <c r="AY102" s="236" t="str">
        <f>IFERROR(VLOOKUP(AX102,'Referencia Parámetros'!$A$2:$B$15,2),"")</f>
        <v/>
      </c>
      <c r="AZ102" s="1"/>
      <c r="BA102" s="1"/>
      <c r="BB102" s="136" t="str">
        <f t="shared" si="296"/>
        <v>Completar</v>
      </c>
      <c r="BC102" s="134"/>
      <c r="BD102" s="134"/>
      <c r="BE102" s="134"/>
      <c r="BF102" s="136" t="str">
        <f t="shared" si="297"/>
        <v>Completar</v>
      </c>
      <c r="BG102" s="137" t="str">
        <f t="shared" si="298"/>
        <v>Completar</v>
      </c>
      <c r="BH102" s="137" t="str">
        <f t="shared" si="299"/>
        <v>Completar</v>
      </c>
      <c r="BI102" s="135"/>
      <c r="BJ102" s="136" t="str">
        <f t="shared" si="300"/>
        <v>Completar</v>
      </c>
      <c r="BK102" s="237">
        <f t="shared" si="407"/>
        <v>0</v>
      </c>
      <c r="BL102" s="238">
        <f t="shared" si="408"/>
        <v>0</v>
      </c>
      <c r="BM102" s="239" t="str">
        <f>IFERROR(IF(BL102&gt;20*AY102,'Referencia Parámetros'!$D$20,IF(BL102&gt;10*AY102,'Referencia Parámetros'!$D$21,IF(BL102&gt;5*AY102,'Referencia Parámetros'!$D$22, IF(BL102&gt;1,'Referencia Parámetros'!$D$23,"NO APLICA")))),"")</f>
        <v/>
      </c>
      <c r="BN102" s="240" t="str">
        <f t="shared" si="354"/>
        <v/>
      </c>
      <c r="BO102" s="241">
        <f t="shared" si="355"/>
        <v>0</v>
      </c>
      <c r="BP102" s="234">
        <f t="shared" si="409"/>
        <v>0</v>
      </c>
      <c r="BQ102" s="234">
        <f t="shared" si="356"/>
        <v>0</v>
      </c>
      <c r="BR102" s="234">
        <f t="shared" si="410"/>
        <v>0</v>
      </c>
      <c r="BS102" s="242">
        <f t="shared" si="411"/>
        <v>0</v>
      </c>
      <c r="BU102" s="234">
        <f t="shared" si="412"/>
        <v>90</v>
      </c>
      <c r="BV102" s="235" t="str">
        <f t="shared" si="357"/>
        <v/>
      </c>
      <c r="BW102" s="236" t="str">
        <f>IFERROR(VLOOKUP(BV102,'Referencia Parámetros'!$A$2:$B$15,2),"")</f>
        <v/>
      </c>
      <c r="BX102" s="1"/>
      <c r="BY102" s="1"/>
      <c r="BZ102" s="136" t="str">
        <f t="shared" si="301"/>
        <v>Completar</v>
      </c>
      <c r="CA102" s="134"/>
      <c r="CB102" s="134"/>
      <c r="CC102" s="134"/>
      <c r="CD102" s="136" t="str">
        <f t="shared" si="302"/>
        <v>Completar</v>
      </c>
      <c r="CE102" s="137" t="str">
        <f t="shared" si="303"/>
        <v>Completar</v>
      </c>
      <c r="CF102" s="137" t="str">
        <f t="shared" si="304"/>
        <v>Completar</v>
      </c>
      <c r="CG102" s="135"/>
      <c r="CH102" s="136" t="str">
        <f t="shared" si="305"/>
        <v>Completar</v>
      </c>
      <c r="CI102" s="237">
        <f t="shared" si="413"/>
        <v>0</v>
      </c>
      <c r="CJ102" s="238">
        <f t="shared" si="414"/>
        <v>0</v>
      </c>
      <c r="CK102" s="239" t="str">
        <f>IFERROR(IF(CJ102&gt;20*BW102,'Referencia Parámetros'!$D$20,IF(CJ102&gt;10*BW102,'Referencia Parámetros'!$D$21,IF(CJ102&gt;5*BW102,'Referencia Parámetros'!$D$22, IF(CJ102&gt;1,'Referencia Parámetros'!$D$23,"NO APLICA")))),"")</f>
        <v/>
      </c>
      <c r="CL102" s="240" t="str">
        <f t="shared" si="358"/>
        <v/>
      </c>
      <c r="CM102" s="241">
        <f t="shared" si="359"/>
        <v>0</v>
      </c>
      <c r="CN102" s="234">
        <f t="shared" si="415"/>
        <v>0</v>
      </c>
      <c r="CO102" s="234">
        <f t="shared" si="360"/>
        <v>0</v>
      </c>
      <c r="CP102" s="234">
        <f t="shared" si="416"/>
        <v>0</v>
      </c>
      <c r="CQ102" s="242">
        <f t="shared" si="417"/>
        <v>0</v>
      </c>
      <c r="CS102" s="234">
        <f t="shared" si="418"/>
        <v>90</v>
      </c>
      <c r="CT102" s="235" t="str">
        <f t="shared" si="361"/>
        <v/>
      </c>
      <c r="CU102" s="236" t="str">
        <f>IFERROR(+VLOOKUP(CT102,'Referencia Parámetros'!$A$2:$B$15,2),"")</f>
        <v/>
      </c>
      <c r="CV102" s="1"/>
      <c r="CW102" s="1"/>
      <c r="CX102" s="136" t="str">
        <f t="shared" si="306"/>
        <v>Completar</v>
      </c>
      <c r="CY102" s="134"/>
      <c r="CZ102" s="134"/>
      <c r="DA102" s="134"/>
      <c r="DB102" s="136" t="str">
        <f t="shared" si="307"/>
        <v>Completar</v>
      </c>
      <c r="DC102" s="137" t="str">
        <f t="shared" si="308"/>
        <v>Completar</v>
      </c>
      <c r="DD102" s="137" t="str">
        <f t="shared" si="309"/>
        <v>Completar</v>
      </c>
      <c r="DE102" s="135"/>
      <c r="DF102" s="136" t="str">
        <f t="shared" si="310"/>
        <v>Completar</v>
      </c>
      <c r="DG102" s="237">
        <f t="shared" si="419"/>
        <v>0</v>
      </c>
      <c r="DH102" s="238">
        <f t="shared" si="420"/>
        <v>0</v>
      </c>
      <c r="DI102" s="239" t="str">
        <f>IFERROR(IF(DH102&gt;20*CU102,'Referencia Parámetros'!$D$20,IF(DH102&gt;10*CU102,'Referencia Parámetros'!$D$21,IF(DH102&gt;5*CU102,'Referencia Parámetros'!$D$22, IF(DH102&gt;1,'Referencia Parámetros'!$D$23,"NO APLICA")))),"")</f>
        <v/>
      </c>
      <c r="DJ102" s="240" t="str">
        <f t="shared" si="362"/>
        <v/>
      </c>
      <c r="DK102" s="241">
        <f t="shared" si="363"/>
        <v>0</v>
      </c>
      <c r="DL102" s="234">
        <f t="shared" si="421"/>
        <v>0</v>
      </c>
      <c r="DM102" s="234">
        <f t="shared" si="364"/>
        <v>0</v>
      </c>
      <c r="DN102" s="234">
        <f t="shared" si="422"/>
        <v>0</v>
      </c>
      <c r="DO102" s="242">
        <f t="shared" si="423"/>
        <v>0</v>
      </c>
      <c r="DQ102" s="234">
        <f t="shared" si="424"/>
        <v>90</v>
      </c>
      <c r="DR102" s="235" t="str">
        <f t="shared" si="365"/>
        <v/>
      </c>
      <c r="DS102" s="236" t="str">
        <f>IFERROR(+VLOOKUP(DR102,'Referencia Parámetros'!$A$2:$B$15,2),"")</f>
        <v/>
      </c>
      <c r="DT102" s="1"/>
      <c r="DU102" s="1"/>
      <c r="DV102" s="136" t="str">
        <f t="shared" si="311"/>
        <v>Completar</v>
      </c>
      <c r="DW102" s="134"/>
      <c r="DX102" s="134"/>
      <c r="DY102" s="134"/>
      <c r="DZ102" s="136" t="str">
        <f t="shared" si="312"/>
        <v>Completar</v>
      </c>
      <c r="EA102" s="137" t="str">
        <f t="shared" si="313"/>
        <v>Completar</v>
      </c>
      <c r="EB102" s="137" t="str">
        <f t="shared" si="314"/>
        <v>Completar</v>
      </c>
      <c r="EC102" s="135"/>
      <c r="ED102" s="136" t="str">
        <f t="shared" si="315"/>
        <v>Completar</v>
      </c>
      <c r="EE102" s="237">
        <f t="shared" si="425"/>
        <v>0</v>
      </c>
      <c r="EF102" s="238">
        <f t="shared" si="426"/>
        <v>0</v>
      </c>
      <c r="EG102" s="239" t="str">
        <f>IFERROR(IF(EF102&gt;20*DS102,'Referencia Parámetros'!$D$20,IF(EF102&gt;10*DS102,'Referencia Parámetros'!$D$21,IF(EF102&gt;5*DS102,'Referencia Parámetros'!$D$22, IF(EF102&gt;1,'Referencia Parámetros'!$D$23,"NO APLICA")))),"")</f>
        <v/>
      </c>
      <c r="EH102" s="240" t="str">
        <f t="shared" si="366"/>
        <v/>
      </c>
      <c r="EI102" s="241">
        <f t="shared" si="367"/>
        <v>0</v>
      </c>
      <c r="EJ102" s="234">
        <f t="shared" si="427"/>
        <v>0</v>
      </c>
      <c r="EK102" s="234">
        <f t="shared" si="368"/>
        <v>0</v>
      </c>
      <c r="EL102" s="234">
        <f t="shared" si="428"/>
        <v>0</v>
      </c>
      <c r="EM102" s="242">
        <f t="shared" si="429"/>
        <v>0</v>
      </c>
      <c r="EO102" s="234">
        <f t="shared" si="430"/>
        <v>90</v>
      </c>
      <c r="EP102" s="235" t="str">
        <f t="shared" si="369"/>
        <v/>
      </c>
      <c r="EQ102" s="236" t="str">
        <f>IFERROR(+VLOOKUP(EP102,'Referencia Parámetros'!$A$2:$B$15,2),"")</f>
        <v/>
      </c>
      <c r="ER102" s="1"/>
      <c r="ES102" s="1"/>
      <c r="ET102" s="136" t="str">
        <f t="shared" si="316"/>
        <v>Completar</v>
      </c>
      <c r="EU102" s="134"/>
      <c r="EV102" s="134"/>
      <c r="EW102" s="134"/>
      <c r="EX102" s="136" t="str">
        <f t="shared" si="317"/>
        <v>Completar</v>
      </c>
      <c r="EY102" s="137" t="str">
        <f t="shared" si="318"/>
        <v>Completar</v>
      </c>
      <c r="EZ102" s="137" t="str">
        <f t="shared" si="319"/>
        <v>Completar</v>
      </c>
      <c r="FA102" s="135"/>
      <c r="FB102" s="136" t="str">
        <f t="shared" si="320"/>
        <v>Completar</v>
      </c>
      <c r="FC102" s="237">
        <f t="shared" si="431"/>
        <v>0</v>
      </c>
      <c r="FD102" s="238">
        <f t="shared" si="432"/>
        <v>0</v>
      </c>
      <c r="FE102" s="239" t="str">
        <f>IFERROR(IF(FD102&gt;20*EQ102,'Referencia Parámetros'!$D$20,IF(FD102&gt;10*EQ102,'Referencia Parámetros'!$D$21,IF(FD102&gt;5*EQ102,'Referencia Parámetros'!$D$22, IF(FD102&gt;1,'Referencia Parámetros'!$D$23,"NO APLICA")))),"")</f>
        <v/>
      </c>
      <c r="FF102" s="240" t="str">
        <f t="shared" si="370"/>
        <v/>
      </c>
      <c r="FG102" s="241">
        <f t="shared" si="371"/>
        <v>0</v>
      </c>
      <c r="FH102" s="234">
        <f t="shared" si="433"/>
        <v>0</v>
      </c>
      <c r="FI102" s="234">
        <f t="shared" si="372"/>
        <v>0</v>
      </c>
      <c r="FJ102" s="234">
        <f t="shared" si="434"/>
        <v>0</v>
      </c>
      <c r="FK102" s="242">
        <f t="shared" si="435"/>
        <v>0</v>
      </c>
      <c r="FM102" s="234">
        <f t="shared" si="436"/>
        <v>90</v>
      </c>
      <c r="FN102" s="235" t="str">
        <f t="shared" si="373"/>
        <v/>
      </c>
      <c r="FO102" s="236" t="str">
        <f>IFERROR(+VLOOKUP(FN102,'Referencia Parámetros'!$A$2:$B$15,2),"")</f>
        <v/>
      </c>
      <c r="FP102" s="1"/>
      <c r="FQ102" s="1"/>
      <c r="FR102" s="136" t="str">
        <f t="shared" si="321"/>
        <v>Completar</v>
      </c>
      <c r="FS102" s="134"/>
      <c r="FT102" s="134"/>
      <c r="FU102" s="134"/>
      <c r="FV102" s="136" t="str">
        <f t="shared" si="322"/>
        <v>Completar</v>
      </c>
      <c r="FW102" s="137" t="str">
        <f t="shared" si="323"/>
        <v>Completar</v>
      </c>
      <c r="FX102" s="137" t="str">
        <f t="shared" si="324"/>
        <v>Completar</v>
      </c>
      <c r="FY102" s="135"/>
      <c r="FZ102" s="136" t="str">
        <f t="shared" si="325"/>
        <v>Completar</v>
      </c>
      <c r="GA102" s="237">
        <f t="shared" si="437"/>
        <v>0</v>
      </c>
      <c r="GB102" s="238">
        <f t="shared" si="438"/>
        <v>0</v>
      </c>
      <c r="GC102" s="239" t="str">
        <f>IFERROR(IF(GB102&gt;20*FO102,'Referencia Parámetros'!$D$20,IF(GB102&gt;10*FO102,'Referencia Parámetros'!$D$21,IF(GB102&gt;5*FO102,'Referencia Parámetros'!$D$22, IF(GB102&gt;1,'Referencia Parámetros'!$D$23,"NO APLICA")))),"")</f>
        <v/>
      </c>
      <c r="GD102" s="240" t="str">
        <f t="shared" si="374"/>
        <v/>
      </c>
      <c r="GE102" s="241">
        <f t="shared" si="375"/>
        <v>0</v>
      </c>
      <c r="GF102" s="234">
        <f t="shared" si="439"/>
        <v>0</v>
      </c>
      <c r="GG102" s="234">
        <f t="shared" si="376"/>
        <v>0</v>
      </c>
      <c r="GH102" s="234">
        <f t="shared" si="440"/>
        <v>0</v>
      </c>
      <c r="GI102" s="242">
        <f t="shared" si="441"/>
        <v>0</v>
      </c>
      <c r="GK102" s="234">
        <f t="shared" si="442"/>
        <v>90</v>
      </c>
      <c r="GL102" s="235" t="str">
        <f t="shared" si="377"/>
        <v/>
      </c>
      <c r="GM102" s="236" t="str">
        <f>IFERROR(+VLOOKUP(GL102,'Referencia Parámetros'!$A$2:$B$15,2),"")</f>
        <v/>
      </c>
      <c r="GN102" s="1"/>
      <c r="GO102" s="1"/>
      <c r="GP102" s="136" t="str">
        <f t="shared" si="326"/>
        <v>Completar</v>
      </c>
      <c r="GQ102" s="134"/>
      <c r="GR102" s="134"/>
      <c r="GS102" s="134"/>
      <c r="GT102" s="136" t="str">
        <f t="shared" si="327"/>
        <v>Completar</v>
      </c>
      <c r="GU102" s="137" t="str">
        <f t="shared" si="328"/>
        <v>Completar</v>
      </c>
      <c r="GV102" s="137" t="str">
        <f t="shared" si="329"/>
        <v>Completar</v>
      </c>
      <c r="GW102" s="135"/>
      <c r="GX102" s="136" t="str">
        <f t="shared" si="330"/>
        <v>Completar</v>
      </c>
      <c r="GY102" s="237">
        <f t="shared" si="443"/>
        <v>0</v>
      </c>
      <c r="GZ102" s="238">
        <f t="shared" si="444"/>
        <v>0</v>
      </c>
      <c r="HA102" s="239" t="str">
        <f>IFERROR(IF(GZ102&gt;20*GM102,'Referencia Parámetros'!$D$20,IF(GZ102&gt;10*GM102,'Referencia Parámetros'!$D$21,IF(GZ102&gt;5*GM102,'Referencia Parámetros'!$D$22, IF(GZ102&gt;1,'Referencia Parámetros'!$D$23,"NO APLICA")))),"")</f>
        <v/>
      </c>
      <c r="HB102" s="240" t="str">
        <f t="shared" si="378"/>
        <v/>
      </c>
      <c r="HC102" s="241">
        <f t="shared" si="379"/>
        <v>0</v>
      </c>
      <c r="HD102" s="234">
        <f t="shared" si="445"/>
        <v>0</v>
      </c>
      <c r="HE102" s="234">
        <f t="shared" si="380"/>
        <v>0</v>
      </c>
      <c r="HF102" s="234">
        <f t="shared" si="446"/>
        <v>0</v>
      </c>
      <c r="HG102" s="242">
        <f t="shared" si="447"/>
        <v>0</v>
      </c>
      <c r="HI102" s="234">
        <f t="shared" si="448"/>
        <v>90</v>
      </c>
      <c r="HJ102" s="235" t="str">
        <f t="shared" si="381"/>
        <v/>
      </c>
      <c r="HK102" s="236" t="str">
        <f>IFERROR(+VLOOKUP(HJ102,'Referencia Parámetros'!$A$2:$B$15,2),"")</f>
        <v/>
      </c>
      <c r="HL102" s="1"/>
      <c r="HM102" s="1"/>
      <c r="HN102" s="136" t="str">
        <f t="shared" si="331"/>
        <v>Completar</v>
      </c>
      <c r="HO102" s="134"/>
      <c r="HP102" s="134"/>
      <c r="HQ102" s="134"/>
      <c r="HR102" s="136" t="str">
        <f t="shared" si="332"/>
        <v>Completar</v>
      </c>
      <c r="HS102" s="137" t="str">
        <f t="shared" si="333"/>
        <v>Completar</v>
      </c>
      <c r="HT102" s="137" t="str">
        <f t="shared" si="334"/>
        <v>Completar</v>
      </c>
      <c r="HU102" s="135"/>
      <c r="HV102" s="136" t="str">
        <f t="shared" si="335"/>
        <v>Completar</v>
      </c>
      <c r="HW102" s="237">
        <f t="shared" si="449"/>
        <v>0</v>
      </c>
      <c r="HX102" s="238">
        <f t="shared" si="450"/>
        <v>0</v>
      </c>
      <c r="HY102" s="239" t="str">
        <f>IFERROR(IF(HX102&gt;20*HK102,'Referencia Parámetros'!$D$20,IF(HX102&gt;10*HK102,'Referencia Parámetros'!$D$21,IF(HX102&gt;5*HK102,'Referencia Parámetros'!$D$22, IF(HX102&gt;1,'Referencia Parámetros'!$D$23,"NO APLICA")))),"")</f>
        <v/>
      </c>
      <c r="HZ102" s="240" t="str">
        <f t="shared" si="382"/>
        <v/>
      </c>
      <c r="IA102" s="241">
        <f t="shared" si="383"/>
        <v>0</v>
      </c>
      <c r="IB102" s="234">
        <f t="shared" si="451"/>
        <v>0</v>
      </c>
      <c r="IC102" s="234">
        <f t="shared" si="384"/>
        <v>0</v>
      </c>
      <c r="ID102" s="234">
        <f t="shared" si="452"/>
        <v>0</v>
      </c>
      <c r="IE102" s="242">
        <f t="shared" si="453"/>
        <v>0</v>
      </c>
      <c r="IG102" s="234">
        <f t="shared" si="454"/>
        <v>90</v>
      </c>
      <c r="IH102" s="235" t="str">
        <f t="shared" si="385"/>
        <v/>
      </c>
      <c r="II102" s="236" t="str">
        <f>IFERROR(+VLOOKUP(IH102,'Referencia Parámetros'!$A$2:$B$15,2),"")</f>
        <v/>
      </c>
      <c r="IJ102" s="1"/>
      <c r="IK102" s="1"/>
      <c r="IL102" s="136" t="str">
        <f t="shared" si="336"/>
        <v>Completar</v>
      </c>
      <c r="IM102" s="134"/>
      <c r="IN102" s="134"/>
      <c r="IO102" s="134"/>
      <c r="IP102" s="136" t="str">
        <f t="shared" si="337"/>
        <v>Completar</v>
      </c>
      <c r="IQ102" s="137" t="str">
        <f t="shared" si="338"/>
        <v>Completar</v>
      </c>
      <c r="IR102" s="137" t="str">
        <f t="shared" si="339"/>
        <v>Completar</v>
      </c>
      <c r="IS102" s="135"/>
      <c r="IT102" s="136" t="str">
        <f t="shared" si="340"/>
        <v>Completar</v>
      </c>
      <c r="IU102" s="237">
        <f t="shared" si="455"/>
        <v>0</v>
      </c>
      <c r="IV102" s="238">
        <f t="shared" si="456"/>
        <v>0</v>
      </c>
      <c r="IW102" s="239" t="str">
        <f>IFERROR(IF(IV102&gt;20*II102,'Referencia Parámetros'!$D$20,IF(IV102&gt;10*II102,'Referencia Parámetros'!$D$21,IF(IV102&gt;5*II102,'Referencia Parámetros'!$D$22, IF(IV102&gt;1,'Referencia Parámetros'!$D$23,"NO APLICA")))),"")</f>
        <v/>
      </c>
      <c r="IX102" s="240" t="str">
        <f t="shared" si="386"/>
        <v/>
      </c>
      <c r="IY102" s="241">
        <f t="shared" si="387"/>
        <v>0</v>
      </c>
      <c r="IZ102" s="234">
        <f t="shared" si="457"/>
        <v>0</v>
      </c>
      <c r="JA102" s="234">
        <f t="shared" si="388"/>
        <v>0</v>
      </c>
      <c r="JB102" s="234">
        <f t="shared" si="458"/>
        <v>0</v>
      </c>
      <c r="JC102" s="242">
        <f t="shared" si="459"/>
        <v>0</v>
      </c>
      <c r="JD102" s="198"/>
      <c r="JE102" s="234">
        <f t="shared" si="460"/>
        <v>90</v>
      </c>
      <c r="JF102" s="235" t="str">
        <f t="shared" si="389"/>
        <v/>
      </c>
      <c r="JG102" s="236" t="str">
        <f>IFERROR(+VLOOKUP(JF102,'Referencia Parámetros'!$A$2:$B$15,2),"")</f>
        <v/>
      </c>
      <c r="JH102" s="1"/>
      <c r="JI102" s="1"/>
      <c r="JJ102" s="136" t="str">
        <f t="shared" si="341"/>
        <v>Completar</v>
      </c>
      <c r="JK102" s="134"/>
      <c r="JL102" s="134"/>
      <c r="JM102" s="134"/>
      <c r="JN102" s="136" t="str">
        <f t="shared" si="342"/>
        <v>Completar</v>
      </c>
      <c r="JO102" s="137" t="str">
        <f t="shared" si="343"/>
        <v>Completar</v>
      </c>
      <c r="JP102" s="137" t="str">
        <f t="shared" si="344"/>
        <v>Completar</v>
      </c>
      <c r="JQ102" s="135"/>
      <c r="JR102" s="136" t="str">
        <f t="shared" si="345"/>
        <v>Completar</v>
      </c>
      <c r="JS102" s="237">
        <f t="shared" si="461"/>
        <v>0</v>
      </c>
      <c r="JT102" s="238">
        <f t="shared" si="462"/>
        <v>0</v>
      </c>
      <c r="JU102" s="239" t="str">
        <f>IFERROR(IF(JT102&gt;20*JG102,'Referencia Parámetros'!$D$20,IF(JT102&gt;10*JG102,'Referencia Parámetros'!$D$21,IF(JT102&gt;5*JG102,'Referencia Parámetros'!$D$22, IF(JT102&gt;1,'Referencia Parámetros'!$D$23,"NO APLICA")))),"")</f>
        <v/>
      </c>
      <c r="JV102" s="240" t="str">
        <f t="shared" si="390"/>
        <v/>
      </c>
      <c r="JW102" s="241">
        <f t="shared" si="391"/>
        <v>0</v>
      </c>
      <c r="JX102" s="234">
        <f t="shared" si="463"/>
        <v>0</v>
      </c>
      <c r="JY102" s="234">
        <f t="shared" si="392"/>
        <v>0</v>
      </c>
      <c r="JZ102" s="234">
        <f t="shared" si="464"/>
        <v>0</v>
      </c>
      <c r="KA102" s="242">
        <f t="shared" si="465"/>
        <v>0</v>
      </c>
    </row>
    <row r="103" spans="1:287" x14ac:dyDescent="0.25">
      <c r="A103" s="234">
        <f t="shared" si="393"/>
        <v>91</v>
      </c>
      <c r="B103" s="235" t="str">
        <f t="shared" si="394"/>
        <v/>
      </c>
      <c r="C103" s="236" t="str">
        <f>+IFERROR(VLOOKUP(B103,'Referencia Parámetros'!$A$2:$B$18,2),"")</f>
        <v/>
      </c>
      <c r="D103" s="1"/>
      <c r="E103" s="1"/>
      <c r="F103" s="136" t="str">
        <f>IFERROR(+VLOOKUP(D103,'Año 1'!JI$14:JK$113,3,FALSE),"Completar")</f>
        <v>Completar</v>
      </c>
      <c r="G103" s="134"/>
      <c r="H103" s="134"/>
      <c r="I103" s="134"/>
      <c r="J103" s="136" t="str">
        <f>+IFERROR(VLOOKUP(D103,'Año 1'!JI$14:JS$113,7,0),"Completar")</f>
        <v>Completar</v>
      </c>
      <c r="K103" s="137" t="str">
        <f>IFERROR(VLOOKUP(D103,'Año 1'!JI$14:JS$113,8,FALSE),"Completar")</f>
        <v>Completar</v>
      </c>
      <c r="L103" s="137" t="str">
        <f>IFERROR(VLOOKUP(D103,'Año 1'!JI$14:JS$113,9,FALSE),"Completar")</f>
        <v>Completar</v>
      </c>
      <c r="M103" s="135"/>
      <c r="N103" s="136" t="str">
        <f>IFERROR(VLOOKUP(D103,'Año 1'!JI$14:JS$113,11,FALSE),"Completar")</f>
        <v>Completar</v>
      </c>
      <c r="O103" s="237">
        <f t="shared" si="395"/>
        <v>0</v>
      </c>
      <c r="P103" s="238">
        <f t="shared" si="396"/>
        <v>0</v>
      </c>
      <c r="Q103" s="239" t="str">
        <f>IFERROR(IF(P103&gt;20*C103,'Referencia Parámetros'!$D$20,IF(P103&gt;10*C103,'Referencia Parámetros'!$D$21,IF(P103&gt;5*C103,'Referencia Parámetros'!$D$22, IF(P103&gt;1,'Referencia Parámetros'!$D$23,"NO APLICA")))),"")</f>
        <v/>
      </c>
      <c r="R103" s="240" t="str">
        <f t="shared" si="346"/>
        <v/>
      </c>
      <c r="S103" s="241">
        <f t="shared" si="347"/>
        <v>0</v>
      </c>
      <c r="T103" s="234">
        <f t="shared" si="397"/>
        <v>0</v>
      </c>
      <c r="U103" s="234">
        <f t="shared" si="348"/>
        <v>0</v>
      </c>
      <c r="V103" s="234">
        <f t="shared" si="398"/>
        <v>0</v>
      </c>
      <c r="W103" s="242">
        <f t="shared" si="399"/>
        <v>0</v>
      </c>
      <c r="Y103" s="234">
        <f t="shared" si="400"/>
        <v>91</v>
      </c>
      <c r="Z103" s="235" t="str">
        <f t="shared" si="349"/>
        <v/>
      </c>
      <c r="AA103" s="236" t="str">
        <f>IFERROR(VLOOKUP(Z103,'Referencia Parámetros'!$A$2:$B$15,2),"")</f>
        <v/>
      </c>
      <c r="AB103" s="1"/>
      <c r="AC103" s="1"/>
      <c r="AD103" s="136" t="str">
        <f t="shared" si="291"/>
        <v>Completar</v>
      </c>
      <c r="AE103" s="134"/>
      <c r="AF103" s="134"/>
      <c r="AG103" s="134"/>
      <c r="AH103" s="136" t="str">
        <f t="shared" si="292"/>
        <v>Completar</v>
      </c>
      <c r="AI103" s="137" t="str">
        <f t="shared" si="293"/>
        <v>Completar</v>
      </c>
      <c r="AJ103" s="137" t="str">
        <f t="shared" si="294"/>
        <v>Completar</v>
      </c>
      <c r="AK103" s="135"/>
      <c r="AL103" s="136" t="str">
        <f t="shared" si="295"/>
        <v>Completar</v>
      </c>
      <c r="AM103" s="237">
        <f t="shared" si="401"/>
        <v>0</v>
      </c>
      <c r="AN103" s="238">
        <f t="shared" si="402"/>
        <v>0</v>
      </c>
      <c r="AO103" s="239" t="str">
        <f>IFERROR(IF(AN103&gt;20*AA103,'Referencia Parámetros'!$D$20,IF(AN103&gt;10*AA103,'Referencia Parámetros'!$D$21,IF(AN103&gt;5*AA103,'Referencia Parámetros'!$D$22, IF(AN103&gt;1,'Referencia Parámetros'!$D$23,"NO APLICA")))),"")</f>
        <v/>
      </c>
      <c r="AP103" s="240" t="str">
        <f t="shared" si="350"/>
        <v/>
      </c>
      <c r="AQ103" s="241">
        <f t="shared" si="351"/>
        <v>0</v>
      </c>
      <c r="AR103" s="234">
        <f t="shared" si="403"/>
        <v>0</v>
      </c>
      <c r="AS103" s="234">
        <f t="shared" si="352"/>
        <v>0</v>
      </c>
      <c r="AT103" s="234">
        <f t="shared" si="404"/>
        <v>0</v>
      </c>
      <c r="AU103" s="242">
        <f t="shared" si="405"/>
        <v>0</v>
      </c>
      <c r="AW103" s="234">
        <f t="shared" si="406"/>
        <v>91</v>
      </c>
      <c r="AX103" s="235" t="str">
        <f t="shared" si="353"/>
        <v/>
      </c>
      <c r="AY103" s="236" t="str">
        <f>IFERROR(VLOOKUP(AX103,'Referencia Parámetros'!$A$2:$B$15,2),"")</f>
        <v/>
      </c>
      <c r="AZ103" s="1"/>
      <c r="BA103" s="1"/>
      <c r="BB103" s="136" t="str">
        <f t="shared" si="296"/>
        <v>Completar</v>
      </c>
      <c r="BC103" s="134"/>
      <c r="BD103" s="134"/>
      <c r="BE103" s="134"/>
      <c r="BF103" s="136" t="str">
        <f t="shared" si="297"/>
        <v>Completar</v>
      </c>
      <c r="BG103" s="137" t="str">
        <f t="shared" si="298"/>
        <v>Completar</v>
      </c>
      <c r="BH103" s="137" t="str">
        <f t="shared" si="299"/>
        <v>Completar</v>
      </c>
      <c r="BI103" s="135"/>
      <c r="BJ103" s="136" t="str">
        <f t="shared" si="300"/>
        <v>Completar</v>
      </c>
      <c r="BK103" s="237">
        <f t="shared" si="407"/>
        <v>0</v>
      </c>
      <c r="BL103" s="238">
        <f t="shared" si="408"/>
        <v>0</v>
      </c>
      <c r="BM103" s="239" t="str">
        <f>IFERROR(IF(BL103&gt;20*AY103,'Referencia Parámetros'!$D$20,IF(BL103&gt;10*AY103,'Referencia Parámetros'!$D$21,IF(BL103&gt;5*AY103,'Referencia Parámetros'!$D$22, IF(BL103&gt;1,'Referencia Parámetros'!$D$23,"NO APLICA")))),"")</f>
        <v/>
      </c>
      <c r="BN103" s="240" t="str">
        <f t="shared" si="354"/>
        <v/>
      </c>
      <c r="BO103" s="241">
        <f t="shared" si="355"/>
        <v>0</v>
      </c>
      <c r="BP103" s="234">
        <f t="shared" si="409"/>
        <v>0</v>
      </c>
      <c r="BQ103" s="234">
        <f t="shared" si="356"/>
        <v>0</v>
      </c>
      <c r="BR103" s="234">
        <f t="shared" si="410"/>
        <v>0</v>
      </c>
      <c r="BS103" s="242">
        <f t="shared" si="411"/>
        <v>0</v>
      </c>
      <c r="BU103" s="234">
        <f t="shared" si="412"/>
        <v>91</v>
      </c>
      <c r="BV103" s="235" t="str">
        <f t="shared" si="357"/>
        <v/>
      </c>
      <c r="BW103" s="236" t="str">
        <f>IFERROR(VLOOKUP(BV103,'Referencia Parámetros'!$A$2:$B$15,2),"")</f>
        <v/>
      </c>
      <c r="BX103" s="1"/>
      <c r="BY103" s="1"/>
      <c r="BZ103" s="136" t="str">
        <f t="shared" si="301"/>
        <v>Completar</v>
      </c>
      <c r="CA103" s="134"/>
      <c r="CB103" s="134"/>
      <c r="CC103" s="134"/>
      <c r="CD103" s="136" t="str">
        <f t="shared" si="302"/>
        <v>Completar</v>
      </c>
      <c r="CE103" s="137" t="str">
        <f t="shared" si="303"/>
        <v>Completar</v>
      </c>
      <c r="CF103" s="137" t="str">
        <f t="shared" si="304"/>
        <v>Completar</v>
      </c>
      <c r="CG103" s="135"/>
      <c r="CH103" s="136" t="str">
        <f t="shared" si="305"/>
        <v>Completar</v>
      </c>
      <c r="CI103" s="237">
        <f t="shared" si="413"/>
        <v>0</v>
      </c>
      <c r="CJ103" s="238">
        <f t="shared" si="414"/>
        <v>0</v>
      </c>
      <c r="CK103" s="239" t="str">
        <f>IFERROR(IF(CJ103&gt;20*BW103,'Referencia Parámetros'!$D$20,IF(CJ103&gt;10*BW103,'Referencia Parámetros'!$D$21,IF(CJ103&gt;5*BW103,'Referencia Parámetros'!$D$22, IF(CJ103&gt;1,'Referencia Parámetros'!$D$23,"NO APLICA")))),"")</f>
        <v/>
      </c>
      <c r="CL103" s="240" t="str">
        <f t="shared" si="358"/>
        <v/>
      </c>
      <c r="CM103" s="241">
        <f t="shared" si="359"/>
        <v>0</v>
      </c>
      <c r="CN103" s="234">
        <f t="shared" si="415"/>
        <v>0</v>
      </c>
      <c r="CO103" s="234">
        <f t="shared" si="360"/>
        <v>0</v>
      </c>
      <c r="CP103" s="234">
        <f t="shared" si="416"/>
        <v>0</v>
      </c>
      <c r="CQ103" s="242">
        <f t="shared" si="417"/>
        <v>0</v>
      </c>
      <c r="CS103" s="234">
        <f t="shared" si="418"/>
        <v>91</v>
      </c>
      <c r="CT103" s="235" t="str">
        <f t="shared" si="361"/>
        <v/>
      </c>
      <c r="CU103" s="236" t="str">
        <f>IFERROR(+VLOOKUP(CT103,'Referencia Parámetros'!$A$2:$B$15,2),"")</f>
        <v/>
      </c>
      <c r="CV103" s="1"/>
      <c r="CW103" s="1"/>
      <c r="CX103" s="136" t="str">
        <f t="shared" si="306"/>
        <v>Completar</v>
      </c>
      <c r="CY103" s="134"/>
      <c r="CZ103" s="134"/>
      <c r="DA103" s="134"/>
      <c r="DB103" s="136" t="str">
        <f t="shared" si="307"/>
        <v>Completar</v>
      </c>
      <c r="DC103" s="137" t="str">
        <f t="shared" si="308"/>
        <v>Completar</v>
      </c>
      <c r="DD103" s="137" t="str">
        <f t="shared" si="309"/>
        <v>Completar</v>
      </c>
      <c r="DE103" s="135"/>
      <c r="DF103" s="136" t="str">
        <f t="shared" si="310"/>
        <v>Completar</v>
      </c>
      <c r="DG103" s="237">
        <f t="shared" si="419"/>
        <v>0</v>
      </c>
      <c r="DH103" s="238">
        <f t="shared" si="420"/>
        <v>0</v>
      </c>
      <c r="DI103" s="239" t="str">
        <f>IFERROR(IF(DH103&gt;20*CU103,'Referencia Parámetros'!$D$20,IF(DH103&gt;10*CU103,'Referencia Parámetros'!$D$21,IF(DH103&gt;5*CU103,'Referencia Parámetros'!$D$22, IF(DH103&gt;1,'Referencia Parámetros'!$D$23,"NO APLICA")))),"")</f>
        <v/>
      </c>
      <c r="DJ103" s="240" t="str">
        <f t="shared" si="362"/>
        <v/>
      </c>
      <c r="DK103" s="241">
        <f t="shared" si="363"/>
        <v>0</v>
      </c>
      <c r="DL103" s="234">
        <f t="shared" si="421"/>
        <v>0</v>
      </c>
      <c r="DM103" s="234">
        <f t="shared" si="364"/>
        <v>0</v>
      </c>
      <c r="DN103" s="234">
        <f t="shared" si="422"/>
        <v>0</v>
      </c>
      <c r="DO103" s="242">
        <f t="shared" si="423"/>
        <v>0</v>
      </c>
      <c r="DQ103" s="234">
        <f t="shared" si="424"/>
        <v>91</v>
      </c>
      <c r="DR103" s="235" t="str">
        <f t="shared" si="365"/>
        <v/>
      </c>
      <c r="DS103" s="236" t="str">
        <f>IFERROR(+VLOOKUP(DR103,'Referencia Parámetros'!$A$2:$B$15,2),"")</f>
        <v/>
      </c>
      <c r="DT103" s="1"/>
      <c r="DU103" s="1"/>
      <c r="DV103" s="136" t="str">
        <f t="shared" si="311"/>
        <v>Completar</v>
      </c>
      <c r="DW103" s="134"/>
      <c r="DX103" s="134"/>
      <c r="DY103" s="134"/>
      <c r="DZ103" s="136" t="str">
        <f t="shared" si="312"/>
        <v>Completar</v>
      </c>
      <c r="EA103" s="137" t="str">
        <f t="shared" si="313"/>
        <v>Completar</v>
      </c>
      <c r="EB103" s="137" t="str">
        <f t="shared" si="314"/>
        <v>Completar</v>
      </c>
      <c r="EC103" s="135"/>
      <c r="ED103" s="136" t="str">
        <f t="shared" si="315"/>
        <v>Completar</v>
      </c>
      <c r="EE103" s="237">
        <f t="shared" si="425"/>
        <v>0</v>
      </c>
      <c r="EF103" s="238">
        <f t="shared" si="426"/>
        <v>0</v>
      </c>
      <c r="EG103" s="239" t="str">
        <f>IFERROR(IF(EF103&gt;20*DS103,'Referencia Parámetros'!$D$20,IF(EF103&gt;10*DS103,'Referencia Parámetros'!$D$21,IF(EF103&gt;5*DS103,'Referencia Parámetros'!$D$22, IF(EF103&gt;1,'Referencia Parámetros'!$D$23,"NO APLICA")))),"")</f>
        <v/>
      </c>
      <c r="EH103" s="240" t="str">
        <f t="shared" si="366"/>
        <v/>
      </c>
      <c r="EI103" s="241">
        <f t="shared" si="367"/>
        <v>0</v>
      </c>
      <c r="EJ103" s="234">
        <f t="shared" si="427"/>
        <v>0</v>
      </c>
      <c r="EK103" s="234">
        <f t="shared" si="368"/>
        <v>0</v>
      </c>
      <c r="EL103" s="234">
        <f t="shared" si="428"/>
        <v>0</v>
      </c>
      <c r="EM103" s="242">
        <f t="shared" si="429"/>
        <v>0</v>
      </c>
      <c r="EO103" s="234">
        <f t="shared" si="430"/>
        <v>91</v>
      </c>
      <c r="EP103" s="235" t="str">
        <f t="shared" si="369"/>
        <v/>
      </c>
      <c r="EQ103" s="236" t="str">
        <f>IFERROR(+VLOOKUP(EP103,'Referencia Parámetros'!$A$2:$B$15,2),"")</f>
        <v/>
      </c>
      <c r="ER103" s="1"/>
      <c r="ES103" s="1"/>
      <c r="ET103" s="136" t="str">
        <f t="shared" si="316"/>
        <v>Completar</v>
      </c>
      <c r="EU103" s="134"/>
      <c r="EV103" s="134"/>
      <c r="EW103" s="134"/>
      <c r="EX103" s="136" t="str">
        <f t="shared" si="317"/>
        <v>Completar</v>
      </c>
      <c r="EY103" s="137" t="str">
        <f t="shared" si="318"/>
        <v>Completar</v>
      </c>
      <c r="EZ103" s="137" t="str">
        <f t="shared" si="319"/>
        <v>Completar</v>
      </c>
      <c r="FA103" s="135"/>
      <c r="FB103" s="136" t="str">
        <f t="shared" si="320"/>
        <v>Completar</v>
      </c>
      <c r="FC103" s="237">
        <f t="shared" si="431"/>
        <v>0</v>
      </c>
      <c r="FD103" s="238">
        <f t="shared" si="432"/>
        <v>0</v>
      </c>
      <c r="FE103" s="239" t="str">
        <f>IFERROR(IF(FD103&gt;20*EQ103,'Referencia Parámetros'!$D$20,IF(FD103&gt;10*EQ103,'Referencia Parámetros'!$D$21,IF(FD103&gt;5*EQ103,'Referencia Parámetros'!$D$22, IF(FD103&gt;1,'Referencia Parámetros'!$D$23,"NO APLICA")))),"")</f>
        <v/>
      </c>
      <c r="FF103" s="240" t="str">
        <f t="shared" si="370"/>
        <v/>
      </c>
      <c r="FG103" s="241">
        <f t="shared" si="371"/>
        <v>0</v>
      </c>
      <c r="FH103" s="234">
        <f t="shared" si="433"/>
        <v>0</v>
      </c>
      <c r="FI103" s="234">
        <f t="shared" si="372"/>
        <v>0</v>
      </c>
      <c r="FJ103" s="234">
        <f t="shared" si="434"/>
        <v>0</v>
      </c>
      <c r="FK103" s="242">
        <f t="shared" si="435"/>
        <v>0</v>
      </c>
      <c r="FM103" s="234">
        <f t="shared" si="436"/>
        <v>91</v>
      </c>
      <c r="FN103" s="235" t="str">
        <f t="shared" si="373"/>
        <v/>
      </c>
      <c r="FO103" s="236" t="str">
        <f>IFERROR(+VLOOKUP(FN103,'Referencia Parámetros'!$A$2:$B$15,2),"")</f>
        <v/>
      </c>
      <c r="FP103" s="1"/>
      <c r="FQ103" s="1"/>
      <c r="FR103" s="136" t="str">
        <f t="shared" si="321"/>
        <v>Completar</v>
      </c>
      <c r="FS103" s="134"/>
      <c r="FT103" s="134"/>
      <c r="FU103" s="134"/>
      <c r="FV103" s="136" t="str">
        <f t="shared" si="322"/>
        <v>Completar</v>
      </c>
      <c r="FW103" s="137" t="str">
        <f t="shared" si="323"/>
        <v>Completar</v>
      </c>
      <c r="FX103" s="137" t="str">
        <f t="shared" si="324"/>
        <v>Completar</v>
      </c>
      <c r="FY103" s="135"/>
      <c r="FZ103" s="136" t="str">
        <f t="shared" si="325"/>
        <v>Completar</v>
      </c>
      <c r="GA103" s="237">
        <f t="shared" si="437"/>
        <v>0</v>
      </c>
      <c r="GB103" s="238">
        <f t="shared" si="438"/>
        <v>0</v>
      </c>
      <c r="GC103" s="239" t="str">
        <f>IFERROR(IF(GB103&gt;20*FO103,'Referencia Parámetros'!$D$20,IF(GB103&gt;10*FO103,'Referencia Parámetros'!$D$21,IF(GB103&gt;5*FO103,'Referencia Parámetros'!$D$22, IF(GB103&gt;1,'Referencia Parámetros'!$D$23,"NO APLICA")))),"")</f>
        <v/>
      </c>
      <c r="GD103" s="240" t="str">
        <f t="shared" si="374"/>
        <v/>
      </c>
      <c r="GE103" s="241">
        <f t="shared" si="375"/>
        <v>0</v>
      </c>
      <c r="GF103" s="234">
        <f t="shared" si="439"/>
        <v>0</v>
      </c>
      <c r="GG103" s="234">
        <f t="shared" si="376"/>
        <v>0</v>
      </c>
      <c r="GH103" s="234">
        <f t="shared" si="440"/>
        <v>0</v>
      </c>
      <c r="GI103" s="242">
        <f t="shared" si="441"/>
        <v>0</v>
      </c>
      <c r="GK103" s="234">
        <f t="shared" si="442"/>
        <v>91</v>
      </c>
      <c r="GL103" s="235" t="str">
        <f t="shared" si="377"/>
        <v/>
      </c>
      <c r="GM103" s="236" t="str">
        <f>IFERROR(+VLOOKUP(GL103,'Referencia Parámetros'!$A$2:$B$15,2),"")</f>
        <v/>
      </c>
      <c r="GN103" s="1"/>
      <c r="GO103" s="1"/>
      <c r="GP103" s="136" t="str">
        <f t="shared" si="326"/>
        <v>Completar</v>
      </c>
      <c r="GQ103" s="134"/>
      <c r="GR103" s="134"/>
      <c r="GS103" s="134"/>
      <c r="GT103" s="136" t="str">
        <f t="shared" si="327"/>
        <v>Completar</v>
      </c>
      <c r="GU103" s="137" t="str">
        <f t="shared" si="328"/>
        <v>Completar</v>
      </c>
      <c r="GV103" s="137" t="str">
        <f t="shared" si="329"/>
        <v>Completar</v>
      </c>
      <c r="GW103" s="135"/>
      <c r="GX103" s="136" t="str">
        <f t="shared" si="330"/>
        <v>Completar</v>
      </c>
      <c r="GY103" s="237">
        <f t="shared" si="443"/>
        <v>0</v>
      </c>
      <c r="GZ103" s="238">
        <f t="shared" si="444"/>
        <v>0</v>
      </c>
      <c r="HA103" s="239" t="str">
        <f>IFERROR(IF(GZ103&gt;20*GM103,'Referencia Parámetros'!$D$20,IF(GZ103&gt;10*GM103,'Referencia Parámetros'!$D$21,IF(GZ103&gt;5*GM103,'Referencia Parámetros'!$D$22, IF(GZ103&gt;1,'Referencia Parámetros'!$D$23,"NO APLICA")))),"")</f>
        <v/>
      </c>
      <c r="HB103" s="240" t="str">
        <f t="shared" si="378"/>
        <v/>
      </c>
      <c r="HC103" s="241">
        <f t="shared" si="379"/>
        <v>0</v>
      </c>
      <c r="HD103" s="234">
        <f t="shared" si="445"/>
        <v>0</v>
      </c>
      <c r="HE103" s="234">
        <f t="shared" si="380"/>
        <v>0</v>
      </c>
      <c r="HF103" s="234">
        <f t="shared" si="446"/>
        <v>0</v>
      </c>
      <c r="HG103" s="242">
        <f t="shared" si="447"/>
        <v>0</v>
      </c>
      <c r="HI103" s="234">
        <f t="shared" si="448"/>
        <v>91</v>
      </c>
      <c r="HJ103" s="235" t="str">
        <f t="shared" si="381"/>
        <v/>
      </c>
      <c r="HK103" s="236" t="str">
        <f>IFERROR(+VLOOKUP(HJ103,'Referencia Parámetros'!$A$2:$B$15,2),"")</f>
        <v/>
      </c>
      <c r="HL103" s="1"/>
      <c r="HM103" s="1"/>
      <c r="HN103" s="136" t="str">
        <f t="shared" si="331"/>
        <v>Completar</v>
      </c>
      <c r="HO103" s="134"/>
      <c r="HP103" s="134"/>
      <c r="HQ103" s="134"/>
      <c r="HR103" s="136" t="str">
        <f t="shared" si="332"/>
        <v>Completar</v>
      </c>
      <c r="HS103" s="137" t="str">
        <f t="shared" si="333"/>
        <v>Completar</v>
      </c>
      <c r="HT103" s="137" t="str">
        <f t="shared" si="334"/>
        <v>Completar</v>
      </c>
      <c r="HU103" s="135"/>
      <c r="HV103" s="136" t="str">
        <f t="shared" si="335"/>
        <v>Completar</v>
      </c>
      <c r="HW103" s="237">
        <f t="shared" si="449"/>
        <v>0</v>
      </c>
      <c r="HX103" s="238">
        <f t="shared" si="450"/>
        <v>0</v>
      </c>
      <c r="HY103" s="239" t="str">
        <f>IFERROR(IF(HX103&gt;20*HK103,'Referencia Parámetros'!$D$20,IF(HX103&gt;10*HK103,'Referencia Parámetros'!$D$21,IF(HX103&gt;5*HK103,'Referencia Parámetros'!$D$22, IF(HX103&gt;1,'Referencia Parámetros'!$D$23,"NO APLICA")))),"")</f>
        <v/>
      </c>
      <c r="HZ103" s="240" t="str">
        <f t="shared" si="382"/>
        <v/>
      </c>
      <c r="IA103" s="241">
        <f t="shared" si="383"/>
        <v>0</v>
      </c>
      <c r="IB103" s="234">
        <f t="shared" si="451"/>
        <v>0</v>
      </c>
      <c r="IC103" s="234">
        <f t="shared" si="384"/>
        <v>0</v>
      </c>
      <c r="ID103" s="234">
        <f t="shared" si="452"/>
        <v>0</v>
      </c>
      <c r="IE103" s="242">
        <f t="shared" si="453"/>
        <v>0</v>
      </c>
      <c r="IG103" s="234">
        <f t="shared" si="454"/>
        <v>91</v>
      </c>
      <c r="IH103" s="235" t="str">
        <f t="shared" si="385"/>
        <v/>
      </c>
      <c r="II103" s="236" t="str">
        <f>IFERROR(+VLOOKUP(IH103,'Referencia Parámetros'!$A$2:$B$15,2),"")</f>
        <v/>
      </c>
      <c r="IJ103" s="1"/>
      <c r="IK103" s="1"/>
      <c r="IL103" s="136" t="str">
        <f t="shared" si="336"/>
        <v>Completar</v>
      </c>
      <c r="IM103" s="134"/>
      <c r="IN103" s="134"/>
      <c r="IO103" s="134"/>
      <c r="IP103" s="136" t="str">
        <f t="shared" si="337"/>
        <v>Completar</v>
      </c>
      <c r="IQ103" s="137" t="str">
        <f t="shared" si="338"/>
        <v>Completar</v>
      </c>
      <c r="IR103" s="137" t="str">
        <f t="shared" si="339"/>
        <v>Completar</v>
      </c>
      <c r="IS103" s="135"/>
      <c r="IT103" s="136" t="str">
        <f t="shared" si="340"/>
        <v>Completar</v>
      </c>
      <c r="IU103" s="237">
        <f t="shared" si="455"/>
        <v>0</v>
      </c>
      <c r="IV103" s="238">
        <f t="shared" si="456"/>
        <v>0</v>
      </c>
      <c r="IW103" s="239" t="str">
        <f>IFERROR(IF(IV103&gt;20*II103,'Referencia Parámetros'!$D$20,IF(IV103&gt;10*II103,'Referencia Parámetros'!$D$21,IF(IV103&gt;5*II103,'Referencia Parámetros'!$D$22, IF(IV103&gt;1,'Referencia Parámetros'!$D$23,"NO APLICA")))),"")</f>
        <v/>
      </c>
      <c r="IX103" s="240" t="str">
        <f t="shared" si="386"/>
        <v/>
      </c>
      <c r="IY103" s="241">
        <f t="shared" si="387"/>
        <v>0</v>
      </c>
      <c r="IZ103" s="234">
        <f t="shared" si="457"/>
        <v>0</v>
      </c>
      <c r="JA103" s="234">
        <f t="shared" si="388"/>
        <v>0</v>
      </c>
      <c r="JB103" s="234">
        <f t="shared" si="458"/>
        <v>0</v>
      </c>
      <c r="JC103" s="242">
        <f t="shared" si="459"/>
        <v>0</v>
      </c>
      <c r="JD103" s="198"/>
      <c r="JE103" s="234">
        <f t="shared" si="460"/>
        <v>91</v>
      </c>
      <c r="JF103" s="235" t="str">
        <f t="shared" si="389"/>
        <v/>
      </c>
      <c r="JG103" s="236" t="str">
        <f>IFERROR(+VLOOKUP(JF103,'Referencia Parámetros'!$A$2:$B$15,2),"")</f>
        <v/>
      </c>
      <c r="JH103" s="1"/>
      <c r="JI103" s="1"/>
      <c r="JJ103" s="136" t="str">
        <f t="shared" si="341"/>
        <v>Completar</v>
      </c>
      <c r="JK103" s="134"/>
      <c r="JL103" s="134"/>
      <c r="JM103" s="134"/>
      <c r="JN103" s="136" t="str">
        <f t="shared" si="342"/>
        <v>Completar</v>
      </c>
      <c r="JO103" s="137" t="str">
        <f t="shared" si="343"/>
        <v>Completar</v>
      </c>
      <c r="JP103" s="137" t="str">
        <f t="shared" si="344"/>
        <v>Completar</v>
      </c>
      <c r="JQ103" s="135"/>
      <c r="JR103" s="136" t="str">
        <f t="shared" si="345"/>
        <v>Completar</v>
      </c>
      <c r="JS103" s="237">
        <f t="shared" si="461"/>
        <v>0</v>
      </c>
      <c r="JT103" s="238">
        <f t="shared" si="462"/>
        <v>0</v>
      </c>
      <c r="JU103" s="239" t="str">
        <f>IFERROR(IF(JT103&gt;20*JG103,'Referencia Parámetros'!$D$20,IF(JT103&gt;10*JG103,'Referencia Parámetros'!$D$21,IF(JT103&gt;5*JG103,'Referencia Parámetros'!$D$22, IF(JT103&gt;1,'Referencia Parámetros'!$D$23,"NO APLICA")))),"")</f>
        <v/>
      </c>
      <c r="JV103" s="240" t="str">
        <f t="shared" si="390"/>
        <v/>
      </c>
      <c r="JW103" s="241">
        <f t="shared" si="391"/>
        <v>0</v>
      </c>
      <c r="JX103" s="234">
        <f t="shared" si="463"/>
        <v>0</v>
      </c>
      <c r="JY103" s="234">
        <f t="shared" si="392"/>
        <v>0</v>
      </c>
      <c r="JZ103" s="234">
        <f t="shared" si="464"/>
        <v>0</v>
      </c>
      <c r="KA103" s="242">
        <f t="shared" si="465"/>
        <v>0</v>
      </c>
    </row>
    <row r="104" spans="1:287" x14ac:dyDescent="0.25">
      <c r="A104" s="234">
        <f t="shared" si="393"/>
        <v>92</v>
      </c>
      <c r="B104" s="235" t="str">
        <f t="shared" si="394"/>
        <v/>
      </c>
      <c r="C104" s="236" t="str">
        <f>+IFERROR(VLOOKUP(B104,'Referencia Parámetros'!$A$2:$B$18,2),"")</f>
        <v/>
      </c>
      <c r="D104" s="1"/>
      <c r="E104" s="1"/>
      <c r="F104" s="136" t="str">
        <f>IFERROR(+VLOOKUP(D104,'Año 1'!JI$14:JK$113,3,FALSE),"Completar")</f>
        <v>Completar</v>
      </c>
      <c r="G104" s="134"/>
      <c r="H104" s="134"/>
      <c r="I104" s="134"/>
      <c r="J104" s="136" t="str">
        <f>+IFERROR(VLOOKUP(D104,'Año 1'!JI$14:JS$113,7,0),"Completar")</f>
        <v>Completar</v>
      </c>
      <c r="K104" s="137" t="str">
        <f>IFERROR(VLOOKUP(D104,'Año 1'!JI$14:JS$113,8,FALSE),"Completar")</f>
        <v>Completar</v>
      </c>
      <c r="L104" s="137" t="str">
        <f>IFERROR(VLOOKUP(D104,'Año 1'!JI$14:JS$113,9,FALSE),"Completar")</f>
        <v>Completar</v>
      </c>
      <c r="M104" s="135"/>
      <c r="N104" s="136" t="str">
        <f>IFERROR(VLOOKUP(D104,'Año 1'!JI$14:JS$113,11,FALSE),"Completar")</f>
        <v>Completar</v>
      </c>
      <c r="O104" s="237">
        <f t="shared" si="395"/>
        <v>0</v>
      </c>
      <c r="P104" s="238">
        <f t="shared" si="396"/>
        <v>0</v>
      </c>
      <c r="Q104" s="239" t="str">
        <f>IFERROR(IF(P104&gt;20*C104,'Referencia Parámetros'!$D$20,IF(P104&gt;10*C104,'Referencia Parámetros'!$D$21,IF(P104&gt;5*C104,'Referencia Parámetros'!$D$22, IF(P104&gt;1,'Referencia Parámetros'!$D$23,"NO APLICA")))),"")</f>
        <v/>
      </c>
      <c r="R104" s="240" t="str">
        <f t="shared" si="346"/>
        <v/>
      </c>
      <c r="S104" s="241">
        <f t="shared" si="347"/>
        <v>0</v>
      </c>
      <c r="T104" s="234">
        <f t="shared" si="397"/>
        <v>0</v>
      </c>
      <c r="U104" s="234">
        <f t="shared" si="348"/>
        <v>0</v>
      </c>
      <c r="V104" s="234">
        <f t="shared" si="398"/>
        <v>0</v>
      </c>
      <c r="W104" s="242">
        <f t="shared" si="399"/>
        <v>0</v>
      </c>
      <c r="Y104" s="234">
        <f t="shared" si="400"/>
        <v>92</v>
      </c>
      <c r="Z104" s="235" t="str">
        <f t="shared" si="349"/>
        <v/>
      </c>
      <c r="AA104" s="236" t="str">
        <f>IFERROR(VLOOKUP(Z104,'Referencia Parámetros'!$A$2:$B$15,2),"")</f>
        <v/>
      </c>
      <c r="AB104" s="1"/>
      <c r="AC104" s="1"/>
      <c r="AD104" s="136" t="str">
        <f t="shared" si="291"/>
        <v>Completar</v>
      </c>
      <c r="AE104" s="134"/>
      <c r="AF104" s="134"/>
      <c r="AG104" s="134"/>
      <c r="AH104" s="136" t="str">
        <f t="shared" si="292"/>
        <v>Completar</v>
      </c>
      <c r="AI104" s="137" t="str">
        <f t="shared" si="293"/>
        <v>Completar</v>
      </c>
      <c r="AJ104" s="137" t="str">
        <f t="shared" si="294"/>
        <v>Completar</v>
      </c>
      <c r="AK104" s="135"/>
      <c r="AL104" s="136" t="str">
        <f t="shared" si="295"/>
        <v>Completar</v>
      </c>
      <c r="AM104" s="237">
        <f t="shared" si="401"/>
        <v>0</v>
      </c>
      <c r="AN104" s="238">
        <f t="shared" si="402"/>
        <v>0</v>
      </c>
      <c r="AO104" s="239" t="str">
        <f>IFERROR(IF(AN104&gt;20*AA104,'Referencia Parámetros'!$D$20,IF(AN104&gt;10*AA104,'Referencia Parámetros'!$D$21,IF(AN104&gt;5*AA104,'Referencia Parámetros'!$D$22, IF(AN104&gt;1,'Referencia Parámetros'!$D$23,"NO APLICA")))),"")</f>
        <v/>
      </c>
      <c r="AP104" s="240" t="str">
        <f t="shared" si="350"/>
        <v/>
      </c>
      <c r="AQ104" s="241">
        <f t="shared" si="351"/>
        <v>0</v>
      </c>
      <c r="AR104" s="234">
        <f t="shared" si="403"/>
        <v>0</v>
      </c>
      <c r="AS104" s="234">
        <f t="shared" si="352"/>
        <v>0</v>
      </c>
      <c r="AT104" s="234">
        <f t="shared" si="404"/>
        <v>0</v>
      </c>
      <c r="AU104" s="242">
        <f t="shared" si="405"/>
        <v>0</v>
      </c>
      <c r="AW104" s="234">
        <f t="shared" si="406"/>
        <v>92</v>
      </c>
      <c r="AX104" s="235" t="str">
        <f t="shared" si="353"/>
        <v/>
      </c>
      <c r="AY104" s="236" t="str">
        <f>IFERROR(VLOOKUP(AX104,'Referencia Parámetros'!$A$2:$B$15,2),"")</f>
        <v/>
      </c>
      <c r="AZ104" s="1"/>
      <c r="BA104" s="1"/>
      <c r="BB104" s="136" t="str">
        <f t="shared" si="296"/>
        <v>Completar</v>
      </c>
      <c r="BC104" s="134"/>
      <c r="BD104" s="134"/>
      <c r="BE104" s="134"/>
      <c r="BF104" s="136" t="str">
        <f t="shared" si="297"/>
        <v>Completar</v>
      </c>
      <c r="BG104" s="137" t="str">
        <f t="shared" si="298"/>
        <v>Completar</v>
      </c>
      <c r="BH104" s="137" t="str">
        <f t="shared" si="299"/>
        <v>Completar</v>
      </c>
      <c r="BI104" s="135"/>
      <c r="BJ104" s="136" t="str">
        <f t="shared" si="300"/>
        <v>Completar</v>
      </c>
      <c r="BK104" s="237">
        <f t="shared" si="407"/>
        <v>0</v>
      </c>
      <c r="BL104" s="238">
        <f t="shared" si="408"/>
        <v>0</v>
      </c>
      <c r="BM104" s="239" t="str">
        <f>IFERROR(IF(BL104&gt;20*AY104,'Referencia Parámetros'!$D$20,IF(BL104&gt;10*AY104,'Referencia Parámetros'!$D$21,IF(BL104&gt;5*AY104,'Referencia Parámetros'!$D$22, IF(BL104&gt;1,'Referencia Parámetros'!$D$23,"NO APLICA")))),"")</f>
        <v/>
      </c>
      <c r="BN104" s="240" t="str">
        <f t="shared" si="354"/>
        <v/>
      </c>
      <c r="BO104" s="241">
        <f t="shared" si="355"/>
        <v>0</v>
      </c>
      <c r="BP104" s="234">
        <f t="shared" si="409"/>
        <v>0</v>
      </c>
      <c r="BQ104" s="234">
        <f t="shared" si="356"/>
        <v>0</v>
      </c>
      <c r="BR104" s="234">
        <f t="shared" si="410"/>
        <v>0</v>
      </c>
      <c r="BS104" s="242">
        <f t="shared" si="411"/>
        <v>0</v>
      </c>
      <c r="BU104" s="234">
        <f t="shared" si="412"/>
        <v>92</v>
      </c>
      <c r="BV104" s="235" t="str">
        <f t="shared" si="357"/>
        <v/>
      </c>
      <c r="BW104" s="236" t="str">
        <f>IFERROR(VLOOKUP(BV104,'Referencia Parámetros'!$A$2:$B$15,2),"")</f>
        <v/>
      </c>
      <c r="BX104" s="1"/>
      <c r="BY104" s="1"/>
      <c r="BZ104" s="136" t="str">
        <f t="shared" si="301"/>
        <v>Completar</v>
      </c>
      <c r="CA104" s="134"/>
      <c r="CB104" s="134"/>
      <c r="CC104" s="134"/>
      <c r="CD104" s="136" t="str">
        <f t="shared" si="302"/>
        <v>Completar</v>
      </c>
      <c r="CE104" s="137" t="str">
        <f t="shared" si="303"/>
        <v>Completar</v>
      </c>
      <c r="CF104" s="137" t="str">
        <f t="shared" si="304"/>
        <v>Completar</v>
      </c>
      <c r="CG104" s="135"/>
      <c r="CH104" s="136" t="str">
        <f t="shared" si="305"/>
        <v>Completar</v>
      </c>
      <c r="CI104" s="237">
        <f t="shared" si="413"/>
        <v>0</v>
      </c>
      <c r="CJ104" s="238">
        <f t="shared" si="414"/>
        <v>0</v>
      </c>
      <c r="CK104" s="239" t="str">
        <f>IFERROR(IF(CJ104&gt;20*BW104,'Referencia Parámetros'!$D$20,IF(CJ104&gt;10*BW104,'Referencia Parámetros'!$D$21,IF(CJ104&gt;5*BW104,'Referencia Parámetros'!$D$22, IF(CJ104&gt;1,'Referencia Parámetros'!$D$23,"NO APLICA")))),"")</f>
        <v/>
      </c>
      <c r="CL104" s="240" t="str">
        <f t="shared" si="358"/>
        <v/>
      </c>
      <c r="CM104" s="241">
        <f t="shared" si="359"/>
        <v>0</v>
      </c>
      <c r="CN104" s="234">
        <f t="shared" si="415"/>
        <v>0</v>
      </c>
      <c r="CO104" s="234">
        <f t="shared" si="360"/>
        <v>0</v>
      </c>
      <c r="CP104" s="234">
        <f t="shared" si="416"/>
        <v>0</v>
      </c>
      <c r="CQ104" s="242">
        <f t="shared" si="417"/>
        <v>0</v>
      </c>
      <c r="CS104" s="234">
        <f t="shared" si="418"/>
        <v>92</v>
      </c>
      <c r="CT104" s="235" t="str">
        <f t="shared" si="361"/>
        <v/>
      </c>
      <c r="CU104" s="236" t="str">
        <f>IFERROR(+VLOOKUP(CT104,'Referencia Parámetros'!$A$2:$B$15,2),"")</f>
        <v/>
      </c>
      <c r="CV104" s="1"/>
      <c r="CW104" s="1"/>
      <c r="CX104" s="136" t="str">
        <f t="shared" si="306"/>
        <v>Completar</v>
      </c>
      <c r="CY104" s="134"/>
      <c r="CZ104" s="134"/>
      <c r="DA104" s="134"/>
      <c r="DB104" s="136" t="str">
        <f t="shared" si="307"/>
        <v>Completar</v>
      </c>
      <c r="DC104" s="137" t="str">
        <f t="shared" si="308"/>
        <v>Completar</v>
      </c>
      <c r="DD104" s="137" t="str">
        <f t="shared" si="309"/>
        <v>Completar</v>
      </c>
      <c r="DE104" s="135"/>
      <c r="DF104" s="136" t="str">
        <f t="shared" si="310"/>
        <v>Completar</v>
      </c>
      <c r="DG104" s="237">
        <f t="shared" si="419"/>
        <v>0</v>
      </c>
      <c r="DH104" s="238">
        <f t="shared" si="420"/>
        <v>0</v>
      </c>
      <c r="DI104" s="239" t="str">
        <f>IFERROR(IF(DH104&gt;20*CU104,'Referencia Parámetros'!$D$20,IF(DH104&gt;10*CU104,'Referencia Parámetros'!$D$21,IF(DH104&gt;5*CU104,'Referencia Parámetros'!$D$22, IF(DH104&gt;1,'Referencia Parámetros'!$D$23,"NO APLICA")))),"")</f>
        <v/>
      </c>
      <c r="DJ104" s="240" t="str">
        <f t="shared" si="362"/>
        <v/>
      </c>
      <c r="DK104" s="241">
        <f t="shared" si="363"/>
        <v>0</v>
      </c>
      <c r="DL104" s="234">
        <f t="shared" si="421"/>
        <v>0</v>
      </c>
      <c r="DM104" s="234">
        <f t="shared" si="364"/>
        <v>0</v>
      </c>
      <c r="DN104" s="234">
        <f t="shared" si="422"/>
        <v>0</v>
      </c>
      <c r="DO104" s="242">
        <f t="shared" si="423"/>
        <v>0</v>
      </c>
      <c r="DQ104" s="234">
        <f t="shared" si="424"/>
        <v>92</v>
      </c>
      <c r="DR104" s="235" t="str">
        <f t="shared" si="365"/>
        <v/>
      </c>
      <c r="DS104" s="236" t="str">
        <f>IFERROR(+VLOOKUP(DR104,'Referencia Parámetros'!$A$2:$B$15,2),"")</f>
        <v/>
      </c>
      <c r="DT104" s="1"/>
      <c r="DU104" s="1"/>
      <c r="DV104" s="136" t="str">
        <f t="shared" si="311"/>
        <v>Completar</v>
      </c>
      <c r="DW104" s="134"/>
      <c r="DX104" s="134"/>
      <c r="DY104" s="134"/>
      <c r="DZ104" s="136" t="str">
        <f t="shared" si="312"/>
        <v>Completar</v>
      </c>
      <c r="EA104" s="137" t="str">
        <f t="shared" si="313"/>
        <v>Completar</v>
      </c>
      <c r="EB104" s="137" t="str">
        <f t="shared" si="314"/>
        <v>Completar</v>
      </c>
      <c r="EC104" s="135"/>
      <c r="ED104" s="136" t="str">
        <f t="shared" si="315"/>
        <v>Completar</v>
      </c>
      <c r="EE104" s="237">
        <f t="shared" si="425"/>
        <v>0</v>
      </c>
      <c r="EF104" s="238">
        <f t="shared" si="426"/>
        <v>0</v>
      </c>
      <c r="EG104" s="239" t="str">
        <f>IFERROR(IF(EF104&gt;20*DS104,'Referencia Parámetros'!$D$20,IF(EF104&gt;10*DS104,'Referencia Parámetros'!$D$21,IF(EF104&gt;5*DS104,'Referencia Parámetros'!$D$22, IF(EF104&gt;1,'Referencia Parámetros'!$D$23,"NO APLICA")))),"")</f>
        <v/>
      </c>
      <c r="EH104" s="240" t="str">
        <f t="shared" si="366"/>
        <v/>
      </c>
      <c r="EI104" s="241">
        <f t="shared" si="367"/>
        <v>0</v>
      </c>
      <c r="EJ104" s="234">
        <f t="shared" si="427"/>
        <v>0</v>
      </c>
      <c r="EK104" s="234">
        <f t="shared" si="368"/>
        <v>0</v>
      </c>
      <c r="EL104" s="234">
        <f t="shared" si="428"/>
        <v>0</v>
      </c>
      <c r="EM104" s="242">
        <f t="shared" si="429"/>
        <v>0</v>
      </c>
      <c r="EO104" s="234">
        <f t="shared" si="430"/>
        <v>92</v>
      </c>
      <c r="EP104" s="235" t="str">
        <f t="shared" si="369"/>
        <v/>
      </c>
      <c r="EQ104" s="236" t="str">
        <f>IFERROR(+VLOOKUP(EP104,'Referencia Parámetros'!$A$2:$B$15,2),"")</f>
        <v/>
      </c>
      <c r="ER104" s="1"/>
      <c r="ES104" s="1"/>
      <c r="ET104" s="136" t="str">
        <f t="shared" si="316"/>
        <v>Completar</v>
      </c>
      <c r="EU104" s="134"/>
      <c r="EV104" s="134"/>
      <c r="EW104" s="134"/>
      <c r="EX104" s="136" t="str">
        <f t="shared" si="317"/>
        <v>Completar</v>
      </c>
      <c r="EY104" s="137" t="str">
        <f t="shared" si="318"/>
        <v>Completar</v>
      </c>
      <c r="EZ104" s="137" t="str">
        <f t="shared" si="319"/>
        <v>Completar</v>
      </c>
      <c r="FA104" s="135"/>
      <c r="FB104" s="136" t="str">
        <f t="shared" si="320"/>
        <v>Completar</v>
      </c>
      <c r="FC104" s="237">
        <f t="shared" si="431"/>
        <v>0</v>
      </c>
      <c r="FD104" s="238">
        <f t="shared" si="432"/>
        <v>0</v>
      </c>
      <c r="FE104" s="239" t="str">
        <f>IFERROR(IF(FD104&gt;20*EQ104,'Referencia Parámetros'!$D$20,IF(FD104&gt;10*EQ104,'Referencia Parámetros'!$D$21,IF(FD104&gt;5*EQ104,'Referencia Parámetros'!$D$22, IF(FD104&gt;1,'Referencia Parámetros'!$D$23,"NO APLICA")))),"")</f>
        <v/>
      </c>
      <c r="FF104" s="240" t="str">
        <f t="shared" si="370"/>
        <v/>
      </c>
      <c r="FG104" s="241">
        <f t="shared" si="371"/>
        <v>0</v>
      </c>
      <c r="FH104" s="234">
        <f t="shared" si="433"/>
        <v>0</v>
      </c>
      <c r="FI104" s="234">
        <f t="shared" si="372"/>
        <v>0</v>
      </c>
      <c r="FJ104" s="234">
        <f t="shared" si="434"/>
        <v>0</v>
      </c>
      <c r="FK104" s="242">
        <f t="shared" si="435"/>
        <v>0</v>
      </c>
      <c r="FM104" s="234">
        <f t="shared" si="436"/>
        <v>92</v>
      </c>
      <c r="FN104" s="235" t="str">
        <f t="shared" si="373"/>
        <v/>
      </c>
      <c r="FO104" s="236" t="str">
        <f>IFERROR(+VLOOKUP(FN104,'Referencia Parámetros'!$A$2:$B$15,2),"")</f>
        <v/>
      </c>
      <c r="FP104" s="1"/>
      <c r="FQ104" s="1"/>
      <c r="FR104" s="136" t="str">
        <f t="shared" si="321"/>
        <v>Completar</v>
      </c>
      <c r="FS104" s="134"/>
      <c r="FT104" s="134"/>
      <c r="FU104" s="134"/>
      <c r="FV104" s="136" t="str">
        <f t="shared" si="322"/>
        <v>Completar</v>
      </c>
      <c r="FW104" s="137" t="str">
        <f t="shared" si="323"/>
        <v>Completar</v>
      </c>
      <c r="FX104" s="137" t="str">
        <f t="shared" si="324"/>
        <v>Completar</v>
      </c>
      <c r="FY104" s="135"/>
      <c r="FZ104" s="136" t="str">
        <f t="shared" si="325"/>
        <v>Completar</v>
      </c>
      <c r="GA104" s="237">
        <f t="shared" si="437"/>
        <v>0</v>
      </c>
      <c r="GB104" s="238">
        <f t="shared" si="438"/>
        <v>0</v>
      </c>
      <c r="GC104" s="239" t="str">
        <f>IFERROR(IF(GB104&gt;20*FO104,'Referencia Parámetros'!$D$20,IF(GB104&gt;10*FO104,'Referencia Parámetros'!$D$21,IF(GB104&gt;5*FO104,'Referencia Parámetros'!$D$22, IF(GB104&gt;1,'Referencia Parámetros'!$D$23,"NO APLICA")))),"")</f>
        <v/>
      </c>
      <c r="GD104" s="240" t="str">
        <f t="shared" si="374"/>
        <v/>
      </c>
      <c r="GE104" s="241">
        <f t="shared" si="375"/>
        <v>0</v>
      </c>
      <c r="GF104" s="234">
        <f t="shared" si="439"/>
        <v>0</v>
      </c>
      <c r="GG104" s="234">
        <f t="shared" si="376"/>
        <v>0</v>
      </c>
      <c r="GH104" s="234">
        <f t="shared" si="440"/>
        <v>0</v>
      </c>
      <c r="GI104" s="242">
        <f t="shared" si="441"/>
        <v>0</v>
      </c>
      <c r="GK104" s="234">
        <f t="shared" si="442"/>
        <v>92</v>
      </c>
      <c r="GL104" s="235" t="str">
        <f t="shared" si="377"/>
        <v/>
      </c>
      <c r="GM104" s="236" t="str">
        <f>IFERROR(+VLOOKUP(GL104,'Referencia Parámetros'!$A$2:$B$15,2),"")</f>
        <v/>
      </c>
      <c r="GN104" s="1"/>
      <c r="GO104" s="1"/>
      <c r="GP104" s="136" t="str">
        <f t="shared" si="326"/>
        <v>Completar</v>
      </c>
      <c r="GQ104" s="134"/>
      <c r="GR104" s="134"/>
      <c r="GS104" s="134"/>
      <c r="GT104" s="136" t="str">
        <f t="shared" si="327"/>
        <v>Completar</v>
      </c>
      <c r="GU104" s="137" t="str">
        <f t="shared" si="328"/>
        <v>Completar</v>
      </c>
      <c r="GV104" s="137" t="str">
        <f t="shared" si="329"/>
        <v>Completar</v>
      </c>
      <c r="GW104" s="135"/>
      <c r="GX104" s="136" t="str">
        <f t="shared" si="330"/>
        <v>Completar</v>
      </c>
      <c r="GY104" s="237">
        <f t="shared" si="443"/>
        <v>0</v>
      </c>
      <c r="GZ104" s="238">
        <f t="shared" si="444"/>
        <v>0</v>
      </c>
      <c r="HA104" s="239" t="str">
        <f>IFERROR(IF(GZ104&gt;20*GM104,'Referencia Parámetros'!$D$20,IF(GZ104&gt;10*GM104,'Referencia Parámetros'!$D$21,IF(GZ104&gt;5*GM104,'Referencia Parámetros'!$D$22, IF(GZ104&gt;1,'Referencia Parámetros'!$D$23,"NO APLICA")))),"")</f>
        <v/>
      </c>
      <c r="HB104" s="240" t="str">
        <f t="shared" si="378"/>
        <v/>
      </c>
      <c r="HC104" s="241">
        <f t="shared" si="379"/>
        <v>0</v>
      </c>
      <c r="HD104" s="234">
        <f t="shared" si="445"/>
        <v>0</v>
      </c>
      <c r="HE104" s="234">
        <f t="shared" si="380"/>
        <v>0</v>
      </c>
      <c r="HF104" s="234">
        <f t="shared" si="446"/>
        <v>0</v>
      </c>
      <c r="HG104" s="242">
        <f t="shared" si="447"/>
        <v>0</v>
      </c>
      <c r="HI104" s="234">
        <f t="shared" si="448"/>
        <v>92</v>
      </c>
      <c r="HJ104" s="235" t="str">
        <f t="shared" si="381"/>
        <v/>
      </c>
      <c r="HK104" s="236" t="str">
        <f>IFERROR(+VLOOKUP(HJ104,'Referencia Parámetros'!$A$2:$B$15,2),"")</f>
        <v/>
      </c>
      <c r="HL104" s="1"/>
      <c r="HM104" s="1"/>
      <c r="HN104" s="136" t="str">
        <f t="shared" si="331"/>
        <v>Completar</v>
      </c>
      <c r="HO104" s="134"/>
      <c r="HP104" s="134"/>
      <c r="HQ104" s="134"/>
      <c r="HR104" s="136" t="str">
        <f t="shared" si="332"/>
        <v>Completar</v>
      </c>
      <c r="HS104" s="137" t="str">
        <f t="shared" si="333"/>
        <v>Completar</v>
      </c>
      <c r="HT104" s="137" t="str">
        <f t="shared" si="334"/>
        <v>Completar</v>
      </c>
      <c r="HU104" s="135"/>
      <c r="HV104" s="136" t="str">
        <f t="shared" si="335"/>
        <v>Completar</v>
      </c>
      <c r="HW104" s="237">
        <f t="shared" si="449"/>
        <v>0</v>
      </c>
      <c r="HX104" s="238">
        <f t="shared" si="450"/>
        <v>0</v>
      </c>
      <c r="HY104" s="239" t="str">
        <f>IFERROR(IF(HX104&gt;20*HK104,'Referencia Parámetros'!$D$20,IF(HX104&gt;10*HK104,'Referencia Parámetros'!$D$21,IF(HX104&gt;5*HK104,'Referencia Parámetros'!$D$22, IF(HX104&gt;1,'Referencia Parámetros'!$D$23,"NO APLICA")))),"")</f>
        <v/>
      </c>
      <c r="HZ104" s="240" t="str">
        <f t="shared" si="382"/>
        <v/>
      </c>
      <c r="IA104" s="241">
        <f t="shared" si="383"/>
        <v>0</v>
      </c>
      <c r="IB104" s="234">
        <f t="shared" si="451"/>
        <v>0</v>
      </c>
      <c r="IC104" s="234">
        <f t="shared" si="384"/>
        <v>0</v>
      </c>
      <c r="ID104" s="234">
        <f t="shared" si="452"/>
        <v>0</v>
      </c>
      <c r="IE104" s="242">
        <f t="shared" si="453"/>
        <v>0</v>
      </c>
      <c r="IG104" s="234">
        <f t="shared" si="454"/>
        <v>92</v>
      </c>
      <c r="IH104" s="235" t="str">
        <f t="shared" si="385"/>
        <v/>
      </c>
      <c r="II104" s="236" t="str">
        <f>IFERROR(+VLOOKUP(IH104,'Referencia Parámetros'!$A$2:$B$15,2),"")</f>
        <v/>
      </c>
      <c r="IJ104" s="1"/>
      <c r="IK104" s="1"/>
      <c r="IL104" s="136" t="str">
        <f t="shared" si="336"/>
        <v>Completar</v>
      </c>
      <c r="IM104" s="134"/>
      <c r="IN104" s="134"/>
      <c r="IO104" s="134"/>
      <c r="IP104" s="136" t="str">
        <f t="shared" si="337"/>
        <v>Completar</v>
      </c>
      <c r="IQ104" s="137" t="str">
        <f t="shared" si="338"/>
        <v>Completar</v>
      </c>
      <c r="IR104" s="137" t="str">
        <f t="shared" si="339"/>
        <v>Completar</v>
      </c>
      <c r="IS104" s="135"/>
      <c r="IT104" s="136" t="str">
        <f t="shared" si="340"/>
        <v>Completar</v>
      </c>
      <c r="IU104" s="237">
        <f t="shared" si="455"/>
        <v>0</v>
      </c>
      <c r="IV104" s="238">
        <f t="shared" si="456"/>
        <v>0</v>
      </c>
      <c r="IW104" s="239" t="str">
        <f>IFERROR(IF(IV104&gt;20*II104,'Referencia Parámetros'!$D$20,IF(IV104&gt;10*II104,'Referencia Parámetros'!$D$21,IF(IV104&gt;5*II104,'Referencia Parámetros'!$D$22, IF(IV104&gt;1,'Referencia Parámetros'!$D$23,"NO APLICA")))),"")</f>
        <v/>
      </c>
      <c r="IX104" s="240" t="str">
        <f t="shared" si="386"/>
        <v/>
      </c>
      <c r="IY104" s="241">
        <f t="shared" si="387"/>
        <v>0</v>
      </c>
      <c r="IZ104" s="234">
        <f t="shared" si="457"/>
        <v>0</v>
      </c>
      <c r="JA104" s="234">
        <f t="shared" si="388"/>
        <v>0</v>
      </c>
      <c r="JB104" s="234">
        <f t="shared" si="458"/>
        <v>0</v>
      </c>
      <c r="JC104" s="242">
        <f t="shared" si="459"/>
        <v>0</v>
      </c>
      <c r="JD104" s="198"/>
      <c r="JE104" s="234">
        <f t="shared" si="460"/>
        <v>92</v>
      </c>
      <c r="JF104" s="235" t="str">
        <f t="shared" si="389"/>
        <v/>
      </c>
      <c r="JG104" s="236" t="str">
        <f>IFERROR(+VLOOKUP(JF104,'Referencia Parámetros'!$A$2:$B$15,2),"")</f>
        <v/>
      </c>
      <c r="JH104" s="1"/>
      <c r="JI104" s="1"/>
      <c r="JJ104" s="136" t="str">
        <f t="shared" si="341"/>
        <v>Completar</v>
      </c>
      <c r="JK104" s="134"/>
      <c r="JL104" s="134"/>
      <c r="JM104" s="134"/>
      <c r="JN104" s="136" t="str">
        <f t="shared" si="342"/>
        <v>Completar</v>
      </c>
      <c r="JO104" s="137" t="str">
        <f t="shared" si="343"/>
        <v>Completar</v>
      </c>
      <c r="JP104" s="137" t="str">
        <f t="shared" si="344"/>
        <v>Completar</v>
      </c>
      <c r="JQ104" s="135"/>
      <c r="JR104" s="136" t="str">
        <f t="shared" si="345"/>
        <v>Completar</v>
      </c>
      <c r="JS104" s="237">
        <f t="shared" si="461"/>
        <v>0</v>
      </c>
      <c r="JT104" s="238">
        <f t="shared" si="462"/>
        <v>0</v>
      </c>
      <c r="JU104" s="239" t="str">
        <f>IFERROR(IF(JT104&gt;20*JG104,'Referencia Parámetros'!$D$20,IF(JT104&gt;10*JG104,'Referencia Parámetros'!$D$21,IF(JT104&gt;5*JG104,'Referencia Parámetros'!$D$22, IF(JT104&gt;1,'Referencia Parámetros'!$D$23,"NO APLICA")))),"")</f>
        <v/>
      </c>
      <c r="JV104" s="240" t="str">
        <f t="shared" si="390"/>
        <v/>
      </c>
      <c r="JW104" s="241">
        <f t="shared" si="391"/>
        <v>0</v>
      </c>
      <c r="JX104" s="234">
        <f t="shared" si="463"/>
        <v>0</v>
      </c>
      <c r="JY104" s="234">
        <f t="shared" si="392"/>
        <v>0</v>
      </c>
      <c r="JZ104" s="234">
        <f t="shared" si="464"/>
        <v>0</v>
      </c>
      <c r="KA104" s="242">
        <f t="shared" si="465"/>
        <v>0</v>
      </c>
    </row>
    <row r="105" spans="1:287" x14ac:dyDescent="0.25">
      <c r="A105" s="234">
        <f t="shared" si="393"/>
        <v>93</v>
      </c>
      <c r="B105" s="235" t="str">
        <f t="shared" si="394"/>
        <v/>
      </c>
      <c r="C105" s="236" t="str">
        <f>+IFERROR(VLOOKUP(B105,'Referencia Parámetros'!$A$2:$B$18,2),"")</f>
        <v/>
      </c>
      <c r="D105" s="1"/>
      <c r="E105" s="1"/>
      <c r="F105" s="136" t="str">
        <f>IFERROR(+VLOOKUP(D105,'Año 1'!JI$14:JK$113,3,FALSE),"Completar")</f>
        <v>Completar</v>
      </c>
      <c r="G105" s="134"/>
      <c r="H105" s="134"/>
      <c r="I105" s="134"/>
      <c r="J105" s="136" t="str">
        <f>+IFERROR(VLOOKUP(D105,'Año 1'!JI$14:JS$113,7,0),"Completar")</f>
        <v>Completar</v>
      </c>
      <c r="K105" s="137" t="str">
        <f>IFERROR(VLOOKUP(D105,'Año 1'!JI$14:JS$113,8,FALSE),"Completar")</f>
        <v>Completar</v>
      </c>
      <c r="L105" s="137" t="str">
        <f>IFERROR(VLOOKUP(D105,'Año 1'!JI$14:JS$113,9,FALSE),"Completar")</f>
        <v>Completar</v>
      </c>
      <c r="M105" s="135"/>
      <c r="N105" s="136" t="str">
        <f>IFERROR(VLOOKUP(D105,'Año 1'!JI$14:JS$113,11,FALSE),"Completar")</f>
        <v>Completar</v>
      </c>
      <c r="O105" s="237">
        <f t="shared" si="395"/>
        <v>0</v>
      </c>
      <c r="P105" s="238">
        <f t="shared" si="396"/>
        <v>0</v>
      </c>
      <c r="Q105" s="239" t="str">
        <f>IFERROR(IF(P105&gt;20*C105,'Referencia Parámetros'!$D$20,IF(P105&gt;10*C105,'Referencia Parámetros'!$D$21,IF(P105&gt;5*C105,'Referencia Parámetros'!$D$22, IF(P105&gt;1,'Referencia Parámetros'!$D$23,"NO APLICA")))),"")</f>
        <v/>
      </c>
      <c r="R105" s="240" t="str">
        <f t="shared" si="346"/>
        <v/>
      </c>
      <c r="S105" s="241">
        <f t="shared" si="347"/>
        <v>0</v>
      </c>
      <c r="T105" s="234">
        <f t="shared" si="397"/>
        <v>0</v>
      </c>
      <c r="U105" s="234">
        <f t="shared" si="348"/>
        <v>0</v>
      </c>
      <c r="V105" s="234">
        <f t="shared" si="398"/>
        <v>0</v>
      </c>
      <c r="W105" s="242">
        <f t="shared" si="399"/>
        <v>0</v>
      </c>
      <c r="Y105" s="234">
        <f t="shared" si="400"/>
        <v>93</v>
      </c>
      <c r="Z105" s="235" t="str">
        <f t="shared" si="349"/>
        <v/>
      </c>
      <c r="AA105" s="236" t="str">
        <f>IFERROR(VLOOKUP(Z105,'Referencia Parámetros'!$A$2:$B$15,2),"")</f>
        <v/>
      </c>
      <c r="AB105" s="1"/>
      <c r="AC105" s="1"/>
      <c r="AD105" s="136" t="str">
        <f t="shared" si="291"/>
        <v>Completar</v>
      </c>
      <c r="AE105" s="134"/>
      <c r="AF105" s="134"/>
      <c r="AG105" s="134"/>
      <c r="AH105" s="136" t="str">
        <f t="shared" si="292"/>
        <v>Completar</v>
      </c>
      <c r="AI105" s="137" t="str">
        <f t="shared" si="293"/>
        <v>Completar</v>
      </c>
      <c r="AJ105" s="137" t="str">
        <f t="shared" si="294"/>
        <v>Completar</v>
      </c>
      <c r="AK105" s="135"/>
      <c r="AL105" s="136" t="str">
        <f t="shared" si="295"/>
        <v>Completar</v>
      </c>
      <c r="AM105" s="237">
        <f t="shared" si="401"/>
        <v>0</v>
      </c>
      <c r="AN105" s="238">
        <f t="shared" si="402"/>
        <v>0</v>
      </c>
      <c r="AO105" s="239" t="str">
        <f>IFERROR(IF(AN105&gt;20*AA105,'Referencia Parámetros'!$D$20,IF(AN105&gt;10*AA105,'Referencia Parámetros'!$D$21,IF(AN105&gt;5*AA105,'Referencia Parámetros'!$D$22, IF(AN105&gt;1,'Referencia Parámetros'!$D$23,"NO APLICA")))),"")</f>
        <v/>
      </c>
      <c r="AP105" s="240" t="str">
        <f t="shared" si="350"/>
        <v/>
      </c>
      <c r="AQ105" s="241">
        <f t="shared" si="351"/>
        <v>0</v>
      </c>
      <c r="AR105" s="234">
        <f t="shared" si="403"/>
        <v>0</v>
      </c>
      <c r="AS105" s="234">
        <f t="shared" si="352"/>
        <v>0</v>
      </c>
      <c r="AT105" s="234">
        <f t="shared" si="404"/>
        <v>0</v>
      </c>
      <c r="AU105" s="242">
        <f t="shared" si="405"/>
        <v>0</v>
      </c>
      <c r="AW105" s="234">
        <f t="shared" si="406"/>
        <v>93</v>
      </c>
      <c r="AX105" s="235" t="str">
        <f t="shared" si="353"/>
        <v/>
      </c>
      <c r="AY105" s="236" t="str">
        <f>IFERROR(VLOOKUP(AX105,'Referencia Parámetros'!$A$2:$B$15,2),"")</f>
        <v/>
      </c>
      <c r="AZ105" s="1"/>
      <c r="BA105" s="1"/>
      <c r="BB105" s="136" t="str">
        <f t="shared" si="296"/>
        <v>Completar</v>
      </c>
      <c r="BC105" s="134"/>
      <c r="BD105" s="134"/>
      <c r="BE105" s="134"/>
      <c r="BF105" s="136" t="str">
        <f t="shared" si="297"/>
        <v>Completar</v>
      </c>
      <c r="BG105" s="137" t="str">
        <f t="shared" si="298"/>
        <v>Completar</v>
      </c>
      <c r="BH105" s="137" t="str">
        <f t="shared" si="299"/>
        <v>Completar</v>
      </c>
      <c r="BI105" s="135"/>
      <c r="BJ105" s="136" t="str">
        <f t="shared" si="300"/>
        <v>Completar</v>
      </c>
      <c r="BK105" s="237">
        <f t="shared" si="407"/>
        <v>0</v>
      </c>
      <c r="BL105" s="238">
        <f t="shared" si="408"/>
        <v>0</v>
      </c>
      <c r="BM105" s="239" t="str">
        <f>IFERROR(IF(BL105&gt;20*AY105,'Referencia Parámetros'!$D$20,IF(BL105&gt;10*AY105,'Referencia Parámetros'!$D$21,IF(BL105&gt;5*AY105,'Referencia Parámetros'!$D$22, IF(BL105&gt;1,'Referencia Parámetros'!$D$23,"NO APLICA")))),"")</f>
        <v/>
      </c>
      <c r="BN105" s="240" t="str">
        <f t="shared" si="354"/>
        <v/>
      </c>
      <c r="BO105" s="241">
        <f t="shared" si="355"/>
        <v>0</v>
      </c>
      <c r="BP105" s="234">
        <f t="shared" si="409"/>
        <v>0</v>
      </c>
      <c r="BQ105" s="234">
        <f t="shared" si="356"/>
        <v>0</v>
      </c>
      <c r="BR105" s="234">
        <f t="shared" si="410"/>
        <v>0</v>
      </c>
      <c r="BS105" s="242">
        <f t="shared" si="411"/>
        <v>0</v>
      </c>
      <c r="BU105" s="234">
        <f t="shared" si="412"/>
        <v>93</v>
      </c>
      <c r="BV105" s="235" t="str">
        <f t="shared" si="357"/>
        <v/>
      </c>
      <c r="BW105" s="236" t="str">
        <f>IFERROR(VLOOKUP(BV105,'Referencia Parámetros'!$A$2:$B$15,2),"")</f>
        <v/>
      </c>
      <c r="BX105" s="1"/>
      <c r="BY105" s="1"/>
      <c r="BZ105" s="136" t="str">
        <f t="shared" si="301"/>
        <v>Completar</v>
      </c>
      <c r="CA105" s="134"/>
      <c r="CB105" s="134"/>
      <c r="CC105" s="134"/>
      <c r="CD105" s="136" t="str">
        <f t="shared" si="302"/>
        <v>Completar</v>
      </c>
      <c r="CE105" s="137" t="str">
        <f t="shared" si="303"/>
        <v>Completar</v>
      </c>
      <c r="CF105" s="137" t="str">
        <f t="shared" si="304"/>
        <v>Completar</v>
      </c>
      <c r="CG105" s="135"/>
      <c r="CH105" s="136" t="str">
        <f t="shared" si="305"/>
        <v>Completar</v>
      </c>
      <c r="CI105" s="237">
        <f t="shared" si="413"/>
        <v>0</v>
      </c>
      <c r="CJ105" s="238">
        <f t="shared" si="414"/>
        <v>0</v>
      </c>
      <c r="CK105" s="239" t="str">
        <f>IFERROR(IF(CJ105&gt;20*BW105,'Referencia Parámetros'!$D$20,IF(CJ105&gt;10*BW105,'Referencia Parámetros'!$D$21,IF(CJ105&gt;5*BW105,'Referencia Parámetros'!$D$22, IF(CJ105&gt;1,'Referencia Parámetros'!$D$23,"NO APLICA")))),"")</f>
        <v/>
      </c>
      <c r="CL105" s="240" t="str">
        <f t="shared" si="358"/>
        <v/>
      </c>
      <c r="CM105" s="241">
        <f t="shared" si="359"/>
        <v>0</v>
      </c>
      <c r="CN105" s="234">
        <f t="shared" si="415"/>
        <v>0</v>
      </c>
      <c r="CO105" s="234">
        <f t="shared" si="360"/>
        <v>0</v>
      </c>
      <c r="CP105" s="234">
        <f t="shared" si="416"/>
        <v>0</v>
      </c>
      <c r="CQ105" s="242">
        <f t="shared" si="417"/>
        <v>0</v>
      </c>
      <c r="CS105" s="234">
        <f t="shared" si="418"/>
        <v>93</v>
      </c>
      <c r="CT105" s="235" t="str">
        <f t="shared" si="361"/>
        <v/>
      </c>
      <c r="CU105" s="236" t="str">
        <f>IFERROR(+VLOOKUP(CT105,'Referencia Parámetros'!$A$2:$B$15,2),"")</f>
        <v/>
      </c>
      <c r="CV105" s="1"/>
      <c r="CW105" s="1"/>
      <c r="CX105" s="136" t="str">
        <f t="shared" si="306"/>
        <v>Completar</v>
      </c>
      <c r="CY105" s="134"/>
      <c r="CZ105" s="134"/>
      <c r="DA105" s="134"/>
      <c r="DB105" s="136" t="str">
        <f t="shared" si="307"/>
        <v>Completar</v>
      </c>
      <c r="DC105" s="137" t="str">
        <f t="shared" si="308"/>
        <v>Completar</v>
      </c>
      <c r="DD105" s="137" t="str">
        <f t="shared" si="309"/>
        <v>Completar</v>
      </c>
      <c r="DE105" s="135"/>
      <c r="DF105" s="136" t="str">
        <f t="shared" si="310"/>
        <v>Completar</v>
      </c>
      <c r="DG105" s="237">
        <f t="shared" si="419"/>
        <v>0</v>
      </c>
      <c r="DH105" s="238">
        <f t="shared" si="420"/>
        <v>0</v>
      </c>
      <c r="DI105" s="239" t="str">
        <f>IFERROR(IF(DH105&gt;20*CU105,'Referencia Parámetros'!$D$20,IF(DH105&gt;10*CU105,'Referencia Parámetros'!$D$21,IF(DH105&gt;5*CU105,'Referencia Parámetros'!$D$22, IF(DH105&gt;1,'Referencia Parámetros'!$D$23,"NO APLICA")))),"")</f>
        <v/>
      </c>
      <c r="DJ105" s="240" t="str">
        <f t="shared" si="362"/>
        <v/>
      </c>
      <c r="DK105" s="241">
        <f t="shared" si="363"/>
        <v>0</v>
      </c>
      <c r="DL105" s="234">
        <f t="shared" si="421"/>
        <v>0</v>
      </c>
      <c r="DM105" s="234">
        <f t="shared" si="364"/>
        <v>0</v>
      </c>
      <c r="DN105" s="234">
        <f t="shared" si="422"/>
        <v>0</v>
      </c>
      <c r="DO105" s="242">
        <f t="shared" si="423"/>
        <v>0</v>
      </c>
      <c r="DQ105" s="234">
        <f t="shared" si="424"/>
        <v>93</v>
      </c>
      <c r="DR105" s="235" t="str">
        <f t="shared" si="365"/>
        <v/>
      </c>
      <c r="DS105" s="236" t="str">
        <f>IFERROR(+VLOOKUP(DR105,'Referencia Parámetros'!$A$2:$B$15,2),"")</f>
        <v/>
      </c>
      <c r="DT105" s="1"/>
      <c r="DU105" s="1"/>
      <c r="DV105" s="136" t="str">
        <f t="shared" si="311"/>
        <v>Completar</v>
      </c>
      <c r="DW105" s="134"/>
      <c r="DX105" s="134"/>
      <c r="DY105" s="134"/>
      <c r="DZ105" s="136" t="str">
        <f t="shared" si="312"/>
        <v>Completar</v>
      </c>
      <c r="EA105" s="137" t="str">
        <f t="shared" si="313"/>
        <v>Completar</v>
      </c>
      <c r="EB105" s="137" t="str">
        <f t="shared" si="314"/>
        <v>Completar</v>
      </c>
      <c r="EC105" s="135"/>
      <c r="ED105" s="136" t="str">
        <f t="shared" si="315"/>
        <v>Completar</v>
      </c>
      <c r="EE105" s="237">
        <f t="shared" si="425"/>
        <v>0</v>
      </c>
      <c r="EF105" s="238">
        <f t="shared" si="426"/>
        <v>0</v>
      </c>
      <c r="EG105" s="239" t="str">
        <f>IFERROR(IF(EF105&gt;20*DS105,'Referencia Parámetros'!$D$20,IF(EF105&gt;10*DS105,'Referencia Parámetros'!$D$21,IF(EF105&gt;5*DS105,'Referencia Parámetros'!$D$22, IF(EF105&gt;1,'Referencia Parámetros'!$D$23,"NO APLICA")))),"")</f>
        <v/>
      </c>
      <c r="EH105" s="240" t="str">
        <f t="shared" si="366"/>
        <v/>
      </c>
      <c r="EI105" s="241">
        <f t="shared" si="367"/>
        <v>0</v>
      </c>
      <c r="EJ105" s="234">
        <f t="shared" si="427"/>
        <v>0</v>
      </c>
      <c r="EK105" s="234">
        <f t="shared" si="368"/>
        <v>0</v>
      </c>
      <c r="EL105" s="234">
        <f t="shared" si="428"/>
        <v>0</v>
      </c>
      <c r="EM105" s="242">
        <f t="shared" si="429"/>
        <v>0</v>
      </c>
      <c r="EO105" s="234">
        <f t="shared" si="430"/>
        <v>93</v>
      </c>
      <c r="EP105" s="235" t="str">
        <f t="shared" si="369"/>
        <v/>
      </c>
      <c r="EQ105" s="236" t="str">
        <f>IFERROR(+VLOOKUP(EP105,'Referencia Parámetros'!$A$2:$B$15,2),"")</f>
        <v/>
      </c>
      <c r="ER105" s="1"/>
      <c r="ES105" s="1"/>
      <c r="ET105" s="136" t="str">
        <f t="shared" si="316"/>
        <v>Completar</v>
      </c>
      <c r="EU105" s="134"/>
      <c r="EV105" s="134"/>
      <c r="EW105" s="134"/>
      <c r="EX105" s="136" t="str">
        <f t="shared" si="317"/>
        <v>Completar</v>
      </c>
      <c r="EY105" s="137" t="str">
        <f t="shared" si="318"/>
        <v>Completar</v>
      </c>
      <c r="EZ105" s="137" t="str">
        <f t="shared" si="319"/>
        <v>Completar</v>
      </c>
      <c r="FA105" s="135"/>
      <c r="FB105" s="136" t="str">
        <f t="shared" si="320"/>
        <v>Completar</v>
      </c>
      <c r="FC105" s="237">
        <f t="shared" si="431"/>
        <v>0</v>
      </c>
      <c r="FD105" s="238">
        <f t="shared" si="432"/>
        <v>0</v>
      </c>
      <c r="FE105" s="239" t="str">
        <f>IFERROR(IF(FD105&gt;20*EQ105,'Referencia Parámetros'!$D$20,IF(FD105&gt;10*EQ105,'Referencia Parámetros'!$D$21,IF(FD105&gt;5*EQ105,'Referencia Parámetros'!$D$22, IF(FD105&gt;1,'Referencia Parámetros'!$D$23,"NO APLICA")))),"")</f>
        <v/>
      </c>
      <c r="FF105" s="240" t="str">
        <f t="shared" si="370"/>
        <v/>
      </c>
      <c r="FG105" s="241">
        <f t="shared" si="371"/>
        <v>0</v>
      </c>
      <c r="FH105" s="234">
        <f t="shared" si="433"/>
        <v>0</v>
      </c>
      <c r="FI105" s="234">
        <f t="shared" si="372"/>
        <v>0</v>
      </c>
      <c r="FJ105" s="234">
        <f t="shared" si="434"/>
        <v>0</v>
      </c>
      <c r="FK105" s="242">
        <f t="shared" si="435"/>
        <v>0</v>
      </c>
      <c r="FM105" s="234">
        <f t="shared" si="436"/>
        <v>93</v>
      </c>
      <c r="FN105" s="235" t="str">
        <f t="shared" si="373"/>
        <v/>
      </c>
      <c r="FO105" s="236" t="str">
        <f>IFERROR(+VLOOKUP(FN105,'Referencia Parámetros'!$A$2:$B$15,2),"")</f>
        <v/>
      </c>
      <c r="FP105" s="1"/>
      <c r="FQ105" s="1"/>
      <c r="FR105" s="136" t="str">
        <f t="shared" si="321"/>
        <v>Completar</v>
      </c>
      <c r="FS105" s="134"/>
      <c r="FT105" s="134"/>
      <c r="FU105" s="134"/>
      <c r="FV105" s="136" t="str">
        <f t="shared" si="322"/>
        <v>Completar</v>
      </c>
      <c r="FW105" s="137" t="str">
        <f t="shared" si="323"/>
        <v>Completar</v>
      </c>
      <c r="FX105" s="137" t="str">
        <f t="shared" si="324"/>
        <v>Completar</v>
      </c>
      <c r="FY105" s="135"/>
      <c r="FZ105" s="136" t="str">
        <f t="shared" si="325"/>
        <v>Completar</v>
      </c>
      <c r="GA105" s="237">
        <f t="shared" si="437"/>
        <v>0</v>
      </c>
      <c r="GB105" s="238">
        <f t="shared" si="438"/>
        <v>0</v>
      </c>
      <c r="GC105" s="239" t="str">
        <f>IFERROR(IF(GB105&gt;20*FO105,'Referencia Parámetros'!$D$20,IF(GB105&gt;10*FO105,'Referencia Parámetros'!$D$21,IF(GB105&gt;5*FO105,'Referencia Parámetros'!$D$22, IF(GB105&gt;1,'Referencia Parámetros'!$D$23,"NO APLICA")))),"")</f>
        <v/>
      </c>
      <c r="GD105" s="240" t="str">
        <f t="shared" si="374"/>
        <v/>
      </c>
      <c r="GE105" s="241">
        <f t="shared" si="375"/>
        <v>0</v>
      </c>
      <c r="GF105" s="234">
        <f t="shared" si="439"/>
        <v>0</v>
      </c>
      <c r="GG105" s="234">
        <f t="shared" si="376"/>
        <v>0</v>
      </c>
      <c r="GH105" s="234">
        <f t="shared" si="440"/>
        <v>0</v>
      </c>
      <c r="GI105" s="242">
        <f t="shared" si="441"/>
        <v>0</v>
      </c>
      <c r="GK105" s="234">
        <f t="shared" si="442"/>
        <v>93</v>
      </c>
      <c r="GL105" s="235" t="str">
        <f t="shared" si="377"/>
        <v/>
      </c>
      <c r="GM105" s="236" t="str">
        <f>IFERROR(+VLOOKUP(GL105,'Referencia Parámetros'!$A$2:$B$15,2),"")</f>
        <v/>
      </c>
      <c r="GN105" s="1"/>
      <c r="GO105" s="1"/>
      <c r="GP105" s="136" t="str">
        <f t="shared" si="326"/>
        <v>Completar</v>
      </c>
      <c r="GQ105" s="134"/>
      <c r="GR105" s="134"/>
      <c r="GS105" s="134"/>
      <c r="GT105" s="136" t="str">
        <f t="shared" si="327"/>
        <v>Completar</v>
      </c>
      <c r="GU105" s="137" t="str">
        <f t="shared" si="328"/>
        <v>Completar</v>
      </c>
      <c r="GV105" s="137" t="str">
        <f t="shared" si="329"/>
        <v>Completar</v>
      </c>
      <c r="GW105" s="135"/>
      <c r="GX105" s="136" t="str">
        <f t="shared" si="330"/>
        <v>Completar</v>
      </c>
      <c r="GY105" s="237">
        <f t="shared" si="443"/>
        <v>0</v>
      </c>
      <c r="GZ105" s="238">
        <f t="shared" si="444"/>
        <v>0</v>
      </c>
      <c r="HA105" s="239" t="str">
        <f>IFERROR(IF(GZ105&gt;20*GM105,'Referencia Parámetros'!$D$20,IF(GZ105&gt;10*GM105,'Referencia Parámetros'!$D$21,IF(GZ105&gt;5*GM105,'Referencia Parámetros'!$D$22, IF(GZ105&gt;1,'Referencia Parámetros'!$D$23,"NO APLICA")))),"")</f>
        <v/>
      </c>
      <c r="HB105" s="240" t="str">
        <f t="shared" si="378"/>
        <v/>
      </c>
      <c r="HC105" s="241">
        <f t="shared" si="379"/>
        <v>0</v>
      </c>
      <c r="HD105" s="234">
        <f t="shared" si="445"/>
        <v>0</v>
      </c>
      <c r="HE105" s="234">
        <f t="shared" si="380"/>
        <v>0</v>
      </c>
      <c r="HF105" s="234">
        <f t="shared" si="446"/>
        <v>0</v>
      </c>
      <c r="HG105" s="242">
        <f t="shared" si="447"/>
        <v>0</v>
      </c>
      <c r="HI105" s="234">
        <f t="shared" si="448"/>
        <v>93</v>
      </c>
      <c r="HJ105" s="235" t="str">
        <f t="shared" si="381"/>
        <v/>
      </c>
      <c r="HK105" s="236" t="str">
        <f>IFERROR(+VLOOKUP(HJ105,'Referencia Parámetros'!$A$2:$B$15,2),"")</f>
        <v/>
      </c>
      <c r="HL105" s="1"/>
      <c r="HM105" s="1"/>
      <c r="HN105" s="136" t="str">
        <f t="shared" si="331"/>
        <v>Completar</v>
      </c>
      <c r="HO105" s="134"/>
      <c r="HP105" s="134"/>
      <c r="HQ105" s="134"/>
      <c r="HR105" s="136" t="str">
        <f t="shared" si="332"/>
        <v>Completar</v>
      </c>
      <c r="HS105" s="137" t="str">
        <f t="shared" si="333"/>
        <v>Completar</v>
      </c>
      <c r="HT105" s="137" t="str">
        <f t="shared" si="334"/>
        <v>Completar</v>
      </c>
      <c r="HU105" s="135"/>
      <c r="HV105" s="136" t="str">
        <f t="shared" si="335"/>
        <v>Completar</v>
      </c>
      <c r="HW105" s="237">
        <f t="shared" si="449"/>
        <v>0</v>
      </c>
      <c r="HX105" s="238">
        <f t="shared" si="450"/>
        <v>0</v>
      </c>
      <c r="HY105" s="239" t="str">
        <f>IFERROR(IF(HX105&gt;20*HK105,'Referencia Parámetros'!$D$20,IF(HX105&gt;10*HK105,'Referencia Parámetros'!$D$21,IF(HX105&gt;5*HK105,'Referencia Parámetros'!$D$22, IF(HX105&gt;1,'Referencia Parámetros'!$D$23,"NO APLICA")))),"")</f>
        <v/>
      </c>
      <c r="HZ105" s="240" t="str">
        <f t="shared" si="382"/>
        <v/>
      </c>
      <c r="IA105" s="241">
        <f t="shared" si="383"/>
        <v>0</v>
      </c>
      <c r="IB105" s="234">
        <f t="shared" si="451"/>
        <v>0</v>
      </c>
      <c r="IC105" s="234">
        <f t="shared" si="384"/>
        <v>0</v>
      </c>
      <c r="ID105" s="234">
        <f t="shared" si="452"/>
        <v>0</v>
      </c>
      <c r="IE105" s="242">
        <f t="shared" si="453"/>
        <v>0</v>
      </c>
      <c r="IG105" s="234">
        <f t="shared" si="454"/>
        <v>93</v>
      </c>
      <c r="IH105" s="235" t="str">
        <f t="shared" si="385"/>
        <v/>
      </c>
      <c r="II105" s="236" t="str">
        <f>IFERROR(+VLOOKUP(IH105,'Referencia Parámetros'!$A$2:$B$15,2),"")</f>
        <v/>
      </c>
      <c r="IJ105" s="1"/>
      <c r="IK105" s="1"/>
      <c r="IL105" s="136" t="str">
        <f t="shared" si="336"/>
        <v>Completar</v>
      </c>
      <c r="IM105" s="134"/>
      <c r="IN105" s="134"/>
      <c r="IO105" s="134"/>
      <c r="IP105" s="136" t="str">
        <f t="shared" si="337"/>
        <v>Completar</v>
      </c>
      <c r="IQ105" s="137" t="str">
        <f t="shared" si="338"/>
        <v>Completar</v>
      </c>
      <c r="IR105" s="137" t="str">
        <f t="shared" si="339"/>
        <v>Completar</v>
      </c>
      <c r="IS105" s="135"/>
      <c r="IT105" s="136" t="str">
        <f t="shared" si="340"/>
        <v>Completar</v>
      </c>
      <c r="IU105" s="237">
        <f t="shared" si="455"/>
        <v>0</v>
      </c>
      <c r="IV105" s="238">
        <f t="shared" si="456"/>
        <v>0</v>
      </c>
      <c r="IW105" s="239" t="str">
        <f>IFERROR(IF(IV105&gt;20*II105,'Referencia Parámetros'!$D$20,IF(IV105&gt;10*II105,'Referencia Parámetros'!$D$21,IF(IV105&gt;5*II105,'Referencia Parámetros'!$D$22, IF(IV105&gt;1,'Referencia Parámetros'!$D$23,"NO APLICA")))),"")</f>
        <v/>
      </c>
      <c r="IX105" s="240" t="str">
        <f t="shared" si="386"/>
        <v/>
      </c>
      <c r="IY105" s="241">
        <f t="shared" si="387"/>
        <v>0</v>
      </c>
      <c r="IZ105" s="234">
        <f t="shared" si="457"/>
        <v>0</v>
      </c>
      <c r="JA105" s="234">
        <f t="shared" si="388"/>
        <v>0</v>
      </c>
      <c r="JB105" s="234">
        <f t="shared" si="458"/>
        <v>0</v>
      </c>
      <c r="JC105" s="242">
        <f t="shared" si="459"/>
        <v>0</v>
      </c>
      <c r="JD105" s="198"/>
      <c r="JE105" s="234">
        <f t="shared" si="460"/>
        <v>93</v>
      </c>
      <c r="JF105" s="235" t="str">
        <f t="shared" si="389"/>
        <v/>
      </c>
      <c r="JG105" s="236" t="str">
        <f>IFERROR(+VLOOKUP(JF105,'Referencia Parámetros'!$A$2:$B$15,2),"")</f>
        <v/>
      </c>
      <c r="JH105" s="1"/>
      <c r="JI105" s="1"/>
      <c r="JJ105" s="136" t="str">
        <f t="shared" si="341"/>
        <v>Completar</v>
      </c>
      <c r="JK105" s="134"/>
      <c r="JL105" s="134"/>
      <c r="JM105" s="134"/>
      <c r="JN105" s="136" t="str">
        <f t="shared" si="342"/>
        <v>Completar</v>
      </c>
      <c r="JO105" s="137" t="str">
        <f t="shared" si="343"/>
        <v>Completar</v>
      </c>
      <c r="JP105" s="137" t="str">
        <f t="shared" si="344"/>
        <v>Completar</v>
      </c>
      <c r="JQ105" s="135"/>
      <c r="JR105" s="136" t="str">
        <f t="shared" si="345"/>
        <v>Completar</v>
      </c>
      <c r="JS105" s="237">
        <f t="shared" si="461"/>
        <v>0</v>
      </c>
      <c r="JT105" s="238">
        <f t="shared" si="462"/>
        <v>0</v>
      </c>
      <c r="JU105" s="239" t="str">
        <f>IFERROR(IF(JT105&gt;20*JG105,'Referencia Parámetros'!$D$20,IF(JT105&gt;10*JG105,'Referencia Parámetros'!$D$21,IF(JT105&gt;5*JG105,'Referencia Parámetros'!$D$22, IF(JT105&gt;1,'Referencia Parámetros'!$D$23,"NO APLICA")))),"")</f>
        <v/>
      </c>
      <c r="JV105" s="240" t="str">
        <f t="shared" si="390"/>
        <v/>
      </c>
      <c r="JW105" s="241">
        <f t="shared" si="391"/>
        <v>0</v>
      </c>
      <c r="JX105" s="234">
        <f t="shared" si="463"/>
        <v>0</v>
      </c>
      <c r="JY105" s="234">
        <f t="shared" si="392"/>
        <v>0</v>
      </c>
      <c r="JZ105" s="234">
        <f t="shared" si="464"/>
        <v>0</v>
      </c>
      <c r="KA105" s="242">
        <f t="shared" si="465"/>
        <v>0</v>
      </c>
    </row>
    <row r="106" spans="1:287" x14ac:dyDescent="0.25">
      <c r="A106" s="234">
        <f t="shared" si="393"/>
        <v>94</v>
      </c>
      <c r="B106" s="235" t="str">
        <f t="shared" si="394"/>
        <v/>
      </c>
      <c r="C106" s="236" t="str">
        <f>+IFERROR(VLOOKUP(B106,'Referencia Parámetros'!$A$2:$B$18,2),"")</f>
        <v/>
      </c>
      <c r="D106" s="1"/>
      <c r="E106" s="1"/>
      <c r="F106" s="136" t="str">
        <f>IFERROR(+VLOOKUP(D106,'Año 1'!JI$14:JK$113,3,FALSE),"Completar")</f>
        <v>Completar</v>
      </c>
      <c r="G106" s="134"/>
      <c r="H106" s="134"/>
      <c r="I106" s="134"/>
      <c r="J106" s="136" t="str">
        <f>+IFERROR(VLOOKUP(D106,'Año 1'!JI$14:JS$113,7,0),"Completar")</f>
        <v>Completar</v>
      </c>
      <c r="K106" s="137" t="str">
        <f>IFERROR(VLOOKUP(D106,'Año 1'!JI$14:JS$113,8,FALSE),"Completar")</f>
        <v>Completar</v>
      </c>
      <c r="L106" s="137" t="str">
        <f>IFERROR(VLOOKUP(D106,'Año 1'!JI$14:JS$113,9,FALSE),"Completar")</f>
        <v>Completar</v>
      </c>
      <c r="M106" s="135"/>
      <c r="N106" s="136" t="str">
        <f>IFERROR(VLOOKUP(D106,'Año 1'!JI$14:JS$113,11,FALSE),"Completar")</f>
        <v>Completar</v>
      </c>
      <c r="O106" s="237">
        <f t="shared" si="395"/>
        <v>0</v>
      </c>
      <c r="P106" s="238">
        <f t="shared" si="396"/>
        <v>0</v>
      </c>
      <c r="Q106" s="239" t="str">
        <f>IFERROR(IF(P106&gt;20*C106,'Referencia Parámetros'!$D$20,IF(P106&gt;10*C106,'Referencia Parámetros'!$D$21,IF(P106&gt;5*C106,'Referencia Parámetros'!$D$22, IF(P106&gt;1,'Referencia Parámetros'!$D$23,"NO APLICA")))),"")</f>
        <v/>
      </c>
      <c r="R106" s="240" t="str">
        <f t="shared" si="346"/>
        <v/>
      </c>
      <c r="S106" s="241">
        <f t="shared" si="347"/>
        <v>0</v>
      </c>
      <c r="T106" s="234">
        <f t="shared" si="397"/>
        <v>0</v>
      </c>
      <c r="U106" s="234">
        <f t="shared" si="348"/>
        <v>0</v>
      </c>
      <c r="V106" s="234">
        <f t="shared" si="398"/>
        <v>0</v>
      </c>
      <c r="W106" s="242">
        <f t="shared" si="399"/>
        <v>0</v>
      </c>
      <c r="Y106" s="234">
        <f t="shared" si="400"/>
        <v>94</v>
      </c>
      <c r="Z106" s="235" t="str">
        <f t="shared" si="349"/>
        <v/>
      </c>
      <c r="AA106" s="236" t="str">
        <f>IFERROR(VLOOKUP(Z106,'Referencia Parámetros'!$A$2:$B$15,2),"")</f>
        <v/>
      </c>
      <c r="AB106" s="1"/>
      <c r="AC106" s="1"/>
      <c r="AD106" s="136" t="str">
        <f t="shared" si="291"/>
        <v>Completar</v>
      </c>
      <c r="AE106" s="134"/>
      <c r="AF106" s="134"/>
      <c r="AG106" s="134"/>
      <c r="AH106" s="136" t="str">
        <f t="shared" si="292"/>
        <v>Completar</v>
      </c>
      <c r="AI106" s="137" t="str">
        <f t="shared" si="293"/>
        <v>Completar</v>
      </c>
      <c r="AJ106" s="137" t="str">
        <f t="shared" si="294"/>
        <v>Completar</v>
      </c>
      <c r="AK106" s="135"/>
      <c r="AL106" s="136" t="str">
        <f t="shared" si="295"/>
        <v>Completar</v>
      </c>
      <c r="AM106" s="237">
        <f t="shared" si="401"/>
        <v>0</v>
      </c>
      <c r="AN106" s="238">
        <f t="shared" si="402"/>
        <v>0</v>
      </c>
      <c r="AO106" s="239" t="str">
        <f>IFERROR(IF(AN106&gt;20*AA106,'Referencia Parámetros'!$D$20,IF(AN106&gt;10*AA106,'Referencia Parámetros'!$D$21,IF(AN106&gt;5*AA106,'Referencia Parámetros'!$D$22, IF(AN106&gt;1,'Referencia Parámetros'!$D$23,"NO APLICA")))),"")</f>
        <v/>
      </c>
      <c r="AP106" s="240" t="str">
        <f t="shared" si="350"/>
        <v/>
      </c>
      <c r="AQ106" s="241">
        <f t="shared" si="351"/>
        <v>0</v>
      </c>
      <c r="AR106" s="234">
        <f t="shared" si="403"/>
        <v>0</v>
      </c>
      <c r="AS106" s="234">
        <f t="shared" si="352"/>
        <v>0</v>
      </c>
      <c r="AT106" s="234">
        <f t="shared" si="404"/>
        <v>0</v>
      </c>
      <c r="AU106" s="242">
        <f t="shared" si="405"/>
        <v>0</v>
      </c>
      <c r="AW106" s="234">
        <f t="shared" si="406"/>
        <v>94</v>
      </c>
      <c r="AX106" s="235" t="str">
        <f t="shared" si="353"/>
        <v/>
      </c>
      <c r="AY106" s="236" t="str">
        <f>IFERROR(VLOOKUP(AX106,'Referencia Parámetros'!$A$2:$B$15,2),"")</f>
        <v/>
      </c>
      <c r="AZ106" s="1"/>
      <c r="BA106" s="1"/>
      <c r="BB106" s="136" t="str">
        <f t="shared" si="296"/>
        <v>Completar</v>
      </c>
      <c r="BC106" s="134"/>
      <c r="BD106" s="134"/>
      <c r="BE106" s="134"/>
      <c r="BF106" s="136" t="str">
        <f t="shared" si="297"/>
        <v>Completar</v>
      </c>
      <c r="BG106" s="137" t="str">
        <f t="shared" si="298"/>
        <v>Completar</v>
      </c>
      <c r="BH106" s="137" t="str">
        <f t="shared" si="299"/>
        <v>Completar</v>
      </c>
      <c r="BI106" s="135"/>
      <c r="BJ106" s="136" t="str">
        <f t="shared" si="300"/>
        <v>Completar</v>
      </c>
      <c r="BK106" s="237">
        <f t="shared" si="407"/>
        <v>0</v>
      </c>
      <c r="BL106" s="238">
        <f t="shared" si="408"/>
        <v>0</v>
      </c>
      <c r="BM106" s="239" t="str">
        <f>IFERROR(IF(BL106&gt;20*AY106,'Referencia Parámetros'!$D$20,IF(BL106&gt;10*AY106,'Referencia Parámetros'!$D$21,IF(BL106&gt;5*AY106,'Referencia Parámetros'!$D$22, IF(BL106&gt;1,'Referencia Parámetros'!$D$23,"NO APLICA")))),"")</f>
        <v/>
      </c>
      <c r="BN106" s="240" t="str">
        <f t="shared" si="354"/>
        <v/>
      </c>
      <c r="BO106" s="241">
        <f t="shared" si="355"/>
        <v>0</v>
      </c>
      <c r="BP106" s="234">
        <f t="shared" si="409"/>
        <v>0</v>
      </c>
      <c r="BQ106" s="234">
        <f t="shared" si="356"/>
        <v>0</v>
      </c>
      <c r="BR106" s="234">
        <f t="shared" si="410"/>
        <v>0</v>
      </c>
      <c r="BS106" s="242">
        <f t="shared" si="411"/>
        <v>0</v>
      </c>
      <c r="BU106" s="234">
        <f t="shared" si="412"/>
        <v>94</v>
      </c>
      <c r="BV106" s="235" t="str">
        <f t="shared" si="357"/>
        <v/>
      </c>
      <c r="BW106" s="236" t="str">
        <f>IFERROR(VLOOKUP(BV106,'Referencia Parámetros'!$A$2:$B$15,2),"")</f>
        <v/>
      </c>
      <c r="BX106" s="1"/>
      <c r="BY106" s="1"/>
      <c r="BZ106" s="136" t="str">
        <f t="shared" si="301"/>
        <v>Completar</v>
      </c>
      <c r="CA106" s="134"/>
      <c r="CB106" s="134"/>
      <c r="CC106" s="134"/>
      <c r="CD106" s="136" t="str">
        <f t="shared" si="302"/>
        <v>Completar</v>
      </c>
      <c r="CE106" s="137" t="str">
        <f t="shared" si="303"/>
        <v>Completar</v>
      </c>
      <c r="CF106" s="137" t="str">
        <f t="shared" si="304"/>
        <v>Completar</v>
      </c>
      <c r="CG106" s="135"/>
      <c r="CH106" s="136" t="str">
        <f t="shared" si="305"/>
        <v>Completar</v>
      </c>
      <c r="CI106" s="237">
        <f t="shared" si="413"/>
        <v>0</v>
      </c>
      <c r="CJ106" s="238">
        <f t="shared" si="414"/>
        <v>0</v>
      </c>
      <c r="CK106" s="239" t="str">
        <f>IFERROR(IF(CJ106&gt;20*BW106,'Referencia Parámetros'!$D$20,IF(CJ106&gt;10*BW106,'Referencia Parámetros'!$D$21,IF(CJ106&gt;5*BW106,'Referencia Parámetros'!$D$22, IF(CJ106&gt;1,'Referencia Parámetros'!$D$23,"NO APLICA")))),"")</f>
        <v/>
      </c>
      <c r="CL106" s="240" t="str">
        <f t="shared" si="358"/>
        <v/>
      </c>
      <c r="CM106" s="241">
        <f t="shared" si="359"/>
        <v>0</v>
      </c>
      <c r="CN106" s="234">
        <f t="shared" si="415"/>
        <v>0</v>
      </c>
      <c r="CO106" s="234">
        <f t="shared" si="360"/>
        <v>0</v>
      </c>
      <c r="CP106" s="234">
        <f t="shared" si="416"/>
        <v>0</v>
      </c>
      <c r="CQ106" s="242">
        <f t="shared" si="417"/>
        <v>0</v>
      </c>
      <c r="CS106" s="234">
        <f t="shared" si="418"/>
        <v>94</v>
      </c>
      <c r="CT106" s="235" t="str">
        <f t="shared" si="361"/>
        <v/>
      </c>
      <c r="CU106" s="236" t="str">
        <f>IFERROR(+VLOOKUP(CT106,'Referencia Parámetros'!$A$2:$B$15,2),"")</f>
        <v/>
      </c>
      <c r="CV106" s="1"/>
      <c r="CW106" s="1"/>
      <c r="CX106" s="136" t="str">
        <f t="shared" si="306"/>
        <v>Completar</v>
      </c>
      <c r="CY106" s="134"/>
      <c r="CZ106" s="134"/>
      <c r="DA106" s="134"/>
      <c r="DB106" s="136" t="str">
        <f t="shared" si="307"/>
        <v>Completar</v>
      </c>
      <c r="DC106" s="137" t="str">
        <f t="shared" si="308"/>
        <v>Completar</v>
      </c>
      <c r="DD106" s="137" t="str">
        <f t="shared" si="309"/>
        <v>Completar</v>
      </c>
      <c r="DE106" s="135"/>
      <c r="DF106" s="136" t="str">
        <f t="shared" si="310"/>
        <v>Completar</v>
      </c>
      <c r="DG106" s="237">
        <f t="shared" si="419"/>
        <v>0</v>
      </c>
      <c r="DH106" s="238">
        <f t="shared" si="420"/>
        <v>0</v>
      </c>
      <c r="DI106" s="239" t="str">
        <f>IFERROR(IF(DH106&gt;20*CU106,'Referencia Parámetros'!$D$20,IF(DH106&gt;10*CU106,'Referencia Parámetros'!$D$21,IF(DH106&gt;5*CU106,'Referencia Parámetros'!$D$22, IF(DH106&gt;1,'Referencia Parámetros'!$D$23,"NO APLICA")))),"")</f>
        <v/>
      </c>
      <c r="DJ106" s="240" t="str">
        <f t="shared" si="362"/>
        <v/>
      </c>
      <c r="DK106" s="241">
        <f t="shared" si="363"/>
        <v>0</v>
      </c>
      <c r="DL106" s="234">
        <f t="shared" si="421"/>
        <v>0</v>
      </c>
      <c r="DM106" s="234">
        <f t="shared" si="364"/>
        <v>0</v>
      </c>
      <c r="DN106" s="234">
        <f t="shared" si="422"/>
        <v>0</v>
      </c>
      <c r="DO106" s="242">
        <f t="shared" si="423"/>
        <v>0</v>
      </c>
      <c r="DQ106" s="234">
        <f t="shared" si="424"/>
        <v>94</v>
      </c>
      <c r="DR106" s="235" t="str">
        <f t="shared" si="365"/>
        <v/>
      </c>
      <c r="DS106" s="236" t="str">
        <f>IFERROR(+VLOOKUP(DR106,'Referencia Parámetros'!$A$2:$B$15,2),"")</f>
        <v/>
      </c>
      <c r="DT106" s="1"/>
      <c r="DU106" s="1"/>
      <c r="DV106" s="136" t="str">
        <f t="shared" si="311"/>
        <v>Completar</v>
      </c>
      <c r="DW106" s="134"/>
      <c r="DX106" s="134"/>
      <c r="DY106" s="134"/>
      <c r="DZ106" s="136" t="str">
        <f t="shared" si="312"/>
        <v>Completar</v>
      </c>
      <c r="EA106" s="137" t="str">
        <f t="shared" si="313"/>
        <v>Completar</v>
      </c>
      <c r="EB106" s="137" t="str">
        <f t="shared" si="314"/>
        <v>Completar</v>
      </c>
      <c r="EC106" s="135"/>
      <c r="ED106" s="136" t="str">
        <f t="shared" si="315"/>
        <v>Completar</v>
      </c>
      <c r="EE106" s="237">
        <f t="shared" si="425"/>
        <v>0</v>
      </c>
      <c r="EF106" s="238">
        <f t="shared" si="426"/>
        <v>0</v>
      </c>
      <c r="EG106" s="239" t="str">
        <f>IFERROR(IF(EF106&gt;20*DS106,'Referencia Parámetros'!$D$20,IF(EF106&gt;10*DS106,'Referencia Parámetros'!$D$21,IF(EF106&gt;5*DS106,'Referencia Parámetros'!$D$22, IF(EF106&gt;1,'Referencia Parámetros'!$D$23,"NO APLICA")))),"")</f>
        <v/>
      </c>
      <c r="EH106" s="240" t="str">
        <f t="shared" si="366"/>
        <v/>
      </c>
      <c r="EI106" s="241">
        <f t="shared" si="367"/>
        <v>0</v>
      </c>
      <c r="EJ106" s="234">
        <f t="shared" si="427"/>
        <v>0</v>
      </c>
      <c r="EK106" s="234">
        <f t="shared" si="368"/>
        <v>0</v>
      </c>
      <c r="EL106" s="234">
        <f t="shared" si="428"/>
        <v>0</v>
      </c>
      <c r="EM106" s="242">
        <f t="shared" si="429"/>
        <v>0</v>
      </c>
      <c r="EO106" s="234">
        <f t="shared" si="430"/>
        <v>94</v>
      </c>
      <c r="EP106" s="235" t="str">
        <f t="shared" si="369"/>
        <v/>
      </c>
      <c r="EQ106" s="236" t="str">
        <f>IFERROR(+VLOOKUP(EP106,'Referencia Parámetros'!$A$2:$B$15,2),"")</f>
        <v/>
      </c>
      <c r="ER106" s="1"/>
      <c r="ES106" s="1"/>
      <c r="ET106" s="136" t="str">
        <f t="shared" si="316"/>
        <v>Completar</v>
      </c>
      <c r="EU106" s="134"/>
      <c r="EV106" s="134"/>
      <c r="EW106" s="134"/>
      <c r="EX106" s="136" t="str">
        <f t="shared" si="317"/>
        <v>Completar</v>
      </c>
      <c r="EY106" s="137" t="str">
        <f t="shared" si="318"/>
        <v>Completar</v>
      </c>
      <c r="EZ106" s="137" t="str">
        <f t="shared" si="319"/>
        <v>Completar</v>
      </c>
      <c r="FA106" s="135"/>
      <c r="FB106" s="136" t="str">
        <f t="shared" si="320"/>
        <v>Completar</v>
      </c>
      <c r="FC106" s="237">
        <f t="shared" si="431"/>
        <v>0</v>
      </c>
      <c r="FD106" s="238">
        <f t="shared" si="432"/>
        <v>0</v>
      </c>
      <c r="FE106" s="239" t="str">
        <f>IFERROR(IF(FD106&gt;20*EQ106,'Referencia Parámetros'!$D$20,IF(FD106&gt;10*EQ106,'Referencia Parámetros'!$D$21,IF(FD106&gt;5*EQ106,'Referencia Parámetros'!$D$22, IF(FD106&gt;1,'Referencia Parámetros'!$D$23,"NO APLICA")))),"")</f>
        <v/>
      </c>
      <c r="FF106" s="240" t="str">
        <f t="shared" si="370"/>
        <v/>
      </c>
      <c r="FG106" s="241">
        <f t="shared" si="371"/>
        <v>0</v>
      </c>
      <c r="FH106" s="234">
        <f t="shared" si="433"/>
        <v>0</v>
      </c>
      <c r="FI106" s="234">
        <f t="shared" si="372"/>
        <v>0</v>
      </c>
      <c r="FJ106" s="234">
        <f t="shared" si="434"/>
        <v>0</v>
      </c>
      <c r="FK106" s="242">
        <f t="shared" si="435"/>
        <v>0</v>
      </c>
      <c r="FM106" s="234">
        <f t="shared" si="436"/>
        <v>94</v>
      </c>
      <c r="FN106" s="235" t="str">
        <f t="shared" si="373"/>
        <v/>
      </c>
      <c r="FO106" s="236" t="str">
        <f>IFERROR(+VLOOKUP(FN106,'Referencia Parámetros'!$A$2:$B$15,2),"")</f>
        <v/>
      </c>
      <c r="FP106" s="1"/>
      <c r="FQ106" s="1"/>
      <c r="FR106" s="136" t="str">
        <f t="shared" si="321"/>
        <v>Completar</v>
      </c>
      <c r="FS106" s="134"/>
      <c r="FT106" s="134"/>
      <c r="FU106" s="134"/>
      <c r="FV106" s="136" t="str">
        <f t="shared" si="322"/>
        <v>Completar</v>
      </c>
      <c r="FW106" s="137" t="str">
        <f t="shared" si="323"/>
        <v>Completar</v>
      </c>
      <c r="FX106" s="137" t="str">
        <f t="shared" si="324"/>
        <v>Completar</v>
      </c>
      <c r="FY106" s="135"/>
      <c r="FZ106" s="136" t="str">
        <f t="shared" si="325"/>
        <v>Completar</v>
      </c>
      <c r="GA106" s="237">
        <f t="shared" si="437"/>
        <v>0</v>
      </c>
      <c r="GB106" s="238">
        <f t="shared" si="438"/>
        <v>0</v>
      </c>
      <c r="GC106" s="239" t="str">
        <f>IFERROR(IF(GB106&gt;20*FO106,'Referencia Parámetros'!$D$20,IF(GB106&gt;10*FO106,'Referencia Parámetros'!$D$21,IF(GB106&gt;5*FO106,'Referencia Parámetros'!$D$22, IF(GB106&gt;1,'Referencia Parámetros'!$D$23,"NO APLICA")))),"")</f>
        <v/>
      </c>
      <c r="GD106" s="240" t="str">
        <f t="shared" si="374"/>
        <v/>
      </c>
      <c r="GE106" s="241">
        <f t="shared" si="375"/>
        <v>0</v>
      </c>
      <c r="GF106" s="234">
        <f t="shared" si="439"/>
        <v>0</v>
      </c>
      <c r="GG106" s="234">
        <f t="shared" si="376"/>
        <v>0</v>
      </c>
      <c r="GH106" s="234">
        <f t="shared" si="440"/>
        <v>0</v>
      </c>
      <c r="GI106" s="242">
        <f t="shared" si="441"/>
        <v>0</v>
      </c>
      <c r="GK106" s="234">
        <f t="shared" si="442"/>
        <v>94</v>
      </c>
      <c r="GL106" s="235" t="str">
        <f t="shared" si="377"/>
        <v/>
      </c>
      <c r="GM106" s="236" t="str">
        <f>IFERROR(+VLOOKUP(GL106,'Referencia Parámetros'!$A$2:$B$15,2),"")</f>
        <v/>
      </c>
      <c r="GN106" s="1"/>
      <c r="GO106" s="1"/>
      <c r="GP106" s="136" t="str">
        <f t="shared" si="326"/>
        <v>Completar</v>
      </c>
      <c r="GQ106" s="134"/>
      <c r="GR106" s="134"/>
      <c r="GS106" s="134"/>
      <c r="GT106" s="136" t="str">
        <f t="shared" si="327"/>
        <v>Completar</v>
      </c>
      <c r="GU106" s="137" t="str">
        <f t="shared" si="328"/>
        <v>Completar</v>
      </c>
      <c r="GV106" s="137" t="str">
        <f t="shared" si="329"/>
        <v>Completar</v>
      </c>
      <c r="GW106" s="135"/>
      <c r="GX106" s="136" t="str">
        <f t="shared" si="330"/>
        <v>Completar</v>
      </c>
      <c r="GY106" s="237">
        <f t="shared" si="443"/>
        <v>0</v>
      </c>
      <c r="GZ106" s="238">
        <f t="shared" si="444"/>
        <v>0</v>
      </c>
      <c r="HA106" s="239" t="str">
        <f>IFERROR(IF(GZ106&gt;20*GM106,'Referencia Parámetros'!$D$20,IF(GZ106&gt;10*GM106,'Referencia Parámetros'!$D$21,IF(GZ106&gt;5*GM106,'Referencia Parámetros'!$D$22, IF(GZ106&gt;1,'Referencia Parámetros'!$D$23,"NO APLICA")))),"")</f>
        <v/>
      </c>
      <c r="HB106" s="240" t="str">
        <f t="shared" si="378"/>
        <v/>
      </c>
      <c r="HC106" s="241">
        <f t="shared" si="379"/>
        <v>0</v>
      </c>
      <c r="HD106" s="234">
        <f t="shared" si="445"/>
        <v>0</v>
      </c>
      <c r="HE106" s="234">
        <f t="shared" si="380"/>
        <v>0</v>
      </c>
      <c r="HF106" s="234">
        <f t="shared" si="446"/>
        <v>0</v>
      </c>
      <c r="HG106" s="242">
        <f t="shared" si="447"/>
        <v>0</v>
      </c>
      <c r="HI106" s="234">
        <f t="shared" si="448"/>
        <v>94</v>
      </c>
      <c r="HJ106" s="235" t="str">
        <f t="shared" si="381"/>
        <v/>
      </c>
      <c r="HK106" s="236" t="str">
        <f>IFERROR(+VLOOKUP(HJ106,'Referencia Parámetros'!$A$2:$B$15,2),"")</f>
        <v/>
      </c>
      <c r="HL106" s="1"/>
      <c r="HM106" s="1"/>
      <c r="HN106" s="136" t="str">
        <f t="shared" si="331"/>
        <v>Completar</v>
      </c>
      <c r="HO106" s="134"/>
      <c r="HP106" s="134"/>
      <c r="HQ106" s="134"/>
      <c r="HR106" s="136" t="str">
        <f t="shared" si="332"/>
        <v>Completar</v>
      </c>
      <c r="HS106" s="137" t="str">
        <f t="shared" si="333"/>
        <v>Completar</v>
      </c>
      <c r="HT106" s="137" t="str">
        <f t="shared" si="334"/>
        <v>Completar</v>
      </c>
      <c r="HU106" s="135"/>
      <c r="HV106" s="136" t="str">
        <f t="shared" si="335"/>
        <v>Completar</v>
      </c>
      <c r="HW106" s="237">
        <f t="shared" si="449"/>
        <v>0</v>
      </c>
      <c r="HX106" s="238">
        <f t="shared" si="450"/>
        <v>0</v>
      </c>
      <c r="HY106" s="239" t="str">
        <f>IFERROR(IF(HX106&gt;20*HK106,'Referencia Parámetros'!$D$20,IF(HX106&gt;10*HK106,'Referencia Parámetros'!$D$21,IF(HX106&gt;5*HK106,'Referencia Parámetros'!$D$22, IF(HX106&gt;1,'Referencia Parámetros'!$D$23,"NO APLICA")))),"")</f>
        <v/>
      </c>
      <c r="HZ106" s="240" t="str">
        <f t="shared" si="382"/>
        <v/>
      </c>
      <c r="IA106" s="241">
        <f t="shared" si="383"/>
        <v>0</v>
      </c>
      <c r="IB106" s="234">
        <f t="shared" si="451"/>
        <v>0</v>
      </c>
      <c r="IC106" s="234">
        <f t="shared" si="384"/>
        <v>0</v>
      </c>
      <c r="ID106" s="234">
        <f t="shared" si="452"/>
        <v>0</v>
      </c>
      <c r="IE106" s="242">
        <f t="shared" si="453"/>
        <v>0</v>
      </c>
      <c r="IG106" s="234">
        <f t="shared" si="454"/>
        <v>94</v>
      </c>
      <c r="IH106" s="235" t="str">
        <f t="shared" si="385"/>
        <v/>
      </c>
      <c r="II106" s="236" t="str">
        <f>IFERROR(+VLOOKUP(IH106,'Referencia Parámetros'!$A$2:$B$15,2),"")</f>
        <v/>
      </c>
      <c r="IJ106" s="1"/>
      <c r="IK106" s="1"/>
      <c r="IL106" s="136" t="str">
        <f t="shared" si="336"/>
        <v>Completar</v>
      </c>
      <c r="IM106" s="134"/>
      <c r="IN106" s="134"/>
      <c r="IO106" s="134"/>
      <c r="IP106" s="136" t="str">
        <f t="shared" si="337"/>
        <v>Completar</v>
      </c>
      <c r="IQ106" s="137" t="str">
        <f t="shared" si="338"/>
        <v>Completar</v>
      </c>
      <c r="IR106" s="137" t="str">
        <f t="shared" si="339"/>
        <v>Completar</v>
      </c>
      <c r="IS106" s="135"/>
      <c r="IT106" s="136" t="str">
        <f t="shared" si="340"/>
        <v>Completar</v>
      </c>
      <c r="IU106" s="237">
        <f t="shared" si="455"/>
        <v>0</v>
      </c>
      <c r="IV106" s="238">
        <f t="shared" si="456"/>
        <v>0</v>
      </c>
      <c r="IW106" s="239" t="str">
        <f>IFERROR(IF(IV106&gt;20*II106,'Referencia Parámetros'!$D$20,IF(IV106&gt;10*II106,'Referencia Parámetros'!$D$21,IF(IV106&gt;5*II106,'Referencia Parámetros'!$D$22, IF(IV106&gt;1,'Referencia Parámetros'!$D$23,"NO APLICA")))),"")</f>
        <v/>
      </c>
      <c r="IX106" s="240" t="str">
        <f t="shared" si="386"/>
        <v/>
      </c>
      <c r="IY106" s="241">
        <f t="shared" si="387"/>
        <v>0</v>
      </c>
      <c r="IZ106" s="234">
        <f t="shared" si="457"/>
        <v>0</v>
      </c>
      <c r="JA106" s="234">
        <f t="shared" si="388"/>
        <v>0</v>
      </c>
      <c r="JB106" s="234">
        <f t="shared" si="458"/>
        <v>0</v>
      </c>
      <c r="JC106" s="242">
        <f t="shared" si="459"/>
        <v>0</v>
      </c>
      <c r="JD106" s="198"/>
      <c r="JE106" s="234">
        <f t="shared" si="460"/>
        <v>94</v>
      </c>
      <c r="JF106" s="235" t="str">
        <f t="shared" si="389"/>
        <v/>
      </c>
      <c r="JG106" s="236" t="str">
        <f>IFERROR(+VLOOKUP(JF106,'Referencia Parámetros'!$A$2:$B$15,2),"")</f>
        <v/>
      </c>
      <c r="JH106" s="1"/>
      <c r="JI106" s="1"/>
      <c r="JJ106" s="136" t="str">
        <f t="shared" si="341"/>
        <v>Completar</v>
      </c>
      <c r="JK106" s="134"/>
      <c r="JL106" s="134"/>
      <c r="JM106" s="134"/>
      <c r="JN106" s="136" t="str">
        <f t="shared" si="342"/>
        <v>Completar</v>
      </c>
      <c r="JO106" s="137" t="str">
        <f t="shared" si="343"/>
        <v>Completar</v>
      </c>
      <c r="JP106" s="137" t="str">
        <f t="shared" si="344"/>
        <v>Completar</v>
      </c>
      <c r="JQ106" s="135"/>
      <c r="JR106" s="136" t="str">
        <f t="shared" si="345"/>
        <v>Completar</v>
      </c>
      <c r="JS106" s="237">
        <f t="shared" si="461"/>
        <v>0</v>
      </c>
      <c r="JT106" s="238">
        <f t="shared" si="462"/>
        <v>0</v>
      </c>
      <c r="JU106" s="239" t="str">
        <f>IFERROR(IF(JT106&gt;20*JG106,'Referencia Parámetros'!$D$20,IF(JT106&gt;10*JG106,'Referencia Parámetros'!$D$21,IF(JT106&gt;5*JG106,'Referencia Parámetros'!$D$22, IF(JT106&gt;1,'Referencia Parámetros'!$D$23,"NO APLICA")))),"")</f>
        <v/>
      </c>
      <c r="JV106" s="240" t="str">
        <f t="shared" si="390"/>
        <v/>
      </c>
      <c r="JW106" s="241">
        <f t="shared" si="391"/>
        <v>0</v>
      </c>
      <c r="JX106" s="234">
        <f t="shared" si="463"/>
        <v>0</v>
      </c>
      <c r="JY106" s="234">
        <f t="shared" si="392"/>
        <v>0</v>
      </c>
      <c r="JZ106" s="234">
        <f t="shared" si="464"/>
        <v>0</v>
      </c>
      <c r="KA106" s="242">
        <f t="shared" si="465"/>
        <v>0</v>
      </c>
    </row>
    <row r="107" spans="1:287" x14ac:dyDescent="0.25">
      <c r="A107" s="234">
        <f t="shared" si="393"/>
        <v>95</v>
      </c>
      <c r="B107" s="235" t="str">
        <f t="shared" si="394"/>
        <v/>
      </c>
      <c r="C107" s="236" t="str">
        <f>+IFERROR(VLOOKUP(B107,'Referencia Parámetros'!$A$2:$B$18,2),"")</f>
        <v/>
      </c>
      <c r="D107" s="1"/>
      <c r="E107" s="1"/>
      <c r="F107" s="136" t="str">
        <f>IFERROR(+VLOOKUP(D107,'Año 1'!JI$14:JK$113,3,FALSE),"Completar")</f>
        <v>Completar</v>
      </c>
      <c r="G107" s="134"/>
      <c r="H107" s="134"/>
      <c r="I107" s="134"/>
      <c r="J107" s="136" t="str">
        <f>+IFERROR(VLOOKUP(D107,'Año 1'!JI$14:JS$113,7,0),"Completar")</f>
        <v>Completar</v>
      </c>
      <c r="K107" s="137" t="str">
        <f>IFERROR(VLOOKUP(D107,'Año 1'!JI$14:JS$113,8,FALSE),"Completar")</f>
        <v>Completar</v>
      </c>
      <c r="L107" s="137" t="str">
        <f>IFERROR(VLOOKUP(D107,'Año 1'!JI$14:JS$113,9,FALSE),"Completar")</f>
        <v>Completar</v>
      </c>
      <c r="M107" s="135"/>
      <c r="N107" s="136" t="str">
        <f>IFERROR(VLOOKUP(D107,'Año 1'!JI$14:JS$113,11,FALSE),"Completar")</f>
        <v>Completar</v>
      </c>
      <c r="O107" s="237">
        <f t="shared" si="395"/>
        <v>0</v>
      </c>
      <c r="P107" s="238">
        <f t="shared" si="396"/>
        <v>0</v>
      </c>
      <c r="Q107" s="239" t="str">
        <f>IFERROR(IF(P107&gt;20*C107,'Referencia Parámetros'!$D$20,IF(P107&gt;10*C107,'Referencia Parámetros'!$D$21,IF(P107&gt;5*C107,'Referencia Parámetros'!$D$22, IF(P107&gt;1,'Referencia Parámetros'!$D$23,"NO APLICA")))),"")</f>
        <v/>
      </c>
      <c r="R107" s="240" t="str">
        <f t="shared" si="346"/>
        <v/>
      </c>
      <c r="S107" s="241">
        <f t="shared" si="347"/>
        <v>0</v>
      </c>
      <c r="T107" s="234">
        <f t="shared" si="397"/>
        <v>0</v>
      </c>
      <c r="U107" s="234">
        <f t="shared" si="348"/>
        <v>0</v>
      </c>
      <c r="V107" s="234">
        <f t="shared" si="398"/>
        <v>0</v>
      </c>
      <c r="W107" s="242">
        <f t="shared" si="399"/>
        <v>0</v>
      </c>
      <c r="Y107" s="234">
        <f t="shared" si="400"/>
        <v>95</v>
      </c>
      <c r="Z107" s="235" t="str">
        <f t="shared" si="349"/>
        <v/>
      </c>
      <c r="AA107" s="236" t="str">
        <f>IFERROR(VLOOKUP(Z107,'Referencia Parámetros'!$A$2:$B$15,2),"")</f>
        <v/>
      </c>
      <c r="AB107" s="1"/>
      <c r="AC107" s="1"/>
      <c r="AD107" s="136" t="str">
        <f t="shared" si="291"/>
        <v>Completar</v>
      </c>
      <c r="AE107" s="134"/>
      <c r="AF107" s="134"/>
      <c r="AG107" s="134"/>
      <c r="AH107" s="136" t="str">
        <f t="shared" si="292"/>
        <v>Completar</v>
      </c>
      <c r="AI107" s="137" t="str">
        <f t="shared" si="293"/>
        <v>Completar</v>
      </c>
      <c r="AJ107" s="137" t="str">
        <f t="shared" si="294"/>
        <v>Completar</v>
      </c>
      <c r="AK107" s="135"/>
      <c r="AL107" s="136" t="str">
        <f t="shared" si="295"/>
        <v>Completar</v>
      </c>
      <c r="AM107" s="237">
        <f t="shared" si="401"/>
        <v>0</v>
      </c>
      <c r="AN107" s="238">
        <f t="shared" si="402"/>
        <v>0</v>
      </c>
      <c r="AO107" s="239" t="str">
        <f>IFERROR(IF(AN107&gt;20*AA107,'Referencia Parámetros'!$D$20,IF(AN107&gt;10*AA107,'Referencia Parámetros'!$D$21,IF(AN107&gt;5*AA107,'Referencia Parámetros'!$D$22, IF(AN107&gt;1,'Referencia Parámetros'!$D$23,"NO APLICA")))),"")</f>
        <v/>
      </c>
      <c r="AP107" s="240" t="str">
        <f t="shared" si="350"/>
        <v/>
      </c>
      <c r="AQ107" s="241">
        <f t="shared" si="351"/>
        <v>0</v>
      </c>
      <c r="AR107" s="234">
        <f t="shared" si="403"/>
        <v>0</v>
      </c>
      <c r="AS107" s="234">
        <f t="shared" si="352"/>
        <v>0</v>
      </c>
      <c r="AT107" s="234">
        <f t="shared" si="404"/>
        <v>0</v>
      </c>
      <c r="AU107" s="242">
        <f t="shared" si="405"/>
        <v>0</v>
      </c>
      <c r="AW107" s="234">
        <f t="shared" si="406"/>
        <v>95</v>
      </c>
      <c r="AX107" s="235" t="str">
        <f t="shared" si="353"/>
        <v/>
      </c>
      <c r="AY107" s="236" t="str">
        <f>IFERROR(VLOOKUP(AX107,'Referencia Parámetros'!$A$2:$B$15,2),"")</f>
        <v/>
      </c>
      <c r="AZ107" s="1"/>
      <c r="BA107" s="1"/>
      <c r="BB107" s="136" t="str">
        <f t="shared" si="296"/>
        <v>Completar</v>
      </c>
      <c r="BC107" s="134"/>
      <c r="BD107" s="134"/>
      <c r="BE107" s="134"/>
      <c r="BF107" s="136" t="str">
        <f t="shared" si="297"/>
        <v>Completar</v>
      </c>
      <c r="BG107" s="137" t="str">
        <f t="shared" si="298"/>
        <v>Completar</v>
      </c>
      <c r="BH107" s="137" t="str">
        <f t="shared" si="299"/>
        <v>Completar</v>
      </c>
      <c r="BI107" s="135"/>
      <c r="BJ107" s="136" t="str">
        <f t="shared" si="300"/>
        <v>Completar</v>
      </c>
      <c r="BK107" s="237">
        <f t="shared" si="407"/>
        <v>0</v>
      </c>
      <c r="BL107" s="238">
        <f t="shared" si="408"/>
        <v>0</v>
      </c>
      <c r="BM107" s="239" t="str">
        <f>IFERROR(IF(BL107&gt;20*AY107,'Referencia Parámetros'!$D$20,IF(BL107&gt;10*AY107,'Referencia Parámetros'!$D$21,IF(BL107&gt;5*AY107,'Referencia Parámetros'!$D$22, IF(BL107&gt;1,'Referencia Parámetros'!$D$23,"NO APLICA")))),"")</f>
        <v/>
      </c>
      <c r="BN107" s="240" t="str">
        <f t="shared" si="354"/>
        <v/>
      </c>
      <c r="BO107" s="241">
        <f t="shared" si="355"/>
        <v>0</v>
      </c>
      <c r="BP107" s="234">
        <f t="shared" si="409"/>
        <v>0</v>
      </c>
      <c r="BQ107" s="234">
        <f t="shared" si="356"/>
        <v>0</v>
      </c>
      <c r="BR107" s="234">
        <f t="shared" si="410"/>
        <v>0</v>
      </c>
      <c r="BS107" s="242">
        <f t="shared" si="411"/>
        <v>0</v>
      </c>
      <c r="BU107" s="234">
        <f t="shared" si="412"/>
        <v>95</v>
      </c>
      <c r="BV107" s="235" t="str">
        <f t="shared" si="357"/>
        <v/>
      </c>
      <c r="BW107" s="236" t="str">
        <f>IFERROR(VLOOKUP(BV107,'Referencia Parámetros'!$A$2:$B$15,2),"")</f>
        <v/>
      </c>
      <c r="BX107" s="1"/>
      <c r="BY107" s="1"/>
      <c r="BZ107" s="136" t="str">
        <f t="shared" si="301"/>
        <v>Completar</v>
      </c>
      <c r="CA107" s="134"/>
      <c r="CB107" s="134"/>
      <c r="CC107" s="134"/>
      <c r="CD107" s="136" t="str">
        <f t="shared" si="302"/>
        <v>Completar</v>
      </c>
      <c r="CE107" s="137" t="str">
        <f t="shared" si="303"/>
        <v>Completar</v>
      </c>
      <c r="CF107" s="137" t="str">
        <f t="shared" si="304"/>
        <v>Completar</v>
      </c>
      <c r="CG107" s="135"/>
      <c r="CH107" s="136" t="str">
        <f t="shared" si="305"/>
        <v>Completar</v>
      </c>
      <c r="CI107" s="237">
        <f t="shared" si="413"/>
        <v>0</v>
      </c>
      <c r="CJ107" s="238">
        <f t="shared" si="414"/>
        <v>0</v>
      </c>
      <c r="CK107" s="239" t="str">
        <f>IFERROR(IF(CJ107&gt;20*BW107,'Referencia Parámetros'!$D$20,IF(CJ107&gt;10*BW107,'Referencia Parámetros'!$D$21,IF(CJ107&gt;5*BW107,'Referencia Parámetros'!$D$22, IF(CJ107&gt;1,'Referencia Parámetros'!$D$23,"NO APLICA")))),"")</f>
        <v/>
      </c>
      <c r="CL107" s="240" t="str">
        <f t="shared" si="358"/>
        <v/>
      </c>
      <c r="CM107" s="241">
        <f t="shared" si="359"/>
        <v>0</v>
      </c>
      <c r="CN107" s="234">
        <f t="shared" si="415"/>
        <v>0</v>
      </c>
      <c r="CO107" s="234">
        <f t="shared" si="360"/>
        <v>0</v>
      </c>
      <c r="CP107" s="234">
        <f t="shared" si="416"/>
        <v>0</v>
      </c>
      <c r="CQ107" s="242">
        <f t="shared" si="417"/>
        <v>0</v>
      </c>
      <c r="CS107" s="234">
        <f t="shared" si="418"/>
        <v>95</v>
      </c>
      <c r="CT107" s="235" t="str">
        <f t="shared" si="361"/>
        <v/>
      </c>
      <c r="CU107" s="236" t="str">
        <f>IFERROR(+VLOOKUP(CT107,'Referencia Parámetros'!$A$2:$B$15,2),"")</f>
        <v/>
      </c>
      <c r="CV107" s="1"/>
      <c r="CW107" s="1"/>
      <c r="CX107" s="136" t="str">
        <f t="shared" si="306"/>
        <v>Completar</v>
      </c>
      <c r="CY107" s="134"/>
      <c r="CZ107" s="134"/>
      <c r="DA107" s="134"/>
      <c r="DB107" s="136" t="str">
        <f t="shared" si="307"/>
        <v>Completar</v>
      </c>
      <c r="DC107" s="137" t="str">
        <f t="shared" si="308"/>
        <v>Completar</v>
      </c>
      <c r="DD107" s="137" t="str">
        <f t="shared" si="309"/>
        <v>Completar</v>
      </c>
      <c r="DE107" s="135"/>
      <c r="DF107" s="136" t="str">
        <f t="shared" si="310"/>
        <v>Completar</v>
      </c>
      <c r="DG107" s="237">
        <f t="shared" si="419"/>
        <v>0</v>
      </c>
      <c r="DH107" s="238">
        <f t="shared" si="420"/>
        <v>0</v>
      </c>
      <c r="DI107" s="239" t="str">
        <f>IFERROR(IF(DH107&gt;20*CU107,'Referencia Parámetros'!$D$20,IF(DH107&gt;10*CU107,'Referencia Parámetros'!$D$21,IF(DH107&gt;5*CU107,'Referencia Parámetros'!$D$22, IF(DH107&gt;1,'Referencia Parámetros'!$D$23,"NO APLICA")))),"")</f>
        <v/>
      </c>
      <c r="DJ107" s="240" t="str">
        <f t="shared" si="362"/>
        <v/>
      </c>
      <c r="DK107" s="241">
        <f t="shared" si="363"/>
        <v>0</v>
      </c>
      <c r="DL107" s="234">
        <f t="shared" si="421"/>
        <v>0</v>
      </c>
      <c r="DM107" s="234">
        <f t="shared" si="364"/>
        <v>0</v>
      </c>
      <c r="DN107" s="234">
        <f t="shared" si="422"/>
        <v>0</v>
      </c>
      <c r="DO107" s="242">
        <f t="shared" si="423"/>
        <v>0</v>
      </c>
      <c r="DQ107" s="234">
        <f t="shared" si="424"/>
        <v>95</v>
      </c>
      <c r="DR107" s="235" t="str">
        <f t="shared" si="365"/>
        <v/>
      </c>
      <c r="DS107" s="236" t="str">
        <f>IFERROR(+VLOOKUP(DR107,'Referencia Parámetros'!$A$2:$B$15,2),"")</f>
        <v/>
      </c>
      <c r="DT107" s="1"/>
      <c r="DU107" s="1"/>
      <c r="DV107" s="136" t="str">
        <f t="shared" si="311"/>
        <v>Completar</v>
      </c>
      <c r="DW107" s="134"/>
      <c r="DX107" s="134"/>
      <c r="DY107" s="134"/>
      <c r="DZ107" s="136" t="str">
        <f t="shared" si="312"/>
        <v>Completar</v>
      </c>
      <c r="EA107" s="137" t="str">
        <f t="shared" si="313"/>
        <v>Completar</v>
      </c>
      <c r="EB107" s="137" t="str">
        <f t="shared" si="314"/>
        <v>Completar</v>
      </c>
      <c r="EC107" s="135"/>
      <c r="ED107" s="136" t="str">
        <f t="shared" si="315"/>
        <v>Completar</v>
      </c>
      <c r="EE107" s="237">
        <f t="shared" si="425"/>
        <v>0</v>
      </c>
      <c r="EF107" s="238">
        <f t="shared" si="426"/>
        <v>0</v>
      </c>
      <c r="EG107" s="239" t="str">
        <f>IFERROR(IF(EF107&gt;20*DS107,'Referencia Parámetros'!$D$20,IF(EF107&gt;10*DS107,'Referencia Parámetros'!$D$21,IF(EF107&gt;5*DS107,'Referencia Parámetros'!$D$22, IF(EF107&gt;1,'Referencia Parámetros'!$D$23,"NO APLICA")))),"")</f>
        <v/>
      </c>
      <c r="EH107" s="240" t="str">
        <f t="shared" si="366"/>
        <v/>
      </c>
      <c r="EI107" s="241">
        <f t="shared" si="367"/>
        <v>0</v>
      </c>
      <c r="EJ107" s="234">
        <f t="shared" si="427"/>
        <v>0</v>
      </c>
      <c r="EK107" s="234">
        <f t="shared" si="368"/>
        <v>0</v>
      </c>
      <c r="EL107" s="234">
        <f t="shared" si="428"/>
        <v>0</v>
      </c>
      <c r="EM107" s="242">
        <f t="shared" si="429"/>
        <v>0</v>
      </c>
      <c r="EO107" s="234">
        <f t="shared" si="430"/>
        <v>95</v>
      </c>
      <c r="EP107" s="235" t="str">
        <f t="shared" si="369"/>
        <v/>
      </c>
      <c r="EQ107" s="236" t="str">
        <f>IFERROR(+VLOOKUP(EP107,'Referencia Parámetros'!$A$2:$B$15,2),"")</f>
        <v/>
      </c>
      <c r="ER107" s="1"/>
      <c r="ES107" s="1"/>
      <c r="ET107" s="136" t="str">
        <f t="shared" si="316"/>
        <v>Completar</v>
      </c>
      <c r="EU107" s="134"/>
      <c r="EV107" s="134"/>
      <c r="EW107" s="134"/>
      <c r="EX107" s="136" t="str">
        <f t="shared" si="317"/>
        <v>Completar</v>
      </c>
      <c r="EY107" s="137" t="str">
        <f t="shared" si="318"/>
        <v>Completar</v>
      </c>
      <c r="EZ107" s="137" t="str">
        <f t="shared" si="319"/>
        <v>Completar</v>
      </c>
      <c r="FA107" s="135"/>
      <c r="FB107" s="136" t="str">
        <f t="shared" si="320"/>
        <v>Completar</v>
      </c>
      <c r="FC107" s="237">
        <f t="shared" si="431"/>
        <v>0</v>
      </c>
      <c r="FD107" s="238">
        <f t="shared" si="432"/>
        <v>0</v>
      </c>
      <c r="FE107" s="239" t="str">
        <f>IFERROR(IF(FD107&gt;20*EQ107,'Referencia Parámetros'!$D$20,IF(FD107&gt;10*EQ107,'Referencia Parámetros'!$D$21,IF(FD107&gt;5*EQ107,'Referencia Parámetros'!$D$22, IF(FD107&gt;1,'Referencia Parámetros'!$D$23,"NO APLICA")))),"")</f>
        <v/>
      </c>
      <c r="FF107" s="240" t="str">
        <f t="shared" si="370"/>
        <v/>
      </c>
      <c r="FG107" s="241">
        <f t="shared" si="371"/>
        <v>0</v>
      </c>
      <c r="FH107" s="234">
        <f t="shared" si="433"/>
        <v>0</v>
      </c>
      <c r="FI107" s="234">
        <f t="shared" si="372"/>
        <v>0</v>
      </c>
      <c r="FJ107" s="234">
        <f t="shared" si="434"/>
        <v>0</v>
      </c>
      <c r="FK107" s="242">
        <f t="shared" si="435"/>
        <v>0</v>
      </c>
      <c r="FM107" s="234">
        <f t="shared" si="436"/>
        <v>95</v>
      </c>
      <c r="FN107" s="235" t="str">
        <f t="shared" si="373"/>
        <v/>
      </c>
      <c r="FO107" s="236" t="str">
        <f>IFERROR(+VLOOKUP(FN107,'Referencia Parámetros'!$A$2:$B$15,2),"")</f>
        <v/>
      </c>
      <c r="FP107" s="1"/>
      <c r="FQ107" s="1"/>
      <c r="FR107" s="136" t="str">
        <f t="shared" si="321"/>
        <v>Completar</v>
      </c>
      <c r="FS107" s="134"/>
      <c r="FT107" s="134"/>
      <c r="FU107" s="134"/>
      <c r="FV107" s="136" t="str">
        <f t="shared" si="322"/>
        <v>Completar</v>
      </c>
      <c r="FW107" s="137" t="str">
        <f t="shared" si="323"/>
        <v>Completar</v>
      </c>
      <c r="FX107" s="137" t="str">
        <f t="shared" si="324"/>
        <v>Completar</v>
      </c>
      <c r="FY107" s="135"/>
      <c r="FZ107" s="136" t="str">
        <f t="shared" si="325"/>
        <v>Completar</v>
      </c>
      <c r="GA107" s="237">
        <f t="shared" si="437"/>
        <v>0</v>
      </c>
      <c r="GB107" s="238">
        <f t="shared" si="438"/>
        <v>0</v>
      </c>
      <c r="GC107" s="239" t="str">
        <f>IFERROR(IF(GB107&gt;20*FO107,'Referencia Parámetros'!$D$20,IF(GB107&gt;10*FO107,'Referencia Parámetros'!$D$21,IF(GB107&gt;5*FO107,'Referencia Parámetros'!$D$22, IF(GB107&gt;1,'Referencia Parámetros'!$D$23,"NO APLICA")))),"")</f>
        <v/>
      </c>
      <c r="GD107" s="240" t="str">
        <f t="shared" si="374"/>
        <v/>
      </c>
      <c r="GE107" s="241">
        <f t="shared" si="375"/>
        <v>0</v>
      </c>
      <c r="GF107" s="234">
        <f t="shared" si="439"/>
        <v>0</v>
      </c>
      <c r="GG107" s="234">
        <f t="shared" si="376"/>
        <v>0</v>
      </c>
      <c r="GH107" s="234">
        <f t="shared" si="440"/>
        <v>0</v>
      </c>
      <c r="GI107" s="242">
        <f t="shared" si="441"/>
        <v>0</v>
      </c>
      <c r="GK107" s="234">
        <f t="shared" si="442"/>
        <v>95</v>
      </c>
      <c r="GL107" s="235" t="str">
        <f t="shared" si="377"/>
        <v/>
      </c>
      <c r="GM107" s="236" t="str">
        <f>IFERROR(+VLOOKUP(GL107,'Referencia Parámetros'!$A$2:$B$15,2),"")</f>
        <v/>
      </c>
      <c r="GN107" s="1"/>
      <c r="GO107" s="1"/>
      <c r="GP107" s="136" t="str">
        <f t="shared" si="326"/>
        <v>Completar</v>
      </c>
      <c r="GQ107" s="134"/>
      <c r="GR107" s="134"/>
      <c r="GS107" s="134"/>
      <c r="GT107" s="136" t="str">
        <f t="shared" si="327"/>
        <v>Completar</v>
      </c>
      <c r="GU107" s="137" t="str">
        <f t="shared" si="328"/>
        <v>Completar</v>
      </c>
      <c r="GV107" s="137" t="str">
        <f t="shared" si="329"/>
        <v>Completar</v>
      </c>
      <c r="GW107" s="135"/>
      <c r="GX107" s="136" t="str">
        <f t="shared" si="330"/>
        <v>Completar</v>
      </c>
      <c r="GY107" s="237">
        <f t="shared" si="443"/>
        <v>0</v>
      </c>
      <c r="GZ107" s="238">
        <f t="shared" si="444"/>
        <v>0</v>
      </c>
      <c r="HA107" s="239" t="str">
        <f>IFERROR(IF(GZ107&gt;20*GM107,'Referencia Parámetros'!$D$20,IF(GZ107&gt;10*GM107,'Referencia Parámetros'!$D$21,IF(GZ107&gt;5*GM107,'Referencia Parámetros'!$D$22, IF(GZ107&gt;1,'Referencia Parámetros'!$D$23,"NO APLICA")))),"")</f>
        <v/>
      </c>
      <c r="HB107" s="240" t="str">
        <f t="shared" si="378"/>
        <v/>
      </c>
      <c r="HC107" s="241">
        <f t="shared" si="379"/>
        <v>0</v>
      </c>
      <c r="HD107" s="234">
        <f t="shared" si="445"/>
        <v>0</v>
      </c>
      <c r="HE107" s="234">
        <f t="shared" si="380"/>
        <v>0</v>
      </c>
      <c r="HF107" s="234">
        <f t="shared" si="446"/>
        <v>0</v>
      </c>
      <c r="HG107" s="242">
        <f t="shared" si="447"/>
        <v>0</v>
      </c>
      <c r="HI107" s="234">
        <f t="shared" si="448"/>
        <v>95</v>
      </c>
      <c r="HJ107" s="235" t="str">
        <f t="shared" si="381"/>
        <v/>
      </c>
      <c r="HK107" s="236" t="str">
        <f>IFERROR(+VLOOKUP(HJ107,'Referencia Parámetros'!$A$2:$B$15,2),"")</f>
        <v/>
      </c>
      <c r="HL107" s="1"/>
      <c r="HM107" s="1"/>
      <c r="HN107" s="136" t="str">
        <f t="shared" si="331"/>
        <v>Completar</v>
      </c>
      <c r="HO107" s="134"/>
      <c r="HP107" s="134"/>
      <c r="HQ107" s="134"/>
      <c r="HR107" s="136" t="str">
        <f t="shared" si="332"/>
        <v>Completar</v>
      </c>
      <c r="HS107" s="137" t="str">
        <f t="shared" si="333"/>
        <v>Completar</v>
      </c>
      <c r="HT107" s="137" t="str">
        <f t="shared" si="334"/>
        <v>Completar</v>
      </c>
      <c r="HU107" s="135"/>
      <c r="HV107" s="136" t="str">
        <f t="shared" si="335"/>
        <v>Completar</v>
      </c>
      <c r="HW107" s="237">
        <f t="shared" si="449"/>
        <v>0</v>
      </c>
      <c r="HX107" s="238">
        <f t="shared" si="450"/>
        <v>0</v>
      </c>
      <c r="HY107" s="239" t="str">
        <f>IFERROR(IF(HX107&gt;20*HK107,'Referencia Parámetros'!$D$20,IF(HX107&gt;10*HK107,'Referencia Parámetros'!$D$21,IF(HX107&gt;5*HK107,'Referencia Parámetros'!$D$22, IF(HX107&gt;1,'Referencia Parámetros'!$D$23,"NO APLICA")))),"")</f>
        <v/>
      </c>
      <c r="HZ107" s="240" t="str">
        <f t="shared" si="382"/>
        <v/>
      </c>
      <c r="IA107" s="241">
        <f t="shared" si="383"/>
        <v>0</v>
      </c>
      <c r="IB107" s="234">
        <f t="shared" si="451"/>
        <v>0</v>
      </c>
      <c r="IC107" s="234">
        <f t="shared" si="384"/>
        <v>0</v>
      </c>
      <c r="ID107" s="234">
        <f t="shared" si="452"/>
        <v>0</v>
      </c>
      <c r="IE107" s="242">
        <f t="shared" si="453"/>
        <v>0</v>
      </c>
      <c r="IG107" s="234">
        <f t="shared" si="454"/>
        <v>95</v>
      </c>
      <c r="IH107" s="235" t="str">
        <f t="shared" si="385"/>
        <v/>
      </c>
      <c r="II107" s="236" t="str">
        <f>IFERROR(+VLOOKUP(IH107,'Referencia Parámetros'!$A$2:$B$15,2),"")</f>
        <v/>
      </c>
      <c r="IJ107" s="1"/>
      <c r="IK107" s="1"/>
      <c r="IL107" s="136" t="str">
        <f t="shared" si="336"/>
        <v>Completar</v>
      </c>
      <c r="IM107" s="134"/>
      <c r="IN107" s="134"/>
      <c r="IO107" s="134"/>
      <c r="IP107" s="136" t="str">
        <f t="shared" si="337"/>
        <v>Completar</v>
      </c>
      <c r="IQ107" s="137" t="str">
        <f t="shared" si="338"/>
        <v>Completar</v>
      </c>
      <c r="IR107" s="137" t="str">
        <f t="shared" si="339"/>
        <v>Completar</v>
      </c>
      <c r="IS107" s="135"/>
      <c r="IT107" s="136" t="str">
        <f t="shared" si="340"/>
        <v>Completar</v>
      </c>
      <c r="IU107" s="237">
        <f t="shared" si="455"/>
        <v>0</v>
      </c>
      <c r="IV107" s="238">
        <f t="shared" si="456"/>
        <v>0</v>
      </c>
      <c r="IW107" s="239" t="str">
        <f>IFERROR(IF(IV107&gt;20*II107,'Referencia Parámetros'!$D$20,IF(IV107&gt;10*II107,'Referencia Parámetros'!$D$21,IF(IV107&gt;5*II107,'Referencia Parámetros'!$D$22, IF(IV107&gt;1,'Referencia Parámetros'!$D$23,"NO APLICA")))),"")</f>
        <v/>
      </c>
      <c r="IX107" s="240" t="str">
        <f t="shared" si="386"/>
        <v/>
      </c>
      <c r="IY107" s="241">
        <f t="shared" si="387"/>
        <v>0</v>
      </c>
      <c r="IZ107" s="234">
        <f t="shared" si="457"/>
        <v>0</v>
      </c>
      <c r="JA107" s="234">
        <f t="shared" si="388"/>
        <v>0</v>
      </c>
      <c r="JB107" s="234">
        <f t="shared" si="458"/>
        <v>0</v>
      </c>
      <c r="JC107" s="242">
        <f t="shared" si="459"/>
        <v>0</v>
      </c>
      <c r="JD107" s="198"/>
      <c r="JE107" s="234">
        <f t="shared" si="460"/>
        <v>95</v>
      </c>
      <c r="JF107" s="235" t="str">
        <f t="shared" si="389"/>
        <v/>
      </c>
      <c r="JG107" s="236" t="str">
        <f>IFERROR(+VLOOKUP(JF107,'Referencia Parámetros'!$A$2:$B$15,2),"")</f>
        <v/>
      </c>
      <c r="JH107" s="1"/>
      <c r="JI107" s="1"/>
      <c r="JJ107" s="136" t="str">
        <f t="shared" si="341"/>
        <v>Completar</v>
      </c>
      <c r="JK107" s="134"/>
      <c r="JL107" s="134"/>
      <c r="JM107" s="134"/>
      <c r="JN107" s="136" t="str">
        <f t="shared" si="342"/>
        <v>Completar</v>
      </c>
      <c r="JO107" s="137" t="str">
        <f t="shared" si="343"/>
        <v>Completar</v>
      </c>
      <c r="JP107" s="137" t="str">
        <f t="shared" si="344"/>
        <v>Completar</v>
      </c>
      <c r="JQ107" s="135"/>
      <c r="JR107" s="136" t="str">
        <f t="shared" si="345"/>
        <v>Completar</v>
      </c>
      <c r="JS107" s="237">
        <f t="shared" si="461"/>
        <v>0</v>
      </c>
      <c r="JT107" s="238">
        <f t="shared" si="462"/>
        <v>0</v>
      </c>
      <c r="JU107" s="239" t="str">
        <f>IFERROR(IF(JT107&gt;20*JG107,'Referencia Parámetros'!$D$20,IF(JT107&gt;10*JG107,'Referencia Parámetros'!$D$21,IF(JT107&gt;5*JG107,'Referencia Parámetros'!$D$22, IF(JT107&gt;1,'Referencia Parámetros'!$D$23,"NO APLICA")))),"")</f>
        <v/>
      </c>
      <c r="JV107" s="240" t="str">
        <f t="shared" si="390"/>
        <v/>
      </c>
      <c r="JW107" s="241">
        <f t="shared" si="391"/>
        <v>0</v>
      </c>
      <c r="JX107" s="234">
        <f t="shared" si="463"/>
        <v>0</v>
      </c>
      <c r="JY107" s="234">
        <f t="shared" si="392"/>
        <v>0</v>
      </c>
      <c r="JZ107" s="234">
        <f t="shared" si="464"/>
        <v>0</v>
      </c>
      <c r="KA107" s="242">
        <f t="shared" si="465"/>
        <v>0</v>
      </c>
    </row>
    <row r="108" spans="1:287" x14ac:dyDescent="0.25">
      <c r="A108" s="234">
        <f t="shared" si="393"/>
        <v>96</v>
      </c>
      <c r="B108" s="235" t="str">
        <f t="shared" si="394"/>
        <v/>
      </c>
      <c r="C108" s="236" t="str">
        <f>+IFERROR(VLOOKUP(B108,'Referencia Parámetros'!$A$2:$B$18,2),"")</f>
        <v/>
      </c>
      <c r="D108" s="1"/>
      <c r="E108" s="1"/>
      <c r="F108" s="136" t="str">
        <f>IFERROR(+VLOOKUP(D108,'Año 1'!JI$14:JK$113,3,FALSE),"Completar")</f>
        <v>Completar</v>
      </c>
      <c r="G108" s="134"/>
      <c r="H108" s="134"/>
      <c r="I108" s="134"/>
      <c r="J108" s="136" t="str">
        <f>+IFERROR(VLOOKUP(D108,'Año 1'!JI$14:JS$113,7,0),"Completar")</f>
        <v>Completar</v>
      </c>
      <c r="K108" s="137" t="str">
        <f>IFERROR(VLOOKUP(D108,'Año 1'!JI$14:JS$113,8,FALSE),"Completar")</f>
        <v>Completar</v>
      </c>
      <c r="L108" s="137" t="str">
        <f>IFERROR(VLOOKUP(D108,'Año 1'!JI$14:JS$113,9,FALSE),"Completar")</f>
        <v>Completar</v>
      </c>
      <c r="M108" s="135"/>
      <c r="N108" s="136" t="str">
        <f>IFERROR(VLOOKUP(D108,'Año 1'!JI$14:JS$113,11,FALSE),"Completar")</f>
        <v>Completar</v>
      </c>
      <c r="O108" s="237">
        <f t="shared" si="395"/>
        <v>0</v>
      </c>
      <c r="P108" s="238">
        <f t="shared" si="396"/>
        <v>0</v>
      </c>
      <c r="Q108" s="239" t="str">
        <f>IFERROR(IF(P108&gt;20*C108,'Referencia Parámetros'!$D$20,IF(P108&gt;10*C108,'Referencia Parámetros'!$D$21,IF(P108&gt;5*C108,'Referencia Parámetros'!$D$22, IF(P108&gt;1,'Referencia Parámetros'!$D$23,"NO APLICA")))),"")</f>
        <v/>
      </c>
      <c r="R108" s="240" t="str">
        <f t="shared" si="346"/>
        <v/>
      </c>
      <c r="S108" s="241">
        <f t="shared" si="347"/>
        <v>0</v>
      </c>
      <c r="T108" s="234">
        <f t="shared" si="397"/>
        <v>0</v>
      </c>
      <c r="U108" s="234">
        <f t="shared" si="348"/>
        <v>0</v>
      </c>
      <c r="V108" s="234">
        <f t="shared" si="398"/>
        <v>0</v>
      </c>
      <c r="W108" s="242">
        <f t="shared" si="399"/>
        <v>0</v>
      </c>
      <c r="Y108" s="234">
        <f t="shared" si="400"/>
        <v>96</v>
      </c>
      <c r="Z108" s="235" t="str">
        <f t="shared" si="349"/>
        <v/>
      </c>
      <c r="AA108" s="236" t="str">
        <f>IFERROR(VLOOKUP(Z108,'Referencia Parámetros'!$A$2:$B$15,2),"")</f>
        <v/>
      </c>
      <c r="AB108" s="1"/>
      <c r="AC108" s="1"/>
      <c r="AD108" s="136" t="str">
        <f t="shared" si="291"/>
        <v>Completar</v>
      </c>
      <c r="AE108" s="134"/>
      <c r="AF108" s="134"/>
      <c r="AG108" s="134"/>
      <c r="AH108" s="136" t="str">
        <f t="shared" si="292"/>
        <v>Completar</v>
      </c>
      <c r="AI108" s="137" t="str">
        <f t="shared" si="293"/>
        <v>Completar</v>
      </c>
      <c r="AJ108" s="137" t="str">
        <f t="shared" si="294"/>
        <v>Completar</v>
      </c>
      <c r="AK108" s="135"/>
      <c r="AL108" s="136" t="str">
        <f t="shared" si="295"/>
        <v>Completar</v>
      </c>
      <c r="AM108" s="237">
        <f t="shared" si="401"/>
        <v>0</v>
      </c>
      <c r="AN108" s="238">
        <f t="shared" si="402"/>
        <v>0</v>
      </c>
      <c r="AO108" s="239" t="str">
        <f>IFERROR(IF(AN108&gt;20*AA108,'Referencia Parámetros'!$D$20,IF(AN108&gt;10*AA108,'Referencia Parámetros'!$D$21,IF(AN108&gt;5*AA108,'Referencia Parámetros'!$D$22, IF(AN108&gt;1,'Referencia Parámetros'!$D$23,"NO APLICA")))),"")</f>
        <v/>
      </c>
      <c r="AP108" s="240" t="str">
        <f t="shared" si="350"/>
        <v/>
      </c>
      <c r="AQ108" s="241">
        <f t="shared" si="351"/>
        <v>0</v>
      </c>
      <c r="AR108" s="234">
        <f t="shared" si="403"/>
        <v>0</v>
      </c>
      <c r="AS108" s="234">
        <f t="shared" si="352"/>
        <v>0</v>
      </c>
      <c r="AT108" s="234">
        <f t="shared" si="404"/>
        <v>0</v>
      </c>
      <c r="AU108" s="242">
        <f t="shared" si="405"/>
        <v>0</v>
      </c>
      <c r="AW108" s="234">
        <f t="shared" si="406"/>
        <v>96</v>
      </c>
      <c r="AX108" s="235" t="str">
        <f t="shared" si="353"/>
        <v/>
      </c>
      <c r="AY108" s="236" t="str">
        <f>IFERROR(VLOOKUP(AX108,'Referencia Parámetros'!$A$2:$B$15,2),"")</f>
        <v/>
      </c>
      <c r="AZ108" s="1"/>
      <c r="BA108" s="1"/>
      <c r="BB108" s="136" t="str">
        <f t="shared" si="296"/>
        <v>Completar</v>
      </c>
      <c r="BC108" s="134"/>
      <c r="BD108" s="134"/>
      <c r="BE108" s="134"/>
      <c r="BF108" s="136" t="str">
        <f t="shared" si="297"/>
        <v>Completar</v>
      </c>
      <c r="BG108" s="137" t="str">
        <f t="shared" si="298"/>
        <v>Completar</v>
      </c>
      <c r="BH108" s="137" t="str">
        <f t="shared" si="299"/>
        <v>Completar</v>
      </c>
      <c r="BI108" s="135"/>
      <c r="BJ108" s="136" t="str">
        <f t="shared" si="300"/>
        <v>Completar</v>
      </c>
      <c r="BK108" s="237">
        <f t="shared" si="407"/>
        <v>0</v>
      </c>
      <c r="BL108" s="238">
        <f t="shared" si="408"/>
        <v>0</v>
      </c>
      <c r="BM108" s="239" t="str">
        <f>IFERROR(IF(BL108&gt;20*AY108,'Referencia Parámetros'!$D$20,IF(BL108&gt;10*AY108,'Referencia Parámetros'!$D$21,IF(BL108&gt;5*AY108,'Referencia Parámetros'!$D$22, IF(BL108&gt;1,'Referencia Parámetros'!$D$23,"NO APLICA")))),"")</f>
        <v/>
      </c>
      <c r="BN108" s="240" t="str">
        <f t="shared" si="354"/>
        <v/>
      </c>
      <c r="BO108" s="241">
        <f t="shared" si="355"/>
        <v>0</v>
      </c>
      <c r="BP108" s="234">
        <f t="shared" si="409"/>
        <v>0</v>
      </c>
      <c r="BQ108" s="234">
        <f t="shared" si="356"/>
        <v>0</v>
      </c>
      <c r="BR108" s="234">
        <f t="shared" si="410"/>
        <v>0</v>
      </c>
      <c r="BS108" s="242">
        <f t="shared" si="411"/>
        <v>0</v>
      </c>
      <c r="BU108" s="234">
        <f t="shared" si="412"/>
        <v>96</v>
      </c>
      <c r="BV108" s="235" t="str">
        <f t="shared" si="357"/>
        <v/>
      </c>
      <c r="BW108" s="236" t="str">
        <f>IFERROR(VLOOKUP(BV108,'Referencia Parámetros'!$A$2:$B$15,2),"")</f>
        <v/>
      </c>
      <c r="BX108" s="1"/>
      <c r="BY108" s="1"/>
      <c r="BZ108" s="136" t="str">
        <f t="shared" si="301"/>
        <v>Completar</v>
      </c>
      <c r="CA108" s="134"/>
      <c r="CB108" s="134"/>
      <c r="CC108" s="134"/>
      <c r="CD108" s="136" t="str">
        <f t="shared" si="302"/>
        <v>Completar</v>
      </c>
      <c r="CE108" s="137" t="str">
        <f t="shared" si="303"/>
        <v>Completar</v>
      </c>
      <c r="CF108" s="137" t="str">
        <f t="shared" si="304"/>
        <v>Completar</v>
      </c>
      <c r="CG108" s="135"/>
      <c r="CH108" s="136" t="str">
        <f t="shared" si="305"/>
        <v>Completar</v>
      </c>
      <c r="CI108" s="237">
        <f t="shared" si="413"/>
        <v>0</v>
      </c>
      <c r="CJ108" s="238">
        <f t="shared" si="414"/>
        <v>0</v>
      </c>
      <c r="CK108" s="239" t="str">
        <f>IFERROR(IF(CJ108&gt;20*BW108,'Referencia Parámetros'!$D$20,IF(CJ108&gt;10*BW108,'Referencia Parámetros'!$D$21,IF(CJ108&gt;5*BW108,'Referencia Parámetros'!$D$22, IF(CJ108&gt;1,'Referencia Parámetros'!$D$23,"NO APLICA")))),"")</f>
        <v/>
      </c>
      <c r="CL108" s="240" t="str">
        <f t="shared" si="358"/>
        <v/>
      </c>
      <c r="CM108" s="241">
        <f t="shared" si="359"/>
        <v>0</v>
      </c>
      <c r="CN108" s="234">
        <f t="shared" si="415"/>
        <v>0</v>
      </c>
      <c r="CO108" s="234">
        <f t="shared" si="360"/>
        <v>0</v>
      </c>
      <c r="CP108" s="234">
        <f t="shared" si="416"/>
        <v>0</v>
      </c>
      <c r="CQ108" s="242">
        <f t="shared" si="417"/>
        <v>0</v>
      </c>
      <c r="CS108" s="234">
        <f t="shared" si="418"/>
        <v>96</v>
      </c>
      <c r="CT108" s="235" t="str">
        <f t="shared" si="361"/>
        <v/>
      </c>
      <c r="CU108" s="236" t="str">
        <f>IFERROR(+VLOOKUP(CT108,'Referencia Parámetros'!$A$2:$B$15,2),"")</f>
        <v/>
      </c>
      <c r="CV108" s="1"/>
      <c r="CW108" s="1"/>
      <c r="CX108" s="136" t="str">
        <f t="shared" si="306"/>
        <v>Completar</v>
      </c>
      <c r="CY108" s="134"/>
      <c r="CZ108" s="134"/>
      <c r="DA108" s="134"/>
      <c r="DB108" s="136" t="str">
        <f t="shared" si="307"/>
        <v>Completar</v>
      </c>
      <c r="DC108" s="137" t="str">
        <f t="shared" si="308"/>
        <v>Completar</v>
      </c>
      <c r="DD108" s="137" t="str">
        <f t="shared" si="309"/>
        <v>Completar</v>
      </c>
      <c r="DE108" s="135"/>
      <c r="DF108" s="136" t="str">
        <f t="shared" si="310"/>
        <v>Completar</v>
      </c>
      <c r="DG108" s="237">
        <f t="shared" si="419"/>
        <v>0</v>
      </c>
      <c r="DH108" s="238">
        <f t="shared" si="420"/>
        <v>0</v>
      </c>
      <c r="DI108" s="239" t="str">
        <f>IFERROR(IF(DH108&gt;20*CU108,'Referencia Parámetros'!$D$20,IF(DH108&gt;10*CU108,'Referencia Parámetros'!$D$21,IF(DH108&gt;5*CU108,'Referencia Parámetros'!$D$22, IF(DH108&gt;1,'Referencia Parámetros'!$D$23,"NO APLICA")))),"")</f>
        <v/>
      </c>
      <c r="DJ108" s="240" t="str">
        <f t="shared" si="362"/>
        <v/>
      </c>
      <c r="DK108" s="241">
        <f t="shared" si="363"/>
        <v>0</v>
      </c>
      <c r="DL108" s="234">
        <f t="shared" si="421"/>
        <v>0</v>
      </c>
      <c r="DM108" s="234">
        <f t="shared" si="364"/>
        <v>0</v>
      </c>
      <c r="DN108" s="234">
        <f t="shared" si="422"/>
        <v>0</v>
      </c>
      <c r="DO108" s="242">
        <f t="shared" si="423"/>
        <v>0</v>
      </c>
      <c r="DQ108" s="234">
        <f t="shared" si="424"/>
        <v>96</v>
      </c>
      <c r="DR108" s="235" t="str">
        <f t="shared" si="365"/>
        <v/>
      </c>
      <c r="DS108" s="236" t="str">
        <f>IFERROR(+VLOOKUP(DR108,'Referencia Parámetros'!$A$2:$B$15,2),"")</f>
        <v/>
      </c>
      <c r="DT108" s="1"/>
      <c r="DU108" s="1"/>
      <c r="DV108" s="136" t="str">
        <f t="shared" si="311"/>
        <v>Completar</v>
      </c>
      <c r="DW108" s="134"/>
      <c r="DX108" s="134"/>
      <c r="DY108" s="134"/>
      <c r="DZ108" s="136" t="str">
        <f t="shared" si="312"/>
        <v>Completar</v>
      </c>
      <c r="EA108" s="137" t="str">
        <f t="shared" si="313"/>
        <v>Completar</v>
      </c>
      <c r="EB108" s="137" t="str">
        <f t="shared" si="314"/>
        <v>Completar</v>
      </c>
      <c r="EC108" s="135"/>
      <c r="ED108" s="136" t="str">
        <f t="shared" si="315"/>
        <v>Completar</v>
      </c>
      <c r="EE108" s="237">
        <f t="shared" si="425"/>
        <v>0</v>
      </c>
      <c r="EF108" s="238">
        <f t="shared" si="426"/>
        <v>0</v>
      </c>
      <c r="EG108" s="239" t="str">
        <f>IFERROR(IF(EF108&gt;20*DS108,'Referencia Parámetros'!$D$20,IF(EF108&gt;10*DS108,'Referencia Parámetros'!$D$21,IF(EF108&gt;5*DS108,'Referencia Parámetros'!$D$22, IF(EF108&gt;1,'Referencia Parámetros'!$D$23,"NO APLICA")))),"")</f>
        <v/>
      </c>
      <c r="EH108" s="240" t="str">
        <f t="shared" si="366"/>
        <v/>
      </c>
      <c r="EI108" s="241">
        <f t="shared" si="367"/>
        <v>0</v>
      </c>
      <c r="EJ108" s="234">
        <f t="shared" si="427"/>
        <v>0</v>
      </c>
      <c r="EK108" s="234">
        <f t="shared" si="368"/>
        <v>0</v>
      </c>
      <c r="EL108" s="234">
        <f t="shared" si="428"/>
        <v>0</v>
      </c>
      <c r="EM108" s="242">
        <f t="shared" si="429"/>
        <v>0</v>
      </c>
      <c r="EO108" s="234">
        <f t="shared" si="430"/>
        <v>96</v>
      </c>
      <c r="EP108" s="235" t="str">
        <f t="shared" si="369"/>
        <v/>
      </c>
      <c r="EQ108" s="236" t="str">
        <f>IFERROR(+VLOOKUP(EP108,'Referencia Parámetros'!$A$2:$B$15,2),"")</f>
        <v/>
      </c>
      <c r="ER108" s="1"/>
      <c r="ES108" s="1"/>
      <c r="ET108" s="136" t="str">
        <f t="shared" si="316"/>
        <v>Completar</v>
      </c>
      <c r="EU108" s="134"/>
      <c r="EV108" s="134"/>
      <c r="EW108" s="134"/>
      <c r="EX108" s="136" t="str">
        <f t="shared" si="317"/>
        <v>Completar</v>
      </c>
      <c r="EY108" s="137" t="str">
        <f t="shared" si="318"/>
        <v>Completar</v>
      </c>
      <c r="EZ108" s="137" t="str">
        <f t="shared" si="319"/>
        <v>Completar</v>
      </c>
      <c r="FA108" s="135"/>
      <c r="FB108" s="136" t="str">
        <f t="shared" si="320"/>
        <v>Completar</v>
      </c>
      <c r="FC108" s="237">
        <f t="shared" si="431"/>
        <v>0</v>
      </c>
      <c r="FD108" s="238">
        <f t="shared" si="432"/>
        <v>0</v>
      </c>
      <c r="FE108" s="239" t="str">
        <f>IFERROR(IF(FD108&gt;20*EQ108,'Referencia Parámetros'!$D$20,IF(FD108&gt;10*EQ108,'Referencia Parámetros'!$D$21,IF(FD108&gt;5*EQ108,'Referencia Parámetros'!$D$22, IF(FD108&gt;1,'Referencia Parámetros'!$D$23,"NO APLICA")))),"")</f>
        <v/>
      </c>
      <c r="FF108" s="240" t="str">
        <f t="shared" si="370"/>
        <v/>
      </c>
      <c r="FG108" s="241">
        <f t="shared" si="371"/>
        <v>0</v>
      </c>
      <c r="FH108" s="234">
        <f t="shared" si="433"/>
        <v>0</v>
      </c>
      <c r="FI108" s="234">
        <f t="shared" si="372"/>
        <v>0</v>
      </c>
      <c r="FJ108" s="234">
        <f t="shared" si="434"/>
        <v>0</v>
      </c>
      <c r="FK108" s="242">
        <f t="shared" si="435"/>
        <v>0</v>
      </c>
      <c r="FM108" s="234">
        <f t="shared" si="436"/>
        <v>96</v>
      </c>
      <c r="FN108" s="235" t="str">
        <f t="shared" si="373"/>
        <v/>
      </c>
      <c r="FO108" s="236" t="str">
        <f>IFERROR(+VLOOKUP(FN108,'Referencia Parámetros'!$A$2:$B$15,2),"")</f>
        <v/>
      </c>
      <c r="FP108" s="1"/>
      <c r="FQ108" s="1"/>
      <c r="FR108" s="136" t="str">
        <f t="shared" si="321"/>
        <v>Completar</v>
      </c>
      <c r="FS108" s="134"/>
      <c r="FT108" s="134"/>
      <c r="FU108" s="134"/>
      <c r="FV108" s="136" t="str">
        <f t="shared" si="322"/>
        <v>Completar</v>
      </c>
      <c r="FW108" s="137" t="str">
        <f t="shared" si="323"/>
        <v>Completar</v>
      </c>
      <c r="FX108" s="137" t="str">
        <f t="shared" si="324"/>
        <v>Completar</v>
      </c>
      <c r="FY108" s="135"/>
      <c r="FZ108" s="136" t="str">
        <f t="shared" si="325"/>
        <v>Completar</v>
      </c>
      <c r="GA108" s="237">
        <f t="shared" si="437"/>
        <v>0</v>
      </c>
      <c r="GB108" s="238">
        <f t="shared" si="438"/>
        <v>0</v>
      </c>
      <c r="GC108" s="239" t="str">
        <f>IFERROR(IF(GB108&gt;20*FO108,'Referencia Parámetros'!$D$20,IF(GB108&gt;10*FO108,'Referencia Parámetros'!$D$21,IF(GB108&gt;5*FO108,'Referencia Parámetros'!$D$22, IF(GB108&gt;1,'Referencia Parámetros'!$D$23,"NO APLICA")))),"")</f>
        <v/>
      </c>
      <c r="GD108" s="240" t="str">
        <f t="shared" si="374"/>
        <v/>
      </c>
      <c r="GE108" s="241">
        <f t="shared" si="375"/>
        <v>0</v>
      </c>
      <c r="GF108" s="234">
        <f t="shared" si="439"/>
        <v>0</v>
      </c>
      <c r="GG108" s="234">
        <f t="shared" si="376"/>
        <v>0</v>
      </c>
      <c r="GH108" s="234">
        <f t="shared" si="440"/>
        <v>0</v>
      </c>
      <c r="GI108" s="242">
        <f t="shared" si="441"/>
        <v>0</v>
      </c>
      <c r="GK108" s="234">
        <f t="shared" si="442"/>
        <v>96</v>
      </c>
      <c r="GL108" s="235" t="str">
        <f t="shared" si="377"/>
        <v/>
      </c>
      <c r="GM108" s="236" t="str">
        <f>IFERROR(+VLOOKUP(GL108,'Referencia Parámetros'!$A$2:$B$15,2),"")</f>
        <v/>
      </c>
      <c r="GN108" s="1"/>
      <c r="GO108" s="1"/>
      <c r="GP108" s="136" t="str">
        <f t="shared" si="326"/>
        <v>Completar</v>
      </c>
      <c r="GQ108" s="134"/>
      <c r="GR108" s="134"/>
      <c r="GS108" s="134"/>
      <c r="GT108" s="136" t="str">
        <f t="shared" si="327"/>
        <v>Completar</v>
      </c>
      <c r="GU108" s="137" t="str">
        <f t="shared" si="328"/>
        <v>Completar</v>
      </c>
      <c r="GV108" s="137" t="str">
        <f t="shared" si="329"/>
        <v>Completar</v>
      </c>
      <c r="GW108" s="135"/>
      <c r="GX108" s="136" t="str">
        <f t="shared" si="330"/>
        <v>Completar</v>
      </c>
      <c r="GY108" s="237">
        <f t="shared" si="443"/>
        <v>0</v>
      </c>
      <c r="GZ108" s="238">
        <f t="shared" si="444"/>
        <v>0</v>
      </c>
      <c r="HA108" s="239" t="str">
        <f>IFERROR(IF(GZ108&gt;20*GM108,'Referencia Parámetros'!$D$20,IF(GZ108&gt;10*GM108,'Referencia Parámetros'!$D$21,IF(GZ108&gt;5*GM108,'Referencia Parámetros'!$D$22, IF(GZ108&gt;1,'Referencia Parámetros'!$D$23,"NO APLICA")))),"")</f>
        <v/>
      </c>
      <c r="HB108" s="240" t="str">
        <f t="shared" si="378"/>
        <v/>
      </c>
      <c r="HC108" s="241">
        <f t="shared" si="379"/>
        <v>0</v>
      </c>
      <c r="HD108" s="234">
        <f t="shared" si="445"/>
        <v>0</v>
      </c>
      <c r="HE108" s="234">
        <f t="shared" si="380"/>
        <v>0</v>
      </c>
      <c r="HF108" s="234">
        <f t="shared" si="446"/>
        <v>0</v>
      </c>
      <c r="HG108" s="242">
        <f t="shared" si="447"/>
        <v>0</v>
      </c>
      <c r="HI108" s="234">
        <f t="shared" si="448"/>
        <v>96</v>
      </c>
      <c r="HJ108" s="235" t="str">
        <f t="shared" si="381"/>
        <v/>
      </c>
      <c r="HK108" s="236" t="str">
        <f>IFERROR(+VLOOKUP(HJ108,'Referencia Parámetros'!$A$2:$B$15,2),"")</f>
        <v/>
      </c>
      <c r="HL108" s="1"/>
      <c r="HM108" s="1"/>
      <c r="HN108" s="136" t="str">
        <f t="shared" si="331"/>
        <v>Completar</v>
      </c>
      <c r="HO108" s="134"/>
      <c r="HP108" s="134"/>
      <c r="HQ108" s="134"/>
      <c r="HR108" s="136" t="str">
        <f t="shared" si="332"/>
        <v>Completar</v>
      </c>
      <c r="HS108" s="137" t="str">
        <f t="shared" si="333"/>
        <v>Completar</v>
      </c>
      <c r="HT108" s="137" t="str">
        <f t="shared" si="334"/>
        <v>Completar</v>
      </c>
      <c r="HU108" s="135"/>
      <c r="HV108" s="136" t="str">
        <f t="shared" si="335"/>
        <v>Completar</v>
      </c>
      <c r="HW108" s="237">
        <f t="shared" si="449"/>
        <v>0</v>
      </c>
      <c r="HX108" s="238">
        <f t="shared" si="450"/>
        <v>0</v>
      </c>
      <c r="HY108" s="239" t="str">
        <f>IFERROR(IF(HX108&gt;20*HK108,'Referencia Parámetros'!$D$20,IF(HX108&gt;10*HK108,'Referencia Parámetros'!$D$21,IF(HX108&gt;5*HK108,'Referencia Parámetros'!$D$22, IF(HX108&gt;1,'Referencia Parámetros'!$D$23,"NO APLICA")))),"")</f>
        <v/>
      </c>
      <c r="HZ108" s="240" t="str">
        <f t="shared" si="382"/>
        <v/>
      </c>
      <c r="IA108" s="241">
        <f t="shared" si="383"/>
        <v>0</v>
      </c>
      <c r="IB108" s="234">
        <f t="shared" si="451"/>
        <v>0</v>
      </c>
      <c r="IC108" s="234">
        <f t="shared" si="384"/>
        <v>0</v>
      </c>
      <c r="ID108" s="234">
        <f t="shared" si="452"/>
        <v>0</v>
      </c>
      <c r="IE108" s="242">
        <f t="shared" si="453"/>
        <v>0</v>
      </c>
      <c r="IG108" s="234">
        <f t="shared" si="454"/>
        <v>96</v>
      </c>
      <c r="IH108" s="235" t="str">
        <f t="shared" si="385"/>
        <v/>
      </c>
      <c r="II108" s="236" t="str">
        <f>IFERROR(+VLOOKUP(IH108,'Referencia Parámetros'!$A$2:$B$15,2),"")</f>
        <v/>
      </c>
      <c r="IJ108" s="1"/>
      <c r="IK108" s="1"/>
      <c r="IL108" s="136" t="str">
        <f t="shared" si="336"/>
        <v>Completar</v>
      </c>
      <c r="IM108" s="134"/>
      <c r="IN108" s="134"/>
      <c r="IO108" s="134"/>
      <c r="IP108" s="136" t="str">
        <f t="shared" si="337"/>
        <v>Completar</v>
      </c>
      <c r="IQ108" s="137" t="str">
        <f t="shared" si="338"/>
        <v>Completar</v>
      </c>
      <c r="IR108" s="137" t="str">
        <f t="shared" si="339"/>
        <v>Completar</v>
      </c>
      <c r="IS108" s="135"/>
      <c r="IT108" s="136" t="str">
        <f t="shared" si="340"/>
        <v>Completar</v>
      </c>
      <c r="IU108" s="237">
        <f t="shared" si="455"/>
        <v>0</v>
      </c>
      <c r="IV108" s="238">
        <f t="shared" si="456"/>
        <v>0</v>
      </c>
      <c r="IW108" s="239" t="str">
        <f>IFERROR(IF(IV108&gt;20*II108,'Referencia Parámetros'!$D$20,IF(IV108&gt;10*II108,'Referencia Parámetros'!$D$21,IF(IV108&gt;5*II108,'Referencia Parámetros'!$D$22, IF(IV108&gt;1,'Referencia Parámetros'!$D$23,"NO APLICA")))),"")</f>
        <v/>
      </c>
      <c r="IX108" s="240" t="str">
        <f t="shared" si="386"/>
        <v/>
      </c>
      <c r="IY108" s="241">
        <f t="shared" si="387"/>
        <v>0</v>
      </c>
      <c r="IZ108" s="234">
        <f t="shared" si="457"/>
        <v>0</v>
      </c>
      <c r="JA108" s="234">
        <f t="shared" si="388"/>
        <v>0</v>
      </c>
      <c r="JB108" s="234">
        <f t="shared" si="458"/>
        <v>0</v>
      </c>
      <c r="JC108" s="242">
        <f t="shared" si="459"/>
        <v>0</v>
      </c>
      <c r="JD108" s="198"/>
      <c r="JE108" s="234">
        <f t="shared" si="460"/>
        <v>96</v>
      </c>
      <c r="JF108" s="235" t="str">
        <f t="shared" si="389"/>
        <v/>
      </c>
      <c r="JG108" s="236" t="str">
        <f>IFERROR(+VLOOKUP(JF108,'Referencia Parámetros'!$A$2:$B$15,2),"")</f>
        <v/>
      </c>
      <c r="JH108" s="1"/>
      <c r="JI108" s="1"/>
      <c r="JJ108" s="136" t="str">
        <f t="shared" si="341"/>
        <v>Completar</v>
      </c>
      <c r="JK108" s="134"/>
      <c r="JL108" s="134"/>
      <c r="JM108" s="134"/>
      <c r="JN108" s="136" t="str">
        <f t="shared" si="342"/>
        <v>Completar</v>
      </c>
      <c r="JO108" s="137" t="str">
        <f t="shared" si="343"/>
        <v>Completar</v>
      </c>
      <c r="JP108" s="137" t="str">
        <f t="shared" si="344"/>
        <v>Completar</v>
      </c>
      <c r="JQ108" s="135"/>
      <c r="JR108" s="136" t="str">
        <f t="shared" si="345"/>
        <v>Completar</v>
      </c>
      <c r="JS108" s="237">
        <f t="shared" si="461"/>
        <v>0</v>
      </c>
      <c r="JT108" s="238">
        <f t="shared" si="462"/>
        <v>0</v>
      </c>
      <c r="JU108" s="239" t="str">
        <f>IFERROR(IF(JT108&gt;20*JG108,'Referencia Parámetros'!$D$20,IF(JT108&gt;10*JG108,'Referencia Parámetros'!$D$21,IF(JT108&gt;5*JG108,'Referencia Parámetros'!$D$22, IF(JT108&gt;1,'Referencia Parámetros'!$D$23,"NO APLICA")))),"")</f>
        <v/>
      </c>
      <c r="JV108" s="240" t="str">
        <f t="shared" si="390"/>
        <v/>
      </c>
      <c r="JW108" s="241">
        <f t="shared" si="391"/>
        <v>0</v>
      </c>
      <c r="JX108" s="234">
        <f t="shared" si="463"/>
        <v>0</v>
      </c>
      <c r="JY108" s="234">
        <f t="shared" si="392"/>
        <v>0</v>
      </c>
      <c r="JZ108" s="234">
        <f t="shared" si="464"/>
        <v>0</v>
      </c>
      <c r="KA108" s="242">
        <f t="shared" si="465"/>
        <v>0</v>
      </c>
    </row>
    <row r="109" spans="1:287" x14ac:dyDescent="0.25">
      <c r="A109" s="234">
        <f t="shared" si="393"/>
        <v>97</v>
      </c>
      <c r="B109" s="235" t="str">
        <f t="shared" si="394"/>
        <v/>
      </c>
      <c r="C109" s="236" t="str">
        <f>+IFERROR(VLOOKUP(B109,'Referencia Parámetros'!$A$2:$B$18,2),"")</f>
        <v/>
      </c>
      <c r="D109" s="1"/>
      <c r="E109" s="1"/>
      <c r="F109" s="136" t="str">
        <f>IFERROR(+VLOOKUP(D109,'Año 1'!JI$14:JK$113,3,FALSE),"Completar")</f>
        <v>Completar</v>
      </c>
      <c r="G109" s="134"/>
      <c r="H109" s="134"/>
      <c r="I109" s="134"/>
      <c r="J109" s="136" t="str">
        <f>+IFERROR(VLOOKUP(D109,'Año 1'!JI$14:JS$113,7,0),"Completar")</f>
        <v>Completar</v>
      </c>
      <c r="K109" s="137" t="str">
        <f>IFERROR(VLOOKUP(D109,'Año 1'!JI$14:JS$113,8,FALSE),"Completar")</f>
        <v>Completar</v>
      </c>
      <c r="L109" s="137" t="str">
        <f>IFERROR(VLOOKUP(D109,'Año 1'!JI$14:JS$113,9,FALSE),"Completar")</f>
        <v>Completar</v>
      </c>
      <c r="M109" s="135"/>
      <c r="N109" s="136" t="str">
        <f>IFERROR(VLOOKUP(D109,'Año 1'!JI$14:JS$113,11,FALSE),"Completar")</f>
        <v>Completar</v>
      </c>
      <c r="O109" s="237">
        <f t="shared" si="395"/>
        <v>0</v>
      </c>
      <c r="P109" s="238">
        <f t="shared" si="396"/>
        <v>0</v>
      </c>
      <c r="Q109" s="239" t="str">
        <f>IFERROR(IF(P109&gt;20*C109,'Referencia Parámetros'!$D$20,IF(P109&gt;10*C109,'Referencia Parámetros'!$D$21,IF(P109&gt;5*C109,'Referencia Parámetros'!$D$22, IF(P109&gt;1,'Referencia Parámetros'!$D$23,"NO APLICA")))),"")</f>
        <v/>
      </c>
      <c r="R109" s="240" t="str">
        <f t="shared" si="346"/>
        <v/>
      </c>
      <c r="S109" s="241">
        <f t="shared" si="347"/>
        <v>0</v>
      </c>
      <c r="T109" s="234">
        <f t="shared" si="397"/>
        <v>0</v>
      </c>
      <c r="U109" s="234">
        <f t="shared" si="348"/>
        <v>0</v>
      </c>
      <c r="V109" s="234">
        <f t="shared" si="398"/>
        <v>0</v>
      </c>
      <c r="W109" s="242">
        <f t="shared" si="399"/>
        <v>0</v>
      </c>
      <c r="Y109" s="234">
        <f t="shared" si="400"/>
        <v>97</v>
      </c>
      <c r="Z109" s="235" t="str">
        <f t="shared" si="349"/>
        <v/>
      </c>
      <c r="AA109" s="236" t="str">
        <f>IFERROR(VLOOKUP(Z109,'Referencia Parámetros'!$A$2:$B$15,2),"")</f>
        <v/>
      </c>
      <c r="AB109" s="1"/>
      <c r="AC109" s="1"/>
      <c r="AD109" s="136" t="str">
        <f t="shared" si="291"/>
        <v>Completar</v>
      </c>
      <c r="AE109" s="134"/>
      <c r="AF109" s="134"/>
      <c r="AG109" s="134"/>
      <c r="AH109" s="136" t="str">
        <f t="shared" si="292"/>
        <v>Completar</v>
      </c>
      <c r="AI109" s="137" t="str">
        <f t="shared" si="293"/>
        <v>Completar</v>
      </c>
      <c r="AJ109" s="137" t="str">
        <f t="shared" si="294"/>
        <v>Completar</v>
      </c>
      <c r="AK109" s="135"/>
      <c r="AL109" s="136" t="str">
        <f t="shared" si="295"/>
        <v>Completar</v>
      </c>
      <c r="AM109" s="237">
        <f t="shared" si="401"/>
        <v>0</v>
      </c>
      <c r="AN109" s="238">
        <f t="shared" si="402"/>
        <v>0</v>
      </c>
      <c r="AO109" s="239" t="str">
        <f>IFERROR(IF(AN109&gt;20*AA109,'Referencia Parámetros'!$D$20,IF(AN109&gt;10*AA109,'Referencia Parámetros'!$D$21,IF(AN109&gt;5*AA109,'Referencia Parámetros'!$D$22, IF(AN109&gt;1,'Referencia Parámetros'!$D$23,"NO APLICA")))),"")</f>
        <v/>
      </c>
      <c r="AP109" s="240" t="str">
        <f t="shared" si="350"/>
        <v/>
      </c>
      <c r="AQ109" s="241">
        <f t="shared" si="351"/>
        <v>0</v>
      </c>
      <c r="AR109" s="234">
        <f t="shared" si="403"/>
        <v>0</v>
      </c>
      <c r="AS109" s="234">
        <f t="shared" si="352"/>
        <v>0</v>
      </c>
      <c r="AT109" s="234">
        <f t="shared" si="404"/>
        <v>0</v>
      </c>
      <c r="AU109" s="242">
        <f t="shared" si="405"/>
        <v>0</v>
      </c>
      <c r="AW109" s="234">
        <f t="shared" si="406"/>
        <v>97</v>
      </c>
      <c r="AX109" s="235" t="str">
        <f t="shared" si="353"/>
        <v/>
      </c>
      <c r="AY109" s="236" t="str">
        <f>IFERROR(VLOOKUP(AX109,'Referencia Parámetros'!$A$2:$B$15,2),"")</f>
        <v/>
      </c>
      <c r="AZ109" s="1"/>
      <c r="BA109" s="1"/>
      <c r="BB109" s="136" t="str">
        <f t="shared" si="296"/>
        <v>Completar</v>
      </c>
      <c r="BC109" s="134"/>
      <c r="BD109" s="134"/>
      <c r="BE109" s="134"/>
      <c r="BF109" s="136" t="str">
        <f t="shared" si="297"/>
        <v>Completar</v>
      </c>
      <c r="BG109" s="137" t="str">
        <f t="shared" si="298"/>
        <v>Completar</v>
      </c>
      <c r="BH109" s="137" t="str">
        <f t="shared" si="299"/>
        <v>Completar</v>
      </c>
      <c r="BI109" s="135"/>
      <c r="BJ109" s="136" t="str">
        <f t="shared" si="300"/>
        <v>Completar</v>
      </c>
      <c r="BK109" s="237">
        <f t="shared" si="407"/>
        <v>0</v>
      </c>
      <c r="BL109" s="238">
        <f t="shared" si="408"/>
        <v>0</v>
      </c>
      <c r="BM109" s="239" t="str">
        <f>IFERROR(IF(BL109&gt;20*AY109,'Referencia Parámetros'!$D$20,IF(BL109&gt;10*AY109,'Referencia Parámetros'!$D$21,IF(BL109&gt;5*AY109,'Referencia Parámetros'!$D$22, IF(BL109&gt;1,'Referencia Parámetros'!$D$23,"NO APLICA")))),"")</f>
        <v/>
      </c>
      <c r="BN109" s="240" t="str">
        <f t="shared" si="354"/>
        <v/>
      </c>
      <c r="BO109" s="241">
        <f t="shared" si="355"/>
        <v>0</v>
      </c>
      <c r="BP109" s="234">
        <f t="shared" si="409"/>
        <v>0</v>
      </c>
      <c r="BQ109" s="234">
        <f t="shared" si="356"/>
        <v>0</v>
      </c>
      <c r="BR109" s="234">
        <f t="shared" si="410"/>
        <v>0</v>
      </c>
      <c r="BS109" s="242">
        <f t="shared" si="411"/>
        <v>0</v>
      </c>
      <c r="BU109" s="234">
        <f t="shared" si="412"/>
        <v>97</v>
      </c>
      <c r="BV109" s="235" t="str">
        <f t="shared" si="357"/>
        <v/>
      </c>
      <c r="BW109" s="236" t="str">
        <f>IFERROR(VLOOKUP(BV109,'Referencia Parámetros'!$A$2:$B$15,2),"")</f>
        <v/>
      </c>
      <c r="BX109" s="1"/>
      <c r="BY109" s="1"/>
      <c r="BZ109" s="136" t="str">
        <f t="shared" si="301"/>
        <v>Completar</v>
      </c>
      <c r="CA109" s="134"/>
      <c r="CB109" s="134"/>
      <c r="CC109" s="134"/>
      <c r="CD109" s="136" t="str">
        <f t="shared" si="302"/>
        <v>Completar</v>
      </c>
      <c r="CE109" s="137" t="str">
        <f t="shared" si="303"/>
        <v>Completar</v>
      </c>
      <c r="CF109" s="137" t="str">
        <f t="shared" si="304"/>
        <v>Completar</v>
      </c>
      <c r="CG109" s="135"/>
      <c r="CH109" s="136" t="str">
        <f t="shared" si="305"/>
        <v>Completar</v>
      </c>
      <c r="CI109" s="237">
        <f t="shared" si="413"/>
        <v>0</v>
      </c>
      <c r="CJ109" s="238">
        <f t="shared" si="414"/>
        <v>0</v>
      </c>
      <c r="CK109" s="239" t="str">
        <f>IFERROR(IF(CJ109&gt;20*BW109,'Referencia Parámetros'!$D$20,IF(CJ109&gt;10*BW109,'Referencia Parámetros'!$D$21,IF(CJ109&gt;5*BW109,'Referencia Parámetros'!$D$22, IF(CJ109&gt;1,'Referencia Parámetros'!$D$23,"NO APLICA")))),"")</f>
        <v/>
      </c>
      <c r="CL109" s="240" t="str">
        <f t="shared" si="358"/>
        <v/>
      </c>
      <c r="CM109" s="241">
        <f t="shared" si="359"/>
        <v>0</v>
      </c>
      <c r="CN109" s="234">
        <f t="shared" si="415"/>
        <v>0</v>
      </c>
      <c r="CO109" s="234">
        <f t="shared" si="360"/>
        <v>0</v>
      </c>
      <c r="CP109" s="234">
        <f t="shared" si="416"/>
        <v>0</v>
      </c>
      <c r="CQ109" s="242">
        <f t="shared" si="417"/>
        <v>0</v>
      </c>
      <c r="CS109" s="234">
        <f t="shared" si="418"/>
        <v>97</v>
      </c>
      <c r="CT109" s="235" t="str">
        <f t="shared" si="361"/>
        <v/>
      </c>
      <c r="CU109" s="236" t="str">
        <f>IFERROR(+VLOOKUP(CT109,'Referencia Parámetros'!$A$2:$B$15,2),"")</f>
        <v/>
      </c>
      <c r="CV109" s="1"/>
      <c r="CW109" s="1"/>
      <c r="CX109" s="136" t="str">
        <f t="shared" si="306"/>
        <v>Completar</v>
      </c>
      <c r="CY109" s="134"/>
      <c r="CZ109" s="134"/>
      <c r="DA109" s="134"/>
      <c r="DB109" s="136" t="str">
        <f t="shared" si="307"/>
        <v>Completar</v>
      </c>
      <c r="DC109" s="137" t="str">
        <f t="shared" si="308"/>
        <v>Completar</v>
      </c>
      <c r="DD109" s="137" t="str">
        <f t="shared" si="309"/>
        <v>Completar</v>
      </c>
      <c r="DE109" s="135"/>
      <c r="DF109" s="136" t="str">
        <f t="shared" si="310"/>
        <v>Completar</v>
      </c>
      <c r="DG109" s="237">
        <f t="shared" si="419"/>
        <v>0</v>
      </c>
      <c r="DH109" s="238">
        <f t="shared" si="420"/>
        <v>0</v>
      </c>
      <c r="DI109" s="239" t="str">
        <f>IFERROR(IF(DH109&gt;20*CU109,'Referencia Parámetros'!$D$20,IF(DH109&gt;10*CU109,'Referencia Parámetros'!$D$21,IF(DH109&gt;5*CU109,'Referencia Parámetros'!$D$22, IF(DH109&gt;1,'Referencia Parámetros'!$D$23,"NO APLICA")))),"")</f>
        <v/>
      </c>
      <c r="DJ109" s="240" t="str">
        <f t="shared" si="362"/>
        <v/>
      </c>
      <c r="DK109" s="241">
        <f t="shared" si="363"/>
        <v>0</v>
      </c>
      <c r="DL109" s="234">
        <f t="shared" si="421"/>
        <v>0</v>
      </c>
      <c r="DM109" s="234">
        <f t="shared" si="364"/>
        <v>0</v>
      </c>
      <c r="DN109" s="234">
        <f t="shared" si="422"/>
        <v>0</v>
      </c>
      <c r="DO109" s="242">
        <f t="shared" si="423"/>
        <v>0</v>
      </c>
      <c r="DQ109" s="234">
        <f t="shared" si="424"/>
        <v>97</v>
      </c>
      <c r="DR109" s="235" t="str">
        <f t="shared" si="365"/>
        <v/>
      </c>
      <c r="DS109" s="236" t="str">
        <f>IFERROR(+VLOOKUP(DR109,'Referencia Parámetros'!$A$2:$B$15,2),"")</f>
        <v/>
      </c>
      <c r="DT109" s="1"/>
      <c r="DU109" s="1"/>
      <c r="DV109" s="136" t="str">
        <f t="shared" si="311"/>
        <v>Completar</v>
      </c>
      <c r="DW109" s="134"/>
      <c r="DX109" s="134"/>
      <c r="DY109" s="134"/>
      <c r="DZ109" s="136" t="str">
        <f t="shared" si="312"/>
        <v>Completar</v>
      </c>
      <c r="EA109" s="137" t="str">
        <f t="shared" si="313"/>
        <v>Completar</v>
      </c>
      <c r="EB109" s="137" t="str">
        <f t="shared" si="314"/>
        <v>Completar</v>
      </c>
      <c r="EC109" s="135"/>
      <c r="ED109" s="136" t="str">
        <f t="shared" si="315"/>
        <v>Completar</v>
      </c>
      <c r="EE109" s="237">
        <f t="shared" si="425"/>
        <v>0</v>
      </c>
      <c r="EF109" s="238">
        <f t="shared" si="426"/>
        <v>0</v>
      </c>
      <c r="EG109" s="239" t="str">
        <f>IFERROR(IF(EF109&gt;20*DS109,'Referencia Parámetros'!$D$20,IF(EF109&gt;10*DS109,'Referencia Parámetros'!$D$21,IF(EF109&gt;5*DS109,'Referencia Parámetros'!$D$22, IF(EF109&gt;1,'Referencia Parámetros'!$D$23,"NO APLICA")))),"")</f>
        <v/>
      </c>
      <c r="EH109" s="240" t="str">
        <f t="shared" si="366"/>
        <v/>
      </c>
      <c r="EI109" s="241">
        <f t="shared" si="367"/>
        <v>0</v>
      </c>
      <c r="EJ109" s="234">
        <f t="shared" si="427"/>
        <v>0</v>
      </c>
      <c r="EK109" s="234">
        <f t="shared" si="368"/>
        <v>0</v>
      </c>
      <c r="EL109" s="234">
        <f t="shared" si="428"/>
        <v>0</v>
      </c>
      <c r="EM109" s="242">
        <f t="shared" si="429"/>
        <v>0</v>
      </c>
      <c r="EO109" s="234">
        <f t="shared" si="430"/>
        <v>97</v>
      </c>
      <c r="EP109" s="235" t="str">
        <f t="shared" si="369"/>
        <v/>
      </c>
      <c r="EQ109" s="236" t="str">
        <f>IFERROR(+VLOOKUP(EP109,'Referencia Parámetros'!$A$2:$B$15,2),"")</f>
        <v/>
      </c>
      <c r="ER109" s="1"/>
      <c r="ES109" s="1"/>
      <c r="ET109" s="136" t="str">
        <f t="shared" si="316"/>
        <v>Completar</v>
      </c>
      <c r="EU109" s="134"/>
      <c r="EV109" s="134"/>
      <c r="EW109" s="134"/>
      <c r="EX109" s="136" t="str">
        <f t="shared" si="317"/>
        <v>Completar</v>
      </c>
      <c r="EY109" s="137" t="str">
        <f t="shared" si="318"/>
        <v>Completar</v>
      </c>
      <c r="EZ109" s="137" t="str">
        <f t="shared" si="319"/>
        <v>Completar</v>
      </c>
      <c r="FA109" s="135"/>
      <c r="FB109" s="136" t="str">
        <f t="shared" si="320"/>
        <v>Completar</v>
      </c>
      <c r="FC109" s="237">
        <f t="shared" si="431"/>
        <v>0</v>
      </c>
      <c r="FD109" s="238">
        <f t="shared" si="432"/>
        <v>0</v>
      </c>
      <c r="FE109" s="239" t="str">
        <f>IFERROR(IF(FD109&gt;20*EQ109,'Referencia Parámetros'!$D$20,IF(FD109&gt;10*EQ109,'Referencia Parámetros'!$D$21,IF(FD109&gt;5*EQ109,'Referencia Parámetros'!$D$22, IF(FD109&gt;1,'Referencia Parámetros'!$D$23,"NO APLICA")))),"")</f>
        <v/>
      </c>
      <c r="FF109" s="240" t="str">
        <f t="shared" si="370"/>
        <v/>
      </c>
      <c r="FG109" s="241">
        <f t="shared" si="371"/>
        <v>0</v>
      </c>
      <c r="FH109" s="234">
        <f t="shared" si="433"/>
        <v>0</v>
      </c>
      <c r="FI109" s="234">
        <f t="shared" si="372"/>
        <v>0</v>
      </c>
      <c r="FJ109" s="234">
        <f t="shared" si="434"/>
        <v>0</v>
      </c>
      <c r="FK109" s="242">
        <f t="shared" si="435"/>
        <v>0</v>
      </c>
      <c r="FM109" s="234">
        <f t="shared" si="436"/>
        <v>97</v>
      </c>
      <c r="FN109" s="235" t="str">
        <f t="shared" si="373"/>
        <v/>
      </c>
      <c r="FO109" s="236" t="str">
        <f>IFERROR(+VLOOKUP(FN109,'Referencia Parámetros'!$A$2:$B$15,2),"")</f>
        <v/>
      </c>
      <c r="FP109" s="1"/>
      <c r="FQ109" s="1"/>
      <c r="FR109" s="136" t="str">
        <f t="shared" si="321"/>
        <v>Completar</v>
      </c>
      <c r="FS109" s="134"/>
      <c r="FT109" s="134"/>
      <c r="FU109" s="134"/>
      <c r="FV109" s="136" t="str">
        <f t="shared" si="322"/>
        <v>Completar</v>
      </c>
      <c r="FW109" s="137" t="str">
        <f t="shared" si="323"/>
        <v>Completar</v>
      </c>
      <c r="FX109" s="137" t="str">
        <f t="shared" si="324"/>
        <v>Completar</v>
      </c>
      <c r="FY109" s="135"/>
      <c r="FZ109" s="136" t="str">
        <f t="shared" si="325"/>
        <v>Completar</v>
      </c>
      <c r="GA109" s="237">
        <f t="shared" si="437"/>
        <v>0</v>
      </c>
      <c r="GB109" s="238">
        <f t="shared" si="438"/>
        <v>0</v>
      </c>
      <c r="GC109" s="239" t="str">
        <f>IFERROR(IF(GB109&gt;20*FO109,'Referencia Parámetros'!$D$20,IF(GB109&gt;10*FO109,'Referencia Parámetros'!$D$21,IF(GB109&gt;5*FO109,'Referencia Parámetros'!$D$22, IF(GB109&gt;1,'Referencia Parámetros'!$D$23,"NO APLICA")))),"")</f>
        <v/>
      </c>
      <c r="GD109" s="240" t="str">
        <f t="shared" si="374"/>
        <v/>
      </c>
      <c r="GE109" s="241">
        <f t="shared" si="375"/>
        <v>0</v>
      </c>
      <c r="GF109" s="234">
        <f t="shared" si="439"/>
        <v>0</v>
      </c>
      <c r="GG109" s="234">
        <f t="shared" si="376"/>
        <v>0</v>
      </c>
      <c r="GH109" s="234">
        <f t="shared" si="440"/>
        <v>0</v>
      </c>
      <c r="GI109" s="242">
        <f t="shared" si="441"/>
        <v>0</v>
      </c>
      <c r="GK109" s="234">
        <f t="shared" si="442"/>
        <v>97</v>
      </c>
      <c r="GL109" s="235" t="str">
        <f t="shared" si="377"/>
        <v/>
      </c>
      <c r="GM109" s="236" t="str">
        <f>IFERROR(+VLOOKUP(GL109,'Referencia Parámetros'!$A$2:$B$15,2),"")</f>
        <v/>
      </c>
      <c r="GN109" s="1"/>
      <c r="GO109" s="1"/>
      <c r="GP109" s="136" t="str">
        <f t="shared" si="326"/>
        <v>Completar</v>
      </c>
      <c r="GQ109" s="134"/>
      <c r="GR109" s="134"/>
      <c r="GS109" s="134"/>
      <c r="GT109" s="136" t="str">
        <f t="shared" si="327"/>
        <v>Completar</v>
      </c>
      <c r="GU109" s="137" t="str">
        <f t="shared" si="328"/>
        <v>Completar</v>
      </c>
      <c r="GV109" s="137" t="str">
        <f t="shared" si="329"/>
        <v>Completar</v>
      </c>
      <c r="GW109" s="135"/>
      <c r="GX109" s="136" t="str">
        <f t="shared" si="330"/>
        <v>Completar</v>
      </c>
      <c r="GY109" s="237">
        <f t="shared" si="443"/>
        <v>0</v>
      </c>
      <c r="GZ109" s="238">
        <f t="shared" si="444"/>
        <v>0</v>
      </c>
      <c r="HA109" s="239" t="str">
        <f>IFERROR(IF(GZ109&gt;20*GM109,'Referencia Parámetros'!$D$20,IF(GZ109&gt;10*GM109,'Referencia Parámetros'!$D$21,IF(GZ109&gt;5*GM109,'Referencia Parámetros'!$D$22, IF(GZ109&gt;1,'Referencia Parámetros'!$D$23,"NO APLICA")))),"")</f>
        <v/>
      </c>
      <c r="HB109" s="240" t="str">
        <f t="shared" si="378"/>
        <v/>
      </c>
      <c r="HC109" s="241">
        <f t="shared" si="379"/>
        <v>0</v>
      </c>
      <c r="HD109" s="234">
        <f t="shared" si="445"/>
        <v>0</v>
      </c>
      <c r="HE109" s="234">
        <f t="shared" si="380"/>
        <v>0</v>
      </c>
      <c r="HF109" s="234">
        <f t="shared" si="446"/>
        <v>0</v>
      </c>
      <c r="HG109" s="242">
        <f t="shared" si="447"/>
        <v>0</v>
      </c>
      <c r="HI109" s="234">
        <f t="shared" si="448"/>
        <v>97</v>
      </c>
      <c r="HJ109" s="235" t="str">
        <f t="shared" si="381"/>
        <v/>
      </c>
      <c r="HK109" s="236" t="str">
        <f>IFERROR(+VLOOKUP(HJ109,'Referencia Parámetros'!$A$2:$B$15,2),"")</f>
        <v/>
      </c>
      <c r="HL109" s="1"/>
      <c r="HM109" s="1"/>
      <c r="HN109" s="136" t="str">
        <f t="shared" si="331"/>
        <v>Completar</v>
      </c>
      <c r="HO109" s="134"/>
      <c r="HP109" s="134"/>
      <c r="HQ109" s="134"/>
      <c r="HR109" s="136" t="str">
        <f t="shared" si="332"/>
        <v>Completar</v>
      </c>
      <c r="HS109" s="137" t="str">
        <f t="shared" si="333"/>
        <v>Completar</v>
      </c>
      <c r="HT109" s="137" t="str">
        <f t="shared" si="334"/>
        <v>Completar</v>
      </c>
      <c r="HU109" s="135"/>
      <c r="HV109" s="136" t="str">
        <f t="shared" si="335"/>
        <v>Completar</v>
      </c>
      <c r="HW109" s="237">
        <f t="shared" si="449"/>
        <v>0</v>
      </c>
      <c r="HX109" s="238">
        <f t="shared" si="450"/>
        <v>0</v>
      </c>
      <c r="HY109" s="239" t="str">
        <f>IFERROR(IF(HX109&gt;20*HK109,'Referencia Parámetros'!$D$20,IF(HX109&gt;10*HK109,'Referencia Parámetros'!$D$21,IF(HX109&gt;5*HK109,'Referencia Parámetros'!$D$22, IF(HX109&gt;1,'Referencia Parámetros'!$D$23,"NO APLICA")))),"")</f>
        <v/>
      </c>
      <c r="HZ109" s="240" t="str">
        <f t="shared" si="382"/>
        <v/>
      </c>
      <c r="IA109" s="241">
        <f t="shared" si="383"/>
        <v>0</v>
      </c>
      <c r="IB109" s="234">
        <f t="shared" si="451"/>
        <v>0</v>
      </c>
      <c r="IC109" s="234">
        <f t="shared" si="384"/>
        <v>0</v>
      </c>
      <c r="ID109" s="234">
        <f t="shared" si="452"/>
        <v>0</v>
      </c>
      <c r="IE109" s="242">
        <f t="shared" si="453"/>
        <v>0</v>
      </c>
      <c r="IG109" s="234">
        <f t="shared" si="454"/>
        <v>97</v>
      </c>
      <c r="IH109" s="235" t="str">
        <f t="shared" si="385"/>
        <v/>
      </c>
      <c r="II109" s="236" t="str">
        <f>IFERROR(+VLOOKUP(IH109,'Referencia Parámetros'!$A$2:$B$15,2),"")</f>
        <v/>
      </c>
      <c r="IJ109" s="1"/>
      <c r="IK109" s="1"/>
      <c r="IL109" s="136" t="str">
        <f t="shared" si="336"/>
        <v>Completar</v>
      </c>
      <c r="IM109" s="134"/>
      <c r="IN109" s="134"/>
      <c r="IO109" s="134"/>
      <c r="IP109" s="136" t="str">
        <f t="shared" si="337"/>
        <v>Completar</v>
      </c>
      <c r="IQ109" s="137" t="str">
        <f t="shared" si="338"/>
        <v>Completar</v>
      </c>
      <c r="IR109" s="137" t="str">
        <f t="shared" si="339"/>
        <v>Completar</v>
      </c>
      <c r="IS109" s="135"/>
      <c r="IT109" s="136" t="str">
        <f t="shared" si="340"/>
        <v>Completar</v>
      </c>
      <c r="IU109" s="237">
        <f t="shared" si="455"/>
        <v>0</v>
      </c>
      <c r="IV109" s="238">
        <f t="shared" si="456"/>
        <v>0</v>
      </c>
      <c r="IW109" s="239" t="str">
        <f>IFERROR(IF(IV109&gt;20*II109,'Referencia Parámetros'!$D$20,IF(IV109&gt;10*II109,'Referencia Parámetros'!$D$21,IF(IV109&gt;5*II109,'Referencia Parámetros'!$D$22, IF(IV109&gt;1,'Referencia Parámetros'!$D$23,"NO APLICA")))),"")</f>
        <v/>
      </c>
      <c r="IX109" s="240" t="str">
        <f t="shared" si="386"/>
        <v/>
      </c>
      <c r="IY109" s="241">
        <f t="shared" si="387"/>
        <v>0</v>
      </c>
      <c r="IZ109" s="234">
        <f t="shared" si="457"/>
        <v>0</v>
      </c>
      <c r="JA109" s="234">
        <f t="shared" si="388"/>
        <v>0</v>
      </c>
      <c r="JB109" s="234">
        <f t="shared" si="458"/>
        <v>0</v>
      </c>
      <c r="JC109" s="242">
        <f t="shared" si="459"/>
        <v>0</v>
      </c>
      <c r="JD109" s="198"/>
      <c r="JE109" s="234">
        <f t="shared" si="460"/>
        <v>97</v>
      </c>
      <c r="JF109" s="235" t="str">
        <f t="shared" si="389"/>
        <v/>
      </c>
      <c r="JG109" s="236" t="str">
        <f>IFERROR(+VLOOKUP(JF109,'Referencia Parámetros'!$A$2:$B$15,2),"")</f>
        <v/>
      </c>
      <c r="JH109" s="1"/>
      <c r="JI109" s="1"/>
      <c r="JJ109" s="136" t="str">
        <f t="shared" si="341"/>
        <v>Completar</v>
      </c>
      <c r="JK109" s="134"/>
      <c r="JL109" s="134"/>
      <c r="JM109" s="134"/>
      <c r="JN109" s="136" t="str">
        <f t="shared" si="342"/>
        <v>Completar</v>
      </c>
      <c r="JO109" s="137" t="str">
        <f t="shared" si="343"/>
        <v>Completar</v>
      </c>
      <c r="JP109" s="137" t="str">
        <f t="shared" si="344"/>
        <v>Completar</v>
      </c>
      <c r="JQ109" s="135"/>
      <c r="JR109" s="136" t="str">
        <f t="shared" si="345"/>
        <v>Completar</v>
      </c>
      <c r="JS109" s="237">
        <f t="shared" si="461"/>
        <v>0</v>
      </c>
      <c r="JT109" s="238">
        <f t="shared" si="462"/>
        <v>0</v>
      </c>
      <c r="JU109" s="239" t="str">
        <f>IFERROR(IF(JT109&gt;20*JG109,'Referencia Parámetros'!$D$20,IF(JT109&gt;10*JG109,'Referencia Parámetros'!$D$21,IF(JT109&gt;5*JG109,'Referencia Parámetros'!$D$22, IF(JT109&gt;1,'Referencia Parámetros'!$D$23,"NO APLICA")))),"")</f>
        <v/>
      </c>
      <c r="JV109" s="240" t="str">
        <f t="shared" si="390"/>
        <v/>
      </c>
      <c r="JW109" s="241">
        <f t="shared" si="391"/>
        <v>0</v>
      </c>
      <c r="JX109" s="234">
        <f t="shared" si="463"/>
        <v>0</v>
      </c>
      <c r="JY109" s="234">
        <f t="shared" si="392"/>
        <v>0</v>
      </c>
      <c r="JZ109" s="234">
        <f t="shared" si="464"/>
        <v>0</v>
      </c>
      <c r="KA109" s="242">
        <f t="shared" si="465"/>
        <v>0</v>
      </c>
    </row>
    <row r="110" spans="1:287" x14ac:dyDescent="0.25">
      <c r="A110" s="234">
        <f t="shared" si="393"/>
        <v>98</v>
      </c>
      <c r="B110" s="235" t="str">
        <f t="shared" si="394"/>
        <v/>
      </c>
      <c r="C110" s="236" t="str">
        <f>+IFERROR(VLOOKUP(B110,'Referencia Parámetros'!$A$2:$B$18,2),"")</f>
        <v/>
      </c>
      <c r="D110" s="1"/>
      <c r="E110" s="1"/>
      <c r="F110" s="136" t="str">
        <f>IFERROR(+VLOOKUP(D110,'Año 1'!JI$14:JK$113,3,FALSE),"Completar")</f>
        <v>Completar</v>
      </c>
      <c r="G110" s="134"/>
      <c r="H110" s="134"/>
      <c r="I110" s="134"/>
      <c r="J110" s="136" t="str">
        <f>+IFERROR(VLOOKUP(D110,'Año 1'!JI$14:JS$113,7,0),"Completar")</f>
        <v>Completar</v>
      </c>
      <c r="K110" s="137" t="str">
        <f>IFERROR(VLOOKUP(D110,'Año 1'!JI$14:JS$113,8,FALSE),"Completar")</f>
        <v>Completar</v>
      </c>
      <c r="L110" s="137" t="str">
        <f>IFERROR(VLOOKUP(D110,'Año 1'!JI$14:JS$113,9,FALSE),"Completar")</f>
        <v>Completar</v>
      </c>
      <c r="M110" s="135"/>
      <c r="N110" s="136" t="str">
        <f>IFERROR(VLOOKUP(D110,'Año 1'!JI$14:JS$113,11,FALSE),"Completar")</f>
        <v>Completar</v>
      </c>
      <c r="O110" s="237">
        <f t="shared" si="395"/>
        <v>0</v>
      </c>
      <c r="P110" s="238">
        <f t="shared" si="396"/>
        <v>0</v>
      </c>
      <c r="Q110" s="239" t="str">
        <f>IFERROR(IF(P110&gt;20*C110,'Referencia Parámetros'!$D$20,IF(P110&gt;10*C110,'Referencia Parámetros'!$D$21,IF(P110&gt;5*C110,'Referencia Parámetros'!$D$22, IF(P110&gt;1,'Referencia Parámetros'!$D$23,"NO APLICA")))),"")</f>
        <v/>
      </c>
      <c r="R110" s="240" t="str">
        <f t="shared" si="346"/>
        <v/>
      </c>
      <c r="S110" s="241">
        <f t="shared" si="347"/>
        <v>0</v>
      </c>
      <c r="T110" s="234">
        <f t="shared" si="397"/>
        <v>0</v>
      </c>
      <c r="U110" s="234">
        <f t="shared" si="348"/>
        <v>0</v>
      </c>
      <c r="V110" s="234">
        <f t="shared" si="398"/>
        <v>0</v>
      </c>
      <c r="W110" s="242">
        <f t="shared" si="399"/>
        <v>0</v>
      </c>
      <c r="Y110" s="234">
        <f t="shared" si="400"/>
        <v>98</v>
      </c>
      <c r="Z110" s="235" t="str">
        <f t="shared" si="349"/>
        <v/>
      </c>
      <c r="AA110" s="236" t="str">
        <f>IFERROR(VLOOKUP(Z110,'Referencia Parámetros'!$A$2:$B$15,2),"")</f>
        <v/>
      </c>
      <c r="AB110" s="1"/>
      <c r="AC110" s="1"/>
      <c r="AD110" s="136" t="str">
        <f t="shared" si="291"/>
        <v>Completar</v>
      </c>
      <c r="AE110" s="134"/>
      <c r="AF110" s="134"/>
      <c r="AG110" s="134"/>
      <c r="AH110" s="136" t="str">
        <f t="shared" si="292"/>
        <v>Completar</v>
      </c>
      <c r="AI110" s="137" t="str">
        <f t="shared" si="293"/>
        <v>Completar</v>
      </c>
      <c r="AJ110" s="137" t="str">
        <f t="shared" si="294"/>
        <v>Completar</v>
      </c>
      <c r="AK110" s="135"/>
      <c r="AL110" s="136" t="str">
        <f t="shared" si="295"/>
        <v>Completar</v>
      </c>
      <c r="AM110" s="237">
        <f t="shared" si="401"/>
        <v>0</v>
      </c>
      <c r="AN110" s="238">
        <f t="shared" si="402"/>
        <v>0</v>
      </c>
      <c r="AO110" s="239" t="str">
        <f>IFERROR(IF(AN110&gt;20*AA110,'Referencia Parámetros'!$D$20,IF(AN110&gt;10*AA110,'Referencia Parámetros'!$D$21,IF(AN110&gt;5*AA110,'Referencia Parámetros'!$D$22, IF(AN110&gt;1,'Referencia Parámetros'!$D$23,"NO APLICA")))),"")</f>
        <v/>
      </c>
      <c r="AP110" s="240" t="str">
        <f t="shared" si="350"/>
        <v/>
      </c>
      <c r="AQ110" s="241">
        <f t="shared" si="351"/>
        <v>0</v>
      </c>
      <c r="AR110" s="234">
        <f t="shared" si="403"/>
        <v>0</v>
      </c>
      <c r="AS110" s="234">
        <f t="shared" si="352"/>
        <v>0</v>
      </c>
      <c r="AT110" s="234">
        <f t="shared" si="404"/>
        <v>0</v>
      </c>
      <c r="AU110" s="242">
        <f t="shared" si="405"/>
        <v>0</v>
      </c>
      <c r="AW110" s="234">
        <f t="shared" si="406"/>
        <v>98</v>
      </c>
      <c r="AX110" s="235" t="str">
        <f t="shared" si="353"/>
        <v/>
      </c>
      <c r="AY110" s="236" t="str">
        <f>IFERROR(VLOOKUP(AX110,'Referencia Parámetros'!$A$2:$B$15,2),"")</f>
        <v/>
      </c>
      <c r="AZ110" s="1"/>
      <c r="BA110" s="1"/>
      <c r="BB110" s="136" t="str">
        <f t="shared" si="296"/>
        <v>Completar</v>
      </c>
      <c r="BC110" s="134"/>
      <c r="BD110" s="134"/>
      <c r="BE110" s="134"/>
      <c r="BF110" s="136" t="str">
        <f t="shared" si="297"/>
        <v>Completar</v>
      </c>
      <c r="BG110" s="137" t="str">
        <f t="shared" si="298"/>
        <v>Completar</v>
      </c>
      <c r="BH110" s="137" t="str">
        <f t="shared" si="299"/>
        <v>Completar</v>
      </c>
      <c r="BI110" s="135"/>
      <c r="BJ110" s="136" t="str">
        <f t="shared" si="300"/>
        <v>Completar</v>
      </c>
      <c r="BK110" s="237">
        <f t="shared" si="407"/>
        <v>0</v>
      </c>
      <c r="BL110" s="238">
        <f t="shared" si="408"/>
        <v>0</v>
      </c>
      <c r="BM110" s="239" t="str">
        <f>IFERROR(IF(BL110&gt;20*AY110,'Referencia Parámetros'!$D$20,IF(BL110&gt;10*AY110,'Referencia Parámetros'!$D$21,IF(BL110&gt;5*AY110,'Referencia Parámetros'!$D$22, IF(BL110&gt;1,'Referencia Parámetros'!$D$23,"NO APLICA")))),"")</f>
        <v/>
      </c>
      <c r="BN110" s="240" t="str">
        <f t="shared" si="354"/>
        <v/>
      </c>
      <c r="BO110" s="241">
        <f t="shared" si="355"/>
        <v>0</v>
      </c>
      <c r="BP110" s="234">
        <f t="shared" si="409"/>
        <v>0</v>
      </c>
      <c r="BQ110" s="234">
        <f t="shared" si="356"/>
        <v>0</v>
      </c>
      <c r="BR110" s="234">
        <f t="shared" si="410"/>
        <v>0</v>
      </c>
      <c r="BS110" s="242">
        <f t="shared" si="411"/>
        <v>0</v>
      </c>
      <c r="BU110" s="234">
        <f t="shared" si="412"/>
        <v>98</v>
      </c>
      <c r="BV110" s="235" t="str">
        <f t="shared" si="357"/>
        <v/>
      </c>
      <c r="BW110" s="236" t="str">
        <f>IFERROR(VLOOKUP(BV110,'Referencia Parámetros'!$A$2:$B$15,2),"")</f>
        <v/>
      </c>
      <c r="BX110" s="1"/>
      <c r="BY110" s="1"/>
      <c r="BZ110" s="136" t="str">
        <f t="shared" si="301"/>
        <v>Completar</v>
      </c>
      <c r="CA110" s="134"/>
      <c r="CB110" s="134"/>
      <c r="CC110" s="134"/>
      <c r="CD110" s="136" t="str">
        <f t="shared" si="302"/>
        <v>Completar</v>
      </c>
      <c r="CE110" s="137" t="str">
        <f t="shared" si="303"/>
        <v>Completar</v>
      </c>
      <c r="CF110" s="137" t="str">
        <f t="shared" si="304"/>
        <v>Completar</v>
      </c>
      <c r="CG110" s="135"/>
      <c r="CH110" s="136" t="str">
        <f t="shared" si="305"/>
        <v>Completar</v>
      </c>
      <c r="CI110" s="237">
        <f t="shared" si="413"/>
        <v>0</v>
      </c>
      <c r="CJ110" s="238">
        <f t="shared" si="414"/>
        <v>0</v>
      </c>
      <c r="CK110" s="239" t="str">
        <f>IFERROR(IF(CJ110&gt;20*BW110,'Referencia Parámetros'!$D$20,IF(CJ110&gt;10*BW110,'Referencia Parámetros'!$D$21,IF(CJ110&gt;5*BW110,'Referencia Parámetros'!$D$22, IF(CJ110&gt;1,'Referencia Parámetros'!$D$23,"NO APLICA")))),"")</f>
        <v/>
      </c>
      <c r="CL110" s="240" t="str">
        <f t="shared" si="358"/>
        <v/>
      </c>
      <c r="CM110" s="241">
        <f t="shared" si="359"/>
        <v>0</v>
      </c>
      <c r="CN110" s="234">
        <f t="shared" si="415"/>
        <v>0</v>
      </c>
      <c r="CO110" s="234">
        <f t="shared" si="360"/>
        <v>0</v>
      </c>
      <c r="CP110" s="234">
        <f t="shared" si="416"/>
        <v>0</v>
      </c>
      <c r="CQ110" s="242">
        <f t="shared" si="417"/>
        <v>0</v>
      </c>
      <c r="CS110" s="234">
        <f t="shared" si="418"/>
        <v>98</v>
      </c>
      <c r="CT110" s="235" t="str">
        <f t="shared" si="361"/>
        <v/>
      </c>
      <c r="CU110" s="236" t="str">
        <f>IFERROR(+VLOOKUP(CT110,'Referencia Parámetros'!$A$2:$B$15,2),"")</f>
        <v/>
      </c>
      <c r="CV110" s="1"/>
      <c r="CW110" s="1"/>
      <c r="CX110" s="136" t="str">
        <f t="shared" si="306"/>
        <v>Completar</v>
      </c>
      <c r="CY110" s="134"/>
      <c r="CZ110" s="134"/>
      <c r="DA110" s="134"/>
      <c r="DB110" s="136" t="str">
        <f t="shared" si="307"/>
        <v>Completar</v>
      </c>
      <c r="DC110" s="137" t="str">
        <f t="shared" si="308"/>
        <v>Completar</v>
      </c>
      <c r="DD110" s="137" t="str">
        <f t="shared" si="309"/>
        <v>Completar</v>
      </c>
      <c r="DE110" s="135"/>
      <c r="DF110" s="136" t="str">
        <f t="shared" si="310"/>
        <v>Completar</v>
      </c>
      <c r="DG110" s="237">
        <f t="shared" si="419"/>
        <v>0</v>
      </c>
      <c r="DH110" s="238">
        <f t="shared" si="420"/>
        <v>0</v>
      </c>
      <c r="DI110" s="239" t="str">
        <f>IFERROR(IF(DH110&gt;20*CU110,'Referencia Parámetros'!$D$20,IF(DH110&gt;10*CU110,'Referencia Parámetros'!$D$21,IF(DH110&gt;5*CU110,'Referencia Parámetros'!$D$22, IF(DH110&gt;1,'Referencia Parámetros'!$D$23,"NO APLICA")))),"")</f>
        <v/>
      </c>
      <c r="DJ110" s="240" t="str">
        <f t="shared" si="362"/>
        <v/>
      </c>
      <c r="DK110" s="241">
        <f t="shared" si="363"/>
        <v>0</v>
      </c>
      <c r="DL110" s="234">
        <f t="shared" si="421"/>
        <v>0</v>
      </c>
      <c r="DM110" s="234">
        <f t="shared" si="364"/>
        <v>0</v>
      </c>
      <c r="DN110" s="234">
        <f t="shared" si="422"/>
        <v>0</v>
      </c>
      <c r="DO110" s="242">
        <f t="shared" si="423"/>
        <v>0</v>
      </c>
      <c r="DQ110" s="234">
        <f t="shared" si="424"/>
        <v>98</v>
      </c>
      <c r="DR110" s="235" t="str">
        <f t="shared" si="365"/>
        <v/>
      </c>
      <c r="DS110" s="236" t="str">
        <f>IFERROR(+VLOOKUP(DR110,'Referencia Parámetros'!$A$2:$B$15,2),"")</f>
        <v/>
      </c>
      <c r="DT110" s="1"/>
      <c r="DU110" s="1"/>
      <c r="DV110" s="136" t="str">
        <f t="shared" si="311"/>
        <v>Completar</v>
      </c>
      <c r="DW110" s="134"/>
      <c r="DX110" s="134"/>
      <c r="DY110" s="134"/>
      <c r="DZ110" s="136" t="str">
        <f t="shared" si="312"/>
        <v>Completar</v>
      </c>
      <c r="EA110" s="137" t="str">
        <f t="shared" si="313"/>
        <v>Completar</v>
      </c>
      <c r="EB110" s="137" t="str">
        <f t="shared" si="314"/>
        <v>Completar</v>
      </c>
      <c r="EC110" s="135"/>
      <c r="ED110" s="136" t="str">
        <f t="shared" si="315"/>
        <v>Completar</v>
      </c>
      <c r="EE110" s="237">
        <f t="shared" si="425"/>
        <v>0</v>
      </c>
      <c r="EF110" s="238">
        <f t="shared" si="426"/>
        <v>0</v>
      </c>
      <c r="EG110" s="239" t="str">
        <f>IFERROR(IF(EF110&gt;20*DS110,'Referencia Parámetros'!$D$20,IF(EF110&gt;10*DS110,'Referencia Parámetros'!$D$21,IF(EF110&gt;5*DS110,'Referencia Parámetros'!$D$22, IF(EF110&gt;1,'Referencia Parámetros'!$D$23,"NO APLICA")))),"")</f>
        <v/>
      </c>
      <c r="EH110" s="240" t="str">
        <f t="shared" si="366"/>
        <v/>
      </c>
      <c r="EI110" s="241">
        <f t="shared" si="367"/>
        <v>0</v>
      </c>
      <c r="EJ110" s="234">
        <f t="shared" si="427"/>
        <v>0</v>
      </c>
      <c r="EK110" s="234">
        <f t="shared" si="368"/>
        <v>0</v>
      </c>
      <c r="EL110" s="234">
        <f t="shared" si="428"/>
        <v>0</v>
      </c>
      <c r="EM110" s="242">
        <f t="shared" si="429"/>
        <v>0</v>
      </c>
      <c r="EO110" s="234">
        <f t="shared" si="430"/>
        <v>98</v>
      </c>
      <c r="EP110" s="235" t="str">
        <f t="shared" si="369"/>
        <v/>
      </c>
      <c r="EQ110" s="236" t="str">
        <f>IFERROR(+VLOOKUP(EP110,'Referencia Parámetros'!$A$2:$B$15,2),"")</f>
        <v/>
      </c>
      <c r="ER110" s="1"/>
      <c r="ES110" s="1"/>
      <c r="ET110" s="136" t="str">
        <f t="shared" si="316"/>
        <v>Completar</v>
      </c>
      <c r="EU110" s="134"/>
      <c r="EV110" s="134"/>
      <c r="EW110" s="134"/>
      <c r="EX110" s="136" t="str">
        <f t="shared" si="317"/>
        <v>Completar</v>
      </c>
      <c r="EY110" s="137" t="str">
        <f t="shared" si="318"/>
        <v>Completar</v>
      </c>
      <c r="EZ110" s="137" t="str">
        <f t="shared" si="319"/>
        <v>Completar</v>
      </c>
      <c r="FA110" s="135"/>
      <c r="FB110" s="136" t="str">
        <f t="shared" si="320"/>
        <v>Completar</v>
      </c>
      <c r="FC110" s="237">
        <f t="shared" si="431"/>
        <v>0</v>
      </c>
      <c r="FD110" s="238">
        <f t="shared" si="432"/>
        <v>0</v>
      </c>
      <c r="FE110" s="239" t="str">
        <f>IFERROR(IF(FD110&gt;20*EQ110,'Referencia Parámetros'!$D$20,IF(FD110&gt;10*EQ110,'Referencia Parámetros'!$D$21,IF(FD110&gt;5*EQ110,'Referencia Parámetros'!$D$22, IF(FD110&gt;1,'Referencia Parámetros'!$D$23,"NO APLICA")))),"")</f>
        <v/>
      </c>
      <c r="FF110" s="240" t="str">
        <f t="shared" si="370"/>
        <v/>
      </c>
      <c r="FG110" s="241">
        <f t="shared" si="371"/>
        <v>0</v>
      </c>
      <c r="FH110" s="234">
        <f t="shared" si="433"/>
        <v>0</v>
      </c>
      <c r="FI110" s="234">
        <f t="shared" si="372"/>
        <v>0</v>
      </c>
      <c r="FJ110" s="234">
        <f t="shared" si="434"/>
        <v>0</v>
      </c>
      <c r="FK110" s="242">
        <f t="shared" si="435"/>
        <v>0</v>
      </c>
      <c r="FM110" s="234">
        <f t="shared" si="436"/>
        <v>98</v>
      </c>
      <c r="FN110" s="235" t="str">
        <f t="shared" si="373"/>
        <v/>
      </c>
      <c r="FO110" s="236" t="str">
        <f>IFERROR(+VLOOKUP(FN110,'Referencia Parámetros'!$A$2:$B$15,2),"")</f>
        <v/>
      </c>
      <c r="FP110" s="1"/>
      <c r="FQ110" s="1"/>
      <c r="FR110" s="136" t="str">
        <f t="shared" si="321"/>
        <v>Completar</v>
      </c>
      <c r="FS110" s="134"/>
      <c r="FT110" s="134"/>
      <c r="FU110" s="134"/>
      <c r="FV110" s="136" t="str">
        <f t="shared" si="322"/>
        <v>Completar</v>
      </c>
      <c r="FW110" s="137" t="str">
        <f t="shared" si="323"/>
        <v>Completar</v>
      </c>
      <c r="FX110" s="137" t="str">
        <f t="shared" si="324"/>
        <v>Completar</v>
      </c>
      <c r="FY110" s="135"/>
      <c r="FZ110" s="136" t="str">
        <f t="shared" si="325"/>
        <v>Completar</v>
      </c>
      <c r="GA110" s="237">
        <f t="shared" si="437"/>
        <v>0</v>
      </c>
      <c r="GB110" s="238">
        <f t="shared" si="438"/>
        <v>0</v>
      </c>
      <c r="GC110" s="239" t="str">
        <f>IFERROR(IF(GB110&gt;20*FO110,'Referencia Parámetros'!$D$20,IF(GB110&gt;10*FO110,'Referencia Parámetros'!$D$21,IF(GB110&gt;5*FO110,'Referencia Parámetros'!$D$22, IF(GB110&gt;1,'Referencia Parámetros'!$D$23,"NO APLICA")))),"")</f>
        <v/>
      </c>
      <c r="GD110" s="240" t="str">
        <f t="shared" si="374"/>
        <v/>
      </c>
      <c r="GE110" s="241">
        <f t="shared" si="375"/>
        <v>0</v>
      </c>
      <c r="GF110" s="234">
        <f t="shared" si="439"/>
        <v>0</v>
      </c>
      <c r="GG110" s="234">
        <f t="shared" si="376"/>
        <v>0</v>
      </c>
      <c r="GH110" s="234">
        <f t="shared" si="440"/>
        <v>0</v>
      </c>
      <c r="GI110" s="242">
        <f t="shared" si="441"/>
        <v>0</v>
      </c>
      <c r="GK110" s="234">
        <f t="shared" si="442"/>
        <v>98</v>
      </c>
      <c r="GL110" s="235" t="str">
        <f t="shared" si="377"/>
        <v/>
      </c>
      <c r="GM110" s="236" t="str">
        <f>IFERROR(+VLOOKUP(GL110,'Referencia Parámetros'!$A$2:$B$15,2),"")</f>
        <v/>
      </c>
      <c r="GN110" s="1"/>
      <c r="GO110" s="1"/>
      <c r="GP110" s="136" t="str">
        <f t="shared" si="326"/>
        <v>Completar</v>
      </c>
      <c r="GQ110" s="134"/>
      <c r="GR110" s="134"/>
      <c r="GS110" s="134"/>
      <c r="GT110" s="136" t="str">
        <f t="shared" si="327"/>
        <v>Completar</v>
      </c>
      <c r="GU110" s="137" t="str">
        <f t="shared" si="328"/>
        <v>Completar</v>
      </c>
      <c r="GV110" s="137" t="str">
        <f t="shared" si="329"/>
        <v>Completar</v>
      </c>
      <c r="GW110" s="135"/>
      <c r="GX110" s="136" t="str">
        <f t="shared" si="330"/>
        <v>Completar</v>
      </c>
      <c r="GY110" s="237">
        <f t="shared" si="443"/>
        <v>0</v>
      </c>
      <c r="GZ110" s="238">
        <f t="shared" si="444"/>
        <v>0</v>
      </c>
      <c r="HA110" s="239" t="str">
        <f>IFERROR(IF(GZ110&gt;20*GM110,'Referencia Parámetros'!$D$20,IF(GZ110&gt;10*GM110,'Referencia Parámetros'!$D$21,IF(GZ110&gt;5*GM110,'Referencia Parámetros'!$D$22, IF(GZ110&gt;1,'Referencia Parámetros'!$D$23,"NO APLICA")))),"")</f>
        <v/>
      </c>
      <c r="HB110" s="240" t="str">
        <f t="shared" si="378"/>
        <v/>
      </c>
      <c r="HC110" s="241">
        <f t="shared" si="379"/>
        <v>0</v>
      </c>
      <c r="HD110" s="234">
        <f t="shared" si="445"/>
        <v>0</v>
      </c>
      <c r="HE110" s="234">
        <f t="shared" si="380"/>
        <v>0</v>
      </c>
      <c r="HF110" s="234">
        <f t="shared" si="446"/>
        <v>0</v>
      </c>
      <c r="HG110" s="242">
        <f t="shared" si="447"/>
        <v>0</v>
      </c>
      <c r="HI110" s="234">
        <f t="shared" si="448"/>
        <v>98</v>
      </c>
      <c r="HJ110" s="235" t="str">
        <f t="shared" si="381"/>
        <v/>
      </c>
      <c r="HK110" s="236" t="str">
        <f>IFERROR(+VLOOKUP(HJ110,'Referencia Parámetros'!$A$2:$B$15,2),"")</f>
        <v/>
      </c>
      <c r="HL110" s="1"/>
      <c r="HM110" s="1"/>
      <c r="HN110" s="136" t="str">
        <f t="shared" si="331"/>
        <v>Completar</v>
      </c>
      <c r="HO110" s="134"/>
      <c r="HP110" s="134"/>
      <c r="HQ110" s="134"/>
      <c r="HR110" s="136" t="str">
        <f t="shared" si="332"/>
        <v>Completar</v>
      </c>
      <c r="HS110" s="137" t="str">
        <f t="shared" si="333"/>
        <v>Completar</v>
      </c>
      <c r="HT110" s="137" t="str">
        <f t="shared" si="334"/>
        <v>Completar</v>
      </c>
      <c r="HU110" s="135"/>
      <c r="HV110" s="136" t="str">
        <f t="shared" si="335"/>
        <v>Completar</v>
      </c>
      <c r="HW110" s="237">
        <f t="shared" si="449"/>
        <v>0</v>
      </c>
      <c r="HX110" s="238">
        <f t="shared" si="450"/>
        <v>0</v>
      </c>
      <c r="HY110" s="239" t="str">
        <f>IFERROR(IF(HX110&gt;20*HK110,'Referencia Parámetros'!$D$20,IF(HX110&gt;10*HK110,'Referencia Parámetros'!$D$21,IF(HX110&gt;5*HK110,'Referencia Parámetros'!$D$22, IF(HX110&gt;1,'Referencia Parámetros'!$D$23,"NO APLICA")))),"")</f>
        <v/>
      </c>
      <c r="HZ110" s="240" t="str">
        <f t="shared" si="382"/>
        <v/>
      </c>
      <c r="IA110" s="241">
        <f t="shared" si="383"/>
        <v>0</v>
      </c>
      <c r="IB110" s="234">
        <f t="shared" si="451"/>
        <v>0</v>
      </c>
      <c r="IC110" s="234">
        <f t="shared" si="384"/>
        <v>0</v>
      </c>
      <c r="ID110" s="234">
        <f t="shared" si="452"/>
        <v>0</v>
      </c>
      <c r="IE110" s="242">
        <f t="shared" si="453"/>
        <v>0</v>
      </c>
      <c r="IG110" s="234">
        <f t="shared" si="454"/>
        <v>98</v>
      </c>
      <c r="IH110" s="235" t="str">
        <f t="shared" si="385"/>
        <v/>
      </c>
      <c r="II110" s="236" t="str">
        <f>IFERROR(+VLOOKUP(IH110,'Referencia Parámetros'!$A$2:$B$15,2),"")</f>
        <v/>
      </c>
      <c r="IJ110" s="1"/>
      <c r="IK110" s="1"/>
      <c r="IL110" s="136" t="str">
        <f t="shared" si="336"/>
        <v>Completar</v>
      </c>
      <c r="IM110" s="134"/>
      <c r="IN110" s="134"/>
      <c r="IO110" s="134"/>
      <c r="IP110" s="136" t="str">
        <f t="shared" si="337"/>
        <v>Completar</v>
      </c>
      <c r="IQ110" s="137" t="str">
        <f t="shared" si="338"/>
        <v>Completar</v>
      </c>
      <c r="IR110" s="137" t="str">
        <f t="shared" si="339"/>
        <v>Completar</v>
      </c>
      <c r="IS110" s="135"/>
      <c r="IT110" s="136" t="str">
        <f t="shared" si="340"/>
        <v>Completar</v>
      </c>
      <c r="IU110" s="237">
        <f t="shared" si="455"/>
        <v>0</v>
      </c>
      <c r="IV110" s="238">
        <f t="shared" si="456"/>
        <v>0</v>
      </c>
      <c r="IW110" s="239" t="str">
        <f>IFERROR(IF(IV110&gt;20*II110,'Referencia Parámetros'!$D$20,IF(IV110&gt;10*II110,'Referencia Parámetros'!$D$21,IF(IV110&gt;5*II110,'Referencia Parámetros'!$D$22, IF(IV110&gt;1,'Referencia Parámetros'!$D$23,"NO APLICA")))),"")</f>
        <v/>
      </c>
      <c r="IX110" s="240" t="str">
        <f t="shared" si="386"/>
        <v/>
      </c>
      <c r="IY110" s="241">
        <f t="shared" si="387"/>
        <v>0</v>
      </c>
      <c r="IZ110" s="234">
        <f t="shared" si="457"/>
        <v>0</v>
      </c>
      <c r="JA110" s="234">
        <f t="shared" si="388"/>
        <v>0</v>
      </c>
      <c r="JB110" s="234">
        <f t="shared" si="458"/>
        <v>0</v>
      </c>
      <c r="JC110" s="242">
        <f t="shared" si="459"/>
        <v>0</v>
      </c>
      <c r="JD110" s="198"/>
      <c r="JE110" s="234">
        <f t="shared" si="460"/>
        <v>98</v>
      </c>
      <c r="JF110" s="235" t="str">
        <f t="shared" si="389"/>
        <v/>
      </c>
      <c r="JG110" s="236" t="str">
        <f>IFERROR(+VLOOKUP(JF110,'Referencia Parámetros'!$A$2:$B$15,2),"")</f>
        <v/>
      </c>
      <c r="JH110" s="1"/>
      <c r="JI110" s="1"/>
      <c r="JJ110" s="136" t="str">
        <f t="shared" si="341"/>
        <v>Completar</v>
      </c>
      <c r="JK110" s="134"/>
      <c r="JL110" s="134"/>
      <c r="JM110" s="134"/>
      <c r="JN110" s="136" t="str">
        <f t="shared" si="342"/>
        <v>Completar</v>
      </c>
      <c r="JO110" s="137" t="str">
        <f t="shared" si="343"/>
        <v>Completar</v>
      </c>
      <c r="JP110" s="137" t="str">
        <f t="shared" si="344"/>
        <v>Completar</v>
      </c>
      <c r="JQ110" s="135"/>
      <c r="JR110" s="136" t="str">
        <f t="shared" si="345"/>
        <v>Completar</v>
      </c>
      <c r="JS110" s="237">
        <f t="shared" si="461"/>
        <v>0</v>
      </c>
      <c r="JT110" s="238">
        <f t="shared" si="462"/>
        <v>0</v>
      </c>
      <c r="JU110" s="239" t="str">
        <f>IFERROR(IF(JT110&gt;20*JG110,'Referencia Parámetros'!$D$20,IF(JT110&gt;10*JG110,'Referencia Parámetros'!$D$21,IF(JT110&gt;5*JG110,'Referencia Parámetros'!$D$22, IF(JT110&gt;1,'Referencia Parámetros'!$D$23,"NO APLICA")))),"")</f>
        <v/>
      </c>
      <c r="JV110" s="240" t="str">
        <f t="shared" si="390"/>
        <v/>
      </c>
      <c r="JW110" s="241">
        <f t="shared" si="391"/>
        <v>0</v>
      </c>
      <c r="JX110" s="234">
        <f t="shared" si="463"/>
        <v>0</v>
      </c>
      <c r="JY110" s="234">
        <f t="shared" si="392"/>
        <v>0</v>
      </c>
      <c r="JZ110" s="234">
        <f t="shared" si="464"/>
        <v>0</v>
      </c>
      <c r="KA110" s="242">
        <f t="shared" si="465"/>
        <v>0</v>
      </c>
    </row>
    <row r="111" spans="1:287" x14ac:dyDescent="0.25">
      <c r="A111" s="234">
        <f t="shared" si="393"/>
        <v>99</v>
      </c>
      <c r="B111" s="235" t="str">
        <f t="shared" si="394"/>
        <v/>
      </c>
      <c r="C111" s="236" t="str">
        <f>+IFERROR(VLOOKUP(B111,'Referencia Parámetros'!$A$2:$B$18,2),"")</f>
        <v/>
      </c>
      <c r="D111" s="1"/>
      <c r="E111" s="1"/>
      <c r="F111" s="136" t="str">
        <f>IFERROR(+VLOOKUP(D111,'Año 1'!JI$14:JK$113,3,FALSE),"Completar")</f>
        <v>Completar</v>
      </c>
      <c r="G111" s="134"/>
      <c r="H111" s="134"/>
      <c r="I111" s="134"/>
      <c r="J111" s="136" t="str">
        <f>+IFERROR(VLOOKUP(D111,'Año 1'!JI$14:JS$113,7,0),"Completar")</f>
        <v>Completar</v>
      </c>
      <c r="K111" s="137" t="str">
        <f>IFERROR(VLOOKUP(D111,'Año 1'!JI$14:JS$113,8,FALSE),"Completar")</f>
        <v>Completar</v>
      </c>
      <c r="L111" s="137" t="str">
        <f>IFERROR(VLOOKUP(D111,'Año 1'!JI$14:JS$113,9,FALSE),"Completar")</f>
        <v>Completar</v>
      </c>
      <c r="M111" s="135"/>
      <c r="N111" s="136" t="str">
        <f>IFERROR(VLOOKUP(D111,'Año 1'!JI$14:JS$113,11,FALSE),"Completar")</f>
        <v>Completar</v>
      </c>
      <c r="O111" s="237">
        <f t="shared" si="395"/>
        <v>0</v>
      </c>
      <c r="P111" s="238">
        <f t="shared" si="396"/>
        <v>0</v>
      </c>
      <c r="Q111" s="239" t="str">
        <f>IFERROR(IF(P111&gt;20*C111,'Referencia Parámetros'!$D$20,IF(P111&gt;10*C111,'Referencia Parámetros'!$D$21,IF(P111&gt;5*C111,'Referencia Parámetros'!$D$22, IF(P111&gt;1,'Referencia Parámetros'!$D$23,"NO APLICA")))),"")</f>
        <v/>
      </c>
      <c r="R111" s="240" t="str">
        <f t="shared" si="346"/>
        <v/>
      </c>
      <c r="S111" s="241">
        <f t="shared" si="347"/>
        <v>0</v>
      </c>
      <c r="T111" s="234">
        <f t="shared" si="397"/>
        <v>0</v>
      </c>
      <c r="U111" s="234">
        <f t="shared" si="348"/>
        <v>0</v>
      </c>
      <c r="V111" s="234">
        <f t="shared" si="398"/>
        <v>0</v>
      </c>
      <c r="W111" s="242">
        <f t="shared" si="399"/>
        <v>0</v>
      </c>
      <c r="Y111" s="234">
        <f t="shared" si="400"/>
        <v>99</v>
      </c>
      <c r="Z111" s="235" t="str">
        <f t="shared" si="349"/>
        <v/>
      </c>
      <c r="AA111" s="236" t="str">
        <f>IFERROR(VLOOKUP(Z111,'Referencia Parámetros'!$A$2:$B$15,2),"")</f>
        <v/>
      </c>
      <c r="AB111" s="1"/>
      <c r="AC111" s="1"/>
      <c r="AD111" s="136" t="str">
        <f t="shared" si="291"/>
        <v>Completar</v>
      </c>
      <c r="AE111" s="134"/>
      <c r="AF111" s="134"/>
      <c r="AG111" s="134"/>
      <c r="AH111" s="136" t="str">
        <f t="shared" si="292"/>
        <v>Completar</v>
      </c>
      <c r="AI111" s="137" t="str">
        <f t="shared" si="293"/>
        <v>Completar</v>
      </c>
      <c r="AJ111" s="137" t="str">
        <f t="shared" si="294"/>
        <v>Completar</v>
      </c>
      <c r="AK111" s="135"/>
      <c r="AL111" s="136" t="str">
        <f t="shared" si="295"/>
        <v>Completar</v>
      </c>
      <c r="AM111" s="237">
        <f t="shared" si="401"/>
        <v>0</v>
      </c>
      <c r="AN111" s="238">
        <f t="shared" si="402"/>
        <v>0</v>
      </c>
      <c r="AO111" s="239" t="str">
        <f>IFERROR(IF(AN111&gt;20*AA111,'Referencia Parámetros'!$D$20,IF(AN111&gt;10*AA111,'Referencia Parámetros'!$D$21,IF(AN111&gt;5*AA111,'Referencia Parámetros'!$D$22, IF(AN111&gt;1,'Referencia Parámetros'!$D$23,"NO APLICA")))),"")</f>
        <v/>
      </c>
      <c r="AP111" s="240" t="str">
        <f t="shared" si="350"/>
        <v/>
      </c>
      <c r="AQ111" s="241">
        <f t="shared" si="351"/>
        <v>0</v>
      </c>
      <c r="AR111" s="234">
        <f t="shared" si="403"/>
        <v>0</v>
      </c>
      <c r="AS111" s="234">
        <f t="shared" si="352"/>
        <v>0</v>
      </c>
      <c r="AT111" s="234">
        <f t="shared" si="404"/>
        <v>0</v>
      </c>
      <c r="AU111" s="242">
        <f t="shared" si="405"/>
        <v>0</v>
      </c>
      <c r="AW111" s="234">
        <f t="shared" si="406"/>
        <v>99</v>
      </c>
      <c r="AX111" s="235" t="str">
        <f t="shared" si="353"/>
        <v/>
      </c>
      <c r="AY111" s="236" t="str">
        <f>IFERROR(VLOOKUP(AX111,'Referencia Parámetros'!$A$2:$B$15,2),"")</f>
        <v/>
      </c>
      <c r="AZ111" s="1"/>
      <c r="BA111" s="1"/>
      <c r="BB111" s="136" t="str">
        <f t="shared" si="296"/>
        <v>Completar</v>
      </c>
      <c r="BC111" s="134"/>
      <c r="BD111" s="134"/>
      <c r="BE111" s="134"/>
      <c r="BF111" s="136" t="str">
        <f t="shared" si="297"/>
        <v>Completar</v>
      </c>
      <c r="BG111" s="137" t="str">
        <f t="shared" si="298"/>
        <v>Completar</v>
      </c>
      <c r="BH111" s="137" t="str">
        <f t="shared" si="299"/>
        <v>Completar</v>
      </c>
      <c r="BI111" s="135"/>
      <c r="BJ111" s="136" t="str">
        <f t="shared" si="300"/>
        <v>Completar</v>
      </c>
      <c r="BK111" s="237">
        <f t="shared" si="407"/>
        <v>0</v>
      </c>
      <c r="BL111" s="238">
        <f t="shared" si="408"/>
        <v>0</v>
      </c>
      <c r="BM111" s="239" t="str">
        <f>IFERROR(IF(BL111&gt;20*AY111,'Referencia Parámetros'!$D$20,IF(BL111&gt;10*AY111,'Referencia Parámetros'!$D$21,IF(BL111&gt;5*AY111,'Referencia Parámetros'!$D$22, IF(BL111&gt;1,'Referencia Parámetros'!$D$23,"NO APLICA")))),"")</f>
        <v/>
      </c>
      <c r="BN111" s="240" t="str">
        <f t="shared" si="354"/>
        <v/>
      </c>
      <c r="BO111" s="241">
        <f t="shared" si="355"/>
        <v>0</v>
      </c>
      <c r="BP111" s="234">
        <f t="shared" si="409"/>
        <v>0</v>
      </c>
      <c r="BQ111" s="234">
        <f t="shared" si="356"/>
        <v>0</v>
      </c>
      <c r="BR111" s="234">
        <f t="shared" si="410"/>
        <v>0</v>
      </c>
      <c r="BS111" s="242">
        <f t="shared" si="411"/>
        <v>0</v>
      </c>
      <c r="BU111" s="234">
        <f t="shared" si="412"/>
        <v>99</v>
      </c>
      <c r="BV111" s="235" t="str">
        <f t="shared" si="357"/>
        <v/>
      </c>
      <c r="BW111" s="236" t="str">
        <f>IFERROR(VLOOKUP(BV111,'Referencia Parámetros'!$A$2:$B$15,2),"")</f>
        <v/>
      </c>
      <c r="BX111" s="1"/>
      <c r="BY111" s="1"/>
      <c r="BZ111" s="136" t="str">
        <f t="shared" si="301"/>
        <v>Completar</v>
      </c>
      <c r="CA111" s="134"/>
      <c r="CB111" s="134"/>
      <c r="CC111" s="134"/>
      <c r="CD111" s="136" t="str">
        <f t="shared" si="302"/>
        <v>Completar</v>
      </c>
      <c r="CE111" s="137" t="str">
        <f t="shared" si="303"/>
        <v>Completar</v>
      </c>
      <c r="CF111" s="137" t="str">
        <f t="shared" si="304"/>
        <v>Completar</v>
      </c>
      <c r="CG111" s="135"/>
      <c r="CH111" s="136" t="str">
        <f t="shared" si="305"/>
        <v>Completar</v>
      </c>
      <c r="CI111" s="237">
        <f t="shared" si="413"/>
        <v>0</v>
      </c>
      <c r="CJ111" s="238">
        <f t="shared" si="414"/>
        <v>0</v>
      </c>
      <c r="CK111" s="239" t="str">
        <f>IFERROR(IF(CJ111&gt;20*BW111,'Referencia Parámetros'!$D$20,IF(CJ111&gt;10*BW111,'Referencia Parámetros'!$D$21,IF(CJ111&gt;5*BW111,'Referencia Parámetros'!$D$22, IF(CJ111&gt;1,'Referencia Parámetros'!$D$23,"NO APLICA")))),"")</f>
        <v/>
      </c>
      <c r="CL111" s="240" t="str">
        <f t="shared" si="358"/>
        <v/>
      </c>
      <c r="CM111" s="241">
        <f t="shared" si="359"/>
        <v>0</v>
      </c>
      <c r="CN111" s="234">
        <f t="shared" si="415"/>
        <v>0</v>
      </c>
      <c r="CO111" s="234">
        <f t="shared" si="360"/>
        <v>0</v>
      </c>
      <c r="CP111" s="234">
        <f t="shared" si="416"/>
        <v>0</v>
      </c>
      <c r="CQ111" s="242">
        <f t="shared" si="417"/>
        <v>0</v>
      </c>
      <c r="CS111" s="234">
        <f t="shared" si="418"/>
        <v>99</v>
      </c>
      <c r="CT111" s="235" t="str">
        <f t="shared" si="361"/>
        <v/>
      </c>
      <c r="CU111" s="236" t="str">
        <f>IFERROR(+VLOOKUP(CT111,'Referencia Parámetros'!$A$2:$B$15,2),"")</f>
        <v/>
      </c>
      <c r="CV111" s="1"/>
      <c r="CW111" s="1"/>
      <c r="CX111" s="136" t="str">
        <f t="shared" si="306"/>
        <v>Completar</v>
      </c>
      <c r="CY111" s="134"/>
      <c r="CZ111" s="134"/>
      <c r="DA111" s="134"/>
      <c r="DB111" s="136" t="str">
        <f t="shared" si="307"/>
        <v>Completar</v>
      </c>
      <c r="DC111" s="137" t="str">
        <f t="shared" si="308"/>
        <v>Completar</v>
      </c>
      <c r="DD111" s="137" t="str">
        <f t="shared" si="309"/>
        <v>Completar</v>
      </c>
      <c r="DE111" s="135"/>
      <c r="DF111" s="136" t="str">
        <f t="shared" si="310"/>
        <v>Completar</v>
      </c>
      <c r="DG111" s="237">
        <f t="shared" si="419"/>
        <v>0</v>
      </c>
      <c r="DH111" s="238">
        <f t="shared" si="420"/>
        <v>0</v>
      </c>
      <c r="DI111" s="239" t="str">
        <f>IFERROR(IF(DH111&gt;20*CU111,'Referencia Parámetros'!$D$20,IF(DH111&gt;10*CU111,'Referencia Parámetros'!$D$21,IF(DH111&gt;5*CU111,'Referencia Parámetros'!$D$22, IF(DH111&gt;1,'Referencia Parámetros'!$D$23,"NO APLICA")))),"")</f>
        <v/>
      </c>
      <c r="DJ111" s="240" t="str">
        <f t="shared" si="362"/>
        <v/>
      </c>
      <c r="DK111" s="241">
        <f t="shared" si="363"/>
        <v>0</v>
      </c>
      <c r="DL111" s="234">
        <f t="shared" si="421"/>
        <v>0</v>
      </c>
      <c r="DM111" s="234">
        <f t="shared" si="364"/>
        <v>0</v>
      </c>
      <c r="DN111" s="234">
        <f t="shared" si="422"/>
        <v>0</v>
      </c>
      <c r="DO111" s="242">
        <f t="shared" si="423"/>
        <v>0</v>
      </c>
      <c r="DQ111" s="234">
        <f t="shared" si="424"/>
        <v>99</v>
      </c>
      <c r="DR111" s="235" t="str">
        <f t="shared" si="365"/>
        <v/>
      </c>
      <c r="DS111" s="236" t="str">
        <f>IFERROR(+VLOOKUP(DR111,'Referencia Parámetros'!$A$2:$B$15,2),"")</f>
        <v/>
      </c>
      <c r="DT111" s="1"/>
      <c r="DU111" s="1"/>
      <c r="DV111" s="136" t="str">
        <f t="shared" si="311"/>
        <v>Completar</v>
      </c>
      <c r="DW111" s="134"/>
      <c r="DX111" s="134"/>
      <c r="DY111" s="134"/>
      <c r="DZ111" s="136" t="str">
        <f t="shared" si="312"/>
        <v>Completar</v>
      </c>
      <c r="EA111" s="137" t="str">
        <f t="shared" si="313"/>
        <v>Completar</v>
      </c>
      <c r="EB111" s="137" t="str">
        <f t="shared" si="314"/>
        <v>Completar</v>
      </c>
      <c r="EC111" s="135"/>
      <c r="ED111" s="136" t="str">
        <f t="shared" si="315"/>
        <v>Completar</v>
      </c>
      <c r="EE111" s="237">
        <f t="shared" si="425"/>
        <v>0</v>
      </c>
      <c r="EF111" s="238">
        <f t="shared" si="426"/>
        <v>0</v>
      </c>
      <c r="EG111" s="239" t="str">
        <f>IFERROR(IF(EF111&gt;20*DS111,'Referencia Parámetros'!$D$20,IF(EF111&gt;10*DS111,'Referencia Parámetros'!$D$21,IF(EF111&gt;5*DS111,'Referencia Parámetros'!$D$22, IF(EF111&gt;1,'Referencia Parámetros'!$D$23,"NO APLICA")))),"")</f>
        <v/>
      </c>
      <c r="EH111" s="240" t="str">
        <f t="shared" si="366"/>
        <v/>
      </c>
      <c r="EI111" s="241">
        <f t="shared" si="367"/>
        <v>0</v>
      </c>
      <c r="EJ111" s="234">
        <f t="shared" si="427"/>
        <v>0</v>
      </c>
      <c r="EK111" s="234">
        <f t="shared" si="368"/>
        <v>0</v>
      </c>
      <c r="EL111" s="234">
        <f t="shared" si="428"/>
        <v>0</v>
      </c>
      <c r="EM111" s="242">
        <f t="shared" si="429"/>
        <v>0</v>
      </c>
      <c r="EO111" s="234">
        <f t="shared" si="430"/>
        <v>99</v>
      </c>
      <c r="EP111" s="235" t="str">
        <f t="shared" si="369"/>
        <v/>
      </c>
      <c r="EQ111" s="236" t="str">
        <f>IFERROR(+VLOOKUP(EP111,'Referencia Parámetros'!$A$2:$B$15,2),"")</f>
        <v/>
      </c>
      <c r="ER111" s="1"/>
      <c r="ES111" s="1"/>
      <c r="ET111" s="136" t="str">
        <f t="shared" si="316"/>
        <v>Completar</v>
      </c>
      <c r="EU111" s="134"/>
      <c r="EV111" s="134"/>
      <c r="EW111" s="134"/>
      <c r="EX111" s="136" t="str">
        <f t="shared" si="317"/>
        <v>Completar</v>
      </c>
      <c r="EY111" s="137" t="str">
        <f t="shared" si="318"/>
        <v>Completar</v>
      </c>
      <c r="EZ111" s="137" t="str">
        <f t="shared" si="319"/>
        <v>Completar</v>
      </c>
      <c r="FA111" s="135"/>
      <c r="FB111" s="136" t="str">
        <f t="shared" si="320"/>
        <v>Completar</v>
      </c>
      <c r="FC111" s="237">
        <f t="shared" si="431"/>
        <v>0</v>
      </c>
      <c r="FD111" s="238">
        <f t="shared" si="432"/>
        <v>0</v>
      </c>
      <c r="FE111" s="239" t="str">
        <f>IFERROR(IF(FD111&gt;20*EQ111,'Referencia Parámetros'!$D$20,IF(FD111&gt;10*EQ111,'Referencia Parámetros'!$D$21,IF(FD111&gt;5*EQ111,'Referencia Parámetros'!$D$22, IF(FD111&gt;1,'Referencia Parámetros'!$D$23,"NO APLICA")))),"")</f>
        <v/>
      </c>
      <c r="FF111" s="240" t="str">
        <f t="shared" si="370"/>
        <v/>
      </c>
      <c r="FG111" s="241">
        <f t="shared" si="371"/>
        <v>0</v>
      </c>
      <c r="FH111" s="234">
        <f t="shared" si="433"/>
        <v>0</v>
      </c>
      <c r="FI111" s="234">
        <f t="shared" si="372"/>
        <v>0</v>
      </c>
      <c r="FJ111" s="234">
        <f t="shared" si="434"/>
        <v>0</v>
      </c>
      <c r="FK111" s="242">
        <f t="shared" si="435"/>
        <v>0</v>
      </c>
      <c r="FM111" s="234">
        <f t="shared" si="436"/>
        <v>99</v>
      </c>
      <c r="FN111" s="235" t="str">
        <f t="shared" si="373"/>
        <v/>
      </c>
      <c r="FO111" s="236" t="str">
        <f>IFERROR(+VLOOKUP(FN111,'Referencia Parámetros'!$A$2:$B$15,2),"")</f>
        <v/>
      </c>
      <c r="FP111" s="1"/>
      <c r="FQ111" s="1"/>
      <c r="FR111" s="136" t="str">
        <f t="shared" si="321"/>
        <v>Completar</v>
      </c>
      <c r="FS111" s="134"/>
      <c r="FT111" s="134"/>
      <c r="FU111" s="134"/>
      <c r="FV111" s="136" t="str">
        <f t="shared" si="322"/>
        <v>Completar</v>
      </c>
      <c r="FW111" s="137" t="str">
        <f t="shared" si="323"/>
        <v>Completar</v>
      </c>
      <c r="FX111" s="137" t="str">
        <f t="shared" si="324"/>
        <v>Completar</v>
      </c>
      <c r="FY111" s="135"/>
      <c r="FZ111" s="136" t="str">
        <f t="shared" si="325"/>
        <v>Completar</v>
      </c>
      <c r="GA111" s="237">
        <f t="shared" si="437"/>
        <v>0</v>
      </c>
      <c r="GB111" s="238">
        <f t="shared" si="438"/>
        <v>0</v>
      </c>
      <c r="GC111" s="239" t="str">
        <f>IFERROR(IF(GB111&gt;20*FO111,'Referencia Parámetros'!$D$20,IF(GB111&gt;10*FO111,'Referencia Parámetros'!$D$21,IF(GB111&gt;5*FO111,'Referencia Parámetros'!$D$22, IF(GB111&gt;1,'Referencia Parámetros'!$D$23,"NO APLICA")))),"")</f>
        <v/>
      </c>
      <c r="GD111" s="240" t="str">
        <f t="shared" si="374"/>
        <v/>
      </c>
      <c r="GE111" s="241">
        <f t="shared" si="375"/>
        <v>0</v>
      </c>
      <c r="GF111" s="234">
        <f t="shared" si="439"/>
        <v>0</v>
      </c>
      <c r="GG111" s="234">
        <f t="shared" si="376"/>
        <v>0</v>
      </c>
      <c r="GH111" s="234">
        <f t="shared" si="440"/>
        <v>0</v>
      </c>
      <c r="GI111" s="242">
        <f t="shared" si="441"/>
        <v>0</v>
      </c>
      <c r="GK111" s="234">
        <f t="shared" si="442"/>
        <v>99</v>
      </c>
      <c r="GL111" s="235" t="str">
        <f t="shared" si="377"/>
        <v/>
      </c>
      <c r="GM111" s="236" t="str">
        <f>IFERROR(+VLOOKUP(GL111,'Referencia Parámetros'!$A$2:$B$15,2),"")</f>
        <v/>
      </c>
      <c r="GN111" s="1"/>
      <c r="GO111" s="1"/>
      <c r="GP111" s="136" t="str">
        <f t="shared" si="326"/>
        <v>Completar</v>
      </c>
      <c r="GQ111" s="134"/>
      <c r="GR111" s="134"/>
      <c r="GS111" s="134"/>
      <c r="GT111" s="136" t="str">
        <f t="shared" si="327"/>
        <v>Completar</v>
      </c>
      <c r="GU111" s="137" t="str">
        <f t="shared" si="328"/>
        <v>Completar</v>
      </c>
      <c r="GV111" s="137" t="str">
        <f t="shared" si="329"/>
        <v>Completar</v>
      </c>
      <c r="GW111" s="135"/>
      <c r="GX111" s="136" t="str">
        <f t="shared" si="330"/>
        <v>Completar</v>
      </c>
      <c r="GY111" s="237">
        <f t="shared" si="443"/>
        <v>0</v>
      </c>
      <c r="GZ111" s="238">
        <f t="shared" si="444"/>
        <v>0</v>
      </c>
      <c r="HA111" s="239" t="str">
        <f>IFERROR(IF(GZ111&gt;20*GM111,'Referencia Parámetros'!$D$20,IF(GZ111&gt;10*GM111,'Referencia Parámetros'!$D$21,IF(GZ111&gt;5*GM111,'Referencia Parámetros'!$D$22, IF(GZ111&gt;1,'Referencia Parámetros'!$D$23,"NO APLICA")))),"")</f>
        <v/>
      </c>
      <c r="HB111" s="240" t="str">
        <f t="shared" si="378"/>
        <v/>
      </c>
      <c r="HC111" s="241">
        <f t="shared" si="379"/>
        <v>0</v>
      </c>
      <c r="HD111" s="234">
        <f t="shared" si="445"/>
        <v>0</v>
      </c>
      <c r="HE111" s="234">
        <f t="shared" si="380"/>
        <v>0</v>
      </c>
      <c r="HF111" s="234">
        <f t="shared" si="446"/>
        <v>0</v>
      </c>
      <c r="HG111" s="242">
        <f t="shared" si="447"/>
        <v>0</v>
      </c>
      <c r="HI111" s="234">
        <f t="shared" si="448"/>
        <v>99</v>
      </c>
      <c r="HJ111" s="235" t="str">
        <f t="shared" si="381"/>
        <v/>
      </c>
      <c r="HK111" s="236" t="str">
        <f>IFERROR(+VLOOKUP(HJ111,'Referencia Parámetros'!$A$2:$B$15,2),"")</f>
        <v/>
      </c>
      <c r="HL111" s="1"/>
      <c r="HM111" s="1"/>
      <c r="HN111" s="136" t="str">
        <f t="shared" si="331"/>
        <v>Completar</v>
      </c>
      <c r="HO111" s="134"/>
      <c r="HP111" s="134"/>
      <c r="HQ111" s="134"/>
      <c r="HR111" s="136" t="str">
        <f t="shared" si="332"/>
        <v>Completar</v>
      </c>
      <c r="HS111" s="137" t="str">
        <f t="shared" si="333"/>
        <v>Completar</v>
      </c>
      <c r="HT111" s="137" t="str">
        <f t="shared" si="334"/>
        <v>Completar</v>
      </c>
      <c r="HU111" s="135"/>
      <c r="HV111" s="136" t="str">
        <f t="shared" si="335"/>
        <v>Completar</v>
      </c>
      <c r="HW111" s="237">
        <f t="shared" si="449"/>
        <v>0</v>
      </c>
      <c r="HX111" s="238">
        <f t="shared" si="450"/>
        <v>0</v>
      </c>
      <c r="HY111" s="239" t="str">
        <f>IFERROR(IF(HX111&gt;20*HK111,'Referencia Parámetros'!$D$20,IF(HX111&gt;10*HK111,'Referencia Parámetros'!$D$21,IF(HX111&gt;5*HK111,'Referencia Parámetros'!$D$22, IF(HX111&gt;1,'Referencia Parámetros'!$D$23,"NO APLICA")))),"")</f>
        <v/>
      </c>
      <c r="HZ111" s="240" t="str">
        <f t="shared" si="382"/>
        <v/>
      </c>
      <c r="IA111" s="241">
        <f t="shared" si="383"/>
        <v>0</v>
      </c>
      <c r="IB111" s="234">
        <f t="shared" si="451"/>
        <v>0</v>
      </c>
      <c r="IC111" s="234">
        <f t="shared" si="384"/>
        <v>0</v>
      </c>
      <c r="ID111" s="234">
        <f t="shared" si="452"/>
        <v>0</v>
      </c>
      <c r="IE111" s="242">
        <f t="shared" si="453"/>
        <v>0</v>
      </c>
      <c r="IG111" s="234">
        <f t="shared" si="454"/>
        <v>99</v>
      </c>
      <c r="IH111" s="235" t="str">
        <f t="shared" si="385"/>
        <v/>
      </c>
      <c r="II111" s="236" t="str">
        <f>IFERROR(+VLOOKUP(IH111,'Referencia Parámetros'!$A$2:$B$15,2),"")</f>
        <v/>
      </c>
      <c r="IJ111" s="1"/>
      <c r="IK111" s="1"/>
      <c r="IL111" s="136" t="str">
        <f t="shared" si="336"/>
        <v>Completar</v>
      </c>
      <c r="IM111" s="134"/>
      <c r="IN111" s="134"/>
      <c r="IO111" s="134"/>
      <c r="IP111" s="136" t="str">
        <f t="shared" si="337"/>
        <v>Completar</v>
      </c>
      <c r="IQ111" s="137" t="str">
        <f t="shared" si="338"/>
        <v>Completar</v>
      </c>
      <c r="IR111" s="137" t="str">
        <f t="shared" si="339"/>
        <v>Completar</v>
      </c>
      <c r="IS111" s="135"/>
      <c r="IT111" s="136" t="str">
        <f t="shared" si="340"/>
        <v>Completar</v>
      </c>
      <c r="IU111" s="237">
        <f t="shared" si="455"/>
        <v>0</v>
      </c>
      <c r="IV111" s="238">
        <f t="shared" si="456"/>
        <v>0</v>
      </c>
      <c r="IW111" s="239" t="str">
        <f>IFERROR(IF(IV111&gt;20*II111,'Referencia Parámetros'!$D$20,IF(IV111&gt;10*II111,'Referencia Parámetros'!$D$21,IF(IV111&gt;5*II111,'Referencia Parámetros'!$D$22, IF(IV111&gt;1,'Referencia Parámetros'!$D$23,"NO APLICA")))),"")</f>
        <v/>
      </c>
      <c r="IX111" s="240" t="str">
        <f t="shared" si="386"/>
        <v/>
      </c>
      <c r="IY111" s="241">
        <f t="shared" si="387"/>
        <v>0</v>
      </c>
      <c r="IZ111" s="234">
        <f t="shared" si="457"/>
        <v>0</v>
      </c>
      <c r="JA111" s="234">
        <f t="shared" si="388"/>
        <v>0</v>
      </c>
      <c r="JB111" s="234">
        <f t="shared" si="458"/>
        <v>0</v>
      </c>
      <c r="JC111" s="242">
        <f t="shared" si="459"/>
        <v>0</v>
      </c>
      <c r="JD111" s="198"/>
      <c r="JE111" s="234">
        <f t="shared" si="460"/>
        <v>99</v>
      </c>
      <c r="JF111" s="235" t="str">
        <f t="shared" si="389"/>
        <v/>
      </c>
      <c r="JG111" s="236" t="str">
        <f>IFERROR(+VLOOKUP(JF111,'Referencia Parámetros'!$A$2:$B$15,2),"")</f>
        <v/>
      </c>
      <c r="JH111" s="1"/>
      <c r="JI111" s="1"/>
      <c r="JJ111" s="136" t="str">
        <f t="shared" si="341"/>
        <v>Completar</v>
      </c>
      <c r="JK111" s="134"/>
      <c r="JL111" s="134"/>
      <c r="JM111" s="134"/>
      <c r="JN111" s="136" t="str">
        <f t="shared" si="342"/>
        <v>Completar</v>
      </c>
      <c r="JO111" s="137" t="str">
        <f t="shared" si="343"/>
        <v>Completar</v>
      </c>
      <c r="JP111" s="137" t="str">
        <f t="shared" si="344"/>
        <v>Completar</v>
      </c>
      <c r="JQ111" s="135"/>
      <c r="JR111" s="136" t="str">
        <f t="shared" si="345"/>
        <v>Completar</v>
      </c>
      <c r="JS111" s="237">
        <f t="shared" si="461"/>
        <v>0</v>
      </c>
      <c r="JT111" s="238">
        <f t="shared" si="462"/>
        <v>0</v>
      </c>
      <c r="JU111" s="239" t="str">
        <f>IFERROR(IF(JT111&gt;20*JG111,'Referencia Parámetros'!$D$20,IF(JT111&gt;10*JG111,'Referencia Parámetros'!$D$21,IF(JT111&gt;5*JG111,'Referencia Parámetros'!$D$22, IF(JT111&gt;1,'Referencia Parámetros'!$D$23,"NO APLICA")))),"")</f>
        <v/>
      </c>
      <c r="JV111" s="240" t="str">
        <f t="shared" si="390"/>
        <v/>
      </c>
      <c r="JW111" s="241">
        <f t="shared" si="391"/>
        <v>0</v>
      </c>
      <c r="JX111" s="234">
        <f t="shared" si="463"/>
        <v>0</v>
      </c>
      <c r="JY111" s="234">
        <f t="shared" si="392"/>
        <v>0</v>
      </c>
      <c r="JZ111" s="234">
        <f t="shared" si="464"/>
        <v>0</v>
      </c>
      <c r="KA111" s="242">
        <f t="shared" si="465"/>
        <v>0</v>
      </c>
    </row>
    <row r="112" spans="1:287" x14ac:dyDescent="0.25">
      <c r="A112" s="234">
        <f t="shared" si="393"/>
        <v>100</v>
      </c>
      <c r="B112" s="235" t="str">
        <f t="shared" si="394"/>
        <v/>
      </c>
      <c r="C112" s="236" t="str">
        <f>+IFERROR(VLOOKUP(B112,'Referencia Parámetros'!$A$2:$B$18,2),"")</f>
        <v/>
      </c>
      <c r="D112" s="1"/>
      <c r="E112" s="1"/>
      <c r="F112" s="136" t="str">
        <f>IFERROR(+VLOOKUP(D112,'Año 1'!JI$14:JK$113,3,FALSE),"Completar")</f>
        <v>Completar</v>
      </c>
      <c r="G112" s="134"/>
      <c r="H112" s="134"/>
      <c r="I112" s="134"/>
      <c r="J112" s="136" t="str">
        <f>+IFERROR(VLOOKUP(D112,'Año 1'!JI$14:JS$113,7,0),"Completar")</f>
        <v>Completar</v>
      </c>
      <c r="K112" s="137" t="str">
        <f>IFERROR(VLOOKUP(D112,'Año 1'!JI$14:JS$113,8,FALSE),"Completar")</f>
        <v>Completar</v>
      </c>
      <c r="L112" s="137" t="str">
        <f>IFERROR(VLOOKUP(D112,'Año 1'!JI$14:JS$113,9,FALSE),"Completar")</f>
        <v>Completar</v>
      </c>
      <c r="M112" s="135"/>
      <c r="N112" s="136" t="str">
        <f>IFERROR(VLOOKUP(D112,'Año 1'!JI$14:JS$113,11,FALSE),"Completar")</f>
        <v>Completar</v>
      </c>
      <c r="O112" s="237">
        <f t="shared" si="395"/>
        <v>0</v>
      </c>
      <c r="P112" s="238">
        <f t="shared" si="396"/>
        <v>0</v>
      </c>
      <c r="Q112" s="239" t="str">
        <f>IFERROR(IF(P112&gt;20*C112,'Referencia Parámetros'!$D$20,IF(P112&gt;10*C112,'Referencia Parámetros'!$D$21,IF(P112&gt;5*C112,'Referencia Parámetros'!$D$22, IF(P112&gt;1,'Referencia Parámetros'!$D$23,"NO APLICA")))),"")</f>
        <v/>
      </c>
      <c r="R112" s="240" t="str">
        <f t="shared" si="346"/>
        <v/>
      </c>
      <c r="S112" s="241">
        <f t="shared" si="347"/>
        <v>0</v>
      </c>
      <c r="T112" s="234">
        <f t="shared" si="397"/>
        <v>0</v>
      </c>
      <c r="U112" s="234">
        <f t="shared" si="348"/>
        <v>0</v>
      </c>
      <c r="V112" s="234">
        <f t="shared" si="398"/>
        <v>0</v>
      </c>
      <c r="W112" s="242">
        <f t="shared" si="399"/>
        <v>0</v>
      </c>
      <c r="Y112" s="234">
        <f t="shared" si="400"/>
        <v>100</v>
      </c>
      <c r="Z112" s="235" t="str">
        <f t="shared" si="349"/>
        <v/>
      </c>
      <c r="AA112" s="236" t="str">
        <f>IFERROR(VLOOKUP(Z112,'Referencia Parámetros'!$A$2:$B$15,2),"")</f>
        <v/>
      </c>
      <c r="AB112" s="1"/>
      <c r="AC112" s="1"/>
      <c r="AD112" s="136" t="str">
        <f t="shared" si="291"/>
        <v>Completar</v>
      </c>
      <c r="AE112" s="134"/>
      <c r="AF112" s="134"/>
      <c r="AG112" s="134"/>
      <c r="AH112" s="136" t="str">
        <f t="shared" si="292"/>
        <v>Completar</v>
      </c>
      <c r="AI112" s="137" t="str">
        <f t="shared" si="293"/>
        <v>Completar</v>
      </c>
      <c r="AJ112" s="137" t="str">
        <f t="shared" si="294"/>
        <v>Completar</v>
      </c>
      <c r="AK112" s="135"/>
      <c r="AL112" s="136" t="str">
        <f t="shared" si="295"/>
        <v>Completar</v>
      </c>
      <c r="AM112" s="237">
        <f t="shared" si="401"/>
        <v>0</v>
      </c>
      <c r="AN112" s="238">
        <f t="shared" si="402"/>
        <v>0</v>
      </c>
      <c r="AO112" s="239" t="str">
        <f>IFERROR(IF(AN112&gt;20*AA112,'Referencia Parámetros'!$D$20,IF(AN112&gt;10*AA112,'Referencia Parámetros'!$D$21,IF(AN112&gt;5*AA112,'Referencia Parámetros'!$D$22, IF(AN112&gt;1,'Referencia Parámetros'!$D$23,"NO APLICA")))),"")</f>
        <v/>
      </c>
      <c r="AP112" s="240" t="str">
        <f t="shared" si="350"/>
        <v/>
      </c>
      <c r="AQ112" s="241">
        <f t="shared" si="351"/>
        <v>0</v>
      </c>
      <c r="AR112" s="234">
        <f t="shared" si="403"/>
        <v>0</v>
      </c>
      <c r="AS112" s="234">
        <f t="shared" si="352"/>
        <v>0</v>
      </c>
      <c r="AT112" s="234">
        <f t="shared" si="404"/>
        <v>0</v>
      </c>
      <c r="AU112" s="242">
        <f t="shared" si="405"/>
        <v>0</v>
      </c>
      <c r="AW112" s="234">
        <f t="shared" si="406"/>
        <v>100</v>
      </c>
      <c r="AX112" s="235" t="str">
        <f t="shared" si="353"/>
        <v/>
      </c>
      <c r="AY112" s="236" t="str">
        <f>IFERROR(VLOOKUP(AX112,'Referencia Parámetros'!$A$2:$B$15,2),"")</f>
        <v/>
      </c>
      <c r="AZ112" s="1"/>
      <c r="BA112" s="1"/>
      <c r="BB112" s="136" t="str">
        <f t="shared" si="296"/>
        <v>Completar</v>
      </c>
      <c r="BC112" s="134"/>
      <c r="BD112" s="134"/>
      <c r="BE112" s="134"/>
      <c r="BF112" s="136" t="str">
        <f t="shared" si="297"/>
        <v>Completar</v>
      </c>
      <c r="BG112" s="137" t="str">
        <f t="shared" si="298"/>
        <v>Completar</v>
      </c>
      <c r="BH112" s="137" t="str">
        <f t="shared" si="299"/>
        <v>Completar</v>
      </c>
      <c r="BI112" s="135"/>
      <c r="BJ112" s="136" t="str">
        <f t="shared" si="300"/>
        <v>Completar</v>
      </c>
      <c r="BK112" s="237">
        <f t="shared" si="407"/>
        <v>0</v>
      </c>
      <c r="BL112" s="238">
        <f t="shared" si="408"/>
        <v>0</v>
      </c>
      <c r="BM112" s="239" t="str">
        <f>IFERROR(IF(BL112&gt;20*AY112,'Referencia Parámetros'!$D$20,IF(BL112&gt;10*AY112,'Referencia Parámetros'!$D$21,IF(BL112&gt;5*AY112,'Referencia Parámetros'!$D$22, IF(BL112&gt;1,'Referencia Parámetros'!$D$23,"NO APLICA")))),"")</f>
        <v/>
      </c>
      <c r="BN112" s="240" t="str">
        <f t="shared" si="354"/>
        <v/>
      </c>
      <c r="BO112" s="241">
        <f t="shared" si="355"/>
        <v>0</v>
      </c>
      <c r="BP112" s="234">
        <f t="shared" si="409"/>
        <v>0</v>
      </c>
      <c r="BQ112" s="234">
        <f t="shared" si="356"/>
        <v>0</v>
      </c>
      <c r="BR112" s="234">
        <f t="shared" si="410"/>
        <v>0</v>
      </c>
      <c r="BS112" s="242">
        <f t="shared" si="411"/>
        <v>0</v>
      </c>
      <c r="BU112" s="234">
        <f t="shared" si="412"/>
        <v>100</v>
      </c>
      <c r="BV112" s="235" t="str">
        <f t="shared" si="357"/>
        <v/>
      </c>
      <c r="BW112" s="236" t="str">
        <f>IFERROR(VLOOKUP(BV112,'Referencia Parámetros'!$A$2:$B$15,2),"")</f>
        <v/>
      </c>
      <c r="BX112" s="1"/>
      <c r="BY112" s="1"/>
      <c r="BZ112" s="136" t="str">
        <f t="shared" si="301"/>
        <v>Completar</v>
      </c>
      <c r="CA112" s="134"/>
      <c r="CB112" s="134"/>
      <c r="CC112" s="134"/>
      <c r="CD112" s="136" t="str">
        <f t="shared" si="302"/>
        <v>Completar</v>
      </c>
      <c r="CE112" s="137" t="str">
        <f t="shared" si="303"/>
        <v>Completar</v>
      </c>
      <c r="CF112" s="137" t="str">
        <f t="shared" si="304"/>
        <v>Completar</v>
      </c>
      <c r="CG112" s="135"/>
      <c r="CH112" s="136" t="str">
        <f t="shared" si="305"/>
        <v>Completar</v>
      </c>
      <c r="CI112" s="237">
        <f t="shared" si="413"/>
        <v>0</v>
      </c>
      <c r="CJ112" s="238">
        <f t="shared" si="414"/>
        <v>0</v>
      </c>
      <c r="CK112" s="239" t="str">
        <f>IFERROR(IF(CJ112&gt;20*BW112,'Referencia Parámetros'!$D$20,IF(CJ112&gt;10*BW112,'Referencia Parámetros'!$D$21,IF(CJ112&gt;5*BW112,'Referencia Parámetros'!$D$22, IF(CJ112&gt;1,'Referencia Parámetros'!$D$23,"NO APLICA")))),"")</f>
        <v/>
      </c>
      <c r="CL112" s="240" t="str">
        <f t="shared" si="358"/>
        <v/>
      </c>
      <c r="CM112" s="241">
        <f t="shared" si="359"/>
        <v>0</v>
      </c>
      <c r="CN112" s="234">
        <f t="shared" si="415"/>
        <v>0</v>
      </c>
      <c r="CO112" s="234">
        <f t="shared" si="360"/>
        <v>0</v>
      </c>
      <c r="CP112" s="234">
        <f t="shared" si="416"/>
        <v>0</v>
      </c>
      <c r="CQ112" s="242">
        <f t="shared" si="417"/>
        <v>0</v>
      </c>
      <c r="CS112" s="234">
        <f t="shared" si="418"/>
        <v>100</v>
      </c>
      <c r="CT112" s="235" t="str">
        <f t="shared" si="361"/>
        <v/>
      </c>
      <c r="CU112" s="236" t="str">
        <f>IFERROR(+VLOOKUP(CT112,'Referencia Parámetros'!$A$2:$B$15,2),"")</f>
        <v/>
      </c>
      <c r="CV112" s="1"/>
      <c r="CW112" s="1"/>
      <c r="CX112" s="136" t="str">
        <f t="shared" si="306"/>
        <v>Completar</v>
      </c>
      <c r="CY112" s="134"/>
      <c r="CZ112" s="134"/>
      <c r="DA112" s="134"/>
      <c r="DB112" s="136" t="str">
        <f t="shared" si="307"/>
        <v>Completar</v>
      </c>
      <c r="DC112" s="137" t="str">
        <f t="shared" si="308"/>
        <v>Completar</v>
      </c>
      <c r="DD112" s="137" t="str">
        <f t="shared" si="309"/>
        <v>Completar</v>
      </c>
      <c r="DE112" s="135"/>
      <c r="DF112" s="136" t="str">
        <f t="shared" si="310"/>
        <v>Completar</v>
      </c>
      <c r="DG112" s="237">
        <f t="shared" si="419"/>
        <v>0</v>
      </c>
      <c r="DH112" s="238">
        <f t="shared" si="420"/>
        <v>0</v>
      </c>
      <c r="DI112" s="239" t="str">
        <f>IFERROR(IF(DH112&gt;20*CU112,'Referencia Parámetros'!$D$20,IF(DH112&gt;10*CU112,'Referencia Parámetros'!$D$21,IF(DH112&gt;5*CU112,'Referencia Parámetros'!$D$22, IF(DH112&gt;1,'Referencia Parámetros'!$D$23,"NO APLICA")))),"")</f>
        <v/>
      </c>
      <c r="DJ112" s="240" t="str">
        <f t="shared" si="362"/>
        <v/>
      </c>
      <c r="DK112" s="241">
        <f t="shared" si="363"/>
        <v>0</v>
      </c>
      <c r="DL112" s="234">
        <f t="shared" si="421"/>
        <v>0</v>
      </c>
      <c r="DM112" s="234">
        <f t="shared" si="364"/>
        <v>0</v>
      </c>
      <c r="DN112" s="234">
        <f t="shared" si="422"/>
        <v>0</v>
      </c>
      <c r="DO112" s="242">
        <f t="shared" si="423"/>
        <v>0</v>
      </c>
      <c r="DQ112" s="234">
        <f t="shared" si="424"/>
        <v>100</v>
      </c>
      <c r="DR112" s="235" t="str">
        <f t="shared" si="365"/>
        <v/>
      </c>
      <c r="DS112" s="236" t="str">
        <f>IFERROR(+VLOOKUP(DR112,'Referencia Parámetros'!$A$2:$B$15,2),"")</f>
        <v/>
      </c>
      <c r="DT112" s="1"/>
      <c r="DU112" s="1"/>
      <c r="DV112" s="136" t="str">
        <f t="shared" si="311"/>
        <v>Completar</v>
      </c>
      <c r="DW112" s="134"/>
      <c r="DX112" s="134"/>
      <c r="DY112" s="134"/>
      <c r="DZ112" s="136" t="str">
        <f t="shared" si="312"/>
        <v>Completar</v>
      </c>
      <c r="EA112" s="137" t="str">
        <f t="shared" si="313"/>
        <v>Completar</v>
      </c>
      <c r="EB112" s="137" t="str">
        <f t="shared" si="314"/>
        <v>Completar</v>
      </c>
      <c r="EC112" s="135"/>
      <c r="ED112" s="136" t="str">
        <f t="shared" si="315"/>
        <v>Completar</v>
      </c>
      <c r="EE112" s="237">
        <f t="shared" si="425"/>
        <v>0</v>
      </c>
      <c r="EF112" s="238">
        <f t="shared" si="426"/>
        <v>0</v>
      </c>
      <c r="EG112" s="239" t="str">
        <f>IFERROR(IF(EF112&gt;20*DS112,'Referencia Parámetros'!$D$20,IF(EF112&gt;10*DS112,'Referencia Parámetros'!$D$21,IF(EF112&gt;5*DS112,'Referencia Parámetros'!$D$22, IF(EF112&gt;1,'Referencia Parámetros'!$D$23,"NO APLICA")))),"")</f>
        <v/>
      </c>
      <c r="EH112" s="240" t="str">
        <f t="shared" si="366"/>
        <v/>
      </c>
      <c r="EI112" s="241">
        <f t="shared" si="367"/>
        <v>0</v>
      </c>
      <c r="EJ112" s="234">
        <f t="shared" si="427"/>
        <v>0</v>
      </c>
      <c r="EK112" s="234">
        <f t="shared" si="368"/>
        <v>0</v>
      </c>
      <c r="EL112" s="234">
        <f t="shared" si="428"/>
        <v>0</v>
      </c>
      <c r="EM112" s="242">
        <f t="shared" si="429"/>
        <v>0</v>
      </c>
      <c r="EO112" s="234">
        <f t="shared" si="430"/>
        <v>100</v>
      </c>
      <c r="EP112" s="235" t="str">
        <f t="shared" si="369"/>
        <v/>
      </c>
      <c r="EQ112" s="236" t="str">
        <f>IFERROR(+VLOOKUP(EP112,'Referencia Parámetros'!$A$2:$B$15,2),"")</f>
        <v/>
      </c>
      <c r="ER112" s="1"/>
      <c r="ES112" s="1"/>
      <c r="ET112" s="136" t="str">
        <f t="shared" si="316"/>
        <v>Completar</v>
      </c>
      <c r="EU112" s="134"/>
      <c r="EV112" s="134"/>
      <c r="EW112" s="134"/>
      <c r="EX112" s="136" t="str">
        <f t="shared" si="317"/>
        <v>Completar</v>
      </c>
      <c r="EY112" s="137" t="str">
        <f t="shared" si="318"/>
        <v>Completar</v>
      </c>
      <c r="EZ112" s="137" t="str">
        <f t="shared" si="319"/>
        <v>Completar</v>
      </c>
      <c r="FA112" s="135"/>
      <c r="FB112" s="136" t="str">
        <f t="shared" si="320"/>
        <v>Completar</v>
      </c>
      <c r="FC112" s="237">
        <f t="shared" si="431"/>
        <v>0</v>
      </c>
      <c r="FD112" s="238">
        <f t="shared" si="432"/>
        <v>0</v>
      </c>
      <c r="FE112" s="239" t="str">
        <f>IFERROR(IF(FD112&gt;20*EQ112,'Referencia Parámetros'!$D$20,IF(FD112&gt;10*EQ112,'Referencia Parámetros'!$D$21,IF(FD112&gt;5*EQ112,'Referencia Parámetros'!$D$22, IF(FD112&gt;1,'Referencia Parámetros'!$D$23,"NO APLICA")))),"")</f>
        <v/>
      </c>
      <c r="FF112" s="240" t="str">
        <f t="shared" si="370"/>
        <v/>
      </c>
      <c r="FG112" s="241">
        <f t="shared" si="371"/>
        <v>0</v>
      </c>
      <c r="FH112" s="234">
        <f t="shared" si="433"/>
        <v>0</v>
      </c>
      <c r="FI112" s="234">
        <f t="shared" si="372"/>
        <v>0</v>
      </c>
      <c r="FJ112" s="234">
        <f t="shared" si="434"/>
        <v>0</v>
      </c>
      <c r="FK112" s="242">
        <f t="shared" si="435"/>
        <v>0</v>
      </c>
      <c r="FM112" s="234">
        <f t="shared" si="436"/>
        <v>100</v>
      </c>
      <c r="FN112" s="235" t="str">
        <f t="shared" si="373"/>
        <v/>
      </c>
      <c r="FO112" s="236" t="str">
        <f>IFERROR(+VLOOKUP(FN112,'Referencia Parámetros'!$A$2:$B$15,2),"")</f>
        <v/>
      </c>
      <c r="FP112" s="1"/>
      <c r="FQ112" s="1"/>
      <c r="FR112" s="136" t="str">
        <f t="shared" si="321"/>
        <v>Completar</v>
      </c>
      <c r="FS112" s="134"/>
      <c r="FT112" s="134"/>
      <c r="FU112" s="134"/>
      <c r="FV112" s="136" t="str">
        <f t="shared" si="322"/>
        <v>Completar</v>
      </c>
      <c r="FW112" s="137" t="str">
        <f t="shared" si="323"/>
        <v>Completar</v>
      </c>
      <c r="FX112" s="137" t="str">
        <f t="shared" si="324"/>
        <v>Completar</v>
      </c>
      <c r="FY112" s="135"/>
      <c r="FZ112" s="136" t="str">
        <f t="shared" si="325"/>
        <v>Completar</v>
      </c>
      <c r="GA112" s="237">
        <f t="shared" si="437"/>
        <v>0</v>
      </c>
      <c r="GB112" s="238">
        <f t="shared" si="438"/>
        <v>0</v>
      </c>
      <c r="GC112" s="239" t="str">
        <f>IFERROR(IF(GB112&gt;20*FO112,'Referencia Parámetros'!$D$20,IF(GB112&gt;10*FO112,'Referencia Parámetros'!$D$21,IF(GB112&gt;5*FO112,'Referencia Parámetros'!$D$22, IF(GB112&gt;1,'Referencia Parámetros'!$D$23,"NO APLICA")))),"")</f>
        <v/>
      </c>
      <c r="GD112" s="240" t="str">
        <f t="shared" si="374"/>
        <v/>
      </c>
      <c r="GE112" s="241">
        <f t="shared" si="375"/>
        <v>0</v>
      </c>
      <c r="GF112" s="234">
        <f t="shared" si="439"/>
        <v>0</v>
      </c>
      <c r="GG112" s="234">
        <f t="shared" si="376"/>
        <v>0</v>
      </c>
      <c r="GH112" s="234">
        <f t="shared" si="440"/>
        <v>0</v>
      </c>
      <c r="GI112" s="242">
        <f t="shared" si="441"/>
        <v>0</v>
      </c>
      <c r="GK112" s="234">
        <f t="shared" si="442"/>
        <v>100</v>
      </c>
      <c r="GL112" s="235" t="str">
        <f t="shared" si="377"/>
        <v/>
      </c>
      <c r="GM112" s="236" t="str">
        <f>IFERROR(+VLOOKUP(GL112,'Referencia Parámetros'!$A$2:$B$15,2),"")</f>
        <v/>
      </c>
      <c r="GN112" s="1"/>
      <c r="GO112" s="1"/>
      <c r="GP112" s="136" t="str">
        <f t="shared" si="326"/>
        <v>Completar</v>
      </c>
      <c r="GQ112" s="134"/>
      <c r="GR112" s="134"/>
      <c r="GS112" s="134"/>
      <c r="GT112" s="136" t="str">
        <f t="shared" si="327"/>
        <v>Completar</v>
      </c>
      <c r="GU112" s="137" t="str">
        <f t="shared" si="328"/>
        <v>Completar</v>
      </c>
      <c r="GV112" s="137" t="str">
        <f t="shared" si="329"/>
        <v>Completar</v>
      </c>
      <c r="GW112" s="135"/>
      <c r="GX112" s="136" t="str">
        <f t="shared" si="330"/>
        <v>Completar</v>
      </c>
      <c r="GY112" s="237">
        <f t="shared" si="443"/>
        <v>0</v>
      </c>
      <c r="GZ112" s="238">
        <f t="shared" si="444"/>
        <v>0</v>
      </c>
      <c r="HA112" s="239" t="str">
        <f>IFERROR(IF(GZ112&gt;20*GM112,'Referencia Parámetros'!$D$20,IF(GZ112&gt;10*GM112,'Referencia Parámetros'!$D$21,IF(GZ112&gt;5*GM112,'Referencia Parámetros'!$D$22, IF(GZ112&gt;1,'Referencia Parámetros'!$D$23,"NO APLICA")))),"")</f>
        <v/>
      </c>
      <c r="HB112" s="240" t="str">
        <f t="shared" si="378"/>
        <v/>
      </c>
      <c r="HC112" s="241">
        <f t="shared" si="379"/>
        <v>0</v>
      </c>
      <c r="HD112" s="234">
        <f t="shared" si="445"/>
        <v>0</v>
      </c>
      <c r="HE112" s="234">
        <f t="shared" si="380"/>
        <v>0</v>
      </c>
      <c r="HF112" s="234">
        <f t="shared" si="446"/>
        <v>0</v>
      </c>
      <c r="HG112" s="242">
        <f t="shared" si="447"/>
        <v>0</v>
      </c>
      <c r="HI112" s="234">
        <f t="shared" si="448"/>
        <v>100</v>
      </c>
      <c r="HJ112" s="235" t="str">
        <f t="shared" si="381"/>
        <v/>
      </c>
      <c r="HK112" s="236" t="str">
        <f>IFERROR(+VLOOKUP(HJ112,'Referencia Parámetros'!$A$2:$B$15,2),"")</f>
        <v/>
      </c>
      <c r="HL112" s="1"/>
      <c r="HM112" s="1"/>
      <c r="HN112" s="136" t="str">
        <f t="shared" si="331"/>
        <v>Completar</v>
      </c>
      <c r="HO112" s="134"/>
      <c r="HP112" s="134"/>
      <c r="HQ112" s="134"/>
      <c r="HR112" s="136" t="str">
        <f t="shared" si="332"/>
        <v>Completar</v>
      </c>
      <c r="HS112" s="137" t="str">
        <f t="shared" si="333"/>
        <v>Completar</v>
      </c>
      <c r="HT112" s="137" t="str">
        <f t="shared" si="334"/>
        <v>Completar</v>
      </c>
      <c r="HU112" s="135"/>
      <c r="HV112" s="136" t="str">
        <f t="shared" si="335"/>
        <v>Completar</v>
      </c>
      <c r="HW112" s="237">
        <f t="shared" si="449"/>
        <v>0</v>
      </c>
      <c r="HX112" s="238">
        <f t="shared" si="450"/>
        <v>0</v>
      </c>
      <c r="HY112" s="239" t="str">
        <f>IFERROR(IF(HX112&gt;20*HK112,'Referencia Parámetros'!$D$20,IF(HX112&gt;10*HK112,'Referencia Parámetros'!$D$21,IF(HX112&gt;5*HK112,'Referencia Parámetros'!$D$22, IF(HX112&gt;1,'Referencia Parámetros'!$D$23,"NO APLICA")))),"")</f>
        <v/>
      </c>
      <c r="HZ112" s="240" t="str">
        <f t="shared" si="382"/>
        <v/>
      </c>
      <c r="IA112" s="241">
        <f t="shared" si="383"/>
        <v>0</v>
      </c>
      <c r="IB112" s="234">
        <f t="shared" si="451"/>
        <v>0</v>
      </c>
      <c r="IC112" s="234">
        <f t="shared" si="384"/>
        <v>0</v>
      </c>
      <c r="ID112" s="234">
        <f t="shared" si="452"/>
        <v>0</v>
      </c>
      <c r="IE112" s="242">
        <f t="shared" si="453"/>
        <v>0</v>
      </c>
      <c r="IG112" s="234">
        <f t="shared" si="454"/>
        <v>100</v>
      </c>
      <c r="IH112" s="235" t="str">
        <f t="shared" si="385"/>
        <v/>
      </c>
      <c r="II112" s="236" t="str">
        <f>IFERROR(+VLOOKUP(IH112,'Referencia Parámetros'!$A$2:$B$15,2),"")</f>
        <v/>
      </c>
      <c r="IJ112" s="1"/>
      <c r="IK112" s="1"/>
      <c r="IL112" s="136" t="str">
        <f t="shared" si="336"/>
        <v>Completar</v>
      </c>
      <c r="IM112" s="134"/>
      <c r="IN112" s="134"/>
      <c r="IO112" s="134"/>
      <c r="IP112" s="136" t="str">
        <f t="shared" si="337"/>
        <v>Completar</v>
      </c>
      <c r="IQ112" s="137" t="str">
        <f t="shared" si="338"/>
        <v>Completar</v>
      </c>
      <c r="IR112" s="137" t="str">
        <f t="shared" si="339"/>
        <v>Completar</v>
      </c>
      <c r="IS112" s="135"/>
      <c r="IT112" s="136" t="str">
        <f t="shared" si="340"/>
        <v>Completar</v>
      </c>
      <c r="IU112" s="237">
        <f t="shared" si="455"/>
        <v>0</v>
      </c>
      <c r="IV112" s="238">
        <f t="shared" si="456"/>
        <v>0</v>
      </c>
      <c r="IW112" s="239" t="str">
        <f>IFERROR(IF(IV112&gt;20*II112,'Referencia Parámetros'!$D$20,IF(IV112&gt;10*II112,'Referencia Parámetros'!$D$21,IF(IV112&gt;5*II112,'Referencia Parámetros'!$D$22, IF(IV112&gt;1,'Referencia Parámetros'!$D$23,"NO APLICA")))),"")</f>
        <v/>
      </c>
      <c r="IX112" s="240" t="str">
        <f t="shared" si="386"/>
        <v/>
      </c>
      <c r="IY112" s="241">
        <f t="shared" si="387"/>
        <v>0</v>
      </c>
      <c r="IZ112" s="234">
        <f t="shared" si="457"/>
        <v>0</v>
      </c>
      <c r="JA112" s="234">
        <f t="shared" si="388"/>
        <v>0</v>
      </c>
      <c r="JB112" s="234">
        <f t="shared" si="458"/>
        <v>0</v>
      </c>
      <c r="JC112" s="242">
        <f t="shared" si="459"/>
        <v>0</v>
      </c>
      <c r="JD112" s="198"/>
      <c r="JE112" s="234">
        <f t="shared" si="460"/>
        <v>100</v>
      </c>
      <c r="JF112" s="235" t="str">
        <f t="shared" si="389"/>
        <v/>
      </c>
      <c r="JG112" s="236" t="str">
        <f>IFERROR(+VLOOKUP(JF112,'Referencia Parámetros'!$A$2:$B$15,2),"")</f>
        <v/>
      </c>
      <c r="JH112" s="1"/>
      <c r="JI112" s="1"/>
      <c r="JJ112" s="136" t="str">
        <f t="shared" si="341"/>
        <v>Completar</v>
      </c>
      <c r="JK112" s="134"/>
      <c r="JL112" s="134"/>
      <c r="JM112" s="134"/>
      <c r="JN112" s="136" t="str">
        <f t="shared" si="342"/>
        <v>Completar</v>
      </c>
      <c r="JO112" s="137" t="str">
        <f t="shared" si="343"/>
        <v>Completar</v>
      </c>
      <c r="JP112" s="137" t="str">
        <f t="shared" si="344"/>
        <v>Completar</v>
      </c>
      <c r="JQ112" s="135"/>
      <c r="JR112" s="136" t="str">
        <f t="shared" si="345"/>
        <v>Completar</v>
      </c>
      <c r="JS112" s="237">
        <f t="shared" si="461"/>
        <v>0</v>
      </c>
      <c r="JT112" s="238">
        <f t="shared" si="462"/>
        <v>0</v>
      </c>
      <c r="JU112" s="239" t="str">
        <f>IFERROR(IF(JT112&gt;20*JG112,'Referencia Parámetros'!$D$20,IF(JT112&gt;10*JG112,'Referencia Parámetros'!$D$21,IF(JT112&gt;5*JG112,'Referencia Parámetros'!$D$22, IF(JT112&gt;1,'Referencia Parámetros'!$D$23,"NO APLICA")))),"")</f>
        <v/>
      </c>
      <c r="JV112" s="240" t="str">
        <f t="shared" si="390"/>
        <v/>
      </c>
      <c r="JW112" s="241">
        <f t="shared" si="391"/>
        <v>0</v>
      </c>
      <c r="JX112" s="234">
        <f t="shared" si="463"/>
        <v>0</v>
      </c>
      <c r="JY112" s="234">
        <f t="shared" si="392"/>
        <v>0</v>
      </c>
      <c r="JZ112" s="234">
        <f t="shared" si="464"/>
        <v>0</v>
      </c>
      <c r="KA112" s="242">
        <f t="shared" si="465"/>
        <v>0</v>
      </c>
    </row>
    <row r="113" spans="266:266" x14ac:dyDescent="0.25">
      <c r="JF113" s="264"/>
    </row>
  </sheetData>
  <sheetProtection password="91C0" sheet="1" objects="1" scenarios="1" selectLockedCells="1"/>
  <mergeCells count="1">
    <mergeCell ref="F5:I5"/>
  </mergeCells>
  <conditionalFormatting sqref="F13:F14 J13:L14 N13:N14">
    <cfRule type="containsText" dxfId="467" priority="2075" operator="containsText" text="Completar">
      <formula>NOT(ISERROR(SEARCH("Completar",F13)))</formula>
    </cfRule>
  </conditionalFormatting>
  <conditionalFormatting sqref="Q13:Q112">
    <cfRule type="containsText" dxfId="466" priority="2074" operator="containsText" text="NO">
      <formula>NOT(ISERROR(SEARCH("NO",Q13)))</formula>
    </cfRule>
  </conditionalFormatting>
  <conditionalFormatting sqref="U13:U112">
    <cfRule type="containsText" dxfId="465" priority="2072" operator="containsText" text="N">
      <formula>NOT(ISERROR(SEARCH("N",U13)))</formula>
    </cfRule>
  </conditionalFormatting>
  <conditionalFormatting sqref="AE15:AE112 JK15:JK112 G13:G112 BC15:BC112 CA15:CA112 CY15:CY112 DW15:DW112 EU15:EU112 FS15:FS112 GQ15:GQ112 HO15:HO112 IM15:IM112">
    <cfRule type="expression" dxfId="464" priority="2065" stopIfTrue="1">
      <formula>F13=2</formula>
    </cfRule>
  </conditionalFormatting>
  <conditionalFormatting sqref="AF15:AF112 JL15:JL112 H13:H112 BD15:BD112 CB15:CB112 CZ15:CZ112 DX15:DX112 EV15:EV112 FT15:FT112 GR15:GR112 HP15:HP112 IN15:IN112">
    <cfRule type="expression" dxfId="463" priority="2064" stopIfTrue="1">
      <formula>F13=1</formula>
    </cfRule>
  </conditionalFormatting>
  <conditionalFormatting sqref="AG15:AG112 JM15:JM112 I13:I112 BE15:BE112 CC15:CC112 DA15:DA112 DY15:DY112 EW15:EW112 FU15:FU112 GS15:GS112 HQ15:HQ112 IO15:IO112">
    <cfRule type="expression" dxfId="462" priority="2063" stopIfTrue="1">
      <formula>F13=1</formula>
    </cfRule>
  </conditionalFormatting>
  <conditionalFormatting sqref="AD13:AD14 AH13:AJ14 AL13:AL14">
    <cfRule type="containsText" dxfId="461" priority="2062" operator="containsText" text="Completar">
      <formula>NOT(ISERROR(SEARCH("Completar",AD13)))</formula>
    </cfRule>
  </conditionalFormatting>
  <conditionalFormatting sqref="AO13:AO112">
    <cfRule type="containsText" dxfId="460" priority="2061" operator="containsText" text="NO">
      <formula>NOT(ISERROR(SEARCH("NO",AO13)))</formula>
    </cfRule>
  </conditionalFormatting>
  <conditionalFormatting sqref="AS13:AS112">
    <cfRule type="containsText" dxfId="459" priority="2059" operator="containsText" text="N">
      <formula>NOT(ISERROR(SEARCH("N",AS13)))</formula>
    </cfRule>
  </conditionalFormatting>
  <conditionalFormatting sqref="AE13:AE14">
    <cfRule type="expression" dxfId="458" priority="2052" stopIfTrue="1">
      <formula>AD13=2</formula>
    </cfRule>
  </conditionalFormatting>
  <conditionalFormatting sqref="AF13:AF14">
    <cfRule type="expression" dxfId="457" priority="2051" stopIfTrue="1">
      <formula>AD13=1</formula>
    </cfRule>
  </conditionalFormatting>
  <conditionalFormatting sqref="AG13:AG14">
    <cfRule type="expression" dxfId="456" priority="2050" stopIfTrue="1">
      <formula>AD13=1</formula>
    </cfRule>
  </conditionalFormatting>
  <conditionalFormatting sqref="BB13:BB14 BF13:BH14">
    <cfRule type="containsText" dxfId="455" priority="2049" operator="containsText" text="Completar">
      <formula>NOT(ISERROR(SEARCH("Completar",BB13)))</formula>
    </cfRule>
  </conditionalFormatting>
  <conditionalFormatting sqref="BM13:BM112">
    <cfRule type="containsText" dxfId="454" priority="2048" operator="containsText" text="NO">
      <formula>NOT(ISERROR(SEARCH("NO",BM13)))</formula>
    </cfRule>
  </conditionalFormatting>
  <conditionalFormatting sqref="BC13:BC14">
    <cfRule type="expression" dxfId="453" priority="2039" stopIfTrue="1">
      <formula>BB13=2</formula>
    </cfRule>
  </conditionalFormatting>
  <conditionalFormatting sqref="BD13:BD14">
    <cfRule type="expression" dxfId="452" priority="2038" stopIfTrue="1">
      <formula>BB13=1</formula>
    </cfRule>
  </conditionalFormatting>
  <conditionalFormatting sqref="BE13:BE14">
    <cfRule type="expression" dxfId="451" priority="2037" stopIfTrue="1">
      <formula>BB13=1</formula>
    </cfRule>
  </conditionalFormatting>
  <conditionalFormatting sqref="BZ13:BZ14 CD13:CF14">
    <cfRule type="containsText" dxfId="450" priority="2036" operator="containsText" text="Completar">
      <formula>NOT(ISERROR(SEARCH("Completar",BZ13)))</formula>
    </cfRule>
  </conditionalFormatting>
  <conditionalFormatting sqref="CK13:CK112">
    <cfRule type="containsText" dxfId="449" priority="2035" operator="containsText" text="NO">
      <formula>NOT(ISERROR(SEARCH("NO",CK13)))</formula>
    </cfRule>
  </conditionalFormatting>
  <conditionalFormatting sqref="CA13:CA14">
    <cfRule type="expression" dxfId="448" priority="2026" stopIfTrue="1">
      <formula>BZ13=2</formula>
    </cfRule>
  </conditionalFormatting>
  <conditionalFormatting sqref="CB13:CB14">
    <cfRule type="expression" dxfId="447" priority="2025" stopIfTrue="1">
      <formula>BZ13=1</formula>
    </cfRule>
  </conditionalFormatting>
  <conditionalFormatting sqref="CC13:CC14">
    <cfRule type="expression" dxfId="446" priority="2024" stopIfTrue="1">
      <formula>BZ13=1</formula>
    </cfRule>
  </conditionalFormatting>
  <conditionalFormatting sqref="CX13:CX14 DB13:DD14">
    <cfRule type="containsText" dxfId="445" priority="2023" operator="containsText" text="Completar">
      <formula>NOT(ISERROR(SEARCH("Completar",CX13)))</formula>
    </cfRule>
  </conditionalFormatting>
  <conditionalFormatting sqref="DI13:DI112">
    <cfRule type="containsText" dxfId="444" priority="2022" operator="containsText" text="NO">
      <formula>NOT(ISERROR(SEARCH("NO",DI13)))</formula>
    </cfRule>
  </conditionalFormatting>
  <conditionalFormatting sqref="JU13:JU112">
    <cfRule type="containsText" dxfId="443" priority="1922" operator="containsText" text="NO">
      <formula>NOT(ISERROR(SEARCH("NO",JU13)))</formula>
    </cfRule>
  </conditionalFormatting>
  <conditionalFormatting sqref="JY13:JY112">
    <cfRule type="containsText" dxfId="442" priority="1920" operator="containsText" text="N">
      <formula>NOT(ISERROR(SEARCH("N",JY13)))</formula>
    </cfRule>
  </conditionalFormatting>
  <conditionalFormatting sqref="CY13:CY14">
    <cfRule type="expression" dxfId="441" priority="2013" stopIfTrue="1">
      <formula>CX13=2</formula>
    </cfRule>
  </conditionalFormatting>
  <conditionalFormatting sqref="CZ13:CZ14">
    <cfRule type="expression" dxfId="440" priority="2012" stopIfTrue="1">
      <formula>CX13=1</formula>
    </cfRule>
  </conditionalFormatting>
  <conditionalFormatting sqref="DA13:DA14">
    <cfRule type="expression" dxfId="439" priority="2011" stopIfTrue="1">
      <formula>CX13=1</formula>
    </cfRule>
  </conditionalFormatting>
  <conditionalFormatting sqref="DV13:DV14 DZ13:EB14">
    <cfRule type="containsText" dxfId="438" priority="2010" operator="containsText" text="Completar">
      <formula>NOT(ISERROR(SEARCH("Completar",DV13)))</formula>
    </cfRule>
  </conditionalFormatting>
  <conditionalFormatting sqref="EG13:EG112">
    <cfRule type="containsText" dxfId="437" priority="2009" operator="containsText" text="NO">
      <formula>NOT(ISERROR(SEARCH("NO",EG13)))</formula>
    </cfRule>
  </conditionalFormatting>
  <conditionalFormatting sqref="DW13:DW14">
    <cfRule type="expression" dxfId="436" priority="2000" stopIfTrue="1">
      <formula>DV13=2</formula>
    </cfRule>
  </conditionalFormatting>
  <conditionalFormatting sqref="DX13:DX14">
    <cfRule type="expression" dxfId="435" priority="1999" stopIfTrue="1">
      <formula>DV13=1</formula>
    </cfRule>
  </conditionalFormatting>
  <conditionalFormatting sqref="DY13:DY14">
    <cfRule type="expression" dxfId="434" priority="1998" stopIfTrue="1">
      <formula>DV13=1</formula>
    </cfRule>
  </conditionalFormatting>
  <conditionalFormatting sqref="ET13:ET14 EX13:EZ14">
    <cfRule type="containsText" dxfId="433" priority="1997" operator="containsText" text="Completar">
      <formula>NOT(ISERROR(SEARCH("Completar",ET13)))</formula>
    </cfRule>
  </conditionalFormatting>
  <conditionalFormatting sqref="FE13:FE112">
    <cfRule type="containsText" dxfId="432" priority="1996" operator="containsText" text="NO">
      <formula>NOT(ISERROR(SEARCH("NO",FE13)))</formula>
    </cfRule>
  </conditionalFormatting>
  <conditionalFormatting sqref="EU13:EU14">
    <cfRule type="expression" dxfId="431" priority="1987" stopIfTrue="1">
      <formula>ET13=2</formula>
    </cfRule>
  </conditionalFormatting>
  <conditionalFormatting sqref="EV13:EV14">
    <cfRule type="expression" dxfId="430" priority="1986" stopIfTrue="1">
      <formula>ET13=1</formula>
    </cfRule>
  </conditionalFormatting>
  <conditionalFormatting sqref="EW13:EW14">
    <cfRule type="expression" dxfId="429" priority="1985" stopIfTrue="1">
      <formula>ET13=1</formula>
    </cfRule>
  </conditionalFormatting>
  <conditionalFormatting sqref="FR13:FR14 FV13:FX14">
    <cfRule type="containsText" dxfId="428" priority="1984" operator="containsText" text="Completar">
      <formula>NOT(ISERROR(SEARCH("Completar",FR13)))</formula>
    </cfRule>
  </conditionalFormatting>
  <conditionalFormatting sqref="GC13:GC112">
    <cfRule type="containsText" dxfId="427" priority="1983" operator="containsText" text="NO">
      <formula>NOT(ISERROR(SEARCH("NO",GC13)))</formula>
    </cfRule>
  </conditionalFormatting>
  <conditionalFormatting sqref="FS13:FS14">
    <cfRule type="expression" dxfId="426" priority="1974" stopIfTrue="1">
      <formula>FR13=2</formula>
    </cfRule>
  </conditionalFormatting>
  <conditionalFormatting sqref="FT13:FT14">
    <cfRule type="expression" dxfId="425" priority="1973" stopIfTrue="1">
      <formula>FR13=1</formula>
    </cfRule>
  </conditionalFormatting>
  <conditionalFormatting sqref="FU13:FU14">
    <cfRule type="expression" dxfId="424" priority="1972" stopIfTrue="1">
      <formula>FR13=1</formula>
    </cfRule>
  </conditionalFormatting>
  <conditionalFormatting sqref="GP13:GP14 GT13:GV14">
    <cfRule type="containsText" dxfId="423" priority="1971" operator="containsText" text="Completar">
      <formula>NOT(ISERROR(SEARCH("Completar",GP13)))</formula>
    </cfRule>
  </conditionalFormatting>
  <conditionalFormatting sqref="HA13:HA112">
    <cfRule type="containsText" dxfId="422" priority="1970" operator="containsText" text="NO">
      <formula>NOT(ISERROR(SEARCH("NO",HA13)))</formula>
    </cfRule>
  </conditionalFormatting>
  <conditionalFormatting sqref="GQ13:GQ14">
    <cfRule type="expression" dxfId="421" priority="1961" stopIfTrue="1">
      <formula>GP13=2</formula>
    </cfRule>
  </conditionalFormatting>
  <conditionalFormatting sqref="GR13:GR14">
    <cfRule type="expression" dxfId="420" priority="1960" stopIfTrue="1">
      <formula>GP13=1</formula>
    </cfRule>
  </conditionalFormatting>
  <conditionalFormatting sqref="GS13:GS14">
    <cfRule type="expression" dxfId="419" priority="1959" stopIfTrue="1">
      <formula>GP13=1</formula>
    </cfRule>
  </conditionalFormatting>
  <conditionalFormatting sqref="HN13:HN14 HR13:HT14">
    <cfRule type="containsText" dxfId="418" priority="1958" operator="containsText" text="Completar">
      <formula>NOT(ISERROR(SEARCH("Completar",HN13)))</formula>
    </cfRule>
  </conditionalFormatting>
  <conditionalFormatting sqref="HY13:HY112">
    <cfRule type="containsText" dxfId="417" priority="1957" operator="containsText" text="NO">
      <formula>NOT(ISERROR(SEARCH("NO",HY13)))</formula>
    </cfRule>
  </conditionalFormatting>
  <conditionalFormatting sqref="HO13:HO14">
    <cfRule type="expression" dxfId="416" priority="1948" stopIfTrue="1">
      <formula>HN13=2</formula>
    </cfRule>
  </conditionalFormatting>
  <conditionalFormatting sqref="HP13:HP14">
    <cfRule type="expression" dxfId="415" priority="1947" stopIfTrue="1">
      <formula>HN13=1</formula>
    </cfRule>
  </conditionalFormatting>
  <conditionalFormatting sqref="HQ13:HQ14">
    <cfRule type="expression" dxfId="414" priority="1946" stopIfTrue="1">
      <formula>HN13=1</formula>
    </cfRule>
  </conditionalFormatting>
  <conditionalFormatting sqref="BJ13:BJ14">
    <cfRule type="containsText" dxfId="413" priority="1945" operator="containsText" text="Completar">
      <formula>NOT(ISERROR(SEARCH("Completar",BJ13)))</formula>
    </cfRule>
  </conditionalFormatting>
  <conditionalFormatting sqref="CH13:CH14">
    <cfRule type="containsText" dxfId="412" priority="1944" operator="containsText" text="Completar">
      <formula>NOT(ISERROR(SEARCH("Completar",CH13)))</formula>
    </cfRule>
  </conditionalFormatting>
  <conditionalFormatting sqref="DF13:DF14">
    <cfRule type="containsText" dxfId="411" priority="1943" operator="containsText" text="Completar">
      <formula>NOT(ISERROR(SEARCH("Completar",DF13)))</formula>
    </cfRule>
  </conditionalFormatting>
  <conditionalFormatting sqref="ED13:ED14">
    <cfRule type="containsText" dxfId="410" priority="1942" operator="containsText" text="Completar">
      <formula>NOT(ISERROR(SEARCH("Completar",ED13)))</formula>
    </cfRule>
  </conditionalFormatting>
  <conditionalFormatting sqref="FB13:FB14">
    <cfRule type="containsText" dxfId="409" priority="1941" operator="containsText" text="Completar">
      <formula>NOT(ISERROR(SEARCH("Completar",FB13)))</formula>
    </cfRule>
  </conditionalFormatting>
  <conditionalFormatting sqref="FZ13:FZ14">
    <cfRule type="containsText" dxfId="408" priority="1940" operator="containsText" text="Completar">
      <formula>NOT(ISERROR(SEARCH("Completar",FZ13)))</formula>
    </cfRule>
  </conditionalFormatting>
  <conditionalFormatting sqref="GX13:GX14">
    <cfRule type="containsText" dxfId="407" priority="1939" operator="containsText" text="Completar">
      <formula>NOT(ISERROR(SEARCH("Completar",GX13)))</formula>
    </cfRule>
  </conditionalFormatting>
  <conditionalFormatting sqref="HV13:HV14">
    <cfRule type="containsText" dxfId="406" priority="1938" operator="containsText" text="Completar">
      <formula>NOT(ISERROR(SEARCH("Completar",HV13)))</formula>
    </cfRule>
  </conditionalFormatting>
  <conditionalFormatting sqref="IL13:IL14 IP13:IR14">
    <cfRule type="containsText" dxfId="405" priority="1937" operator="containsText" text="Completar">
      <formula>NOT(ISERROR(SEARCH("Completar",IL13)))</formula>
    </cfRule>
  </conditionalFormatting>
  <conditionalFormatting sqref="IW13:IW112">
    <cfRule type="containsText" dxfId="404" priority="1936" operator="containsText" text="NO">
      <formula>NOT(ISERROR(SEARCH("NO",IW13)))</formula>
    </cfRule>
  </conditionalFormatting>
  <conditionalFormatting sqref="IM13:IM14">
    <cfRule type="expression" dxfId="403" priority="1927" stopIfTrue="1">
      <formula>IL13=2</formula>
    </cfRule>
  </conditionalFormatting>
  <conditionalFormatting sqref="IN13:IN14">
    <cfRule type="expression" dxfId="402" priority="1926" stopIfTrue="1">
      <formula>IL13=1</formula>
    </cfRule>
  </conditionalFormatting>
  <conditionalFormatting sqref="IO13:IO14">
    <cfRule type="expression" dxfId="401" priority="1925" stopIfTrue="1">
      <formula>IL13=1</formula>
    </cfRule>
  </conditionalFormatting>
  <conditionalFormatting sqref="IT13:IT14">
    <cfRule type="containsText" dxfId="400" priority="1924" operator="containsText" text="Completar">
      <formula>NOT(ISERROR(SEARCH("Completar",IT13)))</formula>
    </cfRule>
  </conditionalFormatting>
  <conditionalFormatting sqref="JJ13:JJ14 JN13:JP14">
    <cfRule type="containsText" dxfId="399" priority="1923" operator="containsText" text="Completar">
      <formula>NOT(ISERROR(SEARCH("Completar",JJ13)))</formula>
    </cfRule>
  </conditionalFormatting>
  <conditionalFormatting sqref="JK13:JK14">
    <cfRule type="expression" dxfId="398" priority="1913" stopIfTrue="1">
      <formula>JJ13=2</formula>
    </cfRule>
  </conditionalFormatting>
  <conditionalFormatting sqref="JL13:JL14">
    <cfRule type="expression" dxfId="397" priority="1912" stopIfTrue="1">
      <formula>JJ13=1</formula>
    </cfRule>
  </conditionalFormatting>
  <conditionalFormatting sqref="JM13:JM14">
    <cfRule type="expression" dxfId="396" priority="1911" stopIfTrue="1">
      <formula>JJ13=1</formula>
    </cfRule>
  </conditionalFormatting>
  <conditionalFormatting sqref="JR13:JR14">
    <cfRule type="containsText" dxfId="395" priority="1910" operator="containsText" text="Completar">
      <formula>NOT(ISERROR(SEARCH("Completar",JR13)))</formula>
    </cfRule>
  </conditionalFormatting>
  <conditionalFormatting sqref="BB15:BB112 BF15:BH112">
    <cfRule type="containsText" dxfId="394" priority="105" operator="containsText" text="Completar">
      <formula>NOT(ISERROR(SEARCH("Completar",BB15)))</formula>
    </cfRule>
  </conditionalFormatting>
  <conditionalFormatting sqref="BJ15:BJ112">
    <cfRule type="containsText" dxfId="393" priority="49" operator="containsText" text="Completar">
      <formula>NOT(ISERROR(SEARCH("Completar",BJ15)))</formula>
    </cfRule>
  </conditionalFormatting>
  <conditionalFormatting sqref="CH15:CH112">
    <cfRule type="containsText" dxfId="392" priority="48" operator="containsText" text="Completar">
      <formula>NOT(ISERROR(SEARCH("Completar",CH15)))</formula>
    </cfRule>
  </conditionalFormatting>
  <conditionalFormatting sqref="DF15:DF112">
    <cfRule type="containsText" dxfId="391" priority="47" operator="containsText" text="Completar">
      <formula>NOT(ISERROR(SEARCH("Completar",DF15)))</formula>
    </cfRule>
  </conditionalFormatting>
  <conditionalFormatting sqref="S13:S112">
    <cfRule type="containsText" dxfId="390" priority="21" operator="containsText" text="N">
      <formula>NOT(ISERROR(SEARCH("N",S13)))</formula>
    </cfRule>
  </conditionalFormatting>
  <conditionalFormatting sqref="JR15:JR112">
    <cfRule type="containsText" dxfId="389" priority="26" operator="containsText" text="Completar">
      <formula>NOT(ISERROR(SEARCH("Completar",JR15)))</formula>
    </cfRule>
  </conditionalFormatting>
  <conditionalFormatting sqref="F15:F112 J15:L112 N15:N112">
    <cfRule type="containsText" dxfId="388" priority="119" operator="containsText" text="Completar">
      <formula>NOT(ISERROR(SEARCH("Completar",F15)))</formula>
    </cfRule>
  </conditionalFormatting>
  <conditionalFormatting sqref="AD15:AD112 AH15:AJ112 AL15:AL112">
    <cfRule type="containsText" dxfId="387" priority="112" operator="containsText" text="Completar">
      <formula>NOT(ISERROR(SEARCH("Completar",AD15)))</formula>
    </cfRule>
  </conditionalFormatting>
  <conditionalFormatting sqref="BZ15:BZ112 CD15:CF112">
    <cfRule type="containsText" dxfId="386" priority="98" operator="containsText" text="Completar">
      <formula>NOT(ISERROR(SEARCH("Completar",BZ15)))</formula>
    </cfRule>
  </conditionalFormatting>
  <conditionalFormatting sqref="CX15:CX112 DB15:DD112">
    <cfRule type="containsText" dxfId="385" priority="91" operator="containsText" text="Completar">
      <formula>NOT(ISERROR(SEARCH("Completar",CX15)))</formula>
    </cfRule>
  </conditionalFormatting>
  <conditionalFormatting sqref="DV15:DV112 DZ15:EB112">
    <cfRule type="containsText" dxfId="384" priority="84" operator="containsText" text="Completar">
      <formula>NOT(ISERROR(SEARCH("Completar",DV15)))</formula>
    </cfRule>
  </conditionalFormatting>
  <conditionalFormatting sqref="ET15:ET112 EX15:EZ112">
    <cfRule type="containsText" dxfId="383" priority="77" operator="containsText" text="Completar">
      <formula>NOT(ISERROR(SEARCH("Completar",ET15)))</formula>
    </cfRule>
  </conditionalFormatting>
  <conditionalFormatting sqref="FR15:FR112 FV15:FX112">
    <cfRule type="containsText" dxfId="382" priority="70" operator="containsText" text="Completar">
      <formula>NOT(ISERROR(SEARCH("Completar",FR15)))</formula>
    </cfRule>
  </conditionalFormatting>
  <conditionalFormatting sqref="GP15:GP112 GT15:GV112">
    <cfRule type="containsText" dxfId="381" priority="63" operator="containsText" text="Completar">
      <formula>NOT(ISERROR(SEARCH("Completar",GP15)))</formula>
    </cfRule>
  </conditionalFormatting>
  <conditionalFormatting sqref="HN15:HN112 HR15:HT112">
    <cfRule type="containsText" dxfId="380" priority="56" operator="containsText" text="Completar">
      <formula>NOT(ISERROR(SEARCH("Completar",HN15)))</formula>
    </cfRule>
  </conditionalFormatting>
  <conditionalFormatting sqref="ED15:ED112">
    <cfRule type="containsText" dxfId="379" priority="46" operator="containsText" text="Completar">
      <formula>NOT(ISERROR(SEARCH("Completar",ED15)))</formula>
    </cfRule>
  </conditionalFormatting>
  <conditionalFormatting sqref="FB15:FB112">
    <cfRule type="containsText" dxfId="378" priority="45" operator="containsText" text="Completar">
      <formula>NOT(ISERROR(SEARCH("Completar",FB15)))</formula>
    </cfRule>
  </conditionalFormatting>
  <conditionalFormatting sqref="FZ15:FZ112">
    <cfRule type="containsText" dxfId="377" priority="44" operator="containsText" text="Completar">
      <formula>NOT(ISERROR(SEARCH("Completar",FZ15)))</formula>
    </cfRule>
  </conditionalFormatting>
  <conditionalFormatting sqref="GX15:GX112">
    <cfRule type="containsText" dxfId="376" priority="43" operator="containsText" text="Completar">
      <formula>NOT(ISERROR(SEARCH("Completar",GX15)))</formula>
    </cfRule>
  </conditionalFormatting>
  <conditionalFormatting sqref="HV15:HV112">
    <cfRule type="containsText" dxfId="375" priority="42" operator="containsText" text="Completar">
      <formula>NOT(ISERROR(SEARCH("Completar",HV15)))</formula>
    </cfRule>
  </conditionalFormatting>
  <conditionalFormatting sqref="IL15:IL112 IP15:IR112">
    <cfRule type="containsText" dxfId="374" priority="41" operator="containsText" text="Completar">
      <formula>NOT(ISERROR(SEARCH("Completar",IL15)))</formula>
    </cfRule>
  </conditionalFormatting>
  <conditionalFormatting sqref="IT15:IT112">
    <cfRule type="containsText" dxfId="373" priority="34" operator="containsText" text="Completar">
      <formula>NOT(ISERROR(SEARCH("Completar",IT15)))</formula>
    </cfRule>
  </conditionalFormatting>
  <conditionalFormatting sqref="JJ15:JJ112 JN15:JP112">
    <cfRule type="containsText" dxfId="372" priority="33" operator="containsText" text="Completar">
      <formula>NOT(ISERROR(SEARCH("Completar",JJ15)))</formula>
    </cfRule>
  </conditionalFormatting>
  <conditionalFormatting sqref="AQ13:AQ112">
    <cfRule type="containsText" dxfId="371" priority="20" operator="containsText" text="N">
      <formula>NOT(ISERROR(SEARCH("N",AQ13)))</formula>
    </cfRule>
  </conditionalFormatting>
  <conditionalFormatting sqref="BQ13:BQ112">
    <cfRule type="containsText" dxfId="370" priority="1" operator="containsText" text="N">
      <formula>NOT(ISERROR(SEARCH("N",BQ13)))</formula>
    </cfRule>
  </conditionalFormatting>
  <conditionalFormatting sqref="BO13:BO112">
    <cfRule type="containsText" dxfId="369" priority="19" operator="containsText" text="N">
      <formula>NOT(ISERROR(SEARCH("N",BO13)))</formula>
    </cfRule>
  </conditionalFormatting>
  <conditionalFormatting sqref="CM13:CM112">
    <cfRule type="containsText" dxfId="368" priority="18" operator="containsText" text="N">
      <formula>NOT(ISERROR(SEARCH("N",CM13)))</formula>
    </cfRule>
  </conditionalFormatting>
  <conditionalFormatting sqref="DK13:DK112">
    <cfRule type="containsText" dxfId="367" priority="17" operator="containsText" text="N">
      <formula>NOT(ISERROR(SEARCH("N",DK13)))</formula>
    </cfRule>
  </conditionalFormatting>
  <conditionalFormatting sqref="EI13:EI112">
    <cfRule type="containsText" dxfId="366" priority="16" operator="containsText" text="N">
      <formula>NOT(ISERROR(SEARCH("N",EI13)))</formula>
    </cfRule>
  </conditionalFormatting>
  <conditionalFormatting sqref="FG13:FG112">
    <cfRule type="containsText" dxfId="365" priority="15" operator="containsText" text="N">
      <formula>NOT(ISERROR(SEARCH("N",FG13)))</formula>
    </cfRule>
  </conditionalFormatting>
  <conditionalFormatting sqref="GE13:GE112">
    <cfRule type="containsText" dxfId="364" priority="14" operator="containsText" text="N">
      <formula>NOT(ISERROR(SEARCH("N",GE13)))</formula>
    </cfRule>
  </conditionalFormatting>
  <conditionalFormatting sqref="HC13:HC112">
    <cfRule type="containsText" dxfId="363" priority="13" operator="containsText" text="N">
      <formula>NOT(ISERROR(SEARCH("N",HC13)))</formula>
    </cfRule>
  </conditionalFormatting>
  <conditionalFormatting sqref="IA13:IA112">
    <cfRule type="containsText" dxfId="362" priority="12" operator="containsText" text="N">
      <formula>NOT(ISERROR(SEARCH("N",IA13)))</formula>
    </cfRule>
  </conditionalFormatting>
  <conditionalFormatting sqref="IY13:IY112">
    <cfRule type="containsText" dxfId="361" priority="11" operator="containsText" text="N">
      <formula>NOT(ISERROR(SEARCH("N",IY13)))</formula>
    </cfRule>
  </conditionalFormatting>
  <conditionalFormatting sqref="JW13:JW112">
    <cfRule type="containsText" dxfId="360" priority="10" operator="containsText" text="N">
      <formula>NOT(ISERROR(SEARCH("N",JW13)))</formula>
    </cfRule>
  </conditionalFormatting>
  <conditionalFormatting sqref="JA13:JA112">
    <cfRule type="containsText" dxfId="359" priority="9" operator="containsText" text="N">
      <formula>NOT(ISERROR(SEARCH("N",JA13)))</formula>
    </cfRule>
  </conditionalFormatting>
  <conditionalFormatting sqref="IC13:IC112">
    <cfRule type="containsText" dxfId="358" priority="8" operator="containsText" text="N">
      <formula>NOT(ISERROR(SEARCH("N",IC13)))</formula>
    </cfRule>
  </conditionalFormatting>
  <conditionalFormatting sqref="HE13:HE112">
    <cfRule type="containsText" dxfId="357" priority="7" operator="containsText" text="N">
      <formula>NOT(ISERROR(SEARCH("N",HE13)))</formula>
    </cfRule>
  </conditionalFormatting>
  <conditionalFormatting sqref="GG13:GG112">
    <cfRule type="containsText" dxfId="356" priority="6" operator="containsText" text="N">
      <formula>NOT(ISERROR(SEARCH("N",GG13)))</formula>
    </cfRule>
  </conditionalFormatting>
  <conditionalFormatting sqref="FI13:FI112">
    <cfRule type="containsText" dxfId="355" priority="5" operator="containsText" text="N">
      <formula>NOT(ISERROR(SEARCH("N",FI13)))</formula>
    </cfRule>
  </conditionalFormatting>
  <conditionalFormatting sqref="EK13:EK112">
    <cfRule type="containsText" dxfId="354" priority="4" operator="containsText" text="N">
      <formula>NOT(ISERROR(SEARCH("N",EK13)))</formula>
    </cfRule>
  </conditionalFormatting>
  <conditionalFormatting sqref="DM13:DM112">
    <cfRule type="containsText" dxfId="353" priority="3" operator="containsText" text="N">
      <formula>NOT(ISERROR(SEARCH("N",DM13)))</formula>
    </cfRule>
  </conditionalFormatting>
  <conditionalFormatting sqref="CO13:CO112">
    <cfRule type="containsText" dxfId="352" priority="2" operator="containsText" text="N">
      <formula>NOT(ISERROR(SEARCH("N",CO13)))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5">
        <x14:dataValidation type="list" allowBlank="1" showInputMessage="1" showErrorMessage="1">
          <x14:formula1>
            <xm:f>'Referencia Parámetros'!$A$30:$A$35</xm:f>
          </x14:formula1>
          <xm:sqref>IL13:IL112 HN13:HN112 GP13:GP112 ET13:ET112 DV13:DV112 CX13:CX112 BZ13:BZ112 BB13:BB112 JJ13:JJ112 AD13:AD112 F13:F112 FR13:FR112</xm:sqref>
        </x14:dataValidation>
        <x14:dataValidation type="list" allowBlank="1" showInputMessage="1" showErrorMessage="1">
          <x14:formula1>
            <xm:f>'Referencia Parámetros'!$A$38:$A$40</xm:f>
          </x14:formula1>
          <xm:sqref>JR13:JR112 HV13:HV112 GX13:GX112 FZ13:FZ112 FB13:FB112 ED13:ED112 DF13:DF112 CH13:CH112 BJ13:BJ112 AL13:AL112 IT13:IT112 N13:N112</xm:sqref>
        </x14:dataValidation>
        <x14:dataValidation type="list" allowBlank="1" showInputMessage="1" showErrorMessage="1">
          <x14:formula1>
            <xm:f>'Referencia Parámetros'!$A$26:$A$28</xm:f>
          </x14:formula1>
          <xm:sqref>JN13:JN112 IP13:IP112 HR13:HR112 GT13:GT112 FV13:FV112 EX13:EX112 DZ13:DZ112 DB13:DB112 CD13:CD112 BF13:BF112 AH13:AH112 J13:J112</xm:sqref>
        </x14:dataValidation>
        <x14:dataValidation type="list" allowBlank="1" showInputMessage="1" showErrorMessage="1">
          <x14:formula1>
            <xm:f>'Referencia Parámetros'!$A$46:$A$90</xm:f>
          </x14:formula1>
          <xm:sqref>JQ13:JQ112</xm:sqref>
        </x14:dataValidation>
        <x14:dataValidation type="list" allowBlank="1" showInputMessage="1" showErrorMessage="1">
          <x14:formula1>
            <xm:f>'Referencia Parámetros'!$A$46:$A$90</xm:f>
          </x14:formula1>
          <xm:sqref>HU13:HU112</xm:sqref>
        </x14:dataValidation>
        <x14:dataValidation type="list" allowBlank="1" showInputMessage="1" showErrorMessage="1">
          <x14:formula1>
            <xm:f>'Referencia Parámetros'!$A$46:$A$90</xm:f>
          </x14:formula1>
          <xm:sqref>GW13:GW112</xm:sqref>
        </x14:dataValidation>
        <x14:dataValidation type="list" allowBlank="1" showInputMessage="1" showErrorMessage="1">
          <x14:formula1>
            <xm:f>'Referencia Parámetros'!$A$46:$A$90</xm:f>
          </x14:formula1>
          <xm:sqref>FY13:FY112</xm:sqref>
        </x14:dataValidation>
        <x14:dataValidation type="list" allowBlank="1" showInputMessage="1" showErrorMessage="1">
          <x14:formula1>
            <xm:f>'Referencia Parámetros'!$A$46:$A$90</xm:f>
          </x14:formula1>
          <xm:sqref>FA13:FA112</xm:sqref>
        </x14:dataValidation>
        <x14:dataValidation type="list" allowBlank="1" showInputMessage="1" showErrorMessage="1">
          <x14:formula1>
            <xm:f>'Referencia Parámetros'!$A$46:$A$90</xm:f>
          </x14:formula1>
          <xm:sqref>EC13:EC112</xm:sqref>
        </x14:dataValidation>
        <x14:dataValidation type="list" allowBlank="1" showInputMessage="1" showErrorMessage="1">
          <x14:formula1>
            <xm:f>'Referencia Parámetros'!$A$46:$A$90</xm:f>
          </x14:formula1>
          <xm:sqref>DE13:DE112</xm:sqref>
        </x14:dataValidation>
        <x14:dataValidation type="list" allowBlank="1" showInputMessage="1" showErrorMessage="1">
          <x14:formula1>
            <xm:f>'Referencia Parámetros'!$A$46:$A$90</xm:f>
          </x14:formula1>
          <xm:sqref>CG13:CG112</xm:sqref>
        </x14:dataValidation>
        <x14:dataValidation type="list" allowBlank="1" showInputMessage="1" showErrorMessage="1">
          <x14:formula1>
            <xm:f>'Referencia Parámetros'!$A$46:$A$90</xm:f>
          </x14:formula1>
          <xm:sqref>BI13:BI112</xm:sqref>
        </x14:dataValidation>
        <x14:dataValidation type="list" allowBlank="1" showInputMessage="1" showErrorMessage="1">
          <x14:formula1>
            <xm:f>'Referencia Parámetros'!$A$46:$A$90</xm:f>
          </x14:formula1>
          <xm:sqref>AK13:AK112</xm:sqref>
        </x14:dataValidation>
        <x14:dataValidation type="list" allowBlank="1" showInputMessage="1" showErrorMessage="1">
          <x14:formula1>
            <xm:f>'Referencia Parámetros'!$A$46:$A$90</xm:f>
          </x14:formula1>
          <xm:sqref>M13:M112</xm:sqref>
        </x14:dataValidation>
        <x14:dataValidation type="list" allowBlank="1" showInputMessage="1" showErrorMessage="1">
          <x14:formula1>
            <xm:f>'Referencia Parámetros'!$A$46:$A$90</xm:f>
          </x14:formula1>
          <xm:sqref>IS13:IS112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LN112"/>
  <sheetViews>
    <sheetView showGridLines="0" topLeftCell="A7" workbookViewId="0">
      <pane ySplit="6" topLeftCell="A13" activePane="bottomLeft" state="frozen"/>
      <selection activeCell="A7" sqref="A7"/>
      <selection pane="bottomLeft" activeCell="M27" sqref="M27"/>
    </sheetView>
  </sheetViews>
  <sheetFormatPr baseColWidth="10" defaultColWidth="11.42578125" defaultRowHeight="15" x14ac:dyDescent="0.25"/>
  <cols>
    <col min="1" max="3" width="11.42578125" style="6"/>
    <col min="4" max="5" width="15.7109375" style="6" customWidth="1"/>
    <col min="6" max="7" width="11.42578125" style="6"/>
    <col min="8" max="8" width="14" style="6" customWidth="1"/>
    <col min="9" max="10" width="11.42578125" style="6"/>
    <col min="11" max="12" width="15.7109375" style="6" customWidth="1"/>
    <col min="13" max="15" width="11.42578125" style="6"/>
    <col min="16" max="16" width="15.7109375" style="6" customWidth="1"/>
    <col min="17" max="25" width="11.42578125" style="6"/>
    <col min="26" max="26" width="10.42578125" style="6" bestFit="1" customWidth="1"/>
    <col min="27" max="27" width="11.42578125" style="6"/>
    <col min="28" max="29" width="15.7109375" style="6" customWidth="1"/>
    <col min="30" max="34" width="11.42578125" style="6"/>
    <col min="35" max="36" width="15.7109375" style="6" customWidth="1"/>
    <col min="37" max="39" width="11.42578125" style="6"/>
    <col min="40" max="40" width="15.7109375" style="6" customWidth="1"/>
    <col min="41" max="51" width="11.42578125" style="6"/>
    <col min="52" max="53" width="15.7109375" style="6" customWidth="1"/>
    <col min="54" max="58" width="11.42578125" style="6"/>
    <col min="59" max="60" width="15.7109375" style="6" customWidth="1"/>
    <col min="61" max="63" width="11.42578125" style="6"/>
    <col min="64" max="64" width="15.7109375" style="6" customWidth="1"/>
    <col min="65" max="75" width="11.42578125" style="6"/>
    <col min="76" max="77" width="15.7109375" style="6" customWidth="1"/>
    <col min="78" max="79" width="11.42578125" style="6"/>
    <col min="80" max="80" width="10" style="6" bestFit="1" customWidth="1"/>
    <col min="81" max="82" width="11.42578125" style="6"/>
    <col min="83" max="84" width="15.7109375" style="6" customWidth="1"/>
    <col min="85" max="87" width="11.42578125" style="6"/>
    <col min="88" max="88" width="15.7109375" style="6" customWidth="1"/>
    <col min="89" max="99" width="11.42578125" style="6"/>
    <col min="100" max="101" width="15.7109375" style="6" customWidth="1"/>
    <col min="102" max="106" width="11.42578125" style="6"/>
    <col min="107" max="108" width="15.7109375" style="6" customWidth="1"/>
    <col min="109" max="118" width="11.42578125" style="6"/>
    <col min="119" max="119" width="11.7109375" style="6" customWidth="1"/>
    <col min="120" max="123" width="11.42578125" style="6"/>
    <col min="124" max="125" width="15.7109375" style="6" customWidth="1"/>
    <col min="126" max="130" width="11.42578125" style="6"/>
    <col min="131" max="132" width="15.7109375" style="6" customWidth="1"/>
    <col min="133" max="133" width="11.42578125" style="6"/>
    <col min="134" max="134" width="9.5703125" style="6" bestFit="1" customWidth="1"/>
    <col min="135" max="135" width="11.42578125" style="6"/>
    <col min="136" max="136" width="15.7109375" style="6" customWidth="1"/>
    <col min="137" max="147" width="11.42578125" style="6"/>
    <col min="148" max="149" width="15.7109375" style="6" customWidth="1"/>
    <col min="150" max="154" width="11.42578125" style="6"/>
    <col min="155" max="156" width="15.7109375" style="6" customWidth="1"/>
    <col min="157" max="159" width="11.42578125" style="6"/>
    <col min="160" max="160" width="15.7109375" style="6" customWidth="1"/>
    <col min="161" max="161" width="12" style="6" bestFit="1" customWidth="1"/>
    <col min="162" max="171" width="11.42578125" style="6"/>
    <col min="172" max="173" width="15.7109375" style="6" customWidth="1"/>
    <col min="174" max="178" width="11.42578125" style="6"/>
    <col min="179" max="180" width="15.7109375" style="6" customWidth="1"/>
    <col min="181" max="183" width="11.42578125" style="6"/>
    <col min="184" max="184" width="15.7109375" style="6" customWidth="1"/>
    <col min="185" max="187" width="11.42578125" style="6"/>
    <col min="188" max="188" width="8.140625" style="6" bestFit="1" customWidth="1"/>
    <col min="189" max="195" width="11.42578125" style="6"/>
    <col min="196" max="197" width="15.7109375" style="6" customWidth="1"/>
    <col min="198" max="202" width="11.42578125" style="6"/>
    <col min="203" max="204" width="15.7109375" style="6" customWidth="1"/>
    <col min="205" max="207" width="11.42578125" style="6"/>
    <col min="208" max="208" width="15.7109375" style="6" customWidth="1"/>
    <col min="209" max="213" width="11.42578125" style="6"/>
    <col min="214" max="214" width="17.140625" style="6" customWidth="1"/>
    <col min="215" max="215" width="11.85546875" style="6" customWidth="1"/>
    <col min="216" max="218" width="11.42578125" style="6"/>
    <col min="219" max="219" width="13.7109375" style="6" bestFit="1" customWidth="1"/>
    <col min="220" max="221" width="15.7109375" style="6" customWidth="1"/>
    <col min="222" max="226" width="11.42578125" style="6"/>
    <col min="227" max="228" width="15.7109375" style="6" customWidth="1"/>
    <col min="229" max="231" width="11.42578125" style="6"/>
    <col min="232" max="232" width="15.7109375" style="6" customWidth="1"/>
    <col min="233" max="240" width="11.42578125" style="6"/>
    <col min="241" max="241" width="11.5703125" style="6" customWidth="1"/>
    <col min="242" max="243" width="11.42578125" style="6"/>
    <col min="244" max="245" width="15.7109375" style="6" customWidth="1"/>
    <col min="246" max="250" width="11.42578125" style="6"/>
    <col min="251" max="252" width="15.7109375" style="6" customWidth="1"/>
    <col min="253" max="255" width="11.42578125" style="6"/>
    <col min="256" max="256" width="15.7109375" style="6" customWidth="1"/>
    <col min="257" max="267" width="11.42578125" style="6"/>
    <col min="268" max="269" width="15.7109375" style="6" customWidth="1"/>
    <col min="270" max="272" width="11.42578125" style="6"/>
    <col min="273" max="273" width="13.28515625" style="6" bestFit="1" customWidth="1"/>
    <col min="274" max="274" width="11.42578125" style="6"/>
    <col min="275" max="276" width="15.7109375" style="6" customWidth="1"/>
    <col min="277" max="279" width="11.42578125" style="6"/>
    <col min="280" max="280" width="15.7109375" style="6" customWidth="1"/>
    <col min="281" max="294" width="11.42578125" style="6"/>
    <col min="295" max="295" width="0" style="6" hidden="1" customWidth="1"/>
    <col min="296" max="322" width="11.42578125" style="6"/>
    <col min="323" max="323" width="0" style="6" hidden="1" customWidth="1"/>
    <col min="324" max="16384" width="11.42578125" style="6"/>
  </cols>
  <sheetData>
    <row r="1" spans="1:326" ht="21.6" hidden="1" customHeight="1" x14ac:dyDescent="0.25"/>
    <row r="2" spans="1:326" ht="16.899999999999999" hidden="1" customHeight="1" x14ac:dyDescent="0.25"/>
    <row r="3" spans="1:326" ht="16.899999999999999" hidden="1" customHeight="1" x14ac:dyDescent="0.25"/>
    <row r="4" spans="1:326" ht="16.149999999999999" hidden="1" customHeight="1" x14ac:dyDescent="0.25"/>
    <row r="5" spans="1:326" ht="13.9" hidden="1" customHeight="1" x14ac:dyDescent="0.25">
      <c r="F5" s="383" t="s">
        <v>169</v>
      </c>
      <c r="G5" s="384"/>
      <c r="H5" s="384"/>
      <c r="I5" s="385"/>
      <c r="J5" s="303" t="str">
        <f>'Año 1'!F5</f>
        <v/>
      </c>
    </row>
    <row r="6" spans="1:326" ht="24.6" hidden="1" customHeight="1" x14ac:dyDescent="0.25"/>
    <row r="7" spans="1:326" ht="9" customHeight="1" x14ac:dyDescent="0.25">
      <c r="B7" s="273"/>
      <c r="C7" s="274"/>
      <c r="D7" s="275"/>
      <c r="E7" s="276"/>
      <c r="F7" s="277"/>
      <c r="H7" s="267"/>
      <c r="I7" s="268"/>
    </row>
    <row r="8" spans="1:326" x14ac:dyDescent="0.25">
      <c r="B8" s="269" t="s">
        <v>94</v>
      </c>
      <c r="C8" s="270"/>
      <c r="D8" s="271"/>
      <c r="E8" s="272"/>
      <c r="F8" s="299">
        <f>IFERROR(AVERAGE(W10,AU10,BS10,CQ10,DO10,EM10,FK10,GI10,HG10,IE10,JC10,KA10),0)</f>
        <v>0</v>
      </c>
      <c r="G8" s="92">
        <v>1</v>
      </c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198"/>
      <c r="AQ8" s="86"/>
      <c r="AR8" s="86"/>
      <c r="BT8" s="198"/>
    </row>
    <row r="9" spans="1:326" x14ac:dyDescent="0.25">
      <c r="B9" s="219"/>
      <c r="C9" s="198"/>
      <c r="D9" s="213"/>
      <c r="E9" s="213"/>
      <c r="F9" s="198"/>
      <c r="G9" s="244">
        <v>2</v>
      </c>
      <c r="H9" s="198"/>
      <c r="I9" s="220"/>
      <c r="J9" s="198"/>
      <c r="K9" s="198"/>
      <c r="L9" s="198"/>
      <c r="M9" s="198"/>
      <c r="N9" s="198"/>
      <c r="O9" s="198"/>
      <c r="P9" s="198"/>
      <c r="Q9" s="198"/>
      <c r="R9" s="198"/>
      <c r="AJ9" s="198"/>
      <c r="AK9" s="198"/>
      <c r="AL9" s="198"/>
      <c r="AM9" s="198"/>
      <c r="AN9" s="198"/>
      <c r="AP9" s="198"/>
      <c r="BT9" s="198"/>
    </row>
    <row r="10" spans="1:326" x14ac:dyDescent="0.25">
      <c r="A10" s="221" t="s">
        <v>29</v>
      </c>
      <c r="B10" s="255"/>
      <c r="C10" s="256" t="s">
        <v>30</v>
      </c>
      <c r="D10" s="256" t="b">
        <f>+AND(MONTH('Año 2'!KJ11)=2,OR(YEAR('Año 2'!KJ11)=2012,YEAR('Año 2'!KJ11)=2016,YEAR('Año 2'!KJ11)=2020,YEAR('Año 2'!KJ11)=2024,YEAR('Año 2'!KJ11)=2028))</f>
        <v>0</v>
      </c>
      <c r="E10" s="257"/>
      <c r="F10" s="257"/>
      <c r="G10" s="258" t="s">
        <v>90</v>
      </c>
      <c r="H10" s="257"/>
      <c r="I10" s="257"/>
      <c r="J10" s="257"/>
      <c r="K10" s="257"/>
      <c r="L10" s="257"/>
      <c r="M10" s="257"/>
      <c r="N10" s="257"/>
      <c r="O10" s="257"/>
      <c r="P10" s="257"/>
      <c r="Q10" s="257"/>
      <c r="R10" s="257"/>
      <c r="S10" s="257"/>
      <c r="T10" s="257"/>
      <c r="U10" s="257"/>
      <c r="V10" s="257"/>
      <c r="W10" s="224">
        <f>SUM(W13:W$112)</f>
        <v>0</v>
      </c>
      <c r="Y10" s="221" t="s">
        <v>29</v>
      </c>
      <c r="Z10" s="255"/>
      <c r="AA10" s="256" t="s">
        <v>30</v>
      </c>
      <c r="AB10" s="256" t="e">
        <f>+AND(MONTH(D11)=2,OR(YEAR(D11)=2012,YEAR(D11)=2016,YEAR(D11)=2020,YEAR(D11)=2024,YEAR(D11)=2028))</f>
        <v>#VALUE!</v>
      </c>
      <c r="AC10" s="257"/>
      <c r="AD10" s="257"/>
      <c r="AE10" s="257"/>
      <c r="AF10" s="257"/>
      <c r="AG10" s="257"/>
      <c r="AH10" s="257"/>
      <c r="AI10" s="257"/>
      <c r="AJ10" s="257"/>
      <c r="AK10" s="257"/>
      <c r="AL10" s="257"/>
      <c r="AM10" s="257"/>
      <c r="AN10" s="257"/>
      <c r="AO10" s="257"/>
      <c r="AP10" s="257"/>
      <c r="AQ10" s="257"/>
      <c r="AR10" s="257"/>
      <c r="AS10" s="257"/>
      <c r="AT10" s="257"/>
      <c r="AU10" s="224">
        <f>SUM(AU13:AU$112)</f>
        <v>0</v>
      </c>
      <c r="AW10" s="221" t="s">
        <v>29</v>
      </c>
      <c r="AX10" s="255"/>
      <c r="AY10" s="256" t="s">
        <v>30</v>
      </c>
      <c r="AZ10" s="256" t="e">
        <f>+AND(MONTH(AB11)=2,OR(YEAR(AB11)=2012,YEAR(AB11)=2016,YEAR(AB11)=2020,YEAR(AB11)=2024,YEAR(AB11)=2028))</f>
        <v>#VALUE!</v>
      </c>
      <c r="BA10" s="257"/>
      <c r="BB10" s="257"/>
      <c r="BC10" s="257"/>
      <c r="BD10" s="257"/>
      <c r="BE10" s="257"/>
      <c r="BF10" s="257"/>
      <c r="BG10" s="257"/>
      <c r="BH10" s="257"/>
      <c r="BI10" s="257"/>
      <c r="BJ10" s="257"/>
      <c r="BK10" s="257"/>
      <c r="BL10" s="257"/>
      <c r="BM10" s="257"/>
      <c r="BN10" s="257"/>
      <c r="BO10" s="257"/>
      <c r="BP10" s="257"/>
      <c r="BQ10" s="257"/>
      <c r="BR10" s="257"/>
      <c r="BS10" s="224">
        <f>SUM(BS13:BS$112)</f>
        <v>0</v>
      </c>
      <c r="BU10" s="221" t="s">
        <v>29</v>
      </c>
      <c r="BV10" s="255"/>
      <c r="BW10" s="256" t="s">
        <v>30</v>
      </c>
      <c r="BX10" s="256" t="e">
        <f>+AND(MONTH(AZ11)=2,OR(YEAR(AZ11)=2012,YEAR(AZ11)=2016,YEAR(AZ11)=2020,YEAR(AZ11)=2024,YEAR(AZ11)=2028))</f>
        <v>#VALUE!</v>
      </c>
      <c r="BY10" s="257"/>
      <c r="BZ10" s="257"/>
      <c r="CA10" s="257"/>
      <c r="CB10" s="257"/>
      <c r="CC10" s="257"/>
      <c r="CD10" s="257"/>
      <c r="CE10" s="257"/>
      <c r="CF10" s="257"/>
      <c r="CG10" s="257"/>
      <c r="CH10" s="257"/>
      <c r="CI10" s="257"/>
      <c r="CJ10" s="257"/>
      <c r="CK10" s="257"/>
      <c r="CL10" s="257"/>
      <c r="CM10" s="257"/>
      <c r="CN10" s="257"/>
      <c r="CO10" s="257"/>
      <c r="CP10" s="257"/>
      <c r="CQ10" s="224">
        <f>SUM(CQ13:CQ$112)</f>
        <v>0</v>
      </c>
      <c r="CS10" s="221" t="s">
        <v>29</v>
      </c>
      <c r="CT10" s="255"/>
      <c r="CU10" s="256" t="s">
        <v>30</v>
      </c>
      <c r="CV10" s="256" t="e">
        <f>+AND(MONTH(BX11)=2,OR(YEAR(BX11)=2012,YEAR(BX11)=2016,YEAR(BX11)=2020,YEAR(BX11)=2024,YEAR(BX11)=2028))</f>
        <v>#VALUE!</v>
      </c>
      <c r="CW10" s="257"/>
      <c r="CX10" s="257"/>
      <c r="CY10" s="257"/>
      <c r="CZ10" s="257"/>
      <c r="DA10" s="257"/>
      <c r="DB10" s="257"/>
      <c r="DC10" s="257"/>
      <c r="DD10" s="257"/>
      <c r="DE10" s="257"/>
      <c r="DF10" s="257"/>
      <c r="DG10" s="257"/>
      <c r="DH10" s="257"/>
      <c r="DI10" s="257"/>
      <c r="DJ10" s="257"/>
      <c r="DK10" s="257"/>
      <c r="DL10" s="257"/>
      <c r="DM10" s="257"/>
      <c r="DN10" s="257"/>
      <c r="DO10" s="224">
        <f>SUM(DO13:DO$112)</f>
        <v>0</v>
      </c>
      <c r="DQ10" s="221" t="s">
        <v>29</v>
      </c>
      <c r="DR10" s="255"/>
      <c r="DS10" s="256" t="s">
        <v>30</v>
      </c>
      <c r="DT10" s="256" t="e">
        <f>+AND(MONTH(CV11)=2,OR(YEAR(CV11)=2012,YEAR(CV11)=2016,YEAR(CV11)=2020,YEAR(CV11)=2024,YEAR(CV11)=2028))</f>
        <v>#VALUE!</v>
      </c>
      <c r="DU10" s="257"/>
      <c r="DV10" s="257"/>
      <c r="DW10" s="257"/>
      <c r="DX10" s="257"/>
      <c r="DY10" s="257"/>
      <c r="DZ10" s="257"/>
      <c r="EA10" s="257"/>
      <c r="EB10" s="257"/>
      <c r="EC10" s="257"/>
      <c r="ED10" s="257"/>
      <c r="EE10" s="257"/>
      <c r="EF10" s="257"/>
      <c r="EG10" s="257"/>
      <c r="EH10" s="257"/>
      <c r="EI10" s="257"/>
      <c r="EJ10" s="257"/>
      <c r="EK10" s="257"/>
      <c r="EL10" s="257"/>
      <c r="EM10" s="224">
        <f>SUM(EM13:EM$112)</f>
        <v>0</v>
      </c>
      <c r="EO10" s="221" t="s">
        <v>29</v>
      </c>
      <c r="EP10" s="255"/>
      <c r="EQ10" s="256" t="s">
        <v>30</v>
      </c>
      <c r="ER10" s="256" t="e">
        <f>+AND(MONTH(DT11)=2,OR(YEAR(DT11)=2012,YEAR(DT11)=2016,YEAR(DT11)=2020,YEAR(DT11)=2024,YEAR(DT11)=2028))</f>
        <v>#VALUE!</v>
      </c>
      <c r="ES10" s="257"/>
      <c r="ET10" s="257"/>
      <c r="EU10" s="257"/>
      <c r="EV10" s="257"/>
      <c r="EW10" s="257"/>
      <c r="EX10" s="257"/>
      <c r="EY10" s="257"/>
      <c r="EZ10" s="257"/>
      <c r="FA10" s="257"/>
      <c r="FB10" s="257"/>
      <c r="FC10" s="257"/>
      <c r="FD10" s="257"/>
      <c r="FE10" s="257"/>
      <c r="FF10" s="257"/>
      <c r="FG10" s="257"/>
      <c r="FH10" s="257"/>
      <c r="FI10" s="257"/>
      <c r="FJ10" s="257"/>
      <c r="FK10" s="224">
        <f>SUM(FK13:FK$112)</f>
        <v>0</v>
      </c>
      <c r="FM10" s="221" t="s">
        <v>29</v>
      </c>
      <c r="FN10" s="255"/>
      <c r="FO10" s="256" t="s">
        <v>30</v>
      </c>
      <c r="FP10" s="256" t="e">
        <f>+AND(MONTH(ER11)=2,OR(YEAR(ER11)=2012,YEAR(ER11)=2016,YEAR(ER11)=2020,YEAR(ER11)=2024,YEAR(ER11)=2028))</f>
        <v>#VALUE!</v>
      </c>
      <c r="FQ10" s="257"/>
      <c r="FR10" s="257"/>
      <c r="FS10" s="257"/>
      <c r="FT10" s="257"/>
      <c r="FU10" s="257"/>
      <c r="FV10" s="257"/>
      <c r="FW10" s="257"/>
      <c r="FX10" s="257"/>
      <c r="FY10" s="257"/>
      <c r="FZ10" s="257"/>
      <c r="GA10" s="257"/>
      <c r="GB10" s="257"/>
      <c r="GC10" s="257"/>
      <c r="GD10" s="257"/>
      <c r="GE10" s="257"/>
      <c r="GF10" s="257"/>
      <c r="GG10" s="257"/>
      <c r="GH10" s="257"/>
      <c r="GI10" s="224">
        <f>SUM(GI13:GI$112)</f>
        <v>0</v>
      </c>
      <c r="GK10" s="221" t="s">
        <v>29</v>
      </c>
      <c r="GL10" s="255"/>
      <c r="GM10" s="256" t="s">
        <v>30</v>
      </c>
      <c r="GN10" s="256" t="e">
        <f>+AND(MONTH(FP11)=2,OR(YEAR(FP11)=2012,YEAR(FP11)=2016,YEAR(FP11)=2020,YEAR(FP11)=2024,YEAR(FP11)=2028))</f>
        <v>#VALUE!</v>
      </c>
      <c r="GO10" s="257"/>
      <c r="GP10" s="257"/>
      <c r="GQ10" s="257"/>
      <c r="GR10" s="257"/>
      <c r="GS10" s="257"/>
      <c r="GT10" s="257"/>
      <c r="GU10" s="257"/>
      <c r="GV10" s="257"/>
      <c r="GW10" s="257"/>
      <c r="GX10" s="257"/>
      <c r="GY10" s="257"/>
      <c r="GZ10" s="257"/>
      <c r="HA10" s="257"/>
      <c r="HB10" s="257"/>
      <c r="HC10" s="257"/>
      <c r="HD10" s="257"/>
      <c r="HE10" s="257"/>
      <c r="HF10" s="257"/>
      <c r="HG10" s="224">
        <f>SUM(HG13:HG$112)</f>
        <v>0</v>
      </c>
      <c r="HI10" s="221" t="s">
        <v>29</v>
      </c>
      <c r="HJ10" s="255"/>
      <c r="HK10" s="256" t="s">
        <v>30</v>
      </c>
      <c r="HL10" s="256" t="e">
        <f>+AND(MONTH(GN11)=2,OR(YEAR(GN11)=2012,YEAR(GN11)=2016,YEAR(GN11)=2020,YEAR(GN11)=2024,YEAR(GN11)=2028))</f>
        <v>#VALUE!</v>
      </c>
      <c r="HM10" s="257"/>
      <c r="HN10" s="257"/>
      <c r="HO10" s="257"/>
      <c r="HP10" s="257"/>
      <c r="HQ10" s="257"/>
      <c r="HR10" s="257"/>
      <c r="HS10" s="257"/>
      <c r="HT10" s="257"/>
      <c r="HU10" s="257"/>
      <c r="HV10" s="257"/>
      <c r="HW10" s="257"/>
      <c r="HX10" s="257"/>
      <c r="HY10" s="257"/>
      <c r="HZ10" s="257"/>
      <c r="IA10" s="257"/>
      <c r="IB10" s="257"/>
      <c r="IC10" s="257"/>
      <c r="ID10" s="257"/>
      <c r="IE10" s="224">
        <f>SUM(IE13:IE$112)</f>
        <v>0</v>
      </c>
      <c r="IG10" s="221" t="s">
        <v>29</v>
      </c>
      <c r="IH10" s="255"/>
      <c r="II10" s="256" t="s">
        <v>30</v>
      </c>
      <c r="IJ10" s="256" t="e">
        <f>+AND(MONTH(HL11)=2,OR(YEAR(HL11)=2012,YEAR(HL11)=2016,YEAR(HL11)=2020,YEAR(HL11)=2024,YEAR(HL11)=2028))</f>
        <v>#VALUE!</v>
      </c>
      <c r="IK10" s="257"/>
      <c r="IL10" s="257"/>
      <c r="IM10" s="257"/>
      <c r="IN10" s="257"/>
      <c r="IO10" s="257"/>
      <c r="IP10" s="257"/>
      <c r="IQ10" s="257"/>
      <c r="IR10" s="257"/>
      <c r="IS10" s="257"/>
      <c r="IT10" s="257"/>
      <c r="IU10" s="257"/>
      <c r="IV10" s="257"/>
      <c r="IW10" s="257"/>
      <c r="IX10" s="257"/>
      <c r="IY10" s="257"/>
      <c r="IZ10" s="257"/>
      <c r="JA10" s="257"/>
      <c r="JB10" s="257"/>
      <c r="JC10" s="224">
        <f>SUM(JC13:JC$112)</f>
        <v>0</v>
      </c>
      <c r="JE10" s="221" t="s">
        <v>29</v>
      </c>
      <c r="JF10" s="255"/>
      <c r="JG10" s="256" t="s">
        <v>30</v>
      </c>
      <c r="JH10" s="256" t="e">
        <f>+AND(MONTH(IJ11)=2,OR(YEAR(IJ11)=2012,YEAR(IJ11)=2016,YEAR(IJ11)=2020,YEAR(IJ11)=2024,YEAR(IJ11)=2028))</f>
        <v>#VALUE!</v>
      </c>
      <c r="JI10" s="257"/>
      <c r="JJ10" s="257"/>
      <c r="JK10" s="257"/>
      <c r="JL10" s="257"/>
      <c r="JM10" s="257"/>
      <c r="JN10" s="257"/>
      <c r="JO10" s="257"/>
      <c r="JP10" s="257"/>
      <c r="JQ10" s="257"/>
      <c r="JR10" s="257"/>
      <c r="JS10" s="257"/>
      <c r="JT10" s="257"/>
      <c r="JU10" s="257"/>
      <c r="JV10" s="257"/>
      <c r="JW10" s="257"/>
      <c r="JX10" s="257"/>
      <c r="JY10" s="257"/>
      <c r="JZ10" s="257"/>
      <c r="KA10" s="224">
        <f>SUM(KA13:KA$112)</f>
        <v>0</v>
      </c>
    </row>
    <row r="11" spans="1:326" x14ac:dyDescent="0.25">
      <c r="A11" s="226" t="s">
        <v>31</v>
      </c>
      <c r="B11" s="227">
        <v>1</v>
      </c>
      <c r="C11" s="228" t="s">
        <v>32</v>
      </c>
      <c r="D11" s="229" t="str">
        <f>IFERROR(+DATE(YEAR('Año 2'!JH11),MONTH('Año 2'!JH11)+1,DAY('Año 2'!JH11)),"")</f>
        <v/>
      </c>
      <c r="F11" s="198"/>
      <c r="G11" s="198"/>
      <c r="H11" s="198"/>
      <c r="I11" s="198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X11" s="198"/>
      <c r="Y11" s="226" t="s">
        <v>31</v>
      </c>
      <c r="Z11" s="227">
        <f>+B11+1</f>
        <v>2</v>
      </c>
      <c r="AA11" s="228" t="s">
        <v>32</v>
      </c>
      <c r="AB11" s="229" t="str">
        <f>IFERROR(+DATE(YEAR(D11),MONTH(D11)+1,DAY(D11)),"")</f>
        <v/>
      </c>
      <c r="AD11" s="198"/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  <c r="AP11" s="198"/>
      <c r="AQ11" s="198"/>
      <c r="AV11" s="198"/>
      <c r="AW11" s="226" t="s">
        <v>31</v>
      </c>
      <c r="AX11" s="227">
        <f>+Z11+1</f>
        <v>3</v>
      </c>
      <c r="AY11" s="228" t="s">
        <v>32</v>
      </c>
      <c r="AZ11" s="229" t="str">
        <f>IFERROR(+DATE(YEAR(AB11),MONTH(AB11)+1,DAY(AB11)),"")</f>
        <v/>
      </c>
      <c r="BB11" s="198"/>
      <c r="BC11" s="198"/>
      <c r="BD11" s="198"/>
      <c r="BE11" s="198"/>
      <c r="BF11" s="198"/>
      <c r="BG11" s="198"/>
      <c r="BH11" s="198"/>
      <c r="BI11" s="198"/>
      <c r="BJ11" s="198"/>
      <c r="BK11" s="198"/>
      <c r="BL11" s="198"/>
      <c r="BM11" s="198"/>
      <c r="BN11" s="198"/>
      <c r="BO11" s="198"/>
      <c r="BU11" s="226" t="s">
        <v>31</v>
      </c>
      <c r="BV11" s="227">
        <f>+AX11+1</f>
        <v>4</v>
      </c>
      <c r="BW11" s="228" t="s">
        <v>32</v>
      </c>
      <c r="BX11" s="229" t="str">
        <f>IFERROR(+DATE(YEAR(AZ11),MONTH(AZ11)+1,DAY(AZ11)),"")</f>
        <v/>
      </c>
      <c r="BZ11" s="198"/>
      <c r="CA11" s="198"/>
      <c r="CB11" s="198"/>
      <c r="CC11" s="198"/>
      <c r="CD11" s="198"/>
      <c r="CE11" s="198"/>
      <c r="CF11" s="198"/>
      <c r="CG11" s="198"/>
      <c r="CH11" s="198"/>
      <c r="CI11" s="198"/>
      <c r="CJ11" s="198"/>
      <c r="CK11" s="198"/>
      <c r="CL11" s="198"/>
      <c r="CM11" s="198"/>
      <c r="CS11" s="226" t="s">
        <v>31</v>
      </c>
      <c r="CT11" s="227">
        <f>+BV11+1</f>
        <v>5</v>
      </c>
      <c r="CU11" s="228" t="s">
        <v>32</v>
      </c>
      <c r="CV11" s="229" t="str">
        <f>IFERROR(+DATE(YEAR(BX11),MONTH(BX11)+1,DAY(BX11)),"")</f>
        <v/>
      </c>
      <c r="CX11" s="198"/>
      <c r="CY11" s="198"/>
      <c r="CZ11" s="198"/>
      <c r="DA11" s="198"/>
      <c r="DB11" s="198"/>
      <c r="DC11" s="198"/>
      <c r="DD11" s="198"/>
      <c r="DE11" s="198"/>
      <c r="DF11" s="198"/>
      <c r="DG11" s="198"/>
      <c r="DH11" s="198"/>
      <c r="DI11" s="198"/>
      <c r="DJ11" s="198"/>
      <c r="DK11" s="198"/>
      <c r="DQ11" s="226" t="s">
        <v>31</v>
      </c>
      <c r="DR11" s="227">
        <f>+CT11+1</f>
        <v>6</v>
      </c>
      <c r="DS11" s="228" t="s">
        <v>32</v>
      </c>
      <c r="DT11" s="229" t="str">
        <f>IFERROR(+DATE(YEAR(CV11),MONTH(CV11)+1,DAY(CV11)),"")</f>
        <v/>
      </c>
      <c r="DV11" s="198"/>
      <c r="DW11" s="198"/>
      <c r="DX11" s="198"/>
      <c r="DY11" s="198"/>
      <c r="DZ11" s="198"/>
      <c r="EA11" s="198"/>
      <c r="EB11" s="198"/>
      <c r="EC11" s="198"/>
      <c r="ED11" s="198"/>
      <c r="EE11" s="198"/>
      <c r="EF11" s="198"/>
      <c r="EG11" s="198"/>
      <c r="EH11" s="198"/>
      <c r="EI11" s="198"/>
      <c r="EO11" s="226" t="s">
        <v>31</v>
      </c>
      <c r="EP11" s="227">
        <f>+DR11+1</f>
        <v>7</v>
      </c>
      <c r="EQ11" s="228" t="s">
        <v>32</v>
      </c>
      <c r="ER11" s="229" t="str">
        <f>IFERROR(+DATE(YEAR(DT11),MONTH(DT11)+1,DAY(DT11)),"")</f>
        <v/>
      </c>
      <c r="ET11" s="198"/>
      <c r="EU11" s="198"/>
      <c r="EV11" s="198"/>
      <c r="EW11" s="198"/>
      <c r="EX11" s="198"/>
      <c r="EY11" s="198"/>
      <c r="EZ11" s="198"/>
      <c r="FA11" s="198"/>
      <c r="FB11" s="198"/>
      <c r="FC11" s="198"/>
      <c r="FD11" s="198"/>
      <c r="FE11" s="198"/>
      <c r="FF11" s="198"/>
      <c r="FG11" s="198"/>
      <c r="FM11" s="226" t="s">
        <v>31</v>
      </c>
      <c r="FN11" s="227">
        <f>+EP11+1</f>
        <v>8</v>
      </c>
      <c r="FO11" s="228" t="s">
        <v>32</v>
      </c>
      <c r="FP11" s="229" t="str">
        <f>IFERROR(+DATE(YEAR(ER11),MONTH(ER11)+1,DAY(ER11)),"")</f>
        <v/>
      </c>
      <c r="FR11" s="198"/>
      <c r="FS11" s="198"/>
      <c r="FT11" s="198"/>
      <c r="FU11" s="198"/>
      <c r="FV11" s="198"/>
      <c r="FW11" s="198"/>
      <c r="FX11" s="198"/>
      <c r="FY11" s="198"/>
      <c r="FZ11" s="198"/>
      <c r="GA11" s="198"/>
      <c r="GB11" s="198"/>
      <c r="GC11" s="198"/>
      <c r="GD11" s="198"/>
      <c r="GE11" s="198"/>
      <c r="GK11" s="226" t="s">
        <v>31</v>
      </c>
      <c r="GL11" s="227">
        <f>+FN11+1</f>
        <v>9</v>
      </c>
      <c r="GM11" s="228" t="s">
        <v>32</v>
      </c>
      <c r="GN11" s="229" t="str">
        <f>IFERROR(+DATE(YEAR(FP11),MONTH(FP11)+1,DAY(FP11)),"")</f>
        <v/>
      </c>
      <c r="GP11" s="198"/>
      <c r="GQ11" s="198"/>
      <c r="GR11" s="198"/>
      <c r="GS11" s="198"/>
      <c r="GT11" s="198"/>
      <c r="GU11" s="198"/>
      <c r="GV11" s="198"/>
      <c r="GW11" s="198"/>
      <c r="GX11" s="198"/>
      <c r="GY11" s="198"/>
      <c r="GZ11" s="198"/>
      <c r="HA11" s="198"/>
      <c r="HB11" s="198"/>
      <c r="HC11" s="198"/>
      <c r="HI11" s="226" t="s">
        <v>31</v>
      </c>
      <c r="HJ11" s="227">
        <f>+GL11+1</f>
        <v>10</v>
      </c>
      <c r="HK11" s="228" t="s">
        <v>32</v>
      </c>
      <c r="HL11" s="229" t="str">
        <f>IFERROR(+DATE(YEAR(GN11),MONTH(GN11)+1,DAY(GN11)),"")</f>
        <v/>
      </c>
      <c r="HN11" s="198"/>
      <c r="HO11" s="198"/>
      <c r="HP11" s="198"/>
      <c r="HQ11" s="198"/>
      <c r="HR11" s="198"/>
      <c r="HS11" s="198"/>
      <c r="HT11" s="198"/>
      <c r="HU11" s="198"/>
      <c r="HV11" s="198"/>
      <c r="HW11" s="198"/>
      <c r="HX11" s="198"/>
      <c r="HY11" s="198"/>
      <c r="HZ11" s="198"/>
      <c r="IA11" s="198"/>
      <c r="IG11" s="226" t="s">
        <v>31</v>
      </c>
      <c r="IH11" s="227">
        <f>+HJ11+1</f>
        <v>11</v>
      </c>
      <c r="II11" s="228" t="s">
        <v>32</v>
      </c>
      <c r="IJ11" s="229" t="str">
        <f>IFERROR(+DATE(YEAR(HL11),MONTH(HL11)+1,DAY(HL11)),"")</f>
        <v/>
      </c>
      <c r="IL11" s="198"/>
      <c r="IM11" s="198"/>
      <c r="IN11" s="198"/>
      <c r="IO11" s="198"/>
      <c r="IP11" s="198"/>
      <c r="IQ11" s="198"/>
      <c r="IR11" s="198"/>
      <c r="IS11" s="198"/>
      <c r="IT11" s="198"/>
      <c r="IU11" s="198"/>
      <c r="IV11" s="198"/>
      <c r="IW11" s="198"/>
      <c r="IX11" s="198"/>
      <c r="IY11" s="198"/>
      <c r="JD11" s="198"/>
      <c r="JE11" s="226" t="s">
        <v>31</v>
      </c>
      <c r="JF11" s="227">
        <f>+IH11+1</f>
        <v>12</v>
      </c>
      <c r="JG11" s="228" t="s">
        <v>32</v>
      </c>
      <c r="JH11" s="229" t="str">
        <f>IFERROR(+DATE(YEAR(IJ11),MONTH(IJ11)+1,DAY(IJ11)),"")</f>
        <v/>
      </c>
      <c r="JJ11" s="198"/>
      <c r="JK11" s="198"/>
      <c r="JL11" s="198"/>
      <c r="JM11" s="198"/>
      <c r="JN11" s="198"/>
      <c r="JO11" s="198"/>
      <c r="JP11" s="198"/>
      <c r="JQ11" s="198"/>
      <c r="JR11" s="198"/>
      <c r="JS11" s="198"/>
      <c r="JT11" s="198"/>
      <c r="JU11" s="198"/>
      <c r="JV11" s="198"/>
      <c r="JW11" s="198"/>
    </row>
    <row r="12" spans="1:326" ht="60" x14ac:dyDescent="0.25">
      <c r="A12" s="230" t="s">
        <v>33</v>
      </c>
      <c r="B12" s="230" t="s">
        <v>34</v>
      </c>
      <c r="C12" s="231" t="s">
        <v>35</v>
      </c>
      <c r="D12" s="231" t="s">
        <v>36</v>
      </c>
      <c r="E12" s="231" t="s">
        <v>80</v>
      </c>
      <c r="F12" s="231" t="s">
        <v>81</v>
      </c>
      <c r="G12" s="231" t="s">
        <v>87</v>
      </c>
      <c r="H12" s="231" t="s">
        <v>88</v>
      </c>
      <c r="I12" s="231" t="s">
        <v>89</v>
      </c>
      <c r="J12" s="231" t="s">
        <v>65</v>
      </c>
      <c r="K12" s="231" t="s">
        <v>82</v>
      </c>
      <c r="L12" s="231" t="s">
        <v>83</v>
      </c>
      <c r="M12" s="231" t="s">
        <v>91</v>
      </c>
      <c r="N12" s="231" t="s">
        <v>84</v>
      </c>
      <c r="O12" s="231" t="s">
        <v>86</v>
      </c>
      <c r="P12" s="231" t="s">
        <v>85</v>
      </c>
      <c r="Q12" s="231" t="s">
        <v>38</v>
      </c>
      <c r="R12" s="231" t="s">
        <v>39</v>
      </c>
      <c r="S12" s="231" t="s">
        <v>170</v>
      </c>
      <c r="T12" s="231" t="s">
        <v>40</v>
      </c>
      <c r="U12" s="231" t="s">
        <v>41</v>
      </c>
      <c r="V12" s="231" t="s">
        <v>42</v>
      </c>
      <c r="W12" s="231" t="s">
        <v>43</v>
      </c>
      <c r="X12" s="232"/>
      <c r="Y12" s="230" t="s">
        <v>33</v>
      </c>
      <c r="Z12" s="230" t="s">
        <v>34</v>
      </c>
      <c r="AA12" s="231" t="s">
        <v>35</v>
      </c>
      <c r="AB12" s="231" t="s">
        <v>36</v>
      </c>
      <c r="AC12" s="231" t="s">
        <v>80</v>
      </c>
      <c r="AD12" s="231" t="s">
        <v>81</v>
      </c>
      <c r="AE12" s="231" t="s">
        <v>87</v>
      </c>
      <c r="AF12" s="231" t="s">
        <v>88</v>
      </c>
      <c r="AG12" s="231" t="s">
        <v>89</v>
      </c>
      <c r="AH12" s="231" t="s">
        <v>65</v>
      </c>
      <c r="AI12" s="231" t="s">
        <v>82</v>
      </c>
      <c r="AJ12" s="231" t="s">
        <v>83</v>
      </c>
      <c r="AK12" s="231" t="s">
        <v>91</v>
      </c>
      <c r="AL12" s="231" t="s">
        <v>84</v>
      </c>
      <c r="AM12" s="231" t="s">
        <v>86</v>
      </c>
      <c r="AN12" s="231" t="s">
        <v>85</v>
      </c>
      <c r="AO12" s="231" t="s">
        <v>38</v>
      </c>
      <c r="AP12" s="231" t="s">
        <v>39</v>
      </c>
      <c r="AQ12" s="231" t="s">
        <v>170</v>
      </c>
      <c r="AR12" s="231" t="s">
        <v>40</v>
      </c>
      <c r="AS12" s="231" t="s">
        <v>41</v>
      </c>
      <c r="AT12" s="231" t="s">
        <v>42</v>
      </c>
      <c r="AU12" s="231" t="s">
        <v>43</v>
      </c>
      <c r="AV12" s="233"/>
      <c r="AW12" s="230" t="s">
        <v>33</v>
      </c>
      <c r="AX12" s="230" t="s">
        <v>34</v>
      </c>
      <c r="AY12" s="231" t="s">
        <v>35</v>
      </c>
      <c r="AZ12" s="231" t="s">
        <v>36</v>
      </c>
      <c r="BA12" s="231" t="s">
        <v>80</v>
      </c>
      <c r="BB12" s="231" t="s">
        <v>81</v>
      </c>
      <c r="BC12" s="231" t="s">
        <v>87</v>
      </c>
      <c r="BD12" s="231" t="s">
        <v>88</v>
      </c>
      <c r="BE12" s="231" t="s">
        <v>89</v>
      </c>
      <c r="BF12" s="231" t="s">
        <v>65</v>
      </c>
      <c r="BG12" s="231" t="s">
        <v>82</v>
      </c>
      <c r="BH12" s="231" t="s">
        <v>83</v>
      </c>
      <c r="BI12" s="231" t="s">
        <v>91</v>
      </c>
      <c r="BJ12" s="231" t="s">
        <v>84</v>
      </c>
      <c r="BK12" s="231" t="s">
        <v>86</v>
      </c>
      <c r="BL12" s="231" t="s">
        <v>85</v>
      </c>
      <c r="BM12" s="231" t="s">
        <v>38</v>
      </c>
      <c r="BN12" s="231" t="s">
        <v>39</v>
      </c>
      <c r="BO12" s="231" t="s">
        <v>170</v>
      </c>
      <c r="BP12" s="231" t="s">
        <v>40</v>
      </c>
      <c r="BQ12" s="231" t="s">
        <v>41</v>
      </c>
      <c r="BR12" s="231" t="s">
        <v>42</v>
      </c>
      <c r="BS12" s="231" t="s">
        <v>43</v>
      </c>
      <c r="BU12" s="230" t="s">
        <v>33</v>
      </c>
      <c r="BV12" s="230" t="s">
        <v>34</v>
      </c>
      <c r="BW12" s="231" t="s">
        <v>35</v>
      </c>
      <c r="BX12" s="231" t="s">
        <v>36</v>
      </c>
      <c r="BY12" s="231" t="s">
        <v>80</v>
      </c>
      <c r="BZ12" s="231" t="s">
        <v>81</v>
      </c>
      <c r="CA12" s="231" t="s">
        <v>87</v>
      </c>
      <c r="CB12" s="231" t="s">
        <v>88</v>
      </c>
      <c r="CC12" s="231" t="s">
        <v>89</v>
      </c>
      <c r="CD12" s="231" t="s">
        <v>65</v>
      </c>
      <c r="CE12" s="231" t="s">
        <v>82</v>
      </c>
      <c r="CF12" s="231" t="s">
        <v>83</v>
      </c>
      <c r="CG12" s="231" t="s">
        <v>91</v>
      </c>
      <c r="CH12" s="231" t="s">
        <v>84</v>
      </c>
      <c r="CI12" s="231" t="s">
        <v>86</v>
      </c>
      <c r="CJ12" s="231" t="s">
        <v>85</v>
      </c>
      <c r="CK12" s="231" t="s">
        <v>38</v>
      </c>
      <c r="CL12" s="231" t="s">
        <v>39</v>
      </c>
      <c r="CM12" s="231" t="s">
        <v>170</v>
      </c>
      <c r="CN12" s="231" t="s">
        <v>40</v>
      </c>
      <c r="CO12" s="231" t="s">
        <v>41</v>
      </c>
      <c r="CP12" s="231" t="s">
        <v>42</v>
      </c>
      <c r="CQ12" s="231" t="s">
        <v>43</v>
      </c>
      <c r="CS12" s="230" t="s">
        <v>33</v>
      </c>
      <c r="CT12" s="230" t="s">
        <v>34</v>
      </c>
      <c r="CU12" s="231" t="s">
        <v>35</v>
      </c>
      <c r="CV12" s="231" t="s">
        <v>36</v>
      </c>
      <c r="CW12" s="231" t="s">
        <v>80</v>
      </c>
      <c r="CX12" s="231" t="s">
        <v>81</v>
      </c>
      <c r="CY12" s="231" t="s">
        <v>87</v>
      </c>
      <c r="CZ12" s="231" t="s">
        <v>88</v>
      </c>
      <c r="DA12" s="231" t="s">
        <v>89</v>
      </c>
      <c r="DB12" s="231" t="s">
        <v>65</v>
      </c>
      <c r="DC12" s="231" t="s">
        <v>82</v>
      </c>
      <c r="DD12" s="231" t="s">
        <v>83</v>
      </c>
      <c r="DE12" s="231" t="s">
        <v>91</v>
      </c>
      <c r="DF12" s="231" t="s">
        <v>84</v>
      </c>
      <c r="DG12" s="231" t="s">
        <v>86</v>
      </c>
      <c r="DH12" s="231" t="s">
        <v>85</v>
      </c>
      <c r="DI12" s="231" t="s">
        <v>38</v>
      </c>
      <c r="DJ12" s="231" t="s">
        <v>39</v>
      </c>
      <c r="DK12" s="231" t="s">
        <v>170</v>
      </c>
      <c r="DL12" s="231" t="s">
        <v>40</v>
      </c>
      <c r="DM12" s="231" t="s">
        <v>41</v>
      </c>
      <c r="DN12" s="231" t="s">
        <v>42</v>
      </c>
      <c r="DO12" s="231" t="s">
        <v>43</v>
      </c>
      <c r="DQ12" s="230" t="s">
        <v>33</v>
      </c>
      <c r="DR12" s="230" t="s">
        <v>34</v>
      </c>
      <c r="DS12" s="231" t="s">
        <v>35</v>
      </c>
      <c r="DT12" s="231" t="s">
        <v>36</v>
      </c>
      <c r="DU12" s="231" t="s">
        <v>80</v>
      </c>
      <c r="DV12" s="231" t="s">
        <v>81</v>
      </c>
      <c r="DW12" s="231" t="s">
        <v>87</v>
      </c>
      <c r="DX12" s="231" t="s">
        <v>88</v>
      </c>
      <c r="DY12" s="231" t="s">
        <v>89</v>
      </c>
      <c r="DZ12" s="231" t="s">
        <v>65</v>
      </c>
      <c r="EA12" s="231" t="s">
        <v>82</v>
      </c>
      <c r="EB12" s="231" t="s">
        <v>83</v>
      </c>
      <c r="EC12" s="231" t="s">
        <v>91</v>
      </c>
      <c r="ED12" s="231" t="s">
        <v>84</v>
      </c>
      <c r="EE12" s="231" t="s">
        <v>86</v>
      </c>
      <c r="EF12" s="231" t="s">
        <v>85</v>
      </c>
      <c r="EG12" s="231" t="s">
        <v>38</v>
      </c>
      <c r="EH12" s="231" t="s">
        <v>39</v>
      </c>
      <c r="EI12" s="231" t="s">
        <v>170</v>
      </c>
      <c r="EJ12" s="231" t="s">
        <v>40</v>
      </c>
      <c r="EK12" s="231" t="s">
        <v>41</v>
      </c>
      <c r="EL12" s="231" t="s">
        <v>42</v>
      </c>
      <c r="EM12" s="231" t="s">
        <v>43</v>
      </c>
      <c r="EO12" s="230" t="s">
        <v>33</v>
      </c>
      <c r="EP12" s="230" t="s">
        <v>34</v>
      </c>
      <c r="EQ12" s="231" t="s">
        <v>35</v>
      </c>
      <c r="ER12" s="231" t="s">
        <v>36</v>
      </c>
      <c r="ES12" s="231" t="s">
        <v>80</v>
      </c>
      <c r="ET12" s="231" t="s">
        <v>81</v>
      </c>
      <c r="EU12" s="231" t="s">
        <v>87</v>
      </c>
      <c r="EV12" s="231" t="s">
        <v>88</v>
      </c>
      <c r="EW12" s="231" t="s">
        <v>89</v>
      </c>
      <c r="EX12" s="231" t="s">
        <v>65</v>
      </c>
      <c r="EY12" s="231" t="s">
        <v>82</v>
      </c>
      <c r="EZ12" s="231" t="s">
        <v>83</v>
      </c>
      <c r="FA12" s="231" t="s">
        <v>91</v>
      </c>
      <c r="FB12" s="231" t="s">
        <v>84</v>
      </c>
      <c r="FC12" s="231" t="s">
        <v>86</v>
      </c>
      <c r="FD12" s="231" t="s">
        <v>85</v>
      </c>
      <c r="FE12" s="231" t="s">
        <v>38</v>
      </c>
      <c r="FF12" s="231" t="s">
        <v>39</v>
      </c>
      <c r="FG12" s="231" t="s">
        <v>170</v>
      </c>
      <c r="FH12" s="231" t="s">
        <v>40</v>
      </c>
      <c r="FI12" s="231" t="s">
        <v>41</v>
      </c>
      <c r="FJ12" s="231" t="s">
        <v>42</v>
      </c>
      <c r="FK12" s="231" t="s">
        <v>43</v>
      </c>
      <c r="FM12" s="230" t="s">
        <v>33</v>
      </c>
      <c r="FN12" s="230" t="s">
        <v>34</v>
      </c>
      <c r="FO12" s="231" t="s">
        <v>35</v>
      </c>
      <c r="FP12" s="231" t="s">
        <v>36</v>
      </c>
      <c r="FQ12" s="231" t="s">
        <v>80</v>
      </c>
      <c r="FR12" s="231" t="s">
        <v>81</v>
      </c>
      <c r="FS12" s="231" t="s">
        <v>87</v>
      </c>
      <c r="FT12" s="231" t="s">
        <v>88</v>
      </c>
      <c r="FU12" s="231" t="s">
        <v>89</v>
      </c>
      <c r="FV12" s="231" t="s">
        <v>65</v>
      </c>
      <c r="FW12" s="231" t="s">
        <v>82</v>
      </c>
      <c r="FX12" s="231" t="s">
        <v>83</v>
      </c>
      <c r="FY12" s="231" t="s">
        <v>91</v>
      </c>
      <c r="FZ12" s="231" t="s">
        <v>84</v>
      </c>
      <c r="GA12" s="231" t="s">
        <v>86</v>
      </c>
      <c r="GB12" s="231" t="s">
        <v>85</v>
      </c>
      <c r="GC12" s="231" t="s">
        <v>38</v>
      </c>
      <c r="GD12" s="231" t="s">
        <v>39</v>
      </c>
      <c r="GE12" s="231" t="s">
        <v>170</v>
      </c>
      <c r="GF12" s="231" t="s">
        <v>40</v>
      </c>
      <c r="GG12" s="231" t="s">
        <v>41</v>
      </c>
      <c r="GH12" s="231" t="s">
        <v>42</v>
      </c>
      <c r="GI12" s="231" t="s">
        <v>43</v>
      </c>
      <c r="GK12" s="230" t="s">
        <v>33</v>
      </c>
      <c r="GL12" s="230" t="s">
        <v>34</v>
      </c>
      <c r="GM12" s="231" t="s">
        <v>35</v>
      </c>
      <c r="GN12" s="231" t="s">
        <v>36</v>
      </c>
      <c r="GO12" s="231" t="s">
        <v>80</v>
      </c>
      <c r="GP12" s="231" t="s">
        <v>81</v>
      </c>
      <c r="GQ12" s="231" t="s">
        <v>87</v>
      </c>
      <c r="GR12" s="231" t="s">
        <v>88</v>
      </c>
      <c r="GS12" s="231" t="s">
        <v>89</v>
      </c>
      <c r="GT12" s="231" t="s">
        <v>65</v>
      </c>
      <c r="GU12" s="231" t="s">
        <v>82</v>
      </c>
      <c r="GV12" s="231" t="s">
        <v>83</v>
      </c>
      <c r="GW12" s="231" t="s">
        <v>91</v>
      </c>
      <c r="GX12" s="231" t="s">
        <v>84</v>
      </c>
      <c r="GY12" s="231" t="s">
        <v>86</v>
      </c>
      <c r="GZ12" s="231" t="s">
        <v>85</v>
      </c>
      <c r="HA12" s="231" t="s">
        <v>38</v>
      </c>
      <c r="HB12" s="231" t="s">
        <v>39</v>
      </c>
      <c r="HC12" s="231" t="s">
        <v>170</v>
      </c>
      <c r="HD12" s="231" t="s">
        <v>40</v>
      </c>
      <c r="HE12" s="231" t="s">
        <v>41</v>
      </c>
      <c r="HF12" s="231" t="s">
        <v>42</v>
      </c>
      <c r="HG12" s="231" t="s">
        <v>43</v>
      </c>
      <c r="HI12" s="230" t="s">
        <v>33</v>
      </c>
      <c r="HJ12" s="230" t="s">
        <v>34</v>
      </c>
      <c r="HK12" s="231" t="s">
        <v>35</v>
      </c>
      <c r="HL12" s="231" t="s">
        <v>36</v>
      </c>
      <c r="HM12" s="231" t="s">
        <v>80</v>
      </c>
      <c r="HN12" s="231" t="s">
        <v>81</v>
      </c>
      <c r="HO12" s="231" t="s">
        <v>87</v>
      </c>
      <c r="HP12" s="231" t="s">
        <v>88</v>
      </c>
      <c r="HQ12" s="231" t="s">
        <v>89</v>
      </c>
      <c r="HR12" s="231" t="s">
        <v>65</v>
      </c>
      <c r="HS12" s="231" t="s">
        <v>82</v>
      </c>
      <c r="HT12" s="231" t="s">
        <v>83</v>
      </c>
      <c r="HU12" s="231" t="s">
        <v>91</v>
      </c>
      <c r="HV12" s="231" t="s">
        <v>84</v>
      </c>
      <c r="HW12" s="231" t="s">
        <v>86</v>
      </c>
      <c r="HX12" s="231" t="s">
        <v>85</v>
      </c>
      <c r="HY12" s="231" t="s">
        <v>38</v>
      </c>
      <c r="HZ12" s="231" t="s">
        <v>39</v>
      </c>
      <c r="IA12" s="231" t="s">
        <v>170</v>
      </c>
      <c r="IB12" s="231" t="s">
        <v>40</v>
      </c>
      <c r="IC12" s="231" t="s">
        <v>41</v>
      </c>
      <c r="ID12" s="231" t="s">
        <v>42</v>
      </c>
      <c r="IE12" s="231" t="s">
        <v>43</v>
      </c>
      <c r="IG12" s="230" t="s">
        <v>33</v>
      </c>
      <c r="IH12" s="230" t="s">
        <v>34</v>
      </c>
      <c r="II12" s="231" t="s">
        <v>35</v>
      </c>
      <c r="IJ12" s="231" t="s">
        <v>36</v>
      </c>
      <c r="IK12" s="231" t="s">
        <v>80</v>
      </c>
      <c r="IL12" s="231" t="s">
        <v>81</v>
      </c>
      <c r="IM12" s="231" t="s">
        <v>87</v>
      </c>
      <c r="IN12" s="231" t="s">
        <v>88</v>
      </c>
      <c r="IO12" s="231" t="s">
        <v>89</v>
      </c>
      <c r="IP12" s="231" t="s">
        <v>65</v>
      </c>
      <c r="IQ12" s="231" t="s">
        <v>82</v>
      </c>
      <c r="IR12" s="231" t="s">
        <v>83</v>
      </c>
      <c r="IS12" s="231" t="s">
        <v>91</v>
      </c>
      <c r="IT12" s="231" t="s">
        <v>84</v>
      </c>
      <c r="IU12" s="231" t="s">
        <v>86</v>
      </c>
      <c r="IV12" s="231" t="s">
        <v>85</v>
      </c>
      <c r="IW12" s="231" t="s">
        <v>38</v>
      </c>
      <c r="IX12" s="231" t="s">
        <v>39</v>
      </c>
      <c r="IY12" s="231" t="s">
        <v>170</v>
      </c>
      <c r="IZ12" s="231" t="s">
        <v>40</v>
      </c>
      <c r="JA12" s="231" t="s">
        <v>41</v>
      </c>
      <c r="JB12" s="231" t="s">
        <v>42</v>
      </c>
      <c r="JC12" s="231" t="s">
        <v>43</v>
      </c>
      <c r="JD12" s="198"/>
      <c r="JE12" s="230" t="s">
        <v>33</v>
      </c>
      <c r="JF12" s="230" t="s">
        <v>34</v>
      </c>
      <c r="JG12" s="231" t="s">
        <v>35</v>
      </c>
      <c r="JH12" s="231" t="s">
        <v>36</v>
      </c>
      <c r="JI12" s="231" t="s">
        <v>80</v>
      </c>
      <c r="JJ12" s="231" t="s">
        <v>81</v>
      </c>
      <c r="JK12" s="231" t="s">
        <v>87</v>
      </c>
      <c r="JL12" s="231" t="s">
        <v>88</v>
      </c>
      <c r="JM12" s="231" t="s">
        <v>89</v>
      </c>
      <c r="JN12" s="231" t="s">
        <v>65</v>
      </c>
      <c r="JO12" s="231" t="s">
        <v>82</v>
      </c>
      <c r="JP12" s="231" t="s">
        <v>83</v>
      </c>
      <c r="JQ12" s="231" t="s">
        <v>91</v>
      </c>
      <c r="JR12" s="231" t="s">
        <v>84</v>
      </c>
      <c r="JS12" s="231" t="s">
        <v>86</v>
      </c>
      <c r="JT12" s="231" t="s">
        <v>85</v>
      </c>
      <c r="JU12" s="231" t="s">
        <v>38</v>
      </c>
      <c r="JV12" s="231" t="s">
        <v>39</v>
      </c>
      <c r="JW12" s="231" t="s">
        <v>170</v>
      </c>
      <c r="JX12" s="231" t="s">
        <v>40</v>
      </c>
      <c r="JY12" s="231" t="s">
        <v>41</v>
      </c>
      <c r="JZ12" s="231" t="s">
        <v>42</v>
      </c>
      <c r="KA12" s="231" t="s">
        <v>43</v>
      </c>
      <c r="LM12" s="232"/>
      <c r="LN12" s="232"/>
    </row>
    <row r="13" spans="1:326" x14ac:dyDescent="0.25">
      <c r="A13" s="234">
        <v>1</v>
      </c>
      <c r="B13" s="235" t="str">
        <f>+IFERROR(YEAR(D$11),"")</f>
        <v/>
      </c>
      <c r="C13" s="236" t="str">
        <f>+IFERROR(VLOOKUP(B13,'Referencia Parámetros'!$A$2:$B$18,2),"")</f>
        <v/>
      </c>
      <c r="D13" s="1"/>
      <c r="E13" s="1"/>
      <c r="F13" s="136" t="str">
        <f>IFERROR(+VLOOKUP(D13,'Año 2'!JH$13:JJ$112,3,FALSE),"Completar")</f>
        <v>Completar</v>
      </c>
      <c r="G13" s="134"/>
      <c r="H13" s="134"/>
      <c r="I13" s="134"/>
      <c r="J13" s="136" t="str">
        <f>+IFERROR(VLOOKUP(D13,'Año 2'!JH$13:JR$112,7,0),"Completar")</f>
        <v>Completar</v>
      </c>
      <c r="K13" s="137" t="str">
        <f>IFERROR(VLOOKUP(D13,'Año 2'!JH$13:JR$112,8,FALSE),"Completar")</f>
        <v>Completar</v>
      </c>
      <c r="L13" s="137" t="str">
        <f>IFERROR(VLOOKUP(D13,'Año 2'!JH$13:JR$112,9,FALSE),"Completar")</f>
        <v>Completar</v>
      </c>
      <c r="M13" s="135"/>
      <c r="N13" s="136" t="str">
        <f>IFERROR(VLOOKUP(D13,'Año 2'!JH$13:JR$112,11,FALSE),"Completar")</f>
        <v>Completar</v>
      </c>
      <c r="O13" s="237">
        <f>IFERROR(IF(F13=1,G13,IF(F13=4,G13,IF(F13=5,G13,(H13*8+I13)))),"")</f>
        <v>0</v>
      </c>
      <c r="P13" s="238">
        <f t="shared" ref="P13:P14" si="0">IFERROR(IF(F13=1,+E13/O13*40,IF(F13=4,+E13/O13*40,IF(F13=5,+E13/O13*40,E13/O13*173))),0)</f>
        <v>0</v>
      </c>
      <c r="Q13" s="239" t="str">
        <f>IFERROR(IF(P13&gt;20*C13,'Referencia Parámetros'!$D$20,IF(P13&gt;10*C13,'Referencia Parámetros'!$D$21,IF(P13&gt;5*C13,'Referencia Parámetros'!$D$22, IF(P13&gt;1,'Referencia Parámetros'!$D$23,"NO APLICA")))),"")</f>
        <v/>
      </c>
      <c r="R13" s="240" t="str">
        <f>IFERROR(+IF(Q13="NO APLICA",0,IF(F13=1,Q13*O13/40,IF(F13=4,Q13*O13/40,IF(F13=5,Q13*O13/40,Q13*O13/173)))),"")</f>
        <v/>
      </c>
      <c r="S13" s="241">
        <f>IFERROR(+IF($J$5&gt;L13,DATEDIF(K13,$J$5,"Y"),DATEDIF(K13,L13,"Y")),0)</f>
        <v>0</v>
      </c>
      <c r="T13" s="234">
        <f t="shared" ref="T13:T14" si="1">IF(J13=2,0.25,0)</f>
        <v>0</v>
      </c>
      <c r="U13" s="234">
        <f>IF(S13=0,0,IF(S13&gt;=50,0.25,IF(S13&lt;=24,0.25,0)))</f>
        <v>0</v>
      </c>
      <c r="V13" s="234">
        <f t="shared" ref="V13:V14" si="2">IF(N13=2,0.25,0)</f>
        <v>0</v>
      </c>
      <c r="W13" s="242">
        <f t="shared" ref="W13:W14" si="3">+IF(D13="",0,IF(Q13="NO APLICA",0,R13+T13+V13+IF(U13="N/A",0,U13)))</f>
        <v>0</v>
      </c>
      <c r="Y13" s="234">
        <v>1</v>
      </c>
      <c r="Z13" s="235" t="str">
        <f>IFERROR(+YEAR(AB$11),"")</f>
        <v/>
      </c>
      <c r="AA13" s="236" t="str">
        <f>IFERROR(+VLOOKUP(Z13,'Referencia Parámetros'!$A$2:$B$18,2),"")</f>
        <v/>
      </c>
      <c r="AB13" s="1"/>
      <c r="AC13" s="1"/>
      <c r="AD13" s="136" t="str">
        <f t="shared" ref="AD13:AD44" si="4">IFERROR(+VLOOKUP(AB13,D$13:F$112,3,FALSE),"Completar")</f>
        <v>Completar</v>
      </c>
      <c r="AE13" s="134"/>
      <c r="AF13" s="134"/>
      <c r="AG13" s="134"/>
      <c r="AH13" s="136" t="str">
        <f t="shared" ref="AH13:AH44" si="5">+IFERROR(VLOOKUP(AB13,D$13:J$112,7,0),"Completar")</f>
        <v>Completar</v>
      </c>
      <c r="AI13" s="137" t="str">
        <f t="shared" ref="AI13:AI44" si="6">IFERROR(VLOOKUP(AB13,D$13:M$112,8,FALSE),"Completar")</f>
        <v>Completar</v>
      </c>
      <c r="AJ13" s="137" t="str">
        <f t="shared" ref="AJ13:AJ44" si="7">IFERROR(VLOOKUP(AB13,D$13:M$112,9,FALSE),"Completar")</f>
        <v>Completar</v>
      </c>
      <c r="AK13" s="135"/>
      <c r="AL13" s="136" t="str">
        <f t="shared" ref="AL13:AL44" si="8">IFERROR(VLOOKUP(AB13,D$13:N$112,11,FALSE),"Completar")</f>
        <v>Completar</v>
      </c>
      <c r="AM13" s="237">
        <f>IFERROR(IF(AD13=1,AE13,IF(AD13=4,AE13,IF(AD13=5,AE13,(AF13*8+AG13)))),"")</f>
        <v>0</v>
      </c>
      <c r="AN13" s="238">
        <f t="shared" ref="AN13:AN14" si="9">IFERROR(IF(AD13=1,+AC13/AM13*40,IF(AD13=4,+AC13/AM13*40,IF(AD13=5,+AC13/AM13*40,AC13/AM13*173))),0)</f>
        <v>0</v>
      </c>
      <c r="AO13" s="239" t="str">
        <f>IFERROR(IF(AN13&gt;20*AA13,'Referencia Parámetros'!$D$20,IF(AN13&gt;10*AA13,'Referencia Parámetros'!$D$21,IF(AN13&gt;5*AA13,'Referencia Parámetros'!$D$22, IF(AN13&gt;1,'Referencia Parámetros'!$D$23,"NO APLICA")))),"")</f>
        <v/>
      </c>
      <c r="AP13" s="240" t="str">
        <f>IFERROR(+IF(AO13="NO APLICA",0,IF(AD13=1,AO13*AM13/40,IF(AD13=4,AO13*AM13/40,IF(AD13=5,AO13*AM13/40,AO13*AM13/173)))),"")</f>
        <v/>
      </c>
      <c r="AQ13" s="241">
        <f>IFERROR(+IF($J$5&gt;AJ13,DATEDIF(AI13,$J$5,"Y"),DATEDIF(AI13,AJ13,"Y")),0)</f>
        <v>0</v>
      </c>
      <c r="AR13" s="234">
        <f t="shared" ref="AR13:AR14" si="10">IF(AH13=2,0.25,0)</f>
        <v>0</v>
      </c>
      <c r="AS13" s="234">
        <f>IF(AQ13=0,0,IF(AQ13&gt;=50,0.25,IF(AQ13&lt;=24,0.25,0)))</f>
        <v>0</v>
      </c>
      <c r="AT13" s="234">
        <f t="shared" ref="AT13:AT14" si="11">IF(AL13=2,0.25,0)</f>
        <v>0</v>
      </c>
      <c r="AU13" s="242">
        <f t="shared" ref="AU13:AU14" si="12">+IF(AB13="",0,IF(AO13="NO APLICA",0,AP13+AR13+AT13+IF(AS13="N/A",0,AS13)))</f>
        <v>0</v>
      </c>
      <c r="AW13" s="234">
        <v>1</v>
      </c>
      <c r="AX13" s="235" t="str">
        <f>IFERROR(+YEAR(AZ$11),"")</f>
        <v/>
      </c>
      <c r="AY13" s="236" t="str">
        <f>IFERROR(+VLOOKUP(AX13,'Referencia Parámetros'!$A$2:$B$18,2),"")</f>
        <v/>
      </c>
      <c r="AZ13" s="1"/>
      <c r="BA13" s="1"/>
      <c r="BB13" s="136" t="str">
        <f t="shared" ref="BB13:BB44" si="13">IFERROR(+VLOOKUP(AZ13,AB$13:AD$112,3,FALSE),"Completar")</f>
        <v>Completar</v>
      </c>
      <c r="BC13" s="134"/>
      <c r="BD13" s="134"/>
      <c r="BE13" s="134"/>
      <c r="BF13" s="136" t="str">
        <f t="shared" ref="BF13:BF44" si="14">+IFERROR(VLOOKUP(AZ13,AB$13:AH$112,7,0),"Completar")</f>
        <v>Completar</v>
      </c>
      <c r="BG13" s="137" t="str">
        <f t="shared" ref="BG13:BG44" si="15">IFERROR(VLOOKUP(AZ13,AB$13:AK$112,8,FALSE),"Completar")</f>
        <v>Completar</v>
      </c>
      <c r="BH13" s="137" t="str">
        <f t="shared" ref="BH13:BH44" si="16">IFERROR(VLOOKUP(AZ13,AB$13:AK$112,9,FALSE),"Completar")</f>
        <v>Completar</v>
      </c>
      <c r="BI13" s="135"/>
      <c r="BJ13" s="136" t="str">
        <f t="shared" ref="BJ13:BJ44" si="17">IFERROR(VLOOKUP(AZ13,AB$13:AL$112,11,FALSE),"Completar")</f>
        <v>Completar</v>
      </c>
      <c r="BK13" s="237">
        <f>IFERROR(IF(BB13=1,BC13,IF(BB13=4,BC13,IF(BB13=5,BC13,(BD13*8+BE13)))),"")</f>
        <v>0</v>
      </c>
      <c r="BL13" s="238">
        <f t="shared" ref="BL13:BL14" si="18">IFERROR(IF(BB13=1,+BA13/BK13*40,IF(BB13=4,+BA13/BK13*40,IF(BB13=5,+BA13/BK13*40,BA13/BK13*173))),0)</f>
        <v>0</v>
      </c>
      <c r="BM13" s="239" t="str">
        <f>IFERROR(IF(BL13&gt;20*AY13,'Referencia Parámetros'!$D$20,IF(BL13&gt;10*AY13,'Referencia Parámetros'!$D$21,IF(BL13&gt;5*AY13,'Referencia Parámetros'!$D$22, IF(BL13&gt;1,'Referencia Parámetros'!$D$23,"NO APLICA")))),"")</f>
        <v/>
      </c>
      <c r="BN13" s="240" t="str">
        <f>IFERROR(+IF(BM13="NO APLICA",0,IF(BB13=1,BM13*BK13/40,IF(BB13=4,BM13*BK13/40,IF(BB13=5,BM13*BK13/40,BM13*BK13/173)))),"")</f>
        <v/>
      </c>
      <c r="BO13" s="241">
        <f>IFERROR(+IF($J$5&gt;BH13,DATEDIF(BG13,$J$5,"Y"),DATEDIF(BG13,BH13,"Y")),0)</f>
        <v>0</v>
      </c>
      <c r="BP13" s="234">
        <f t="shared" ref="BP13:BP14" si="19">IF(BF13=2,0.25,0)</f>
        <v>0</v>
      </c>
      <c r="BQ13" s="234">
        <f>IF(BO13=0,0,IF(BO13&gt;=50,0.25,IF(BO13&lt;=24,0.25,0)))</f>
        <v>0</v>
      </c>
      <c r="BR13" s="234">
        <f t="shared" ref="BR13:BR14" si="20">IF(BJ13=2,0.25,0)</f>
        <v>0</v>
      </c>
      <c r="BS13" s="242">
        <f t="shared" ref="BS13:BS14" si="21">+IF(AZ13="",0,IF(BM13="NO APLICA",0,BN13+BP13+BR13+IF(BQ13="N/A",0,BQ13)))</f>
        <v>0</v>
      </c>
      <c r="BU13" s="234">
        <v>1</v>
      </c>
      <c r="BV13" s="235" t="str">
        <f>IFERROR(+YEAR(BX$11),"")</f>
        <v/>
      </c>
      <c r="BW13" s="236" t="str">
        <f>IFERROR(+VLOOKUP(BV13,'Referencia Parámetros'!$A$2:$B$18,2),"")</f>
        <v/>
      </c>
      <c r="BX13" s="1"/>
      <c r="BY13" s="1"/>
      <c r="BZ13" s="136" t="str">
        <f t="shared" ref="BZ13:BZ44" si="22">IFERROR(+VLOOKUP(BX13,AZ$13:BB$112,3,FALSE),"Completar")</f>
        <v>Completar</v>
      </c>
      <c r="CA13" s="134"/>
      <c r="CB13" s="134"/>
      <c r="CC13" s="134"/>
      <c r="CD13" s="136" t="str">
        <f t="shared" ref="CD13:CD44" si="23">+IFERROR(VLOOKUP(BX13,AZ$13:BF$112,7,0),"Completar")</f>
        <v>Completar</v>
      </c>
      <c r="CE13" s="137" t="str">
        <f t="shared" ref="CE13:CE44" si="24">IFERROR(VLOOKUP(BX13,AZ$13:BI$112,8,FALSE),"Completar")</f>
        <v>Completar</v>
      </c>
      <c r="CF13" s="137" t="str">
        <f t="shared" ref="CF13:CF44" si="25">IFERROR(VLOOKUP(BX13,AZ$13:BI$112,9,FALSE),"Completar")</f>
        <v>Completar</v>
      </c>
      <c r="CG13" s="135"/>
      <c r="CH13" s="136" t="str">
        <f t="shared" ref="CH13:CH44" si="26">IFERROR(VLOOKUP(BX13,AZ$13:BJ$112,11,FALSE),"Completar")</f>
        <v>Completar</v>
      </c>
      <c r="CI13" s="237">
        <f>IFERROR(IF(BZ13=1,CA13,IF(BZ13=4,CA13,IF(BZ13=5,CA13,(CB13*8+CC13)))),"")</f>
        <v>0</v>
      </c>
      <c r="CJ13" s="238">
        <f t="shared" ref="CJ13:CJ14" si="27">IFERROR(IF(BZ13=1,+BY13/CI13*40,IF(BZ13=4,+BY13/CI13*40,IF(BZ13=5,+BY13/CI13*40,BY13/CI13*173))),0)</f>
        <v>0</v>
      </c>
      <c r="CK13" s="239" t="str">
        <f>IFERROR(IF(CJ13&gt;20*BW13,'Referencia Parámetros'!$D$20,IF(CJ13&gt;10*BW13,'Referencia Parámetros'!$D$21,IF(CJ13&gt;5*BW13,'Referencia Parámetros'!$D$22, IF(CJ13&gt;1,'Referencia Parámetros'!$D$23,"NO APLICA")))),"")</f>
        <v/>
      </c>
      <c r="CL13" s="240" t="str">
        <f>IFERROR(+IF(CK13="NO APLICA",0,IF(BZ13=1,CK13*CI13/40,IF(BZ13=4,CK13*CI13/40,IF(BZ13=5,CK13*CI13/40,CK13*CI13/173)))),"")</f>
        <v/>
      </c>
      <c r="CM13" s="241">
        <f>IFERROR(+IF($J$5&gt;CF13,DATEDIF(CE13,$J$5,"Y"),DATEDIF(CE13,CF13,"Y")),0)</f>
        <v>0</v>
      </c>
      <c r="CN13" s="234">
        <f t="shared" ref="CN13:CN14" si="28">IF(CD13=2,0.25,0)</f>
        <v>0</v>
      </c>
      <c r="CO13" s="234">
        <f>IF(CM13=0,0,IF(CM13&gt;=50,0.25,IF(CM13&lt;=24,0.25,0)))</f>
        <v>0</v>
      </c>
      <c r="CP13" s="234">
        <f t="shared" ref="CP13:CP14" si="29">IF(CH13=2,0.25,0)</f>
        <v>0</v>
      </c>
      <c r="CQ13" s="242">
        <f t="shared" ref="CQ13:CQ14" si="30">+IF(BX13="",0,IF(CK13="NO APLICA",0,CL13+CN13+CP13+IF(CO13="N/A",0,CO13)))</f>
        <v>0</v>
      </c>
      <c r="CS13" s="234">
        <v>1</v>
      </c>
      <c r="CT13" s="235" t="str">
        <f>IFERROR(+YEAR(CV$11),"")</f>
        <v/>
      </c>
      <c r="CU13" s="236" t="str">
        <f>IFERROR(+VLOOKUP(CT13,'Referencia Parámetros'!$A$2:$B$18,2),"")</f>
        <v/>
      </c>
      <c r="CV13" s="1"/>
      <c r="CW13" s="1"/>
      <c r="CX13" s="136" t="str">
        <f t="shared" ref="CX13:CX44" si="31">IFERROR(+VLOOKUP(CV13,BX$13:BZ$112,3,FALSE),"Completar")</f>
        <v>Completar</v>
      </c>
      <c r="CY13" s="134"/>
      <c r="CZ13" s="134"/>
      <c r="DA13" s="134"/>
      <c r="DB13" s="136" t="str">
        <f t="shared" ref="DB13:DB44" si="32">+IFERROR(VLOOKUP(CV13,BX$13:CD$112,7,0),"Completar")</f>
        <v>Completar</v>
      </c>
      <c r="DC13" s="137" t="str">
        <f t="shared" ref="DC13:DC44" si="33">IFERROR(VLOOKUP(CV13,BX$13:CG$112,8,FALSE),"Completar")</f>
        <v>Completar</v>
      </c>
      <c r="DD13" s="137" t="str">
        <f t="shared" ref="DD13:DD44" si="34">IFERROR(VLOOKUP(CV13,BX$13:CG$112,9,FALSE),"Completar")</f>
        <v>Completar</v>
      </c>
      <c r="DE13" s="135"/>
      <c r="DF13" s="136" t="str">
        <f t="shared" ref="DF13:DF44" si="35">IFERROR(VLOOKUP(CV13,BX$13:CH$112,11,FALSE),"Completar")</f>
        <v>Completar</v>
      </c>
      <c r="DG13" s="237">
        <f>IFERROR(IF(CX13=1,CY13,IF(CX13=4,CY13,IF(CX13=5,CY13,(CZ13*8+DA13)))),"")</f>
        <v>0</v>
      </c>
      <c r="DH13" s="238">
        <f t="shared" ref="DH13:DH14" si="36">IFERROR(IF(CX13=1,+CW13/DG13*40,IF(CX13=4,+CW13/DG13*40,IF(CX13=5,+CW13/DG13*40,CW13/DG13*173))),0)</f>
        <v>0</v>
      </c>
      <c r="DI13" s="239" t="str">
        <f>IFERROR(IF(DH13&gt;20*CU13,'Referencia Parámetros'!$D$20,IF(DH13&gt;10*CU13,'Referencia Parámetros'!$D$21,IF(DH13&gt;5*CU13,'Referencia Parámetros'!$D$22, IF(DH13&gt;1,'Referencia Parámetros'!$D$23,"NO APLICA")))),"")</f>
        <v/>
      </c>
      <c r="DJ13" s="240" t="str">
        <f>IFERROR(+IF(DI13="NO APLICA",0,IF(CX13=1,DI13*DG13/40,IF(CX13=4,DI13*DG13/40,IF(CX13=5,DI13*DG13/40,DI13*DG13/173)))),"")</f>
        <v/>
      </c>
      <c r="DK13" s="241">
        <f>IFERROR(+IF($J$5&gt;DD13,DATEDIF(DC13,$J$5,"Y"),DATEDIF(DC13,DD13,"Y")),0)</f>
        <v>0</v>
      </c>
      <c r="DL13" s="234">
        <f t="shared" ref="DL13:DL14" si="37">IF(DB13=2,0.25,0)</f>
        <v>0</v>
      </c>
      <c r="DM13" s="234">
        <f>IF(DK13=0,0,IF(DK13&gt;=50,0.25,IF(DK13&lt;=24,0.25,0)))</f>
        <v>0</v>
      </c>
      <c r="DN13" s="234">
        <f t="shared" ref="DN13:DN14" si="38">IF(DF13=2,0.25,0)</f>
        <v>0</v>
      </c>
      <c r="DO13" s="242">
        <f t="shared" ref="DO13:DO14" si="39">+IF(CV13="",0,IF(DI13="NO APLICA",0,DJ13+DL13+DN13+IF(DM13="N/A",0,DM13)))</f>
        <v>0</v>
      </c>
      <c r="DQ13" s="234">
        <v>1</v>
      </c>
      <c r="DR13" s="235" t="str">
        <f>IFERROR(+YEAR(DT$11),"")</f>
        <v/>
      </c>
      <c r="DS13" s="236" t="str">
        <f>IFERROR(+VLOOKUP(DR13,'Referencia Parámetros'!$A$2:$B$18,2),"")</f>
        <v/>
      </c>
      <c r="DT13" s="1"/>
      <c r="DU13" s="1"/>
      <c r="DV13" s="136" t="str">
        <f t="shared" ref="DV13:DV44" si="40">IFERROR(+VLOOKUP(DT13,CV$13:CX$112,3,FALSE),"Completar")</f>
        <v>Completar</v>
      </c>
      <c r="DW13" s="134"/>
      <c r="DX13" s="134"/>
      <c r="DY13" s="134"/>
      <c r="DZ13" s="136" t="str">
        <f t="shared" ref="DZ13:DZ44" si="41">+IFERROR(VLOOKUP(DT13,CV$13:DB$112,7,0),"Completar")</f>
        <v>Completar</v>
      </c>
      <c r="EA13" s="137" t="str">
        <f t="shared" ref="EA13:EA44" si="42">IFERROR(VLOOKUP(DT13,CV$13:DE$112,8,FALSE),"Completar")</f>
        <v>Completar</v>
      </c>
      <c r="EB13" s="137" t="str">
        <f t="shared" ref="EB13:EB44" si="43">IFERROR(VLOOKUP(DT13,CV$13:DE$112,9,FALSE),"Completar")</f>
        <v>Completar</v>
      </c>
      <c r="EC13" s="135"/>
      <c r="ED13" s="136" t="str">
        <f t="shared" ref="ED13:ED44" si="44">IFERROR(VLOOKUP(DT13,CV$13:DF$112,11,FALSE),"Completar")</f>
        <v>Completar</v>
      </c>
      <c r="EE13" s="237">
        <f>IFERROR(IF(DV13=1,DW13,IF(DV13=4,DW13,IF(DV13=5,DW13,(DX13*8+DY13)))),"")</f>
        <v>0</v>
      </c>
      <c r="EF13" s="238">
        <f t="shared" ref="EF13:EF14" si="45">IFERROR(IF(DV13=1,+DU13/EE13*40,IF(DV13=4,+DU13/EE13*40,IF(DV13=5,+DU13/EE13*40,DU13/EE13*173))),0)</f>
        <v>0</v>
      </c>
      <c r="EG13" s="239" t="str">
        <f>IFERROR(IF(EF13&gt;20*DS13,'Referencia Parámetros'!$D$20,IF(EF13&gt;10*DS13,'Referencia Parámetros'!$D$21,IF(EF13&gt;5*DS13,'Referencia Parámetros'!$D$22, IF(EF13&gt;1,'Referencia Parámetros'!$D$23,"NO APLICA")))),"")</f>
        <v/>
      </c>
      <c r="EH13" s="240" t="str">
        <f>IFERROR(+IF(EG13="NO APLICA",0,IF(DV13=1,EG13*EE13/40,IF(DV13=4,EG13*EE13/40,IF(DV13=5,EG13*EE13/40,EG13*EE13/173)))),"")</f>
        <v/>
      </c>
      <c r="EI13" s="241">
        <f>IFERROR(+IF($J$5&gt;EB13,DATEDIF(EA13,$J$5,"Y"),DATEDIF(EA13,EB13,"Y")),0)</f>
        <v>0</v>
      </c>
      <c r="EJ13" s="234">
        <f t="shared" ref="EJ13:EJ14" si="46">IF(DZ13=2,0.25,0)</f>
        <v>0</v>
      </c>
      <c r="EK13" s="234">
        <f>IF(EI13=0,0,IF(EI13&gt;=50,0.25,IF(EI13&lt;=24,0.25,0)))</f>
        <v>0</v>
      </c>
      <c r="EL13" s="234">
        <f t="shared" ref="EL13:EL14" si="47">IF(ED13=2,0.25,0)</f>
        <v>0</v>
      </c>
      <c r="EM13" s="242">
        <f t="shared" ref="EM13:EM14" si="48">+IF(DT13="",0,IF(EG13="NO APLICA",0,EH13+EJ13+EL13+IF(EK13="N/A",0,EK13)))</f>
        <v>0</v>
      </c>
      <c r="EO13" s="234">
        <v>1</v>
      </c>
      <c r="EP13" s="235" t="str">
        <f>IFERROR(+YEAR(ER$11),"")</f>
        <v/>
      </c>
      <c r="EQ13" s="236" t="str">
        <f>IFERROR(+VLOOKUP(EP13,'Referencia Parámetros'!$A$2:$B$18,2),"")</f>
        <v/>
      </c>
      <c r="ER13" s="1"/>
      <c r="ES13" s="1"/>
      <c r="ET13" s="136" t="str">
        <f t="shared" ref="ET13:ET44" si="49">IFERROR(+VLOOKUP(ER13,DT$13:DV$112,3,FALSE),"Completar")</f>
        <v>Completar</v>
      </c>
      <c r="EU13" s="134"/>
      <c r="EV13" s="134"/>
      <c r="EW13" s="134"/>
      <c r="EX13" s="136" t="str">
        <f t="shared" ref="EX13:EX44" si="50">+IFERROR(VLOOKUP(ER13,DT$13:DZ$112,7,0),"Completar")</f>
        <v>Completar</v>
      </c>
      <c r="EY13" s="137" t="str">
        <f t="shared" ref="EY13:EY44" si="51">IFERROR(VLOOKUP(ER13,DT$13:EC$112,8,FALSE),"Completar")</f>
        <v>Completar</v>
      </c>
      <c r="EZ13" s="137" t="str">
        <f t="shared" ref="EZ13:EZ44" si="52">IFERROR(VLOOKUP(ER13,DT$13:EC$112,9,FALSE),"Completar")</f>
        <v>Completar</v>
      </c>
      <c r="FA13" s="135"/>
      <c r="FB13" s="136" t="str">
        <f t="shared" ref="FB13:FB44" si="53">IFERROR(VLOOKUP(ER13,DT$13:ED$112,11,FALSE),"Completar")</f>
        <v>Completar</v>
      </c>
      <c r="FC13" s="237">
        <f>IFERROR(IF(ET13=1,EU13,IF(ET13=4,EU13,IF(ET13=5,EU13,(EV13*8+EW13)))),"")</f>
        <v>0</v>
      </c>
      <c r="FD13" s="238">
        <f t="shared" ref="FD13:FD14" si="54">IFERROR(IF(ET13=1,+ES13/FC13*40,IF(ET13=4,+ES13/FC13*40,IF(ET13=5,+ES13/FC13*40,ES13/FC13*173))),0)</f>
        <v>0</v>
      </c>
      <c r="FE13" s="239" t="str">
        <f>IFERROR(IF(FD13&gt;20*EQ13,'Referencia Parámetros'!$D$20,IF(FD13&gt;10*EQ13,'Referencia Parámetros'!$D$21,IF(FD13&gt;5*EQ13,'Referencia Parámetros'!$D$22, IF(FD13&gt;1,'Referencia Parámetros'!$D$23,"NO APLICA")))),"")</f>
        <v/>
      </c>
      <c r="FF13" s="240" t="str">
        <f>IFERROR(+IF(FE13="NO APLICA",0,IF(ET13=1,FE13*FC13/40,IF(ET13=4,FE13*FC13/40,IF(ET13=5,FE13*FC13/40,FE13*FC13/173)))),"")</f>
        <v/>
      </c>
      <c r="FG13" s="241">
        <f>IFERROR(+IF($J$5&gt;EZ13,DATEDIF(EY13,$J$5,"Y"),DATEDIF(EY13,EZ13,"Y")),0)</f>
        <v>0</v>
      </c>
      <c r="FH13" s="234">
        <f t="shared" ref="FH13:FH14" si="55">IF(EX13=2,0.25,0)</f>
        <v>0</v>
      </c>
      <c r="FI13" s="234">
        <f>IF(FG13=0,0,IF(FG13&gt;=50,0.25,IF(FG13&lt;=24,0.25,0)))</f>
        <v>0</v>
      </c>
      <c r="FJ13" s="234">
        <f t="shared" ref="FJ13:FJ14" si="56">IF(FB13=2,0.25,0)</f>
        <v>0</v>
      </c>
      <c r="FK13" s="242">
        <f t="shared" ref="FK13:FK14" si="57">+IF(ER13="",0,IF(FE13="NO APLICA",0,FF13+FH13+FJ13+IF(FI13="N/A",0,FI13)))</f>
        <v>0</v>
      </c>
      <c r="FM13" s="234">
        <v>1</v>
      </c>
      <c r="FN13" s="235" t="str">
        <f>IFERROR(+YEAR(FP$11),"")</f>
        <v/>
      </c>
      <c r="FO13" s="236" t="str">
        <f>IFERROR(+VLOOKUP(FN13,'Referencia Parámetros'!$A$2:$B$18,2),"")</f>
        <v/>
      </c>
      <c r="FP13" s="1"/>
      <c r="FQ13" s="1"/>
      <c r="FR13" s="136" t="str">
        <f t="shared" ref="FR13:FR44" si="58">IFERROR(+VLOOKUP(FP13,ER$13:ET$112,3,FALSE),"Completar")</f>
        <v>Completar</v>
      </c>
      <c r="FS13" s="134"/>
      <c r="FT13" s="134"/>
      <c r="FU13" s="134"/>
      <c r="FV13" s="136" t="str">
        <f t="shared" ref="FV13:FV44" si="59">+IFERROR(VLOOKUP(FP13,ER$13:EX$112,7,0),"Completar")</f>
        <v>Completar</v>
      </c>
      <c r="FW13" s="137" t="str">
        <f t="shared" ref="FW13:FW44" si="60">IFERROR(VLOOKUP(FP13,ER$13:FA$112,8,FALSE),"Completar")</f>
        <v>Completar</v>
      </c>
      <c r="FX13" s="137" t="str">
        <f t="shared" ref="FX13:FX44" si="61">IFERROR(VLOOKUP(FP13,ER$13:FA$112,9,FALSE),"Completar")</f>
        <v>Completar</v>
      </c>
      <c r="FY13" s="135"/>
      <c r="FZ13" s="136" t="str">
        <f t="shared" ref="FZ13:FZ44" si="62">IFERROR(VLOOKUP(FP13,ER$13:FB$112,11,FALSE),"Completar")</f>
        <v>Completar</v>
      </c>
      <c r="GA13" s="237">
        <f>IFERROR(IF(FR13=1,FS13,IF(FR13=4,FS13,IF(FR13=5,FS13,(FT13*8+FU13)))),"")</f>
        <v>0</v>
      </c>
      <c r="GB13" s="238">
        <f t="shared" ref="GB13:GB14" si="63">IFERROR(IF(FR13=1,+FQ13/GA13*40,IF(FR13=4,+FQ13/GA13*40,IF(FR13=5,+FQ13/GA13*40,FQ13/GA13*173))),0)</f>
        <v>0</v>
      </c>
      <c r="GC13" s="239" t="e">
        <f>IF(GB13&gt;20*FO13,'Referencia Parámetros'!$D$20,IF(GB13&gt;10*FO13,'Referencia Parámetros'!$D$21,IF(GB13&gt;5*FO13,'Referencia Parámetros'!$D$22, IF(GB13&gt;1,'Referencia Parámetros'!$D$23,"NO APLICA"))))</f>
        <v>#VALUE!</v>
      </c>
      <c r="GD13" s="240" t="e">
        <f>+IF(GC13="NO APLICA",0,IF(FR13=1,GC13*GA13/40,IF(FR13=4,GC13*GA13/40,IF(FR13=5,GC13*GA13/40,GC13*GA13/173))))</f>
        <v>#VALUE!</v>
      </c>
      <c r="GE13" s="241">
        <f>IFERROR(+IF($J$5&gt;FX13,DATEDIF(FW13,$J$5,"Y"),DATEDIF(FW13,FX13,"Y")),0)</f>
        <v>0</v>
      </c>
      <c r="GF13" s="234">
        <f t="shared" ref="GF13:GF14" si="64">IF(FV13=2,0.25,0)</f>
        <v>0</v>
      </c>
      <c r="GG13" s="234">
        <f>IF(GE13=0,0,IF(GE13&gt;=50,0.25,IF(GE13&lt;=24,0.25,0)))</f>
        <v>0</v>
      </c>
      <c r="GH13" s="234">
        <f t="shared" ref="GH13:GH14" si="65">IF(FZ13=2,0.25,0)</f>
        <v>0</v>
      </c>
      <c r="GI13" s="242">
        <f t="shared" ref="GI13:GI14" si="66">+IF(FP13="",0,IF(GC13="NO APLICA",0,GD13+GF13+GH13+IF(GG13="N/A",0,GG13)))</f>
        <v>0</v>
      </c>
      <c r="GK13" s="234">
        <v>1</v>
      </c>
      <c r="GL13" s="235" t="str">
        <f>IFERROR(+YEAR(GN$11),"")</f>
        <v/>
      </c>
      <c r="GM13" s="236" t="str">
        <f>IFERROR(+VLOOKUP(GL13,'Referencia Parámetros'!$A$2:$B$18,2),"")</f>
        <v/>
      </c>
      <c r="GN13" s="1"/>
      <c r="GO13" s="1"/>
      <c r="GP13" s="136" t="str">
        <f t="shared" ref="GP13:GP44" si="67">IFERROR(+VLOOKUP(GN13,FP$13:FR$112,3,FALSE),"Completar")</f>
        <v>Completar</v>
      </c>
      <c r="GQ13" s="134"/>
      <c r="GR13" s="134"/>
      <c r="GS13" s="134"/>
      <c r="GT13" s="136" t="str">
        <f t="shared" ref="GT13:GT44" si="68">+IFERROR(VLOOKUP(GN13,FP$13:FV$112,7,0),"Completar")</f>
        <v>Completar</v>
      </c>
      <c r="GU13" s="137" t="str">
        <f t="shared" ref="GU13:GU44" si="69">IFERROR(VLOOKUP(GN13,FP$13:FY$112,8,FALSE),"Completar")</f>
        <v>Completar</v>
      </c>
      <c r="GV13" s="137" t="str">
        <f t="shared" ref="GV13:GV44" si="70">IFERROR(VLOOKUP(GN13,FP$13:FY$112,9,FALSE),"Completar")</f>
        <v>Completar</v>
      </c>
      <c r="GW13" s="135"/>
      <c r="GX13" s="136" t="str">
        <f t="shared" ref="GX13:GX44" si="71">IFERROR(VLOOKUP(GN13,FP$13:FZ$112,11,FALSE),"Completar")</f>
        <v>Completar</v>
      </c>
      <c r="GY13" s="237">
        <f>IFERROR(IF(GP13=1,GQ13,IF(GP13=4,GQ13,IF(GP13=5,GQ13,(GR13*8+GS13)))),"")</f>
        <v>0</v>
      </c>
      <c r="GZ13" s="238">
        <f t="shared" ref="GZ13:GZ14" si="72">IFERROR(IF(GP13=1,+GO13/GY13*40,IF(GP13=4,+GO13/GY13*40,IF(GP13=5,+GO13/GY13*40,GO13/GY13*173))),0)</f>
        <v>0</v>
      </c>
      <c r="HA13" s="239" t="str">
        <f>IFERROR(IF(GZ13&gt;20*GM13,'Referencia Parámetros'!$D$20,IF(GZ13&gt;10*GM13,'Referencia Parámetros'!$D$21,IF(GZ13&gt;5*GM13,'Referencia Parámetros'!$D$22, IF(GZ13&gt;1,'Referencia Parámetros'!$D$23,"NO APLICA")))),"")</f>
        <v/>
      </c>
      <c r="HB13" s="240" t="str">
        <f>IFERROR(+IF(HA13="NO APLICA",0,IF(GP13=1,HA13*GY13/40,IF(GP13=4,HA13*GY13/40,IF(GP13=5,HA13*GY13/40,HA13*GY13/173)))),"")</f>
        <v/>
      </c>
      <c r="HC13" s="241">
        <f>IFERROR(+IF($J$5&gt;GV13,DATEDIF(GU13,$J$5,"Y"),DATEDIF(GU13,GV13,"Y")),0)</f>
        <v>0</v>
      </c>
      <c r="HD13" s="234">
        <f t="shared" ref="HD13:HD14" si="73">IF(GT13=2,0.25,0)</f>
        <v>0</v>
      </c>
      <c r="HE13" s="234">
        <f>IF(HC13=0,0,IF(HC13&gt;=50,0.25,IF(HC13&lt;=24,0.25,0)))</f>
        <v>0</v>
      </c>
      <c r="HF13" s="234">
        <f t="shared" ref="HF13:HF14" si="74">IF(GX13=2,0.25,0)</f>
        <v>0</v>
      </c>
      <c r="HG13" s="242">
        <f t="shared" ref="HG13:HG14" si="75">+IF(GN13="",0,IF(HA13="NO APLICA",0,HB13+HD13+HF13+IF(HE13="N/A",0,HE13)))</f>
        <v>0</v>
      </c>
      <c r="HI13" s="234">
        <v>1</v>
      </c>
      <c r="HJ13" s="235" t="str">
        <f>IFERROR(+YEAR(HL$11),"")</f>
        <v/>
      </c>
      <c r="HK13" s="236" t="str">
        <f>IFERROR(+VLOOKUP(HJ13,'Referencia Parámetros'!$A$2:$B$18,2),"")</f>
        <v/>
      </c>
      <c r="HL13" s="1"/>
      <c r="HM13" s="1"/>
      <c r="HN13" s="136" t="str">
        <f t="shared" ref="HN13:HN44" si="76">IFERROR(+VLOOKUP(HL13,GN$13:GP$112,3,FALSE),"Completar")</f>
        <v>Completar</v>
      </c>
      <c r="HO13" s="134"/>
      <c r="HP13" s="134"/>
      <c r="HQ13" s="134"/>
      <c r="HR13" s="136" t="str">
        <f t="shared" ref="HR13:HR44" si="77">+IFERROR(VLOOKUP(HL13,GN$13:GT$112,7,0),"Completar")</f>
        <v>Completar</v>
      </c>
      <c r="HS13" s="137" t="str">
        <f t="shared" ref="HS13:HS44" si="78">IFERROR(VLOOKUP(HL13,GN$13:GW$112,8,FALSE),"Completar")</f>
        <v>Completar</v>
      </c>
      <c r="HT13" s="137" t="str">
        <f t="shared" ref="HT13:HT44" si="79">IFERROR(VLOOKUP(HL13,GN$13:GW$112,9,FALSE),"Completar")</f>
        <v>Completar</v>
      </c>
      <c r="HU13" s="135"/>
      <c r="HV13" s="136" t="str">
        <f t="shared" ref="HV13:HV44" si="80">IFERROR(VLOOKUP(HL13,GN$13:GX$112,11,FALSE),"Completar")</f>
        <v>Completar</v>
      </c>
      <c r="HW13" s="237">
        <f>IFERROR(IF(HN13=1,HO13,IF(HN13=4,HO13,IF(HN13=5,HO13,(HP13*8+HQ13)))),"")</f>
        <v>0</v>
      </c>
      <c r="HX13" s="238">
        <f t="shared" ref="HX13:HX14" si="81">IFERROR(IF(HN13=1,+HM13/HW13*40,IF(HN13=4,+HM13/HW13*40,IF(HN13=5,+HM13/HW13*40,HM13/HW13*173))),0)</f>
        <v>0</v>
      </c>
      <c r="HY13" s="239" t="str">
        <f>IFERROR(IF(HX13&gt;20*HK13,'Referencia Parámetros'!$D$20,IF(HX13&gt;10*HK13,'Referencia Parámetros'!$D$21,IF(HX13&gt;5*HK13,'Referencia Parámetros'!$D$22, IF(HX13&gt;1,'Referencia Parámetros'!$D$23,"NO APLICA")))),"")</f>
        <v/>
      </c>
      <c r="HZ13" s="240" t="str">
        <f>IFERROR(+IF(HY13="NO APLICA",0,IF(HN13=1,HY13*HW13/40,IF(HN13=4,HY13*HW13/40,IF(HN13=5,HY13*HW13/40,HY13*HW13/173)))),"")</f>
        <v/>
      </c>
      <c r="IA13" s="241">
        <f>IFERROR(+IF($J$5&gt;HT13,DATEDIF(HS13,$J$5,"Y"),DATEDIF(HS13,HT13,"Y")),0)</f>
        <v>0</v>
      </c>
      <c r="IB13" s="234">
        <f t="shared" ref="IB13:IB14" si="82">IF(HR13=2,0.25,0)</f>
        <v>0</v>
      </c>
      <c r="IC13" s="234">
        <f>IF(IA13=0,0,IF(IA13&gt;=50,0.25,IF(IA13&lt;=24,0.25,0)))</f>
        <v>0</v>
      </c>
      <c r="ID13" s="234">
        <f t="shared" ref="ID13:ID14" si="83">IF(HV13=2,0.25,0)</f>
        <v>0</v>
      </c>
      <c r="IE13" s="242">
        <f t="shared" ref="IE13:IE14" si="84">+IF(HL13="",0,IF(HY13="NO APLICA",0,HZ13+IB13+ID13+IF(IC13="N/A",0,IC13)))</f>
        <v>0</v>
      </c>
      <c r="IG13" s="234">
        <v>1</v>
      </c>
      <c r="IH13" s="235" t="str">
        <f>IFERROR(+YEAR(IJ$11),"")</f>
        <v/>
      </c>
      <c r="II13" s="236" t="str">
        <f>IFERROR(+VLOOKUP(IH13,'Referencia Parámetros'!$A$2:$B$18,2),"")</f>
        <v/>
      </c>
      <c r="IJ13" s="1"/>
      <c r="IK13" s="1"/>
      <c r="IL13" s="136" t="str">
        <f t="shared" ref="IL13:IL44" si="85">IFERROR(+VLOOKUP(IJ13,HL$13:HN$112,3,FALSE),"Completar")</f>
        <v>Completar</v>
      </c>
      <c r="IM13" s="134"/>
      <c r="IN13" s="134"/>
      <c r="IO13" s="134"/>
      <c r="IP13" s="136" t="str">
        <f t="shared" ref="IP13:IP44" si="86">+IFERROR(VLOOKUP(IJ13,HL$13:HR$112,7,0),"Completar")</f>
        <v>Completar</v>
      </c>
      <c r="IQ13" s="137" t="str">
        <f t="shared" ref="IQ13:IQ44" si="87">IFERROR(VLOOKUP(IJ13,HL$13:HU$112,8,FALSE),"Completar")</f>
        <v>Completar</v>
      </c>
      <c r="IR13" s="137" t="str">
        <f t="shared" ref="IR13:IR44" si="88">IFERROR(VLOOKUP(IJ13,HL$13:HU$112,9,FALSE),"Completar")</f>
        <v>Completar</v>
      </c>
      <c r="IS13" s="135"/>
      <c r="IT13" s="136" t="str">
        <f t="shared" ref="IT13:IT44" si="89">IFERROR(VLOOKUP(IJ13,HL$13:HV$112,11,FALSE),"Completar")</f>
        <v>Completar</v>
      </c>
      <c r="IU13" s="237">
        <f>IFERROR(IF(IL13=1,IM13,IF(IL13=4,IM13,IF(IL13=5,IM13,(IN13*8+IO13)))),"")</f>
        <v>0</v>
      </c>
      <c r="IV13" s="238">
        <f t="shared" ref="IV13:IV14" si="90">IFERROR(IF(IL13=1,+IK13/IU13*40,IF(IL13=4,+IK13/IU13*40,IF(IL13=5,+IK13/IU13*40,IK13/IU13*173))),0)</f>
        <v>0</v>
      </c>
      <c r="IW13" s="239" t="str">
        <f>IFERROR(IF(IV13&gt;20*II13,'Referencia Parámetros'!$D$20,IF(IV13&gt;10*II13,'Referencia Parámetros'!$D$21,IF(IV13&gt;5*II13,'Referencia Parámetros'!$D$22, IF(IV13&gt;1,'Referencia Parámetros'!$D$23,"NO APLICA")))),"")</f>
        <v/>
      </c>
      <c r="IX13" s="240" t="str">
        <f>IFERROR(+IF(IW13="NO APLICA",0,IF(IL13=1,IW13*IU13/40,IF(IL13=4,IW13*IU13/40,IF(IL13=5,IW13*IU13/40,IW13*IU13/173)))),"")</f>
        <v/>
      </c>
      <c r="IY13" s="241">
        <f>IFERROR(+IF($J$5&gt;IR13,DATEDIF(IQ13,$J$5,"Y"),DATEDIF(IQ13,IR13,"Y")),0)</f>
        <v>0</v>
      </c>
      <c r="IZ13" s="234">
        <f t="shared" ref="IZ13:IZ14" si="91">IF(IP13=2,0.25,0)</f>
        <v>0</v>
      </c>
      <c r="JA13" s="234">
        <f>IF(IY13=0,0,IF(IY13&gt;=50,0.25,IF(IY13&lt;=24,0.25,0)))</f>
        <v>0</v>
      </c>
      <c r="JB13" s="234">
        <f t="shared" ref="JB13:JB14" si="92">IF(IT13=2,0.25,0)</f>
        <v>0</v>
      </c>
      <c r="JC13" s="242">
        <f t="shared" ref="JC13:JC14" si="93">+IF(IJ13="",0,IF(IW13="NO APLICA",0,IX13+IZ13+JB13+IF(JA13="N/A",0,JA13)))</f>
        <v>0</v>
      </c>
      <c r="JD13" s="198"/>
      <c r="JE13" s="234">
        <v>1</v>
      </c>
      <c r="JF13" s="235" t="str">
        <f>IFERROR(+YEAR(JH$11),"")</f>
        <v/>
      </c>
      <c r="JG13" s="236" t="str">
        <f>IFERROR(+VLOOKUP(JF13,'Referencia Parámetros'!$A$2:$B$18,2),"")</f>
        <v/>
      </c>
      <c r="JH13" s="1"/>
      <c r="JI13" s="1"/>
      <c r="JJ13" s="136" t="str">
        <f t="shared" ref="JJ13:JJ44" si="94">IFERROR(+VLOOKUP(JH13,IJ$13:IL$112,3,FALSE),"Completar")</f>
        <v>Completar</v>
      </c>
      <c r="JK13" s="134"/>
      <c r="JL13" s="134"/>
      <c r="JM13" s="134"/>
      <c r="JN13" s="136" t="str">
        <f t="shared" ref="JN13:JN44" si="95">+IFERROR(VLOOKUP(JH13,IJ$13:IP$112,7,0),"Completar")</f>
        <v>Completar</v>
      </c>
      <c r="JO13" s="137" t="str">
        <f t="shared" ref="JO13:JO44" si="96">IFERROR(VLOOKUP(JH13,IJ$13:IS$112,8,FALSE),"Completar")</f>
        <v>Completar</v>
      </c>
      <c r="JP13" s="137" t="str">
        <f t="shared" ref="JP13:JP44" si="97">IFERROR(VLOOKUP(JH13,IJ$13:IS$112,9,FALSE),"Completar")</f>
        <v>Completar</v>
      </c>
      <c r="JQ13" s="135"/>
      <c r="JR13" s="136" t="str">
        <f t="shared" ref="JR13:JR44" si="98">IFERROR(VLOOKUP(JH13,IJ$13:IT$112,11,FALSE),"Completar")</f>
        <v>Completar</v>
      </c>
      <c r="JS13" s="237">
        <f>IFERROR(IF(JJ13=1,JK13,IF(JJ13=4,JK13,IF(JJ13=5,JK13,(JL13*8+JM13)))),"")</f>
        <v>0</v>
      </c>
      <c r="JT13" s="238">
        <f t="shared" ref="JT13:JT14" si="99">IFERROR(IF(JJ13=1,+JI13/JS13*40,IF(JJ13=4,+JI13/JS13*40,IF(JJ13=5,+JI13/JS13*40,JI13/JS13*173))),0)</f>
        <v>0</v>
      </c>
      <c r="JU13" s="239" t="str">
        <f>IFERROR(IF(JT13&gt;20*JG13,'Referencia Parámetros'!$D$20,IF(JT13&gt;10*JG13,'Referencia Parámetros'!$D$21,IF(JT13&gt;5*JG13,'Referencia Parámetros'!$D$22, IF(JT13&gt;1,'Referencia Parámetros'!$D$23,"NO APLICA")))),"")</f>
        <v/>
      </c>
      <c r="JV13" s="240" t="str">
        <f>IFERROR(+IF(JU13="NO APLICA",0,IF(JJ13=1,JU13*JS13/40,IF(JJ13=4,JU13*JS13/40,IF(JJ13=5,JU13*JS13/40,JU13*JS13/173)))),"")</f>
        <v/>
      </c>
      <c r="JW13" s="241">
        <f>IFERROR(+IF($J$5&gt;JP13,DATEDIF(JO13,$J$5,"Y"),DATEDIF(JO13,JP13,"Y")),0)</f>
        <v>0</v>
      </c>
      <c r="JX13" s="234">
        <f t="shared" ref="JX13:JX14" si="100">IF(JN13=2,0.25,0)</f>
        <v>0</v>
      </c>
      <c r="JY13" s="234">
        <f>IF(JW13=0,0,IF(JW13&gt;=50,0.25,IF(JW13&lt;=24,0.25,0)))</f>
        <v>0</v>
      </c>
      <c r="JZ13" s="234">
        <f t="shared" ref="JZ13:JZ14" si="101">IF(JR13=2,0.25,0)</f>
        <v>0</v>
      </c>
      <c r="KA13" s="242">
        <f t="shared" ref="KA13:KA14" si="102">+IF(JH13="",0,IF(JU13="NO APLICA",0,JV13+JX13+JZ13+IF(JY13="N/A",0,JY13)))</f>
        <v>0</v>
      </c>
      <c r="LN13" s="244">
        <v>1</v>
      </c>
    </row>
    <row r="14" spans="1:326" x14ac:dyDescent="0.25">
      <c r="A14" s="234">
        <f>+A13+1</f>
        <v>2</v>
      </c>
      <c r="B14" s="235" t="str">
        <f t="shared" ref="B14" si="103">+IFERROR(YEAR(D$11),"")</f>
        <v/>
      </c>
      <c r="C14" s="236" t="str">
        <f>+IFERROR(VLOOKUP(B14,'Referencia Parámetros'!$A$2:$B$18,2),"")</f>
        <v/>
      </c>
      <c r="D14" s="1"/>
      <c r="E14" s="1"/>
      <c r="F14" s="136" t="str">
        <f>IFERROR(+VLOOKUP(D14,'Año 2'!JH$13:JJ$112,3,FALSE),"Completar")</f>
        <v>Completar</v>
      </c>
      <c r="G14" s="134"/>
      <c r="H14" s="134"/>
      <c r="I14" s="134"/>
      <c r="J14" s="136" t="str">
        <f>+IFERROR(VLOOKUP(D14,'Año 2'!JH$13:JR$112,7,0),"Completar")</f>
        <v>Completar</v>
      </c>
      <c r="K14" s="137" t="str">
        <f>IFERROR(VLOOKUP(D14,'Año 2'!JH$13:JR$112,8,FALSE),"Completar")</f>
        <v>Completar</v>
      </c>
      <c r="L14" s="137" t="str">
        <f>IFERROR(VLOOKUP(D14,'Año 2'!JH$13:JR$112,9,FALSE),"Completar")</f>
        <v>Completar</v>
      </c>
      <c r="M14" s="135"/>
      <c r="N14" s="136" t="str">
        <f>IFERROR(VLOOKUP(D14,'Año 2'!JH$13:JR$112,11,FALSE),"Completar")</f>
        <v>Completar</v>
      </c>
      <c r="O14" s="237">
        <f t="shared" ref="O14" si="104">IFERROR(IF(F14=1,G14,IF(F14=4,G14,IF(F14=5,G14,(H14*8+I14)))),"")</f>
        <v>0</v>
      </c>
      <c r="P14" s="238">
        <f t="shared" si="0"/>
        <v>0</v>
      </c>
      <c r="Q14" s="239" t="str">
        <f>IFERROR(IF(P14&gt;20*C14,'Referencia Parámetros'!$D$20,IF(P14&gt;10*C14,'Referencia Parámetros'!$D$21,IF(P14&gt;5*C14,'Referencia Parámetros'!$D$22, IF(P14&gt;1,'Referencia Parámetros'!$D$23,"NO APLICA")))),"")</f>
        <v/>
      </c>
      <c r="R14" s="240" t="str">
        <f t="shared" ref="R14:R77" si="105">IFERROR(+IF(Q14="NO APLICA",0,IF(F14=1,Q14*O14/40,IF(F14=4,Q14*O14/40,IF(F14=5,Q14*O14/40,Q14*O14/173)))),"")</f>
        <v/>
      </c>
      <c r="S14" s="241">
        <f t="shared" ref="S14:S77" si="106">IFERROR(+IF($J$5&gt;L14,DATEDIF(K14,$J$5,"Y"),DATEDIF(K14,L14,"Y")),0)</f>
        <v>0</v>
      </c>
      <c r="T14" s="234">
        <f t="shared" si="1"/>
        <v>0</v>
      </c>
      <c r="U14" s="234">
        <f t="shared" ref="U14:U77" si="107">IF(S14=0,0,IF(S14&gt;=50,0.25,IF(S14&lt;=24,0.25,0)))</f>
        <v>0</v>
      </c>
      <c r="V14" s="234">
        <f t="shared" si="2"/>
        <v>0</v>
      </c>
      <c r="W14" s="242">
        <f t="shared" si="3"/>
        <v>0</v>
      </c>
      <c r="Y14" s="234">
        <f>+Y13+1</f>
        <v>2</v>
      </c>
      <c r="Z14" s="235" t="str">
        <f t="shared" ref="Z14:Z77" si="108">IFERROR(+YEAR(AB$11),"")</f>
        <v/>
      </c>
      <c r="AA14" s="236" t="str">
        <f>IFERROR(+VLOOKUP(Z14,'Referencia Parámetros'!$A$2:$B$18,2),"")</f>
        <v/>
      </c>
      <c r="AB14" s="1"/>
      <c r="AC14" s="1"/>
      <c r="AD14" s="136" t="str">
        <f t="shared" si="4"/>
        <v>Completar</v>
      </c>
      <c r="AE14" s="134"/>
      <c r="AF14" s="134"/>
      <c r="AG14" s="134"/>
      <c r="AH14" s="136" t="str">
        <f t="shared" si="5"/>
        <v>Completar</v>
      </c>
      <c r="AI14" s="137" t="str">
        <f t="shared" si="6"/>
        <v>Completar</v>
      </c>
      <c r="AJ14" s="137" t="str">
        <f t="shared" si="7"/>
        <v>Completar</v>
      </c>
      <c r="AK14" s="135"/>
      <c r="AL14" s="136" t="str">
        <f t="shared" si="8"/>
        <v>Completar</v>
      </c>
      <c r="AM14" s="237">
        <f t="shared" ref="AM14" si="109">IFERROR(IF(AD14=1,AE14,IF(AD14=4,AE14,IF(AD14=5,AE14,(AF14*8+AG14)))),"")</f>
        <v>0</v>
      </c>
      <c r="AN14" s="238">
        <f t="shared" si="9"/>
        <v>0</v>
      </c>
      <c r="AO14" s="239" t="str">
        <f>IFERROR(IF(AN14&gt;20*AA14,'Referencia Parámetros'!$D$20,IF(AN14&gt;10*AA14,'Referencia Parámetros'!$D$21,IF(AN14&gt;5*AA14,'Referencia Parámetros'!$D$22, IF(AN14&gt;1,'Referencia Parámetros'!$D$23,"NO APLICA")))),"")</f>
        <v/>
      </c>
      <c r="AP14" s="240" t="str">
        <f t="shared" ref="AP14:AP77" si="110">IFERROR(+IF(AO14="NO APLICA",0,IF(AD14=1,AO14*AM14/40,IF(AD14=4,AO14*AM14/40,IF(AD14=5,AO14*AM14/40,AO14*AM14/173)))),"")</f>
        <v/>
      </c>
      <c r="AQ14" s="241">
        <f t="shared" ref="AQ14:AQ77" si="111">IFERROR(+IF($J$5&gt;AJ14,DATEDIF(AI14,$J$5,"Y"),DATEDIF(AI14,AJ14,"Y")),0)</f>
        <v>0</v>
      </c>
      <c r="AR14" s="234">
        <f t="shared" si="10"/>
        <v>0</v>
      </c>
      <c r="AS14" s="234">
        <f t="shared" ref="AS14:AS77" si="112">IF(AQ14=0,0,IF(AQ14&gt;=50,0.25,IF(AQ14&lt;=24,0.25,0)))</f>
        <v>0</v>
      </c>
      <c r="AT14" s="234">
        <f t="shared" si="11"/>
        <v>0</v>
      </c>
      <c r="AU14" s="242">
        <f t="shared" si="12"/>
        <v>0</v>
      </c>
      <c r="AW14" s="234">
        <f>+AW13+1</f>
        <v>2</v>
      </c>
      <c r="AX14" s="235" t="str">
        <f t="shared" ref="AX14:AX77" si="113">IFERROR(+YEAR(AZ$11),"")</f>
        <v/>
      </c>
      <c r="AY14" s="236" t="str">
        <f>IFERROR(+VLOOKUP(AX14,'Referencia Parámetros'!$A$2:$B$18,2),"")</f>
        <v/>
      </c>
      <c r="AZ14" s="1"/>
      <c r="BA14" s="1"/>
      <c r="BB14" s="136" t="str">
        <f t="shared" si="13"/>
        <v>Completar</v>
      </c>
      <c r="BC14" s="134"/>
      <c r="BD14" s="134"/>
      <c r="BE14" s="134"/>
      <c r="BF14" s="136" t="str">
        <f t="shared" si="14"/>
        <v>Completar</v>
      </c>
      <c r="BG14" s="137" t="str">
        <f t="shared" si="15"/>
        <v>Completar</v>
      </c>
      <c r="BH14" s="137" t="str">
        <f t="shared" si="16"/>
        <v>Completar</v>
      </c>
      <c r="BI14" s="135"/>
      <c r="BJ14" s="136" t="str">
        <f t="shared" si="17"/>
        <v>Completar</v>
      </c>
      <c r="BK14" s="237">
        <f t="shared" ref="BK14" si="114">IFERROR(IF(BB14=1,BC14,IF(BB14=4,BC14,IF(BB14=5,BC14,(BD14*8+BE14)))),"")</f>
        <v>0</v>
      </c>
      <c r="BL14" s="238">
        <f t="shared" si="18"/>
        <v>0</v>
      </c>
      <c r="BM14" s="239" t="str">
        <f>IFERROR(IF(BL14&gt;20*AY14,'Referencia Parámetros'!$D$20,IF(BL14&gt;10*AY14,'Referencia Parámetros'!$D$21,IF(BL14&gt;5*AY14,'Referencia Parámetros'!$D$22, IF(BL14&gt;1,'Referencia Parámetros'!$D$23,"NO APLICA")))),"")</f>
        <v/>
      </c>
      <c r="BN14" s="240" t="str">
        <f t="shared" ref="BN14:BN77" si="115">IFERROR(+IF(BM14="NO APLICA",0,IF(BB14=1,BM14*BK14/40,IF(BB14=4,BM14*BK14/40,IF(BB14=5,BM14*BK14/40,BM14*BK14/173)))),"")</f>
        <v/>
      </c>
      <c r="BO14" s="241">
        <f t="shared" ref="BO14:BO77" si="116">IFERROR(+IF($J$5&gt;BH14,DATEDIF(BG14,$J$5,"Y"),DATEDIF(BG14,BH14,"Y")),0)</f>
        <v>0</v>
      </c>
      <c r="BP14" s="234">
        <f t="shared" si="19"/>
        <v>0</v>
      </c>
      <c r="BQ14" s="234">
        <f t="shared" ref="BQ14:BQ77" si="117">IF(BO14=0,0,IF(BO14&gt;=50,0.25,IF(BO14&lt;=24,0.25,0)))</f>
        <v>0</v>
      </c>
      <c r="BR14" s="234">
        <f t="shared" si="20"/>
        <v>0</v>
      </c>
      <c r="BS14" s="242">
        <f t="shared" si="21"/>
        <v>0</v>
      </c>
      <c r="BU14" s="234">
        <f>+BU13+1</f>
        <v>2</v>
      </c>
      <c r="BV14" s="235" t="str">
        <f t="shared" ref="BV14:BV77" si="118">IFERROR(+YEAR(BX$11),"")</f>
        <v/>
      </c>
      <c r="BW14" s="236" t="str">
        <f>IFERROR(+VLOOKUP(BV14,'Referencia Parámetros'!$A$2:$B$18,2),"")</f>
        <v/>
      </c>
      <c r="BX14" s="1"/>
      <c r="BY14" s="1"/>
      <c r="BZ14" s="136" t="str">
        <f t="shared" si="22"/>
        <v>Completar</v>
      </c>
      <c r="CA14" s="134"/>
      <c r="CB14" s="134"/>
      <c r="CC14" s="134"/>
      <c r="CD14" s="136" t="str">
        <f t="shared" si="23"/>
        <v>Completar</v>
      </c>
      <c r="CE14" s="137" t="str">
        <f t="shared" si="24"/>
        <v>Completar</v>
      </c>
      <c r="CF14" s="137" t="str">
        <f t="shared" si="25"/>
        <v>Completar</v>
      </c>
      <c r="CG14" s="135"/>
      <c r="CH14" s="136" t="str">
        <f t="shared" si="26"/>
        <v>Completar</v>
      </c>
      <c r="CI14" s="237">
        <f t="shared" ref="CI14" si="119">IFERROR(IF(BZ14=1,CA14,IF(BZ14=4,CA14,IF(BZ14=5,CA14,(CB14*8+CC14)))),"")</f>
        <v>0</v>
      </c>
      <c r="CJ14" s="238">
        <f t="shared" si="27"/>
        <v>0</v>
      </c>
      <c r="CK14" s="239" t="str">
        <f>IFERROR(IF(CJ14&gt;20*BW14,'Referencia Parámetros'!$D$20,IF(CJ14&gt;10*BW14,'Referencia Parámetros'!$D$21,IF(CJ14&gt;5*BW14,'Referencia Parámetros'!$D$22, IF(CJ14&gt;1,'Referencia Parámetros'!$D$23,"NO APLICA")))),"")</f>
        <v/>
      </c>
      <c r="CL14" s="240" t="str">
        <f t="shared" ref="CL14:CL77" si="120">IFERROR(+IF(CK14="NO APLICA",0,IF(BZ14=1,CK14*CI14/40,IF(BZ14=4,CK14*CI14/40,IF(BZ14=5,CK14*CI14/40,CK14*CI14/173)))),"")</f>
        <v/>
      </c>
      <c r="CM14" s="241">
        <f t="shared" ref="CM14:CM77" si="121">IFERROR(+IF($J$5&gt;CF14,DATEDIF(CE14,$J$5,"Y"),DATEDIF(CE14,CF14,"Y")),0)</f>
        <v>0</v>
      </c>
      <c r="CN14" s="234">
        <f t="shared" si="28"/>
        <v>0</v>
      </c>
      <c r="CO14" s="234">
        <f t="shared" ref="CO14:CO77" si="122">IF(CM14=0,0,IF(CM14&gt;=50,0.25,IF(CM14&lt;=24,0.25,0)))</f>
        <v>0</v>
      </c>
      <c r="CP14" s="234">
        <f t="shared" si="29"/>
        <v>0</v>
      </c>
      <c r="CQ14" s="242">
        <f t="shared" si="30"/>
        <v>0</v>
      </c>
      <c r="CS14" s="234">
        <f>+CS13+1</f>
        <v>2</v>
      </c>
      <c r="CT14" s="235" t="str">
        <f t="shared" ref="CT14:CT77" si="123">IFERROR(+YEAR(CV$11),"")</f>
        <v/>
      </c>
      <c r="CU14" s="236" t="str">
        <f>IFERROR(+VLOOKUP(CT14,'Referencia Parámetros'!$A$2:$B$18,2),"")</f>
        <v/>
      </c>
      <c r="CV14" s="1"/>
      <c r="CW14" s="1"/>
      <c r="CX14" s="136" t="str">
        <f t="shared" si="31"/>
        <v>Completar</v>
      </c>
      <c r="CY14" s="134"/>
      <c r="CZ14" s="134"/>
      <c r="DA14" s="134"/>
      <c r="DB14" s="136" t="str">
        <f t="shared" si="32"/>
        <v>Completar</v>
      </c>
      <c r="DC14" s="137" t="str">
        <f t="shared" si="33"/>
        <v>Completar</v>
      </c>
      <c r="DD14" s="137" t="str">
        <f t="shared" si="34"/>
        <v>Completar</v>
      </c>
      <c r="DE14" s="135"/>
      <c r="DF14" s="136" t="str">
        <f t="shared" si="35"/>
        <v>Completar</v>
      </c>
      <c r="DG14" s="237">
        <f t="shared" ref="DG14" si="124">IFERROR(IF(CX14=1,CY14,IF(CX14=4,CY14,IF(CX14=5,CY14,(CZ14*8+DA14)))),"")</f>
        <v>0</v>
      </c>
      <c r="DH14" s="238">
        <f t="shared" si="36"/>
        <v>0</v>
      </c>
      <c r="DI14" s="239" t="str">
        <f>IFERROR(IF(DH14&gt;20*CU14,'Referencia Parámetros'!$D$20,IF(DH14&gt;10*CU14,'Referencia Parámetros'!$D$21,IF(DH14&gt;5*CU14,'Referencia Parámetros'!$D$22, IF(DH14&gt;1,'Referencia Parámetros'!$D$23,"NO APLICA")))),"")</f>
        <v/>
      </c>
      <c r="DJ14" s="240" t="str">
        <f t="shared" ref="DJ14:DJ77" si="125">IFERROR(+IF(DI14="NO APLICA",0,IF(CX14=1,DI14*DG14/40,IF(CX14=4,DI14*DG14/40,IF(CX14=5,DI14*DG14/40,DI14*DG14/173)))),"")</f>
        <v/>
      </c>
      <c r="DK14" s="241">
        <f t="shared" ref="DK14:DK77" si="126">IFERROR(+IF($J$5&gt;DD14,DATEDIF(DC14,$J$5,"Y"),DATEDIF(DC14,DD14,"Y")),0)</f>
        <v>0</v>
      </c>
      <c r="DL14" s="234">
        <f t="shared" si="37"/>
        <v>0</v>
      </c>
      <c r="DM14" s="234">
        <f t="shared" ref="DM14:DM77" si="127">IF(DK14=0,0,IF(DK14&gt;=50,0.25,IF(DK14&lt;=24,0.25,0)))</f>
        <v>0</v>
      </c>
      <c r="DN14" s="234">
        <f t="shared" si="38"/>
        <v>0</v>
      </c>
      <c r="DO14" s="242">
        <f t="shared" si="39"/>
        <v>0</v>
      </c>
      <c r="DQ14" s="234">
        <f>+DQ13+1</f>
        <v>2</v>
      </c>
      <c r="DR14" s="235" t="str">
        <f t="shared" ref="DR14:DR77" si="128">IFERROR(+YEAR(DT$11),"")</f>
        <v/>
      </c>
      <c r="DS14" s="236" t="str">
        <f>IFERROR(+VLOOKUP(DR14,'Referencia Parámetros'!$A$2:$B$18,2),"")</f>
        <v/>
      </c>
      <c r="DT14" s="1"/>
      <c r="DU14" s="1"/>
      <c r="DV14" s="136" t="str">
        <f t="shared" si="40"/>
        <v>Completar</v>
      </c>
      <c r="DW14" s="134"/>
      <c r="DX14" s="134"/>
      <c r="DY14" s="134"/>
      <c r="DZ14" s="136" t="str">
        <f t="shared" si="41"/>
        <v>Completar</v>
      </c>
      <c r="EA14" s="137" t="str">
        <f t="shared" si="42"/>
        <v>Completar</v>
      </c>
      <c r="EB14" s="137" t="str">
        <f t="shared" si="43"/>
        <v>Completar</v>
      </c>
      <c r="EC14" s="135"/>
      <c r="ED14" s="136" t="str">
        <f t="shared" si="44"/>
        <v>Completar</v>
      </c>
      <c r="EE14" s="237">
        <f t="shared" ref="EE14" si="129">IFERROR(IF(DV14=1,DW14,IF(DV14=4,DW14,IF(DV14=5,DW14,(DX14*8+DY14)))),"")</f>
        <v>0</v>
      </c>
      <c r="EF14" s="238">
        <f t="shared" si="45"/>
        <v>0</v>
      </c>
      <c r="EG14" s="239" t="str">
        <f>IFERROR(IF(EF14&gt;20*DS14,'Referencia Parámetros'!$D$20,IF(EF14&gt;10*DS14,'Referencia Parámetros'!$D$21,IF(EF14&gt;5*DS14,'Referencia Parámetros'!$D$22, IF(EF14&gt;1,'Referencia Parámetros'!$D$23,"NO APLICA")))),"")</f>
        <v/>
      </c>
      <c r="EH14" s="240" t="str">
        <f t="shared" ref="EH14:EH77" si="130">IFERROR(+IF(EG14="NO APLICA",0,IF(DV14=1,EG14*EE14/40,IF(DV14=4,EG14*EE14/40,IF(DV14=5,EG14*EE14/40,EG14*EE14/173)))),"")</f>
        <v/>
      </c>
      <c r="EI14" s="241">
        <f t="shared" ref="EI14:EI77" si="131">IFERROR(+IF($J$5&gt;EB14,DATEDIF(EA14,$J$5,"Y"),DATEDIF(EA14,EB14,"Y")),0)</f>
        <v>0</v>
      </c>
      <c r="EJ14" s="234">
        <f t="shared" si="46"/>
        <v>0</v>
      </c>
      <c r="EK14" s="234">
        <f t="shared" ref="EK14:EK77" si="132">IF(EI14=0,0,IF(EI14&gt;=50,0.25,IF(EI14&lt;=24,0.25,0)))</f>
        <v>0</v>
      </c>
      <c r="EL14" s="234">
        <f t="shared" si="47"/>
        <v>0</v>
      </c>
      <c r="EM14" s="242">
        <f t="shared" si="48"/>
        <v>0</v>
      </c>
      <c r="EO14" s="234">
        <f>+EO13+1</f>
        <v>2</v>
      </c>
      <c r="EP14" s="235" t="str">
        <f t="shared" ref="EP14:EP77" si="133">IFERROR(+YEAR(ER$11),"")</f>
        <v/>
      </c>
      <c r="EQ14" s="236" t="str">
        <f>IFERROR(+VLOOKUP(EP14,'Referencia Parámetros'!$A$2:$B$18,2),"")</f>
        <v/>
      </c>
      <c r="ER14" s="1"/>
      <c r="ES14" s="1"/>
      <c r="ET14" s="136" t="str">
        <f t="shared" si="49"/>
        <v>Completar</v>
      </c>
      <c r="EU14" s="134"/>
      <c r="EV14" s="134"/>
      <c r="EW14" s="134"/>
      <c r="EX14" s="136" t="str">
        <f t="shared" si="50"/>
        <v>Completar</v>
      </c>
      <c r="EY14" s="137" t="str">
        <f t="shared" si="51"/>
        <v>Completar</v>
      </c>
      <c r="EZ14" s="137" t="str">
        <f t="shared" si="52"/>
        <v>Completar</v>
      </c>
      <c r="FA14" s="135"/>
      <c r="FB14" s="136" t="str">
        <f t="shared" si="53"/>
        <v>Completar</v>
      </c>
      <c r="FC14" s="237">
        <f t="shared" ref="FC14" si="134">IFERROR(IF(ET14=1,EU14,IF(ET14=4,EU14,IF(ET14=5,EU14,(EV14*8+EW14)))),"")</f>
        <v>0</v>
      </c>
      <c r="FD14" s="238">
        <f t="shared" si="54"/>
        <v>0</v>
      </c>
      <c r="FE14" s="239" t="str">
        <f>IFERROR(IF(FD14&gt;20*EQ14,'Referencia Parámetros'!$D$20,IF(FD14&gt;10*EQ14,'Referencia Parámetros'!$D$21,IF(FD14&gt;5*EQ14,'Referencia Parámetros'!$D$22, IF(FD14&gt;1,'Referencia Parámetros'!$D$23,"NO APLICA")))),"")</f>
        <v/>
      </c>
      <c r="FF14" s="240" t="str">
        <f t="shared" ref="FF14:FF77" si="135">IFERROR(+IF(FE14="NO APLICA",0,IF(ET14=1,FE14*FC14/40,IF(ET14=4,FE14*FC14/40,IF(ET14=5,FE14*FC14/40,FE14*FC14/173)))),"")</f>
        <v/>
      </c>
      <c r="FG14" s="241">
        <f t="shared" ref="FG14:FG77" si="136">IFERROR(+IF($J$5&gt;EZ14,DATEDIF(EY14,$J$5,"Y"),DATEDIF(EY14,EZ14,"Y")),0)</f>
        <v>0</v>
      </c>
      <c r="FH14" s="234">
        <f t="shared" si="55"/>
        <v>0</v>
      </c>
      <c r="FI14" s="234">
        <f t="shared" ref="FI14:FI77" si="137">IF(FG14=0,0,IF(FG14&gt;=50,0.25,IF(FG14&lt;=24,0.25,0)))</f>
        <v>0</v>
      </c>
      <c r="FJ14" s="234">
        <f t="shared" si="56"/>
        <v>0</v>
      </c>
      <c r="FK14" s="242">
        <f t="shared" si="57"/>
        <v>0</v>
      </c>
      <c r="FM14" s="234">
        <f>+FM13+1</f>
        <v>2</v>
      </c>
      <c r="FN14" s="235" t="str">
        <f t="shared" ref="FN14:FN77" si="138">IFERROR(+YEAR(FP$11),"")</f>
        <v/>
      </c>
      <c r="FO14" s="236" t="str">
        <f>IFERROR(+VLOOKUP(FN14,'Referencia Parámetros'!$A$2:$B$18,2),"")</f>
        <v/>
      </c>
      <c r="FP14" s="1"/>
      <c r="FQ14" s="1"/>
      <c r="FR14" s="136" t="str">
        <f t="shared" si="58"/>
        <v>Completar</v>
      </c>
      <c r="FS14" s="134"/>
      <c r="FT14" s="134"/>
      <c r="FU14" s="134"/>
      <c r="FV14" s="136" t="str">
        <f t="shared" si="59"/>
        <v>Completar</v>
      </c>
      <c r="FW14" s="137" t="str">
        <f t="shared" si="60"/>
        <v>Completar</v>
      </c>
      <c r="FX14" s="137" t="str">
        <f t="shared" si="61"/>
        <v>Completar</v>
      </c>
      <c r="FY14" s="135"/>
      <c r="FZ14" s="136" t="str">
        <f t="shared" si="62"/>
        <v>Completar</v>
      </c>
      <c r="GA14" s="237">
        <f t="shared" ref="GA14" si="139">IFERROR(IF(FR14=1,FS14,IF(FR14=4,FS14,IF(FR14=5,FS14,(FT14*8+FU14)))),"")</f>
        <v>0</v>
      </c>
      <c r="GB14" s="238">
        <f t="shared" si="63"/>
        <v>0</v>
      </c>
      <c r="GC14" s="239" t="e">
        <f>IF(GB14&gt;20*FO14,'Referencia Parámetros'!$D$20,IF(GB14&gt;10*FO14,'Referencia Parámetros'!$D$21,IF(GB14&gt;5*FO14,'Referencia Parámetros'!$D$22, IF(GB14&gt;1,'Referencia Parámetros'!$D$23,"NO APLICA"))))</f>
        <v>#VALUE!</v>
      </c>
      <c r="GD14" s="240" t="e">
        <f t="shared" ref="GD14" si="140">+IF(GC14="NO APLICA",0,IF(FR14=1,GC14*GA14/40,IF(FR14=4,GC14*GA14/40,IF(FR14=5,GC14*GA14/40,GC14*GA14/173))))</f>
        <v>#VALUE!</v>
      </c>
      <c r="GE14" s="241">
        <f t="shared" ref="GE14:GE77" si="141">IFERROR(+IF($J$5&gt;FX14,DATEDIF(FW14,$J$5,"Y"),DATEDIF(FW14,FX14,"Y")),0)</f>
        <v>0</v>
      </c>
      <c r="GF14" s="234">
        <f t="shared" si="64"/>
        <v>0</v>
      </c>
      <c r="GG14" s="234">
        <f t="shared" ref="GG14:GG77" si="142">IF(GE14=0,0,IF(GE14&gt;=50,0.25,IF(GE14&lt;=24,0.25,0)))</f>
        <v>0</v>
      </c>
      <c r="GH14" s="234">
        <f t="shared" si="65"/>
        <v>0</v>
      </c>
      <c r="GI14" s="242">
        <f t="shared" si="66"/>
        <v>0</v>
      </c>
      <c r="GK14" s="234">
        <f>+GK13+1</f>
        <v>2</v>
      </c>
      <c r="GL14" s="235" t="str">
        <f t="shared" ref="GL14:GL77" si="143">IFERROR(+YEAR(GN$11),"")</f>
        <v/>
      </c>
      <c r="GM14" s="236" t="str">
        <f>IFERROR(+VLOOKUP(GL14,'Referencia Parámetros'!$A$2:$B$18,2),"")</f>
        <v/>
      </c>
      <c r="GN14" s="1"/>
      <c r="GO14" s="1"/>
      <c r="GP14" s="136" t="str">
        <f t="shared" si="67"/>
        <v>Completar</v>
      </c>
      <c r="GQ14" s="134"/>
      <c r="GR14" s="134"/>
      <c r="GS14" s="134"/>
      <c r="GT14" s="136" t="str">
        <f t="shared" si="68"/>
        <v>Completar</v>
      </c>
      <c r="GU14" s="137" t="str">
        <f t="shared" si="69"/>
        <v>Completar</v>
      </c>
      <c r="GV14" s="137" t="str">
        <f t="shared" si="70"/>
        <v>Completar</v>
      </c>
      <c r="GW14" s="135"/>
      <c r="GX14" s="136" t="str">
        <f t="shared" si="71"/>
        <v>Completar</v>
      </c>
      <c r="GY14" s="237">
        <f t="shared" ref="GY14" si="144">IFERROR(IF(GP14=1,GQ14,IF(GP14=4,GQ14,IF(GP14=5,GQ14,(GR14*8+GS14)))),"")</f>
        <v>0</v>
      </c>
      <c r="GZ14" s="238">
        <f t="shared" si="72"/>
        <v>0</v>
      </c>
      <c r="HA14" s="239" t="str">
        <f>IFERROR(IF(GZ14&gt;20*GM14,'Referencia Parámetros'!$D$20,IF(GZ14&gt;10*GM14,'Referencia Parámetros'!$D$21,IF(GZ14&gt;5*GM14,'Referencia Parámetros'!$D$22, IF(GZ14&gt;1,'Referencia Parámetros'!$D$23,"NO APLICA")))),"")</f>
        <v/>
      </c>
      <c r="HB14" s="240" t="str">
        <f t="shared" ref="HB14:HB77" si="145">IFERROR(+IF(HA14="NO APLICA",0,IF(GP14=1,HA14*GY14/40,IF(GP14=4,HA14*GY14/40,IF(GP14=5,HA14*GY14/40,HA14*GY14/173)))),"")</f>
        <v/>
      </c>
      <c r="HC14" s="241">
        <f t="shared" ref="HC14:HC77" si="146">IFERROR(+IF($J$5&gt;GV14,DATEDIF(GU14,$J$5,"Y"),DATEDIF(GU14,GV14,"Y")),0)</f>
        <v>0</v>
      </c>
      <c r="HD14" s="234">
        <f t="shared" si="73"/>
        <v>0</v>
      </c>
      <c r="HE14" s="234">
        <f t="shared" ref="HE14:HE77" si="147">IF(HC14=0,0,IF(HC14&gt;=50,0.25,IF(HC14&lt;=24,0.25,0)))</f>
        <v>0</v>
      </c>
      <c r="HF14" s="234">
        <f t="shared" si="74"/>
        <v>0</v>
      </c>
      <c r="HG14" s="242">
        <f t="shared" si="75"/>
        <v>0</v>
      </c>
      <c r="HI14" s="234">
        <f>+HI13+1</f>
        <v>2</v>
      </c>
      <c r="HJ14" s="235" t="str">
        <f t="shared" ref="HJ14:HJ77" si="148">IFERROR(+YEAR(HL$11),"")</f>
        <v/>
      </c>
      <c r="HK14" s="236" t="str">
        <f>IFERROR(+VLOOKUP(HJ14,'Referencia Parámetros'!$A$2:$B$18,2),"")</f>
        <v/>
      </c>
      <c r="HL14" s="1"/>
      <c r="HM14" s="1"/>
      <c r="HN14" s="136" t="str">
        <f t="shared" si="76"/>
        <v>Completar</v>
      </c>
      <c r="HO14" s="134"/>
      <c r="HP14" s="134"/>
      <c r="HQ14" s="134"/>
      <c r="HR14" s="136" t="str">
        <f t="shared" si="77"/>
        <v>Completar</v>
      </c>
      <c r="HS14" s="137" t="str">
        <f t="shared" si="78"/>
        <v>Completar</v>
      </c>
      <c r="HT14" s="137" t="str">
        <f t="shared" si="79"/>
        <v>Completar</v>
      </c>
      <c r="HU14" s="135"/>
      <c r="HV14" s="136" t="str">
        <f t="shared" si="80"/>
        <v>Completar</v>
      </c>
      <c r="HW14" s="237">
        <f t="shared" ref="HW14" si="149">IFERROR(IF(HN14=1,HO14,IF(HN14=4,HO14,IF(HN14=5,HO14,(HP14*8+HQ14)))),"")</f>
        <v>0</v>
      </c>
      <c r="HX14" s="238">
        <f t="shared" si="81"/>
        <v>0</v>
      </c>
      <c r="HY14" s="239" t="str">
        <f>IFERROR(IF(HX14&gt;20*HK14,'Referencia Parámetros'!$D$20,IF(HX14&gt;10*HK14,'Referencia Parámetros'!$D$21,IF(HX14&gt;5*HK14,'Referencia Parámetros'!$D$22, IF(HX14&gt;1,'Referencia Parámetros'!$D$23,"NO APLICA")))),"")</f>
        <v/>
      </c>
      <c r="HZ14" s="240" t="str">
        <f t="shared" ref="HZ14:HZ77" si="150">IFERROR(+IF(HY14="NO APLICA",0,IF(HN14=1,HY14*HW14/40,IF(HN14=4,HY14*HW14/40,IF(HN14=5,HY14*HW14/40,HY14*HW14/173)))),"")</f>
        <v/>
      </c>
      <c r="IA14" s="241">
        <f t="shared" ref="IA14:IA77" si="151">IFERROR(+IF($J$5&gt;HT14,DATEDIF(HS14,$J$5,"Y"),DATEDIF(HS14,HT14,"Y")),0)</f>
        <v>0</v>
      </c>
      <c r="IB14" s="234">
        <f t="shared" si="82"/>
        <v>0</v>
      </c>
      <c r="IC14" s="234">
        <f t="shared" ref="IC14:IC77" si="152">IF(IA14=0,0,IF(IA14&gt;=50,0.25,IF(IA14&lt;=24,0.25,0)))</f>
        <v>0</v>
      </c>
      <c r="ID14" s="234">
        <f t="shared" si="83"/>
        <v>0</v>
      </c>
      <c r="IE14" s="242">
        <f t="shared" si="84"/>
        <v>0</v>
      </c>
      <c r="IG14" s="234">
        <f>+IG13+1</f>
        <v>2</v>
      </c>
      <c r="IH14" s="235" t="str">
        <f t="shared" ref="IH14:IH77" si="153">IFERROR(+YEAR(IJ$11),"")</f>
        <v/>
      </c>
      <c r="II14" s="236" t="str">
        <f>IFERROR(+VLOOKUP(IH14,'Referencia Parámetros'!$A$2:$B$18,2),"")</f>
        <v/>
      </c>
      <c r="IJ14" s="1"/>
      <c r="IK14" s="1"/>
      <c r="IL14" s="136" t="str">
        <f t="shared" si="85"/>
        <v>Completar</v>
      </c>
      <c r="IM14" s="134"/>
      <c r="IN14" s="134"/>
      <c r="IO14" s="134"/>
      <c r="IP14" s="136" t="str">
        <f t="shared" si="86"/>
        <v>Completar</v>
      </c>
      <c r="IQ14" s="137" t="str">
        <f t="shared" si="87"/>
        <v>Completar</v>
      </c>
      <c r="IR14" s="137" t="str">
        <f t="shared" si="88"/>
        <v>Completar</v>
      </c>
      <c r="IS14" s="135"/>
      <c r="IT14" s="136" t="str">
        <f t="shared" si="89"/>
        <v>Completar</v>
      </c>
      <c r="IU14" s="237">
        <f t="shared" ref="IU14" si="154">IFERROR(IF(IL14=1,IM14,IF(IL14=4,IM14,IF(IL14=5,IM14,(IN14*8+IO14)))),"")</f>
        <v>0</v>
      </c>
      <c r="IV14" s="238">
        <f t="shared" si="90"/>
        <v>0</v>
      </c>
      <c r="IW14" s="239" t="str">
        <f>IFERROR(IF(IV14&gt;20*II14,'Referencia Parámetros'!$D$20,IF(IV14&gt;10*II14,'Referencia Parámetros'!$D$21,IF(IV14&gt;5*II14,'Referencia Parámetros'!$D$22, IF(IV14&gt;1,'Referencia Parámetros'!$D$23,"NO APLICA")))),"")</f>
        <v/>
      </c>
      <c r="IX14" s="240" t="str">
        <f t="shared" ref="IX14:IX77" si="155">IFERROR(+IF(IW14="NO APLICA",0,IF(IL14=1,IW14*IU14/40,IF(IL14=4,IW14*IU14/40,IF(IL14=5,IW14*IU14/40,IW14*IU14/173)))),"")</f>
        <v/>
      </c>
      <c r="IY14" s="241">
        <f t="shared" ref="IY14:IY77" si="156">IFERROR(+IF($J$5&gt;IR14,DATEDIF(IQ14,$J$5,"Y"),DATEDIF(IQ14,IR14,"Y")),0)</f>
        <v>0</v>
      </c>
      <c r="IZ14" s="234">
        <f t="shared" si="91"/>
        <v>0</v>
      </c>
      <c r="JA14" s="234">
        <f t="shared" ref="JA14:JA77" si="157">IF(IY14=0,0,IF(IY14&gt;=50,0.25,IF(IY14&lt;=24,0.25,0)))</f>
        <v>0</v>
      </c>
      <c r="JB14" s="234">
        <f t="shared" si="92"/>
        <v>0</v>
      </c>
      <c r="JC14" s="242">
        <f t="shared" si="93"/>
        <v>0</v>
      </c>
      <c r="JD14" s="198"/>
      <c r="JE14" s="234">
        <f>+JE13+1</f>
        <v>2</v>
      </c>
      <c r="JF14" s="235" t="str">
        <f t="shared" ref="JF14:JF77" si="158">IFERROR(+YEAR(JH$11),"")</f>
        <v/>
      </c>
      <c r="JG14" s="236" t="str">
        <f>IFERROR(+VLOOKUP(JF14,'Referencia Parámetros'!$A$2:$B$18,2),"")</f>
        <v/>
      </c>
      <c r="JH14" s="1"/>
      <c r="JI14" s="1"/>
      <c r="JJ14" s="136" t="str">
        <f t="shared" si="94"/>
        <v>Completar</v>
      </c>
      <c r="JK14" s="134"/>
      <c r="JL14" s="134"/>
      <c r="JM14" s="134"/>
      <c r="JN14" s="136" t="str">
        <f t="shared" si="95"/>
        <v>Completar</v>
      </c>
      <c r="JO14" s="137" t="str">
        <f t="shared" si="96"/>
        <v>Completar</v>
      </c>
      <c r="JP14" s="137" t="str">
        <f t="shared" si="97"/>
        <v>Completar</v>
      </c>
      <c r="JQ14" s="135"/>
      <c r="JR14" s="136" t="str">
        <f t="shared" si="98"/>
        <v>Completar</v>
      </c>
      <c r="JS14" s="237">
        <f t="shared" ref="JS14" si="159">IFERROR(IF(JJ14=1,JK14,IF(JJ14=4,JK14,IF(JJ14=5,JK14,(JL14*8+JM14)))),"")</f>
        <v>0</v>
      </c>
      <c r="JT14" s="238">
        <f t="shared" si="99"/>
        <v>0</v>
      </c>
      <c r="JU14" s="239" t="str">
        <f>IFERROR(IF(JT14&gt;20*JG14,'Referencia Parámetros'!$D$20,IF(JT14&gt;10*JG14,'Referencia Parámetros'!$D$21,IF(JT14&gt;5*JG14,'Referencia Parámetros'!$D$22, IF(JT14&gt;1,'Referencia Parámetros'!$D$23,"NO APLICA")))),"")</f>
        <v/>
      </c>
      <c r="JV14" s="240" t="str">
        <f t="shared" ref="JV14:JV77" si="160">IFERROR(+IF(JU14="NO APLICA",0,IF(JJ14=1,JU14*JS14/40,IF(JJ14=4,JU14*JS14/40,IF(JJ14=5,JU14*JS14/40,JU14*JS14/173)))),"")</f>
        <v/>
      </c>
      <c r="JW14" s="241">
        <f t="shared" ref="JW14:JW77" si="161">IFERROR(+IF($J$5&gt;JP14,DATEDIF(JO14,$J$5,"Y"),DATEDIF(JO14,JP14,"Y")),0)</f>
        <v>0</v>
      </c>
      <c r="JX14" s="234">
        <f t="shared" si="100"/>
        <v>0</v>
      </c>
      <c r="JY14" s="234">
        <f t="shared" ref="JY14:JY77" si="162">IF(JW14=0,0,IF(JW14&gt;=50,0.25,IF(JW14&lt;=24,0.25,0)))</f>
        <v>0</v>
      </c>
      <c r="JZ14" s="234">
        <f t="shared" si="101"/>
        <v>0</v>
      </c>
      <c r="KA14" s="242">
        <f t="shared" si="102"/>
        <v>0</v>
      </c>
      <c r="LN14" s="244">
        <v>2</v>
      </c>
    </row>
    <row r="15" spans="1:326" x14ac:dyDescent="0.25">
      <c r="A15" s="234">
        <f t="shared" ref="A15:A78" si="163">+A14+1</f>
        <v>3</v>
      </c>
      <c r="B15" s="235" t="str">
        <f t="shared" ref="B15:B78" si="164">+IFERROR(YEAR(D$11),"")</f>
        <v/>
      </c>
      <c r="C15" s="236" t="str">
        <f>+IFERROR(VLOOKUP(B15,'Referencia Parámetros'!$A$2:$B$18,2),"")</f>
        <v/>
      </c>
      <c r="D15" s="1"/>
      <c r="E15" s="1"/>
      <c r="F15" s="136" t="str">
        <f>IFERROR(+VLOOKUP(D15,'Año 2'!JH$13:JJ$112,3,FALSE),"Completar")</f>
        <v>Completar</v>
      </c>
      <c r="G15" s="134"/>
      <c r="H15" s="134"/>
      <c r="I15" s="134"/>
      <c r="J15" s="136" t="str">
        <f>+IFERROR(VLOOKUP(D15,'Año 2'!JH$13:JR$112,7,0),"Completar")</f>
        <v>Completar</v>
      </c>
      <c r="K15" s="137" t="str">
        <f>IFERROR(VLOOKUP(D15,'Año 2'!JH$13:JR$112,8,FALSE),"Completar")</f>
        <v>Completar</v>
      </c>
      <c r="L15" s="137" t="str">
        <f>IFERROR(VLOOKUP(D15,'Año 2'!JH$13:JR$112,9,FALSE),"Completar")</f>
        <v>Completar</v>
      </c>
      <c r="M15" s="135"/>
      <c r="N15" s="136" t="str">
        <f>IFERROR(VLOOKUP(D15,'Año 2'!JH$13:JR$112,11,FALSE),"Completar")</f>
        <v>Completar</v>
      </c>
      <c r="O15" s="237">
        <f t="shared" ref="O15:O78" si="165">IFERROR(IF(F15=1,G15,IF(F15=4,G15,IF(F15=5,G15,(H15*8+I15)))),"")</f>
        <v>0</v>
      </c>
      <c r="P15" s="238">
        <f t="shared" ref="P15:P78" si="166">IFERROR(IF(F15=1,+E15/O15*40,IF(F15=4,+E15/O15*40,IF(F15=5,+E15/O15*40,E15/O15*173))),0)</f>
        <v>0</v>
      </c>
      <c r="Q15" s="239" t="str">
        <f>IFERROR(IF(P15&gt;20*C15,'Referencia Parámetros'!$D$20,IF(P15&gt;10*C15,'Referencia Parámetros'!$D$21,IF(P15&gt;5*C15,'Referencia Parámetros'!$D$22, IF(P15&gt;1,'Referencia Parámetros'!$D$23,"NO APLICA")))),"")</f>
        <v/>
      </c>
      <c r="R15" s="240" t="str">
        <f t="shared" si="105"/>
        <v/>
      </c>
      <c r="S15" s="241">
        <f t="shared" si="106"/>
        <v>0</v>
      </c>
      <c r="T15" s="234">
        <f t="shared" ref="T15:T78" si="167">IF(J15=2,0.25,0)</f>
        <v>0</v>
      </c>
      <c r="U15" s="234">
        <f t="shared" si="107"/>
        <v>0</v>
      </c>
      <c r="V15" s="234">
        <f t="shared" ref="V15:V78" si="168">IF(N15=2,0.25,0)</f>
        <v>0</v>
      </c>
      <c r="W15" s="242">
        <f t="shared" ref="W15:W78" si="169">+IF(D15="",0,IF(Q15="NO APLICA",0,R15+T15+V15+IF(U15="N/A",0,U15)))</f>
        <v>0</v>
      </c>
      <c r="Y15" s="234">
        <f t="shared" ref="Y15:Y78" si="170">+Y14+1</f>
        <v>3</v>
      </c>
      <c r="Z15" s="235" t="str">
        <f t="shared" si="108"/>
        <v/>
      </c>
      <c r="AA15" s="236" t="str">
        <f>IFERROR(+VLOOKUP(Z15,'Referencia Parámetros'!$A$2:$B$18,2),"")</f>
        <v/>
      </c>
      <c r="AB15" s="1"/>
      <c r="AC15" s="1"/>
      <c r="AD15" s="136" t="str">
        <f t="shared" si="4"/>
        <v>Completar</v>
      </c>
      <c r="AE15" s="134"/>
      <c r="AF15" s="134"/>
      <c r="AG15" s="134"/>
      <c r="AH15" s="136" t="str">
        <f t="shared" si="5"/>
        <v>Completar</v>
      </c>
      <c r="AI15" s="137" t="str">
        <f t="shared" si="6"/>
        <v>Completar</v>
      </c>
      <c r="AJ15" s="137" t="str">
        <f t="shared" si="7"/>
        <v>Completar</v>
      </c>
      <c r="AK15" s="135"/>
      <c r="AL15" s="136" t="str">
        <f t="shared" si="8"/>
        <v>Completar</v>
      </c>
      <c r="AM15" s="237">
        <f t="shared" ref="AM15:AM78" si="171">IFERROR(IF(AD15=1,AE15,IF(AD15=4,AE15,IF(AD15=5,AE15,(AF15*8+AG15)))),"")</f>
        <v>0</v>
      </c>
      <c r="AN15" s="238">
        <f t="shared" ref="AN15:AN78" si="172">IFERROR(IF(AD15=1,+AC15/AM15*40,IF(AD15=4,+AC15/AM15*40,IF(AD15=5,+AC15/AM15*40,AC15/AM15*173))),0)</f>
        <v>0</v>
      </c>
      <c r="AO15" s="239" t="str">
        <f>IFERROR(IF(AN15&gt;20*AA15,'Referencia Parámetros'!$D$20,IF(AN15&gt;10*AA15,'Referencia Parámetros'!$D$21,IF(AN15&gt;5*AA15,'Referencia Parámetros'!$D$22, IF(AN15&gt;1,'Referencia Parámetros'!$D$23,"NO APLICA")))),"")</f>
        <v/>
      </c>
      <c r="AP15" s="240" t="str">
        <f t="shared" si="110"/>
        <v/>
      </c>
      <c r="AQ15" s="241">
        <f t="shared" si="111"/>
        <v>0</v>
      </c>
      <c r="AR15" s="234">
        <f t="shared" ref="AR15:AR78" si="173">IF(AH15=2,0.25,0)</f>
        <v>0</v>
      </c>
      <c r="AS15" s="234">
        <f t="shared" si="112"/>
        <v>0</v>
      </c>
      <c r="AT15" s="234">
        <f t="shared" ref="AT15:AT78" si="174">IF(AL15=2,0.25,0)</f>
        <v>0</v>
      </c>
      <c r="AU15" s="242">
        <f t="shared" ref="AU15:AU78" si="175">+IF(AB15="",0,IF(AO15="NO APLICA",0,AP15+AR15+AT15+IF(AS15="N/A",0,AS15)))</f>
        <v>0</v>
      </c>
      <c r="AW15" s="234">
        <f t="shared" ref="AW15:AW78" si="176">+AW14+1</f>
        <v>3</v>
      </c>
      <c r="AX15" s="235" t="str">
        <f t="shared" si="113"/>
        <v/>
      </c>
      <c r="AY15" s="236" t="str">
        <f>IFERROR(+VLOOKUP(AX15,'Referencia Parámetros'!$A$2:$B$18,2),"")</f>
        <v/>
      </c>
      <c r="AZ15" s="1"/>
      <c r="BA15" s="1"/>
      <c r="BB15" s="136" t="str">
        <f t="shared" si="13"/>
        <v>Completar</v>
      </c>
      <c r="BC15" s="134"/>
      <c r="BD15" s="134"/>
      <c r="BE15" s="134"/>
      <c r="BF15" s="136" t="str">
        <f t="shared" si="14"/>
        <v>Completar</v>
      </c>
      <c r="BG15" s="137" t="str">
        <f t="shared" si="15"/>
        <v>Completar</v>
      </c>
      <c r="BH15" s="137" t="str">
        <f t="shared" si="16"/>
        <v>Completar</v>
      </c>
      <c r="BI15" s="135"/>
      <c r="BJ15" s="136" t="str">
        <f t="shared" si="17"/>
        <v>Completar</v>
      </c>
      <c r="BK15" s="237">
        <f t="shared" ref="BK15:BK78" si="177">IFERROR(IF(BB15=1,BC15,IF(BB15=4,BC15,IF(BB15=5,BC15,(BD15*8+BE15)))),"")</f>
        <v>0</v>
      </c>
      <c r="BL15" s="238">
        <f t="shared" ref="BL15:BL78" si="178">IFERROR(IF(BB15=1,+BA15/BK15*40,IF(BB15=4,+BA15/BK15*40,IF(BB15=5,+BA15/BK15*40,BA15/BK15*173))),0)</f>
        <v>0</v>
      </c>
      <c r="BM15" s="239" t="str">
        <f>IFERROR(IF(BL15&gt;20*AY15,'Referencia Parámetros'!$D$20,IF(BL15&gt;10*AY15,'Referencia Parámetros'!$D$21,IF(BL15&gt;5*AY15,'Referencia Parámetros'!$D$22, IF(BL15&gt;1,'Referencia Parámetros'!$D$23,"NO APLICA")))),"")</f>
        <v/>
      </c>
      <c r="BN15" s="240" t="str">
        <f t="shared" si="115"/>
        <v/>
      </c>
      <c r="BO15" s="241">
        <f t="shared" si="116"/>
        <v>0</v>
      </c>
      <c r="BP15" s="234">
        <f t="shared" ref="BP15:BP78" si="179">IF(BF15=2,0.25,0)</f>
        <v>0</v>
      </c>
      <c r="BQ15" s="234">
        <f t="shared" si="117"/>
        <v>0</v>
      </c>
      <c r="BR15" s="234">
        <f t="shared" ref="BR15:BR78" si="180">IF(BJ15=2,0.25,0)</f>
        <v>0</v>
      </c>
      <c r="BS15" s="242">
        <f t="shared" ref="BS15:BS78" si="181">+IF(AZ15="",0,IF(BM15="NO APLICA",0,BN15+BP15+BR15+IF(BQ15="N/A",0,BQ15)))</f>
        <v>0</v>
      </c>
      <c r="BU15" s="234">
        <f t="shared" ref="BU15:BU78" si="182">+BU14+1</f>
        <v>3</v>
      </c>
      <c r="BV15" s="235" t="str">
        <f t="shared" si="118"/>
        <v/>
      </c>
      <c r="BW15" s="236" t="str">
        <f>IFERROR(+VLOOKUP(BV15,'Referencia Parámetros'!$A$2:$B$18,2),"")</f>
        <v/>
      </c>
      <c r="BX15" s="1"/>
      <c r="BY15" s="1"/>
      <c r="BZ15" s="136" t="str">
        <f t="shared" si="22"/>
        <v>Completar</v>
      </c>
      <c r="CA15" s="134"/>
      <c r="CB15" s="134"/>
      <c r="CC15" s="134"/>
      <c r="CD15" s="136" t="str">
        <f t="shared" si="23"/>
        <v>Completar</v>
      </c>
      <c r="CE15" s="137" t="str">
        <f t="shared" si="24"/>
        <v>Completar</v>
      </c>
      <c r="CF15" s="137" t="str">
        <f t="shared" si="25"/>
        <v>Completar</v>
      </c>
      <c r="CG15" s="135"/>
      <c r="CH15" s="136" t="str">
        <f t="shared" si="26"/>
        <v>Completar</v>
      </c>
      <c r="CI15" s="237">
        <f t="shared" ref="CI15:CI78" si="183">IFERROR(IF(BZ15=1,CA15,IF(BZ15=4,CA15,IF(BZ15=5,CA15,(CB15*8+CC15)))),"")</f>
        <v>0</v>
      </c>
      <c r="CJ15" s="238">
        <f t="shared" ref="CJ15:CJ78" si="184">IFERROR(IF(BZ15=1,+BY15/CI15*40,IF(BZ15=4,+BY15/CI15*40,IF(BZ15=5,+BY15/CI15*40,BY15/CI15*173))),0)</f>
        <v>0</v>
      </c>
      <c r="CK15" s="239" t="str">
        <f>IFERROR(IF(CJ15&gt;20*BW15,'Referencia Parámetros'!$D$20,IF(CJ15&gt;10*BW15,'Referencia Parámetros'!$D$21,IF(CJ15&gt;5*BW15,'Referencia Parámetros'!$D$22, IF(CJ15&gt;1,'Referencia Parámetros'!$D$23,"NO APLICA")))),"")</f>
        <v/>
      </c>
      <c r="CL15" s="240" t="str">
        <f t="shared" si="120"/>
        <v/>
      </c>
      <c r="CM15" s="241">
        <f t="shared" si="121"/>
        <v>0</v>
      </c>
      <c r="CN15" s="234">
        <f t="shared" ref="CN15:CN78" si="185">IF(CD15=2,0.25,0)</f>
        <v>0</v>
      </c>
      <c r="CO15" s="234">
        <f t="shared" si="122"/>
        <v>0</v>
      </c>
      <c r="CP15" s="234">
        <f t="shared" ref="CP15:CP78" si="186">IF(CH15=2,0.25,0)</f>
        <v>0</v>
      </c>
      <c r="CQ15" s="242">
        <f t="shared" ref="CQ15:CQ78" si="187">+IF(BX15="",0,IF(CK15="NO APLICA",0,CL15+CN15+CP15+IF(CO15="N/A",0,CO15)))</f>
        <v>0</v>
      </c>
      <c r="CS15" s="234">
        <f t="shared" ref="CS15:CS78" si="188">+CS14+1</f>
        <v>3</v>
      </c>
      <c r="CT15" s="235" t="str">
        <f t="shared" si="123"/>
        <v/>
      </c>
      <c r="CU15" s="236" t="str">
        <f>IFERROR(+VLOOKUP(CT15,'Referencia Parámetros'!$A$2:$B$18,2),"")</f>
        <v/>
      </c>
      <c r="CV15" s="1"/>
      <c r="CW15" s="1"/>
      <c r="CX15" s="136" t="str">
        <f t="shared" si="31"/>
        <v>Completar</v>
      </c>
      <c r="CY15" s="134"/>
      <c r="CZ15" s="134"/>
      <c r="DA15" s="134"/>
      <c r="DB15" s="136" t="str">
        <f t="shared" si="32"/>
        <v>Completar</v>
      </c>
      <c r="DC15" s="137" t="str">
        <f t="shared" si="33"/>
        <v>Completar</v>
      </c>
      <c r="DD15" s="137" t="str">
        <f t="shared" si="34"/>
        <v>Completar</v>
      </c>
      <c r="DE15" s="135"/>
      <c r="DF15" s="136" t="str">
        <f t="shared" si="35"/>
        <v>Completar</v>
      </c>
      <c r="DG15" s="237">
        <f t="shared" ref="DG15:DG78" si="189">IFERROR(IF(CX15=1,CY15,IF(CX15=4,CY15,IF(CX15=5,CY15,(CZ15*8+DA15)))),"")</f>
        <v>0</v>
      </c>
      <c r="DH15" s="238">
        <f t="shared" ref="DH15:DH78" si="190">IFERROR(IF(CX15=1,+CW15/DG15*40,IF(CX15=4,+CW15/DG15*40,IF(CX15=5,+CW15/DG15*40,CW15/DG15*173))),0)</f>
        <v>0</v>
      </c>
      <c r="DI15" s="239" t="str">
        <f>IFERROR(IF(DH15&gt;20*CU15,'Referencia Parámetros'!$D$20,IF(DH15&gt;10*CU15,'Referencia Parámetros'!$D$21,IF(DH15&gt;5*CU15,'Referencia Parámetros'!$D$22, IF(DH15&gt;1,'Referencia Parámetros'!$D$23,"NO APLICA")))),"")</f>
        <v/>
      </c>
      <c r="DJ15" s="240" t="str">
        <f t="shared" si="125"/>
        <v/>
      </c>
      <c r="DK15" s="241">
        <f t="shared" si="126"/>
        <v>0</v>
      </c>
      <c r="DL15" s="234">
        <f t="shared" ref="DL15:DL78" si="191">IF(DB15=2,0.25,0)</f>
        <v>0</v>
      </c>
      <c r="DM15" s="234">
        <f t="shared" si="127"/>
        <v>0</v>
      </c>
      <c r="DN15" s="234">
        <f t="shared" ref="DN15:DN78" si="192">IF(DF15=2,0.25,0)</f>
        <v>0</v>
      </c>
      <c r="DO15" s="242">
        <f t="shared" ref="DO15:DO78" si="193">+IF(CV15="",0,IF(DI15="NO APLICA",0,DJ15+DL15+DN15+IF(DM15="N/A",0,DM15)))</f>
        <v>0</v>
      </c>
      <c r="DQ15" s="234">
        <f t="shared" ref="DQ15:DQ78" si="194">+DQ14+1</f>
        <v>3</v>
      </c>
      <c r="DR15" s="235" t="str">
        <f t="shared" si="128"/>
        <v/>
      </c>
      <c r="DS15" s="236" t="str">
        <f>IFERROR(+VLOOKUP(DR15,'Referencia Parámetros'!$A$2:$B$18,2),"")</f>
        <v/>
      </c>
      <c r="DT15" s="1"/>
      <c r="DU15" s="1"/>
      <c r="DV15" s="136" t="str">
        <f t="shared" si="40"/>
        <v>Completar</v>
      </c>
      <c r="DW15" s="134"/>
      <c r="DX15" s="134"/>
      <c r="DY15" s="134"/>
      <c r="DZ15" s="136" t="str">
        <f t="shared" si="41"/>
        <v>Completar</v>
      </c>
      <c r="EA15" s="137" t="str">
        <f t="shared" si="42"/>
        <v>Completar</v>
      </c>
      <c r="EB15" s="137" t="str">
        <f t="shared" si="43"/>
        <v>Completar</v>
      </c>
      <c r="EC15" s="135"/>
      <c r="ED15" s="136" t="str">
        <f t="shared" si="44"/>
        <v>Completar</v>
      </c>
      <c r="EE15" s="237">
        <f t="shared" ref="EE15:EE78" si="195">IFERROR(IF(DV15=1,DW15,IF(DV15=4,DW15,IF(DV15=5,DW15,(DX15*8+DY15)))),"")</f>
        <v>0</v>
      </c>
      <c r="EF15" s="238">
        <f t="shared" ref="EF15:EF78" si="196">IFERROR(IF(DV15=1,+DU15/EE15*40,IF(DV15=4,+DU15/EE15*40,IF(DV15=5,+DU15/EE15*40,DU15/EE15*173))),0)</f>
        <v>0</v>
      </c>
      <c r="EG15" s="239" t="str">
        <f>IFERROR(IF(EF15&gt;20*DS15,'Referencia Parámetros'!$D$20,IF(EF15&gt;10*DS15,'Referencia Parámetros'!$D$21,IF(EF15&gt;5*DS15,'Referencia Parámetros'!$D$22, IF(EF15&gt;1,'Referencia Parámetros'!$D$23,"NO APLICA")))),"")</f>
        <v/>
      </c>
      <c r="EH15" s="240" t="str">
        <f t="shared" si="130"/>
        <v/>
      </c>
      <c r="EI15" s="241">
        <f t="shared" si="131"/>
        <v>0</v>
      </c>
      <c r="EJ15" s="234">
        <f t="shared" ref="EJ15:EJ78" si="197">IF(DZ15=2,0.25,0)</f>
        <v>0</v>
      </c>
      <c r="EK15" s="234">
        <f t="shared" si="132"/>
        <v>0</v>
      </c>
      <c r="EL15" s="234">
        <f t="shared" ref="EL15:EL78" si="198">IF(ED15=2,0.25,0)</f>
        <v>0</v>
      </c>
      <c r="EM15" s="242">
        <f t="shared" ref="EM15:EM78" si="199">+IF(DT15="",0,IF(EG15="NO APLICA",0,EH15+EJ15+EL15+IF(EK15="N/A",0,EK15)))</f>
        <v>0</v>
      </c>
      <c r="EO15" s="234">
        <f t="shared" ref="EO15:EO78" si="200">+EO14+1</f>
        <v>3</v>
      </c>
      <c r="EP15" s="235" t="str">
        <f t="shared" si="133"/>
        <v/>
      </c>
      <c r="EQ15" s="236" t="str">
        <f>IFERROR(+VLOOKUP(EP15,'Referencia Parámetros'!$A$2:$B$18,2),"")</f>
        <v/>
      </c>
      <c r="ER15" s="1"/>
      <c r="ES15" s="1"/>
      <c r="ET15" s="136" t="str">
        <f t="shared" si="49"/>
        <v>Completar</v>
      </c>
      <c r="EU15" s="134"/>
      <c r="EV15" s="134"/>
      <c r="EW15" s="134"/>
      <c r="EX15" s="136" t="str">
        <f t="shared" si="50"/>
        <v>Completar</v>
      </c>
      <c r="EY15" s="137" t="str">
        <f t="shared" si="51"/>
        <v>Completar</v>
      </c>
      <c r="EZ15" s="137" t="str">
        <f t="shared" si="52"/>
        <v>Completar</v>
      </c>
      <c r="FA15" s="135"/>
      <c r="FB15" s="136" t="str">
        <f t="shared" si="53"/>
        <v>Completar</v>
      </c>
      <c r="FC15" s="237">
        <f t="shared" ref="FC15:FC78" si="201">IFERROR(IF(ET15=1,EU15,IF(ET15=4,EU15,IF(ET15=5,EU15,(EV15*8+EW15)))),"")</f>
        <v>0</v>
      </c>
      <c r="FD15" s="238">
        <f t="shared" ref="FD15:FD78" si="202">IFERROR(IF(ET15=1,+ES15/FC15*40,IF(ET15=4,+ES15/FC15*40,IF(ET15=5,+ES15/FC15*40,ES15/FC15*173))),0)</f>
        <v>0</v>
      </c>
      <c r="FE15" s="239" t="str">
        <f>IFERROR(IF(FD15&gt;20*EQ15,'Referencia Parámetros'!$D$20,IF(FD15&gt;10*EQ15,'Referencia Parámetros'!$D$21,IF(FD15&gt;5*EQ15,'Referencia Parámetros'!$D$22, IF(FD15&gt;1,'Referencia Parámetros'!$D$23,"NO APLICA")))),"")</f>
        <v/>
      </c>
      <c r="FF15" s="240" t="str">
        <f t="shared" si="135"/>
        <v/>
      </c>
      <c r="FG15" s="241">
        <f t="shared" si="136"/>
        <v>0</v>
      </c>
      <c r="FH15" s="234">
        <f t="shared" ref="FH15:FH78" si="203">IF(EX15=2,0.25,0)</f>
        <v>0</v>
      </c>
      <c r="FI15" s="234">
        <f t="shared" si="137"/>
        <v>0</v>
      </c>
      <c r="FJ15" s="234">
        <f t="shared" ref="FJ15:FJ78" si="204">IF(FB15=2,0.25,0)</f>
        <v>0</v>
      </c>
      <c r="FK15" s="242">
        <f t="shared" ref="FK15:FK78" si="205">+IF(ER15="",0,IF(FE15="NO APLICA",0,FF15+FH15+FJ15+IF(FI15="N/A",0,FI15)))</f>
        <v>0</v>
      </c>
      <c r="FM15" s="234">
        <f t="shared" ref="FM15:FM78" si="206">+FM14+1</f>
        <v>3</v>
      </c>
      <c r="FN15" s="235" t="str">
        <f t="shared" si="138"/>
        <v/>
      </c>
      <c r="FO15" s="236" t="str">
        <f>IFERROR(+VLOOKUP(FN15,'Referencia Parámetros'!$A$2:$B$18,2),"")</f>
        <v/>
      </c>
      <c r="FP15" s="1"/>
      <c r="FQ15" s="1"/>
      <c r="FR15" s="136" t="str">
        <f t="shared" si="58"/>
        <v>Completar</v>
      </c>
      <c r="FS15" s="134"/>
      <c r="FT15" s="134"/>
      <c r="FU15" s="134"/>
      <c r="FV15" s="136" t="str">
        <f t="shared" si="59"/>
        <v>Completar</v>
      </c>
      <c r="FW15" s="137" t="str">
        <f t="shared" si="60"/>
        <v>Completar</v>
      </c>
      <c r="FX15" s="137" t="str">
        <f t="shared" si="61"/>
        <v>Completar</v>
      </c>
      <c r="FY15" s="135"/>
      <c r="FZ15" s="136" t="str">
        <f t="shared" si="62"/>
        <v>Completar</v>
      </c>
      <c r="GA15" s="237">
        <f t="shared" ref="GA15:GA78" si="207">IFERROR(IF(FR15=1,FS15,IF(FR15=4,FS15,IF(FR15=5,FS15,(FT15*8+FU15)))),"")</f>
        <v>0</v>
      </c>
      <c r="GB15" s="238">
        <f t="shared" ref="GB15:GB78" si="208">IFERROR(IF(FR15=1,+FQ15/GA15*40,IF(FR15=4,+FQ15/GA15*40,IF(FR15=5,+FQ15/GA15*40,FQ15/GA15*173))),0)</f>
        <v>0</v>
      </c>
      <c r="GC15" s="239" t="e">
        <f>IF(GB15&gt;20*FO15,'Referencia Parámetros'!$D$20,IF(GB15&gt;10*FO15,'Referencia Parámetros'!$D$21,IF(GB15&gt;5*FO15,'Referencia Parámetros'!$D$22, IF(GB15&gt;1,'Referencia Parámetros'!$D$23,"NO APLICA"))))</f>
        <v>#VALUE!</v>
      </c>
      <c r="GD15" s="240" t="e">
        <f t="shared" ref="GD15:GD78" si="209">+IF(GC15="NO APLICA",0,IF(FR15=1,GC15*GA15/40,IF(FR15=4,GC15*GA15/40,IF(FR15=5,GC15*GA15/40,GC15*GA15/173))))</f>
        <v>#VALUE!</v>
      </c>
      <c r="GE15" s="241">
        <f t="shared" si="141"/>
        <v>0</v>
      </c>
      <c r="GF15" s="234">
        <f t="shared" ref="GF15:GF78" si="210">IF(FV15=2,0.25,0)</f>
        <v>0</v>
      </c>
      <c r="GG15" s="234">
        <f t="shared" si="142"/>
        <v>0</v>
      </c>
      <c r="GH15" s="234">
        <f t="shared" ref="GH15:GH78" si="211">IF(FZ15=2,0.25,0)</f>
        <v>0</v>
      </c>
      <c r="GI15" s="242">
        <f t="shared" ref="GI15:GI78" si="212">+IF(FP15="",0,IF(GC15="NO APLICA",0,GD15+GF15+GH15+IF(GG15="N/A",0,GG15)))</f>
        <v>0</v>
      </c>
      <c r="GK15" s="234">
        <f t="shared" ref="GK15:GK78" si="213">+GK14+1</f>
        <v>3</v>
      </c>
      <c r="GL15" s="235" t="str">
        <f t="shared" si="143"/>
        <v/>
      </c>
      <c r="GM15" s="236" t="str">
        <f>IFERROR(+VLOOKUP(GL15,'Referencia Parámetros'!$A$2:$B$18,2),"")</f>
        <v/>
      </c>
      <c r="GN15" s="1"/>
      <c r="GO15" s="1"/>
      <c r="GP15" s="136" t="str">
        <f t="shared" si="67"/>
        <v>Completar</v>
      </c>
      <c r="GQ15" s="134"/>
      <c r="GR15" s="134"/>
      <c r="GS15" s="134"/>
      <c r="GT15" s="136" t="str">
        <f t="shared" si="68"/>
        <v>Completar</v>
      </c>
      <c r="GU15" s="137" t="str">
        <f t="shared" si="69"/>
        <v>Completar</v>
      </c>
      <c r="GV15" s="137" t="str">
        <f t="shared" si="70"/>
        <v>Completar</v>
      </c>
      <c r="GW15" s="135"/>
      <c r="GX15" s="136" t="str">
        <f t="shared" si="71"/>
        <v>Completar</v>
      </c>
      <c r="GY15" s="237">
        <f t="shared" ref="GY15:GY78" si="214">IFERROR(IF(GP15=1,GQ15,IF(GP15=4,GQ15,IF(GP15=5,GQ15,(GR15*8+GS15)))),"")</f>
        <v>0</v>
      </c>
      <c r="GZ15" s="238">
        <f t="shared" ref="GZ15:GZ78" si="215">IFERROR(IF(GP15=1,+GO15/GY15*40,IF(GP15=4,+GO15/GY15*40,IF(GP15=5,+GO15/GY15*40,GO15/GY15*173))),0)</f>
        <v>0</v>
      </c>
      <c r="HA15" s="239" t="str">
        <f>IFERROR(IF(GZ15&gt;20*GM15,'Referencia Parámetros'!$D$20,IF(GZ15&gt;10*GM15,'Referencia Parámetros'!$D$21,IF(GZ15&gt;5*GM15,'Referencia Parámetros'!$D$22, IF(GZ15&gt;1,'Referencia Parámetros'!$D$23,"NO APLICA")))),"")</f>
        <v/>
      </c>
      <c r="HB15" s="240" t="str">
        <f t="shared" si="145"/>
        <v/>
      </c>
      <c r="HC15" s="241">
        <f t="shared" si="146"/>
        <v>0</v>
      </c>
      <c r="HD15" s="234">
        <f t="shared" ref="HD15:HD78" si="216">IF(GT15=2,0.25,0)</f>
        <v>0</v>
      </c>
      <c r="HE15" s="234">
        <f t="shared" si="147"/>
        <v>0</v>
      </c>
      <c r="HF15" s="234">
        <f t="shared" ref="HF15:HF78" si="217">IF(GX15=2,0.25,0)</f>
        <v>0</v>
      </c>
      <c r="HG15" s="242">
        <f t="shared" ref="HG15:HG78" si="218">+IF(GN15="",0,IF(HA15="NO APLICA",0,HB15+HD15+HF15+IF(HE15="N/A",0,HE15)))</f>
        <v>0</v>
      </c>
      <c r="HI15" s="234">
        <f t="shared" ref="HI15:HI78" si="219">+HI14+1</f>
        <v>3</v>
      </c>
      <c r="HJ15" s="235" t="str">
        <f t="shared" si="148"/>
        <v/>
      </c>
      <c r="HK15" s="236" t="str">
        <f>IFERROR(+VLOOKUP(HJ15,'Referencia Parámetros'!$A$2:$B$18,2),"")</f>
        <v/>
      </c>
      <c r="HL15" s="1"/>
      <c r="HM15" s="1"/>
      <c r="HN15" s="136" t="str">
        <f t="shared" si="76"/>
        <v>Completar</v>
      </c>
      <c r="HO15" s="134"/>
      <c r="HP15" s="134"/>
      <c r="HQ15" s="134"/>
      <c r="HR15" s="136" t="str">
        <f t="shared" si="77"/>
        <v>Completar</v>
      </c>
      <c r="HS15" s="137" t="str">
        <f t="shared" si="78"/>
        <v>Completar</v>
      </c>
      <c r="HT15" s="137" t="str">
        <f t="shared" si="79"/>
        <v>Completar</v>
      </c>
      <c r="HU15" s="135"/>
      <c r="HV15" s="136" t="str">
        <f t="shared" si="80"/>
        <v>Completar</v>
      </c>
      <c r="HW15" s="237">
        <f t="shared" ref="HW15:HW78" si="220">IFERROR(IF(HN15=1,HO15,IF(HN15=4,HO15,IF(HN15=5,HO15,(HP15*8+HQ15)))),"")</f>
        <v>0</v>
      </c>
      <c r="HX15" s="238">
        <f t="shared" ref="HX15:HX78" si="221">IFERROR(IF(HN15=1,+HM15/HW15*40,IF(HN15=4,+HM15/HW15*40,IF(HN15=5,+HM15/HW15*40,HM15/HW15*173))),0)</f>
        <v>0</v>
      </c>
      <c r="HY15" s="239" t="str">
        <f>IFERROR(IF(HX15&gt;20*HK15,'Referencia Parámetros'!$D$20,IF(HX15&gt;10*HK15,'Referencia Parámetros'!$D$21,IF(HX15&gt;5*HK15,'Referencia Parámetros'!$D$22, IF(HX15&gt;1,'Referencia Parámetros'!$D$23,"NO APLICA")))),"")</f>
        <v/>
      </c>
      <c r="HZ15" s="240" t="str">
        <f t="shared" si="150"/>
        <v/>
      </c>
      <c r="IA15" s="241">
        <f t="shared" si="151"/>
        <v>0</v>
      </c>
      <c r="IB15" s="234">
        <f t="shared" ref="IB15:IB78" si="222">IF(HR15=2,0.25,0)</f>
        <v>0</v>
      </c>
      <c r="IC15" s="234">
        <f t="shared" si="152"/>
        <v>0</v>
      </c>
      <c r="ID15" s="234">
        <f t="shared" ref="ID15:ID78" si="223">IF(HV15=2,0.25,0)</f>
        <v>0</v>
      </c>
      <c r="IE15" s="242">
        <f t="shared" ref="IE15:IE78" si="224">+IF(HL15="",0,IF(HY15="NO APLICA",0,HZ15+IB15+ID15+IF(IC15="N/A",0,IC15)))</f>
        <v>0</v>
      </c>
      <c r="IG15" s="234">
        <f t="shared" ref="IG15:IG78" si="225">+IG14+1</f>
        <v>3</v>
      </c>
      <c r="IH15" s="235" t="str">
        <f t="shared" si="153"/>
        <v/>
      </c>
      <c r="II15" s="236" t="str">
        <f>IFERROR(+VLOOKUP(IH15,'Referencia Parámetros'!$A$2:$B$18,2),"")</f>
        <v/>
      </c>
      <c r="IJ15" s="1"/>
      <c r="IK15" s="1"/>
      <c r="IL15" s="136" t="str">
        <f t="shared" si="85"/>
        <v>Completar</v>
      </c>
      <c r="IM15" s="134"/>
      <c r="IN15" s="134"/>
      <c r="IO15" s="134"/>
      <c r="IP15" s="136" t="str">
        <f t="shared" si="86"/>
        <v>Completar</v>
      </c>
      <c r="IQ15" s="137" t="str">
        <f t="shared" si="87"/>
        <v>Completar</v>
      </c>
      <c r="IR15" s="137" t="str">
        <f t="shared" si="88"/>
        <v>Completar</v>
      </c>
      <c r="IS15" s="135"/>
      <c r="IT15" s="136" t="str">
        <f t="shared" si="89"/>
        <v>Completar</v>
      </c>
      <c r="IU15" s="237">
        <f t="shared" ref="IU15:IU78" si="226">IFERROR(IF(IL15=1,IM15,IF(IL15=4,IM15,IF(IL15=5,IM15,(IN15*8+IO15)))),"")</f>
        <v>0</v>
      </c>
      <c r="IV15" s="238">
        <f t="shared" ref="IV15:IV78" si="227">IFERROR(IF(IL15=1,+IK15/IU15*40,IF(IL15=4,+IK15/IU15*40,IF(IL15=5,+IK15/IU15*40,IK15/IU15*173))),0)</f>
        <v>0</v>
      </c>
      <c r="IW15" s="239" t="str">
        <f>IFERROR(IF(IV15&gt;20*II15,'Referencia Parámetros'!$D$20,IF(IV15&gt;10*II15,'Referencia Parámetros'!$D$21,IF(IV15&gt;5*II15,'Referencia Parámetros'!$D$22, IF(IV15&gt;1,'Referencia Parámetros'!$D$23,"NO APLICA")))),"")</f>
        <v/>
      </c>
      <c r="IX15" s="240" t="str">
        <f t="shared" si="155"/>
        <v/>
      </c>
      <c r="IY15" s="241">
        <f t="shared" si="156"/>
        <v>0</v>
      </c>
      <c r="IZ15" s="234">
        <f t="shared" ref="IZ15:IZ78" si="228">IF(IP15=2,0.25,0)</f>
        <v>0</v>
      </c>
      <c r="JA15" s="234">
        <f t="shared" si="157"/>
        <v>0</v>
      </c>
      <c r="JB15" s="234">
        <f t="shared" ref="JB15:JB78" si="229">IF(IT15=2,0.25,0)</f>
        <v>0</v>
      </c>
      <c r="JC15" s="242">
        <f t="shared" ref="JC15:JC78" si="230">+IF(IJ15="",0,IF(IW15="NO APLICA",0,IX15+IZ15+JB15+IF(JA15="N/A",0,JA15)))</f>
        <v>0</v>
      </c>
      <c r="JD15" s="198"/>
      <c r="JE15" s="234">
        <f t="shared" ref="JE15:JE78" si="231">+JE14+1</f>
        <v>3</v>
      </c>
      <c r="JF15" s="235" t="str">
        <f t="shared" si="158"/>
        <v/>
      </c>
      <c r="JG15" s="236" t="str">
        <f>IFERROR(+VLOOKUP(JF15,'Referencia Parámetros'!$A$2:$B$18,2),"")</f>
        <v/>
      </c>
      <c r="JH15" s="1"/>
      <c r="JI15" s="1"/>
      <c r="JJ15" s="136" t="str">
        <f t="shared" si="94"/>
        <v>Completar</v>
      </c>
      <c r="JK15" s="134"/>
      <c r="JL15" s="134"/>
      <c r="JM15" s="134"/>
      <c r="JN15" s="136" t="str">
        <f t="shared" si="95"/>
        <v>Completar</v>
      </c>
      <c r="JO15" s="137" t="str">
        <f t="shared" si="96"/>
        <v>Completar</v>
      </c>
      <c r="JP15" s="137" t="str">
        <f t="shared" si="97"/>
        <v>Completar</v>
      </c>
      <c r="JQ15" s="135"/>
      <c r="JR15" s="136" t="str">
        <f t="shared" si="98"/>
        <v>Completar</v>
      </c>
      <c r="JS15" s="237">
        <f t="shared" ref="JS15:JS78" si="232">IFERROR(IF(JJ15=1,JK15,IF(JJ15=4,JK15,IF(JJ15=5,JK15,(JL15*8+JM15)))),"")</f>
        <v>0</v>
      </c>
      <c r="JT15" s="238">
        <f t="shared" ref="JT15:JT78" si="233">IFERROR(IF(JJ15=1,+JI15/JS15*40,IF(JJ15=4,+JI15/JS15*40,IF(JJ15=5,+JI15/JS15*40,JI15/JS15*173))),0)</f>
        <v>0</v>
      </c>
      <c r="JU15" s="239" t="str">
        <f>IFERROR(IF(JT15&gt;20*JG15,'Referencia Parámetros'!$D$20,IF(JT15&gt;10*JG15,'Referencia Parámetros'!$D$21,IF(JT15&gt;5*JG15,'Referencia Parámetros'!$D$22, IF(JT15&gt;1,'Referencia Parámetros'!$D$23,"NO APLICA")))),"")</f>
        <v/>
      </c>
      <c r="JV15" s="240" t="str">
        <f t="shared" si="160"/>
        <v/>
      </c>
      <c r="JW15" s="241">
        <f t="shared" si="161"/>
        <v>0</v>
      </c>
      <c r="JX15" s="234">
        <f t="shared" ref="JX15:JX78" si="234">IF(JN15=2,0.25,0)</f>
        <v>0</v>
      </c>
      <c r="JY15" s="234">
        <f t="shared" si="162"/>
        <v>0</v>
      </c>
      <c r="JZ15" s="234">
        <f t="shared" ref="JZ15:JZ78" si="235">IF(JR15=2,0.25,0)</f>
        <v>0</v>
      </c>
      <c r="KA15" s="242">
        <f t="shared" ref="KA15:KA78" si="236">+IF(JH15="",0,IF(JU15="NO APLICA",0,JV15+JX15+JZ15+IF(JY15="N/A",0,JY15)))</f>
        <v>0</v>
      </c>
      <c r="LN15" s="244">
        <v>2</v>
      </c>
    </row>
    <row r="16" spans="1:326" x14ac:dyDescent="0.25">
      <c r="A16" s="234">
        <f t="shared" si="163"/>
        <v>4</v>
      </c>
      <c r="B16" s="235" t="str">
        <f t="shared" si="164"/>
        <v/>
      </c>
      <c r="C16" s="236" t="str">
        <f>+IFERROR(VLOOKUP(B16,'Referencia Parámetros'!$A$2:$B$18,2),"")</f>
        <v/>
      </c>
      <c r="D16" s="1"/>
      <c r="E16" s="1"/>
      <c r="F16" s="136" t="str">
        <f>IFERROR(+VLOOKUP(D16,'Año 2'!JH$13:JJ$112,3,FALSE),"Completar")</f>
        <v>Completar</v>
      </c>
      <c r="G16" s="134"/>
      <c r="H16" s="134"/>
      <c r="I16" s="134"/>
      <c r="J16" s="136" t="str">
        <f>+IFERROR(VLOOKUP(D16,'Año 2'!JH$13:JR$112,7,0),"Completar")</f>
        <v>Completar</v>
      </c>
      <c r="K16" s="137" t="str">
        <f>IFERROR(VLOOKUP(D16,'Año 2'!JH$13:JR$112,8,FALSE),"Completar")</f>
        <v>Completar</v>
      </c>
      <c r="L16" s="137" t="str">
        <f>IFERROR(VLOOKUP(D16,'Año 2'!JH$13:JR$112,9,FALSE),"Completar")</f>
        <v>Completar</v>
      </c>
      <c r="M16" s="135"/>
      <c r="N16" s="136" t="str">
        <f>IFERROR(VLOOKUP(D16,'Año 2'!JH$13:JR$112,11,FALSE),"Completar")</f>
        <v>Completar</v>
      </c>
      <c r="O16" s="237">
        <f t="shared" si="165"/>
        <v>0</v>
      </c>
      <c r="P16" s="238">
        <f t="shared" si="166"/>
        <v>0</v>
      </c>
      <c r="Q16" s="239" t="str">
        <f>IFERROR(IF(P16&gt;20*C16,'Referencia Parámetros'!$D$20,IF(P16&gt;10*C16,'Referencia Parámetros'!$D$21,IF(P16&gt;5*C16,'Referencia Parámetros'!$D$22, IF(P16&gt;1,'Referencia Parámetros'!$D$23,"NO APLICA")))),"")</f>
        <v/>
      </c>
      <c r="R16" s="240" t="str">
        <f t="shared" si="105"/>
        <v/>
      </c>
      <c r="S16" s="241">
        <f t="shared" si="106"/>
        <v>0</v>
      </c>
      <c r="T16" s="234">
        <f t="shared" si="167"/>
        <v>0</v>
      </c>
      <c r="U16" s="234">
        <f t="shared" si="107"/>
        <v>0</v>
      </c>
      <c r="V16" s="234">
        <f t="shared" si="168"/>
        <v>0</v>
      </c>
      <c r="W16" s="242">
        <f t="shared" si="169"/>
        <v>0</v>
      </c>
      <c r="Y16" s="234">
        <f t="shared" si="170"/>
        <v>4</v>
      </c>
      <c r="Z16" s="235" t="str">
        <f t="shared" si="108"/>
        <v/>
      </c>
      <c r="AA16" s="236" t="str">
        <f>IFERROR(+VLOOKUP(Z16,'Referencia Parámetros'!$A$2:$B$18,2),"")</f>
        <v/>
      </c>
      <c r="AB16" s="1"/>
      <c r="AC16" s="1"/>
      <c r="AD16" s="136" t="str">
        <f t="shared" si="4"/>
        <v>Completar</v>
      </c>
      <c r="AE16" s="134"/>
      <c r="AF16" s="134"/>
      <c r="AG16" s="134"/>
      <c r="AH16" s="136" t="str">
        <f t="shared" si="5"/>
        <v>Completar</v>
      </c>
      <c r="AI16" s="137" t="str">
        <f t="shared" si="6"/>
        <v>Completar</v>
      </c>
      <c r="AJ16" s="137" t="str">
        <f t="shared" si="7"/>
        <v>Completar</v>
      </c>
      <c r="AK16" s="135"/>
      <c r="AL16" s="136" t="str">
        <f t="shared" si="8"/>
        <v>Completar</v>
      </c>
      <c r="AM16" s="237">
        <f t="shared" si="171"/>
        <v>0</v>
      </c>
      <c r="AN16" s="238">
        <f t="shared" si="172"/>
        <v>0</v>
      </c>
      <c r="AO16" s="239" t="str">
        <f>IFERROR(IF(AN16&gt;20*AA16,'Referencia Parámetros'!$D$20,IF(AN16&gt;10*AA16,'Referencia Parámetros'!$D$21,IF(AN16&gt;5*AA16,'Referencia Parámetros'!$D$22, IF(AN16&gt;1,'Referencia Parámetros'!$D$23,"NO APLICA")))),"")</f>
        <v/>
      </c>
      <c r="AP16" s="240" t="str">
        <f t="shared" si="110"/>
        <v/>
      </c>
      <c r="AQ16" s="241">
        <f t="shared" si="111"/>
        <v>0</v>
      </c>
      <c r="AR16" s="234">
        <f t="shared" si="173"/>
        <v>0</v>
      </c>
      <c r="AS16" s="234">
        <f t="shared" si="112"/>
        <v>0</v>
      </c>
      <c r="AT16" s="234">
        <f t="shared" si="174"/>
        <v>0</v>
      </c>
      <c r="AU16" s="242">
        <f t="shared" si="175"/>
        <v>0</v>
      </c>
      <c r="AW16" s="234">
        <f t="shared" si="176"/>
        <v>4</v>
      </c>
      <c r="AX16" s="235" t="str">
        <f t="shared" si="113"/>
        <v/>
      </c>
      <c r="AY16" s="236" t="str">
        <f>IFERROR(+VLOOKUP(AX16,'Referencia Parámetros'!$A$2:$B$18,2),"")</f>
        <v/>
      </c>
      <c r="AZ16" s="1"/>
      <c r="BA16" s="1"/>
      <c r="BB16" s="136" t="str">
        <f t="shared" si="13"/>
        <v>Completar</v>
      </c>
      <c r="BC16" s="134"/>
      <c r="BD16" s="134"/>
      <c r="BE16" s="134"/>
      <c r="BF16" s="136" t="str">
        <f t="shared" si="14"/>
        <v>Completar</v>
      </c>
      <c r="BG16" s="137" t="str">
        <f t="shared" si="15"/>
        <v>Completar</v>
      </c>
      <c r="BH16" s="137" t="str">
        <f t="shared" si="16"/>
        <v>Completar</v>
      </c>
      <c r="BI16" s="135"/>
      <c r="BJ16" s="136" t="str">
        <f t="shared" si="17"/>
        <v>Completar</v>
      </c>
      <c r="BK16" s="237">
        <f t="shared" si="177"/>
        <v>0</v>
      </c>
      <c r="BL16" s="238">
        <f t="shared" si="178"/>
        <v>0</v>
      </c>
      <c r="BM16" s="239" t="str">
        <f>IFERROR(IF(BL16&gt;20*AY16,'Referencia Parámetros'!$D$20,IF(BL16&gt;10*AY16,'Referencia Parámetros'!$D$21,IF(BL16&gt;5*AY16,'Referencia Parámetros'!$D$22, IF(BL16&gt;1,'Referencia Parámetros'!$D$23,"NO APLICA")))),"")</f>
        <v/>
      </c>
      <c r="BN16" s="240" t="str">
        <f t="shared" si="115"/>
        <v/>
      </c>
      <c r="BO16" s="241">
        <f t="shared" si="116"/>
        <v>0</v>
      </c>
      <c r="BP16" s="234">
        <f t="shared" si="179"/>
        <v>0</v>
      </c>
      <c r="BQ16" s="234">
        <f t="shared" si="117"/>
        <v>0</v>
      </c>
      <c r="BR16" s="234">
        <f t="shared" si="180"/>
        <v>0</v>
      </c>
      <c r="BS16" s="242">
        <f t="shared" si="181"/>
        <v>0</v>
      </c>
      <c r="BU16" s="234">
        <f t="shared" si="182"/>
        <v>4</v>
      </c>
      <c r="BV16" s="235" t="str">
        <f t="shared" si="118"/>
        <v/>
      </c>
      <c r="BW16" s="236" t="str">
        <f>IFERROR(+VLOOKUP(BV16,'Referencia Parámetros'!$A$2:$B$18,2),"")</f>
        <v/>
      </c>
      <c r="BX16" s="1"/>
      <c r="BY16" s="1"/>
      <c r="BZ16" s="136" t="str">
        <f t="shared" si="22"/>
        <v>Completar</v>
      </c>
      <c r="CA16" s="134"/>
      <c r="CB16" s="134"/>
      <c r="CC16" s="134"/>
      <c r="CD16" s="136" t="str">
        <f t="shared" si="23"/>
        <v>Completar</v>
      </c>
      <c r="CE16" s="137" t="str">
        <f t="shared" si="24"/>
        <v>Completar</v>
      </c>
      <c r="CF16" s="137" t="str">
        <f t="shared" si="25"/>
        <v>Completar</v>
      </c>
      <c r="CG16" s="135"/>
      <c r="CH16" s="136" t="str">
        <f t="shared" si="26"/>
        <v>Completar</v>
      </c>
      <c r="CI16" s="237">
        <f t="shared" si="183"/>
        <v>0</v>
      </c>
      <c r="CJ16" s="238">
        <f t="shared" si="184"/>
        <v>0</v>
      </c>
      <c r="CK16" s="239" t="str">
        <f>IFERROR(IF(CJ16&gt;20*BW16,'Referencia Parámetros'!$D$20,IF(CJ16&gt;10*BW16,'Referencia Parámetros'!$D$21,IF(CJ16&gt;5*BW16,'Referencia Parámetros'!$D$22, IF(CJ16&gt;1,'Referencia Parámetros'!$D$23,"NO APLICA")))),"")</f>
        <v/>
      </c>
      <c r="CL16" s="240" t="str">
        <f t="shared" si="120"/>
        <v/>
      </c>
      <c r="CM16" s="241">
        <f t="shared" si="121"/>
        <v>0</v>
      </c>
      <c r="CN16" s="234">
        <f t="shared" si="185"/>
        <v>0</v>
      </c>
      <c r="CO16" s="234">
        <f t="shared" si="122"/>
        <v>0</v>
      </c>
      <c r="CP16" s="234">
        <f t="shared" si="186"/>
        <v>0</v>
      </c>
      <c r="CQ16" s="242">
        <f t="shared" si="187"/>
        <v>0</v>
      </c>
      <c r="CS16" s="234">
        <f t="shared" si="188"/>
        <v>4</v>
      </c>
      <c r="CT16" s="235" t="str">
        <f t="shared" si="123"/>
        <v/>
      </c>
      <c r="CU16" s="236" t="str">
        <f>IFERROR(+VLOOKUP(CT16,'Referencia Parámetros'!$A$2:$B$18,2),"")</f>
        <v/>
      </c>
      <c r="CV16" s="1"/>
      <c r="CW16" s="1"/>
      <c r="CX16" s="136" t="str">
        <f t="shared" si="31"/>
        <v>Completar</v>
      </c>
      <c r="CY16" s="134"/>
      <c r="CZ16" s="134"/>
      <c r="DA16" s="134"/>
      <c r="DB16" s="136" t="str">
        <f t="shared" si="32"/>
        <v>Completar</v>
      </c>
      <c r="DC16" s="137" t="str">
        <f t="shared" si="33"/>
        <v>Completar</v>
      </c>
      <c r="DD16" s="137" t="str">
        <f t="shared" si="34"/>
        <v>Completar</v>
      </c>
      <c r="DE16" s="135"/>
      <c r="DF16" s="136" t="str">
        <f t="shared" si="35"/>
        <v>Completar</v>
      </c>
      <c r="DG16" s="237">
        <f t="shared" si="189"/>
        <v>0</v>
      </c>
      <c r="DH16" s="238">
        <f t="shared" si="190"/>
        <v>0</v>
      </c>
      <c r="DI16" s="239" t="str">
        <f>IFERROR(IF(DH16&gt;20*CU16,'Referencia Parámetros'!$D$20,IF(DH16&gt;10*CU16,'Referencia Parámetros'!$D$21,IF(DH16&gt;5*CU16,'Referencia Parámetros'!$D$22, IF(DH16&gt;1,'Referencia Parámetros'!$D$23,"NO APLICA")))),"")</f>
        <v/>
      </c>
      <c r="DJ16" s="240" t="str">
        <f t="shared" si="125"/>
        <v/>
      </c>
      <c r="DK16" s="241">
        <f t="shared" si="126"/>
        <v>0</v>
      </c>
      <c r="DL16" s="234">
        <f t="shared" si="191"/>
        <v>0</v>
      </c>
      <c r="DM16" s="234">
        <f t="shared" si="127"/>
        <v>0</v>
      </c>
      <c r="DN16" s="234">
        <f t="shared" si="192"/>
        <v>0</v>
      </c>
      <c r="DO16" s="242">
        <f t="shared" si="193"/>
        <v>0</v>
      </c>
      <c r="DQ16" s="234">
        <f t="shared" si="194"/>
        <v>4</v>
      </c>
      <c r="DR16" s="235" t="str">
        <f t="shared" si="128"/>
        <v/>
      </c>
      <c r="DS16" s="236" t="str">
        <f>IFERROR(+VLOOKUP(DR16,'Referencia Parámetros'!$A$2:$B$18,2),"")</f>
        <v/>
      </c>
      <c r="DT16" s="1"/>
      <c r="DU16" s="1"/>
      <c r="DV16" s="136" t="str">
        <f t="shared" si="40"/>
        <v>Completar</v>
      </c>
      <c r="DW16" s="134"/>
      <c r="DX16" s="134"/>
      <c r="DY16" s="134"/>
      <c r="DZ16" s="136" t="str">
        <f t="shared" si="41"/>
        <v>Completar</v>
      </c>
      <c r="EA16" s="137" t="str">
        <f t="shared" si="42"/>
        <v>Completar</v>
      </c>
      <c r="EB16" s="137" t="str">
        <f t="shared" si="43"/>
        <v>Completar</v>
      </c>
      <c r="EC16" s="135"/>
      <c r="ED16" s="136" t="str">
        <f t="shared" si="44"/>
        <v>Completar</v>
      </c>
      <c r="EE16" s="237">
        <f t="shared" si="195"/>
        <v>0</v>
      </c>
      <c r="EF16" s="238">
        <f t="shared" si="196"/>
        <v>0</v>
      </c>
      <c r="EG16" s="239" t="str">
        <f>IFERROR(IF(EF16&gt;20*DS16,'Referencia Parámetros'!$D$20,IF(EF16&gt;10*DS16,'Referencia Parámetros'!$D$21,IF(EF16&gt;5*DS16,'Referencia Parámetros'!$D$22, IF(EF16&gt;1,'Referencia Parámetros'!$D$23,"NO APLICA")))),"")</f>
        <v/>
      </c>
      <c r="EH16" s="240" t="str">
        <f t="shared" si="130"/>
        <v/>
      </c>
      <c r="EI16" s="241">
        <f t="shared" si="131"/>
        <v>0</v>
      </c>
      <c r="EJ16" s="234">
        <f t="shared" si="197"/>
        <v>0</v>
      </c>
      <c r="EK16" s="234">
        <f t="shared" si="132"/>
        <v>0</v>
      </c>
      <c r="EL16" s="234">
        <f t="shared" si="198"/>
        <v>0</v>
      </c>
      <c r="EM16" s="242">
        <f t="shared" si="199"/>
        <v>0</v>
      </c>
      <c r="EO16" s="234">
        <f t="shared" si="200"/>
        <v>4</v>
      </c>
      <c r="EP16" s="235" t="str">
        <f t="shared" si="133"/>
        <v/>
      </c>
      <c r="EQ16" s="236" t="str">
        <f>IFERROR(+VLOOKUP(EP16,'Referencia Parámetros'!$A$2:$B$18,2),"")</f>
        <v/>
      </c>
      <c r="ER16" s="1"/>
      <c r="ES16" s="1"/>
      <c r="ET16" s="136" t="str">
        <f t="shared" si="49"/>
        <v>Completar</v>
      </c>
      <c r="EU16" s="134"/>
      <c r="EV16" s="134"/>
      <c r="EW16" s="134"/>
      <c r="EX16" s="136" t="str">
        <f t="shared" si="50"/>
        <v>Completar</v>
      </c>
      <c r="EY16" s="137" t="str">
        <f t="shared" si="51"/>
        <v>Completar</v>
      </c>
      <c r="EZ16" s="137" t="str">
        <f t="shared" si="52"/>
        <v>Completar</v>
      </c>
      <c r="FA16" s="135"/>
      <c r="FB16" s="136" t="str">
        <f t="shared" si="53"/>
        <v>Completar</v>
      </c>
      <c r="FC16" s="237">
        <f t="shared" si="201"/>
        <v>0</v>
      </c>
      <c r="FD16" s="238">
        <f t="shared" si="202"/>
        <v>0</v>
      </c>
      <c r="FE16" s="239" t="str">
        <f>IFERROR(IF(FD16&gt;20*EQ16,'Referencia Parámetros'!$D$20,IF(FD16&gt;10*EQ16,'Referencia Parámetros'!$D$21,IF(FD16&gt;5*EQ16,'Referencia Parámetros'!$D$22, IF(FD16&gt;1,'Referencia Parámetros'!$D$23,"NO APLICA")))),"")</f>
        <v/>
      </c>
      <c r="FF16" s="240" t="str">
        <f t="shared" si="135"/>
        <v/>
      </c>
      <c r="FG16" s="241">
        <f t="shared" si="136"/>
        <v>0</v>
      </c>
      <c r="FH16" s="234">
        <f t="shared" si="203"/>
        <v>0</v>
      </c>
      <c r="FI16" s="234">
        <f t="shared" si="137"/>
        <v>0</v>
      </c>
      <c r="FJ16" s="234">
        <f t="shared" si="204"/>
        <v>0</v>
      </c>
      <c r="FK16" s="242">
        <f t="shared" si="205"/>
        <v>0</v>
      </c>
      <c r="FM16" s="234">
        <f t="shared" si="206"/>
        <v>4</v>
      </c>
      <c r="FN16" s="235" t="str">
        <f t="shared" si="138"/>
        <v/>
      </c>
      <c r="FO16" s="236" t="str">
        <f>IFERROR(+VLOOKUP(FN16,'Referencia Parámetros'!$A$2:$B$18,2),"")</f>
        <v/>
      </c>
      <c r="FP16" s="1"/>
      <c r="FQ16" s="1"/>
      <c r="FR16" s="136" t="str">
        <f t="shared" si="58"/>
        <v>Completar</v>
      </c>
      <c r="FS16" s="134"/>
      <c r="FT16" s="134"/>
      <c r="FU16" s="134"/>
      <c r="FV16" s="136" t="str">
        <f t="shared" si="59"/>
        <v>Completar</v>
      </c>
      <c r="FW16" s="137" t="str">
        <f t="shared" si="60"/>
        <v>Completar</v>
      </c>
      <c r="FX16" s="137" t="str">
        <f t="shared" si="61"/>
        <v>Completar</v>
      </c>
      <c r="FY16" s="135"/>
      <c r="FZ16" s="136" t="str">
        <f t="shared" si="62"/>
        <v>Completar</v>
      </c>
      <c r="GA16" s="237">
        <f t="shared" si="207"/>
        <v>0</v>
      </c>
      <c r="GB16" s="238">
        <f t="shared" si="208"/>
        <v>0</v>
      </c>
      <c r="GC16" s="239" t="e">
        <f>IF(GB16&gt;20*FO16,'Referencia Parámetros'!$D$20,IF(GB16&gt;10*FO16,'Referencia Parámetros'!$D$21,IF(GB16&gt;5*FO16,'Referencia Parámetros'!$D$22, IF(GB16&gt;1,'Referencia Parámetros'!$D$23,"NO APLICA"))))</f>
        <v>#VALUE!</v>
      </c>
      <c r="GD16" s="240" t="e">
        <f t="shared" si="209"/>
        <v>#VALUE!</v>
      </c>
      <c r="GE16" s="241">
        <f t="shared" si="141"/>
        <v>0</v>
      </c>
      <c r="GF16" s="234">
        <f t="shared" si="210"/>
        <v>0</v>
      </c>
      <c r="GG16" s="234">
        <f t="shared" si="142"/>
        <v>0</v>
      </c>
      <c r="GH16" s="234">
        <f t="shared" si="211"/>
        <v>0</v>
      </c>
      <c r="GI16" s="242">
        <f t="shared" si="212"/>
        <v>0</v>
      </c>
      <c r="GK16" s="234">
        <f t="shared" si="213"/>
        <v>4</v>
      </c>
      <c r="GL16" s="235" t="str">
        <f t="shared" si="143"/>
        <v/>
      </c>
      <c r="GM16" s="236" t="str">
        <f>IFERROR(+VLOOKUP(GL16,'Referencia Parámetros'!$A$2:$B$18,2),"")</f>
        <v/>
      </c>
      <c r="GN16" s="1"/>
      <c r="GO16" s="1"/>
      <c r="GP16" s="136" t="str">
        <f t="shared" si="67"/>
        <v>Completar</v>
      </c>
      <c r="GQ16" s="134"/>
      <c r="GR16" s="134"/>
      <c r="GS16" s="134"/>
      <c r="GT16" s="136" t="str">
        <f t="shared" si="68"/>
        <v>Completar</v>
      </c>
      <c r="GU16" s="137" t="str">
        <f t="shared" si="69"/>
        <v>Completar</v>
      </c>
      <c r="GV16" s="137" t="str">
        <f t="shared" si="70"/>
        <v>Completar</v>
      </c>
      <c r="GW16" s="135"/>
      <c r="GX16" s="136" t="str">
        <f t="shared" si="71"/>
        <v>Completar</v>
      </c>
      <c r="GY16" s="237">
        <f t="shared" si="214"/>
        <v>0</v>
      </c>
      <c r="GZ16" s="238">
        <f t="shared" si="215"/>
        <v>0</v>
      </c>
      <c r="HA16" s="239" t="str">
        <f>IFERROR(IF(GZ16&gt;20*GM16,'Referencia Parámetros'!$D$20,IF(GZ16&gt;10*GM16,'Referencia Parámetros'!$D$21,IF(GZ16&gt;5*GM16,'Referencia Parámetros'!$D$22, IF(GZ16&gt;1,'Referencia Parámetros'!$D$23,"NO APLICA")))),"")</f>
        <v/>
      </c>
      <c r="HB16" s="240" t="str">
        <f t="shared" si="145"/>
        <v/>
      </c>
      <c r="HC16" s="241">
        <f t="shared" si="146"/>
        <v>0</v>
      </c>
      <c r="HD16" s="234">
        <f t="shared" si="216"/>
        <v>0</v>
      </c>
      <c r="HE16" s="234">
        <f t="shared" si="147"/>
        <v>0</v>
      </c>
      <c r="HF16" s="234">
        <f t="shared" si="217"/>
        <v>0</v>
      </c>
      <c r="HG16" s="242">
        <f t="shared" si="218"/>
        <v>0</v>
      </c>
      <c r="HI16" s="234">
        <f t="shared" si="219"/>
        <v>4</v>
      </c>
      <c r="HJ16" s="235" t="str">
        <f t="shared" si="148"/>
        <v/>
      </c>
      <c r="HK16" s="236" t="str">
        <f>IFERROR(+VLOOKUP(HJ16,'Referencia Parámetros'!$A$2:$B$18,2),"")</f>
        <v/>
      </c>
      <c r="HL16" s="1"/>
      <c r="HM16" s="1"/>
      <c r="HN16" s="136" t="str">
        <f t="shared" si="76"/>
        <v>Completar</v>
      </c>
      <c r="HO16" s="134"/>
      <c r="HP16" s="134"/>
      <c r="HQ16" s="134"/>
      <c r="HR16" s="136" t="str">
        <f t="shared" si="77"/>
        <v>Completar</v>
      </c>
      <c r="HS16" s="137" t="str">
        <f t="shared" si="78"/>
        <v>Completar</v>
      </c>
      <c r="HT16" s="137" t="str">
        <f t="shared" si="79"/>
        <v>Completar</v>
      </c>
      <c r="HU16" s="135"/>
      <c r="HV16" s="136" t="str">
        <f t="shared" si="80"/>
        <v>Completar</v>
      </c>
      <c r="HW16" s="237">
        <f t="shared" si="220"/>
        <v>0</v>
      </c>
      <c r="HX16" s="238">
        <f t="shared" si="221"/>
        <v>0</v>
      </c>
      <c r="HY16" s="239" t="str">
        <f>IFERROR(IF(HX16&gt;20*HK16,'Referencia Parámetros'!$D$20,IF(HX16&gt;10*HK16,'Referencia Parámetros'!$D$21,IF(HX16&gt;5*HK16,'Referencia Parámetros'!$D$22, IF(HX16&gt;1,'Referencia Parámetros'!$D$23,"NO APLICA")))),"")</f>
        <v/>
      </c>
      <c r="HZ16" s="240" t="str">
        <f t="shared" si="150"/>
        <v/>
      </c>
      <c r="IA16" s="241">
        <f t="shared" si="151"/>
        <v>0</v>
      </c>
      <c r="IB16" s="234">
        <f t="shared" si="222"/>
        <v>0</v>
      </c>
      <c r="IC16" s="234">
        <f t="shared" si="152"/>
        <v>0</v>
      </c>
      <c r="ID16" s="234">
        <f t="shared" si="223"/>
        <v>0</v>
      </c>
      <c r="IE16" s="242">
        <f t="shared" si="224"/>
        <v>0</v>
      </c>
      <c r="IG16" s="234">
        <f t="shared" si="225"/>
        <v>4</v>
      </c>
      <c r="IH16" s="235" t="str">
        <f t="shared" si="153"/>
        <v/>
      </c>
      <c r="II16" s="236" t="str">
        <f>IFERROR(+VLOOKUP(IH16,'Referencia Parámetros'!$A$2:$B$18,2),"")</f>
        <v/>
      </c>
      <c r="IJ16" s="1"/>
      <c r="IK16" s="1"/>
      <c r="IL16" s="136" t="str">
        <f t="shared" si="85"/>
        <v>Completar</v>
      </c>
      <c r="IM16" s="134"/>
      <c r="IN16" s="134"/>
      <c r="IO16" s="134"/>
      <c r="IP16" s="136" t="str">
        <f t="shared" si="86"/>
        <v>Completar</v>
      </c>
      <c r="IQ16" s="137" t="str">
        <f t="shared" si="87"/>
        <v>Completar</v>
      </c>
      <c r="IR16" s="137" t="str">
        <f t="shared" si="88"/>
        <v>Completar</v>
      </c>
      <c r="IS16" s="135"/>
      <c r="IT16" s="136" t="str">
        <f t="shared" si="89"/>
        <v>Completar</v>
      </c>
      <c r="IU16" s="237">
        <f t="shared" si="226"/>
        <v>0</v>
      </c>
      <c r="IV16" s="238">
        <f t="shared" si="227"/>
        <v>0</v>
      </c>
      <c r="IW16" s="239" t="str">
        <f>IFERROR(IF(IV16&gt;20*II16,'Referencia Parámetros'!$D$20,IF(IV16&gt;10*II16,'Referencia Parámetros'!$D$21,IF(IV16&gt;5*II16,'Referencia Parámetros'!$D$22, IF(IV16&gt;1,'Referencia Parámetros'!$D$23,"NO APLICA")))),"")</f>
        <v/>
      </c>
      <c r="IX16" s="240" t="str">
        <f t="shared" si="155"/>
        <v/>
      </c>
      <c r="IY16" s="241">
        <f t="shared" si="156"/>
        <v>0</v>
      </c>
      <c r="IZ16" s="234">
        <f t="shared" si="228"/>
        <v>0</v>
      </c>
      <c r="JA16" s="234">
        <f t="shared" si="157"/>
        <v>0</v>
      </c>
      <c r="JB16" s="234">
        <f t="shared" si="229"/>
        <v>0</v>
      </c>
      <c r="JC16" s="242">
        <f t="shared" si="230"/>
        <v>0</v>
      </c>
      <c r="JD16" s="198"/>
      <c r="JE16" s="234">
        <f t="shared" si="231"/>
        <v>4</v>
      </c>
      <c r="JF16" s="235" t="str">
        <f t="shared" si="158"/>
        <v/>
      </c>
      <c r="JG16" s="236" t="str">
        <f>IFERROR(+VLOOKUP(JF16,'Referencia Parámetros'!$A$2:$B$18,2),"")</f>
        <v/>
      </c>
      <c r="JH16" s="1"/>
      <c r="JI16" s="1"/>
      <c r="JJ16" s="136" t="str">
        <f t="shared" si="94"/>
        <v>Completar</v>
      </c>
      <c r="JK16" s="134"/>
      <c r="JL16" s="134"/>
      <c r="JM16" s="134"/>
      <c r="JN16" s="136" t="str">
        <f t="shared" si="95"/>
        <v>Completar</v>
      </c>
      <c r="JO16" s="137" t="str">
        <f t="shared" si="96"/>
        <v>Completar</v>
      </c>
      <c r="JP16" s="137" t="str">
        <f t="shared" si="97"/>
        <v>Completar</v>
      </c>
      <c r="JQ16" s="135"/>
      <c r="JR16" s="136" t="str">
        <f t="shared" si="98"/>
        <v>Completar</v>
      </c>
      <c r="JS16" s="237">
        <f t="shared" si="232"/>
        <v>0</v>
      </c>
      <c r="JT16" s="238">
        <f t="shared" si="233"/>
        <v>0</v>
      </c>
      <c r="JU16" s="239" t="str">
        <f>IFERROR(IF(JT16&gt;20*JG16,'Referencia Parámetros'!$D$20,IF(JT16&gt;10*JG16,'Referencia Parámetros'!$D$21,IF(JT16&gt;5*JG16,'Referencia Parámetros'!$D$22, IF(JT16&gt;1,'Referencia Parámetros'!$D$23,"NO APLICA")))),"")</f>
        <v/>
      </c>
      <c r="JV16" s="240" t="str">
        <f t="shared" si="160"/>
        <v/>
      </c>
      <c r="JW16" s="241">
        <f t="shared" si="161"/>
        <v>0</v>
      </c>
      <c r="JX16" s="234">
        <f t="shared" si="234"/>
        <v>0</v>
      </c>
      <c r="JY16" s="234">
        <f t="shared" si="162"/>
        <v>0</v>
      </c>
      <c r="JZ16" s="234">
        <f t="shared" si="235"/>
        <v>0</v>
      </c>
      <c r="KA16" s="242">
        <f t="shared" si="236"/>
        <v>0</v>
      </c>
      <c r="LN16" s="244">
        <v>2</v>
      </c>
    </row>
    <row r="17" spans="1:326" x14ac:dyDescent="0.25">
      <c r="A17" s="234">
        <f t="shared" si="163"/>
        <v>5</v>
      </c>
      <c r="B17" s="235" t="str">
        <f t="shared" si="164"/>
        <v/>
      </c>
      <c r="C17" s="236" t="str">
        <f>+IFERROR(VLOOKUP(B17,'Referencia Parámetros'!$A$2:$B$18,2),"")</f>
        <v/>
      </c>
      <c r="D17" s="1"/>
      <c r="E17" s="1"/>
      <c r="F17" s="136" t="str">
        <f>IFERROR(+VLOOKUP(D17,'Año 2'!JH$13:JJ$112,3,FALSE),"Completar")</f>
        <v>Completar</v>
      </c>
      <c r="G17" s="134"/>
      <c r="H17" s="134"/>
      <c r="I17" s="134"/>
      <c r="J17" s="136" t="str">
        <f>+IFERROR(VLOOKUP(D17,'Año 2'!JH$13:JR$112,7,0),"Completar")</f>
        <v>Completar</v>
      </c>
      <c r="K17" s="137" t="str">
        <f>IFERROR(VLOOKUP(D17,'Año 2'!JH$13:JR$112,8,FALSE),"Completar")</f>
        <v>Completar</v>
      </c>
      <c r="L17" s="137" t="str">
        <f>IFERROR(VLOOKUP(D17,'Año 2'!JH$13:JR$112,9,FALSE),"Completar")</f>
        <v>Completar</v>
      </c>
      <c r="M17" s="135"/>
      <c r="N17" s="136" t="str">
        <f>IFERROR(VLOOKUP(D17,'Año 2'!JH$13:JR$112,11,FALSE),"Completar")</f>
        <v>Completar</v>
      </c>
      <c r="O17" s="237">
        <f t="shared" si="165"/>
        <v>0</v>
      </c>
      <c r="P17" s="238">
        <f t="shared" si="166"/>
        <v>0</v>
      </c>
      <c r="Q17" s="239" t="str">
        <f>IFERROR(IF(P17&gt;20*C17,'Referencia Parámetros'!$D$20,IF(P17&gt;10*C17,'Referencia Parámetros'!$D$21,IF(P17&gt;5*C17,'Referencia Parámetros'!$D$22, IF(P17&gt;1,'Referencia Parámetros'!$D$23,"NO APLICA")))),"")</f>
        <v/>
      </c>
      <c r="R17" s="240" t="str">
        <f t="shared" si="105"/>
        <v/>
      </c>
      <c r="S17" s="241">
        <f t="shared" si="106"/>
        <v>0</v>
      </c>
      <c r="T17" s="234">
        <f t="shared" si="167"/>
        <v>0</v>
      </c>
      <c r="U17" s="234">
        <f t="shared" si="107"/>
        <v>0</v>
      </c>
      <c r="V17" s="234">
        <f t="shared" si="168"/>
        <v>0</v>
      </c>
      <c r="W17" s="242">
        <f t="shared" si="169"/>
        <v>0</v>
      </c>
      <c r="Y17" s="234">
        <f t="shared" si="170"/>
        <v>5</v>
      </c>
      <c r="Z17" s="235" t="str">
        <f t="shared" si="108"/>
        <v/>
      </c>
      <c r="AA17" s="236" t="str">
        <f>IFERROR(+VLOOKUP(Z17,'Referencia Parámetros'!$A$2:$B$18,2),"")</f>
        <v/>
      </c>
      <c r="AB17" s="1"/>
      <c r="AC17" s="1"/>
      <c r="AD17" s="136" t="str">
        <f t="shared" si="4"/>
        <v>Completar</v>
      </c>
      <c r="AE17" s="134"/>
      <c r="AF17" s="134"/>
      <c r="AG17" s="134"/>
      <c r="AH17" s="136" t="str">
        <f t="shared" si="5"/>
        <v>Completar</v>
      </c>
      <c r="AI17" s="137" t="str">
        <f t="shared" si="6"/>
        <v>Completar</v>
      </c>
      <c r="AJ17" s="137" t="str">
        <f t="shared" si="7"/>
        <v>Completar</v>
      </c>
      <c r="AK17" s="135"/>
      <c r="AL17" s="136" t="str">
        <f t="shared" si="8"/>
        <v>Completar</v>
      </c>
      <c r="AM17" s="237">
        <f t="shared" si="171"/>
        <v>0</v>
      </c>
      <c r="AN17" s="238">
        <f t="shared" si="172"/>
        <v>0</v>
      </c>
      <c r="AO17" s="239" t="str">
        <f>IFERROR(IF(AN17&gt;20*AA17,'Referencia Parámetros'!$D$20,IF(AN17&gt;10*AA17,'Referencia Parámetros'!$D$21,IF(AN17&gt;5*AA17,'Referencia Parámetros'!$D$22, IF(AN17&gt;1,'Referencia Parámetros'!$D$23,"NO APLICA")))),"")</f>
        <v/>
      </c>
      <c r="AP17" s="240" t="str">
        <f t="shared" si="110"/>
        <v/>
      </c>
      <c r="AQ17" s="241">
        <f t="shared" si="111"/>
        <v>0</v>
      </c>
      <c r="AR17" s="234">
        <f t="shared" si="173"/>
        <v>0</v>
      </c>
      <c r="AS17" s="234">
        <f t="shared" si="112"/>
        <v>0</v>
      </c>
      <c r="AT17" s="234">
        <f t="shared" si="174"/>
        <v>0</v>
      </c>
      <c r="AU17" s="242">
        <f t="shared" si="175"/>
        <v>0</v>
      </c>
      <c r="AW17" s="234">
        <f t="shared" si="176"/>
        <v>5</v>
      </c>
      <c r="AX17" s="235" t="str">
        <f t="shared" si="113"/>
        <v/>
      </c>
      <c r="AY17" s="236" t="str">
        <f>IFERROR(+VLOOKUP(AX17,'Referencia Parámetros'!$A$2:$B$18,2),"")</f>
        <v/>
      </c>
      <c r="AZ17" s="1"/>
      <c r="BA17" s="1"/>
      <c r="BB17" s="136" t="str">
        <f t="shared" si="13"/>
        <v>Completar</v>
      </c>
      <c r="BC17" s="134"/>
      <c r="BD17" s="134"/>
      <c r="BE17" s="134"/>
      <c r="BF17" s="136" t="str">
        <f t="shared" si="14"/>
        <v>Completar</v>
      </c>
      <c r="BG17" s="137" t="str">
        <f t="shared" si="15"/>
        <v>Completar</v>
      </c>
      <c r="BH17" s="137" t="str">
        <f t="shared" si="16"/>
        <v>Completar</v>
      </c>
      <c r="BI17" s="135"/>
      <c r="BJ17" s="136" t="str">
        <f t="shared" si="17"/>
        <v>Completar</v>
      </c>
      <c r="BK17" s="237">
        <f t="shared" si="177"/>
        <v>0</v>
      </c>
      <c r="BL17" s="238">
        <f t="shared" si="178"/>
        <v>0</v>
      </c>
      <c r="BM17" s="239" t="str">
        <f>IFERROR(IF(BL17&gt;20*AY17,'Referencia Parámetros'!$D$20,IF(BL17&gt;10*AY17,'Referencia Parámetros'!$D$21,IF(BL17&gt;5*AY17,'Referencia Parámetros'!$D$22, IF(BL17&gt;1,'Referencia Parámetros'!$D$23,"NO APLICA")))),"")</f>
        <v/>
      </c>
      <c r="BN17" s="240" t="str">
        <f t="shared" si="115"/>
        <v/>
      </c>
      <c r="BO17" s="241">
        <f t="shared" si="116"/>
        <v>0</v>
      </c>
      <c r="BP17" s="234">
        <f t="shared" si="179"/>
        <v>0</v>
      </c>
      <c r="BQ17" s="234">
        <f t="shared" si="117"/>
        <v>0</v>
      </c>
      <c r="BR17" s="234">
        <f t="shared" si="180"/>
        <v>0</v>
      </c>
      <c r="BS17" s="242">
        <f t="shared" si="181"/>
        <v>0</v>
      </c>
      <c r="BU17" s="234">
        <f t="shared" si="182"/>
        <v>5</v>
      </c>
      <c r="BV17" s="235" t="str">
        <f t="shared" si="118"/>
        <v/>
      </c>
      <c r="BW17" s="236" t="str">
        <f>IFERROR(+VLOOKUP(BV17,'Referencia Parámetros'!$A$2:$B$18,2),"")</f>
        <v/>
      </c>
      <c r="BX17" s="1"/>
      <c r="BY17" s="1"/>
      <c r="BZ17" s="136" t="str">
        <f t="shared" si="22"/>
        <v>Completar</v>
      </c>
      <c r="CA17" s="134"/>
      <c r="CB17" s="134"/>
      <c r="CC17" s="134"/>
      <c r="CD17" s="136" t="str">
        <f t="shared" si="23"/>
        <v>Completar</v>
      </c>
      <c r="CE17" s="137" t="str">
        <f t="shared" si="24"/>
        <v>Completar</v>
      </c>
      <c r="CF17" s="137" t="str">
        <f t="shared" si="25"/>
        <v>Completar</v>
      </c>
      <c r="CG17" s="135"/>
      <c r="CH17" s="136" t="str">
        <f t="shared" si="26"/>
        <v>Completar</v>
      </c>
      <c r="CI17" s="237">
        <f t="shared" si="183"/>
        <v>0</v>
      </c>
      <c r="CJ17" s="238">
        <f t="shared" si="184"/>
        <v>0</v>
      </c>
      <c r="CK17" s="239" t="str">
        <f>IFERROR(IF(CJ17&gt;20*BW17,'Referencia Parámetros'!$D$20,IF(CJ17&gt;10*BW17,'Referencia Parámetros'!$D$21,IF(CJ17&gt;5*BW17,'Referencia Parámetros'!$D$22, IF(CJ17&gt;1,'Referencia Parámetros'!$D$23,"NO APLICA")))),"")</f>
        <v/>
      </c>
      <c r="CL17" s="240" t="str">
        <f t="shared" si="120"/>
        <v/>
      </c>
      <c r="CM17" s="241">
        <f t="shared" si="121"/>
        <v>0</v>
      </c>
      <c r="CN17" s="234">
        <f t="shared" si="185"/>
        <v>0</v>
      </c>
      <c r="CO17" s="234">
        <f t="shared" si="122"/>
        <v>0</v>
      </c>
      <c r="CP17" s="234">
        <f t="shared" si="186"/>
        <v>0</v>
      </c>
      <c r="CQ17" s="242">
        <f t="shared" si="187"/>
        <v>0</v>
      </c>
      <c r="CS17" s="234">
        <f t="shared" si="188"/>
        <v>5</v>
      </c>
      <c r="CT17" s="235" t="str">
        <f t="shared" si="123"/>
        <v/>
      </c>
      <c r="CU17" s="236" t="str">
        <f>IFERROR(+VLOOKUP(CT17,'Referencia Parámetros'!$A$2:$B$18,2),"")</f>
        <v/>
      </c>
      <c r="CV17" s="1"/>
      <c r="CW17" s="1"/>
      <c r="CX17" s="136" t="str">
        <f t="shared" si="31"/>
        <v>Completar</v>
      </c>
      <c r="CY17" s="134"/>
      <c r="CZ17" s="134"/>
      <c r="DA17" s="134"/>
      <c r="DB17" s="136" t="str">
        <f t="shared" si="32"/>
        <v>Completar</v>
      </c>
      <c r="DC17" s="137" t="str">
        <f t="shared" si="33"/>
        <v>Completar</v>
      </c>
      <c r="DD17" s="137" t="str">
        <f t="shared" si="34"/>
        <v>Completar</v>
      </c>
      <c r="DE17" s="135"/>
      <c r="DF17" s="136" t="str">
        <f t="shared" si="35"/>
        <v>Completar</v>
      </c>
      <c r="DG17" s="237">
        <f t="shared" si="189"/>
        <v>0</v>
      </c>
      <c r="DH17" s="238">
        <f t="shared" si="190"/>
        <v>0</v>
      </c>
      <c r="DI17" s="239" t="str">
        <f>IFERROR(IF(DH17&gt;20*CU17,'Referencia Parámetros'!$D$20,IF(DH17&gt;10*CU17,'Referencia Parámetros'!$D$21,IF(DH17&gt;5*CU17,'Referencia Parámetros'!$D$22, IF(DH17&gt;1,'Referencia Parámetros'!$D$23,"NO APLICA")))),"")</f>
        <v/>
      </c>
      <c r="DJ17" s="240" t="str">
        <f t="shared" si="125"/>
        <v/>
      </c>
      <c r="DK17" s="241">
        <f t="shared" si="126"/>
        <v>0</v>
      </c>
      <c r="DL17" s="234">
        <f t="shared" si="191"/>
        <v>0</v>
      </c>
      <c r="DM17" s="234">
        <f t="shared" si="127"/>
        <v>0</v>
      </c>
      <c r="DN17" s="234">
        <f t="shared" si="192"/>
        <v>0</v>
      </c>
      <c r="DO17" s="242">
        <f t="shared" si="193"/>
        <v>0</v>
      </c>
      <c r="DQ17" s="234">
        <f t="shared" si="194"/>
        <v>5</v>
      </c>
      <c r="DR17" s="235" t="str">
        <f t="shared" si="128"/>
        <v/>
      </c>
      <c r="DS17" s="236" t="str">
        <f>IFERROR(+VLOOKUP(DR17,'Referencia Parámetros'!$A$2:$B$18,2),"")</f>
        <v/>
      </c>
      <c r="DT17" s="1"/>
      <c r="DU17" s="1"/>
      <c r="DV17" s="136" t="str">
        <f t="shared" si="40"/>
        <v>Completar</v>
      </c>
      <c r="DW17" s="134"/>
      <c r="DX17" s="134"/>
      <c r="DY17" s="134"/>
      <c r="DZ17" s="136" t="str">
        <f t="shared" si="41"/>
        <v>Completar</v>
      </c>
      <c r="EA17" s="137" t="str">
        <f t="shared" si="42"/>
        <v>Completar</v>
      </c>
      <c r="EB17" s="137" t="str">
        <f t="shared" si="43"/>
        <v>Completar</v>
      </c>
      <c r="EC17" s="135"/>
      <c r="ED17" s="136" t="str">
        <f t="shared" si="44"/>
        <v>Completar</v>
      </c>
      <c r="EE17" s="237">
        <f t="shared" si="195"/>
        <v>0</v>
      </c>
      <c r="EF17" s="238">
        <f t="shared" si="196"/>
        <v>0</v>
      </c>
      <c r="EG17" s="239" t="str">
        <f>IFERROR(IF(EF17&gt;20*DS17,'Referencia Parámetros'!$D$20,IF(EF17&gt;10*DS17,'Referencia Parámetros'!$D$21,IF(EF17&gt;5*DS17,'Referencia Parámetros'!$D$22, IF(EF17&gt;1,'Referencia Parámetros'!$D$23,"NO APLICA")))),"")</f>
        <v/>
      </c>
      <c r="EH17" s="240" t="str">
        <f t="shared" si="130"/>
        <v/>
      </c>
      <c r="EI17" s="241">
        <f t="shared" si="131"/>
        <v>0</v>
      </c>
      <c r="EJ17" s="234">
        <f t="shared" si="197"/>
        <v>0</v>
      </c>
      <c r="EK17" s="234">
        <f t="shared" si="132"/>
        <v>0</v>
      </c>
      <c r="EL17" s="234">
        <f t="shared" si="198"/>
        <v>0</v>
      </c>
      <c r="EM17" s="242">
        <f t="shared" si="199"/>
        <v>0</v>
      </c>
      <c r="EO17" s="234">
        <f t="shared" si="200"/>
        <v>5</v>
      </c>
      <c r="EP17" s="235" t="str">
        <f t="shared" si="133"/>
        <v/>
      </c>
      <c r="EQ17" s="236" t="str">
        <f>IFERROR(+VLOOKUP(EP17,'Referencia Parámetros'!$A$2:$B$18,2),"")</f>
        <v/>
      </c>
      <c r="ER17" s="1"/>
      <c r="ES17" s="1"/>
      <c r="ET17" s="136" t="str">
        <f t="shared" si="49"/>
        <v>Completar</v>
      </c>
      <c r="EU17" s="134"/>
      <c r="EV17" s="134"/>
      <c r="EW17" s="134"/>
      <c r="EX17" s="136" t="str">
        <f t="shared" si="50"/>
        <v>Completar</v>
      </c>
      <c r="EY17" s="137" t="str">
        <f t="shared" si="51"/>
        <v>Completar</v>
      </c>
      <c r="EZ17" s="137" t="str">
        <f t="shared" si="52"/>
        <v>Completar</v>
      </c>
      <c r="FA17" s="135"/>
      <c r="FB17" s="136" t="str">
        <f t="shared" si="53"/>
        <v>Completar</v>
      </c>
      <c r="FC17" s="237">
        <f t="shared" si="201"/>
        <v>0</v>
      </c>
      <c r="FD17" s="238">
        <f t="shared" si="202"/>
        <v>0</v>
      </c>
      <c r="FE17" s="239" t="str">
        <f>IFERROR(IF(FD17&gt;20*EQ17,'Referencia Parámetros'!$D$20,IF(FD17&gt;10*EQ17,'Referencia Parámetros'!$D$21,IF(FD17&gt;5*EQ17,'Referencia Parámetros'!$D$22, IF(FD17&gt;1,'Referencia Parámetros'!$D$23,"NO APLICA")))),"")</f>
        <v/>
      </c>
      <c r="FF17" s="240" t="str">
        <f t="shared" si="135"/>
        <v/>
      </c>
      <c r="FG17" s="241">
        <f t="shared" si="136"/>
        <v>0</v>
      </c>
      <c r="FH17" s="234">
        <f t="shared" si="203"/>
        <v>0</v>
      </c>
      <c r="FI17" s="234">
        <f t="shared" si="137"/>
        <v>0</v>
      </c>
      <c r="FJ17" s="234">
        <f t="shared" si="204"/>
        <v>0</v>
      </c>
      <c r="FK17" s="242">
        <f t="shared" si="205"/>
        <v>0</v>
      </c>
      <c r="FM17" s="234">
        <f t="shared" si="206"/>
        <v>5</v>
      </c>
      <c r="FN17" s="235" t="str">
        <f t="shared" si="138"/>
        <v/>
      </c>
      <c r="FO17" s="236" t="str">
        <f>IFERROR(+VLOOKUP(FN17,'Referencia Parámetros'!$A$2:$B$18,2),"")</f>
        <v/>
      </c>
      <c r="FP17" s="1"/>
      <c r="FQ17" s="1"/>
      <c r="FR17" s="136" t="str">
        <f t="shared" si="58"/>
        <v>Completar</v>
      </c>
      <c r="FS17" s="134"/>
      <c r="FT17" s="134"/>
      <c r="FU17" s="134"/>
      <c r="FV17" s="136" t="str">
        <f t="shared" si="59"/>
        <v>Completar</v>
      </c>
      <c r="FW17" s="137" t="str">
        <f t="shared" si="60"/>
        <v>Completar</v>
      </c>
      <c r="FX17" s="137" t="str">
        <f t="shared" si="61"/>
        <v>Completar</v>
      </c>
      <c r="FY17" s="135"/>
      <c r="FZ17" s="136" t="str">
        <f t="shared" si="62"/>
        <v>Completar</v>
      </c>
      <c r="GA17" s="237">
        <f t="shared" si="207"/>
        <v>0</v>
      </c>
      <c r="GB17" s="238">
        <f t="shared" si="208"/>
        <v>0</v>
      </c>
      <c r="GC17" s="239" t="e">
        <f>IF(GB17&gt;20*FO17,'Referencia Parámetros'!$D$20,IF(GB17&gt;10*FO17,'Referencia Parámetros'!$D$21,IF(GB17&gt;5*FO17,'Referencia Parámetros'!$D$22, IF(GB17&gt;1,'Referencia Parámetros'!$D$23,"NO APLICA"))))</f>
        <v>#VALUE!</v>
      </c>
      <c r="GD17" s="240" t="e">
        <f t="shared" si="209"/>
        <v>#VALUE!</v>
      </c>
      <c r="GE17" s="241">
        <f t="shared" si="141"/>
        <v>0</v>
      </c>
      <c r="GF17" s="234">
        <f t="shared" si="210"/>
        <v>0</v>
      </c>
      <c r="GG17" s="234">
        <f t="shared" si="142"/>
        <v>0</v>
      </c>
      <c r="GH17" s="234">
        <f t="shared" si="211"/>
        <v>0</v>
      </c>
      <c r="GI17" s="242">
        <f t="shared" si="212"/>
        <v>0</v>
      </c>
      <c r="GK17" s="234">
        <f t="shared" si="213"/>
        <v>5</v>
      </c>
      <c r="GL17" s="235" t="str">
        <f t="shared" si="143"/>
        <v/>
      </c>
      <c r="GM17" s="236" t="str">
        <f>IFERROR(+VLOOKUP(GL17,'Referencia Parámetros'!$A$2:$B$18,2),"")</f>
        <v/>
      </c>
      <c r="GN17" s="1"/>
      <c r="GO17" s="1"/>
      <c r="GP17" s="136" t="str">
        <f t="shared" si="67"/>
        <v>Completar</v>
      </c>
      <c r="GQ17" s="134"/>
      <c r="GR17" s="134"/>
      <c r="GS17" s="134"/>
      <c r="GT17" s="136" t="str">
        <f t="shared" si="68"/>
        <v>Completar</v>
      </c>
      <c r="GU17" s="137" t="str">
        <f t="shared" si="69"/>
        <v>Completar</v>
      </c>
      <c r="GV17" s="137" t="str">
        <f t="shared" si="70"/>
        <v>Completar</v>
      </c>
      <c r="GW17" s="135"/>
      <c r="GX17" s="136" t="str">
        <f t="shared" si="71"/>
        <v>Completar</v>
      </c>
      <c r="GY17" s="237">
        <f t="shared" si="214"/>
        <v>0</v>
      </c>
      <c r="GZ17" s="238">
        <f t="shared" si="215"/>
        <v>0</v>
      </c>
      <c r="HA17" s="239" t="str">
        <f>IFERROR(IF(GZ17&gt;20*GM17,'Referencia Parámetros'!$D$20,IF(GZ17&gt;10*GM17,'Referencia Parámetros'!$D$21,IF(GZ17&gt;5*GM17,'Referencia Parámetros'!$D$22, IF(GZ17&gt;1,'Referencia Parámetros'!$D$23,"NO APLICA")))),"")</f>
        <v/>
      </c>
      <c r="HB17" s="240" t="str">
        <f t="shared" si="145"/>
        <v/>
      </c>
      <c r="HC17" s="241">
        <f t="shared" si="146"/>
        <v>0</v>
      </c>
      <c r="HD17" s="234">
        <f t="shared" si="216"/>
        <v>0</v>
      </c>
      <c r="HE17" s="234">
        <f t="shared" si="147"/>
        <v>0</v>
      </c>
      <c r="HF17" s="234">
        <f t="shared" si="217"/>
        <v>0</v>
      </c>
      <c r="HG17" s="242">
        <f t="shared" si="218"/>
        <v>0</v>
      </c>
      <c r="HI17" s="234">
        <f t="shared" si="219"/>
        <v>5</v>
      </c>
      <c r="HJ17" s="235" t="str">
        <f t="shared" si="148"/>
        <v/>
      </c>
      <c r="HK17" s="236" t="str">
        <f>IFERROR(+VLOOKUP(HJ17,'Referencia Parámetros'!$A$2:$B$18,2),"")</f>
        <v/>
      </c>
      <c r="HL17" s="1"/>
      <c r="HM17" s="1"/>
      <c r="HN17" s="136" t="str">
        <f t="shared" si="76"/>
        <v>Completar</v>
      </c>
      <c r="HO17" s="134"/>
      <c r="HP17" s="134"/>
      <c r="HQ17" s="134"/>
      <c r="HR17" s="136" t="str">
        <f t="shared" si="77"/>
        <v>Completar</v>
      </c>
      <c r="HS17" s="137" t="str">
        <f t="shared" si="78"/>
        <v>Completar</v>
      </c>
      <c r="HT17" s="137" t="str">
        <f t="shared" si="79"/>
        <v>Completar</v>
      </c>
      <c r="HU17" s="135"/>
      <c r="HV17" s="136" t="str">
        <f t="shared" si="80"/>
        <v>Completar</v>
      </c>
      <c r="HW17" s="237">
        <f t="shared" si="220"/>
        <v>0</v>
      </c>
      <c r="HX17" s="238">
        <f t="shared" si="221"/>
        <v>0</v>
      </c>
      <c r="HY17" s="239" t="str">
        <f>IFERROR(IF(HX17&gt;20*HK17,'Referencia Parámetros'!$D$20,IF(HX17&gt;10*HK17,'Referencia Parámetros'!$D$21,IF(HX17&gt;5*HK17,'Referencia Parámetros'!$D$22, IF(HX17&gt;1,'Referencia Parámetros'!$D$23,"NO APLICA")))),"")</f>
        <v/>
      </c>
      <c r="HZ17" s="240" t="str">
        <f t="shared" si="150"/>
        <v/>
      </c>
      <c r="IA17" s="241">
        <f t="shared" si="151"/>
        <v>0</v>
      </c>
      <c r="IB17" s="234">
        <f t="shared" si="222"/>
        <v>0</v>
      </c>
      <c r="IC17" s="234">
        <f t="shared" si="152"/>
        <v>0</v>
      </c>
      <c r="ID17" s="234">
        <f t="shared" si="223"/>
        <v>0</v>
      </c>
      <c r="IE17" s="242">
        <f t="shared" si="224"/>
        <v>0</v>
      </c>
      <c r="IG17" s="234">
        <f t="shared" si="225"/>
        <v>5</v>
      </c>
      <c r="IH17" s="235" t="str">
        <f t="shared" si="153"/>
        <v/>
      </c>
      <c r="II17" s="236" t="str">
        <f>IFERROR(+VLOOKUP(IH17,'Referencia Parámetros'!$A$2:$B$18,2),"")</f>
        <v/>
      </c>
      <c r="IJ17" s="1"/>
      <c r="IK17" s="1"/>
      <c r="IL17" s="136" t="str">
        <f t="shared" si="85"/>
        <v>Completar</v>
      </c>
      <c r="IM17" s="134"/>
      <c r="IN17" s="134"/>
      <c r="IO17" s="134"/>
      <c r="IP17" s="136" t="str">
        <f t="shared" si="86"/>
        <v>Completar</v>
      </c>
      <c r="IQ17" s="137" t="str">
        <f t="shared" si="87"/>
        <v>Completar</v>
      </c>
      <c r="IR17" s="137" t="str">
        <f t="shared" si="88"/>
        <v>Completar</v>
      </c>
      <c r="IS17" s="135"/>
      <c r="IT17" s="136" t="str">
        <f t="shared" si="89"/>
        <v>Completar</v>
      </c>
      <c r="IU17" s="237">
        <f t="shared" si="226"/>
        <v>0</v>
      </c>
      <c r="IV17" s="238">
        <f t="shared" si="227"/>
        <v>0</v>
      </c>
      <c r="IW17" s="239" t="str">
        <f>IFERROR(IF(IV17&gt;20*II17,'Referencia Parámetros'!$D$20,IF(IV17&gt;10*II17,'Referencia Parámetros'!$D$21,IF(IV17&gt;5*II17,'Referencia Parámetros'!$D$22, IF(IV17&gt;1,'Referencia Parámetros'!$D$23,"NO APLICA")))),"")</f>
        <v/>
      </c>
      <c r="IX17" s="240" t="str">
        <f t="shared" si="155"/>
        <v/>
      </c>
      <c r="IY17" s="241">
        <f t="shared" si="156"/>
        <v>0</v>
      </c>
      <c r="IZ17" s="234">
        <f t="shared" si="228"/>
        <v>0</v>
      </c>
      <c r="JA17" s="234">
        <f t="shared" si="157"/>
        <v>0</v>
      </c>
      <c r="JB17" s="234">
        <f t="shared" si="229"/>
        <v>0</v>
      </c>
      <c r="JC17" s="242">
        <f t="shared" si="230"/>
        <v>0</v>
      </c>
      <c r="JD17" s="198"/>
      <c r="JE17" s="234">
        <f t="shared" si="231"/>
        <v>5</v>
      </c>
      <c r="JF17" s="235" t="str">
        <f t="shared" si="158"/>
        <v/>
      </c>
      <c r="JG17" s="236" t="str">
        <f>IFERROR(+VLOOKUP(JF17,'Referencia Parámetros'!$A$2:$B$18,2),"")</f>
        <v/>
      </c>
      <c r="JH17" s="1"/>
      <c r="JI17" s="1"/>
      <c r="JJ17" s="136" t="str">
        <f t="shared" si="94"/>
        <v>Completar</v>
      </c>
      <c r="JK17" s="134"/>
      <c r="JL17" s="134"/>
      <c r="JM17" s="134"/>
      <c r="JN17" s="136" t="str">
        <f t="shared" si="95"/>
        <v>Completar</v>
      </c>
      <c r="JO17" s="137" t="str">
        <f t="shared" si="96"/>
        <v>Completar</v>
      </c>
      <c r="JP17" s="137" t="str">
        <f t="shared" si="97"/>
        <v>Completar</v>
      </c>
      <c r="JQ17" s="135"/>
      <c r="JR17" s="136" t="str">
        <f t="shared" si="98"/>
        <v>Completar</v>
      </c>
      <c r="JS17" s="237">
        <f t="shared" si="232"/>
        <v>0</v>
      </c>
      <c r="JT17" s="238">
        <f t="shared" si="233"/>
        <v>0</v>
      </c>
      <c r="JU17" s="239" t="str">
        <f>IFERROR(IF(JT17&gt;20*JG17,'Referencia Parámetros'!$D$20,IF(JT17&gt;10*JG17,'Referencia Parámetros'!$D$21,IF(JT17&gt;5*JG17,'Referencia Parámetros'!$D$22, IF(JT17&gt;1,'Referencia Parámetros'!$D$23,"NO APLICA")))),"")</f>
        <v/>
      </c>
      <c r="JV17" s="240" t="str">
        <f t="shared" si="160"/>
        <v/>
      </c>
      <c r="JW17" s="241">
        <f t="shared" si="161"/>
        <v>0</v>
      </c>
      <c r="JX17" s="234">
        <f t="shared" si="234"/>
        <v>0</v>
      </c>
      <c r="JY17" s="234">
        <f t="shared" si="162"/>
        <v>0</v>
      </c>
      <c r="JZ17" s="234">
        <f t="shared" si="235"/>
        <v>0</v>
      </c>
      <c r="KA17" s="242">
        <f t="shared" si="236"/>
        <v>0</v>
      </c>
      <c r="LN17" s="244">
        <v>2</v>
      </c>
    </row>
    <row r="18" spans="1:326" x14ac:dyDescent="0.25">
      <c r="A18" s="234">
        <f t="shared" si="163"/>
        <v>6</v>
      </c>
      <c r="B18" s="235" t="str">
        <f t="shared" si="164"/>
        <v/>
      </c>
      <c r="C18" s="236" t="str">
        <f>+IFERROR(VLOOKUP(B18,'Referencia Parámetros'!$A$2:$B$18,2),"")</f>
        <v/>
      </c>
      <c r="D18" s="1"/>
      <c r="E18" s="1"/>
      <c r="F18" s="136" t="str">
        <f>IFERROR(+VLOOKUP(D18,'Año 2'!JH$13:JJ$112,3,FALSE),"Completar")</f>
        <v>Completar</v>
      </c>
      <c r="G18" s="134"/>
      <c r="H18" s="134"/>
      <c r="I18" s="134"/>
      <c r="J18" s="136" t="str">
        <f>+IFERROR(VLOOKUP(D18,'Año 2'!JH$13:JR$112,7,0),"Completar")</f>
        <v>Completar</v>
      </c>
      <c r="K18" s="137" t="str">
        <f>IFERROR(VLOOKUP(D18,'Año 2'!JH$13:JR$112,8,FALSE),"Completar")</f>
        <v>Completar</v>
      </c>
      <c r="L18" s="137" t="str">
        <f>IFERROR(VLOOKUP(D18,'Año 2'!JH$13:JR$112,9,FALSE),"Completar")</f>
        <v>Completar</v>
      </c>
      <c r="M18" s="135"/>
      <c r="N18" s="136" t="str">
        <f>IFERROR(VLOOKUP(D18,'Año 2'!JH$13:JR$112,11,FALSE),"Completar")</f>
        <v>Completar</v>
      </c>
      <c r="O18" s="237">
        <f t="shared" si="165"/>
        <v>0</v>
      </c>
      <c r="P18" s="238">
        <f t="shared" si="166"/>
        <v>0</v>
      </c>
      <c r="Q18" s="239" t="str">
        <f>IFERROR(IF(P18&gt;20*C18,'Referencia Parámetros'!$D$20,IF(P18&gt;10*C18,'Referencia Parámetros'!$D$21,IF(P18&gt;5*C18,'Referencia Parámetros'!$D$22, IF(P18&gt;1,'Referencia Parámetros'!$D$23,"NO APLICA")))),"")</f>
        <v/>
      </c>
      <c r="R18" s="240" t="str">
        <f t="shared" si="105"/>
        <v/>
      </c>
      <c r="S18" s="241">
        <f t="shared" si="106"/>
        <v>0</v>
      </c>
      <c r="T18" s="234">
        <f t="shared" si="167"/>
        <v>0</v>
      </c>
      <c r="U18" s="234">
        <f t="shared" si="107"/>
        <v>0</v>
      </c>
      <c r="V18" s="234">
        <f t="shared" si="168"/>
        <v>0</v>
      </c>
      <c r="W18" s="242">
        <f t="shared" si="169"/>
        <v>0</v>
      </c>
      <c r="Y18" s="234">
        <f t="shared" si="170"/>
        <v>6</v>
      </c>
      <c r="Z18" s="235" t="str">
        <f t="shared" si="108"/>
        <v/>
      </c>
      <c r="AA18" s="236" t="str">
        <f>IFERROR(+VLOOKUP(Z18,'Referencia Parámetros'!$A$2:$B$18,2),"")</f>
        <v/>
      </c>
      <c r="AB18" s="1"/>
      <c r="AC18" s="1"/>
      <c r="AD18" s="136" t="str">
        <f t="shared" si="4"/>
        <v>Completar</v>
      </c>
      <c r="AE18" s="134"/>
      <c r="AF18" s="134"/>
      <c r="AG18" s="134"/>
      <c r="AH18" s="136" t="str">
        <f t="shared" si="5"/>
        <v>Completar</v>
      </c>
      <c r="AI18" s="137" t="str">
        <f t="shared" si="6"/>
        <v>Completar</v>
      </c>
      <c r="AJ18" s="137" t="str">
        <f t="shared" si="7"/>
        <v>Completar</v>
      </c>
      <c r="AK18" s="135"/>
      <c r="AL18" s="136" t="str">
        <f t="shared" si="8"/>
        <v>Completar</v>
      </c>
      <c r="AM18" s="237">
        <f t="shared" si="171"/>
        <v>0</v>
      </c>
      <c r="AN18" s="238">
        <f t="shared" si="172"/>
        <v>0</v>
      </c>
      <c r="AO18" s="239" t="str">
        <f>IFERROR(IF(AN18&gt;20*AA18,'Referencia Parámetros'!$D$20,IF(AN18&gt;10*AA18,'Referencia Parámetros'!$D$21,IF(AN18&gt;5*AA18,'Referencia Parámetros'!$D$22, IF(AN18&gt;1,'Referencia Parámetros'!$D$23,"NO APLICA")))),"")</f>
        <v/>
      </c>
      <c r="AP18" s="240" t="str">
        <f t="shared" si="110"/>
        <v/>
      </c>
      <c r="AQ18" s="241">
        <f t="shared" si="111"/>
        <v>0</v>
      </c>
      <c r="AR18" s="234">
        <f t="shared" si="173"/>
        <v>0</v>
      </c>
      <c r="AS18" s="234">
        <f t="shared" si="112"/>
        <v>0</v>
      </c>
      <c r="AT18" s="234">
        <f t="shared" si="174"/>
        <v>0</v>
      </c>
      <c r="AU18" s="242">
        <f t="shared" si="175"/>
        <v>0</v>
      </c>
      <c r="AW18" s="234">
        <f t="shared" si="176"/>
        <v>6</v>
      </c>
      <c r="AX18" s="235" t="str">
        <f t="shared" si="113"/>
        <v/>
      </c>
      <c r="AY18" s="236" t="str">
        <f>IFERROR(+VLOOKUP(AX18,'Referencia Parámetros'!$A$2:$B$18,2),"")</f>
        <v/>
      </c>
      <c r="AZ18" s="1"/>
      <c r="BA18" s="1"/>
      <c r="BB18" s="136" t="str">
        <f t="shared" si="13"/>
        <v>Completar</v>
      </c>
      <c r="BC18" s="134"/>
      <c r="BD18" s="134"/>
      <c r="BE18" s="134"/>
      <c r="BF18" s="136" t="str">
        <f t="shared" si="14"/>
        <v>Completar</v>
      </c>
      <c r="BG18" s="137" t="str">
        <f t="shared" si="15"/>
        <v>Completar</v>
      </c>
      <c r="BH18" s="137" t="str">
        <f t="shared" si="16"/>
        <v>Completar</v>
      </c>
      <c r="BI18" s="135"/>
      <c r="BJ18" s="136" t="str">
        <f t="shared" si="17"/>
        <v>Completar</v>
      </c>
      <c r="BK18" s="237">
        <f t="shared" si="177"/>
        <v>0</v>
      </c>
      <c r="BL18" s="238">
        <f t="shared" si="178"/>
        <v>0</v>
      </c>
      <c r="BM18" s="239" t="str">
        <f>IFERROR(IF(BL18&gt;20*AY18,'Referencia Parámetros'!$D$20,IF(BL18&gt;10*AY18,'Referencia Parámetros'!$D$21,IF(BL18&gt;5*AY18,'Referencia Parámetros'!$D$22, IF(BL18&gt;1,'Referencia Parámetros'!$D$23,"NO APLICA")))),"")</f>
        <v/>
      </c>
      <c r="BN18" s="240" t="str">
        <f t="shared" si="115"/>
        <v/>
      </c>
      <c r="BO18" s="241">
        <f t="shared" si="116"/>
        <v>0</v>
      </c>
      <c r="BP18" s="234">
        <f t="shared" si="179"/>
        <v>0</v>
      </c>
      <c r="BQ18" s="234">
        <f t="shared" si="117"/>
        <v>0</v>
      </c>
      <c r="BR18" s="234">
        <f t="shared" si="180"/>
        <v>0</v>
      </c>
      <c r="BS18" s="242">
        <f t="shared" si="181"/>
        <v>0</v>
      </c>
      <c r="BU18" s="234">
        <f t="shared" si="182"/>
        <v>6</v>
      </c>
      <c r="BV18" s="235" t="str">
        <f t="shared" si="118"/>
        <v/>
      </c>
      <c r="BW18" s="236" t="str">
        <f>IFERROR(+VLOOKUP(BV18,'Referencia Parámetros'!$A$2:$B$18,2),"")</f>
        <v/>
      </c>
      <c r="BX18" s="1"/>
      <c r="BY18" s="1"/>
      <c r="BZ18" s="136" t="str">
        <f t="shared" si="22"/>
        <v>Completar</v>
      </c>
      <c r="CA18" s="134"/>
      <c r="CB18" s="134"/>
      <c r="CC18" s="134"/>
      <c r="CD18" s="136" t="str">
        <f t="shared" si="23"/>
        <v>Completar</v>
      </c>
      <c r="CE18" s="137" t="str">
        <f t="shared" si="24"/>
        <v>Completar</v>
      </c>
      <c r="CF18" s="137" t="str">
        <f t="shared" si="25"/>
        <v>Completar</v>
      </c>
      <c r="CG18" s="135"/>
      <c r="CH18" s="136" t="str">
        <f t="shared" si="26"/>
        <v>Completar</v>
      </c>
      <c r="CI18" s="237">
        <f t="shared" si="183"/>
        <v>0</v>
      </c>
      <c r="CJ18" s="238">
        <f t="shared" si="184"/>
        <v>0</v>
      </c>
      <c r="CK18" s="239" t="str">
        <f>IFERROR(IF(CJ18&gt;20*BW18,'Referencia Parámetros'!$D$20,IF(CJ18&gt;10*BW18,'Referencia Parámetros'!$D$21,IF(CJ18&gt;5*BW18,'Referencia Parámetros'!$D$22, IF(CJ18&gt;1,'Referencia Parámetros'!$D$23,"NO APLICA")))),"")</f>
        <v/>
      </c>
      <c r="CL18" s="240" t="str">
        <f t="shared" si="120"/>
        <v/>
      </c>
      <c r="CM18" s="241">
        <f t="shared" si="121"/>
        <v>0</v>
      </c>
      <c r="CN18" s="234">
        <f t="shared" si="185"/>
        <v>0</v>
      </c>
      <c r="CO18" s="234">
        <f t="shared" si="122"/>
        <v>0</v>
      </c>
      <c r="CP18" s="234">
        <f t="shared" si="186"/>
        <v>0</v>
      </c>
      <c r="CQ18" s="242">
        <f t="shared" si="187"/>
        <v>0</v>
      </c>
      <c r="CS18" s="234">
        <f t="shared" si="188"/>
        <v>6</v>
      </c>
      <c r="CT18" s="235" t="str">
        <f t="shared" si="123"/>
        <v/>
      </c>
      <c r="CU18" s="236" t="str">
        <f>IFERROR(+VLOOKUP(CT18,'Referencia Parámetros'!$A$2:$B$18,2),"")</f>
        <v/>
      </c>
      <c r="CV18" s="1"/>
      <c r="CW18" s="1"/>
      <c r="CX18" s="136" t="str">
        <f t="shared" si="31"/>
        <v>Completar</v>
      </c>
      <c r="CY18" s="134"/>
      <c r="CZ18" s="134"/>
      <c r="DA18" s="134"/>
      <c r="DB18" s="136" t="str">
        <f t="shared" si="32"/>
        <v>Completar</v>
      </c>
      <c r="DC18" s="137" t="str">
        <f t="shared" si="33"/>
        <v>Completar</v>
      </c>
      <c r="DD18" s="137" t="str">
        <f t="shared" si="34"/>
        <v>Completar</v>
      </c>
      <c r="DE18" s="135"/>
      <c r="DF18" s="136" t="str">
        <f t="shared" si="35"/>
        <v>Completar</v>
      </c>
      <c r="DG18" s="237">
        <f t="shared" si="189"/>
        <v>0</v>
      </c>
      <c r="DH18" s="238">
        <f t="shared" si="190"/>
        <v>0</v>
      </c>
      <c r="DI18" s="239" t="str">
        <f>IFERROR(IF(DH18&gt;20*CU18,'Referencia Parámetros'!$D$20,IF(DH18&gt;10*CU18,'Referencia Parámetros'!$D$21,IF(DH18&gt;5*CU18,'Referencia Parámetros'!$D$22, IF(DH18&gt;1,'Referencia Parámetros'!$D$23,"NO APLICA")))),"")</f>
        <v/>
      </c>
      <c r="DJ18" s="240" t="str">
        <f t="shared" si="125"/>
        <v/>
      </c>
      <c r="DK18" s="241">
        <f t="shared" si="126"/>
        <v>0</v>
      </c>
      <c r="DL18" s="234">
        <f t="shared" si="191"/>
        <v>0</v>
      </c>
      <c r="DM18" s="234">
        <f t="shared" si="127"/>
        <v>0</v>
      </c>
      <c r="DN18" s="234">
        <f t="shared" si="192"/>
        <v>0</v>
      </c>
      <c r="DO18" s="242">
        <f t="shared" si="193"/>
        <v>0</v>
      </c>
      <c r="DQ18" s="234">
        <f t="shared" si="194"/>
        <v>6</v>
      </c>
      <c r="DR18" s="235" t="str">
        <f t="shared" si="128"/>
        <v/>
      </c>
      <c r="DS18" s="236" t="str">
        <f>IFERROR(+VLOOKUP(DR18,'Referencia Parámetros'!$A$2:$B$18,2),"")</f>
        <v/>
      </c>
      <c r="DT18" s="1"/>
      <c r="DU18" s="1"/>
      <c r="DV18" s="136" t="str">
        <f t="shared" si="40"/>
        <v>Completar</v>
      </c>
      <c r="DW18" s="134"/>
      <c r="DX18" s="134"/>
      <c r="DY18" s="134"/>
      <c r="DZ18" s="136" t="str">
        <f t="shared" si="41"/>
        <v>Completar</v>
      </c>
      <c r="EA18" s="137" t="str">
        <f t="shared" si="42"/>
        <v>Completar</v>
      </c>
      <c r="EB18" s="137" t="str">
        <f t="shared" si="43"/>
        <v>Completar</v>
      </c>
      <c r="EC18" s="135"/>
      <c r="ED18" s="136" t="str">
        <f t="shared" si="44"/>
        <v>Completar</v>
      </c>
      <c r="EE18" s="237">
        <f t="shared" si="195"/>
        <v>0</v>
      </c>
      <c r="EF18" s="238">
        <f t="shared" si="196"/>
        <v>0</v>
      </c>
      <c r="EG18" s="239" t="str">
        <f>IFERROR(IF(EF18&gt;20*DS18,'Referencia Parámetros'!$D$20,IF(EF18&gt;10*DS18,'Referencia Parámetros'!$D$21,IF(EF18&gt;5*DS18,'Referencia Parámetros'!$D$22, IF(EF18&gt;1,'Referencia Parámetros'!$D$23,"NO APLICA")))),"")</f>
        <v/>
      </c>
      <c r="EH18" s="240" t="str">
        <f t="shared" si="130"/>
        <v/>
      </c>
      <c r="EI18" s="241">
        <f t="shared" si="131"/>
        <v>0</v>
      </c>
      <c r="EJ18" s="234">
        <f t="shared" si="197"/>
        <v>0</v>
      </c>
      <c r="EK18" s="234">
        <f t="shared" si="132"/>
        <v>0</v>
      </c>
      <c r="EL18" s="234">
        <f t="shared" si="198"/>
        <v>0</v>
      </c>
      <c r="EM18" s="242">
        <f t="shared" si="199"/>
        <v>0</v>
      </c>
      <c r="EO18" s="234">
        <f t="shared" si="200"/>
        <v>6</v>
      </c>
      <c r="EP18" s="235" t="str">
        <f t="shared" si="133"/>
        <v/>
      </c>
      <c r="EQ18" s="236" t="str">
        <f>IFERROR(+VLOOKUP(EP18,'Referencia Parámetros'!$A$2:$B$18,2),"")</f>
        <v/>
      </c>
      <c r="ER18" s="1"/>
      <c r="ES18" s="1"/>
      <c r="ET18" s="136" t="str">
        <f t="shared" si="49"/>
        <v>Completar</v>
      </c>
      <c r="EU18" s="134"/>
      <c r="EV18" s="134"/>
      <c r="EW18" s="134"/>
      <c r="EX18" s="136" t="str">
        <f t="shared" si="50"/>
        <v>Completar</v>
      </c>
      <c r="EY18" s="137" t="str">
        <f t="shared" si="51"/>
        <v>Completar</v>
      </c>
      <c r="EZ18" s="137" t="str">
        <f t="shared" si="52"/>
        <v>Completar</v>
      </c>
      <c r="FA18" s="135"/>
      <c r="FB18" s="136" t="str">
        <f t="shared" si="53"/>
        <v>Completar</v>
      </c>
      <c r="FC18" s="237">
        <f t="shared" si="201"/>
        <v>0</v>
      </c>
      <c r="FD18" s="238">
        <f t="shared" si="202"/>
        <v>0</v>
      </c>
      <c r="FE18" s="239" t="str">
        <f>IFERROR(IF(FD18&gt;20*EQ18,'Referencia Parámetros'!$D$20,IF(FD18&gt;10*EQ18,'Referencia Parámetros'!$D$21,IF(FD18&gt;5*EQ18,'Referencia Parámetros'!$D$22, IF(FD18&gt;1,'Referencia Parámetros'!$D$23,"NO APLICA")))),"")</f>
        <v/>
      </c>
      <c r="FF18" s="240" t="str">
        <f t="shared" si="135"/>
        <v/>
      </c>
      <c r="FG18" s="241">
        <f t="shared" si="136"/>
        <v>0</v>
      </c>
      <c r="FH18" s="234">
        <f t="shared" si="203"/>
        <v>0</v>
      </c>
      <c r="FI18" s="234">
        <f t="shared" si="137"/>
        <v>0</v>
      </c>
      <c r="FJ18" s="234">
        <f t="shared" si="204"/>
        <v>0</v>
      </c>
      <c r="FK18" s="242">
        <f t="shared" si="205"/>
        <v>0</v>
      </c>
      <c r="FM18" s="234">
        <f t="shared" si="206"/>
        <v>6</v>
      </c>
      <c r="FN18" s="235" t="str">
        <f t="shared" si="138"/>
        <v/>
      </c>
      <c r="FO18" s="236" t="str">
        <f>IFERROR(+VLOOKUP(FN18,'Referencia Parámetros'!$A$2:$B$18,2),"")</f>
        <v/>
      </c>
      <c r="FP18" s="1"/>
      <c r="FQ18" s="1"/>
      <c r="FR18" s="136" t="str">
        <f t="shared" si="58"/>
        <v>Completar</v>
      </c>
      <c r="FS18" s="134"/>
      <c r="FT18" s="134"/>
      <c r="FU18" s="134"/>
      <c r="FV18" s="136" t="str">
        <f t="shared" si="59"/>
        <v>Completar</v>
      </c>
      <c r="FW18" s="137" t="str">
        <f t="shared" si="60"/>
        <v>Completar</v>
      </c>
      <c r="FX18" s="137" t="str">
        <f t="shared" si="61"/>
        <v>Completar</v>
      </c>
      <c r="FY18" s="135"/>
      <c r="FZ18" s="136" t="str">
        <f t="shared" si="62"/>
        <v>Completar</v>
      </c>
      <c r="GA18" s="237">
        <f t="shared" si="207"/>
        <v>0</v>
      </c>
      <c r="GB18" s="238">
        <f t="shared" si="208"/>
        <v>0</v>
      </c>
      <c r="GC18" s="239" t="e">
        <f>IF(GB18&gt;20*FO18,'Referencia Parámetros'!$D$20,IF(GB18&gt;10*FO18,'Referencia Parámetros'!$D$21,IF(GB18&gt;5*FO18,'Referencia Parámetros'!$D$22, IF(GB18&gt;1,'Referencia Parámetros'!$D$23,"NO APLICA"))))</f>
        <v>#VALUE!</v>
      </c>
      <c r="GD18" s="240" t="e">
        <f t="shared" si="209"/>
        <v>#VALUE!</v>
      </c>
      <c r="GE18" s="241">
        <f t="shared" si="141"/>
        <v>0</v>
      </c>
      <c r="GF18" s="234">
        <f t="shared" si="210"/>
        <v>0</v>
      </c>
      <c r="GG18" s="234">
        <f t="shared" si="142"/>
        <v>0</v>
      </c>
      <c r="GH18" s="234">
        <f t="shared" si="211"/>
        <v>0</v>
      </c>
      <c r="GI18" s="242">
        <f t="shared" si="212"/>
        <v>0</v>
      </c>
      <c r="GK18" s="234">
        <f t="shared" si="213"/>
        <v>6</v>
      </c>
      <c r="GL18" s="235" t="str">
        <f t="shared" si="143"/>
        <v/>
      </c>
      <c r="GM18" s="236" t="str">
        <f>IFERROR(+VLOOKUP(GL18,'Referencia Parámetros'!$A$2:$B$18,2),"")</f>
        <v/>
      </c>
      <c r="GN18" s="1"/>
      <c r="GO18" s="1"/>
      <c r="GP18" s="136" t="str">
        <f t="shared" si="67"/>
        <v>Completar</v>
      </c>
      <c r="GQ18" s="134"/>
      <c r="GR18" s="134"/>
      <c r="GS18" s="134"/>
      <c r="GT18" s="136" t="str">
        <f t="shared" si="68"/>
        <v>Completar</v>
      </c>
      <c r="GU18" s="137" t="str">
        <f t="shared" si="69"/>
        <v>Completar</v>
      </c>
      <c r="GV18" s="137" t="str">
        <f t="shared" si="70"/>
        <v>Completar</v>
      </c>
      <c r="GW18" s="135"/>
      <c r="GX18" s="136" t="str">
        <f t="shared" si="71"/>
        <v>Completar</v>
      </c>
      <c r="GY18" s="237">
        <f t="shared" si="214"/>
        <v>0</v>
      </c>
      <c r="GZ18" s="238">
        <f t="shared" si="215"/>
        <v>0</v>
      </c>
      <c r="HA18" s="239" t="str">
        <f>IFERROR(IF(GZ18&gt;20*GM18,'Referencia Parámetros'!$D$20,IF(GZ18&gt;10*GM18,'Referencia Parámetros'!$D$21,IF(GZ18&gt;5*GM18,'Referencia Parámetros'!$D$22, IF(GZ18&gt;1,'Referencia Parámetros'!$D$23,"NO APLICA")))),"")</f>
        <v/>
      </c>
      <c r="HB18" s="240" t="str">
        <f t="shared" si="145"/>
        <v/>
      </c>
      <c r="HC18" s="241">
        <f t="shared" si="146"/>
        <v>0</v>
      </c>
      <c r="HD18" s="234">
        <f t="shared" si="216"/>
        <v>0</v>
      </c>
      <c r="HE18" s="234">
        <f t="shared" si="147"/>
        <v>0</v>
      </c>
      <c r="HF18" s="234">
        <f t="shared" si="217"/>
        <v>0</v>
      </c>
      <c r="HG18" s="242">
        <f t="shared" si="218"/>
        <v>0</v>
      </c>
      <c r="HI18" s="234">
        <f t="shared" si="219"/>
        <v>6</v>
      </c>
      <c r="HJ18" s="235" t="str">
        <f t="shared" si="148"/>
        <v/>
      </c>
      <c r="HK18" s="236" t="str">
        <f>IFERROR(+VLOOKUP(HJ18,'Referencia Parámetros'!$A$2:$B$18,2),"")</f>
        <v/>
      </c>
      <c r="HL18" s="1"/>
      <c r="HM18" s="1"/>
      <c r="HN18" s="136" t="str">
        <f t="shared" si="76"/>
        <v>Completar</v>
      </c>
      <c r="HO18" s="134"/>
      <c r="HP18" s="134"/>
      <c r="HQ18" s="134"/>
      <c r="HR18" s="136" t="str">
        <f t="shared" si="77"/>
        <v>Completar</v>
      </c>
      <c r="HS18" s="137" t="str">
        <f t="shared" si="78"/>
        <v>Completar</v>
      </c>
      <c r="HT18" s="137" t="str">
        <f t="shared" si="79"/>
        <v>Completar</v>
      </c>
      <c r="HU18" s="135"/>
      <c r="HV18" s="136" t="str">
        <f t="shared" si="80"/>
        <v>Completar</v>
      </c>
      <c r="HW18" s="237">
        <f t="shared" si="220"/>
        <v>0</v>
      </c>
      <c r="HX18" s="238">
        <f t="shared" si="221"/>
        <v>0</v>
      </c>
      <c r="HY18" s="239" t="str">
        <f>IFERROR(IF(HX18&gt;20*HK18,'Referencia Parámetros'!$D$20,IF(HX18&gt;10*HK18,'Referencia Parámetros'!$D$21,IF(HX18&gt;5*HK18,'Referencia Parámetros'!$D$22, IF(HX18&gt;1,'Referencia Parámetros'!$D$23,"NO APLICA")))),"")</f>
        <v/>
      </c>
      <c r="HZ18" s="240" t="str">
        <f t="shared" si="150"/>
        <v/>
      </c>
      <c r="IA18" s="241">
        <f t="shared" si="151"/>
        <v>0</v>
      </c>
      <c r="IB18" s="234">
        <f t="shared" si="222"/>
        <v>0</v>
      </c>
      <c r="IC18" s="234">
        <f t="shared" si="152"/>
        <v>0</v>
      </c>
      <c r="ID18" s="234">
        <f t="shared" si="223"/>
        <v>0</v>
      </c>
      <c r="IE18" s="242">
        <f t="shared" si="224"/>
        <v>0</v>
      </c>
      <c r="IG18" s="234">
        <f t="shared" si="225"/>
        <v>6</v>
      </c>
      <c r="IH18" s="235" t="str">
        <f t="shared" si="153"/>
        <v/>
      </c>
      <c r="II18" s="236" t="str">
        <f>IFERROR(+VLOOKUP(IH18,'Referencia Parámetros'!$A$2:$B$18,2),"")</f>
        <v/>
      </c>
      <c r="IJ18" s="1"/>
      <c r="IK18" s="1"/>
      <c r="IL18" s="136" t="str">
        <f t="shared" si="85"/>
        <v>Completar</v>
      </c>
      <c r="IM18" s="134"/>
      <c r="IN18" s="134"/>
      <c r="IO18" s="134"/>
      <c r="IP18" s="136" t="str">
        <f t="shared" si="86"/>
        <v>Completar</v>
      </c>
      <c r="IQ18" s="137" t="str">
        <f t="shared" si="87"/>
        <v>Completar</v>
      </c>
      <c r="IR18" s="137" t="str">
        <f t="shared" si="88"/>
        <v>Completar</v>
      </c>
      <c r="IS18" s="135"/>
      <c r="IT18" s="136" t="str">
        <f t="shared" si="89"/>
        <v>Completar</v>
      </c>
      <c r="IU18" s="237">
        <f t="shared" si="226"/>
        <v>0</v>
      </c>
      <c r="IV18" s="238">
        <f t="shared" si="227"/>
        <v>0</v>
      </c>
      <c r="IW18" s="239" t="str">
        <f>IFERROR(IF(IV18&gt;20*II18,'Referencia Parámetros'!$D$20,IF(IV18&gt;10*II18,'Referencia Parámetros'!$D$21,IF(IV18&gt;5*II18,'Referencia Parámetros'!$D$22, IF(IV18&gt;1,'Referencia Parámetros'!$D$23,"NO APLICA")))),"")</f>
        <v/>
      </c>
      <c r="IX18" s="240" t="str">
        <f t="shared" si="155"/>
        <v/>
      </c>
      <c r="IY18" s="241">
        <f t="shared" si="156"/>
        <v>0</v>
      </c>
      <c r="IZ18" s="234">
        <f t="shared" si="228"/>
        <v>0</v>
      </c>
      <c r="JA18" s="234">
        <f t="shared" si="157"/>
        <v>0</v>
      </c>
      <c r="JB18" s="234">
        <f t="shared" si="229"/>
        <v>0</v>
      </c>
      <c r="JC18" s="242">
        <f t="shared" si="230"/>
        <v>0</v>
      </c>
      <c r="JD18" s="198"/>
      <c r="JE18" s="234">
        <f t="shared" si="231"/>
        <v>6</v>
      </c>
      <c r="JF18" s="235" t="str">
        <f t="shared" si="158"/>
        <v/>
      </c>
      <c r="JG18" s="236" t="str">
        <f>IFERROR(+VLOOKUP(JF18,'Referencia Parámetros'!$A$2:$B$18,2),"")</f>
        <v/>
      </c>
      <c r="JH18" s="1"/>
      <c r="JI18" s="1"/>
      <c r="JJ18" s="136" t="str">
        <f t="shared" si="94"/>
        <v>Completar</v>
      </c>
      <c r="JK18" s="134"/>
      <c r="JL18" s="134"/>
      <c r="JM18" s="134"/>
      <c r="JN18" s="136" t="str">
        <f t="shared" si="95"/>
        <v>Completar</v>
      </c>
      <c r="JO18" s="137" t="str">
        <f t="shared" si="96"/>
        <v>Completar</v>
      </c>
      <c r="JP18" s="137" t="str">
        <f t="shared" si="97"/>
        <v>Completar</v>
      </c>
      <c r="JQ18" s="135"/>
      <c r="JR18" s="136" t="str">
        <f t="shared" si="98"/>
        <v>Completar</v>
      </c>
      <c r="JS18" s="237">
        <f t="shared" si="232"/>
        <v>0</v>
      </c>
      <c r="JT18" s="238">
        <f t="shared" si="233"/>
        <v>0</v>
      </c>
      <c r="JU18" s="239" t="str">
        <f>IFERROR(IF(JT18&gt;20*JG18,'Referencia Parámetros'!$D$20,IF(JT18&gt;10*JG18,'Referencia Parámetros'!$D$21,IF(JT18&gt;5*JG18,'Referencia Parámetros'!$D$22, IF(JT18&gt;1,'Referencia Parámetros'!$D$23,"NO APLICA")))),"")</f>
        <v/>
      </c>
      <c r="JV18" s="240" t="str">
        <f t="shared" si="160"/>
        <v/>
      </c>
      <c r="JW18" s="241">
        <f t="shared" si="161"/>
        <v>0</v>
      </c>
      <c r="JX18" s="234">
        <f t="shared" si="234"/>
        <v>0</v>
      </c>
      <c r="JY18" s="234">
        <f t="shared" si="162"/>
        <v>0</v>
      </c>
      <c r="JZ18" s="234">
        <f t="shared" si="235"/>
        <v>0</v>
      </c>
      <c r="KA18" s="242">
        <f t="shared" si="236"/>
        <v>0</v>
      </c>
      <c r="LN18" s="244">
        <v>2</v>
      </c>
    </row>
    <row r="19" spans="1:326" x14ac:dyDescent="0.25">
      <c r="A19" s="234">
        <f t="shared" si="163"/>
        <v>7</v>
      </c>
      <c r="B19" s="235" t="str">
        <f t="shared" si="164"/>
        <v/>
      </c>
      <c r="C19" s="236" t="str">
        <f>+IFERROR(VLOOKUP(B19,'Referencia Parámetros'!$A$2:$B$18,2),"")</f>
        <v/>
      </c>
      <c r="D19" s="1"/>
      <c r="E19" s="1"/>
      <c r="F19" s="136" t="str">
        <f>IFERROR(+VLOOKUP(D19,'Año 2'!JH$13:JJ$112,3,FALSE),"Completar")</f>
        <v>Completar</v>
      </c>
      <c r="G19" s="134"/>
      <c r="H19" s="134"/>
      <c r="I19" s="134"/>
      <c r="J19" s="136" t="str">
        <f>+IFERROR(VLOOKUP(D19,'Año 2'!JH$13:JR$112,7,0),"Completar")</f>
        <v>Completar</v>
      </c>
      <c r="K19" s="137" t="str">
        <f>IFERROR(VLOOKUP(D19,'Año 2'!JH$13:JR$112,8,FALSE),"Completar")</f>
        <v>Completar</v>
      </c>
      <c r="L19" s="137" t="str">
        <f>IFERROR(VLOOKUP(D19,'Año 2'!JH$13:JR$112,9,FALSE),"Completar")</f>
        <v>Completar</v>
      </c>
      <c r="M19" s="135"/>
      <c r="N19" s="136" t="str">
        <f>IFERROR(VLOOKUP(D19,'Año 2'!JH$13:JR$112,11,FALSE),"Completar")</f>
        <v>Completar</v>
      </c>
      <c r="O19" s="237">
        <f t="shared" si="165"/>
        <v>0</v>
      </c>
      <c r="P19" s="238">
        <f t="shared" si="166"/>
        <v>0</v>
      </c>
      <c r="Q19" s="239" t="str">
        <f>IFERROR(IF(P19&gt;20*C19,'Referencia Parámetros'!$D$20,IF(P19&gt;10*C19,'Referencia Parámetros'!$D$21,IF(P19&gt;5*C19,'Referencia Parámetros'!$D$22, IF(P19&gt;1,'Referencia Parámetros'!$D$23,"NO APLICA")))),"")</f>
        <v/>
      </c>
      <c r="R19" s="240" t="str">
        <f t="shared" si="105"/>
        <v/>
      </c>
      <c r="S19" s="241">
        <f t="shared" si="106"/>
        <v>0</v>
      </c>
      <c r="T19" s="234">
        <f t="shared" si="167"/>
        <v>0</v>
      </c>
      <c r="U19" s="234">
        <f t="shared" si="107"/>
        <v>0</v>
      </c>
      <c r="V19" s="234">
        <f t="shared" si="168"/>
        <v>0</v>
      </c>
      <c r="W19" s="242">
        <f t="shared" si="169"/>
        <v>0</v>
      </c>
      <c r="Y19" s="234">
        <f t="shared" si="170"/>
        <v>7</v>
      </c>
      <c r="Z19" s="235" t="str">
        <f t="shared" si="108"/>
        <v/>
      </c>
      <c r="AA19" s="236" t="str">
        <f>IFERROR(+VLOOKUP(Z19,'Referencia Parámetros'!$A$2:$B$18,2),"")</f>
        <v/>
      </c>
      <c r="AB19" s="1"/>
      <c r="AC19" s="1"/>
      <c r="AD19" s="136" t="str">
        <f t="shared" si="4"/>
        <v>Completar</v>
      </c>
      <c r="AE19" s="134"/>
      <c r="AF19" s="134"/>
      <c r="AG19" s="134"/>
      <c r="AH19" s="136" t="str">
        <f t="shared" si="5"/>
        <v>Completar</v>
      </c>
      <c r="AI19" s="137" t="str">
        <f t="shared" si="6"/>
        <v>Completar</v>
      </c>
      <c r="AJ19" s="137" t="str">
        <f t="shared" si="7"/>
        <v>Completar</v>
      </c>
      <c r="AK19" s="135"/>
      <c r="AL19" s="136" t="str">
        <f t="shared" si="8"/>
        <v>Completar</v>
      </c>
      <c r="AM19" s="237">
        <f t="shared" si="171"/>
        <v>0</v>
      </c>
      <c r="AN19" s="238">
        <f t="shared" si="172"/>
        <v>0</v>
      </c>
      <c r="AO19" s="239" t="str">
        <f>IFERROR(IF(AN19&gt;20*AA19,'Referencia Parámetros'!$D$20,IF(AN19&gt;10*AA19,'Referencia Parámetros'!$D$21,IF(AN19&gt;5*AA19,'Referencia Parámetros'!$D$22, IF(AN19&gt;1,'Referencia Parámetros'!$D$23,"NO APLICA")))),"")</f>
        <v/>
      </c>
      <c r="AP19" s="240" t="str">
        <f t="shared" si="110"/>
        <v/>
      </c>
      <c r="AQ19" s="241">
        <f t="shared" si="111"/>
        <v>0</v>
      </c>
      <c r="AR19" s="234">
        <f t="shared" si="173"/>
        <v>0</v>
      </c>
      <c r="AS19" s="234">
        <f t="shared" si="112"/>
        <v>0</v>
      </c>
      <c r="AT19" s="234">
        <f t="shared" si="174"/>
        <v>0</v>
      </c>
      <c r="AU19" s="242">
        <f t="shared" si="175"/>
        <v>0</v>
      </c>
      <c r="AW19" s="234">
        <f t="shared" si="176"/>
        <v>7</v>
      </c>
      <c r="AX19" s="235" t="str">
        <f t="shared" si="113"/>
        <v/>
      </c>
      <c r="AY19" s="236" t="str">
        <f>IFERROR(+VLOOKUP(AX19,'Referencia Parámetros'!$A$2:$B$18,2),"")</f>
        <v/>
      </c>
      <c r="AZ19" s="1"/>
      <c r="BA19" s="1"/>
      <c r="BB19" s="136" t="str">
        <f t="shared" si="13"/>
        <v>Completar</v>
      </c>
      <c r="BC19" s="134"/>
      <c r="BD19" s="134"/>
      <c r="BE19" s="134"/>
      <c r="BF19" s="136" t="str">
        <f t="shared" si="14"/>
        <v>Completar</v>
      </c>
      <c r="BG19" s="137" t="str">
        <f t="shared" si="15"/>
        <v>Completar</v>
      </c>
      <c r="BH19" s="137" t="str">
        <f t="shared" si="16"/>
        <v>Completar</v>
      </c>
      <c r="BI19" s="135"/>
      <c r="BJ19" s="136" t="str">
        <f t="shared" si="17"/>
        <v>Completar</v>
      </c>
      <c r="BK19" s="237">
        <f t="shared" si="177"/>
        <v>0</v>
      </c>
      <c r="BL19" s="238">
        <f t="shared" si="178"/>
        <v>0</v>
      </c>
      <c r="BM19" s="239" t="str">
        <f>IFERROR(IF(BL19&gt;20*AY19,'Referencia Parámetros'!$D$20,IF(BL19&gt;10*AY19,'Referencia Parámetros'!$D$21,IF(BL19&gt;5*AY19,'Referencia Parámetros'!$D$22, IF(BL19&gt;1,'Referencia Parámetros'!$D$23,"NO APLICA")))),"")</f>
        <v/>
      </c>
      <c r="BN19" s="240" t="str">
        <f t="shared" si="115"/>
        <v/>
      </c>
      <c r="BO19" s="241">
        <f t="shared" si="116"/>
        <v>0</v>
      </c>
      <c r="BP19" s="234">
        <f t="shared" si="179"/>
        <v>0</v>
      </c>
      <c r="BQ19" s="234">
        <f t="shared" si="117"/>
        <v>0</v>
      </c>
      <c r="BR19" s="234">
        <f t="shared" si="180"/>
        <v>0</v>
      </c>
      <c r="BS19" s="242">
        <f t="shared" si="181"/>
        <v>0</v>
      </c>
      <c r="BU19" s="234">
        <f t="shared" si="182"/>
        <v>7</v>
      </c>
      <c r="BV19" s="235" t="str">
        <f t="shared" si="118"/>
        <v/>
      </c>
      <c r="BW19" s="236" t="str">
        <f>IFERROR(+VLOOKUP(BV19,'Referencia Parámetros'!$A$2:$B$18,2),"")</f>
        <v/>
      </c>
      <c r="BX19" s="1"/>
      <c r="BY19" s="1"/>
      <c r="BZ19" s="136" t="str">
        <f t="shared" si="22"/>
        <v>Completar</v>
      </c>
      <c r="CA19" s="134"/>
      <c r="CB19" s="134"/>
      <c r="CC19" s="134"/>
      <c r="CD19" s="136" t="str">
        <f t="shared" si="23"/>
        <v>Completar</v>
      </c>
      <c r="CE19" s="137" t="str">
        <f t="shared" si="24"/>
        <v>Completar</v>
      </c>
      <c r="CF19" s="137" t="str">
        <f t="shared" si="25"/>
        <v>Completar</v>
      </c>
      <c r="CG19" s="135"/>
      <c r="CH19" s="136" t="str">
        <f t="shared" si="26"/>
        <v>Completar</v>
      </c>
      <c r="CI19" s="237">
        <f t="shared" si="183"/>
        <v>0</v>
      </c>
      <c r="CJ19" s="238">
        <f t="shared" si="184"/>
        <v>0</v>
      </c>
      <c r="CK19" s="239" t="str">
        <f>IFERROR(IF(CJ19&gt;20*BW19,'Referencia Parámetros'!$D$20,IF(CJ19&gt;10*BW19,'Referencia Parámetros'!$D$21,IF(CJ19&gt;5*BW19,'Referencia Parámetros'!$D$22, IF(CJ19&gt;1,'Referencia Parámetros'!$D$23,"NO APLICA")))),"")</f>
        <v/>
      </c>
      <c r="CL19" s="240" t="str">
        <f t="shared" si="120"/>
        <v/>
      </c>
      <c r="CM19" s="241">
        <f t="shared" si="121"/>
        <v>0</v>
      </c>
      <c r="CN19" s="234">
        <f t="shared" si="185"/>
        <v>0</v>
      </c>
      <c r="CO19" s="234">
        <f t="shared" si="122"/>
        <v>0</v>
      </c>
      <c r="CP19" s="234">
        <f t="shared" si="186"/>
        <v>0</v>
      </c>
      <c r="CQ19" s="242">
        <f t="shared" si="187"/>
        <v>0</v>
      </c>
      <c r="CS19" s="234">
        <f t="shared" si="188"/>
        <v>7</v>
      </c>
      <c r="CT19" s="235" t="str">
        <f t="shared" si="123"/>
        <v/>
      </c>
      <c r="CU19" s="236" t="str">
        <f>IFERROR(+VLOOKUP(CT19,'Referencia Parámetros'!$A$2:$B$18,2),"")</f>
        <v/>
      </c>
      <c r="CV19" s="1"/>
      <c r="CW19" s="1"/>
      <c r="CX19" s="136" t="str">
        <f t="shared" si="31"/>
        <v>Completar</v>
      </c>
      <c r="CY19" s="134"/>
      <c r="CZ19" s="134"/>
      <c r="DA19" s="134"/>
      <c r="DB19" s="136" t="str">
        <f t="shared" si="32"/>
        <v>Completar</v>
      </c>
      <c r="DC19" s="137" t="str">
        <f t="shared" si="33"/>
        <v>Completar</v>
      </c>
      <c r="DD19" s="137" t="str">
        <f t="shared" si="34"/>
        <v>Completar</v>
      </c>
      <c r="DE19" s="135"/>
      <c r="DF19" s="136" t="str">
        <f t="shared" si="35"/>
        <v>Completar</v>
      </c>
      <c r="DG19" s="237">
        <f t="shared" si="189"/>
        <v>0</v>
      </c>
      <c r="DH19" s="238">
        <f t="shared" si="190"/>
        <v>0</v>
      </c>
      <c r="DI19" s="239" t="str">
        <f>IFERROR(IF(DH19&gt;20*CU19,'Referencia Parámetros'!$D$20,IF(DH19&gt;10*CU19,'Referencia Parámetros'!$D$21,IF(DH19&gt;5*CU19,'Referencia Parámetros'!$D$22, IF(DH19&gt;1,'Referencia Parámetros'!$D$23,"NO APLICA")))),"")</f>
        <v/>
      </c>
      <c r="DJ19" s="240" t="str">
        <f t="shared" si="125"/>
        <v/>
      </c>
      <c r="DK19" s="241">
        <f t="shared" si="126"/>
        <v>0</v>
      </c>
      <c r="DL19" s="234">
        <f t="shared" si="191"/>
        <v>0</v>
      </c>
      <c r="DM19" s="234">
        <f t="shared" si="127"/>
        <v>0</v>
      </c>
      <c r="DN19" s="234">
        <f t="shared" si="192"/>
        <v>0</v>
      </c>
      <c r="DO19" s="242">
        <f t="shared" si="193"/>
        <v>0</v>
      </c>
      <c r="DQ19" s="234">
        <f t="shared" si="194"/>
        <v>7</v>
      </c>
      <c r="DR19" s="235" t="str">
        <f t="shared" si="128"/>
        <v/>
      </c>
      <c r="DS19" s="236" t="str">
        <f>IFERROR(+VLOOKUP(DR19,'Referencia Parámetros'!$A$2:$B$18,2),"")</f>
        <v/>
      </c>
      <c r="DT19" s="1"/>
      <c r="DU19" s="1"/>
      <c r="DV19" s="136" t="str">
        <f t="shared" si="40"/>
        <v>Completar</v>
      </c>
      <c r="DW19" s="134"/>
      <c r="DX19" s="134"/>
      <c r="DY19" s="134"/>
      <c r="DZ19" s="136" t="str">
        <f t="shared" si="41"/>
        <v>Completar</v>
      </c>
      <c r="EA19" s="137" t="str">
        <f t="shared" si="42"/>
        <v>Completar</v>
      </c>
      <c r="EB19" s="137" t="str">
        <f t="shared" si="43"/>
        <v>Completar</v>
      </c>
      <c r="EC19" s="135"/>
      <c r="ED19" s="136" t="str">
        <f t="shared" si="44"/>
        <v>Completar</v>
      </c>
      <c r="EE19" s="237">
        <f t="shared" si="195"/>
        <v>0</v>
      </c>
      <c r="EF19" s="238">
        <f t="shared" si="196"/>
        <v>0</v>
      </c>
      <c r="EG19" s="239" t="str">
        <f>IFERROR(IF(EF19&gt;20*DS19,'Referencia Parámetros'!$D$20,IF(EF19&gt;10*DS19,'Referencia Parámetros'!$D$21,IF(EF19&gt;5*DS19,'Referencia Parámetros'!$D$22, IF(EF19&gt;1,'Referencia Parámetros'!$D$23,"NO APLICA")))),"")</f>
        <v/>
      </c>
      <c r="EH19" s="240" t="str">
        <f t="shared" si="130"/>
        <v/>
      </c>
      <c r="EI19" s="241">
        <f t="shared" si="131"/>
        <v>0</v>
      </c>
      <c r="EJ19" s="234">
        <f t="shared" si="197"/>
        <v>0</v>
      </c>
      <c r="EK19" s="234">
        <f t="shared" si="132"/>
        <v>0</v>
      </c>
      <c r="EL19" s="234">
        <f t="shared" si="198"/>
        <v>0</v>
      </c>
      <c r="EM19" s="242">
        <f t="shared" si="199"/>
        <v>0</v>
      </c>
      <c r="EO19" s="234">
        <f t="shared" si="200"/>
        <v>7</v>
      </c>
      <c r="EP19" s="235" t="str">
        <f t="shared" si="133"/>
        <v/>
      </c>
      <c r="EQ19" s="236" t="str">
        <f>IFERROR(+VLOOKUP(EP19,'Referencia Parámetros'!$A$2:$B$18,2),"")</f>
        <v/>
      </c>
      <c r="ER19" s="1"/>
      <c r="ES19" s="1"/>
      <c r="ET19" s="136" t="str">
        <f t="shared" si="49"/>
        <v>Completar</v>
      </c>
      <c r="EU19" s="134"/>
      <c r="EV19" s="134"/>
      <c r="EW19" s="134"/>
      <c r="EX19" s="136" t="str">
        <f t="shared" si="50"/>
        <v>Completar</v>
      </c>
      <c r="EY19" s="137" t="str">
        <f t="shared" si="51"/>
        <v>Completar</v>
      </c>
      <c r="EZ19" s="137" t="str">
        <f t="shared" si="52"/>
        <v>Completar</v>
      </c>
      <c r="FA19" s="135"/>
      <c r="FB19" s="136" t="str">
        <f t="shared" si="53"/>
        <v>Completar</v>
      </c>
      <c r="FC19" s="237">
        <f t="shared" si="201"/>
        <v>0</v>
      </c>
      <c r="FD19" s="238">
        <f t="shared" si="202"/>
        <v>0</v>
      </c>
      <c r="FE19" s="239" t="str">
        <f>IFERROR(IF(FD19&gt;20*EQ19,'Referencia Parámetros'!$D$20,IF(FD19&gt;10*EQ19,'Referencia Parámetros'!$D$21,IF(FD19&gt;5*EQ19,'Referencia Parámetros'!$D$22, IF(FD19&gt;1,'Referencia Parámetros'!$D$23,"NO APLICA")))),"")</f>
        <v/>
      </c>
      <c r="FF19" s="240" t="str">
        <f t="shared" si="135"/>
        <v/>
      </c>
      <c r="FG19" s="241">
        <f t="shared" si="136"/>
        <v>0</v>
      </c>
      <c r="FH19" s="234">
        <f t="shared" si="203"/>
        <v>0</v>
      </c>
      <c r="FI19" s="234">
        <f t="shared" si="137"/>
        <v>0</v>
      </c>
      <c r="FJ19" s="234">
        <f t="shared" si="204"/>
        <v>0</v>
      </c>
      <c r="FK19" s="242">
        <f t="shared" si="205"/>
        <v>0</v>
      </c>
      <c r="FM19" s="234">
        <f t="shared" si="206"/>
        <v>7</v>
      </c>
      <c r="FN19" s="235" t="str">
        <f t="shared" si="138"/>
        <v/>
      </c>
      <c r="FO19" s="236" t="str">
        <f>IFERROR(+VLOOKUP(FN19,'Referencia Parámetros'!$A$2:$B$18,2),"")</f>
        <v/>
      </c>
      <c r="FP19" s="1"/>
      <c r="FQ19" s="1"/>
      <c r="FR19" s="136" t="str">
        <f t="shared" si="58"/>
        <v>Completar</v>
      </c>
      <c r="FS19" s="134"/>
      <c r="FT19" s="134"/>
      <c r="FU19" s="134"/>
      <c r="FV19" s="136" t="str">
        <f t="shared" si="59"/>
        <v>Completar</v>
      </c>
      <c r="FW19" s="137" t="str">
        <f t="shared" si="60"/>
        <v>Completar</v>
      </c>
      <c r="FX19" s="137" t="str">
        <f t="shared" si="61"/>
        <v>Completar</v>
      </c>
      <c r="FY19" s="135"/>
      <c r="FZ19" s="136" t="str">
        <f t="shared" si="62"/>
        <v>Completar</v>
      </c>
      <c r="GA19" s="237">
        <f t="shared" si="207"/>
        <v>0</v>
      </c>
      <c r="GB19" s="238">
        <f t="shared" si="208"/>
        <v>0</v>
      </c>
      <c r="GC19" s="239" t="e">
        <f>IF(GB19&gt;20*FO19,'Referencia Parámetros'!$D$20,IF(GB19&gt;10*FO19,'Referencia Parámetros'!$D$21,IF(GB19&gt;5*FO19,'Referencia Parámetros'!$D$22, IF(GB19&gt;1,'Referencia Parámetros'!$D$23,"NO APLICA"))))</f>
        <v>#VALUE!</v>
      </c>
      <c r="GD19" s="240" t="e">
        <f t="shared" si="209"/>
        <v>#VALUE!</v>
      </c>
      <c r="GE19" s="241">
        <f t="shared" si="141"/>
        <v>0</v>
      </c>
      <c r="GF19" s="234">
        <f t="shared" si="210"/>
        <v>0</v>
      </c>
      <c r="GG19" s="234">
        <f t="shared" si="142"/>
        <v>0</v>
      </c>
      <c r="GH19" s="234">
        <f t="shared" si="211"/>
        <v>0</v>
      </c>
      <c r="GI19" s="242">
        <f t="shared" si="212"/>
        <v>0</v>
      </c>
      <c r="GK19" s="234">
        <f t="shared" si="213"/>
        <v>7</v>
      </c>
      <c r="GL19" s="235" t="str">
        <f t="shared" si="143"/>
        <v/>
      </c>
      <c r="GM19" s="236" t="str">
        <f>IFERROR(+VLOOKUP(GL19,'Referencia Parámetros'!$A$2:$B$18,2),"")</f>
        <v/>
      </c>
      <c r="GN19" s="1"/>
      <c r="GO19" s="1"/>
      <c r="GP19" s="136" t="str">
        <f t="shared" si="67"/>
        <v>Completar</v>
      </c>
      <c r="GQ19" s="134"/>
      <c r="GR19" s="134"/>
      <c r="GS19" s="134"/>
      <c r="GT19" s="136" t="str">
        <f t="shared" si="68"/>
        <v>Completar</v>
      </c>
      <c r="GU19" s="137" t="str">
        <f t="shared" si="69"/>
        <v>Completar</v>
      </c>
      <c r="GV19" s="137" t="str">
        <f t="shared" si="70"/>
        <v>Completar</v>
      </c>
      <c r="GW19" s="135"/>
      <c r="GX19" s="136" t="str">
        <f t="shared" si="71"/>
        <v>Completar</v>
      </c>
      <c r="GY19" s="237">
        <f t="shared" si="214"/>
        <v>0</v>
      </c>
      <c r="GZ19" s="238">
        <f t="shared" si="215"/>
        <v>0</v>
      </c>
      <c r="HA19" s="239" t="str">
        <f>IFERROR(IF(GZ19&gt;20*GM19,'Referencia Parámetros'!$D$20,IF(GZ19&gt;10*GM19,'Referencia Parámetros'!$D$21,IF(GZ19&gt;5*GM19,'Referencia Parámetros'!$D$22, IF(GZ19&gt;1,'Referencia Parámetros'!$D$23,"NO APLICA")))),"")</f>
        <v/>
      </c>
      <c r="HB19" s="240" t="str">
        <f t="shared" si="145"/>
        <v/>
      </c>
      <c r="HC19" s="241">
        <f t="shared" si="146"/>
        <v>0</v>
      </c>
      <c r="HD19" s="234">
        <f t="shared" si="216"/>
        <v>0</v>
      </c>
      <c r="HE19" s="234">
        <f t="shared" si="147"/>
        <v>0</v>
      </c>
      <c r="HF19" s="234">
        <f t="shared" si="217"/>
        <v>0</v>
      </c>
      <c r="HG19" s="242">
        <f t="shared" si="218"/>
        <v>0</v>
      </c>
      <c r="HI19" s="234">
        <f t="shared" si="219"/>
        <v>7</v>
      </c>
      <c r="HJ19" s="235" t="str">
        <f t="shared" si="148"/>
        <v/>
      </c>
      <c r="HK19" s="236" t="str">
        <f>IFERROR(+VLOOKUP(HJ19,'Referencia Parámetros'!$A$2:$B$18,2),"")</f>
        <v/>
      </c>
      <c r="HL19" s="1"/>
      <c r="HM19" s="1"/>
      <c r="HN19" s="136" t="str">
        <f t="shared" si="76"/>
        <v>Completar</v>
      </c>
      <c r="HO19" s="134"/>
      <c r="HP19" s="134"/>
      <c r="HQ19" s="134"/>
      <c r="HR19" s="136" t="str">
        <f t="shared" si="77"/>
        <v>Completar</v>
      </c>
      <c r="HS19" s="137" t="str">
        <f t="shared" si="78"/>
        <v>Completar</v>
      </c>
      <c r="HT19" s="137" t="str">
        <f t="shared" si="79"/>
        <v>Completar</v>
      </c>
      <c r="HU19" s="135"/>
      <c r="HV19" s="136" t="str">
        <f t="shared" si="80"/>
        <v>Completar</v>
      </c>
      <c r="HW19" s="237">
        <f t="shared" si="220"/>
        <v>0</v>
      </c>
      <c r="HX19" s="238">
        <f t="shared" si="221"/>
        <v>0</v>
      </c>
      <c r="HY19" s="239" t="str">
        <f>IFERROR(IF(HX19&gt;20*HK19,'Referencia Parámetros'!$D$20,IF(HX19&gt;10*HK19,'Referencia Parámetros'!$D$21,IF(HX19&gt;5*HK19,'Referencia Parámetros'!$D$22, IF(HX19&gt;1,'Referencia Parámetros'!$D$23,"NO APLICA")))),"")</f>
        <v/>
      </c>
      <c r="HZ19" s="240" t="str">
        <f t="shared" si="150"/>
        <v/>
      </c>
      <c r="IA19" s="241">
        <f t="shared" si="151"/>
        <v>0</v>
      </c>
      <c r="IB19" s="234">
        <f t="shared" si="222"/>
        <v>0</v>
      </c>
      <c r="IC19" s="234">
        <f t="shared" si="152"/>
        <v>0</v>
      </c>
      <c r="ID19" s="234">
        <f t="shared" si="223"/>
        <v>0</v>
      </c>
      <c r="IE19" s="242">
        <f t="shared" si="224"/>
        <v>0</v>
      </c>
      <c r="IG19" s="234">
        <f t="shared" si="225"/>
        <v>7</v>
      </c>
      <c r="IH19" s="235" t="str">
        <f t="shared" si="153"/>
        <v/>
      </c>
      <c r="II19" s="236" t="str">
        <f>IFERROR(+VLOOKUP(IH19,'Referencia Parámetros'!$A$2:$B$18,2),"")</f>
        <v/>
      </c>
      <c r="IJ19" s="1"/>
      <c r="IK19" s="1"/>
      <c r="IL19" s="136" t="str">
        <f t="shared" si="85"/>
        <v>Completar</v>
      </c>
      <c r="IM19" s="134"/>
      <c r="IN19" s="134"/>
      <c r="IO19" s="134"/>
      <c r="IP19" s="136" t="str">
        <f t="shared" si="86"/>
        <v>Completar</v>
      </c>
      <c r="IQ19" s="137" t="str">
        <f t="shared" si="87"/>
        <v>Completar</v>
      </c>
      <c r="IR19" s="137" t="str">
        <f t="shared" si="88"/>
        <v>Completar</v>
      </c>
      <c r="IS19" s="135"/>
      <c r="IT19" s="136" t="str">
        <f t="shared" si="89"/>
        <v>Completar</v>
      </c>
      <c r="IU19" s="237">
        <f t="shared" si="226"/>
        <v>0</v>
      </c>
      <c r="IV19" s="238">
        <f t="shared" si="227"/>
        <v>0</v>
      </c>
      <c r="IW19" s="239" t="str">
        <f>IFERROR(IF(IV19&gt;20*II19,'Referencia Parámetros'!$D$20,IF(IV19&gt;10*II19,'Referencia Parámetros'!$D$21,IF(IV19&gt;5*II19,'Referencia Parámetros'!$D$22, IF(IV19&gt;1,'Referencia Parámetros'!$D$23,"NO APLICA")))),"")</f>
        <v/>
      </c>
      <c r="IX19" s="240" t="str">
        <f t="shared" si="155"/>
        <v/>
      </c>
      <c r="IY19" s="241">
        <f t="shared" si="156"/>
        <v>0</v>
      </c>
      <c r="IZ19" s="234">
        <f t="shared" si="228"/>
        <v>0</v>
      </c>
      <c r="JA19" s="234">
        <f t="shared" si="157"/>
        <v>0</v>
      </c>
      <c r="JB19" s="234">
        <f t="shared" si="229"/>
        <v>0</v>
      </c>
      <c r="JC19" s="242">
        <f t="shared" si="230"/>
        <v>0</v>
      </c>
      <c r="JD19" s="198"/>
      <c r="JE19" s="234">
        <f t="shared" si="231"/>
        <v>7</v>
      </c>
      <c r="JF19" s="235" t="str">
        <f t="shared" si="158"/>
        <v/>
      </c>
      <c r="JG19" s="236" t="str">
        <f>IFERROR(+VLOOKUP(JF19,'Referencia Parámetros'!$A$2:$B$18,2),"")</f>
        <v/>
      </c>
      <c r="JH19" s="1"/>
      <c r="JI19" s="1"/>
      <c r="JJ19" s="136" t="str">
        <f t="shared" si="94"/>
        <v>Completar</v>
      </c>
      <c r="JK19" s="134"/>
      <c r="JL19" s="134"/>
      <c r="JM19" s="134"/>
      <c r="JN19" s="136" t="str">
        <f t="shared" si="95"/>
        <v>Completar</v>
      </c>
      <c r="JO19" s="137" t="str">
        <f t="shared" si="96"/>
        <v>Completar</v>
      </c>
      <c r="JP19" s="137" t="str">
        <f t="shared" si="97"/>
        <v>Completar</v>
      </c>
      <c r="JQ19" s="135"/>
      <c r="JR19" s="136" t="str">
        <f t="shared" si="98"/>
        <v>Completar</v>
      </c>
      <c r="JS19" s="237">
        <f t="shared" si="232"/>
        <v>0</v>
      </c>
      <c r="JT19" s="238">
        <f t="shared" si="233"/>
        <v>0</v>
      </c>
      <c r="JU19" s="239" t="str">
        <f>IFERROR(IF(JT19&gt;20*JG19,'Referencia Parámetros'!$D$20,IF(JT19&gt;10*JG19,'Referencia Parámetros'!$D$21,IF(JT19&gt;5*JG19,'Referencia Parámetros'!$D$22, IF(JT19&gt;1,'Referencia Parámetros'!$D$23,"NO APLICA")))),"")</f>
        <v/>
      </c>
      <c r="JV19" s="240" t="str">
        <f t="shared" si="160"/>
        <v/>
      </c>
      <c r="JW19" s="241">
        <f t="shared" si="161"/>
        <v>0</v>
      </c>
      <c r="JX19" s="234">
        <f t="shared" si="234"/>
        <v>0</v>
      </c>
      <c r="JY19" s="234">
        <f t="shared" si="162"/>
        <v>0</v>
      </c>
      <c r="JZ19" s="234">
        <f t="shared" si="235"/>
        <v>0</v>
      </c>
      <c r="KA19" s="242">
        <f t="shared" si="236"/>
        <v>0</v>
      </c>
      <c r="LN19" s="244">
        <v>2</v>
      </c>
    </row>
    <row r="20" spans="1:326" x14ac:dyDescent="0.25">
      <c r="A20" s="234">
        <f t="shared" si="163"/>
        <v>8</v>
      </c>
      <c r="B20" s="235" t="str">
        <f t="shared" si="164"/>
        <v/>
      </c>
      <c r="C20" s="236" t="str">
        <f>+IFERROR(VLOOKUP(B20,'Referencia Parámetros'!$A$2:$B$18,2),"")</f>
        <v/>
      </c>
      <c r="D20" s="1"/>
      <c r="E20" s="1"/>
      <c r="F20" s="136" t="str">
        <f>IFERROR(+VLOOKUP(D20,'Año 2'!JH$13:JJ$112,3,FALSE),"Completar")</f>
        <v>Completar</v>
      </c>
      <c r="G20" s="134"/>
      <c r="H20" s="134"/>
      <c r="I20" s="134"/>
      <c r="J20" s="136" t="str">
        <f>+IFERROR(VLOOKUP(D20,'Año 2'!JH$13:JR$112,7,0),"Completar")</f>
        <v>Completar</v>
      </c>
      <c r="K20" s="137" t="str">
        <f>IFERROR(VLOOKUP(D20,'Año 2'!JH$13:JR$112,8,FALSE),"Completar")</f>
        <v>Completar</v>
      </c>
      <c r="L20" s="137" t="str">
        <f>IFERROR(VLOOKUP(D20,'Año 2'!JH$13:JR$112,9,FALSE),"Completar")</f>
        <v>Completar</v>
      </c>
      <c r="M20" s="135"/>
      <c r="N20" s="136" t="str">
        <f>IFERROR(VLOOKUP(D20,'Año 2'!JH$13:JR$112,11,FALSE),"Completar")</f>
        <v>Completar</v>
      </c>
      <c r="O20" s="237">
        <f t="shared" si="165"/>
        <v>0</v>
      </c>
      <c r="P20" s="238">
        <f t="shared" si="166"/>
        <v>0</v>
      </c>
      <c r="Q20" s="239" t="str">
        <f>IFERROR(IF(P20&gt;20*C20,'Referencia Parámetros'!$D$20,IF(P20&gt;10*C20,'Referencia Parámetros'!$D$21,IF(P20&gt;5*C20,'Referencia Parámetros'!$D$22, IF(P20&gt;1,'Referencia Parámetros'!$D$23,"NO APLICA")))),"")</f>
        <v/>
      </c>
      <c r="R20" s="240" t="str">
        <f t="shared" si="105"/>
        <v/>
      </c>
      <c r="S20" s="241">
        <f t="shared" si="106"/>
        <v>0</v>
      </c>
      <c r="T20" s="234">
        <f t="shared" si="167"/>
        <v>0</v>
      </c>
      <c r="U20" s="234">
        <f t="shared" si="107"/>
        <v>0</v>
      </c>
      <c r="V20" s="234">
        <f t="shared" si="168"/>
        <v>0</v>
      </c>
      <c r="W20" s="242">
        <f t="shared" si="169"/>
        <v>0</v>
      </c>
      <c r="Y20" s="234">
        <f t="shared" si="170"/>
        <v>8</v>
      </c>
      <c r="Z20" s="235" t="str">
        <f t="shared" si="108"/>
        <v/>
      </c>
      <c r="AA20" s="236" t="str">
        <f>IFERROR(+VLOOKUP(Z20,'Referencia Parámetros'!$A$2:$B$18,2),"")</f>
        <v/>
      </c>
      <c r="AB20" s="1"/>
      <c r="AC20" s="1"/>
      <c r="AD20" s="136" t="str">
        <f t="shared" si="4"/>
        <v>Completar</v>
      </c>
      <c r="AE20" s="134"/>
      <c r="AF20" s="134"/>
      <c r="AG20" s="134"/>
      <c r="AH20" s="136" t="str">
        <f t="shared" si="5"/>
        <v>Completar</v>
      </c>
      <c r="AI20" s="137" t="str">
        <f t="shared" si="6"/>
        <v>Completar</v>
      </c>
      <c r="AJ20" s="137" t="str">
        <f t="shared" si="7"/>
        <v>Completar</v>
      </c>
      <c r="AK20" s="135"/>
      <c r="AL20" s="136" t="str">
        <f t="shared" si="8"/>
        <v>Completar</v>
      </c>
      <c r="AM20" s="237">
        <f t="shared" si="171"/>
        <v>0</v>
      </c>
      <c r="AN20" s="238">
        <f t="shared" si="172"/>
        <v>0</v>
      </c>
      <c r="AO20" s="239" t="str">
        <f>IFERROR(IF(AN20&gt;20*AA20,'Referencia Parámetros'!$D$20,IF(AN20&gt;10*AA20,'Referencia Parámetros'!$D$21,IF(AN20&gt;5*AA20,'Referencia Parámetros'!$D$22, IF(AN20&gt;1,'Referencia Parámetros'!$D$23,"NO APLICA")))),"")</f>
        <v/>
      </c>
      <c r="AP20" s="240" t="str">
        <f t="shared" si="110"/>
        <v/>
      </c>
      <c r="AQ20" s="241">
        <f t="shared" si="111"/>
        <v>0</v>
      </c>
      <c r="AR20" s="234">
        <f t="shared" si="173"/>
        <v>0</v>
      </c>
      <c r="AS20" s="234">
        <f t="shared" si="112"/>
        <v>0</v>
      </c>
      <c r="AT20" s="234">
        <f t="shared" si="174"/>
        <v>0</v>
      </c>
      <c r="AU20" s="242">
        <f t="shared" si="175"/>
        <v>0</v>
      </c>
      <c r="AW20" s="234">
        <f t="shared" si="176"/>
        <v>8</v>
      </c>
      <c r="AX20" s="235" t="str">
        <f t="shared" si="113"/>
        <v/>
      </c>
      <c r="AY20" s="236" t="str">
        <f>IFERROR(+VLOOKUP(AX20,'Referencia Parámetros'!$A$2:$B$18,2),"")</f>
        <v/>
      </c>
      <c r="AZ20" s="1"/>
      <c r="BA20" s="1"/>
      <c r="BB20" s="136" t="str">
        <f t="shared" si="13"/>
        <v>Completar</v>
      </c>
      <c r="BC20" s="134"/>
      <c r="BD20" s="134"/>
      <c r="BE20" s="134"/>
      <c r="BF20" s="136" t="str">
        <f t="shared" si="14"/>
        <v>Completar</v>
      </c>
      <c r="BG20" s="137" t="str">
        <f t="shared" si="15"/>
        <v>Completar</v>
      </c>
      <c r="BH20" s="137" t="str">
        <f t="shared" si="16"/>
        <v>Completar</v>
      </c>
      <c r="BI20" s="135"/>
      <c r="BJ20" s="136" t="str">
        <f t="shared" si="17"/>
        <v>Completar</v>
      </c>
      <c r="BK20" s="237">
        <f t="shared" si="177"/>
        <v>0</v>
      </c>
      <c r="BL20" s="238">
        <f t="shared" si="178"/>
        <v>0</v>
      </c>
      <c r="BM20" s="239" t="str">
        <f>IFERROR(IF(BL20&gt;20*AY20,'Referencia Parámetros'!$D$20,IF(BL20&gt;10*AY20,'Referencia Parámetros'!$D$21,IF(BL20&gt;5*AY20,'Referencia Parámetros'!$D$22, IF(BL20&gt;1,'Referencia Parámetros'!$D$23,"NO APLICA")))),"")</f>
        <v/>
      </c>
      <c r="BN20" s="240" t="str">
        <f t="shared" si="115"/>
        <v/>
      </c>
      <c r="BO20" s="241">
        <f t="shared" si="116"/>
        <v>0</v>
      </c>
      <c r="BP20" s="234">
        <f t="shared" si="179"/>
        <v>0</v>
      </c>
      <c r="BQ20" s="234">
        <f t="shared" si="117"/>
        <v>0</v>
      </c>
      <c r="BR20" s="234">
        <f t="shared" si="180"/>
        <v>0</v>
      </c>
      <c r="BS20" s="242">
        <f t="shared" si="181"/>
        <v>0</v>
      </c>
      <c r="BU20" s="234">
        <f t="shared" si="182"/>
        <v>8</v>
      </c>
      <c r="BV20" s="235" t="str">
        <f t="shared" si="118"/>
        <v/>
      </c>
      <c r="BW20" s="236" t="str">
        <f>IFERROR(+VLOOKUP(BV20,'Referencia Parámetros'!$A$2:$B$18,2),"")</f>
        <v/>
      </c>
      <c r="BX20" s="1"/>
      <c r="BY20" s="1"/>
      <c r="BZ20" s="136" t="str">
        <f t="shared" si="22"/>
        <v>Completar</v>
      </c>
      <c r="CA20" s="134"/>
      <c r="CB20" s="134"/>
      <c r="CC20" s="134"/>
      <c r="CD20" s="136" t="str">
        <f t="shared" si="23"/>
        <v>Completar</v>
      </c>
      <c r="CE20" s="137" t="str">
        <f t="shared" si="24"/>
        <v>Completar</v>
      </c>
      <c r="CF20" s="137" t="str">
        <f t="shared" si="25"/>
        <v>Completar</v>
      </c>
      <c r="CG20" s="135"/>
      <c r="CH20" s="136" t="str">
        <f t="shared" si="26"/>
        <v>Completar</v>
      </c>
      <c r="CI20" s="237">
        <f t="shared" si="183"/>
        <v>0</v>
      </c>
      <c r="CJ20" s="238">
        <f t="shared" si="184"/>
        <v>0</v>
      </c>
      <c r="CK20" s="239" t="str">
        <f>IFERROR(IF(CJ20&gt;20*BW20,'Referencia Parámetros'!$D$20,IF(CJ20&gt;10*BW20,'Referencia Parámetros'!$D$21,IF(CJ20&gt;5*BW20,'Referencia Parámetros'!$D$22, IF(CJ20&gt;1,'Referencia Parámetros'!$D$23,"NO APLICA")))),"")</f>
        <v/>
      </c>
      <c r="CL20" s="240" t="str">
        <f t="shared" si="120"/>
        <v/>
      </c>
      <c r="CM20" s="241">
        <f t="shared" si="121"/>
        <v>0</v>
      </c>
      <c r="CN20" s="234">
        <f t="shared" si="185"/>
        <v>0</v>
      </c>
      <c r="CO20" s="234">
        <f t="shared" si="122"/>
        <v>0</v>
      </c>
      <c r="CP20" s="234">
        <f t="shared" si="186"/>
        <v>0</v>
      </c>
      <c r="CQ20" s="242">
        <f t="shared" si="187"/>
        <v>0</v>
      </c>
      <c r="CS20" s="234">
        <f t="shared" si="188"/>
        <v>8</v>
      </c>
      <c r="CT20" s="235" t="str">
        <f t="shared" si="123"/>
        <v/>
      </c>
      <c r="CU20" s="236" t="str">
        <f>IFERROR(+VLOOKUP(CT20,'Referencia Parámetros'!$A$2:$B$18,2),"")</f>
        <v/>
      </c>
      <c r="CV20" s="1"/>
      <c r="CW20" s="1"/>
      <c r="CX20" s="136" t="str">
        <f t="shared" si="31"/>
        <v>Completar</v>
      </c>
      <c r="CY20" s="134"/>
      <c r="CZ20" s="134"/>
      <c r="DA20" s="134"/>
      <c r="DB20" s="136" t="str">
        <f t="shared" si="32"/>
        <v>Completar</v>
      </c>
      <c r="DC20" s="137" t="str">
        <f t="shared" si="33"/>
        <v>Completar</v>
      </c>
      <c r="DD20" s="137" t="str">
        <f t="shared" si="34"/>
        <v>Completar</v>
      </c>
      <c r="DE20" s="135"/>
      <c r="DF20" s="136" t="str">
        <f t="shared" si="35"/>
        <v>Completar</v>
      </c>
      <c r="DG20" s="237">
        <f t="shared" si="189"/>
        <v>0</v>
      </c>
      <c r="DH20" s="238">
        <f t="shared" si="190"/>
        <v>0</v>
      </c>
      <c r="DI20" s="239" t="str">
        <f>IFERROR(IF(DH20&gt;20*CU20,'Referencia Parámetros'!$D$20,IF(DH20&gt;10*CU20,'Referencia Parámetros'!$D$21,IF(DH20&gt;5*CU20,'Referencia Parámetros'!$D$22, IF(DH20&gt;1,'Referencia Parámetros'!$D$23,"NO APLICA")))),"")</f>
        <v/>
      </c>
      <c r="DJ20" s="240" t="str">
        <f t="shared" si="125"/>
        <v/>
      </c>
      <c r="DK20" s="241">
        <f t="shared" si="126"/>
        <v>0</v>
      </c>
      <c r="DL20" s="234">
        <f t="shared" si="191"/>
        <v>0</v>
      </c>
      <c r="DM20" s="234">
        <f t="shared" si="127"/>
        <v>0</v>
      </c>
      <c r="DN20" s="234">
        <f t="shared" si="192"/>
        <v>0</v>
      </c>
      <c r="DO20" s="242">
        <f t="shared" si="193"/>
        <v>0</v>
      </c>
      <c r="DQ20" s="234">
        <f t="shared" si="194"/>
        <v>8</v>
      </c>
      <c r="DR20" s="235" t="str">
        <f t="shared" si="128"/>
        <v/>
      </c>
      <c r="DS20" s="236" t="str">
        <f>IFERROR(+VLOOKUP(DR20,'Referencia Parámetros'!$A$2:$B$18,2),"")</f>
        <v/>
      </c>
      <c r="DT20" s="1"/>
      <c r="DU20" s="1"/>
      <c r="DV20" s="136" t="str">
        <f t="shared" si="40"/>
        <v>Completar</v>
      </c>
      <c r="DW20" s="134"/>
      <c r="DX20" s="134"/>
      <c r="DY20" s="134"/>
      <c r="DZ20" s="136" t="str">
        <f t="shared" si="41"/>
        <v>Completar</v>
      </c>
      <c r="EA20" s="137" t="str">
        <f t="shared" si="42"/>
        <v>Completar</v>
      </c>
      <c r="EB20" s="137" t="str">
        <f t="shared" si="43"/>
        <v>Completar</v>
      </c>
      <c r="EC20" s="135"/>
      <c r="ED20" s="136" t="str">
        <f t="shared" si="44"/>
        <v>Completar</v>
      </c>
      <c r="EE20" s="237">
        <f t="shared" si="195"/>
        <v>0</v>
      </c>
      <c r="EF20" s="238">
        <f t="shared" si="196"/>
        <v>0</v>
      </c>
      <c r="EG20" s="239" t="str">
        <f>IFERROR(IF(EF20&gt;20*DS20,'Referencia Parámetros'!$D$20,IF(EF20&gt;10*DS20,'Referencia Parámetros'!$D$21,IF(EF20&gt;5*DS20,'Referencia Parámetros'!$D$22, IF(EF20&gt;1,'Referencia Parámetros'!$D$23,"NO APLICA")))),"")</f>
        <v/>
      </c>
      <c r="EH20" s="240" t="str">
        <f t="shared" si="130"/>
        <v/>
      </c>
      <c r="EI20" s="241">
        <f t="shared" si="131"/>
        <v>0</v>
      </c>
      <c r="EJ20" s="234">
        <f t="shared" si="197"/>
        <v>0</v>
      </c>
      <c r="EK20" s="234">
        <f t="shared" si="132"/>
        <v>0</v>
      </c>
      <c r="EL20" s="234">
        <f t="shared" si="198"/>
        <v>0</v>
      </c>
      <c r="EM20" s="242">
        <f t="shared" si="199"/>
        <v>0</v>
      </c>
      <c r="EO20" s="234">
        <f t="shared" si="200"/>
        <v>8</v>
      </c>
      <c r="EP20" s="235" t="str">
        <f t="shared" si="133"/>
        <v/>
      </c>
      <c r="EQ20" s="236" t="str">
        <f>IFERROR(+VLOOKUP(EP20,'Referencia Parámetros'!$A$2:$B$18,2),"")</f>
        <v/>
      </c>
      <c r="ER20" s="1"/>
      <c r="ES20" s="1"/>
      <c r="ET20" s="136" t="str">
        <f t="shared" si="49"/>
        <v>Completar</v>
      </c>
      <c r="EU20" s="134"/>
      <c r="EV20" s="134"/>
      <c r="EW20" s="134"/>
      <c r="EX20" s="136" t="str">
        <f t="shared" si="50"/>
        <v>Completar</v>
      </c>
      <c r="EY20" s="137" t="str">
        <f t="shared" si="51"/>
        <v>Completar</v>
      </c>
      <c r="EZ20" s="137" t="str">
        <f t="shared" si="52"/>
        <v>Completar</v>
      </c>
      <c r="FA20" s="135"/>
      <c r="FB20" s="136" t="str">
        <f t="shared" si="53"/>
        <v>Completar</v>
      </c>
      <c r="FC20" s="237">
        <f t="shared" si="201"/>
        <v>0</v>
      </c>
      <c r="FD20" s="238">
        <f t="shared" si="202"/>
        <v>0</v>
      </c>
      <c r="FE20" s="239" t="str">
        <f>IFERROR(IF(FD20&gt;20*EQ20,'Referencia Parámetros'!$D$20,IF(FD20&gt;10*EQ20,'Referencia Parámetros'!$D$21,IF(FD20&gt;5*EQ20,'Referencia Parámetros'!$D$22, IF(FD20&gt;1,'Referencia Parámetros'!$D$23,"NO APLICA")))),"")</f>
        <v/>
      </c>
      <c r="FF20" s="240" t="str">
        <f t="shared" si="135"/>
        <v/>
      </c>
      <c r="FG20" s="241">
        <f t="shared" si="136"/>
        <v>0</v>
      </c>
      <c r="FH20" s="234">
        <f t="shared" si="203"/>
        <v>0</v>
      </c>
      <c r="FI20" s="234">
        <f t="shared" si="137"/>
        <v>0</v>
      </c>
      <c r="FJ20" s="234">
        <f t="shared" si="204"/>
        <v>0</v>
      </c>
      <c r="FK20" s="242">
        <f t="shared" si="205"/>
        <v>0</v>
      </c>
      <c r="FM20" s="234">
        <f t="shared" si="206"/>
        <v>8</v>
      </c>
      <c r="FN20" s="235" t="str">
        <f t="shared" si="138"/>
        <v/>
      </c>
      <c r="FO20" s="236" t="str">
        <f>IFERROR(+VLOOKUP(FN20,'Referencia Parámetros'!$A$2:$B$18,2),"")</f>
        <v/>
      </c>
      <c r="FP20" s="1"/>
      <c r="FQ20" s="1"/>
      <c r="FR20" s="136" t="str">
        <f t="shared" si="58"/>
        <v>Completar</v>
      </c>
      <c r="FS20" s="134"/>
      <c r="FT20" s="134"/>
      <c r="FU20" s="134"/>
      <c r="FV20" s="136" t="str">
        <f t="shared" si="59"/>
        <v>Completar</v>
      </c>
      <c r="FW20" s="137" t="str">
        <f t="shared" si="60"/>
        <v>Completar</v>
      </c>
      <c r="FX20" s="137" t="str">
        <f t="shared" si="61"/>
        <v>Completar</v>
      </c>
      <c r="FY20" s="135"/>
      <c r="FZ20" s="136" t="str">
        <f t="shared" si="62"/>
        <v>Completar</v>
      </c>
      <c r="GA20" s="237">
        <f t="shared" si="207"/>
        <v>0</v>
      </c>
      <c r="GB20" s="238">
        <f t="shared" si="208"/>
        <v>0</v>
      </c>
      <c r="GC20" s="239" t="e">
        <f>IF(GB20&gt;20*FO20,'Referencia Parámetros'!$D$20,IF(GB20&gt;10*FO20,'Referencia Parámetros'!$D$21,IF(GB20&gt;5*FO20,'Referencia Parámetros'!$D$22, IF(GB20&gt;1,'Referencia Parámetros'!$D$23,"NO APLICA"))))</f>
        <v>#VALUE!</v>
      </c>
      <c r="GD20" s="240" t="e">
        <f t="shared" si="209"/>
        <v>#VALUE!</v>
      </c>
      <c r="GE20" s="241">
        <f t="shared" si="141"/>
        <v>0</v>
      </c>
      <c r="GF20" s="234">
        <f t="shared" si="210"/>
        <v>0</v>
      </c>
      <c r="GG20" s="234">
        <f t="shared" si="142"/>
        <v>0</v>
      </c>
      <c r="GH20" s="234">
        <f t="shared" si="211"/>
        <v>0</v>
      </c>
      <c r="GI20" s="242">
        <f t="shared" si="212"/>
        <v>0</v>
      </c>
      <c r="GK20" s="234">
        <f t="shared" si="213"/>
        <v>8</v>
      </c>
      <c r="GL20" s="235" t="str">
        <f t="shared" si="143"/>
        <v/>
      </c>
      <c r="GM20" s="236" t="str">
        <f>IFERROR(+VLOOKUP(GL20,'Referencia Parámetros'!$A$2:$B$18,2),"")</f>
        <v/>
      </c>
      <c r="GN20" s="1"/>
      <c r="GO20" s="1"/>
      <c r="GP20" s="136" t="str">
        <f t="shared" si="67"/>
        <v>Completar</v>
      </c>
      <c r="GQ20" s="134"/>
      <c r="GR20" s="134"/>
      <c r="GS20" s="134"/>
      <c r="GT20" s="136" t="str">
        <f t="shared" si="68"/>
        <v>Completar</v>
      </c>
      <c r="GU20" s="137" t="str">
        <f t="shared" si="69"/>
        <v>Completar</v>
      </c>
      <c r="GV20" s="137" t="str">
        <f t="shared" si="70"/>
        <v>Completar</v>
      </c>
      <c r="GW20" s="135"/>
      <c r="GX20" s="136" t="str">
        <f t="shared" si="71"/>
        <v>Completar</v>
      </c>
      <c r="GY20" s="237">
        <f t="shared" si="214"/>
        <v>0</v>
      </c>
      <c r="GZ20" s="238">
        <f t="shared" si="215"/>
        <v>0</v>
      </c>
      <c r="HA20" s="239" t="str">
        <f>IFERROR(IF(GZ20&gt;20*GM20,'Referencia Parámetros'!$D$20,IF(GZ20&gt;10*GM20,'Referencia Parámetros'!$D$21,IF(GZ20&gt;5*GM20,'Referencia Parámetros'!$D$22, IF(GZ20&gt;1,'Referencia Parámetros'!$D$23,"NO APLICA")))),"")</f>
        <v/>
      </c>
      <c r="HB20" s="240" t="str">
        <f t="shared" si="145"/>
        <v/>
      </c>
      <c r="HC20" s="241">
        <f t="shared" si="146"/>
        <v>0</v>
      </c>
      <c r="HD20" s="234">
        <f t="shared" si="216"/>
        <v>0</v>
      </c>
      <c r="HE20" s="234">
        <f t="shared" si="147"/>
        <v>0</v>
      </c>
      <c r="HF20" s="234">
        <f t="shared" si="217"/>
        <v>0</v>
      </c>
      <c r="HG20" s="242">
        <f t="shared" si="218"/>
        <v>0</v>
      </c>
      <c r="HI20" s="234">
        <f t="shared" si="219"/>
        <v>8</v>
      </c>
      <c r="HJ20" s="235" t="str">
        <f t="shared" si="148"/>
        <v/>
      </c>
      <c r="HK20" s="236" t="str">
        <f>IFERROR(+VLOOKUP(HJ20,'Referencia Parámetros'!$A$2:$B$18,2),"")</f>
        <v/>
      </c>
      <c r="HL20" s="1"/>
      <c r="HM20" s="1"/>
      <c r="HN20" s="136" t="str">
        <f t="shared" si="76"/>
        <v>Completar</v>
      </c>
      <c r="HO20" s="134"/>
      <c r="HP20" s="134"/>
      <c r="HQ20" s="134"/>
      <c r="HR20" s="136" t="str">
        <f t="shared" si="77"/>
        <v>Completar</v>
      </c>
      <c r="HS20" s="137" t="str">
        <f t="shared" si="78"/>
        <v>Completar</v>
      </c>
      <c r="HT20" s="137" t="str">
        <f t="shared" si="79"/>
        <v>Completar</v>
      </c>
      <c r="HU20" s="135"/>
      <c r="HV20" s="136" t="str">
        <f t="shared" si="80"/>
        <v>Completar</v>
      </c>
      <c r="HW20" s="237">
        <f t="shared" si="220"/>
        <v>0</v>
      </c>
      <c r="HX20" s="238">
        <f t="shared" si="221"/>
        <v>0</v>
      </c>
      <c r="HY20" s="239" t="str">
        <f>IFERROR(IF(HX20&gt;20*HK20,'Referencia Parámetros'!$D$20,IF(HX20&gt;10*HK20,'Referencia Parámetros'!$D$21,IF(HX20&gt;5*HK20,'Referencia Parámetros'!$D$22, IF(HX20&gt;1,'Referencia Parámetros'!$D$23,"NO APLICA")))),"")</f>
        <v/>
      </c>
      <c r="HZ20" s="240" t="str">
        <f t="shared" si="150"/>
        <v/>
      </c>
      <c r="IA20" s="241">
        <f t="shared" si="151"/>
        <v>0</v>
      </c>
      <c r="IB20" s="234">
        <f t="shared" si="222"/>
        <v>0</v>
      </c>
      <c r="IC20" s="234">
        <f t="shared" si="152"/>
        <v>0</v>
      </c>
      <c r="ID20" s="234">
        <f t="shared" si="223"/>
        <v>0</v>
      </c>
      <c r="IE20" s="242">
        <f t="shared" si="224"/>
        <v>0</v>
      </c>
      <c r="IG20" s="234">
        <f t="shared" si="225"/>
        <v>8</v>
      </c>
      <c r="IH20" s="235" t="str">
        <f t="shared" si="153"/>
        <v/>
      </c>
      <c r="II20" s="236" t="str">
        <f>IFERROR(+VLOOKUP(IH20,'Referencia Parámetros'!$A$2:$B$18,2),"")</f>
        <v/>
      </c>
      <c r="IJ20" s="1"/>
      <c r="IK20" s="1"/>
      <c r="IL20" s="136" t="str">
        <f t="shared" si="85"/>
        <v>Completar</v>
      </c>
      <c r="IM20" s="134"/>
      <c r="IN20" s="134"/>
      <c r="IO20" s="134"/>
      <c r="IP20" s="136" t="str">
        <f t="shared" si="86"/>
        <v>Completar</v>
      </c>
      <c r="IQ20" s="137" t="str">
        <f t="shared" si="87"/>
        <v>Completar</v>
      </c>
      <c r="IR20" s="137" t="str">
        <f t="shared" si="88"/>
        <v>Completar</v>
      </c>
      <c r="IS20" s="135"/>
      <c r="IT20" s="136" t="str">
        <f t="shared" si="89"/>
        <v>Completar</v>
      </c>
      <c r="IU20" s="237">
        <f t="shared" si="226"/>
        <v>0</v>
      </c>
      <c r="IV20" s="238">
        <f t="shared" si="227"/>
        <v>0</v>
      </c>
      <c r="IW20" s="239" t="str">
        <f>IFERROR(IF(IV20&gt;20*II20,'Referencia Parámetros'!$D$20,IF(IV20&gt;10*II20,'Referencia Parámetros'!$D$21,IF(IV20&gt;5*II20,'Referencia Parámetros'!$D$22, IF(IV20&gt;1,'Referencia Parámetros'!$D$23,"NO APLICA")))),"")</f>
        <v/>
      </c>
      <c r="IX20" s="240" t="str">
        <f t="shared" si="155"/>
        <v/>
      </c>
      <c r="IY20" s="241">
        <f t="shared" si="156"/>
        <v>0</v>
      </c>
      <c r="IZ20" s="234">
        <f t="shared" si="228"/>
        <v>0</v>
      </c>
      <c r="JA20" s="234">
        <f t="shared" si="157"/>
        <v>0</v>
      </c>
      <c r="JB20" s="234">
        <f t="shared" si="229"/>
        <v>0</v>
      </c>
      <c r="JC20" s="242">
        <f t="shared" si="230"/>
        <v>0</v>
      </c>
      <c r="JD20" s="198"/>
      <c r="JE20" s="234">
        <f t="shared" si="231"/>
        <v>8</v>
      </c>
      <c r="JF20" s="235" t="str">
        <f t="shared" si="158"/>
        <v/>
      </c>
      <c r="JG20" s="236" t="str">
        <f>IFERROR(+VLOOKUP(JF20,'Referencia Parámetros'!$A$2:$B$18,2),"")</f>
        <v/>
      </c>
      <c r="JH20" s="1"/>
      <c r="JI20" s="1"/>
      <c r="JJ20" s="136" t="str">
        <f t="shared" si="94"/>
        <v>Completar</v>
      </c>
      <c r="JK20" s="134"/>
      <c r="JL20" s="134"/>
      <c r="JM20" s="134"/>
      <c r="JN20" s="136" t="str">
        <f t="shared" si="95"/>
        <v>Completar</v>
      </c>
      <c r="JO20" s="137" t="str">
        <f t="shared" si="96"/>
        <v>Completar</v>
      </c>
      <c r="JP20" s="137" t="str">
        <f t="shared" si="97"/>
        <v>Completar</v>
      </c>
      <c r="JQ20" s="135"/>
      <c r="JR20" s="136" t="str">
        <f t="shared" si="98"/>
        <v>Completar</v>
      </c>
      <c r="JS20" s="237">
        <f t="shared" si="232"/>
        <v>0</v>
      </c>
      <c r="JT20" s="238">
        <f t="shared" si="233"/>
        <v>0</v>
      </c>
      <c r="JU20" s="239" t="str">
        <f>IFERROR(IF(JT20&gt;20*JG20,'Referencia Parámetros'!$D$20,IF(JT20&gt;10*JG20,'Referencia Parámetros'!$D$21,IF(JT20&gt;5*JG20,'Referencia Parámetros'!$D$22, IF(JT20&gt;1,'Referencia Parámetros'!$D$23,"NO APLICA")))),"")</f>
        <v/>
      </c>
      <c r="JV20" s="240" t="str">
        <f t="shared" si="160"/>
        <v/>
      </c>
      <c r="JW20" s="241">
        <f t="shared" si="161"/>
        <v>0</v>
      </c>
      <c r="JX20" s="234">
        <f t="shared" si="234"/>
        <v>0</v>
      </c>
      <c r="JY20" s="234">
        <f t="shared" si="162"/>
        <v>0</v>
      </c>
      <c r="JZ20" s="234">
        <f t="shared" si="235"/>
        <v>0</v>
      </c>
      <c r="KA20" s="242">
        <f t="shared" si="236"/>
        <v>0</v>
      </c>
      <c r="LN20" s="244">
        <v>2</v>
      </c>
    </row>
    <row r="21" spans="1:326" x14ac:dyDescent="0.25">
      <c r="A21" s="234">
        <f t="shared" si="163"/>
        <v>9</v>
      </c>
      <c r="B21" s="235" t="str">
        <f t="shared" si="164"/>
        <v/>
      </c>
      <c r="C21" s="236" t="str">
        <f>+IFERROR(VLOOKUP(B21,'Referencia Parámetros'!$A$2:$B$18,2),"")</f>
        <v/>
      </c>
      <c r="D21" s="1"/>
      <c r="E21" s="1"/>
      <c r="F21" s="136" t="str">
        <f>IFERROR(+VLOOKUP(D21,'Año 2'!JH$13:JJ$112,3,FALSE),"Completar")</f>
        <v>Completar</v>
      </c>
      <c r="G21" s="134"/>
      <c r="H21" s="134"/>
      <c r="I21" s="134"/>
      <c r="J21" s="136" t="str">
        <f>+IFERROR(VLOOKUP(D21,'Año 2'!JH$13:JR$112,7,0),"Completar")</f>
        <v>Completar</v>
      </c>
      <c r="K21" s="137" t="str">
        <f>IFERROR(VLOOKUP(D21,'Año 2'!JH$13:JR$112,8,FALSE),"Completar")</f>
        <v>Completar</v>
      </c>
      <c r="L21" s="137" t="str">
        <f>IFERROR(VLOOKUP(D21,'Año 2'!JH$13:JR$112,9,FALSE),"Completar")</f>
        <v>Completar</v>
      </c>
      <c r="M21" s="135"/>
      <c r="N21" s="136" t="str">
        <f>IFERROR(VLOOKUP(D21,'Año 2'!JH$13:JR$112,11,FALSE),"Completar")</f>
        <v>Completar</v>
      </c>
      <c r="O21" s="237">
        <f t="shared" si="165"/>
        <v>0</v>
      </c>
      <c r="P21" s="238">
        <f t="shared" si="166"/>
        <v>0</v>
      </c>
      <c r="Q21" s="239" t="str">
        <f>IFERROR(IF(P21&gt;20*C21,'Referencia Parámetros'!$D$20,IF(P21&gt;10*C21,'Referencia Parámetros'!$D$21,IF(P21&gt;5*C21,'Referencia Parámetros'!$D$22, IF(P21&gt;1,'Referencia Parámetros'!$D$23,"NO APLICA")))),"")</f>
        <v/>
      </c>
      <c r="R21" s="240" t="str">
        <f t="shared" si="105"/>
        <v/>
      </c>
      <c r="S21" s="241">
        <f t="shared" si="106"/>
        <v>0</v>
      </c>
      <c r="T21" s="234">
        <f t="shared" si="167"/>
        <v>0</v>
      </c>
      <c r="U21" s="234">
        <f t="shared" si="107"/>
        <v>0</v>
      </c>
      <c r="V21" s="234">
        <f t="shared" si="168"/>
        <v>0</v>
      </c>
      <c r="W21" s="242">
        <f t="shared" si="169"/>
        <v>0</v>
      </c>
      <c r="Y21" s="234">
        <f t="shared" si="170"/>
        <v>9</v>
      </c>
      <c r="Z21" s="235" t="str">
        <f t="shared" si="108"/>
        <v/>
      </c>
      <c r="AA21" s="236" t="str">
        <f>IFERROR(+VLOOKUP(Z21,'Referencia Parámetros'!$A$2:$B$18,2),"")</f>
        <v/>
      </c>
      <c r="AB21" s="1"/>
      <c r="AC21" s="1"/>
      <c r="AD21" s="136" t="str">
        <f t="shared" si="4"/>
        <v>Completar</v>
      </c>
      <c r="AE21" s="134"/>
      <c r="AF21" s="134"/>
      <c r="AG21" s="134"/>
      <c r="AH21" s="136" t="str">
        <f t="shared" si="5"/>
        <v>Completar</v>
      </c>
      <c r="AI21" s="137" t="str">
        <f t="shared" si="6"/>
        <v>Completar</v>
      </c>
      <c r="AJ21" s="137" t="str">
        <f t="shared" si="7"/>
        <v>Completar</v>
      </c>
      <c r="AK21" s="135"/>
      <c r="AL21" s="136" t="str">
        <f t="shared" si="8"/>
        <v>Completar</v>
      </c>
      <c r="AM21" s="237">
        <f t="shared" si="171"/>
        <v>0</v>
      </c>
      <c r="AN21" s="238">
        <f t="shared" si="172"/>
        <v>0</v>
      </c>
      <c r="AO21" s="239" t="str">
        <f>IFERROR(IF(AN21&gt;20*AA21,'Referencia Parámetros'!$D$20,IF(AN21&gt;10*AA21,'Referencia Parámetros'!$D$21,IF(AN21&gt;5*AA21,'Referencia Parámetros'!$D$22, IF(AN21&gt;1,'Referencia Parámetros'!$D$23,"NO APLICA")))),"")</f>
        <v/>
      </c>
      <c r="AP21" s="240" t="str">
        <f t="shared" si="110"/>
        <v/>
      </c>
      <c r="AQ21" s="241">
        <f t="shared" si="111"/>
        <v>0</v>
      </c>
      <c r="AR21" s="234">
        <f t="shared" si="173"/>
        <v>0</v>
      </c>
      <c r="AS21" s="234">
        <f t="shared" si="112"/>
        <v>0</v>
      </c>
      <c r="AT21" s="234">
        <f t="shared" si="174"/>
        <v>0</v>
      </c>
      <c r="AU21" s="242">
        <f t="shared" si="175"/>
        <v>0</v>
      </c>
      <c r="AW21" s="234">
        <f t="shared" si="176"/>
        <v>9</v>
      </c>
      <c r="AX21" s="235" t="str">
        <f t="shared" si="113"/>
        <v/>
      </c>
      <c r="AY21" s="236" t="str">
        <f>IFERROR(+VLOOKUP(AX21,'Referencia Parámetros'!$A$2:$B$18,2),"")</f>
        <v/>
      </c>
      <c r="AZ21" s="1"/>
      <c r="BA21" s="1"/>
      <c r="BB21" s="136" t="str">
        <f t="shared" si="13"/>
        <v>Completar</v>
      </c>
      <c r="BC21" s="134"/>
      <c r="BD21" s="134"/>
      <c r="BE21" s="134"/>
      <c r="BF21" s="136" t="str">
        <f t="shared" si="14"/>
        <v>Completar</v>
      </c>
      <c r="BG21" s="137" t="str">
        <f t="shared" si="15"/>
        <v>Completar</v>
      </c>
      <c r="BH21" s="137" t="str">
        <f t="shared" si="16"/>
        <v>Completar</v>
      </c>
      <c r="BI21" s="135"/>
      <c r="BJ21" s="136" t="str">
        <f t="shared" si="17"/>
        <v>Completar</v>
      </c>
      <c r="BK21" s="237">
        <f t="shared" si="177"/>
        <v>0</v>
      </c>
      <c r="BL21" s="238">
        <f t="shared" si="178"/>
        <v>0</v>
      </c>
      <c r="BM21" s="239" t="str">
        <f>IFERROR(IF(BL21&gt;20*AY21,'Referencia Parámetros'!$D$20,IF(BL21&gt;10*AY21,'Referencia Parámetros'!$D$21,IF(BL21&gt;5*AY21,'Referencia Parámetros'!$D$22, IF(BL21&gt;1,'Referencia Parámetros'!$D$23,"NO APLICA")))),"")</f>
        <v/>
      </c>
      <c r="BN21" s="240" t="str">
        <f t="shared" si="115"/>
        <v/>
      </c>
      <c r="BO21" s="241">
        <f t="shared" si="116"/>
        <v>0</v>
      </c>
      <c r="BP21" s="234">
        <f t="shared" si="179"/>
        <v>0</v>
      </c>
      <c r="BQ21" s="234">
        <f t="shared" si="117"/>
        <v>0</v>
      </c>
      <c r="BR21" s="234">
        <f t="shared" si="180"/>
        <v>0</v>
      </c>
      <c r="BS21" s="242">
        <f t="shared" si="181"/>
        <v>0</v>
      </c>
      <c r="BU21" s="234">
        <f t="shared" si="182"/>
        <v>9</v>
      </c>
      <c r="BV21" s="235" t="str">
        <f t="shared" si="118"/>
        <v/>
      </c>
      <c r="BW21" s="236" t="str">
        <f>IFERROR(+VLOOKUP(BV21,'Referencia Parámetros'!$A$2:$B$18,2),"")</f>
        <v/>
      </c>
      <c r="BX21" s="1"/>
      <c r="BY21" s="1"/>
      <c r="BZ21" s="136" t="str">
        <f t="shared" si="22"/>
        <v>Completar</v>
      </c>
      <c r="CA21" s="134"/>
      <c r="CB21" s="134"/>
      <c r="CC21" s="134"/>
      <c r="CD21" s="136" t="str">
        <f t="shared" si="23"/>
        <v>Completar</v>
      </c>
      <c r="CE21" s="137" t="str">
        <f t="shared" si="24"/>
        <v>Completar</v>
      </c>
      <c r="CF21" s="137" t="str">
        <f t="shared" si="25"/>
        <v>Completar</v>
      </c>
      <c r="CG21" s="135"/>
      <c r="CH21" s="136" t="str">
        <f t="shared" si="26"/>
        <v>Completar</v>
      </c>
      <c r="CI21" s="237">
        <f t="shared" si="183"/>
        <v>0</v>
      </c>
      <c r="CJ21" s="238">
        <f t="shared" si="184"/>
        <v>0</v>
      </c>
      <c r="CK21" s="239" t="str">
        <f>IFERROR(IF(CJ21&gt;20*BW21,'Referencia Parámetros'!$D$20,IF(CJ21&gt;10*BW21,'Referencia Parámetros'!$D$21,IF(CJ21&gt;5*BW21,'Referencia Parámetros'!$D$22, IF(CJ21&gt;1,'Referencia Parámetros'!$D$23,"NO APLICA")))),"")</f>
        <v/>
      </c>
      <c r="CL21" s="240" t="str">
        <f t="shared" si="120"/>
        <v/>
      </c>
      <c r="CM21" s="241">
        <f t="shared" si="121"/>
        <v>0</v>
      </c>
      <c r="CN21" s="234">
        <f t="shared" si="185"/>
        <v>0</v>
      </c>
      <c r="CO21" s="234">
        <f t="shared" si="122"/>
        <v>0</v>
      </c>
      <c r="CP21" s="234">
        <f t="shared" si="186"/>
        <v>0</v>
      </c>
      <c r="CQ21" s="242">
        <f t="shared" si="187"/>
        <v>0</v>
      </c>
      <c r="CS21" s="234">
        <f t="shared" si="188"/>
        <v>9</v>
      </c>
      <c r="CT21" s="235" t="str">
        <f t="shared" si="123"/>
        <v/>
      </c>
      <c r="CU21" s="236" t="str">
        <f>IFERROR(+VLOOKUP(CT21,'Referencia Parámetros'!$A$2:$B$18,2),"")</f>
        <v/>
      </c>
      <c r="CV21" s="1"/>
      <c r="CW21" s="1"/>
      <c r="CX21" s="136" t="str">
        <f t="shared" si="31"/>
        <v>Completar</v>
      </c>
      <c r="CY21" s="134"/>
      <c r="CZ21" s="134"/>
      <c r="DA21" s="134"/>
      <c r="DB21" s="136" t="str">
        <f t="shared" si="32"/>
        <v>Completar</v>
      </c>
      <c r="DC21" s="137" t="str">
        <f t="shared" si="33"/>
        <v>Completar</v>
      </c>
      <c r="DD21" s="137" t="str">
        <f t="shared" si="34"/>
        <v>Completar</v>
      </c>
      <c r="DE21" s="135"/>
      <c r="DF21" s="136" t="str">
        <f t="shared" si="35"/>
        <v>Completar</v>
      </c>
      <c r="DG21" s="237">
        <f t="shared" si="189"/>
        <v>0</v>
      </c>
      <c r="DH21" s="238">
        <f t="shared" si="190"/>
        <v>0</v>
      </c>
      <c r="DI21" s="239" t="str">
        <f>IFERROR(IF(DH21&gt;20*CU21,'Referencia Parámetros'!$D$20,IF(DH21&gt;10*CU21,'Referencia Parámetros'!$D$21,IF(DH21&gt;5*CU21,'Referencia Parámetros'!$D$22, IF(DH21&gt;1,'Referencia Parámetros'!$D$23,"NO APLICA")))),"")</f>
        <v/>
      </c>
      <c r="DJ21" s="240" t="str">
        <f t="shared" si="125"/>
        <v/>
      </c>
      <c r="DK21" s="241">
        <f t="shared" si="126"/>
        <v>0</v>
      </c>
      <c r="DL21" s="234">
        <f t="shared" si="191"/>
        <v>0</v>
      </c>
      <c r="DM21" s="234">
        <f t="shared" si="127"/>
        <v>0</v>
      </c>
      <c r="DN21" s="234">
        <f t="shared" si="192"/>
        <v>0</v>
      </c>
      <c r="DO21" s="242">
        <f t="shared" si="193"/>
        <v>0</v>
      </c>
      <c r="DQ21" s="234">
        <f t="shared" si="194"/>
        <v>9</v>
      </c>
      <c r="DR21" s="235" t="str">
        <f t="shared" si="128"/>
        <v/>
      </c>
      <c r="DS21" s="236" t="str">
        <f>IFERROR(+VLOOKUP(DR21,'Referencia Parámetros'!$A$2:$B$18,2),"")</f>
        <v/>
      </c>
      <c r="DT21" s="1"/>
      <c r="DU21" s="1"/>
      <c r="DV21" s="136" t="str">
        <f t="shared" si="40"/>
        <v>Completar</v>
      </c>
      <c r="DW21" s="134"/>
      <c r="DX21" s="134"/>
      <c r="DY21" s="134"/>
      <c r="DZ21" s="136" t="str">
        <f t="shared" si="41"/>
        <v>Completar</v>
      </c>
      <c r="EA21" s="137" t="str">
        <f t="shared" si="42"/>
        <v>Completar</v>
      </c>
      <c r="EB21" s="137" t="str">
        <f t="shared" si="43"/>
        <v>Completar</v>
      </c>
      <c r="EC21" s="135"/>
      <c r="ED21" s="136" t="str">
        <f t="shared" si="44"/>
        <v>Completar</v>
      </c>
      <c r="EE21" s="237">
        <f t="shared" si="195"/>
        <v>0</v>
      </c>
      <c r="EF21" s="238">
        <f t="shared" si="196"/>
        <v>0</v>
      </c>
      <c r="EG21" s="239" t="str">
        <f>IFERROR(IF(EF21&gt;20*DS21,'Referencia Parámetros'!$D$20,IF(EF21&gt;10*DS21,'Referencia Parámetros'!$D$21,IF(EF21&gt;5*DS21,'Referencia Parámetros'!$D$22, IF(EF21&gt;1,'Referencia Parámetros'!$D$23,"NO APLICA")))),"")</f>
        <v/>
      </c>
      <c r="EH21" s="240" t="str">
        <f t="shared" si="130"/>
        <v/>
      </c>
      <c r="EI21" s="241">
        <f t="shared" si="131"/>
        <v>0</v>
      </c>
      <c r="EJ21" s="234">
        <f t="shared" si="197"/>
        <v>0</v>
      </c>
      <c r="EK21" s="234">
        <f t="shared" si="132"/>
        <v>0</v>
      </c>
      <c r="EL21" s="234">
        <f t="shared" si="198"/>
        <v>0</v>
      </c>
      <c r="EM21" s="242">
        <f t="shared" si="199"/>
        <v>0</v>
      </c>
      <c r="EO21" s="234">
        <f t="shared" si="200"/>
        <v>9</v>
      </c>
      <c r="EP21" s="235" t="str">
        <f t="shared" si="133"/>
        <v/>
      </c>
      <c r="EQ21" s="236" t="str">
        <f>IFERROR(+VLOOKUP(EP21,'Referencia Parámetros'!$A$2:$B$18,2),"")</f>
        <v/>
      </c>
      <c r="ER21" s="1"/>
      <c r="ES21" s="1"/>
      <c r="ET21" s="136" t="str">
        <f t="shared" si="49"/>
        <v>Completar</v>
      </c>
      <c r="EU21" s="134"/>
      <c r="EV21" s="134"/>
      <c r="EW21" s="134"/>
      <c r="EX21" s="136" t="str">
        <f t="shared" si="50"/>
        <v>Completar</v>
      </c>
      <c r="EY21" s="137" t="str">
        <f t="shared" si="51"/>
        <v>Completar</v>
      </c>
      <c r="EZ21" s="137" t="str">
        <f t="shared" si="52"/>
        <v>Completar</v>
      </c>
      <c r="FA21" s="135"/>
      <c r="FB21" s="136" t="str">
        <f t="shared" si="53"/>
        <v>Completar</v>
      </c>
      <c r="FC21" s="237">
        <f t="shared" si="201"/>
        <v>0</v>
      </c>
      <c r="FD21" s="238">
        <f t="shared" si="202"/>
        <v>0</v>
      </c>
      <c r="FE21" s="239" t="str">
        <f>IFERROR(IF(FD21&gt;20*EQ21,'Referencia Parámetros'!$D$20,IF(FD21&gt;10*EQ21,'Referencia Parámetros'!$D$21,IF(FD21&gt;5*EQ21,'Referencia Parámetros'!$D$22, IF(FD21&gt;1,'Referencia Parámetros'!$D$23,"NO APLICA")))),"")</f>
        <v/>
      </c>
      <c r="FF21" s="240" t="str">
        <f t="shared" si="135"/>
        <v/>
      </c>
      <c r="FG21" s="241">
        <f t="shared" si="136"/>
        <v>0</v>
      </c>
      <c r="FH21" s="234">
        <f t="shared" si="203"/>
        <v>0</v>
      </c>
      <c r="FI21" s="234">
        <f t="shared" si="137"/>
        <v>0</v>
      </c>
      <c r="FJ21" s="234">
        <f t="shared" si="204"/>
        <v>0</v>
      </c>
      <c r="FK21" s="242">
        <f t="shared" si="205"/>
        <v>0</v>
      </c>
      <c r="FM21" s="234">
        <f t="shared" si="206"/>
        <v>9</v>
      </c>
      <c r="FN21" s="235" t="str">
        <f t="shared" si="138"/>
        <v/>
      </c>
      <c r="FO21" s="236" t="str">
        <f>IFERROR(+VLOOKUP(FN21,'Referencia Parámetros'!$A$2:$B$18,2),"")</f>
        <v/>
      </c>
      <c r="FP21" s="1"/>
      <c r="FQ21" s="1"/>
      <c r="FR21" s="136" t="str">
        <f t="shared" si="58"/>
        <v>Completar</v>
      </c>
      <c r="FS21" s="134"/>
      <c r="FT21" s="134"/>
      <c r="FU21" s="134"/>
      <c r="FV21" s="136" t="str">
        <f t="shared" si="59"/>
        <v>Completar</v>
      </c>
      <c r="FW21" s="137" t="str">
        <f t="shared" si="60"/>
        <v>Completar</v>
      </c>
      <c r="FX21" s="137" t="str">
        <f t="shared" si="61"/>
        <v>Completar</v>
      </c>
      <c r="FY21" s="135"/>
      <c r="FZ21" s="136" t="str">
        <f t="shared" si="62"/>
        <v>Completar</v>
      </c>
      <c r="GA21" s="237">
        <f t="shared" si="207"/>
        <v>0</v>
      </c>
      <c r="GB21" s="238">
        <f t="shared" si="208"/>
        <v>0</v>
      </c>
      <c r="GC21" s="239" t="e">
        <f>IF(GB21&gt;20*FO21,'Referencia Parámetros'!$D$20,IF(GB21&gt;10*FO21,'Referencia Parámetros'!$D$21,IF(GB21&gt;5*FO21,'Referencia Parámetros'!$D$22, IF(GB21&gt;1,'Referencia Parámetros'!$D$23,"NO APLICA"))))</f>
        <v>#VALUE!</v>
      </c>
      <c r="GD21" s="240" t="e">
        <f t="shared" si="209"/>
        <v>#VALUE!</v>
      </c>
      <c r="GE21" s="241">
        <f t="shared" si="141"/>
        <v>0</v>
      </c>
      <c r="GF21" s="234">
        <f t="shared" si="210"/>
        <v>0</v>
      </c>
      <c r="GG21" s="234">
        <f t="shared" si="142"/>
        <v>0</v>
      </c>
      <c r="GH21" s="234">
        <f t="shared" si="211"/>
        <v>0</v>
      </c>
      <c r="GI21" s="242">
        <f t="shared" si="212"/>
        <v>0</v>
      </c>
      <c r="GK21" s="234">
        <f t="shared" si="213"/>
        <v>9</v>
      </c>
      <c r="GL21" s="235" t="str">
        <f t="shared" si="143"/>
        <v/>
      </c>
      <c r="GM21" s="236" t="str">
        <f>IFERROR(+VLOOKUP(GL21,'Referencia Parámetros'!$A$2:$B$18,2),"")</f>
        <v/>
      </c>
      <c r="GN21" s="1"/>
      <c r="GO21" s="1"/>
      <c r="GP21" s="136" t="str">
        <f t="shared" si="67"/>
        <v>Completar</v>
      </c>
      <c r="GQ21" s="134"/>
      <c r="GR21" s="134"/>
      <c r="GS21" s="134"/>
      <c r="GT21" s="136" t="str">
        <f t="shared" si="68"/>
        <v>Completar</v>
      </c>
      <c r="GU21" s="137" t="str">
        <f t="shared" si="69"/>
        <v>Completar</v>
      </c>
      <c r="GV21" s="137" t="str">
        <f t="shared" si="70"/>
        <v>Completar</v>
      </c>
      <c r="GW21" s="135"/>
      <c r="GX21" s="136" t="str">
        <f t="shared" si="71"/>
        <v>Completar</v>
      </c>
      <c r="GY21" s="237">
        <f t="shared" si="214"/>
        <v>0</v>
      </c>
      <c r="GZ21" s="238">
        <f t="shared" si="215"/>
        <v>0</v>
      </c>
      <c r="HA21" s="239" t="str">
        <f>IFERROR(IF(GZ21&gt;20*GM21,'Referencia Parámetros'!$D$20,IF(GZ21&gt;10*GM21,'Referencia Parámetros'!$D$21,IF(GZ21&gt;5*GM21,'Referencia Parámetros'!$D$22, IF(GZ21&gt;1,'Referencia Parámetros'!$D$23,"NO APLICA")))),"")</f>
        <v/>
      </c>
      <c r="HB21" s="240" t="str">
        <f t="shared" si="145"/>
        <v/>
      </c>
      <c r="HC21" s="241">
        <f t="shared" si="146"/>
        <v>0</v>
      </c>
      <c r="HD21" s="234">
        <f t="shared" si="216"/>
        <v>0</v>
      </c>
      <c r="HE21" s="234">
        <f t="shared" si="147"/>
        <v>0</v>
      </c>
      <c r="HF21" s="234">
        <f t="shared" si="217"/>
        <v>0</v>
      </c>
      <c r="HG21" s="242">
        <f t="shared" si="218"/>
        <v>0</v>
      </c>
      <c r="HI21" s="234">
        <f t="shared" si="219"/>
        <v>9</v>
      </c>
      <c r="HJ21" s="235" t="str">
        <f t="shared" si="148"/>
        <v/>
      </c>
      <c r="HK21" s="236" t="str">
        <f>IFERROR(+VLOOKUP(HJ21,'Referencia Parámetros'!$A$2:$B$18,2),"")</f>
        <v/>
      </c>
      <c r="HL21" s="1"/>
      <c r="HM21" s="1"/>
      <c r="HN21" s="136" t="str">
        <f t="shared" si="76"/>
        <v>Completar</v>
      </c>
      <c r="HO21" s="134"/>
      <c r="HP21" s="134"/>
      <c r="HQ21" s="134"/>
      <c r="HR21" s="136" t="str">
        <f t="shared" si="77"/>
        <v>Completar</v>
      </c>
      <c r="HS21" s="137" t="str">
        <f t="shared" si="78"/>
        <v>Completar</v>
      </c>
      <c r="HT21" s="137" t="str">
        <f t="shared" si="79"/>
        <v>Completar</v>
      </c>
      <c r="HU21" s="135"/>
      <c r="HV21" s="136" t="str">
        <f t="shared" si="80"/>
        <v>Completar</v>
      </c>
      <c r="HW21" s="237">
        <f t="shared" si="220"/>
        <v>0</v>
      </c>
      <c r="HX21" s="238">
        <f t="shared" si="221"/>
        <v>0</v>
      </c>
      <c r="HY21" s="239" t="str">
        <f>IFERROR(IF(HX21&gt;20*HK21,'Referencia Parámetros'!$D$20,IF(HX21&gt;10*HK21,'Referencia Parámetros'!$D$21,IF(HX21&gt;5*HK21,'Referencia Parámetros'!$D$22, IF(HX21&gt;1,'Referencia Parámetros'!$D$23,"NO APLICA")))),"")</f>
        <v/>
      </c>
      <c r="HZ21" s="240" t="str">
        <f t="shared" si="150"/>
        <v/>
      </c>
      <c r="IA21" s="241">
        <f t="shared" si="151"/>
        <v>0</v>
      </c>
      <c r="IB21" s="234">
        <f t="shared" si="222"/>
        <v>0</v>
      </c>
      <c r="IC21" s="234">
        <f t="shared" si="152"/>
        <v>0</v>
      </c>
      <c r="ID21" s="234">
        <f t="shared" si="223"/>
        <v>0</v>
      </c>
      <c r="IE21" s="242">
        <f t="shared" si="224"/>
        <v>0</v>
      </c>
      <c r="IG21" s="234">
        <f t="shared" si="225"/>
        <v>9</v>
      </c>
      <c r="IH21" s="235" t="str">
        <f t="shared" si="153"/>
        <v/>
      </c>
      <c r="II21" s="236" t="str">
        <f>IFERROR(+VLOOKUP(IH21,'Referencia Parámetros'!$A$2:$B$18,2),"")</f>
        <v/>
      </c>
      <c r="IJ21" s="1"/>
      <c r="IK21" s="1"/>
      <c r="IL21" s="136" t="str">
        <f t="shared" si="85"/>
        <v>Completar</v>
      </c>
      <c r="IM21" s="134"/>
      <c r="IN21" s="134"/>
      <c r="IO21" s="134"/>
      <c r="IP21" s="136" t="str">
        <f t="shared" si="86"/>
        <v>Completar</v>
      </c>
      <c r="IQ21" s="137" t="str">
        <f t="shared" si="87"/>
        <v>Completar</v>
      </c>
      <c r="IR21" s="137" t="str">
        <f t="shared" si="88"/>
        <v>Completar</v>
      </c>
      <c r="IS21" s="135"/>
      <c r="IT21" s="136" t="str">
        <f t="shared" si="89"/>
        <v>Completar</v>
      </c>
      <c r="IU21" s="237">
        <f t="shared" si="226"/>
        <v>0</v>
      </c>
      <c r="IV21" s="238">
        <f t="shared" si="227"/>
        <v>0</v>
      </c>
      <c r="IW21" s="239" t="str">
        <f>IFERROR(IF(IV21&gt;20*II21,'Referencia Parámetros'!$D$20,IF(IV21&gt;10*II21,'Referencia Parámetros'!$D$21,IF(IV21&gt;5*II21,'Referencia Parámetros'!$D$22, IF(IV21&gt;1,'Referencia Parámetros'!$D$23,"NO APLICA")))),"")</f>
        <v/>
      </c>
      <c r="IX21" s="240" t="str">
        <f t="shared" si="155"/>
        <v/>
      </c>
      <c r="IY21" s="241">
        <f t="shared" si="156"/>
        <v>0</v>
      </c>
      <c r="IZ21" s="234">
        <f t="shared" si="228"/>
        <v>0</v>
      </c>
      <c r="JA21" s="234">
        <f t="shared" si="157"/>
        <v>0</v>
      </c>
      <c r="JB21" s="234">
        <f t="shared" si="229"/>
        <v>0</v>
      </c>
      <c r="JC21" s="242">
        <f t="shared" si="230"/>
        <v>0</v>
      </c>
      <c r="JD21" s="198"/>
      <c r="JE21" s="234">
        <f t="shared" si="231"/>
        <v>9</v>
      </c>
      <c r="JF21" s="235" t="str">
        <f t="shared" si="158"/>
        <v/>
      </c>
      <c r="JG21" s="236" t="str">
        <f>IFERROR(+VLOOKUP(JF21,'Referencia Parámetros'!$A$2:$B$18,2),"")</f>
        <v/>
      </c>
      <c r="JH21" s="1"/>
      <c r="JI21" s="1"/>
      <c r="JJ21" s="136" t="str">
        <f t="shared" si="94"/>
        <v>Completar</v>
      </c>
      <c r="JK21" s="134"/>
      <c r="JL21" s="134"/>
      <c r="JM21" s="134"/>
      <c r="JN21" s="136" t="str">
        <f t="shared" si="95"/>
        <v>Completar</v>
      </c>
      <c r="JO21" s="137" t="str">
        <f t="shared" si="96"/>
        <v>Completar</v>
      </c>
      <c r="JP21" s="137" t="str">
        <f t="shared" si="97"/>
        <v>Completar</v>
      </c>
      <c r="JQ21" s="135"/>
      <c r="JR21" s="136" t="str">
        <f t="shared" si="98"/>
        <v>Completar</v>
      </c>
      <c r="JS21" s="237">
        <f t="shared" si="232"/>
        <v>0</v>
      </c>
      <c r="JT21" s="238">
        <f t="shared" si="233"/>
        <v>0</v>
      </c>
      <c r="JU21" s="239" t="str">
        <f>IFERROR(IF(JT21&gt;20*JG21,'Referencia Parámetros'!$D$20,IF(JT21&gt;10*JG21,'Referencia Parámetros'!$D$21,IF(JT21&gt;5*JG21,'Referencia Parámetros'!$D$22, IF(JT21&gt;1,'Referencia Parámetros'!$D$23,"NO APLICA")))),"")</f>
        <v/>
      </c>
      <c r="JV21" s="240" t="str">
        <f t="shared" si="160"/>
        <v/>
      </c>
      <c r="JW21" s="241">
        <f t="shared" si="161"/>
        <v>0</v>
      </c>
      <c r="JX21" s="234">
        <f t="shared" si="234"/>
        <v>0</v>
      </c>
      <c r="JY21" s="234">
        <f t="shared" si="162"/>
        <v>0</v>
      </c>
      <c r="JZ21" s="234">
        <f t="shared" si="235"/>
        <v>0</v>
      </c>
      <c r="KA21" s="242">
        <f t="shared" si="236"/>
        <v>0</v>
      </c>
      <c r="LN21" s="244">
        <v>2</v>
      </c>
    </row>
    <row r="22" spans="1:326" x14ac:dyDescent="0.25">
      <c r="A22" s="234">
        <f t="shared" si="163"/>
        <v>10</v>
      </c>
      <c r="B22" s="235" t="str">
        <f t="shared" si="164"/>
        <v/>
      </c>
      <c r="C22" s="236" t="str">
        <f>+IFERROR(VLOOKUP(B22,'Referencia Parámetros'!$A$2:$B$18,2),"")</f>
        <v/>
      </c>
      <c r="D22" s="1"/>
      <c r="E22" s="1"/>
      <c r="F22" s="136" t="str">
        <f>IFERROR(+VLOOKUP(D22,'Año 2'!JH$13:JJ$112,3,FALSE),"Completar")</f>
        <v>Completar</v>
      </c>
      <c r="G22" s="134"/>
      <c r="H22" s="134"/>
      <c r="I22" s="134"/>
      <c r="J22" s="136" t="str">
        <f>+IFERROR(VLOOKUP(D22,'Año 2'!JH$13:JR$112,7,0),"Completar")</f>
        <v>Completar</v>
      </c>
      <c r="K22" s="137" t="str">
        <f>IFERROR(VLOOKUP(D22,'Año 2'!JH$13:JR$112,8,FALSE),"Completar")</f>
        <v>Completar</v>
      </c>
      <c r="L22" s="137" t="str">
        <f>IFERROR(VLOOKUP(D22,'Año 2'!JH$13:JR$112,9,FALSE),"Completar")</f>
        <v>Completar</v>
      </c>
      <c r="M22" s="135"/>
      <c r="N22" s="136" t="str">
        <f>IFERROR(VLOOKUP(D22,'Año 2'!JH$13:JR$112,11,FALSE),"Completar")</f>
        <v>Completar</v>
      </c>
      <c r="O22" s="237">
        <f t="shared" si="165"/>
        <v>0</v>
      </c>
      <c r="P22" s="238">
        <f t="shared" si="166"/>
        <v>0</v>
      </c>
      <c r="Q22" s="239" t="str">
        <f>IFERROR(IF(P22&gt;20*C22,'Referencia Parámetros'!$D$20,IF(P22&gt;10*C22,'Referencia Parámetros'!$D$21,IF(P22&gt;5*C22,'Referencia Parámetros'!$D$22, IF(P22&gt;1,'Referencia Parámetros'!$D$23,"NO APLICA")))),"")</f>
        <v/>
      </c>
      <c r="R22" s="240" t="str">
        <f t="shared" si="105"/>
        <v/>
      </c>
      <c r="S22" s="241">
        <f t="shared" si="106"/>
        <v>0</v>
      </c>
      <c r="T22" s="234">
        <f t="shared" si="167"/>
        <v>0</v>
      </c>
      <c r="U22" s="234">
        <f t="shared" si="107"/>
        <v>0</v>
      </c>
      <c r="V22" s="234">
        <f t="shared" si="168"/>
        <v>0</v>
      </c>
      <c r="W22" s="242">
        <f t="shared" si="169"/>
        <v>0</v>
      </c>
      <c r="Y22" s="234">
        <f t="shared" si="170"/>
        <v>10</v>
      </c>
      <c r="Z22" s="235" t="str">
        <f t="shared" si="108"/>
        <v/>
      </c>
      <c r="AA22" s="236" t="str">
        <f>IFERROR(+VLOOKUP(Z22,'Referencia Parámetros'!$A$2:$B$18,2),"")</f>
        <v/>
      </c>
      <c r="AB22" s="1"/>
      <c r="AC22" s="1"/>
      <c r="AD22" s="136" t="str">
        <f t="shared" si="4"/>
        <v>Completar</v>
      </c>
      <c r="AE22" s="134"/>
      <c r="AF22" s="134"/>
      <c r="AG22" s="134"/>
      <c r="AH22" s="136" t="str">
        <f t="shared" si="5"/>
        <v>Completar</v>
      </c>
      <c r="AI22" s="137" t="str">
        <f t="shared" si="6"/>
        <v>Completar</v>
      </c>
      <c r="AJ22" s="137" t="str">
        <f t="shared" si="7"/>
        <v>Completar</v>
      </c>
      <c r="AK22" s="135"/>
      <c r="AL22" s="136" t="str">
        <f t="shared" si="8"/>
        <v>Completar</v>
      </c>
      <c r="AM22" s="237">
        <f t="shared" si="171"/>
        <v>0</v>
      </c>
      <c r="AN22" s="238">
        <f t="shared" si="172"/>
        <v>0</v>
      </c>
      <c r="AO22" s="239" t="str">
        <f>IFERROR(IF(AN22&gt;20*AA22,'Referencia Parámetros'!$D$20,IF(AN22&gt;10*AA22,'Referencia Parámetros'!$D$21,IF(AN22&gt;5*AA22,'Referencia Parámetros'!$D$22, IF(AN22&gt;1,'Referencia Parámetros'!$D$23,"NO APLICA")))),"")</f>
        <v/>
      </c>
      <c r="AP22" s="240" t="str">
        <f t="shared" si="110"/>
        <v/>
      </c>
      <c r="AQ22" s="241">
        <f t="shared" si="111"/>
        <v>0</v>
      </c>
      <c r="AR22" s="234">
        <f t="shared" si="173"/>
        <v>0</v>
      </c>
      <c r="AS22" s="234">
        <f t="shared" si="112"/>
        <v>0</v>
      </c>
      <c r="AT22" s="234">
        <f t="shared" si="174"/>
        <v>0</v>
      </c>
      <c r="AU22" s="242">
        <f t="shared" si="175"/>
        <v>0</v>
      </c>
      <c r="AW22" s="234">
        <f t="shared" si="176"/>
        <v>10</v>
      </c>
      <c r="AX22" s="235" t="str">
        <f t="shared" si="113"/>
        <v/>
      </c>
      <c r="AY22" s="236" t="str">
        <f>IFERROR(+VLOOKUP(AX22,'Referencia Parámetros'!$A$2:$B$18,2),"")</f>
        <v/>
      </c>
      <c r="AZ22" s="1"/>
      <c r="BA22" s="1"/>
      <c r="BB22" s="136" t="str">
        <f t="shared" si="13"/>
        <v>Completar</v>
      </c>
      <c r="BC22" s="134"/>
      <c r="BD22" s="134"/>
      <c r="BE22" s="134"/>
      <c r="BF22" s="136" t="str">
        <f t="shared" si="14"/>
        <v>Completar</v>
      </c>
      <c r="BG22" s="137" t="str">
        <f t="shared" si="15"/>
        <v>Completar</v>
      </c>
      <c r="BH22" s="137" t="str">
        <f t="shared" si="16"/>
        <v>Completar</v>
      </c>
      <c r="BI22" s="135"/>
      <c r="BJ22" s="136" t="str">
        <f t="shared" si="17"/>
        <v>Completar</v>
      </c>
      <c r="BK22" s="237">
        <f t="shared" si="177"/>
        <v>0</v>
      </c>
      <c r="BL22" s="238">
        <f t="shared" si="178"/>
        <v>0</v>
      </c>
      <c r="BM22" s="239" t="str">
        <f>IFERROR(IF(BL22&gt;20*AY22,'Referencia Parámetros'!$D$20,IF(BL22&gt;10*AY22,'Referencia Parámetros'!$D$21,IF(BL22&gt;5*AY22,'Referencia Parámetros'!$D$22, IF(BL22&gt;1,'Referencia Parámetros'!$D$23,"NO APLICA")))),"")</f>
        <v/>
      </c>
      <c r="BN22" s="240" t="str">
        <f t="shared" si="115"/>
        <v/>
      </c>
      <c r="BO22" s="241">
        <f t="shared" si="116"/>
        <v>0</v>
      </c>
      <c r="BP22" s="234">
        <f t="shared" si="179"/>
        <v>0</v>
      </c>
      <c r="BQ22" s="234">
        <f t="shared" si="117"/>
        <v>0</v>
      </c>
      <c r="BR22" s="234">
        <f t="shared" si="180"/>
        <v>0</v>
      </c>
      <c r="BS22" s="242">
        <f t="shared" si="181"/>
        <v>0</v>
      </c>
      <c r="BU22" s="234">
        <f t="shared" si="182"/>
        <v>10</v>
      </c>
      <c r="BV22" s="235" t="str">
        <f t="shared" si="118"/>
        <v/>
      </c>
      <c r="BW22" s="236" t="str">
        <f>IFERROR(+VLOOKUP(BV22,'Referencia Parámetros'!$A$2:$B$18,2),"")</f>
        <v/>
      </c>
      <c r="BX22" s="1"/>
      <c r="BY22" s="1"/>
      <c r="BZ22" s="136" t="str">
        <f t="shared" si="22"/>
        <v>Completar</v>
      </c>
      <c r="CA22" s="134"/>
      <c r="CB22" s="134"/>
      <c r="CC22" s="134"/>
      <c r="CD22" s="136" t="str">
        <f t="shared" si="23"/>
        <v>Completar</v>
      </c>
      <c r="CE22" s="137" t="str">
        <f t="shared" si="24"/>
        <v>Completar</v>
      </c>
      <c r="CF22" s="137" t="str">
        <f t="shared" si="25"/>
        <v>Completar</v>
      </c>
      <c r="CG22" s="135"/>
      <c r="CH22" s="136" t="str">
        <f t="shared" si="26"/>
        <v>Completar</v>
      </c>
      <c r="CI22" s="237">
        <f t="shared" si="183"/>
        <v>0</v>
      </c>
      <c r="CJ22" s="238">
        <f t="shared" si="184"/>
        <v>0</v>
      </c>
      <c r="CK22" s="239" t="str">
        <f>IFERROR(IF(CJ22&gt;20*BW22,'Referencia Parámetros'!$D$20,IF(CJ22&gt;10*BW22,'Referencia Parámetros'!$D$21,IF(CJ22&gt;5*BW22,'Referencia Parámetros'!$D$22, IF(CJ22&gt;1,'Referencia Parámetros'!$D$23,"NO APLICA")))),"")</f>
        <v/>
      </c>
      <c r="CL22" s="240" t="str">
        <f t="shared" si="120"/>
        <v/>
      </c>
      <c r="CM22" s="241">
        <f t="shared" si="121"/>
        <v>0</v>
      </c>
      <c r="CN22" s="234">
        <f t="shared" si="185"/>
        <v>0</v>
      </c>
      <c r="CO22" s="234">
        <f t="shared" si="122"/>
        <v>0</v>
      </c>
      <c r="CP22" s="234">
        <f t="shared" si="186"/>
        <v>0</v>
      </c>
      <c r="CQ22" s="242">
        <f t="shared" si="187"/>
        <v>0</v>
      </c>
      <c r="CS22" s="234">
        <f t="shared" si="188"/>
        <v>10</v>
      </c>
      <c r="CT22" s="235" t="str">
        <f t="shared" si="123"/>
        <v/>
      </c>
      <c r="CU22" s="236" t="str">
        <f>IFERROR(+VLOOKUP(CT22,'Referencia Parámetros'!$A$2:$B$18,2),"")</f>
        <v/>
      </c>
      <c r="CV22" s="1"/>
      <c r="CW22" s="1"/>
      <c r="CX22" s="136" t="str">
        <f t="shared" si="31"/>
        <v>Completar</v>
      </c>
      <c r="CY22" s="134"/>
      <c r="CZ22" s="134"/>
      <c r="DA22" s="134"/>
      <c r="DB22" s="136" t="str">
        <f t="shared" si="32"/>
        <v>Completar</v>
      </c>
      <c r="DC22" s="137" t="str">
        <f t="shared" si="33"/>
        <v>Completar</v>
      </c>
      <c r="DD22" s="137" t="str">
        <f t="shared" si="34"/>
        <v>Completar</v>
      </c>
      <c r="DE22" s="135"/>
      <c r="DF22" s="136" t="str">
        <f t="shared" si="35"/>
        <v>Completar</v>
      </c>
      <c r="DG22" s="237">
        <f t="shared" si="189"/>
        <v>0</v>
      </c>
      <c r="DH22" s="238">
        <f t="shared" si="190"/>
        <v>0</v>
      </c>
      <c r="DI22" s="239" t="str">
        <f>IFERROR(IF(DH22&gt;20*CU22,'Referencia Parámetros'!$D$20,IF(DH22&gt;10*CU22,'Referencia Parámetros'!$D$21,IF(DH22&gt;5*CU22,'Referencia Parámetros'!$D$22, IF(DH22&gt;1,'Referencia Parámetros'!$D$23,"NO APLICA")))),"")</f>
        <v/>
      </c>
      <c r="DJ22" s="240" t="str">
        <f t="shared" si="125"/>
        <v/>
      </c>
      <c r="DK22" s="241">
        <f t="shared" si="126"/>
        <v>0</v>
      </c>
      <c r="DL22" s="234">
        <f t="shared" si="191"/>
        <v>0</v>
      </c>
      <c r="DM22" s="234">
        <f t="shared" si="127"/>
        <v>0</v>
      </c>
      <c r="DN22" s="234">
        <f t="shared" si="192"/>
        <v>0</v>
      </c>
      <c r="DO22" s="242">
        <f t="shared" si="193"/>
        <v>0</v>
      </c>
      <c r="DQ22" s="234">
        <f t="shared" si="194"/>
        <v>10</v>
      </c>
      <c r="DR22" s="235" t="str">
        <f t="shared" si="128"/>
        <v/>
      </c>
      <c r="DS22" s="236" t="str">
        <f>IFERROR(+VLOOKUP(DR22,'Referencia Parámetros'!$A$2:$B$18,2),"")</f>
        <v/>
      </c>
      <c r="DT22" s="1"/>
      <c r="DU22" s="1"/>
      <c r="DV22" s="136" t="str">
        <f t="shared" si="40"/>
        <v>Completar</v>
      </c>
      <c r="DW22" s="134"/>
      <c r="DX22" s="134"/>
      <c r="DY22" s="134"/>
      <c r="DZ22" s="136" t="str">
        <f t="shared" si="41"/>
        <v>Completar</v>
      </c>
      <c r="EA22" s="137" t="str">
        <f t="shared" si="42"/>
        <v>Completar</v>
      </c>
      <c r="EB22" s="137" t="str">
        <f t="shared" si="43"/>
        <v>Completar</v>
      </c>
      <c r="EC22" s="135"/>
      <c r="ED22" s="136" t="str">
        <f t="shared" si="44"/>
        <v>Completar</v>
      </c>
      <c r="EE22" s="237">
        <f t="shared" si="195"/>
        <v>0</v>
      </c>
      <c r="EF22" s="238">
        <f t="shared" si="196"/>
        <v>0</v>
      </c>
      <c r="EG22" s="239" t="str">
        <f>IFERROR(IF(EF22&gt;20*DS22,'Referencia Parámetros'!$D$20,IF(EF22&gt;10*DS22,'Referencia Parámetros'!$D$21,IF(EF22&gt;5*DS22,'Referencia Parámetros'!$D$22, IF(EF22&gt;1,'Referencia Parámetros'!$D$23,"NO APLICA")))),"")</f>
        <v/>
      </c>
      <c r="EH22" s="240" t="str">
        <f t="shared" si="130"/>
        <v/>
      </c>
      <c r="EI22" s="241">
        <f t="shared" si="131"/>
        <v>0</v>
      </c>
      <c r="EJ22" s="234">
        <f t="shared" si="197"/>
        <v>0</v>
      </c>
      <c r="EK22" s="234">
        <f t="shared" si="132"/>
        <v>0</v>
      </c>
      <c r="EL22" s="234">
        <f t="shared" si="198"/>
        <v>0</v>
      </c>
      <c r="EM22" s="242">
        <f t="shared" si="199"/>
        <v>0</v>
      </c>
      <c r="EO22" s="234">
        <f t="shared" si="200"/>
        <v>10</v>
      </c>
      <c r="EP22" s="235" t="str">
        <f t="shared" si="133"/>
        <v/>
      </c>
      <c r="EQ22" s="236" t="str">
        <f>IFERROR(+VLOOKUP(EP22,'Referencia Parámetros'!$A$2:$B$18,2),"")</f>
        <v/>
      </c>
      <c r="ER22" s="1"/>
      <c r="ES22" s="1"/>
      <c r="ET22" s="136" t="str">
        <f t="shared" si="49"/>
        <v>Completar</v>
      </c>
      <c r="EU22" s="134"/>
      <c r="EV22" s="134"/>
      <c r="EW22" s="134"/>
      <c r="EX22" s="136" t="str">
        <f t="shared" si="50"/>
        <v>Completar</v>
      </c>
      <c r="EY22" s="137" t="str">
        <f t="shared" si="51"/>
        <v>Completar</v>
      </c>
      <c r="EZ22" s="137" t="str">
        <f t="shared" si="52"/>
        <v>Completar</v>
      </c>
      <c r="FA22" s="135"/>
      <c r="FB22" s="136" t="str">
        <f t="shared" si="53"/>
        <v>Completar</v>
      </c>
      <c r="FC22" s="237">
        <f t="shared" si="201"/>
        <v>0</v>
      </c>
      <c r="FD22" s="238">
        <f t="shared" si="202"/>
        <v>0</v>
      </c>
      <c r="FE22" s="239" t="str">
        <f>IFERROR(IF(FD22&gt;20*EQ22,'Referencia Parámetros'!$D$20,IF(FD22&gt;10*EQ22,'Referencia Parámetros'!$D$21,IF(FD22&gt;5*EQ22,'Referencia Parámetros'!$D$22, IF(FD22&gt;1,'Referencia Parámetros'!$D$23,"NO APLICA")))),"")</f>
        <v/>
      </c>
      <c r="FF22" s="240" t="str">
        <f t="shared" si="135"/>
        <v/>
      </c>
      <c r="FG22" s="241">
        <f t="shared" si="136"/>
        <v>0</v>
      </c>
      <c r="FH22" s="234">
        <f t="shared" si="203"/>
        <v>0</v>
      </c>
      <c r="FI22" s="234">
        <f t="shared" si="137"/>
        <v>0</v>
      </c>
      <c r="FJ22" s="234">
        <f t="shared" si="204"/>
        <v>0</v>
      </c>
      <c r="FK22" s="242">
        <f t="shared" si="205"/>
        <v>0</v>
      </c>
      <c r="FM22" s="234">
        <f t="shared" si="206"/>
        <v>10</v>
      </c>
      <c r="FN22" s="235" t="str">
        <f t="shared" si="138"/>
        <v/>
      </c>
      <c r="FO22" s="236" t="str">
        <f>IFERROR(+VLOOKUP(FN22,'Referencia Parámetros'!$A$2:$B$18,2),"")</f>
        <v/>
      </c>
      <c r="FP22" s="1"/>
      <c r="FQ22" s="1"/>
      <c r="FR22" s="136" t="str">
        <f t="shared" si="58"/>
        <v>Completar</v>
      </c>
      <c r="FS22" s="134"/>
      <c r="FT22" s="134"/>
      <c r="FU22" s="134"/>
      <c r="FV22" s="136" t="str">
        <f t="shared" si="59"/>
        <v>Completar</v>
      </c>
      <c r="FW22" s="137" t="str">
        <f t="shared" si="60"/>
        <v>Completar</v>
      </c>
      <c r="FX22" s="137" t="str">
        <f t="shared" si="61"/>
        <v>Completar</v>
      </c>
      <c r="FY22" s="135"/>
      <c r="FZ22" s="136" t="str">
        <f t="shared" si="62"/>
        <v>Completar</v>
      </c>
      <c r="GA22" s="237">
        <f t="shared" si="207"/>
        <v>0</v>
      </c>
      <c r="GB22" s="238">
        <f t="shared" si="208"/>
        <v>0</v>
      </c>
      <c r="GC22" s="239" t="e">
        <f>IF(GB22&gt;20*FO22,'Referencia Parámetros'!$D$20,IF(GB22&gt;10*FO22,'Referencia Parámetros'!$D$21,IF(GB22&gt;5*FO22,'Referencia Parámetros'!$D$22, IF(GB22&gt;1,'Referencia Parámetros'!$D$23,"NO APLICA"))))</f>
        <v>#VALUE!</v>
      </c>
      <c r="GD22" s="240" t="e">
        <f t="shared" si="209"/>
        <v>#VALUE!</v>
      </c>
      <c r="GE22" s="241">
        <f t="shared" si="141"/>
        <v>0</v>
      </c>
      <c r="GF22" s="234">
        <f t="shared" si="210"/>
        <v>0</v>
      </c>
      <c r="GG22" s="234">
        <f t="shared" si="142"/>
        <v>0</v>
      </c>
      <c r="GH22" s="234">
        <f t="shared" si="211"/>
        <v>0</v>
      </c>
      <c r="GI22" s="242">
        <f t="shared" si="212"/>
        <v>0</v>
      </c>
      <c r="GK22" s="234">
        <f t="shared" si="213"/>
        <v>10</v>
      </c>
      <c r="GL22" s="235" t="str">
        <f t="shared" si="143"/>
        <v/>
      </c>
      <c r="GM22" s="236" t="str">
        <f>IFERROR(+VLOOKUP(GL22,'Referencia Parámetros'!$A$2:$B$18,2),"")</f>
        <v/>
      </c>
      <c r="GN22" s="1"/>
      <c r="GO22" s="1"/>
      <c r="GP22" s="136" t="str">
        <f t="shared" si="67"/>
        <v>Completar</v>
      </c>
      <c r="GQ22" s="134"/>
      <c r="GR22" s="134"/>
      <c r="GS22" s="134"/>
      <c r="GT22" s="136" t="str">
        <f t="shared" si="68"/>
        <v>Completar</v>
      </c>
      <c r="GU22" s="137" t="str">
        <f t="shared" si="69"/>
        <v>Completar</v>
      </c>
      <c r="GV22" s="137" t="str">
        <f t="shared" si="70"/>
        <v>Completar</v>
      </c>
      <c r="GW22" s="135"/>
      <c r="GX22" s="136" t="str">
        <f t="shared" si="71"/>
        <v>Completar</v>
      </c>
      <c r="GY22" s="237">
        <f t="shared" si="214"/>
        <v>0</v>
      </c>
      <c r="GZ22" s="238">
        <f t="shared" si="215"/>
        <v>0</v>
      </c>
      <c r="HA22" s="239" t="str">
        <f>IFERROR(IF(GZ22&gt;20*GM22,'Referencia Parámetros'!$D$20,IF(GZ22&gt;10*GM22,'Referencia Parámetros'!$D$21,IF(GZ22&gt;5*GM22,'Referencia Parámetros'!$D$22, IF(GZ22&gt;1,'Referencia Parámetros'!$D$23,"NO APLICA")))),"")</f>
        <v/>
      </c>
      <c r="HB22" s="240" t="str">
        <f t="shared" si="145"/>
        <v/>
      </c>
      <c r="HC22" s="241">
        <f t="shared" si="146"/>
        <v>0</v>
      </c>
      <c r="HD22" s="234">
        <f t="shared" si="216"/>
        <v>0</v>
      </c>
      <c r="HE22" s="234">
        <f t="shared" si="147"/>
        <v>0</v>
      </c>
      <c r="HF22" s="234">
        <f t="shared" si="217"/>
        <v>0</v>
      </c>
      <c r="HG22" s="242">
        <f t="shared" si="218"/>
        <v>0</v>
      </c>
      <c r="HI22" s="234">
        <f t="shared" si="219"/>
        <v>10</v>
      </c>
      <c r="HJ22" s="235" t="str">
        <f t="shared" si="148"/>
        <v/>
      </c>
      <c r="HK22" s="236" t="str">
        <f>IFERROR(+VLOOKUP(HJ22,'Referencia Parámetros'!$A$2:$B$18,2),"")</f>
        <v/>
      </c>
      <c r="HL22" s="1"/>
      <c r="HM22" s="1"/>
      <c r="HN22" s="136" t="str">
        <f t="shared" si="76"/>
        <v>Completar</v>
      </c>
      <c r="HO22" s="134"/>
      <c r="HP22" s="134"/>
      <c r="HQ22" s="134"/>
      <c r="HR22" s="136" t="str">
        <f t="shared" si="77"/>
        <v>Completar</v>
      </c>
      <c r="HS22" s="137" t="str">
        <f t="shared" si="78"/>
        <v>Completar</v>
      </c>
      <c r="HT22" s="137" t="str">
        <f t="shared" si="79"/>
        <v>Completar</v>
      </c>
      <c r="HU22" s="135"/>
      <c r="HV22" s="136" t="str">
        <f t="shared" si="80"/>
        <v>Completar</v>
      </c>
      <c r="HW22" s="237">
        <f t="shared" si="220"/>
        <v>0</v>
      </c>
      <c r="HX22" s="238">
        <f t="shared" si="221"/>
        <v>0</v>
      </c>
      <c r="HY22" s="239" t="str">
        <f>IFERROR(IF(HX22&gt;20*HK22,'Referencia Parámetros'!$D$20,IF(HX22&gt;10*HK22,'Referencia Parámetros'!$D$21,IF(HX22&gt;5*HK22,'Referencia Parámetros'!$D$22, IF(HX22&gt;1,'Referencia Parámetros'!$D$23,"NO APLICA")))),"")</f>
        <v/>
      </c>
      <c r="HZ22" s="240" t="str">
        <f t="shared" si="150"/>
        <v/>
      </c>
      <c r="IA22" s="241">
        <f t="shared" si="151"/>
        <v>0</v>
      </c>
      <c r="IB22" s="234">
        <f t="shared" si="222"/>
        <v>0</v>
      </c>
      <c r="IC22" s="234">
        <f t="shared" si="152"/>
        <v>0</v>
      </c>
      <c r="ID22" s="234">
        <f t="shared" si="223"/>
        <v>0</v>
      </c>
      <c r="IE22" s="242">
        <f t="shared" si="224"/>
        <v>0</v>
      </c>
      <c r="IG22" s="234">
        <f t="shared" si="225"/>
        <v>10</v>
      </c>
      <c r="IH22" s="235" t="str">
        <f t="shared" si="153"/>
        <v/>
      </c>
      <c r="II22" s="236" t="str">
        <f>IFERROR(+VLOOKUP(IH22,'Referencia Parámetros'!$A$2:$B$18,2),"")</f>
        <v/>
      </c>
      <c r="IJ22" s="1"/>
      <c r="IK22" s="1"/>
      <c r="IL22" s="136" t="str">
        <f t="shared" si="85"/>
        <v>Completar</v>
      </c>
      <c r="IM22" s="134"/>
      <c r="IN22" s="134"/>
      <c r="IO22" s="134"/>
      <c r="IP22" s="136" t="str">
        <f t="shared" si="86"/>
        <v>Completar</v>
      </c>
      <c r="IQ22" s="137" t="str">
        <f t="shared" si="87"/>
        <v>Completar</v>
      </c>
      <c r="IR22" s="137" t="str">
        <f t="shared" si="88"/>
        <v>Completar</v>
      </c>
      <c r="IS22" s="135"/>
      <c r="IT22" s="136" t="str">
        <f t="shared" si="89"/>
        <v>Completar</v>
      </c>
      <c r="IU22" s="237">
        <f t="shared" si="226"/>
        <v>0</v>
      </c>
      <c r="IV22" s="238">
        <f t="shared" si="227"/>
        <v>0</v>
      </c>
      <c r="IW22" s="239" t="str">
        <f>IFERROR(IF(IV22&gt;20*II22,'Referencia Parámetros'!$D$20,IF(IV22&gt;10*II22,'Referencia Parámetros'!$D$21,IF(IV22&gt;5*II22,'Referencia Parámetros'!$D$22, IF(IV22&gt;1,'Referencia Parámetros'!$D$23,"NO APLICA")))),"")</f>
        <v/>
      </c>
      <c r="IX22" s="240" t="str">
        <f t="shared" si="155"/>
        <v/>
      </c>
      <c r="IY22" s="241">
        <f t="shared" si="156"/>
        <v>0</v>
      </c>
      <c r="IZ22" s="234">
        <f t="shared" si="228"/>
        <v>0</v>
      </c>
      <c r="JA22" s="234">
        <f t="shared" si="157"/>
        <v>0</v>
      </c>
      <c r="JB22" s="234">
        <f t="shared" si="229"/>
        <v>0</v>
      </c>
      <c r="JC22" s="242">
        <f t="shared" si="230"/>
        <v>0</v>
      </c>
      <c r="JD22" s="198"/>
      <c r="JE22" s="234">
        <f t="shared" si="231"/>
        <v>10</v>
      </c>
      <c r="JF22" s="235" t="str">
        <f t="shared" si="158"/>
        <v/>
      </c>
      <c r="JG22" s="236" t="str">
        <f>IFERROR(+VLOOKUP(JF22,'Referencia Parámetros'!$A$2:$B$18,2),"")</f>
        <v/>
      </c>
      <c r="JH22" s="1"/>
      <c r="JI22" s="1"/>
      <c r="JJ22" s="136" t="str">
        <f t="shared" si="94"/>
        <v>Completar</v>
      </c>
      <c r="JK22" s="134"/>
      <c r="JL22" s="134"/>
      <c r="JM22" s="134"/>
      <c r="JN22" s="136" t="str">
        <f t="shared" si="95"/>
        <v>Completar</v>
      </c>
      <c r="JO22" s="137" t="str">
        <f t="shared" si="96"/>
        <v>Completar</v>
      </c>
      <c r="JP22" s="137" t="str">
        <f t="shared" si="97"/>
        <v>Completar</v>
      </c>
      <c r="JQ22" s="135"/>
      <c r="JR22" s="136" t="str">
        <f t="shared" si="98"/>
        <v>Completar</v>
      </c>
      <c r="JS22" s="237">
        <f t="shared" si="232"/>
        <v>0</v>
      </c>
      <c r="JT22" s="238">
        <f t="shared" si="233"/>
        <v>0</v>
      </c>
      <c r="JU22" s="239" t="str">
        <f>IFERROR(IF(JT22&gt;20*JG22,'Referencia Parámetros'!$D$20,IF(JT22&gt;10*JG22,'Referencia Parámetros'!$D$21,IF(JT22&gt;5*JG22,'Referencia Parámetros'!$D$22, IF(JT22&gt;1,'Referencia Parámetros'!$D$23,"NO APLICA")))),"")</f>
        <v/>
      </c>
      <c r="JV22" s="240" t="str">
        <f t="shared" si="160"/>
        <v/>
      </c>
      <c r="JW22" s="241">
        <f t="shared" si="161"/>
        <v>0</v>
      </c>
      <c r="JX22" s="234">
        <f t="shared" si="234"/>
        <v>0</v>
      </c>
      <c r="JY22" s="234">
        <f t="shared" si="162"/>
        <v>0</v>
      </c>
      <c r="JZ22" s="234">
        <f t="shared" si="235"/>
        <v>0</v>
      </c>
      <c r="KA22" s="242">
        <f t="shared" si="236"/>
        <v>0</v>
      </c>
      <c r="LN22" s="244">
        <v>2</v>
      </c>
    </row>
    <row r="23" spans="1:326" x14ac:dyDescent="0.25">
      <c r="A23" s="234">
        <f t="shared" si="163"/>
        <v>11</v>
      </c>
      <c r="B23" s="235" t="str">
        <f t="shared" si="164"/>
        <v/>
      </c>
      <c r="C23" s="236" t="str">
        <f>+IFERROR(VLOOKUP(B23,'Referencia Parámetros'!$A$2:$B$18,2),"")</f>
        <v/>
      </c>
      <c r="D23" s="1"/>
      <c r="E23" s="1"/>
      <c r="F23" s="136" t="str">
        <f>IFERROR(+VLOOKUP(D23,'Año 2'!JH$13:JJ$112,3,FALSE),"Completar")</f>
        <v>Completar</v>
      </c>
      <c r="G23" s="134"/>
      <c r="H23" s="134"/>
      <c r="I23" s="134"/>
      <c r="J23" s="136" t="str">
        <f>+IFERROR(VLOOKUP(D23,'Año 2'!JH$13:JR$112,7,0),"Completar")</f>
        <v>Completar</v>
      </c>
      <c r="K23" s="137" t="str">
        <f>IFERROR(VLOOKUP(D23,'Año 2'!JH$13:JR$112,8,FALSE),"Completar")</f>
        <v>Completar</v>
      </c>
      <c r="L23" s="137" t="str">
        <f>IFERROR(VLOOKUP(D23,'Año 2'!JH$13:JR$112,9,FALSE),"Completar")</f>
        <v>Completar</v>
      </c>
      <c r="M23" s="135"/>
      <c r="N23" s="136" t="str">
        <f>IFERROR(VLOOKUP(D23,'Año 2'!JH$13:JR$112,11,FALSE),"Completar")</f>
        <v>Completar</v>
      </c>
      <c r="O23" s="237">
        <f t="shared" si="165"/>
        <v>0</v>
      </c>
      <c r="P23" s="238">
        <f t="shared" si="166"/>
        <v>0</v>
      </c>
      <c r="Q23" s="239" t="str">
        <f>IFERROR(IF(P23&gt;20*C23,'Referencia Parámetros'!$D$20,IF(P23&gt;10*C23,'Referencia Parámetros'!$D$21,IF(P23&gt;5*C23,'Referencia Parámetros'!$D$22, IF(P23&gt;1,'Referencia Parámetros'!$D$23,"NO APLICA")))),"")</f>
        <v/>
      </c>
      <c r="R23" s="240" t="str">
        <f t="shared" si="105"/>
        <v/>
      </c>
      <c r="S23" s="241">
        <f t="shared" si="106"/>
        <v>0</v>
      </c>
      <c r="T23" s="234">
        <f t="shared" si="167"/>
        <v>0</v>
      </c>
      <c r="U23" s="234">
        <f t="shared" si="107"/>
        <v>0</v>
      </c>
      <c r="V23" s="234">
        <f t="shared" si="168"/>
        <v>0</v>
      </c>
      <c r="W23" s="242">
        <f t="shared" si="169"/>
        <v>0</v>
      </c>
      <c r="Y23" s="234">
        <f t="shared" si="170"/>
        <v>11</v>
      </c>
      <c r="Z23" s="235" t="str">
        <f t="shared" si="108"/>
        <v/>
      </c>
      <c r="AA23" s="236" t="str">
        <f>IFERROR(+VLOOKUP(Z23,'Referencia Parámetros'!$A$2:$B$18,2),"")</f>
        <v/>
      </c>
      <c r="AB23" s="1"/>
      <c r="AC23" s="1"/>
      <c r="AD23" s="136" t="str">
        <f t="shared" si="4"/>
        <v>Completar</v>
      </c>
      <c r="AE23" s="134"/>
      <c r="AF23" s="134"/>
      <c r="AG23" s="134"/>
      <c r="AH23" s="136" t="str">
        <f t="shared" si="5"/>
        <v>Completar</v>
      </c>
      <c r="AI23" s="137" t="str">
        <f t="shared" si="6"/>
        <v>Completar</v>
      </c>
      <c r="AJ23" s="137" t="str">
        <f t="shared" si="7"/>
        <v>Completar</v>
      </c>
      <c r="AK23" s="135"/>
      <c r="AL23" s="136" t="str">
        <f t="shared" si="8"/>
        <v>Completar</v>
      </c>
      <c r="AM23" s="237">
        <f t="shared" si="171"/>
        <v>0</v>
      </c>
      <c r="AN23" s="238">
        <f t="shared" si="172"/>
        <v>0</v>
      </c>
      <c r="AO23" s="239" t="str">
        <f>IFERROR(IF(AN23&gt;20*AA23,'Referencia Parámetros'!$D$20,IF(AN23&gt;10*AA23,'Referencia Parámetros'!$D$21,IF(AN23&gt;5*AA23,'Referencia Parámetros'!$D$22, IF(AN23&gt;1,'Referencia Parámetros'!$D$23,"NO APLICA")))),"")</f>
        <v/>
      </c>
      <c r="AP23" s="240" t="str">
        <f t="shared" si="110"/>
        <v/>
      </c>
      <c r="AQ23" s="241">
        <f t="shared" si="111"/>
        <v>0</v>
      </c>
      <c r="AR23" s="234">
        <f t="shared" si="173"/>
        <v>0</v>
      </c>
      <c r="AS23" s="234">
        <f t="shared" si="112"/>
        <v>0</v>
      </c>
      <c r="AT23" s="234">
        <f t="shared" si="174"/>
        <v>0</v>
      </c>
      <c r="AU23" s="242">
        <f t="shared" si="175"/>
        <v>0</v>
      </c>
      <c r="AW23" s="234">
        <f t="shared" si="176"/>
        <v>11</v>
      </c>
      <c r="AX23" s="235" t="str">
        <f t="shared" si="113"/>
        <v/>
      </c>
      <c r="AY23" s="236" t="str">
        <f>IFERROR(+VLOOKUP(AX23,'Referencia Parámetros'!$A$2:$B$18,2),"")</f>
        <v/>
      </c>
      <c r="AZ23" s="1"/>
      <c r="BA23" s="1"/>
      <c r="BB23" s="136" t="str">
        <f t="shared" si="13"/>
        <v>Completar</v>
      </c>
      <c r="BC23" s="134"/>
      <c r="BD23" s="134"/>
      <c r="BE23" s="134"/>
      <c r="BF23" s="136" t="str">
        <f t="shared" si="14"/>
        <v>Completar</v>
      </c>
      <c r="BG23" s="137" t="str">
        <f t="shared" si="15"/>
        <v>Completar</v>
      </c>
      <c r="BH23" s="137" t="str">
        <f t="shared" si="16"/>
        <v>Completar</v>
      </c>
      <c r="BI23" s="135"/>
      <c r="BJ23" s="136" t="str">
        <f t="shared" si="17"/>
        <v>Completar</v>
      </c>
      <c r="BK23" s="237">
        <f t="shared" si="177"/>
        <v>0</v>
      </c>
      <c r="BL23" s="238">
        <f t="shared" si="178"/>
        <v>0</v>
      </c>
      <c r="BM23" s="239" t="str">
        <f>IFERROR(IF(BL23&gt;20*AY23,'Referencia Parámetros'!$D$20,IF(BL23&gt;10*AY23,'Referencia Parámetros'!$D$21,IF(BL23&gt;5*AY23,'Referencia Parámetros'!$D$22, IF(BL23&gt;1,'Referencia Parámetros'!$D$23,"NO APLICA")))),"")</f>
        <v/>
      </c>
      <c r="BN23" s="240" t="str">
        <f t="shared" si="115"/>
        <v/>
      </c>
      <c r="BO23" s="241">
        <f t="shared" si="116"/>
        <v>0</v>
      </c>
      <c r="BP23" s="234">
        <f t="shared" si="179"/>
        <v>0</v>
      </c>
      <c r="BQ23" s="234">
        <f t="shared" si="117"/>
        <v>0</v>
      </c>
      <c r="BR23" s="234">
        <f t="shared" si="180"/>
        <v>0</v>
      </c>
      <c r="BS23" s="242">
        <f t="shared" si="181"/>
        <v>0</v>
      </c>
      <c r="BU23" s="234">
        <f t="shared" si="182"/>
        <v>11</v>
      </c>
      <c r="BV23" s="235" t="str">
        <f t="shared" si="118"/>
        <v/>
      </c>
      <c r="BW23" s="236" t="str">
        <f>IFERROR(+VLOOKUP(BV23,'Referencia Parámetros'!$A$2:$B$18,2),"")</f>
        <v/>
      </c>
      <c r="BX23" s="1"/>
      <c r="BY23" s="1"/>
      <c r="BZ23" s="136" t="str">
        <f t="shared" si="22"/>
        <v>Completar</v>
      </c>
      <c r="CA23" s="134"/>
      <c r="CB23" s="134"/>
      <c r="CC23" s="134"/>
      <c r="CD23" s="136" t="str">
        <f t="shared" si="23"/>
        <v>Completar</v>
      </c>
      <c r="CE23" s="137" t="str">
        <f t="shared" si="24"/>
        <v>Completar</v>
      </c>
      <c r="CF23" s="137" t="str">
        <f t="shared" si="25"/>
        <v>Completar</v>
      </c>
      <c r="CG23" s="135"/>
      <c r="CH23" s="136" t="str">
        <f t="shared" si="26"/>
        <v>Completar</v>
      </c>
      <c r="CI23" s="237">
        <f t="shared" si="183"/>
        <v>0</v>
      </c>
      <c r="CJ23" s="238">
        <f t="shared" si="184"/>
        <v>0</v>
      </c>
      <c r="CK23" s="239" t="str">
        <f>IFERROR(IF(CJ23&gt;20*BW23,'Referencia Parámetros'!$D$20,IF(CJ23&gt;10*BW23,'Referencia Parámetros'!$D$21,IF(CJ23&gt;5*BW23,'Referencia Parámetros'!$D$22, IF(CJ23&gt;1,'Referencia Parámetros'!$D$23,"NO APLICA")))),"")</f>
        <v/>
      </c>
      <c r="CL23" s="240" t="str">
        <f t="shared" si="120"/>
        <v/>
      </c>
      <c r="CM23" s="241">
        <f t="shared" si="121"/>
        <v>0</v>
      </c>
      <c r="CN23" s="234">
        <f t="shared" si="185"/>
        <v>0</v>
      </c>
      <c r="CO23" s="234">
        <f t="shared" si="122"/>
        <v>0</v>
      </c>
      <c r="CP23" s="234">
        <f t="shared" si="186"/>
        <v>0</v>
      </c>
      <c r="CQ23" s="242">
        <f t="shared" si="187"/>
        <v>0</v>
      </c>
      <c r="CS23" s="234">
        <f t="shared" si="188"/>
        <v>11</v>
      </c>
      <c r="CT23" s="235" t="str">
        <f t="shared" si="123"/>
        <v/>
      </c>
      <c r="CU23" s="236" t="str">
        <f>IFERROR(+VLOOKUP(CT23,'Referencia Parámetros'!$A$2:$B$18,2),"")</f>
        <v/>
      </c>
      <c r="CV23" s="1"/>
      <c r="CW23" s="1"/>
      <c r="CX23" s="136" t="str">
        <f t="shared" si="31"/>
        <v>Completar</v>
      </c>
      <c r="CY23" s="134"/>
      <c r="CZ23" s="134"/>
      <c r="DA23" s="134"/>
      <c r="DB23" s="136" t="str">
        <f t="shared" si="32"/>
        <v>Completar</v>
      </c>
      <c r="DC23" s="137" t="str">
        <f t="shared" si="33"/>
        <v>Completar</v>
      </c>
      <c r="DD23" s="137" t="str">
        <f t="shared" si="34"/>
        <v>Completar</v>
      </c>
      <c r="DE23" s="135"/>
      <c r="DF23" s="136" t="str">
        <f t="shared" si="35"/>
        <v>Completar</v>
      </c>
      <c r="DG23" s="237">
        <f t="shared" si="189"/>
        <v>0</v>
      </c>
      <c r="DH23" s="238">
        <f t="shared" si="190"/>
        <v>0</v>
      </c>
      <c r="DI23" s="239" t="str">
        <f>IFERROR(IF(DH23&gt;20*CU23,'Referencia Parámetros'!$D$20,IF(DH23&gt;10*CU23,'Referencia Parámetros'!$D$21,IF(DH23&gt;5*CU23,'Referencia Parámetros'!$D$22, IF(DH23&gt;1,'Referencia Parámetros'!$D$23,"NO APLICA")))),"")</f>
        <v/>
      </c>
      <c r="DJ23" s="240" t="str">
        <f t="shared" si="125"/>
        <v/>
      </c>
      <c r="DK23" s="241">
        <f t="shared" si="126"/>
        <v>0</v>
      </c>
      <c r="DL23" s="234">
        <f t="shared" si="191"/>
        <v>0</v>
      </c>
      <c r="DM23" s="234">
        <f t="shared" si="127"/>
        <v>0</v>
      </c>
      <c r="DN23" s="234">
        <f t="shared" si="192"/>
        <v>0</v>
      </c>
      <c r="DO23" s="242">
        <f t="shared" si="193"/>
        <v>0</v>
      </c>
      <c r="DQ23" s="234">
        <f t="shared" si="194"/>
        <v>11</v>
      </c>
      <c r="DR23" s="235" t="str">
        <f t="shared" si="128"/>
        <v/>
      </c>
      <c r="DS23" s="236" t="str">
        <f>IFERROR(+VLOOKUP(DR23,'Referencia Parámetros'!$A$2:$B$18,2),"")</f>
        <v/>
      </c>
      <c r="DT23" s="1"/>
      <c r="DU23" s="1"/>
      <c r="DV23" s="136" t="str">
        <f t="shared" si="40"/>
        <v>Completar</v>
      </c>
      <c r="DW23" s="134"/>
      <c r="DX23" s="134"/>
      <c r="DY23" s="134"/>
      <c r="DZ23" s="136" t="str">
        <f t="shared" si="41"/>
        <v>Completar</v>
      </c>
      <c r="EA23" s="137" t="str">
        <f t="shared" si="42"/>
        <v>Completar</v>
      </c>
      <c r="EB23" s="137" t="str">
        <f t="shared" si="43"/>
        <v>Completar</v>
      </c>
      <c r="EC23" s="135"/>
      <c r="ED23" s="136" t="str">
        <f t="shared" si="44"/>
        <v>Completar</v>
      </c>
      <c r="EE23" s="237">
        <f t="shared" si="195"/>
        <v>0</v>
      </c>
      <c r="EF23" s="238">
        <f t="shared" si="196"/>
        <v>0</v>
      </c>
      <c r="EG23" s="239" t="str">
        <f>IFERROR(IF(EF23&gt;20*DS23,'Referencia Parámetros'!$D$20,IF(EF23&gt;10*DS23,'Referencia Parámetros'!$D$21,IF(EF23&gt;5*DS23,'Referencia Parámetros'!$D$22, IF(EF23&gt;1,'Referencia Parámetros'!$D$23,"NO APLICA")))),"")</f>
        <v/>
      </c>
      <c r="EH23" s="240" t="str">
        <f t="shared" si="130"/>
        <v/>
      </c>
      <c r="EI23" s="241">
        <f t="shared" si="131"/>
        <v>0</v>
      </c>
      <c r="EJ23" s="234">
        <f t="shared" si="197"/>
        <v>0</v>
      </c>
      <c r="EK23" s="234">
        <f t="shared" si="132"/>
        <v>0</v>
      </c>
      <c r="EL23" s="234">
        <f t="shared" si="198"/>
        <v>0</v>
      </c>
      <c r="EM23" s="242">
        <f t="shared" si="199"/>
        <v>0</v>
      </c>
      <c r="EO23" s="234">
        <f t="shared" si="200"/>
        <v>11</v>
      </c>
      <c r="EP23" s="235" t="str">
        <f t="shared" si="133"/>
        <v/>
      </c>
      <c r="EQ23" s="236" t="str">
        <f>IFERROR(+VLOOKUP(EP23,'Referencia Parámetros'!$A$2:$B$18,2),"")</f>
        <v/>
      </c>
      <c r="ER23" s="1"/>
      <c r="ES23" s="1"/>
      <c r="ET23" s="136" t="str">
        <f t="shared" si="49"/>
        <v>Completar</v>
      </c>
      <c r="EU23" s="134"/>
      <c r="EV23" s="134"/>
      <c r="EW23" s="134"/>
      <c r="EX23" s="136" t="str">
        <f t="shared" si="50"/>
        <v>Completar</v>
      </c>
      <c r="EY23" s="137" t="str">
        <f t="shared" si="51"/>
        <v>Completar</v>
      </c>
      <c r="EZ23" s="137" t="str">
        <f t="shared" si="52"/>
        <v>Completar</v>
      </c>
      <c r="FA23" s="135"/>
      <c r="FB23" s="136" t="str">
        <f t="shared" si="53"/>
        <v>Completar</v>
      </c>
      <c r="FC23" s="237">
        <f t="shared" si="201"/>
        <v>0</v>
      </c>
      <c r="FD23" s="238">
        <f t="shared" si="202"/>
        <v>0</v>
      </c>
      <c r="FE23" s="239" t="str">
        <f>IFERROR(IF(FD23&gt;20*EQ23,'Referencia Parámetros'!$D$20,IF(FD23&gt;10*EQ23,'Referencia Parámetros'!$D$21,IF(FD23&gt;5*EQ23,'Referencia Parámetros'!$D$22, IF(FD23&gt;1,'Referencia Parámetros'!$D$23,"NO APLICA")))),"")</f>
        <v/>
      </c>
      <c r="FF23" s="240" t="str">
        <f t="shared" si="135"/>
        <v/>
      </c>
      <c r="FG23" s="241">
        <f t="shared" si="136"/>
        <v>0</v>
      </c>
      <c r="FH23" s="234">
        <f t="shared" si="203"/>
        <v>0</v>
      </c>
      <c r="FI23" s="234">
        <f t="shared" si="137"/>
        <v>0</v>
      </c>
      <c r="FJ23" s="234">
        <f t="shared" si="204"/>
        <v>0</v>
      </c>
      <c r="FK23" s="242">
        <f t="shared" si="205"/>
        <v>0</v>
      </c>
      <c r="FM23" s="234">
        <f t="shared" si="206"/>
        <v>11</v>
      </c>
      <c r="FN23" s="235" t="str">
        <f t="shared" si="138"/>
        <v/>
      </c>
      <c r="FO23" s="236" t="str">
        <f>IFERROR(+VLOOKUP(FN23,'Referencia Parámetros'!$A$2:$B$18,2),"")</f>
        <v/>
      </c>
      <c r="FP23" s="1"/>
      <c r="FQ23" s="1"/>
      <c r="FR23" s="136" t="str">
        <f t="shared" si="58"/>
        <v>Completar</v>
      </c>
      <c r="FS23" s="134"/>
      <c r="FT23" s="134"/>
      <c r="FU23" s="134"/>
      <c r="FV23" s="136" t="str">
        <f t="shared" si="59"/>
        <v>Completar</v>
      </c>
      <c r="FW23" s="137" t="str">
        <f t="shared" si="60"/>
        <v>Completar</v>
      </c>
      <c r="FX23" s="137" t="str">
        <f t="shared" si="61"/>
        <v>Completar</v>
      </c>
      <c r="FY23" s="135"/>
      <c r="FZ23" s="136" t="str">
        <f t="shared" si="62"/>
        <v>Completar</v>
      </c>
      <c r="GA23" s="237">
        <f t="shared" si="207"/>
        <v>0</v>
      </c>
      <c r="GB23" s="238">
        <f t="shared" si="208"/>
        <v>0</v>
      </c>
      <c r="GC23" s="239" t="e">
        <f>IF(GB23&gt;20*FO23,'Referencia Parámetros'!$D$20,IF(GB23&gt;10*FO23,'Referencia Parámetros'!$D$21,IF(GB23&gt;5*FO23,'Referencia Parámetros'!$D$22, IF(GB23&gt;1,'Referencia Parámetros'!$D$23,"NO APLICA"))))</f>
        <v>#VALUE!</v>
      </c>
      <c r="GD23" s="240" t="e">
        <f t="shared" si="209"/>
        <v>#VALUE!</v>
      </c>
      <c r="GE23" s="241">
        <f t="shared" si="141"/>
        <v>0</v>
      </c>
      <c r="GF23" s="234">
        <f t="shared" si="210"/>
        <v>0</v>
      </c>
      <c r="GG23" s="234">
        <f t="shared" si="142"/>
        <v>0</v>
      </c>
      <c r="GH23" s="234">
        <f t="shared" si="211"/>
        <v>0</v>
      </c>
      <c r="GI23" s="242">
        <f t="shared" si="212"/>
        <v>0</v>
      </c>
      <c r="GK23" s="234">
        <f t="shared" si="213"/>
        <v>11</v>
      </c>
      <c r="GL23" s="235" t="str">
        <f t="shared" si="143"/>
        <v/>
      </c>
      <c r="GM23" s="236" t="str">
        <f>IFERROR(+VLOOKUP(GL23,'Referencia Parámetros'!$A$2:$B$18,2),"")</f>
        <v/>
      </c>
      <c r="GN23" s="1"/>
      <c r="GO23" s="1"/>
      <c r="GP23" s="136" t="str">
        <f t="shared" si="67"/>
        <v>Completar</v>
      </c>
      <c r="GQ23" s="134"/>
      <c r="GR23" s="134"/>
      <c r="GS23" s="134"/>
      <c r="GT23" s="136" t="str">
        <f t="shared" si="68"/>
        <v>Completar</v>
      </c>
      <c r="GU23" s="137" t="str">
        <f t="shared" si="69"/>
        <v>Completar</v>
      </c>
      <c r="GV23" s="137" t="str">
        <f t="shared" si="70"/>
        <v>Completar</v>
      </c>
      <c r="GW23" s="135"/>
      <c r="GX23" s="136" t="str">
        <f t="shared" si="71"/>
        <v>Completar</v>
      </c>
      <c r="GY23" s="237">
        <f t="shared" si="214"/>
        <v>0</v>
      </c>
      <c r="GZ23" s="238">
        <f t="shared" si="215"/>
        <v>0</v>
      </c>
      <c r="HA23" s="239" t="str">
        <f>IFERROR(IF(GZ23&gt;20*GM23,'Referencia Parámetros'!$D$20,IF(GZ23&gt;10*GM23,'Referencia Parámetros'!$D$21,IF(GZ23&gt;5*GM23,'Referencia Parámetros'!$D$22, IF(GZ23&gt;1,'Referencia Parámetros'!$D$23,"NO APLICA")))),"")</f>
        <v/>
      </c>
      <c r="HB23" s="240" t="str">
        <f t="shared" si="145"/>
        <v/>
      </c>
      <c r="HC23" s="241">
        <f t="shared" si="146"/>
        <v>0</v>
      </c>
      <c r="HD23" s="234">
        <f t="shared" si="216"/>
        <v>0</v>
      </c>
      <c r="HE23" s="234">
        <f t="shared" si="147"/>
        <v>0</v>
      </c>
      <c r="HF23" s="234">
        <f t="shared" si="217"/>
        <v>0</v>
      </c>
      <c r="HG23" s="242">
        <f t="shared" si="218"/>
        <v>0</v>
      </c>
      <c r="HI23" s="234">
        <f t="shared" si="219"/>
        <v>11</v>
      </c>
      <c r="HJ23" s="235" t="str">
        <f t="shared" si="148"/>
        <v/>
      </c>
      <c r="HK23" s="236" t="str">
        <f>IFERROR(+VLOOKUP(HJ23,'Referencia Parámetros'!$A$2:$B$18,2),"")</f>
        <v/>
      </c>
      <c r="HL23" s="1"/>
      <c r="HM23" s="1"/>
      <c r="HN23" s="136" t="str">
        <f t="shared" si="76"/>
        <v>Completar</v>
      </c>
      <c r="HO23" s="134"/>
      <c r="HP23" s="134"/>
      <c r="HQ23" s="134"/>
      <c r="HR23" s="136" t="str">
        <f t="shared" si="77"/>
        <v>Completar</v>
      </c>
      <c r="HS23" s="137" t="str">
        <f t="shared" si="78"/>
        <v>Completar</v>
      </c>
      <c r="HT23" s="137" t="str">
        <f t="shared" si="79"/>
        <v>Completar</v>
      </c>
      <c r="HU23" s="135"/>
      <c r="HV23" s="136" t="str">
        <f t="shared" si="80"/>
        <v>Completar</v>
      </c>
      <c r="HW23" s="237">
        <f t="shared" si="220"/>
        <v>0</v>
      </c>
      <c r="HX23" s="238">
        <f t="shared" si="221"/>
        <v>0</v>
      </c>
      <c r="HY23" s="239" t="str">
        <f>IFERROR(IF(HX23&gt;20*HK23,'Referencia Parámetros'!$D$20,IF(HX23&gt;10*HK23,'Referencia Parámetros'!$D$21,IF(HX23&gt;5*HK23,'Referencia Parámetros'!$D$22, IF(HX23&gt;1,'Referencia Parámetros'!$D$23,"NO APLICA")))),"")</f>
        <v/>
      </c>
      <c r="HZ23" s="240" t="str">
        <f t="shared" si="150"/>
        <v/>
      </c>
      <c r="IA23" s="241">
        <f t="shared" si="151"/>
        <v>0</v>
      </c>
      <c r="IB23" s="234">
        <f t="shared" si="222"/>
        <v>0</v>
      </c>
      <c r="IC23" s="234">
        <f t="shared" si="152"/>
        <v>0</v>
      </c>
      <c r="ID23" s="234">
        <f t="shared" si="223"/>
        <v>0</v>
      </c>
      <c r="IE23" s="242">
        <f t="shared" si="224"/>
        <v>0</v>
      </c>
      <c r="IG23" s="234">
        <f t="shared" si="225"/>
        <v>11</v>
      </c>
      <c r="IH23" s="235" t="str">
        <f t="shared" si="153"/>
        <v/>
      </c>
      <c r="II23" s="236" t="str">
        <f>IFERROR(+VLOOKUP(IH23,'Referencia Parámetros'!$A$2:$B$18,2),"")</f>
        <v/>
      </c>
      <c r="IJ23" s="1"/>
      <c r="IK23" s="1"/>
      <c r="IL23" s="136" t="str">
        <f t="shared" si="85"/>
        <v>Completar</v>
      </c>
      <c r="IM23" s="134"/>
      <c r="IN23" s="134"/>
      <c r="IO23" s="134"/>
      <c r="IP23" s="136" t="str">
        <f t="shared" si="86"/>
        <v>Completar</v>
      </c>
      <c r="IQ23" s="137" t="str">
        <f t="shared" si="87"/>
        <v>Completar</v>
      </c>
      <c r="IR23" s="137" t="str">
        <f t="shared" si="88"/>
        <v>Completar</v>
      </c>
      <c r="IS23" s="135"/>
      <c r="IT23" s="136" t="str">
        <f t="shared" si="89"/>
        <v>Completar</v>
      </c>
      <c r="IU23" s="237">
        <f t="shared" si="226"/>
        <v>0</v>
      </c>
      <c r="IV23" s="238">
        <f t="shared" si="227"/>
        <v>0</v>
      </c>
      <c r="IW23" s="239" t="str">
        <f>IFERROR(IF(IV23&gt;20*II23,'Referencia Parámetros'!$D$20,IF(IV23&gt;10*II23,'Referencia Parámetros'!$D$21,IF(IV23&gt;5*II23,'Referencia Parámetros'!$D$22, IF(IV23&gt;1,'Referencia Parámetros'!$D$23,"NO APLICA")))),"")</f>
        <v/>
      </c>
      <c r="IX23" s="240" t="str">
        <f t="shared" si="155"/>
        <v/>
      </c>
      <c r="IY23" s="241">
        <f t="shared" si="156"/>
        <v>0</v>
      </c>
      <c r="IZ23" s="234">
        <f t="shared" si="228"/>
        <v>0</v>
      </c>
      <c r="JA23" s="234">
        <f t="shared" si="157"/>
        <v>0</v>
      </c>
      <c r="JB23" s="234">
        <f t="shared" si="229"/>
        <v>0</v>
      </c>
      <c r="JC23" s="242">
        <f t="shared" si="230"/>
        <v>0</v>
      </c>
      <c r="JD23" s="198"/>
      <c r="JE23" s="234">
        <f t="shared" si="231"/>
        <v>11</v>
      </c>
      <c r="JF23" s="235" t="str">
        <f t="shared" si="158"/>
        <v/>
      </c>
      <c r="JG23" s="236" t="str">
        <f>IFERROR(+VLOOKUP(JF23,'Referencia Parámetros'!$A$2:$B$18,2),"")</f>
        <v/>
      </c>
      <c r="JH23" s="1"/>
      <c r="JI23" s="1"/>
      <c r="JJ23" s="136" t="str">
        <f t="shared" si="94"/>
        <v>Completar</v>
      </c>
      <c r="JK23" s="134"/>
      <c r="JL23" s="134"/>
      <c r="JM23" s="134"/>
      <c r="JN23" s="136" t="str">
        <f t="shared" si="95"/>
        <v>Completar</v>
      </c>
      <c r="JO23" s="137" t="str">
        <f t="shared" si="96"/>
        <v>Completar</v>
      </c>
      <c r="JP23" s="137" t="str">
        <f t="shared" si="97"/>
        <v>Completar</v>
      </c>
      <c r="JQ23" s="135"/>
      <c r="JR23" s="136" t="str">
        <f t="shared" si="98"/>
        <v>Completar</v>
      </c>
      <c r="JS23" s="237">
        <f t="shared" si="232"/>
        <v>0</v>
      </c>
      <c r="JT23" s="238">
        <f t="shared" si="233"/>
        <v>0</v>
      </c>
      <c r="JU23" s="239" t="str">
        <f>IFERROR(IF(JT23&gt;20*JG23,'Referencia Parámetros'!$D$20,IF(JT23&gt;10*JG23,'Referencia Parámetros'!$D$21,IF(JT23&gt;5*JG23,'Referencia Parámetros'!$D$22, IF(JT23&gt;1,'Referencia Parámetros'!$D$23,"NO APLICA")))),"")</f>
        <v/>
      </c>
      <c r="JV23" s="240" t="str">
        <f t="shared" si="160"/>
        <v/>
      </c>
      <c r="JW23" s="241">
        <f t="shared" si="161"/>
        <v>0</v>
      </c>
      <c r="JX23" s="234">
        <f t="shared" si="234"/>
        <v>0</v>
      </c>
      <c r="JY23" s="234">
        <f t="shared" si="162"/>
        <v>0</v>
      </c>
      <c r="JZ23" s="234">
        <f t="shared" si="235"/>
        <v>0</v>
      </c>
      <c r="KA23" s="242">
        <f t="shared" si="236"/>
        <v>0</v>
      </c>
      <c r="LN23" s="244">
        <v>2</v>
      </c>
    </row>
    <row r="24" spans="1:326" x14ac:dyDescent="0.25">
      <c r="A24" s="234">
        <f t="shared" si="163"/>
        <v>12</v>
      </c>
      <c r="B24" s="235" t="str">
        <f t="shared" si="164"/>
        <v/>
      </c>
      <c r="C24" s="236" t="str">
        <f>+IFERROR(VLOOKUP(B24,'Referencia Parámetros'!$A$2:$B$18,2),"")</f>
        <v/>
      </c>
      <c r="D24" s="1"/>
      <c r="E24" s="1"/>
      <c r="F24" s="136" t="str">
        <f>IFERROR(+VLOOKUP(D24,'Año 2'!JH$13:JJ$112,3,FALSE),"Completar")</f>
        <v>Completar</v>
      </c>
      <c r="G24" s="134"/>
      <c r="H24" s="134"/>
      <c r="I24" s="134"/>
      <c r="J24" s="136" t="str">
        <f>+IFERROR(VLOOKUP(D24,'Año 2'!JH$13:JR$112,7,0),"Completar")</f>
        <v>Completar</v>
      </c>
      <c r="K24" s="137" t="str">
        <f>IFERROR(VLOOKUP(D24,'Año 2'!JH$13:JR$112,8,FALSE),"Completar")</f>
        <v>Completar</v>
      </c>
      <c r="L24" s="137" t="str">
        <f>IFERROR(VLOOKUP(D24,'Año 2'!JH$13:JR$112,9,FALSE),"Completar")</f>
        <v>Completar</v>
      </c>
      <c r="M24" s="135"/>
      <c r="N24" s="136" t="str">
        <f>IFERROR(VLOOKUP(D24,'Año 2'!JH$13:JR$112,11,FALSE),"Completar")</f>
        <v>Completar</v>
      </c>
      <c r="O24" s="237">
        <f t="shared" si="165"/>
        <v>0</v>
      </c>
      <c r="P24" s="238">
        <f t="shared" si="166"/>
        <v>0</v>
      </c>
      <c r="Q24" s="239" t="str">
        <f>IFERROR(IF(P24&gt;20*C24,'Referencia Parámetros'!$D$20,IF(P24&gt;10*C24,'Referencia Parámetros'!$D$21,IF(P24&gt;5*C24,'Referencia Parámetros'!$D$22, IF(P24&gt;1,'Referencia Parámetros'!$D$23,"NO APLICA")))),"")</f>
        <v/>
      </c>
      <c r="R24" s="240" t="str">
        <f t="shared" si="105"/>
        <v/>
      </c>
      <c r="S24" s="241">
        <f t="shared" si="106"/>
        <v>0</v>
      </c>
      <c r="T24" s="234">
        <f t="shared" si="167"/>
        <v>0</v>
      </c>
      <c r="U24" s="234">
        <f t="shared" si="107"/>
        <v>0</v>
      </c>
      <c r="V24" s="234">
        <f t="shared" si="168"/>
        <v>0</v>
      </c>
      <c r="W24" s="242">
        <f t="shared" si="169"/>
        <v>0</v>
      </c>
      <c r="Y24" s="234">
        <f t="shared" si="170"/>
        <v>12</v>
      </c>
      <c r="Z24" s="235" t="str">
        <f t="shared" si="108"/>
        <v/>
      </c>
      <c r="AA24" s="236" t="str">
        <f>IFERROR(+VLOOKUP(Z24,'Referencia Parámetros'!$A$2:$B$18,2),"")</f>
        <v/>
      </c>
      <c r="AB24" s="1"/>
      <c r="AC24" s="1"/>
      <c r="AD24" s="136" t="str">
        <f t="shared" si="4"/>
        <v>Completar</v>
      </c>
      <c r="AE24" s="134"/>
      <c r="AF24" s="134"/>
      <c r="AG24" s="134"/>
      <c r="AH24" s="136" t="str">
        <f t="shared" si="5"/>
        <v>Completar</v>
      </c>
      <c r="AI24" s="137" t="str">
        <f t="shared" si="6"/>
        <v>Completar</v>
      </c>
      <c r="AJ24" s="137" t="str">
        <f t="shared" si="7"/>
        <v>Completar</v>
      </c>
      <c r="AK24" s="135"/>
      <c r="AL24" s="136" t="str">
        <f t="shared" si="8"/>
        <v>Completar</v>
      </c>
      <c r="AM24" s="237">
        <f t="shared" si="171"/>
        <v>0</v>
      </c>
      <c r="AN24" s="238">
        <f t="shared" si="172"/>
        <v>0</v>
      </c>
      <c r="AO24" s="239" t="str">
        <f>IFERROR(IF(AN24&gt;20*AA24,'Referencia Parámetros'!$D$20,IF(AN24&gt;10*AA24,'Referencia Parámetros'!$D$21,IF(AN24&gt;5*AA24,'Referencia Parámetros'!$D$22, IF(AN24&gt;1,'Referencia Parámetros'!$D$23,"NO APLICA")))),"")</f>
        <v/>
      </c>
      <c r="AP24" s="240" t="str">
        <f t="shared" si="110"/>
        <v/>
      </c>
      <c r="AQ24" s="241">
        <f t="shared" si="111"/>
        <v>0</v>
      </c>
      <c r="AR24" s="234">
        <f t="shared" si="173"/>
        <v>0</v>
      </c>
      <c r="AS24" s="234">
        <f t="shared" si="112"/>
        <v>0</v>
      </c>
      <c r="AT24" s="234">
        <f t="shared" si="174"/>
        <v>0</v>
      </c>
      <c r="AU24" s="242">
        <f t="shared" si="175"/>
        <v>0</v>
      </c>
      <c r="AW24" s="234">
        <f t="shared" si="176"/>
        <v>12</v>
      </c>
      <c r="AX24" s="235" t="str">
        <f t="shared" si="113"/>
        <v/>
      </c>
      <c r="AY24" s="236" t="str">
        <f>IFERROR(+VLOOKUP(AX24,'Referencia Parámetros'!$A$2:$B$18,2),"")</f>
        <v/>
      </c>
      <c r="AZ24" s="1"/>
      <c r="BA24" s="1"/>
      <c r="BB24" s="136" t="str">
        <f t="shared" si="13"/>
        <v>Completar</v>
      </c>
      <c r="BC24" s="134"/>
      <c r="BD24" s="134"/>
      <c r="BE24" s="134"/>
      <c r="BF24" s="136" t="str">
        <f t="shared" si="14"/>
        <v>Completar</v>
      </c>
      <c r="BG24" s="137" t="str">
        <f t="shared" si="15"/>
        <v>Completar</v>
      </c>
      <c r="BH24" s="137" t="str">
        <f t="shared" si="16"/>
        <v>Completar</v>
      </c>
      <c r="BI24" s="135"/>
      <c r="BJ24" s="136" t="str">
        <f t="shared" si="17"/>
        <v>Completar</v>
      </c>
      <c r="BK24" s="237">
        <f t="shared" si="177"/>
        <v>0</v>
      </c>
      <c r="BL24" s="238">
        <f t="shared" si="178"/>
        <v>0</v>
      </c>
      <c r="BM24" s="239" t="str">
        <f>IFERROR(IF(BL24&gt;20*AY24,'Referencia Parámetros'!$D$20,IF(BL24&gt;10*AY24,'Referencia Parámetros'!$D$21,IF(BL24&gt;5*AY24,'Referencia Parámetros'!$D$22, IF(BL24&gt;1,'Referencia Parámetros'!$D$23,"NO APLICA")))),"")</f>
        <v/>
      </c>
      <c r="BN24" s="240" t="str">
        <f t="shared" si="115"/>
        <v/>
      </c>
      <c r="BO24" s="241">
        <f t="shared" si="116"/>
        <v>0</v>
      </c>
      <c r="BP24" s="234">
        <f t="shared" si="179"/>
        <v>0</v>
      </c>
      <c r="BQ24" s="234">
        <f t="shared" si="117"/>
        <v>0</v>
      </c>
      <c r="BR24" s="234">
        <f t="shared" si="180"/>
        <v>0</v>
      </c>
      <c r="BS24" s="242">
        <f t="shared" si="181"/>
        <v>0</v>
      </c>
      <c r="BU24" s="234">
        <f t="shared" si="182"/>
        <v>12</v>
      </c>
      <c r="BV24" s="235" t="str">
        <f t="shared" si="118"/>
        <v/>
      </c>
      <c r="BW24" s="236" t="str">
        <f>IFERROR(+VLOOKUP(BV24,'Referencia Parámetros'!$A$2:$B$18,2),"")</f>
        <v/>
      </c>
      <c r="BX24" s="1"/>
      <c r="BY24" s="1"/>
      <c r="BZ24" s="136" t="str">
        <f t="shared" si="22"/>
        <v>Completar</v>
      </c>
      <c r="CA24" s="134"/>
      <c r="CB24" s="134"/>
      <c r="CC24" s="134"/>
      <c r="CD24" s="136" t="str">
        <f t="shared" si="23"/>
        <v>Completar</v>
      </c>
      <c r="CE24" s="137" t="str">
        <f t="shared" si="24"/>
        <v>Completar</v>
      </c>
      <c r="CF24" s="137" t="str">
        <f t="shared" si="25"/>
        <v>Completar</v>
      </c>
      <c r="CG24" s="135"/>
      <c r="CH24" s="136" t="str">
        <f t="shared" si="26"/>
        <v>Completar</v>
      </c>
      <c r="CI24" s="237">
        <f t="shared" si="183"/>
        <v>0</v>
      </c>
      <c r="CJ24" s="238">
        <f t="shared" si="184"/>
        <v>0</v>
      </c>
      <c r="CK24" s="239" t="str">
        <f>IFERROR(IF(CJ24&gt;20*BW24,'Referencia Parámetros'!$D$20,IF(CJ24&gt;10*BW24,'Referencia Parámetros'!$D$21,IF(CJ24&gt;5*BW24,'Referencia Parámetros'!$D$22, IF(CJ24&gt;1,'Referencia Parámetros'!$D$23,"NO APLICA")))),"")</f>
        <v/>
      </c>
      <c r="CL24" s="240" t="str">
        <f t="shared" si="120"/>
        <v/>
      </c>
      <c r="CM24" s="241">
        <f t="shared" si="121"/>
        <v>0</v>
      </c>
      <c r="CN24" s="234">
        <f t="shared" si="185"/>
        <v>0</v>
      </c>
      <c r="CO24" s="234">
        <f t="shared" si="122"/>
        <v>0</v>
      </c>
      <c r="CP24" s="234">
        <f t="shared" si="186"/>
        <v>0</v>
      </c>
      <c r="CQ24" s="242">
        <f t="shared" si="187"/>
        <v>0</v>
      </c>
      <c r="CS24" s="234">
        <f t="shared" si="188"/>
        <v>12</v>
      </c>
      <c r="CT24" s="235" t="str">
        <f t="shared" si="123"/>
        <v/>
      </c>
      <c r="CU24" s="236" t="str">
        <f>IFERROR(+VLOOKUP(CT24,'Referencia Parámetros'!$A$2:$B$18,2),"")</f>
        <v/>
      </c>
      <c r="CV24" s="1"/>
      <c r="CW24" s="1"/>
      <c r="CX24" s="136" t="str">
        <f t="shared" si="31"/>
        <v>Completar</v>
      </c>
      <c r="CY24" s="134"/>
      <c r="CZ24" s="134"/>
      <c r="DA24" s="134"/>
      <c r="DB24" s="136" t="str">
        <f t="shared" si="32"/>
        <v>Completar</v>
      </c>
      <c r="DC24" s="137" t="str">
        <f t="shared" si="33"/>
        <v>Completar</v>
      </c>
      <c r="DD24" s="137" t="str">
        <f t="shared" si="34"/>
        <v>Completar</v>
      </c>
      <c r="DE24" s="135"/>
      <c r="DF24" s="136" t="str">
        <f t="shared" si="35"/>
        <v>Completar</v>
      </c>
      <c r="DG24" s="237">
        <f t="shared" si="189"/>
        <v>0</v>
      </c>
      <c r="DH24" s="238">
        <f t="shared" si="190"/>
        <v>0</v>
      </c>
      <c r="DI24" s="239" t="str">
        <f>IFERROR(IF(DH24&gt;20*CU24,'Referencia Parámetros'!$D$20,IF(DH24&gt;10*CU24,'Referencia Parámetros'!$D$21,IF(DH24&gt;5*CU24,'Referencia Parámetros'!$D$22, IF(DH24&gt;1,'Referencia Parámetros'!$D$23,"NO APLICA")))),"")</f>
        <v/>
      </c>
      <c r="DJ24" s="240" t="str">
        <f t="shared" si="125"/>
        <v/>
      </c>
      <c r="DK24" s="241">
        <f t="shared" si="126"/>
        <v>0</v>
      </c>
      <c r="DL24" s="234">
        <f t="shared" si="191"/>
        <v>0</v>
      </c>
      <c r="DM24" s="234">
        <f t="shared" si="127"/>
        <v>0</v>
      </c>
      <c r="DN24" s="234">
        <f t="shared" si="192"/>
        <v>0</v>
      </c>
      <c r="DO24" s="242">
        <f t="shared" si="193"/>
        <v>0</v>
      </c>
      <c r="DQ24" s="234">
        <f t="shared" si="194"/>
        <v>12</v>
      </c>
      <c r="DR24" s="235" t="str">
        <f t="shared" si="128"/>
        <v/>
      </c>
      <c r="DS24" s="236" t="str">
        <f>IFERROR(+VLOOKUP(DR24,'Referencia Parámetros'!$A$2:$B$18,2),"")</f>
        <v/>
      </c>
      <c r="DT24" s="1"/>
      <c r="DU24" s="1"/>
      <c r="DV24" s="136" t="str">
        <f t="shared" si="40"/>
        <v>Completar</v>
      </c>
      <c r="DW24" s="134"/>
      <c r="DX24" s="134"/>
      <c r="DY24" s="134"/>
      <c r="DZ24" s="136" t="str">
        <f t="shared" si="41"/>
        <v>Completar</v>
      </c>
      <c r="EA24" s="137" t="str">
        <f t="shared" si="42"/>
        <v>Completar</v>
      </c>
      <c r="EB24" s="137" t="str">
        <f t="shared" si="43"/>
        <v>Completar</v>
      </c>
      <c r="EC24" s="135"/>
      <c r="ED24" s="136" t="str">
        <f t="shared" si="44"/>
        <v>Completar</v>
      </c>
      <c r="EE24" s="237">
        <f t="shared" si="195"/>
        <v>0</v>
      </c>
      <c r="EF24" s="238">
        <f t="shared" si="196"/>
        <v>0</v>
      </c>
      <c r="EG24" s="239" t="str">
        <f>IFERROR(IF(EF24&gt;20*DS24,'Referencia Parámetros'!$D$20,IF(EF24&gt;10*DS24,'Referencia Parámetros'!$D$21,IF(EF24&gt;5*DS24,'Referencia Parámetros'!$D$22, IF(EF24&gt;1,'Referencia Parámetros'!$D$23,"NO APLICA")))),"")</f>
        <v/>
      </c>
      <c r="EH24" s="240" t="str">
        <f t="shared" si="130"/>
        <v/>
      </c>
      <c r="EI24" s="241">
        <f t="shared" si="131"/>
        <v>0</v>
      </c>
      <c r="EJ24" s="234">
        <f t="shared" si="197"/>
        <v>0</v>
      </c>
      <c r="EK24" s="234">
        <f t="shared" si="132"/>
        <v>0</v>
      </c>
      <c r="EL24" s="234">
        <f t="shared" si="198"/>
        <v>0</v>
      </c>
      <c r="EM24" s="242">
        <f t="shared" si="199"/>
        <v>0</v>
      </c>
      <c r="EO24" s="234">
        <f t="shared" si="200"/>
        <v>12</v>
      </c>
      <c r="EP24" s="235" t="str">
        <f t="shared" si="133"/>
        <v/>
      </c>
      <c r="EQ24" s="236" t="str">
        <f>IFERROR(+VLOOKUP(EP24,'Referencia Parámetros'!$A$2:$B$18,2),"")</f>
        <v/>
      </c>
      <c r="ER24" s="1"/>
      <c r="ES24" s="1"/>
      <c r="ET24" s="136" t="str">
        <f t="shared" si="49"/>
        <v>Completar</v>
      </c>
      <c r="EU24" s="134"/>
      <c r="EV24" s="134"/>
      <c r="EW24" s="134"/>
      <c r="EX24" s="136" t="str">
        <f t="shared" si="50"/>
        <v>Completar</v>
      </c>
      <c r="EY24" s="137" t="str">
        <f t="shared" si="51"/>
        <v>Completar</v>
      </c>
      <c r="EZ24" s="137" t="str">
        <f t="shared" si="52"/>
        <v>Completar</v>
      </c>
      <c r="FA24" s="135"/>
      <c r="FB24" s="136" t="str">
        <f t="shared" si="53"/>
        <v>Completar</v>
      </c>
      <c r="FC24" s="237">
        <f t="shared" si="201"/>
        <v>0</v>
      </c>
      <c r="FD24" s="238">
        <f t="shared" si="202"/>
        <v>0</v>
      </c>
      <c r="FE24" s="239" t="str">
        <f>IFERROR(IF(FD24&gt;20*EQ24,'Referencia Parámetros'!$D$20,IF(FD24&gt;10*EQ24,'Referencia Parámetros'!$D$21,IF(FD24&gt;5*EQ24,'Referencia Parámetros'!$D$22, IF(FD24&gt;1,'Referencia Parámetros'!$D$23,"NO APLICA")))),"")</f>
        <v/>
      </c>
      <c r="FF24" s="240" t="str">
        <f t="shared" si="135"/>
        <v/>
      </c>
      <c r="FG24" s="241">
        <f t="shared" si="136"/>
        <v>0</v>
      </c>
      <c r="FH24" s="234">
        <f t="shared" si="203"/>
        <v>0</v>
      </c>
      <c r="FI24" s="234">
        <f t="shared" si="137"/>
        <v>0</v>
      </c>
      <c r="FJ24" s="234">
        <f t="shared" si="204"/>
        <v>0</v>
      </c>
      <c r="FK24" s="242">
        <f t="shared" si="205"/>
        <v>0</v>
      </c>
      <c r="FM24" s="234">
        <f t="shared" si="206"/>
        <v>12</v>
      </c>
      <c r="FN24" s="235" t="str">
        <f t="shared" si="138"/>
        <v/>
      </c>
      <c r="FO24" s="236" t="str">
        <f>IFERROR(+VLOOKUP(FN24,'Referencia Parámetros'!$A$2:$B$18,2),"")</f>
        <v/>
      </c>
      <c r="FP24" s="1"/>
      <c r="FQ24" s="1"/>
      <c r="FR24" s="136" t="str">
        <f t="shared" si="58"/>
        <v>Completar</v>
      </c>
      <c r="FS24" s="134"/>
      <c r="FT24" s="134"/>
      <c r="FU24" s="134"/>
      <c r="FV24" s="136" t="str">
        <f t="shared" si="59"/>
        <v>Completar</v>
      </c>
      <c r="FW24" s="137" t="str">
        <f t="shared" si="60"/>
        <v>Completar</v>
      </c>
      <c r="FX24" s="137" t="str">
        <f t="shared" si="61"/>
        <v>Completar</v>
      </c>
      <c r="FY24" s="135"/>
      <c r="FZ24" s="136" t="str">
        <f t="shared" si="62"/>
        <v>Completar</v>
      </c>
      <c r="GA24" s="237">
        <f t="shared" si="207"/>
        <v>0</v>
      </c>
      <c r="GB24" s="238">
        <f t="shared" si="208"/>
        <v>0</v>
      </c>
      <c r="GC24" s="239" t="e">
        <f>IF(GB24&gt;20*FO24,'Referencia Parámetros'!$D$20,IF(GB24&gt;10*FO24,'Referencia Parámetros'!$D$21,IF(GB24&gt;5*FO24,'Referencia Parámetros'!$D$22, IF(GB24&gt;1,'Referencia Parámetros'!$D$23,"NO APLICA"))))</f>
        <v>#VALUE!</v>
      </c>
      <c r="GD24" s="240" t="e">
        <f t="shared" si="209"/>
        <v>#VALUE!</v>
      </c>
      <c r="GE24" s="241">
        <f t="shared" si="141"/>
        <v>0</v>
      </c>
      <c r="GF24" s="234">
        <f t="shared" si="210"/>
        <v>0</v>
      </c>
      <c r="GG24" s="234">
        <f t="shared" si="142"/>
        <v>0</v>
      </c>
      <c r="GH24" s="234">
        <f t="shared" si="211"/>
        <v>0</v>
      </c>
      <c r="GI24" s="242">
        <f t="shared" si="212"/>
        <v>0</v>
      </c>
      <c r="GK24" s="234">
        <f t="shared" si="213"/>
        <v>12</v>
      </c>
      <c r="GL24" s="235" t="str">
        <f t="shared" si="143"/>
        <v/>
      </c>
      <c r="GM24" s="236" t="str">
        <f>IFERROR(+VLOOKUP(GL24,'Referencia Parámetros'!$A$2:$B$18,2),"")</f>
        <v/>
      </c>
      <c r="GN24" s="1"/>
      <c r="GO24" s="1"/>
      <c r="GP24" s="136" t="str">
        <f t="shared" si="67"/>
        <v>Completar</v>
      </c>
      <c r="GQ24" s="134"/>
      <c r="GR24" s="134"/>
      <c r="GS24" s="134"/>
      <c r="GT24" s="136" t="str">
        <f t="shared" si="68"/>
        <v>Completar</v>
      </c>
      <c r="GU24" s="137" t="str">
        <f t="shared" si="69"/>
        <v>Completar</v>
      </c>
      <c r="GV24" s="137" t="str">
        <f t="shared" si="70"/>
        <v>Completar</v>
      </c>
      <c r="GW24" s="135"/>
      <c r="GX24" s="136" t="str">
        <f t="shared" si="71"/>
        <v>Completar</v>
      </c>
      <c r="GY24" s="237">
        <f t="shared" si="214"/>
        <v>0</v>
      </c>
      <c r="GZ24" s="238">
        <f t="shared" si="215"/>
        <v>0</v>
      </c>
      <c r="HA24" s="239" t="str">
        <f>IFERROR(IF(GZ24&gt;20*GM24,'Referencia Parámetros'!$D$20,IF(GZ24&gt;10*GM24,'Referencia Parámetros'!$D$21,IF(GZ24&gt;5*GM24,'Referencia Parámetros'!$D$22, IF(GZ24&gt;1,'Referencia Parámetros'!$D$23,"NO APLICA")))),"")</f>
        <v/>
      </c>
      <c r="HB24" s="240" t="str">
        <f t="shared" si="145"/>
        <v/>
      </c>
      <c r="HC24" s="241">
        <f t="shared" si="146"/>
        <v>0</v>
      </c>
      <c r="HD24" s="234">
        <f t="shared" si="216"/>
        <v>0</v>
      </c>
      <c r="HE24" s="234">
        <f t="shared" si="147"/>
        <v>0</v>
      </c>
      <c r="HF24" s="234">
        <f t="shared" si="217"/>
        <v>0</v>
      </c>
      <c r="HG24" s="242">
        <f t="shared" si="218"/>
        <v>0</v>
      </c>
      <c r="HI24" s="234">
        <f t="shared" si="219"/>
        <v>12</v>
      </c>
      <c r="HJ24" s="235" t="str">
        <f t="shared" si="148"/>
        <v/>
      </c>
      <c r="HK24" s="236" t="str">
        <f>IFERROR(+VLOOKUP(HJ24,'Referencia Parámetros'!$A$2:$B$18,2),"")</f>
        <v/>
      </c>
      <c r="HL24" s="1"/>
      <c r="HM24" s="1"/>
      <c r="HN24" s="136" t="str">
        <f t="shared" si="76"/>
        <v>Completar</v>
      </c>
      <c r="HO24" s="134"/>
      <c r="HP24" s="134"/>
      <c r="HQ24" s="134"/>
      <c r="HR24" s="136" t="str">
        <f t="shared" si="77"/>
        <v>Completar</v>
      </c>
      <c r="HS24" s="137" t="str">
        <f t="shared" si="78"/>
        <v>Completar</v>
      </c>
      <c r="HT24" s="137" t="str">
        <f t="shared" si="79"/>
        <v>Completar</v>
      </c>
      <c r="HU24" s="135"/>
      <c r="HV24" s="136" t="str">
        <f t="shared" si="80"/>
        <v>Completar</v>
      </c>
      <c r="HW24" s="237">
        <f t="shared" si="220"/>
        <v>0</v>
      </c>
      <c r="HX24" s="238">
        <f t="shared" si="221"/>
        <v>0</v>
      </c>
      <c r="HY24" s="239" t="str">
        <f>IFERROR(IF(HX24&gt;20*HK24,'Referencia Parámetros'!$D$20,IF(HX24&gt;10*HK24,'Referencia Parámetros'!$D$21,IF(HX24&gt;5*HK24,'Referencia Parámetros'!$D$22, IF(HX24&gt;1,'Referencia Parámetros'!$D$23,"NO APLICA")))),"")</f>
        <v/>
      </c>
      <c r="HZ24" s="240" t="str">
        <f t="shared" si="150"/>
        <v/>
      </c>
      <c r="IA24" s="241">
        <f t="shared" si="151"/>
        <v>0</v>
      </c>
      <c r="IB24" s="234">
        <f t="shared" si="222"/>
        <v>0</v>
      </c>
      <c r="IC24" s="234">
        <f t="shared" si="152"/>
        <v>0</v>
      </c>
      <c r="ID24" s="234">
        <f t="shared" si="223"/>
        <v>0</v>
      </c>
      <c r="IE24" s="242">
        <f t="shared" si="224"/>
        <v>0</v>
      </c>
      <c r="IG24" s="234">
        <f t="shared" si="225"/>
        <v>12</v>
      </c>
      <c r="IH24" s="235" t="str">
        <f t="shared" si="153"/>
        <v/>
      </c>
      <c r="II24" s="236" t="str">
        <f>IFERROR(+VLOOKUP(IH24,'Referencia Parámetros'!$A$2:$B$18,2),"")</f>
        <v/>
      </c>
      <c r="IJ24" s="1"/>
      <c r="IK24" s="1"/>
      <c r="IL24" s="136" t="str">
        <f t="shared" si="85"/>
        <v>Completar</v>
      </c>
      <c r="IM24" s="134"/>
      <c r="IN24" s="134"/>
      <c r="IO24" s="134"/>
      <c r="IP24" s="136" t="str">
        <f t="shared" si="86"/>
        <v>Completar</v>
      </c>
      <c r="IQ24" s="137" t="str">
        <f t="shared" si="87"/>
        <v>Completar</v>
      </c>
      <c r="IR24" s="137" t="str">
        <f t="shared" si="88"/>
        <v>Completar</v>
      </c>
      <c r="IS24" s="135"/>
      <c r="IT24" s="136" t="str">
        <f t="shared" si="89"/>
        <v>Completar</v>
      </c>
      <c r="IU24" s="237">
        <f t="shared" si="226"/>
        <v>0</v>
      </c>
      <c r="IV24" s="238">
        <f t="shared" si="227"/>
        <v>0</v>
      </c>
      <c r="IW24" s="239" t="str">
        <f>IFERROR(IF(IV24&gt;20*II24,'Referencia Parámetros'!$D$20,IF(IV24&gt;10*II24,'Referencia Parámetros'!$D$21,IF(IV24&gt;5*II24,'Referencia Parámetros'!$D$22, IF(IV24&gt;1,'Referencia Parámetros'!$D$23,"NO APLICA")))),"")</f>
        <v/>
      </c>
      <c r="IX24" s="240" t="str">
        <f t="shared" si="155"/>
        <v/>
      </c>
      <c r="IY24" s="241">
        <f t="shared" si="156"/>
        <v>0</v>
      </c>
      <c r="IZ24" s="234">
        <f t="shared" si="228"/>
        <v>0</v>
      </c>
      <c r="JA24" s="234">
        <f t="shared" si="157"/>
        <v>0</v>
      </c>
      <c r="JB24" s="234">
        <f t="shared" si="229"/>
        <v>0</v>
      </c>
      <c r="JC24" s="242">
        <f t="shared" si="230"/>
        <v>0</v>
      </c>
      <c r="JD24" s="198"/>
      <c r="JE24" s="234">
        <f t="shared" si="231"/>
        <v>12</v>
      </c>
      <c r="JF24" s="235" t="str">
        <f t="shared" si="158"/>
        <v/>
      </c>
      <c r="JG24" s="236" t="str">
        <f>IFERROR(+VLOOKUP(JF24,'Referencia Parámetros'!$A$2:$B$18,2),"")</f>
        <v/>
      </c>
      <c r="JH24" s="1"/>
      <c r="JI24" s="1"/>
      <c r="JJ24" s="136" t="str">
        <f t="shared" si="94"/>
        <v>Completar</v>
      </c>
      <c r="JK24" s="134"/>
      <c r="JL24" s="134"/>
      <c r="JM24" s="134"/>
      <c r="JN24" s="136" t="str">
        <f t="shared" si="95"/>
        <v>Completar</v>
      </c>
      <c r="JO24" s="137" t="str">
        <f t="shared" si="96"/>
        <v>Completar</v>
      </c>
      <c r="JP24" s="137" t="str">
        <f t="shared" si="97"/>
        <v>Completar</v>
      </c>
      <c r="JQ24" s="135"/>
      <c r="JR24" s="136" t="str">
        <f t="shared" si="98"/>
        <v>Completar</v>
      </c>
      <c r="JS24" s="237">
        <f t="shared" si="232"/>
        <v>0</v>
      </c>
      <c r="JT24" s="238">
        <f t="shared" si="233"/>
        <v>0</v>
      </c>
      <c r="JU24" s="239" t="str">
        <f>IFERROR(IF(JT24&gt;20*JG24,'Referencia Parámetros'!$D$20,IF(JT24&gt;10*JG24,'Referencia Parámetros'!$D$21,IF(JT24&gt;5*JG24,'Referencia Parámetros'!$D$22, IF(JT24&gt;1,'Referencia Parámetros'!$D$23,"NO APLICA")))),"")</f>
        <v/>
      </c>
      <c r="JV24" s="240" t="str">
        <f t="shared" si="160"/>
        <v/>
      </c>
      <c r="JW24" s="241">
        <f t="shared" si="161"/>
        <v>0</v>
      </c>
      <c r="JX24" s="234">
        <f t="shared" si="234"/>
        <v>0</v>
      </c>
      <c r="JY24" s="234">
        <f t="shared" si="162"/>
        <v>0</v>
      </c>
      <c r="JZ24" s="234">
        <f t="shared" si="235"/>
        <v>0</v>
      </c>
      <c r="KA24" s="242">
        <f t="shared" si="236"/>
        <v>0</v>
      </c>
      <c r="LN24" s="244">
        <v>2</v>
      </c>
    </row>
    <row r="25" spans="1:326" x14ac:dyDescent="0.25">
      <c r="A25" s="234">
        <f t="shared" si="163"/>
        <v>13</v>
      </c>
      <c r="B25" s="235" t="str">
        <f t="shared" si="164"/>
        <v/>
      </c>
      <c r="C25" s="236" t="str">
        <f>+IFERROR(VLOOKUP(B25,'Referencia Parámetros'!$A$2:$B$18,2),"")</f>
        <v/>
      </c>
      <c r="D25" s="1"/>
      <c r="E25" s="1"/>
      <c r="F25" s="136" t="str">
        <f>IFERROR(+VLOOKUP(D25,'Año 2'!JH$13:JJ$112,3,FALSE),"Completar")</f>
        <v>Completar</v>
      </c>
      <c r="G25" s="134"/>
      <c r="H25" s="134"/>
      <c r="I25" s="134"/>
      <c r="J25" s="136" t="str">
        <f>+IFERROR(VLOOKUP(D25,'Año 2'!JH$13:JR$112,7,0),"Completar")</f>
        <v>Completar</v>
      </c>
      <c r="K25" s="137" t="str">
        <f>IFERROR(VLOOKUP(D25,'Año 2'!JH$13:JR$112,8,FALSE),"Completar")</f>
        <v>Completar</v>
      </c>
      <c r="L25" s="137" t="str">
        <f>IFERROR(VLOOKUP(D25,'Año 2'!JH$13:JR$112,9,FALSE),"Completar")</f>
        <v>Completar</v>
      </c>
      <c r="M25" s="135"/>
      <c r="N25" s="136" t="str">
        <f>IFERROR(VLOOKUP(D25,'Año 2'!JH$13:JR$112,11,FALSE),"Completar")</f>
        <v>Completar</v>
      </c>
      <c r="O25" s="237">
        <f t="shared" si="165"/>
        <v>0</v>
      </c>
      <c r="P25" s="238">
        <f t="shared" si="166"/>
        <v>0</v>
      </c>
      <c r="Q25" s="239" t="str">
        <f>IFERROR(IF(P25&gt;20*C25,'Referencia Parámetros'!$D$20,IF(P25&gt;10*C25,'Referencia Parámetros'!$D$21,IF(P25&gt;5*C25,'Referencia Parámetros'!$D$22, IF(P25&gt;1,'Referencia Parámetros'!$D$23,"NO APLICA")))),"")</f>
        <v/>
      </c>
      <c r="R25" s="240" t="str">
        <f t="shared" si="105"/>
        <v/>
      </c>
      <c r="S25" s="241">
        <f t="shared" si="106"/>
        <v>0</v>
      </c>
      <c r="T25" s="234">
        <f t="shared" si="167"/>
        <v>0</v>
      </c>
      <c r="U25" s="234">
        <f t="shared" si="107"/>
        <v>0</v>
      </c>
      <c r="V25" s="234">
        <f t="shared" si="168"/>
        <v>0</v>
      </c>
      <c r="W25" s="242">
        <f t="shared" si="169"/>
        <v>0</v>
      </c>
      <c r="Y25" s="234">
        <f t="shared" si="170"/>
        <v>13</v>
      </c>
      <c r="Z25" s="235" t="str">
        <f t="shared" si="108"/>
        <v/>
      </c>
      <c r="AA25" s="236" t="str">
        <f>IFERROR(+VLOOKUP(Z25,'Referencia Parámetros'!$A$2:$B$18,2),"")</f>
        <v/>
      </c>
      <c r="AB25" s="1"/>
      <c r="AC25" s="1"/>
      <c r="AD25" s="136" t="str">
        <f t="shared" si="4"/>
        <v>Completar</v>
      </c>
      <c r="AE25" s="134"/>
      <c r="AF25" s="134"/>
      <c r="AG25" s="134"/>
      <c r="AH25" s="136" t="str">
        <f t="shared" si="5"/>
        <v>Completar</v>
      </c>
      <c r="AI25" s="137" t="str">
        <f t="shared" si="6"/>
        <v>Completar</v>
      </c>
      <c r="AJ25" s="137" t="str">
        <f t="shared" si="7"/>
        <v>Completar</v>
      </c>
      <c r="AK25" s="135"/>
      <c r="AL25" s="136" t="str">
        <f t="shared" si="8"/>
        <v>Completar</v>
      </c>
      <c r="AM25" s="237">
        <f t="shared" si="171"/>
        <v>0</v>
      </c>
      <c r="AN25" s="238">
        <f t="shared" si="172"/>
        <v>0</v>
      </c>
      <c r="AO25" s="239" t="str">
        <f>IFERROR(IF(AN25&gt;20*AA25,'Referencia Parámetros'!$D$20,IF(AN25&gt;10*AA25,'Referencia Parámetros'!$D$21,IF(AN25&gt;5*AA25,'Referencia Parámetros'!$D$22, IF(AN25&gt;1,'Referencia Parámetros'!$D$23,"NO APLICA")))),"")</f>
        <v/>
      </c>
      <c r="AP25" s="240" t="str">
        <f t="shared" si="110"/>
        <v/>
      </c>
      <c r="AQ25" s="241">
        <f t="shared" si="111"/>
        <v>0</v>
      </c>
      <c r="AR25" s="234">
        <f t="shared" si="173"/>
        <v>0</v>
      </c>
      <c r="AS25" s="234">
        <f t="shared" si="112"/>
        <v>0</v>
      </c>
      <c r="AT25" s="234">
        <f t="shared" si="174"/>
        <v>0</v>
      </c>
      <c r="AU25" s="242">
        <f t="shared" si="175"/>
        <v>0</v>
      </c>
      <c r="AW25" s="234">
        <f t="shared" si="176"/>
        <v>13</v>
      </c>
      <c r="AX25" s="235" t="str">
        <f t="shared" si="113"/>
        <v/>
      </c>
      <c r="AY25" s="236" t="str">
        <f>IFERROR(+VLOOKUP(AX25,'Referencia Parámetros'!$A$2:$B$18,2),"")</f>
        <v/>
      </c>
      <c r="AZ25" s="1"/>
      <c r="BA25" s="1"/>
      <c r="BB25" s="136" t="str">
        <f t="shared" si="13"/>
        <v>Completar</v>
      </c>
      <c r="BC25" s="134"/>
      <c r="BD25" s="134"/>
      <c r="BE25" s="134"/>
      <c r="BF25" s="136" t="str">
        <f t="shared" si="14"/>
        <v>Completar</v>
      </c>
      <c r="BG25" s="137" t="str">
        <f t="shared" si="15"/>
        <v>Completar</v>
      </c>
      <c r="BH25" s="137" t="str">
        <f t="shared" si="16"/>
        <v>Completar</v>
      </c>
      <c r="BI25" s="135"/>
      <c r="BJ25" s="136" t="str">
        <f t="shared" si="17"/>
        <v>Completar</v>
      </c>
      <c r="BK25" s="237">
        <f t="shared" si="177"/>
        <v>0</v>
      </c>
      <c r="BL25" s="238">
        <f t="shared" si="178"/>
        <v>0</v>
      </c>
      <c r="BM25" s="239" t="str">
        <f>IFERROR(IF(BL25&gt;20*AY25,'Referencia Parámetros'!$D$20,IF(BL25&gt;10*AY25,'Referencia Parámetros'!$D$21,IF(BL25&gt;5*AY25,'Referencia Parámetros'!$D$22, IF(BL25&gt;1,'Referencia Parámetros'!$D$23,"NO APLICA")))),"")</f>
        <v/>
      </c>
      <c r="BN25" s="240" t="str">
        <f t="shared" si="115"/>
        <v/>
      </c>
      <c r="BO25" s="241">
        <f t="shared" si="116"/>
        <v>0</v>
      </c>
      <c r="BP25" s="234">
        <f t="shared" si="179"/>
        <v>0</v>
      </c>
      <c r="BQ25" s="234">
        <f t="shared" si="117"/>
        <v>0</v>
      </c>
      <c r="BR25" s="234">
        <f t="shared" si="180"/>
        <v>0</v>
      </c>
      <c r="BS25" s="242">
        <f t="shared" si="181"/>
        <v>0</v>
      </c>
      <c r="BU25" s="234">
        <f t="shared" si="182"/>
        <v>13</v>
      </c>
      <c r="BV25" s="235" t="str">
        <f t="shared" si="118"/>
        <v/>
      </c>
      <c r="BW25" s="236" t="str">
        <f>IFERROR(+VLOOKUP(BV25,'Referencia Parámetros'!$A$2:$B$18,2),"")</f>
        <v/>
      </c>
      <c r="BX25" s="1"/>
      <c r="BY25" s="1"/>
      <c r="BZ25" s="136" t="str">
        <f t="shared" si="22"/>
        <v>Completar</v>
      </c>
      <c r="CA25" s="134"/>
      <c r="CB25" s="134"/>
      <c r="CC25" s="134"/>
      <c r="CD25" s="136" t="str">
        <f t="shared" si="23"/>
        <v>Completar</v>
      </c>
      <c r="CE25" s="137" t="str">
        <f t="shared" si="24"/>
        <v>Completar</v>
      </c>
      <c r="CF25" s="137" t="str">
        <f t="shared" si="25"/>
        <v>Completar</v>
      </c>
      <c r="CG25" s="135"/>
      <c r="CH25" s="136" t="str">
        <f t="shared" si="26"/>
        <v>Completar</v>
      </c>
      <c r="CI25" s="237">
        <f t="shared" si="183"/>
        <v>0</v>
      </c>
      <c r="CJ25" s="238">
        <f t="shared" si="184"/>
        <v>0</v>
      </c>
      <c r="CK25" s="239" t="str">
        <f>IFERROR(IF(CJ25&gt;20*BW25,'Referencia Parámetros'!$D$20,IF(CJ25&gt;10*BW25,'Referencia Parámetros'!$D$21,IF(CJ25&gt;5*BW25,'Referencia Parámetros'!$D$22, IF(CJ25&gt;1,'Referencia Parámetros'!$D$23,"NO APLICA")))),"")</f>
        <v/>
      </c>
      <c r="CL25" s="240" t="str">
        <f t="shared" si="120"/>
        <v/>
      </c>
      <c r="CM25" s="241">
        <f t="shared" si="121"/>
        <v>0</v>
      </c>
      <c r="CN25" s="234">
        <f t="shared" si="185"/>
        <v>0</v>
      </c>
      <c r="CO25" s="234">
        <f t="shared" si="122"/>
        <v>0</v>
      </c>
      <c r="CP25" s="234">
        <f t="shared" si="186"/>
        <v>0</v>
      </c>
      <c r="CQ25" s="242">
        <f t="shared" si="187"/>
        <v>0</v>
      </c>
      <c r="CS25" s="234">
        <f t="shared" si="188"/>
        <v>13</v>
      </c>
      <c r="CT25" s="235" t="str">
        <f t="shared" si="123"/>
        <v/>
      </c>
      <c r="CU25" s="236" t="str">
        <f>IFERROR(+VLOOKUP(CT25,'Referencia Parámetros'!$A$2:$B$18,2),"")</f>
        <v/>
      </c>
      <c r="CV25" s="1"/>
      <c r="CW25" s="1"/>
      <c r="CX25" s="136" t="str">
        <f t="shared" si="31"/>
        <v>Completar</v>
      </c>
      <c r="CY25" s="134"/>
      <c r="CZ25" s="134"/>
      <c r="DA25" s="134"/>
      <c r="DB25" s="136" t="str">
        <f t="shared" si="32"/>
        <v>Completar</v>
      </c>
      <c r="DC25" s="137" t="str">
        <f t="shared" si="33"/>
        <v>Completar</v>
      </c>
      <c r="DD25" s="137" t="str">
        <f t="shared" si="34"/>
        <v>Completar</v>
      </c>
      <c r="DE25" s="135"/>
      <c r="DF25" s="136" t="str">
        <f t="shared" si="35"/>
        <v>Completar</v>
      </c>
      <c r="DG25" s="237">
        <f t="shared" si="189"/>
        <v>0</v>
      </c>
      <c r="DH25" s="238">
        <f t="shared" si="190"/>
        <v>0</v>
      </c>
      <c r="DI25" s="239" t="str">
        <f>IFERROR(IF(DH25&gt;20*CU25,'Referencia Parámetros'!$D$20,IF(DH25&gt;10*CU25,'Referencia Parámetros'!$D$21,IF(DH25&gt;5*CU25,'Referencia Parámetros'!$D$22, IF(DH25&gt;1,'Referencia Parámetros'!$D$23,"NO APLICA")))),"")</f>
        <v/>
      </c>
      <c r="DJ25" s="240" t="str">
        <f t="shared" si="125"/>
        <v/>
      </c>
      <c r="DK25" s="241">
        <f t="shared" si="126"/>
        <v>0</v>
      </c>
      <c r="DL25" s="234">
        <f t="shared" si="191"/>
        <v>0</v>
      </c>
      <c r="DM25" s="234">
        <f t="shared" si="127"/>
        <v>0</v>
      </c>
      <c r="DN25" s="234">
        <f t="shared" si="192"/>
        <v>0</v>
      </c>
      <c r="DO25" s="242">
        <f t="shared" si="193"/>
        <v>0</v>
      </c>
      <c r="DQ25" s="234">
        <f t="shared" si="194"/>
        <v>13</v>
      </c>
      <c r="DR25" s="235" t="str">
        <f t="shared" si="128"/>
        <v/>
      </c>
      <c r="DS25" s="236" t="str">
        <f>IFERROR(+VLOOKUP(DR25,'Referencia Parámetros'!$A$2:$B$18,2),"")</f>
        <v/>
      </c>
      <c r="DT25" s="1"/>
      <c r="DU25" s="1"/>
      <c r="DV25" s="136" t="str">
        <f t="shared" si="40"/>
        <v>Completar</v>
      </c>
      <c r="DW25" s="134"/>
      <c r="DX25" s="134"/>
      <c r="DY25" s="134"/>
      <c r="DZ25" s="136" t="str">
        <f t="shared" si="41"/>
        <v>Completar</v>
      </c>
      <c r="EA25" s="137" t="str">
        <f t="shared" si="42"/>
        <v>Completar</v>
      </c>
      <c r="EB25" s="137" t="str">
        <f t="shared" si="43"/>
        <v>Completar</v>
      </c>
      <c r="EC25" s="135"/>
      <c r="ED25" s="136" t="str">
        <f t="shared" si="44"/>
        <v>Completar</v>
      </c>
      <c r="EE25" s="237">
        <f t="shared" si="195"/>
        <v>0</v>
      </c>
      <c r="EF25" s="238">
        <f t="shared" si="196"/>
        <v>0</v>
      </c>
      <c r="EG25" s="239" t="str">
        <f>IFERROR(IF(EF25&gt;20*DS25,'Referencia Parámetros'!$D$20,IF(EF25&gt;10*DS25,'Referencia Parámetros'!$D$21,IF(EF25&gt;5*DS25,'Referencia Parámetros'!$D$22, IF(EF25&gt;1,'Referencia Parámetros'!$D$23,"NO APLICA")))),"")</f>
        <v/>
      </c>
      <c r="EH25" s="240" t="str">
        <f t="shared" si="130"/>
        <v/>
      </c>
      <c r="EI25" s="241">
        <f t="shared" si="131"/>
        <v>0</v>
      </c>
      <c r="EJ25" s="234">
        <f t="shared" si="197"/>
        <v>0</v>
      </c>
      <c r="EK25" s="234">
        <f t="shared" si="132"/>
        <v>0</v>
      </c>
      <c r="EL25" s="234">
        <f t="shared" si="198"/>
        <v>0</v>
      </c>
      <c r="EM25" s="242">
        <f t="shared" si="199"/>
        <v>0</v>
      </c>
      <c r="EO25" s="234">
        <f t="shared" si="200"/>
        <v>13</v>
      </c>
      <c r="EP25" s="235" t="str">
        <f t="shared" si="133"/>
        <v/>
      </c>
      <c r="EQ25" s="236" t="str">
        <f>IFERROR(+VLOOKUP(EP25,'Referencia Parámetros'!$A$2:$B$18,2),"")</f>
        <v/>
      </c>
      <c r="ER25" s="1"/>
      <c r="ES25" s="1"/>
      <c r="ET25" s="136" t="str">
        <f t="shared" si="49"/>
        <v>Completar</v>
      </c>
      <c r="EU25" s="134"/>
      <c r="EV25" s="134"/>
      <c r="EW25" s="134"/>
      <c r="EX25" s="136" t="str">
        <f t="shared" si="50"/>
        <v>Completar</v>
      </c>
      <c r="EY25" s="137" t="str">
        <f t="shared" si="51"/>
        <v>Completar</v>
      </c>
      <c r="EZ25" s="137" t="str">
        <f t="shared" si="52"/>
        <v>Completar</v>
      </c>
      <c r="FA25" s="135"/>
      <c r="FB25" s="136" t="str">
        <f t="shared" si="53"/>
        <v>Completar</v>
      </c>
      <c r="FC25" s="237">
        <f t="shared" si="201"/>
        <v>0</v>
      </c>
      <c r="FD25" s="238">
        <f t="shared" si="202"/>
        <v>0</v>
      </c>
      <c r="FE25" s="239" t="str">
        <f>IFERROR(IF(FD25&gt;20*EQ25,'Referencia Parámetros'!$D$20,IF(FD25&gt;10*EQ25,'Referencia Parámetros'!$D$21,IF(FD25&gt;5*EQ25,'Referencia Parámetros'!$D$22, IF(FD25&gt;1,'Referencia Parámetros'!$D$23,"NO APLICA")))),"")</f>
        <v/>
      </c>
      <c r="FF25" s="240" t="str">
        <f t="shared" si="135"/>
        <v/>
      </c>
      <c r="FG25" s="241">
        <f t="shared" si="136"/>
        <v>0</v>
      </c>
      <c r="FH25" s="234">
        <f t="shared" si="203"/>
        <v>0</v>
      </c>
      <c r="FI25" s="234">
        <f t="shared" si="137"/>
        <v>0</v>
      </c>
      <c r="FJ25" s="234">
        <f t="shared" si="204"/>
        <v>0</v>
      </c>
      <c r="FK25" s="242">
        <f t="shared" si="205"/>
        <v>0</v>
      </c>
      <c r="FM25" s="234">
        <f t="shared" si="206"/>
        <v>13</v>
      </c>
      <c r="FN25" s="235" t="str">
        <f t="shared" si="138"/>
        <v/>
      </c>
      <c r="FO25" s="236" t="str">
        <f>IFERROR(+VLOOKUP(FN25,'Referencia Parámetros'!$A$2:$B$18,2),"")</f>
        <v/>
      </c>
      <c r="FP25" s="1"/>
      <c r="FQ25" s="1"/>
      <c r="FR25" s="136" t="str">
        <f t="shared" si="58"/>
        <v>Completar</v>
      </c>
      <c r="FS25" s="134"/>
      <c r="FT25" s="134"/>
      <c r="FU25" s="134"/>
      <c r="FV25" s="136" t="str">
        <f t="shared" si="59"/>
        <v>Completar</v>
      </c>
      <c r="FW25" s="137" t="str">
        <f t="shared" si="60"/>
        <v>Completar</v>
      </c>
      <c r="FX25" s="137" t="str">
        <f t="shared" si="61"/>
        <v>Completar</v>
      </c>
      <c r="FY25" s="135"/>
      <c r="FZ25" s="136" t="str">
        <f t="shared" si="62"/>
        <v>Completar</v>
      </c>
      <c r="GA25" s="237">
        <f t="shared" si="207"/>
        <v>0</v>
      </c>
      <c r="GB25" s="238">
        <f t="shared" si="208"/>
        <v>0</v>
      </c>
      <c r="GC25" s="239" t="e">
        <f>IF(GB25&gt;20*FO25,'Referencia Parámetros'!$D$20,IF(GB25&gt;10*FO25,'Referencia Parámetros'!$D$21,IF(GB25&gt;5*FO25,'Referencia Parámetros'!$D$22, IF(GB25&gt;1,'Referencia Parámetros'!$D$23,"NO APLICA"))))</f>
        <v>#VALUE!</v>
      </c>
      <c r="GD25" s="240" t="e">
        <f t="shared" si="209"/>
        <v>#VALUE!</v>
      </c>
      <c r="GE25" s="241">
        <f t="shared" si="141"/>
        <v>0</v>
      </c>
      <c r="GF25" s="234">
        <f t="shared" si="210"/>
        <v>0</v>
      </c>
      <c r="GG25" s="234">
        <f t="shared" si="142"/>
        <v>0</v>
      </c>
      <c r="GH25" s="234">
        <f t="shared" si="211"/>
        <v>0</v>
      </c>
      <c r="GI25" s="242">
        <f t="shared" si="212"/>
        <v>0</v>
      </c>
      <c r="GK25" s="234">
        <f t="shared" si="213"/>
        <v>13</v>
      </c>
      <c r="GL25" s="235" t="str">
        <f t="shared" si="143"/>
        <v/>
      </c>
      <c r="GM25" s="236" t="str">
        <f>IFERROR(+VLOOKUP(GL25,'Referencia Parámetros'!$A$2:$B$18,2),"")</f>
        <v/>
      </c>
      <c r="GN25" s="1"/>
      <c r="GO25" s="1"/>
      <c r="GP25" s="136" t="str">
        <f t="shared" si="67"/>
        <v>Completar</v>
      </c>
      <c r="GQ25" s="134"/>
      <c r="GR25" s="134"/>
      <c r="GS25" s="134"/>
      <c r="GT25" s="136" t="str">
        <f t="shared" si="68"/>
        <v>Completar</v>
      </c>
      <c r="GU25" s="137" t="str">
        <f t="shared" si="69"/>
        <v>Completar</v>
      </c>
      <c r="GV25" s="137" t="str">
        <f t="shared" si="70"/>
        <v>Completar</v>
      </c>
      <c r="GW25" s="135"/>
      <c r="GX25" s="136" t="str">
        <f t="shared" si="71"/>
        <v>Completar</v>
      </c>
      <c r="GY25" s="237">
        <f t="shared" si="214"/>
        <v>0</v>
      </c>
      <c r="GZ25" s="238">
        <f t="shared" si="215"/>
        <v>0</v>
      </c>
      <c r="HA25" s="239" t="str">
        <f>IFERROR(IF(GZ25&gt;20*GM25,'Referencia Parámetros'!$D$20,IF(GZ25&gt;10*GM25,'Referencia Parámetros'!$D$21,IF(GZ25&gt;5*GM25,'Referencia Parámetros'!$D$22, IF(GZ25&gt;1,'Referencia Parámetros'!$D$23,"NO APLICA")))),"")</f>
        <v/>
      </c>
      <c r="HB25" s="240" t="str">
        <f t="shared" si="145"/>
        <v/>
      </c>
      <c r="HC25" s="241">
        <f t="shared" si="146"/>
        <v>0</v>
      </c>
      <c r="HD25" s="234">
        <f t="shared" si="216"/>
        <v>0</v>
      </c>
      <c r="HE25" s="234">
        <f t="shared" si="147"/>
        <v>0</v>
      </c>
      <c r="HF25" s="234">
        <f t="shared" si="217"/>
        <v>0</v>
      </c>
      <c r="HG25" s="242">
        <f t="shared" si="218"/>
        <v>0</v>
      </c>
      <c r="HI25" s="234">
        <f t="shared" si="219"/>
        <v>13</v>
      </c>
      <c r="HJ25" s="235" t="str">
        <f t="shared" si="148"/>
        <v/>
      </c>
      <c r="HK25" s="236" t="str">
        <f>IFERROR(+VLOOKUP(HJ25,'Referencia Parámetros'!$A$2:$B$18,2),"")</f>
        <v/>
      </c>
      <c r="HL25" s="1"/>
      <c r="HM25" s="1"/>
      <c r="HN25" s="136" t="str">
        <f t="shared" si="76"/>
        <v>Completar</v>
      </c>
      <c r="HO25" s="134"/>
      <c r="HP25" s="134"/>
      <c r="HQ25" s="134"/>
      <c r="HR25" s="136" t="str">
        <f t="shared" si="77"/>
        <v>Completar</v>
      </c>
      <c r="HS25" s="137" t="str">
        <f t="shared" si="78"/>
        <v>Completar</v>
      </c>
      <c r="HT25" s="137" t="str">
        <f t="shared" si="79"/>
        <v>Completar</v>
      </c>
      <c r="HU25" s="135"/>
      <c r="HV25" s="136" t="str">
        <f t="shared" si="80"/>
        <v>Completar</v>
      </c>
      <c r="HW25" s="237">
        <f t="shared" si="220"/>
        <v>0</v>
      </c>
      <c r="HX25" s="238">
        <f t="shared" si="221"/>
        <v>0</v>
      </c>
      <c r="HY25" s="239" t="str">
        <f>IFERROR(IF(HX25&gt;20*HK25,'Referencia Parámetros'!$D$20,IF(HX25&gt;10*HK25,'Referencia Parámetros'!$D$21,IF(HX25&gt;5*HK25,'Referencia Parámetros'!$D$22, IF(HX25&gt;1,'Referencia Parámetros'!$D$23,"NO APLICA")))),"")</f>
        <v/>
      </c>
      <c r="HZ25" s="240" t="str">
        <f t="shared" si="150"/>
        <v/>
      </c>
      <c r="IA25" s="241">
        <f t="shared" si="151"/>
        <v>0</v>
      </c>
      <c r="IB25" s="234">
        <f t="shared" si="222"/>
        <v>0</v>
      </c>
      <c r="IC25" s="234">
        <f t="shared" si="152"/>
        <v>0</v>
      </c>
      <c r="ID25" s="234">
        <f t="shared" si="223"/>
        <v>0</v>
      </c>
      <c r="IE25" s="242">
        <f t="shared" si="224"/>
        <v>0</v>
      </c>
      <c r="IG25" s="234">
        <f t="shared" si="225"/>
        <v>13</v>
      </c>
      <c r="IH25" s="235" t="str">
        <f t="shared" si="153"/>
        <v/>
      </c>
      <c r="II25" s="236" t="str">
        <f>IFERROR(+VLOOKUP(IH25,'Referencia Parámetros'!$A$2:$B$18,2),"")</f>
        <v/>
      </c>
      <c r="IJ25" s="1"/>
      <c r="IK25" s="1"/>
      <c r="IL25" s="136" t="str">
        <f t="shared" si="85"/>
        <v>Completar</v>
      </c>
      <c r="IM25" s="134"/>
      <c r="IN25" s="134"/>
      <c r="IO25" s="134"/>
      <c r="IP25" s="136" t="str">
        <f t="shared" si="86"/>
        <v>Completar</v>
      </c>
      <c r="IQ25" s="137" t="str">
        <f t="shared" si="87"/>
        <v>Completar</v>
      </c>
      <c r="IR25" s="137" t="str">
        <f t="shared" si="88"/>
        <v>Completar</v>
      </c>
      <c r="IS25" s="135"/>
      <c r="IT25" s="136" t="str">
        <f t="shared" si="89"/>
        <v>Completar</v>
      </c>
      <c r="IU25" s="237">
        <f t="shared" si="226"/>
        <v>0</v>
      </c>
      <c r="IV25" s="238">
        <f t="shared" si="227"/>
        <v>0</v>
      </c>
      <c r="IW25" s="239" t="str">
        <f>IFERROR(IF(IV25&gt;20*II25,'Referencia Parámetros'!$D$20,IF(IV25&gt;10*II25,'Referencia Parámetros'!$D$21,IF(IV25&gt;5*II25,'Referencia Parámetros'!$D$22, IF(IV25&gt;1,'Referencia Parámetros'!$D$23,"NO APLICA")))),"")</f>
        <v/>
      </c>
      <c r="IX25" s="240" t="str">
        <f t="shared" si="155"/>
        <v/>
      </c>
      <c r="IY25" s="241">
        <f t="shared" si="156"/>
        <v>0</v>
      </c>
      <c r="IZ25" s="234">
        <f t="shared" si="228"/>
        <v>0</v>
      </c>
      <c r="JA25" s="234">
        <f t="shared" si="157"/>
        <v>0</v>
      </c>
      <c r="JB25" s="234">
        <f t="shared" si="229"/>
        <v>0</v>
      </c>
      <c r="JC25" s="242">
        <f t="shared" si="230"/>
        <v>0</v>
      </c>
      <c r="JD25" s="198"/>
      <c r="JE25" s="234">
        <f t="shared" si="231"/>
        <v>13</v>
      </c>
      <c r="JF25" s="235" t="str">
        <f t="shared" si="158"/>
        <v/>
      </c>
      <c r="JG25" s="236" t="str">
        <f>IFERROR(+VLOOKUP(JF25,'Referencia Parámetros'!$A$2:$B$18,2),"")</f>
        <v/>
      </c>
      <c r="JH25" s="1"/>
      <c r="JI25" s="1"/>
      <c r="JJ25" s="136" t="str">
        <f t="shared" si="94"/>
        <v>Completar</v>
      </c>
      <c r="JK25" s="134"/>
      <c r="JL25" s="134"/>
      <c r="JM25" s="134"/>
      <c r="JN25" s="136" t="str">
        <f t="shared" si="95"/>
        <v>Completar</v>
      </c>
      <c r="JO25" s="137" t="str">
        <f t="shared" si="96"/>
        <v>Completar</v>
      </c>
      <c r="JP25" s="137" t="str">
        <f t="shared" si="97"/>
        <v>Completar</v>
      </c>
      <c r="JQ25" s="135"/>
      <c r="JR25" s="136" t="str">
        <f t="shared" si="98"/>
        <v>Completar</v>
      </c>
      <c r="JS25" s="237">
        <f t="shared" si="232"/>
        <v>0</v>
      </c>
      <c r="JT25" s="238">
        <f t="shared" si="233"/>
        <v>0</v>
      </c>
      <c r="JU25" s="239" t="str">
        <f>IFERROR(IF(JT25&gt;20*JG25,'Referencia Parámetros'!$D$20,IF(JT25&gt;10*JG25,'Referencia Parámetros'!$D$21,IF(JT25&gt;5*JG25,'Referencia Parámetros'!$D$22, IF(JT25&gt;1,'Referencia Parámetros'!$D$23,"NO APLICA")))),"")</f>
        <v/>
      </c>
      <c r="JV25" s="240" t="str">
        <f t="shared" si="160"/>
        <v/>
      </c>
      <c r="JW25" s="241">
        <f t="shared" si="161"/>
        <v>0</v>
      </c>
      <c r="JX25" s="234">
        <f t="shared" si="234"/>
        <v>0</v>
      </c>
      <c r="JY25" s="234">
        <f t="shared" si="162"/>
        <v>0</v>
      </c>
      <c r="JZ25" s="234">
        <f t="shared" si="235"/>
        <v>0</v>
      </c>
      <c r="KA25" s="242">
        <f t="shared" si="236"/>
        <v>0</v>
      </c>
      <c r="LN25" s="244">
        <v>2</v>
      </c>
    </row>
    <row r="26" spans="1:326" x14ac:dyDescent="0.25">
      <c r="A26" s="234">
        <f t="shared" si="163"/>
        <v>14</v>
      </c>
      <c r="B26" s="235" t="str">
        <f t="shared" si="164"/>
        <v/>
      </c>
      <c r="C26" s="236" t="str">
        <f>+IFERROR(VLOOKUP(B26,'Referencia Parámetros'!$A$2:$B$18,2),"")</f>
        <v/>
      </c>
      <c r="D26" s="1"/>
      <c r="E26" s="1"/>
      <c r="F26" s="136" t="str">
        <f>IFERROR(+VLOOKUP(D26,'Año 2'!JH$13:JJ$112,3,FALSE),"Completar")</f>
        <v>Completar</v>
      </c>
      <c r="G26" s="134"/>
      <c r="H26" s="134"/>
      <c r="I26" s="134"/>
      <c r="J26" s="136" t="str">
        <f>+IFERROR(VLOOKUP(D26,'Año 2'!JH$13:JR$112,7,0),"Completar")</f>
        <v>Completar</v>
      </c>
      <c r="K26" s="137" t="str">
        <f>IFERROR(VLOOKUP(D26,'Año 2'!JH$13:JR$112,8,FALSE),"Completar")</f>
        <v>Completar</v>
      </c>
      <c r="L26" s="137" t="str">
        <f>IFERROR(VLOOKUP(D26,'Año 2'!JH$13:JR$112,9,FALSE),"Completar")</f>
        <v>Completar</v>
      </c>
      <c r="M26" s="135"/>
      <c r="N26" s="136" t="str">
        <f>IFERROR(VLOOKUP(D26,'Año 2'!JH$13:JR$112,11,FALSE),"Completar")</f>
        <v>Completar</v>
      </c>
      <c r="O26" s="237">
        <f t="shared" si="165"/>
        <v>0</v>
      </c>
      <c r="P26" s="238">
        <f t="shared" si="166"/>
        <v>0</v>
      </c>
      <c r="Q26" s="239" t="str">
        <f>IFERROR(IF(P26&gt;20*C26,'Referencia Parámetros'!$D$20,IF(P26&gt;10*C26,'Referencia Parámetros'!$D$21,IF(P26&gt;5*C26,'Referencia Parámetros'!$D$22, IF(P26&gt;1,'Referencia Parámetros'!$D$23,"NO APLICA")))),"")</f>
        <v/>
      </c>
      <c r="R26" s="240" t="str">
        <f t="shared" si="105"/>
        <v/>
      </c>
      <c r="S26" s="241">
        <f t="shared" si="106"/>
        <v>0</v>
      </c>
      <c r="T26" s="234">
        <f t="shared" si="167"/>
        <v>0</v>
      </c>
      <c r="U26" s="234">
        <f t="shared" si="107"/>
        <v>0</v>
      </c>
      <c r="V26" s="234">
        <f t="shared" si="168"/>
        <v>0</v>
      </c>
      <c r="W26" s="242">
        <f t="shared" si="169"/>
        <v>0</v>
      </c>
      <c r="Y26" s="234">
        <f t="shared" si="170"/>
        <v>14</v>
      </c>
      <c r="Z26" s="235" t="str">
        <f t="shared" si="108"/>
        <v/>
      </c>
      <c r="AA26" s="236" t="str">
        <f>IFERROR(+VLOOKUP(Z26,'Referencia Parámetros'!$A$2:$B$18,2),"")</f>
        <v/>
      </c>
      <c r="AB26" s="1"/>
      <c r="AC26" s="1"/>
      <c r="AD26" s="136" t="str">
        <f t="shared" si="4"/>
        <v>Completar</v>
      </c>
      <c r="AE26" s="134"/>
      <c r="AF26" s="134"/>
      <c r="AG26" s="134"/>
      <c r="AH26" s="136" t="str">
        <f t="shared" si="5"/>
        <v>Completar</v>
      </c>
      <c r="AI26" s="137" t="str">
        <f t="shared" si="6"/>
        <v>Completar</v>
      </c>
      <c r="AJ26" s="137" t="str">
        <f t="shared" si="7"/>
        <v>Completar</v>
      </c>
      <c r="AK26" s="135"/>
      <c r="AL26" s="136" t="str">
        <f t="shared" si="8"/>
        <v>Completar</v>
      </c>
      <c r="AM26" s="237">
        <f t="shared" si="171"/>
        <v>0</v>
      </c>
      <c r="AN26" s="238">
        <f t="shared" si="172"/>
        <v>0</v>
      </c>
      <c r="AO26" s="239" t="str">
        <f>IFERROR(IF(AN26&gt;20*AA26,'Referencia Parámetros'!$D$20,IF(AN26&gt;10*AA26,'Referencia Parámetros'!$D$21,IF(AN26&gt;5*AA26,'Referencia Parámetros'!$D$22, IF(AN26&gt;1,'Referencia Parámetros'!$D$23,"NO APLICA")))),"")</f>
        <v/>
      </c>
      <c r="AP26" s="240" t="str">
        <f t="shared" si="110"/>
        <v/>
      </c>
      <c r="AQ26" s="241">
        <f t="shared" si="111"/>
        <v>0</v>
      </c>
      <c r="AR26" s="234">
        <f t="shared" si="173"/>
        <v>0</v>
      </c>
      <c r="AS26" s="234">
        <f t="shared" si="112"/>
        <v>0</v>
      </c>
      <c r="AT26" s="234">
        <f t="shared" si="174"/>
        <v>0</v>
      </c>
      <c r="AU26" s="242">
        <f t="shared" si="175"/>
        <v>0</v>
      </c>
      <c r="AW26" s="234">
        <f t="shared" si="176"/>
        <v>14</v>
      </c>
      <c r="AX26" s="235" t="str">
        <f t="shared" si="113"/>
        <v/>
      </c>
      <c r="AY26" s="236" t="str">
        <f>IFERROR(+VLOOKUP(AX26,'Referencia Parámetros'!$A$2:$B$18,2),"")</f>
        <v/>
      </c>
      <c r="AZ26" s="1"/>
      <c r="BA26" s="1"/>
      <c r="BB26" s="136" t="str">
        <f t="shared" si="13"/>
        <v>Completar</v>
      </c>
      <c r="BC26" s="134"/>
      <c r="BD26" s="134"/>
      <c r="BE26" s="134"/>
      <c r="BF26" s="136" t="str">
        <f t="shared" si="14"/>
        <v>Completar</v>
      </c>
      <c r="BG26" s="137" t="str">
        <f t="shared" si="15"/>
        <v>Completar</v>
      </c>
      <c r="BH26" s="137" t="str">
        <f t="shared" si="16"/>
        <v>Completar</v>
      </c>
      <c r="BI26" s="135"/>
      <c r="BJ26" s="136" t="str">
        <f t="shared" si="17"/>
        <v>Completar</v>
      </c>
      <c r="BK26" s="237">
        <f t="shared" si="177"/>
        <v>0</v>
      </c>
      <c r="BL26" s="238">
        <f t="shared" si="178"/>
        <v>0</v>
      </c>
      <c r="BM26" s="239" t="str">
        <f>IFERROR(IF(BL26&gt;20*AY26,'Referencia Parámetros'!$D$20,IF(BL26&gt;10*AY26,'Referencia Parámetros'!$D$21,IF(BL26&gt;5*AY26,'Referencia Parámetros'!$D$22, IF(BL26&gt;1,'Referencia Parámetros'!$D$23,"NO APLICA")))),"")</f>
        <v/>
      </c>
      <c r="BN26" s="240" t="str">
        <f t="shared" si="115"/>
        <v/>
      </c>
      <c r="BO26" s="241">
        <f t="shared" si="116"/>
        <v>0</v>
      </c>
      <c r="BP26" s="234">
        <f t="shared" si="179"/>
        <v>0</v>
      </c>
      <c r="BQ26" s="234">
        <f t="shared" si="117"/>
        <v>0</v>
      </c>
      <c r="BR26" s="234">
        <f t="shared" si="180"/>
        <v>0</v>
      </c>
      <c r="BS26" s="242">
        <f t="shared" si="181"/>
        <v>0</v>
      </c>
      <c r="BU26" s="234">
        <f t="shared" si="182"/>
        <v>14</v>
      </c>
      <c r="BV26" s="235" t="str">
        <f t="shared" si="118"/>
        <v/>
      </c>
      <c r="BW26" s="236" t="str">
        <f>IFERROR(+VLOOKUP(BV26,'Referencia Parámetros'!$A$2:$B$18,2),"")</f>
        <v/>
      </c>
      <c r="BX26" s="1"/>
      <c r="BY26" s="1"/>
      <c r="BZ26" s="136" t="str">
        <f t="shared" si="22"/>
        <v>Completar</v>
      </c>
      <c r="CA26" s="134"/>
      <c r="CB26" s="134"/>
      <c r="CC26" s="134"/>
      <c r="CD26" s="136" t="str">
        <f t="shared" si="23"/>
        <v>Completar</v>
      </c>
      <c r="CE26" s="137" t="str">
        <f t="shared" si="24"/>
        <v>Completar</v>
      </c>
      <c r="CF26" s="137" t="str">
        <f t="shared" si="25"/>
        <v>Completar</v>
      </c>
      <c r="CG26" s="135"/>
      <c r="CH26" s="136" t="str">
        <f t="shared" si="26"/>
        <v>Completar</v>
      </c>
      <c r="CI26" s="237">
        <f t="shared" si="183"/>
        <v>0</v>
      </c>
      <c r="CJ26" s="238">
        <f t="shared" si="184"/>
        <v>0</v>
      </c>
      <c r="CK26" s="239" t="str">
        <f>IFERROR(IF(CJ26&gt;20*BW26,'Referencia Parámetros'!$D$20,IF(CJ26&gt;10*BW26,'Referencia Parámetros'!$D$21,IF(CJ26&gt;5*BW26,'Referencia Parámetros'!$D$22, IF(CJ26&gt;1,'Referencia Parámetros'!$D$23,"NO APLICA")))),"")</f>
        <v/>
      </c>
      <c r="CL26" s="240" t="str">
        <f t="shared" si="120"/>
        <v/>
      </c>
      <c r="CM26" s="241">
        <f t="shared" si="121"/>
        <v>0</v>
      </c>
      <c r="CN26" s="234">
        <f t="shared" si="185"/>
        <v>0</v>
      </c>
      <c r="CO26" s="234">
        <f t="shared" si="122"/>
        <v>0</v>
      </c>
      <c r="CP26" s="234">
        <f t="shared" si="186"/>
        <v>0</v>
      </c>
      <c r="CQ26" s="242">
        <f t="shared" si="187"/>
        <v>0</v>
      </c>
      <c r="CS26" s="234">
        <f t="shared" si="188"/>
        <v>14</v>
      </c>
      <c r="CT26" s="235" t="str">
        <f t="shared" si="123"/>
        <v/>
      </c>
      <c r="CU26" s="236" t="str">
        <f>IFERROR(+VLOOKUP(CT26,'Referencia Parámetros'!$A$2:$B$18,2),"")</f>
        <v/>
      </c>
      <c r="CV26" s="1"/>
      <c r="CW26" s="1"/>
      <c r="CX26" s="136" t="str">
        <f t="shared" si="31"/>
        <v>Completar</v>
      </c>
      <c r="CY26" s="134"/>
      <c r="CZ26" s="134"/>
      <c r="DA26" s="134"/>
      <c r="DB26" s="136" t="str">
        <f t="shared" si="32"/>
        <v>Completar</v>
      </c>
      <c r="DC26" s="137" t="str">
        <f t="shared" si="33"/>
        <v>Completar</v>
      </c>
      <c r="DD26" s="137" t="str">
        <f t="shared" si="34"/>
        <v>Completar</v>
      </c>
      <c r="DE26" s="135"/>
      <c r="DF26" s="136" t="str">
        <f t="shared" si="35"/>
        <v>Completar</v>
      </c>
      <c r="DG26" s="237">
        <f t="shared" si="189"/>
        <v>0</v>
      </c>
      <c r="DH26" s="238">
        <f t="shared" si="190"/>
        <v>0</v>
      </c>
      <c r="DI26" s="239" t="str">
        <f>IFERROR(IF(DH26&gt;20*CU26,'Referencia Parámetros'!$D$20,IF(DH26&gt;10*CU26,'Referencia Parámetros'!$D$21,IF(DH26&gt;5*CU26,'Referencia Parámetros'!$D$22, IF(DH26&gt;1,'Referencia Parámetros'!$D$23,"NO APLICA")))),"")</f>
        <v/>
      </c>
      <c r="DJ26" s="240" t="str">
        <f t="shared" si="125"/>
        <v/>
      </c>
      <c r="DK26" s="241">
        <f t="shared" si="126"/>
        <v>0</v>
      </c>
      <c r="DL26" s="234">
        <f t="shared" si="191"/>
        <v>0</v>
      </c>
      <c r="DM26" s="234">
        <f t="shared" si="127"/>
        <v>0</v>
      </c>
      <c r="DN26" s="234">
        <f t="shared" si="192"/>
        <v>0</v>
      </c>
      <c r="DO26" s="242">
        <f t="shared" si="193"/>
        <v>0</v>
      </c>
      <c r="DQ26" s="234">
        <f t="shared" si="194"/>
        <v>14</v>
      </c>
      <c r="DR26" s="235" t="str">
        <f t="shared" si="128"/>
        <v/>
      </c>
      <c r="DS26" s="236" t="str">
        <f>IFERROR(+VLOOKUP(DR26,'Referencia Parámetros'!$A$2:$B$18,2),"")</f>
        <v/>
      </c>
      <c r="DT26" s="1"/>
      <c r="DU26" s="1"/>
      <c r="DV26" s="136" t="str">
        <f t="shared" si="40"/>
        <v>Completar</v>
      </c>
      <c r="DW26" s="134"/>
      <c r="DX26" s="134"/>
      <c r="DY26" s="134"/>
      <c r="DZ26" s="136" t="str">
        <f t="shared" si="41"/>
        <v>Completar</v>
      </c>
      <c r="EA26" s="137" t="str">
        <f t="shared" si="42"/>
        <v>Completar</v>
      </c>
      <c r="EB26" s="137" t="str">
        <f t="shared" si="43"/>
        <v>Completar</v>
      </c>
      <c r="EC26" s="135"/>
      <c r="ED26" s="136" t="str">
        <f t="shared" si="44"/>
        <v>Completar</v>
      </c>
      <c r="EE26" s="237">
        <f t="shared" si="195"/>
        <v>0</v>
      </c>
      <c r="EF26" s="238">
        <f t="shared" si="196"/>
        <v>0</v>
      </c>
      <c r="EG26" s="239" t="str">
        <f>IFERROR(IF(EF26&gt;20*DS26,'Referencia Parámetros'!$D$20,IF(EF26&gt;10*DS26,'Referencia Parámetros'!$D$21,IF(EF26&gt;5*DS26,'Referencia Parámetros'!$D$22, IF(EF26&gt;1,'Referencia Parámetros'!$D$23,"NO APLICA")))),"")</f>
        <v/>
      </c>
      <c r="EH26" s="240" t="str">
        <f t="shared" si="130"/>
        <v/>
      </c>
      <c r="EI26" s="241">
        <f t="shared" si="131"/>
        <v>0</v>
      </c>
      <c r="EJ26" s="234">
        <f t="shared" si="197"/>
        <v>0</v>
      </c>
      <c r="EK26" s="234">
        <f t="shared" si="132"/>
        <v>0</v>
      </c>
      <c r="EL26" s="234">
        <f t="shared" si="198"/>
        <v>0</v>
      </c>
      <c r="EM26" s="242">
        <f t="shared" si="199"/>
        <v>0</v>
      </c>
      <c r="EO26" s="234">
        <f t="shared" si="200"/>
        <v>14</v>
      </c>
      <c r="EP26" s="235" t="str">
        <f t="shared" si="133"/>
        <v/>
      </c>
      <c r="EQ26" s="236" t="str">
        <f>IFERROR(+VLOOKUP(EP26,'Referencia Parámetros'!$A$2:$B$18,2),"")</f>
        <v/>
      </c>
      <c r="ER26" s="1"/>
      <c r="ES26" s="1"/>
      <c r="ET26" s="136" t="str">
        <f t="shared" si="49"/>
        <v>Completar</v>
      </c>
      <c r="EU26" s="134"/>
      <c r="EV26" s="134"/>
      <c r="EW26" s="134"/>
      <c r="EX26" s="136" t="str">
        <f t="shared" si="50"/>
        <v>Completar</v>
      </c>
      <c r="EY26" s="137" t="str">
        <f t="shared" si="51"/>
        <v>Completar</v>
      </c>
      <c r="EZ26" s="137" t="str">
        <f t="shared" si="52"/>
        <v>Completar</v>
      </c>
      <c r="FA26" s="135"/>
      <c r="FB26" s="136" t="str">
        <f t="shared" si="53"/>
        <v>Completar</v>
      </c>
      <c r="FC26" s="237">
        <f t="shared" si="201"/>
        <v>0</v>
      </c>
      <c r="FD26" s="238">
        <f t="shared" si="202"/>
        <v>0</v>
      </c>
      <c r="FE26" s="239" t="str">
        <f>IFERROR(IF(FD26&gt;20*EQ26,'Referencia Parámetros'!$D$20,IF(FD26&gt;10*EQ26,'Referencia Parámetros'!$D$21,IF(FD26&gt;5*EQ26,'Referencia Parámetros'!$D$22, IF(FD26&gt;1,'Referencia Parámetros'!$D$23,"NO APLICA")))),"")</f>
        <v/>
      </c>
      <c r="FF26" s="240" t="str">
        <f t="shared" si="135"/>
        <v/>
      </c>
      <c r="FG26" s="241">
        <f t="shared" si="136"/>
        <v>0</v>
      </c>
      <c r="FH26" s="234">
        <f t="shared" si="203"/>
        <v>0</v>
      </c>
      <c r="FI26" s="234">
        <f t="shared" si="137"/>
        <v>0</v>
      </c>
      <c r="FJ26" s="234">
        <f t="shared" si="204"/>
        <v>0</v>
      </c>
      <c r="FK26" s="242">
        <f t="shared" si="205"/>
        <v>0</v>
      </c>
      <c r="FM26" s="234">
        <f t="shared" si="206"/>
        <v>14</v>
      </c>
      <c r="FN26" s="235" t="str">
        <f t="shared" si="138"/>
        <v/>
      </c>
      <c r="FO26" s="236" t="str">
        <f>IFERROR(+VLOOKUP(FN26,'Referencia Parámetros'!$A$2:$B$18,2),"")</f>
        <v/>
      </c>
      <c r="FP26" s="1"/>
      <c r="FQ26" s="1"/>
      <c r="FR26" s="136" t="str">
        <f t="shared" si="58"/>
        <v>Completar</v>
      </c>
      <c r="FS26" s="134"/>
      <c r="FT26" s="134"/>
      <c r="FU26" s="134"/>
      <c r="FV26" s="136" t="str">
        <f t="shared" si="59"/>
        <v>Completar</v>
      </c>
      <c r="FW26" s="137" t="str">
        <f t="shared" si="60"/>
        <v>Completar</v>
      </c>
      <c r="FX26" s="137" t="str">
        <f t="shared" si="61"/>
        <v>Completar</v>
      </c>
      <c r="FY26" s="135"/>
      <c r="FZ26" s="136" t="str">
        <f t="shared" si="62"/>
        <v>Completar</v>
      </c>
      <c r="GA26" s="237">
        <f t="shared" si="207"/>
        <v>0</v>
      </c>
      <c r="GB26" s="238">
        <f t="shared" si="208"/>
        <v>0</v>
      </c>
      <c r="GC26" s="239" t="e">
        <f>IF(GB26&gt;20*FO26,'Referencia Parámetros'!$D$20,IF(GB26&gt;10*FO26,'Referencia Parámetros'!$D$21,IF(GB26&gt;5*FO26,'Referencia Parámetros'!$D$22, IF(GB26&gt;1,'Referencia Parámetros'!$D$23,"NO APLICA"))))</f>
        <v>#VALUE!</v>
      </c>
      <c r="GD26" s="240" t="e">
        <f t="shared" si="209"/>
        <v>#VALUE!</v>
      </c>
      <c r="GE26" s="241">
        <f t="shared" si="141"/>
        <v>0</v>
      </c>
      <c r="GF26" s="234">
        <f t="shared" si="210"/>
        <v>0</v>
      </c>
      <c r="GG26" s="234">
        <f t="shared" si="142"/>
        <v>0</v>
      </c>
      <c r="GH26" s="234">
        <f t="shared" si="211"/>
        <v>0</v>
      </c>
      <c r="GI26" s="242">
        <f t="shared" si="212"/>
        <v>0</v>
      </c>
      <c r="GK26" s="234">
        <f t="shared" si="213"/>
        <v>14</v>
      </c>
      <c r="GL26" s="235" t="str">
        <f t="shared" si="143"/>
        <v/>
      </c>
      <c r="GM26" s="236" t="str">
        <f>IFERROR(+VLOOKUP(GL26,'Referencia Parámetros'!$A$2:$B$18,2),"")</f>
        <v/>
      </c>
      <c r="GN26" s="1"/>
      <c r="GO26" s="1"/>
      <c r="GP26" s="136" t="str">
        <f t="shared" si="67"/>
        <v>Completar</v>
      </c>
      <c r="GQ26" s="134"/>
      <c r="GR26" s="134"/>
      <c r="GS26" s="134"/>
      <c r="GT26" s="136" t="str">
        <f t="shared" si="68"/>
        <v>Completar</v>
      </c>
      <c r="GU26" s="137" t="str">
        <f t="shared" si="69"/>
        <v>Completar</v>
      </c>
      <c r="GV26" s="137" t="str">
        <f t="shared" si="70"/>
        <v>Completar</v>
      </c>
      <c r="GW26" s="135"/>
      <c r="GX26" s="136" t="str">
        <f t="shared" si="71"/>
        <v>Completar</v>
      </c>
      <c r="GY26" s="237">
        <f t="shared" si="214"/>
        <v>0</v>
      </c>
      <c r="GZ26" s="238">
        <f t="shared" si="215"/>
        <v>0</v>
      </c>
      <c r="HA26" s="239" t="str">
        <f>IFERROR(IF(GZ26&gt;20*GM26,'Referencia Parámetros'!$D$20,IF(GZ26&gt;10*GM26,'Referencia Parámetros'!$D$21,IF(GZ26&gt;5*GM26,'Referencia Parámetros'!$D$22, IF(GZ26&gt;1,'Referencia Parámetros'!$D$23,"NO APLICA")))),"")</f>
        <v/>
      </c>
      <c r="HB26" s="240" t="str">
        <f t="shared" si="145"/>
        <v/>
      </c>
      <c r="HC26" s="241">
        <f t="shared" si="146"/>
        <v>0</v>
      </c>
      <c r="HD26" s="234">
        <f t="shared" si="216"/>
        <v>0</v>
      </c>
      <c r="HE26" s="234">
        <f t="shared" si="147"/>
        <v>0</v>
      </c>
      <c r="HF26" s="234">
        <f t="shared" si="217"/>
        <v>0</v>
      </c>
      <c r="HG26" s="242">
        <f t="shared" si="218"/>
        <v>0</v>
      </c>
      <c r="HI26" s="234">
        <f t="shared" si="219"/>
        <v>14</v>
      </c>
      <c r="HJ26" s="235" t="str">
        <f t="shared" si="148"/>
        <v/>
      </c>
      <c r="HK26" s="236" t="str">
        <f>IFERROR(+VLOOKUP(HJ26,'Referencia Parámetros'!$A$2:$B$18,2),"")</f>
        <v/>
      </c>
      <c r="HL26" s="1"/>
      <c r="HM26" s="1"/>
      <c r="HN26" s="136" t="str">
        <f t="shared" si="76"/>
        <v>Completar</v>
      </c>
      <c r="HO26" s="134"/>
      <c r="HP26" s="134"/>
      <c r="HQ26" s="134"/>
      <c r="HR26" s="136" t="str">
        <f t="shared" si="77"/>
        <v>Completar</v>
      </c>
      <c r="HS26" s="137" t="str">
        <f t="shared" si="78"/>
        <v>Completar</v>
      </c>
      <c r="HT26" s="137" t="str">
        <f t="shared" si="79"/>
        <v>Completar</v>
      </c>
      <c r="HU26" s="135"/>
      <c r="HV26" s="136" t="str">
        <f t="shared" si="80"/>
        <v>Completar</v>
      </c>
      <c r="HW26" s="237">
        <f t="shared" si="220"/>
        <v>0</v>
      </c>
      <c r="HX26" s="238">
        <f t="shared" si="221"/>
        <v>0</v>
      </c>
      <c r="HY26" s="239" t="str">
        <f>IFERROR(IF(HX26&gt;20*HK26,'Referencia Parámetros'!$D$20,IF(HX26&gt;10*HK26,'Referencia Parámetros'!$D$21,IF(HX26&gt;5*HK26,'Referencia Parámetros'!$D$22, IF(HX26&gt;1,'Referencia Parámetros'!$D$23,"NO APLICA")))),"")</f>
        <v/>
      </c>
      <c r="HZ26" s="240" t="str">
        <f t="shared" si="150"/>
        <v/>
      </c>
      <c r="IA26" s="241">
        <f t="shared" si="151"/>
        <v>0</v>
      </c>
      <c r="IB26" s="234">
        <f t="shared" si="222"/>
        <v>0</v>
      </c>
      <c r="IC26" s="234">
        <f t="shared" si="152"/>
        <v>0</v>
      </c>
      <c r="ID26" s="234">
        <f t="shared" si="223"/>
        <v>0</v>
      </c>
      <c r="IE26" s="242">
        <f t="shared" si="224"/>
        <v>0</v>
      </c>
      <c r="IG26" s="234">
        <f t="shared" si="225"/>
        <v>14</v>
      </c>
      <c r="IH26" s="235" t="str">
        <f t="shared" si="153"/>
        <v/>
      </c>
      <c r="II26" s="236" t="str">
        <f>IFERROR(+VLOOKUP(IH26,'Referencia Parámetros'!$A$2:$B$18,2),"")</f>
        <v/>
      </c>
      <c r="IJ26" s="1"/>
      <c r="IK26" s="1"/>
      <c r="IL26" s="136" t="str">
        <f t="shared" si="85"/>
        <v>Completar</v>
      </c>
      <c r="IM26" s="134"/>
      <c r="IN26" s="134"/>
      <c r="IO26" s="134"/>
      <c r="IP26" s="136" t="str">
        <f t="shared" si="86"/>
        <v>Completar</v>
      </c>
      <c r="IQ26" s="137" t="str">
        <f t="shared" si="87"/>
        <v>Completar</v>
      </c>
      <c r="IR26" s="137" t="str">
        <f t="shared" si="88"/>
        <v>Completar</v>
      </c>
      <c r="IS26" s="135"/>
      <c r="IT26" s="136" t="str">
        <f t="shared" si="89"/>
        <v>Completar</v>
      </c>
      <c r="IU26" s="237">
        <f t="shared" si="226"/>
        <v>0</v>
      </c>
      <c r="IV26" s="238">
        <f t="shared" si="227"/>
        <v>0</v>
      </c>
      <c r="IW26" s="239" t="str">
        <f>IFERROR(IF(IV26&gt;20*II26,'Referencia Parámetros'!$D$20,IF(IV26&gt;10*II26,'Referencia Parámetros'!$D$21,IF(IV26&gt;5*II26,'Referencia Parámetros'!$D$22, IF(IV26&gt;1,'Referencia Parámetros'!$D$23,"NO APLICA")))),"")</f>
        <v/>
      </c>
      <c r="IX26" s="240" t="str">
        <f t="shared" si="155"/>
        <v/>
      </c>
      <c r="IY26" s="241">
        <f t="shared" si="156"/>
        <v>0</v>
      </c>
      <c r="IZ26" s="234">
        <f t="shared" si="228"/>
        <v>0</v>
      </c>
      <c r="JA26" s="234">
        <f t="shared" si="157"/>
        <v>0</v>
      </c>
      <c r="JB26" s="234">
        <f t="shared" si="229"/>
        <v>0</v>
      </c>
      <c r="JC26" s="242">
        <f t="shared" si="230"/>
        <v>0</v>
      </c>
      <c r="JD26" s="198"/>
      <c r="JE26" s="234">
        <f t="shared" si="231"/>
        <v>14</v>
      </c>
      <c r="JF26" s="235" t="str">
        <f t="shared" si="158"/>
        <v/>
      </c>
      <c r="JG26" s="236" t="str">
        <f>IFERROR(+VLOOKUP(JF26,'Referencia Parámetros'!$A$2:$B$18,2),"")</f>
        <v/>
      </c>
      <c r="JH26" s="1"/>
      <c r="JI26" s="1"/>
      <c r="JJ26" s="136" t="str">
        <f t="shared" si="94"/>
        <v>Completar</v>
      </c>
      <c r="JK26" s="134"/>
      <c r="JL26" s="134"/>
      <c r="JM26" s="134"/>
      <c r="JN26" s="136" t="str">
        <f t="shared" si="95"/>
        <v>Completar</v>
      </c>
      <c r="JO26" s="137" t="str">
        <f t="shared" si="96"/>
        <v>Completar</v>
      </c>
      <c r="JP26" s="137" t="str">
        <f t="shared" si="97"/>
        <v>Completar</v>
      </c>
      <c r="JQ26" s="135"/>
      <c r="JR26" s="136" t="str">
        <f t="shared" si="98"/>
        <v>Completar</v>
      </c>
      <c r="JS26" s="237">
        <f t="shared" si="232"/>
        <v>0</v>
      </c>
      <c r="JT26" s="238">
        <f t="shared" si="233"/>
        <v>0</v>
      </c>
      <c r="JU26" s="239" t="str">
        <f>IFERROR(IF(JT26&gt;20*JG26,'Referencia Parámetros'!$D$20,IF(JT26&gt;10*JG26,'Referencia Parámetros'!$D$21,IF(JT26&gt;5*JG26,'Referencia Parámetros'!$D$22, IF(JT26&gt;1,'Referencia Parámetros'!$D$23,"NO APLICA")))),"")</f>
        <v/>
      </c>
      <c r="JV26" s="240" t="str">
        <f t="shared" si="160"/>
        <v/>
      </c>
      <c r="JW26" s="241">
        <f t="shared" si="161"/>
        <v>0</v>
      </c>
      <c r="JX26" s="234">
        <f t="shared" si="234"/>
        <v>0</v>
      </c>
      <c r="JY26" s="234">
        <f t="shared" si="162"/>
        <v>0</v>
      </c>
      <c r="JZ26" s="234">
        <f t="shared" si="235"/>
        <v>0</v>
      </c>
      <c r="KA26" s="242">
        <f t="shared" si="236"/>
        <v>0</v>
      </c>
      <c r="LN26" s="244">
        <v>2</v>
      </c>
    </row>
    <row r="27" spans="1:326" x14ac:dyDescent="0.25">
      <c r="A27" s="234">
        <f t="shared" si="163"/>
        <v>15</v>
      </c>
      <c r="B27" s="235" t="str">
        <f t="shared" si="164"/>
        <v/>
      </c>
      <c r="C27" s="236" t="str">
        <f>+IFERROR(VLOOKUP(B27,'Referencia Parámetros'!$A$2:$B$18,2),"")</f>
        <v/>
      </c>
      <c r="D27" s="1"/>
      <c r="E27" s="1"/>
      <c r="F27" s="136" t="str">
        <f>IFERROR(+VLOOKUP(D27,'Año 2'!JH$13:JJ$112,3,FALSE),"Completar")</f>
        <v>Completar</v>
      </c>
      <c r="G27" s="134"/>
      <c r="H27" s="134"/>
      <c r="I27" s="134"/>
      <c r="J27" s="136" t="str">
        <f>+IFERROR(VLOOKUP(D27,'Año 2'!JH$13:JR$112,7,0),"Completar")</f>
        <v>Completar</v>
      </c>
      <c r="K27" s="137" t="str">
        <f>IFERROR(VLOOKUP(D27,'Año 2'!JH$13:JR$112,8,FALSE),"Completar")</f>
        <v>Completar</v>
      </c>
      <c r="L27" s="137" t="str">
        <f>IFERROR(VLOOKUP(D27,'Año 2'!JH$13:JR$112,9,FALSE),"Completar")</f>
        <v>Completar</v>
      </c>
      <c r="M27" s="135"/>
      <c r="N27" s="136" t="str">
        <f>IFERROR(VLOOKUP(D27,'Año 2'!JH$13:JR$112,11,FALSE),"Completar")</f>
        <v>Completar</v>
      </c>
      <c r="O27" s="237">
        <f t="shared" si="165"/>
        <v>0</v>
      </c>
      <c r="P27" s="238">
        <f t="shared" si="166"/>
        <v>0</v>
      </c>
      <c r="Q27" s="239" t="str">
        <f>IFERROR(IF(P27&gt;20*C27,'Referencia Parámetros'!$D$20,IF(P27&gt;10*C27,'Referencia Parámetros'!$D$21,IF(P27&gt;5*C27,'Referencia Parámetros'!$D$22, IF(P27&gt;1,'Referencia Parámetros'!$D$23,"NO APLICA")))),"")</f>
        <v/>
      </c>
      <c r="R27" s="240" t="str">
        <f t="shared" si="105"/>
        <v/>
      </c>
      <c r="S27" s="241">
        <f t="shared" si="106"/>
        <v>0</v>
      </c>
      <c r="T27" s="234">
        <f t="shared" si="167"/>
        <v>0</v>
      </c>
      <c r="U27" s="234">
        <f t="shared" si="107"/>
        <v>0</v>
      </c>
      <c r="V27" s="234">
        <f t="shared" si="168"/>
        <v>0</v>
      </c>
      <c r="W27" s="242">
        <f t="shared" si="169"/>
        <v>0</v>
      </c>
      <c r="Y27" s="234">
        <f t="shared" si="170"/>
        <v>15</v>
      </c>
      <c r="Z27" s="235" t="str">
        <f t="shared" si="108"/>
        <v/>
      </c>
      <c r="AA27" s="236" t="str">
        <f>IFERROR(+VLOOKUP(Z27,'Referencia Parámetros'!$A$2:$B$18,2),"")</f>
        <v/>
      </c>
      <c r="AB27" s="1"/>
      <c r="AC27" s="1"/>
      <c r="AD27" s="136" t="str">
        <f t="shared" si="4"/>
        <v>Completar</v>
      </c>
      <c r="AE27" s="134"/>
      <c r="AF27" s="134"/>
      <c r="AG27" s="134"/>
      <c r="AH27" s="136" t="str">
        <f t="shared" si="5"/>
        <v>Completar</v>
      </c>
      <c r="AI27" s="137" t="str">
        <f t="shared" si="6"/>
        <v>Completar</v>
      </c>
      <c r="AJ27" s="137" t="str">
        <f t="shared" si="7"/>
        <v>Completar</v>
      </c>
      <c r="AK27" s="135"/>
      <c r="AL27" s="136" t="str">
        <f t="shared" si="8"/>
        <v>Completar</v>
      </c>
      <c r="AM27" s="237">
        <f t="shared" si="171"/>
        <v>0</v>
      </c>
      <c r="AN27" s="238">
        <f t="shared" si="172"/>
        <v>0</v>
      </c>
      <c r="AO27" s="239" t="str">
        <f>IFERROR(IF(AN27&gt;20*AA27,'Referencia Parámetros'!$D$20,IF(AN27&gt;10*AA27,'Referencia Parámetros'!$D$21,IF(AN27&gt;5*AA27,'Referencia Parámetros'!$D$22, IF(AN27&gt;1,'Referencia Parámetros'!$D$23,"NO APLICA")))),"")</f>
        <v/>
      </c>
      <c r="AP27" s="240" t="str">
        <f t="shared" si="110"/>
        <v/>
      </c>
      <c r="AQ27" s="241">
        <f t="shared" si="111"/>
        <v>0</v>
      </c>
      <c r="AR27" s="234">
        <f t="shared" si="173"/>
        <v>0</v>
      </c>
      <c r="AS27" s="234">
        <f t="shared" si="112"/>
        <v>0</v>
      </c>
      <c r="AT27" s="234">
        <f t="shared" si="174"/>
        <v>0</v>
      </c>
      <c r="AU27" s="242">
        <f t="shared" si="175"/>
        <v>0</v>
      </c>
      <c r="AW27" s="234">
        <f t="shared" si="176"/>
        <v>15</v>
      </c>
      <c r="AX27" s="235" t="str">
        <f t="shared" si="113"/>
        <v/>
      </c>
      <c r="AY27" s="236" t="str">
        <f>IFERROR(+VLOOKUP(AX27,'Referencia Parámetros'!$A$2:$B$18,2),"")</f>
        <v/>
      </c>
      <c r="AZ27" s="1"/>
      <c r="BA27" s="1"/>
      <c r="BB27" s="136" t="str">
        <f t="shared" si="13"/>
        <v>Completar</v>
      </c>
      <c r="BC27" s="134"/>
      <c r="BD27" s="134"/>
      <c r="BE27" s="134"/>
      <c r="BF27" s="136" t="str">
        <f t="shared" si="14"/>
        <v>Completar</v>
      </c>
      <c r="BG27" s="137" t="str">
        <f t="shared" si="15"/>
        <v>Completar</v>
      </c>
      <c r="BH27" s="137" t="str">
        <f t="shared" si="16"/>
        <v>Completar</v>
      </c>
      <c r="BI27" s="135"/>
      <c r="BJ27" s="136" t="str">
        <f t="shared" si="17"/>
        <v>Completar</v>
      </c>
      <c r="BK27" s="237">
        <f t="shared" si="177"/>
        <v>0</v>
      </c>
      <c r="BL27" s="238">
        <f t="shared" si="178"/>
        <v>0</v>
      </c>
      <c r="BM27" s="239" t="str">
        <f>IFERROR(IF(BL27&gt;20*AY27,'Referencia Parámetros'!$D$20,IF(BL27&gt;10*AY27,'Referencia Parámetros'!$D$21,IF(BL27&gt;5*AY27,'Referencia Parámetros'!$D$22, IF(BL27&gt;1,'Referencia Parámetros'!$D$23,"NO APLICA")))),"")</f>
        <v/>
      </c>
      <c r="BN27" s="240" t="str">
        <f t="shared" si="115"/>
        <v/>
      </c>
      <c r="BO27" s="241">
        <f t="shared" si="116"/>
        <v>0</v>
      </c>
      <c r="BP27" s="234">
        <f t="shared" si="179"/>
        <v>0</v>
      </c>
      <c r="BQ27" s="234">
        <f t="shared" si="117"/>
        <v>0</v>
      </c>
      <c r="BR27" s="234">
        <f t="shared" si="180"/>
        <v>0</v>
      </c>
      <c r="BS27" s="242">
        <f t="shared" si="181"/>
        <v>0</v>
      </c>
      <c r="BU27" s="234">
        <f t="shared" si="182"/>
        <v>15</v>
      </c>
      <c r="BV27" s="235" t="str">
        <f t="shared" si="118"/>
        <v/>
      </c>
      <c r="BW27" s="236" t="str">
        <f>IFERROR(+VLOOKUP(BV27,'Referencia Parámetros'!$A$2:$B$18,2),"")</f>
        <v/>
      </c>
      <c r="BX27" s="1"/>
      <c r="BY27" s="1"/>
      <c r="BZ27" s="136" t="str">
        <f t="shared" si="22"/>
        <v>Completar</v>
      </c>
      <c r="CA27" s="134"/>
      <c r="CB27" s="134"/>
      <c r="CC27" s="134"/>
      <c r="CD27" s="136" t="str">
        <f t="shared" si="23"/>
        <v>Completar</v>
      </c>
      <c r="CE27" s="137" t="str">
        <f t="shared" si="24"/>
        <v>Completar</v>
      </c>
      <c r="CF27" s="137" t="str">
        <f t="shared" si="25"/>
        <v>Completar</v>
      </c>
      <c r="CG27" s="135"/>
      <c r="CH27" s="136" t="str">
        <f t="shared" si="26"/>
        <v>Completar</v>
      </c>
      <c r="CI27" s="237">
        <f t="shared" si="183"/>
        <v>0</v>
      </c>
      <c r="CJ27" s="238">
        <f t="shared" si="184"/>
        <v>0</v>
      </c>
      <c r="CK27" s="239" t="str">
        <f>IFERROR(IF(CJ27&gt;20*BW27,'Referencia Parámetros'!$D$20,IF(CJ27&gt;10*BW27,'Referencia Parámetros'!$D$21,IF(CJ27&gt;5*BW27,'Referencia Parámetros'!$D$22, IF(CJ27&gt;1,'Referencia Parámetros'!$D$23,"NO APLICA")))),"")</f>
        <v/>
      </c>
      <c r="CL27" s="240" t="str">
        <f t="shared" si="120"/>
        <v/>
      </c>
      <c r="CM27" s="241">
        <f t="shared" si="121"/>
        <v>0</v>
      </c>
      <c r="CN27" s="234">
        <f t="shared" si="185"/>
        <v>0</v>
      </c>
      <c r="CO27" s="234">
        <f t="shared" si="122"/>
        <v>0</v>
      </c>
      <c r="CP27" s="234">
        <f t="shared" si="186"/>
        <v>0</v>
      </c>
      <c r="CQ27" s="242">
        <f t="shared" si="187"/>
        <v>0</v>
      </c>
      <c r="CS27" s="234">
        <f t="shared" si="188"/>
        <v>15</v>
      </c>
      <c r="CT27" s="235" t="str">
        <f t="shared" si="123"/>
        <v/>
      </c>
      <c r="CU27" s="236" t="str">
        <f>IFERROR(+VLOOKUP(CT27,'Referencia Parámetros'!$A$2:$B$18,2),"")</f>
        <v/>
      </c>
      <c r="CV27" s="1"/>
      <c r="CW27" s="1"/>
      <c r="CX27" s="136" t="str">
        <f t="shared" si="31"/>
        <v>Completar</v>
      </c>
      <c r="CY27" s="134"/>
      <c r="CZ27" s="134"/>
      <c r="DA27" s="134"/>
      <c r="DB27" s="136" t="str">
        <f t="shared" si="32"/>
        <v>Completar</v>
      </c>
      <c r="DC27" s="137" t="str">
        <f t="shared" si="33"/>
        <v>Completar</v>
      </c>
      <c r="DD27" s="137" t="str">
        <f t="shared" si="34"/>
        <v>Completar</v>
      </c>
      <c r="DE27" s="135"/>
      <c r="DF27" s="136" t="str">
        <f t="shared" si="35"/>
        <v>Completar</v>
      </c>
      <c r="DG27" s="237">
        <f t="shared" si="189"/>
        <v>0</v>
      </c>
      <c r="DH27" s="238">
        <f t="shared" si="190"/>
        <v>0</v>
      </c>
      <c r="DI27" s="239" t="str">
        <f>IFERROR(IF(DH27&gt;20*CU27,'Referencia Parámetros'!$D$20,IF(DH27&gt;10*CU27,'Referencia Parámetros'!$D$21,IF(DH27&gt;5*CU27,'Referencia Parámetros'!$D$22, IF(DH27&gt;1,'Referencia Parámetros'!$D$23,"NO APLICA")))),"")</f>
        <v/>
      </c>
      <c r="DJ27" s="240" t="str">
        <f t="shared" si="125"/>
        <v/>
      </c>
      <c r="DK27" s="241">
        <f t="shared" si="126"/>
        <v>0</v>
      </c>
      <c r="DL27" s="234">
        <f t="shared" si="191"/>
        <v>0</v>
      </c>
      <c r="DM27" s="234">
        <f t="shared" si="127"/>
        <v>0</v>
      </c>
      <c r="DN27" s="234">
        <f t="shared" si="192"/>
        <v>0</v>
      </c>
      <c r="DO27" s="242">
        <f t="shared" si="193"/>
        <v>0</v>
      </c>
      <c r="DQ27" s="234">
        <f t="shared" si="194"/>
        <v>15</v>
      </c>
      <c r="DR27" s="235" t="str">
        <f t="shared" si="128"/>
        <v/>
      </c>
      <c r="DS27" s="236" t="str">
        <f>IFERROR(+VLOOKUP(DR27,'Referencia Parámetros'!$A$2:$B$18,2),"")</f>
        <v/>
      </c>
      <c r="DT27" s="1"/>
      <c r="DU27" s="1"/>
      <c r="DV27" s="136" t="str">
        <f t="shared" si="40"/>
        <v>Completar</v>
      </c>
      <c r="DW27" s="134"/>
      <c r="DX27" s="134"/>
      <c r="DY27" s="134"/>
      <c r="DZ27" s="136" t="str">
        <f t="shared" si="41"/>
        <v>Completar</v>
      </c>
      <c r="EA27" s="137" t="str">
        <f t="shared" si="42"/>
        <v>Completar</v>
      </c>
      <c r="EB27" s="137" t="str">
        <f t="shared" si="43"/>
        <v>Completar</v>
      </c>
      <c r="EC27" s="135"/>
      <c r="ED27" s="136" t="str">
        <f t="shared" si="44"/>
        <v>Completar</v>
      </c>
      <c r="EE27" s="237">
        <f t="shared" si="195"/>
        <v>0</v>
      </c>
      <c r="EF27" s="238">
        <f t="shared" si="196"/>
        <v>0</v>
      </c>
      <c r="EG27" s="239" t="str">
        <f>IFERROR(IF(EF27&gt;20*DS27,'Referencia Parámetros'!$D$20,IF(EF27&gt;10*DS27,'Referencia Parámetros'!$D$21,IF(EF27&gt;5*DS27,'Referencia Parámetros'!$D$22, IF(EF27&gt;1,'Referencia Parámetros'!$D$23,"NO APLICA")))),"")</f>
        <v/>
      </c>
      <c r="EH27" s="240" t="str">
        <f t="shared" si="130"/>
        <v/>
      </c>
      <c r="EI27" s="241">
        <f t="shared" si="131"/>
        <v>0</v>
      </c>
      <c r="EJ27" s="234">
        <f t="shared" si="197"/>
        <v>0</v>
      </c>
      <c r="EK27" s="234">
        <f t="shared" si="132"/>
        <v>0</v>
      </c>
      <c r="EL27" s="234">
        <f t="shared" si="198"/>
        <v>0</v>
      </c>
      <c r="EM27" s="242">
        <f t="shared" si="199"/>
        <v>0</v>
      </c>
      <c r="EO27" s="234">
        <f t="shared" si="200"/>
        <v>15</v>
      </c>
      <c r="EP27" s="235" t="str">
        <f t="shared" si="133"/>
        <v/>
      </c>
      <c r="EQ27" s="236" t="str">
        <f>IFERROR(+VLOOKUP(EP27,'Referencia Parámetros'!$A$2:$B$18,2),"")</f>
        <v/>
      </c>
      <c r="ER27" s="1"/>
      <c r="ES27" s="1"/>
      <c r="ET27" s="136" t="str">
        <f t="shared" si="49"/>
        <v>Completar</v>
      </c>
      <c r="EU27" s="134"/>
      <c r="EV27" s="134"/>
      <c r="EW27" s="134"/>
      <c r="EX27" s="136" t="str">
        <f t="shared" si="50"/>
        <v>Completar</v>
      </c>
      <c r="EY27" s="137" t="str">
        <f t="shared" si="51"/>
        <v>Completar</v>
      </c>
      <c r="EZ27" s="137" t="str">
        <f t="shared" si="52"/>
        <v>Completar</v>
      </c>
      <c r="FA27" s="135"/>
      <c r="FB27" s="136" t="str">
        <f t="shared" si="53"/>
        <v>Completar</v>
      </c>
      <c r="FC27" s="237">
        <f t="shared" si="201"/>
        <v>0</v>
      </c>
      <c r="FD27" s="238">
        <f t="shared" si="202"/>
        <v>0</v>
      </c>
      <c r="FE27" s="239" t="str">
        <f>IFERROR(IF(FD27&gt;20*EQ27,'Referencia Parámetros'!$D$20,IF(FD27&gt;10*EQ27,'Referencia Parámetros'!$D$21,IF(FD27&gt;5*EQ27,'Referencia Parámetros'!$D$22, IF(FD27&gt;1,'Referencia Parámetros'!$D$23,"NO APLICA")))),"")</f>
        <v/>
      </c>
      <c r="FF27" s="240" t="str">
        <f t="shared" si="135"/>
        <v/>
      </c>
      <c r="FG27" s="241">
        <f t="shared" si="136"/>
        <v>0</v>
      </c>
      <c r="FH27" s="234">
        <f t="shared" si="203"/>
        <v>0</v>
      </c>
      <c r="FI27" s="234">
        <f t="shared" si="137"/>
        <v>0</v>
      </c>
      <c r="FJ27" s="234">
        <f t="shared" si="204"/>
        <v>0</v>
      </c>
      <c r="FK27" s="242">
        <f t="shared" si="205"/>
        <v>0</v>
      </c>
      <c r="FM27" s="234">
        <f t="shared" si="206"/>
        <v>15</v>
      </c>
      <c r="FN27" s="235" t="str">
        <f t="shared" si="138"/>
        <v/>
      </c>
      <c r="FO27" s="236" t="str">
        <f>IFERROR(+VLOOKUP(FN27,'Referencia Parámetros'!$A$2:$B$18,2),"")</f>
        <v/>
      </c>
      <c r="FP27" s="1"/>
      <c r="FQ27" s="1"/>
      <c r="FR27" s="136" t="str">
        <f t="shared" si="58"/>
        <v>Completar</v>
      </c>
      <c r="FS27" s="134"/>
      <c r="FT27" s="134"/>
      <c r="FU27" s="134"/>
      <c r="FV27" s="136" t="str">
        <f t="shared" si="59"/>
        <v>Completar</v>
      </c>
      <c r="FW27" s="137" t="str">
        <f t="shared" si="60"/>
        <v>Completar</v>
      </c>
      <c r="FX27" s="137" t="str">
        <f t="shared" si="61"/>
        <v>Completar</v>
      </c>
      <c r="FY27" s="135"/>
      <c r="FZ27" s="136" t="str">
        <f t="shared" si="62"/>
        <v>Completar</v>
      </c>
      <c r="GA27" s="237">
        <f t="shared" si="207"/>
        <v>0</v>
      </c>
      <c r="GB27" s="238">
        <f t="shared" si="208"/>
        <v>0</v>
      </c>
      <c r="GC27" s="239" t="e">
        <f>IF(GB27&gt;20*FO27,'Referencia Parámetros'!$D$20,IF(GB27&gt;10*FO27,'Referencia Parámetros'!$D$21,IF(GB27&gt;5*FO27,'Referencia Parámetros'!$D$22, IF(GB27&gt;1,'Referencia Parámetros'!$D$23,"NO APLICA"))))</f>
        <v>#VALUE!</v>
      </c>
      <c r="GD27" s="240" t="e">
        <f t="shared" si="209"/>
        <v>#VALUE!</v>
      </c>
      <c r="GE27" s="241">
        <f t="shared" si="141"/>
        <v>0</v>
      </c>
      <c r="GF27" s="234">
        <f t="shared" si="210"/>
        <v>0</v>
      </c>
      <c r="GG27" s="234">
        <f t="shared" si="142"/>
        <v>0</v>
      </c>
      <c r="GH27" s="234">
        <f t="shared" si="211"/>
        <v>0</v>
      </c>
      <c r="GI27" s="242">
        <f t="shared" si="212"/>
        <v>0</v>
      </c>
      <c r="GK27" s="234">
        <f t="shared" si="213"/>
        <v>15</v>
      </c>
      <c r="GL27" s="235" t="str">
        <f t="shared" si="143"/>
        <v/>
      </c>
      <c r="GM27" s="236" t="str">
        <f>IFERROR(+VLOOKUP(GL27,'Referencia Parámetros'!$A$2:$B$18,2),"")</f>
        <v/>
      </c>
      <c r="GN27" s="1"/>
      <c r="GO27" s="1"/>
      <c r="GP27" s="136" t="str">
        <f t="shared" si="67"/>
        <v>Completar</v>
      </c>
      <c r="GQ27" s="134"/>
      <c r="GR27" s="134"/>
      <c r="GS27" s="134"/>
      <c r="GT27" s="136" t="str">
        <f t="shared" si="68"/>
        <v>Completar</v>
      </c>
      <c r="GU27" s="137" t="str">
        <f t="shared" si="69"/>
        <v>Completar</v>
      </c>
      <c r="GV27" s="137" t="str">
        <f t="shared" si="70"/>
        <v>Completar</v>
      </c>
      <c r="GW27" s="135"/>
      <c r="GX27" s="136" t="str">
        <f t="shared" si="71"/>
        <v>Completar</v>
      </c>
      <c r="GY27" s="237">
        <f t="shared" si="214"/>
        <v>0</v>
      </c>
      <c r="GZ27" s="238">
        <f t="shared" si="215"/>
        <v>0</v>
      </c>
      <c r="HA27" s="239" t="str">
        <f>IFERROR(IF(GZ27&gt;20*GM27,'Referencia Parámetros'!$D$20,IF(GZ27&gt;10*GM27,'Referencia Parámetros'!$D$21,IF(GZ27&gt;5*GM27,'Referencia Parámetros'!$D$22, IF(GZ27&gt;1,'Referencia Parámetros'!$D$23,"NO APLICA")))),"")</f>
        <v/>
      </c>
      <c r="HB27" s="240" t="str">
        <f t="shared" si="145"/>
        <v/>
      </c>
      <c r="HC27" s="241">
        <f t="shared" si="146"/>
        <v>0</v>
      </c>
      <c r="HD27" s="234">
        <f t="shared" si="216"/>
        <v>0</v>
      </c>
      <c r="HE27" s="234">
        <f t="shared" si="147"/>
        <v>0</v>
      </c>
      <c r="HF27" s="234">
        <f t="shared" si="217"/>
        <v>0</v>
      </c>
      <c r="HG27" s="242">
        <f t="shared" si="218"/>
        <v>0</v>
      </c>
      <c r="HI27" s="234">
        <f t="shared" si="219"/>
        <v>15</v>
      </c>
      <c r="HJ27" s="235" t="str">
        <f t="shared" si="148"/>
        <v/>
      </c>
      <c r="HK27" s="236" t="str">
        <f>IFERROR(+VLOOKUP(HJ27,'Referencia Parámetros'!$A$2:$B$18,2),"")</f>
        <v/>
      </c>
      <c r="HL27" s="1"/>
      <c r="HM27" s="1"/>
      <c r="HN27" s="136" t="str">
        <f t="shared" si="76"/>
        <v>Completar</v>
      </c>
      <c r="HO27" s="134"/>
      <c r="HP27" s="134"/>
      <c r="HQ27" s="134"/>
      <c r="HR27" s="136" t="str">
        <f t="shared" si="77"/>
        <v>Completar</v>
      </c>
      <c r="HS27" s="137" t="str">
        <f t="shared" si="78"/>
        <v>Completar</v>
      </c>
      <c r="HT27" s="137" t="str">
        <f t="shared" si="79"/>
        <v>Completar</v>
      </c>
      <c r="HU27" s="135"/>
      <c r="HV27" s="136" t="str">
        <f t="shared" si="80"/>
        <v>Completar</v>
      </c>
      <c r="HW27" s="237">
        <f t="shared" si="220"/>
        <v>0</v>
      </c>
      <c r="HX27" s="238">
        <f t="shared" si="221"/>
        <v>0</v>
      </c>
      <c r="HY27" s="239" t="str">
        <f>IFERROR(IF(HX27&gt;20*HK27,'Referencia Parámetros'!$D$20,IF(HX27&gt;10*HK27,'Referencia Parámetros'!$D$21,IF(HX27&gt;5*HK27,'Referencia Parámetros'!$D$22, IF(HX27&gt;1,'Referencia Parámetros'!$D$23,"NO APLICA")))),"")</f>
        <v/>
      </c>
      <c r="HZ27" s="240" t="str">
        <f t="shared" si="150"/>
        <v/>
      </c>
      <c r="IA27" s="241">
        <f t="shared" si="151"/>
        <v>0</v>
      </c>
      <c r="IB27" s="234">
        <f t="shared" si="222"/>
        <v>0</v>
      </c>
      <c r="IC27" s="234">
        <f t="shared" si="152"/>
        <v>0</v>
      </c>
      <c r="ID27" s="234">
        <f t="shared" si="223"/>
        <v>0</v>
      </c>
      <c r="IE27" s="242">
        <f t="shared" si="224"/>
        <v>0</v>
      </c>
      <c r="IG27" s="234">
        <f t="shared" si="225"/>
        <v>15</v>
      </c>
      <c r="IH27" s="235" t="str">
        <f t="shared" si="153"/>
        <v/>
      </c>
      <c r="II27" s="236" t="str">
        <f>IFERROR(+VLOOKUP(IH27,'Referencia Parámetros'!$A$2:$B$18,2),"")</f>
        <v/>
      </c>
      <c r="IJ27" s="1"/>
      <c r="IK27" s="1"/>
      <c r="IL27" s="136" t="str">
        <f t="shared" si="85"/>
        <v>Completar</v>
      </c>
      <c r="IM27" s="134"/>
      <c r="IN27" s="134"/>
      <c r="IO27" s="134"/>
      <c r="IP27" s="136" t="str">
        <f t="shared" si="86"/>
        <v>Completar</v>
      </c>
      <c r="IQ27" s="137" t="str">
        <f t="shared" si="87"/>
        <v>Completar</v>
      </c>
      <c r="IR27" s="137" t="str">
        <f t="shared" si="88"/>
        <v>Completar</v>
      </c>
      <c r="IS27" s="135"/>
      <c r="IT27" s="136" t="str">
        <f t="shared" si="89"/>
        <v>Completar</v>
      </c>
      <c r="IU27" s="237">
        <f t="shared" si="226"/>
        <v>0</v>
      </c>
      <c r="IV27" s="238">
        <f t="shared" si="227"/>
        <v>0</v>
      </c>
      <c r="IW27" s="239" t="str">
        <f>IFERROR(IF(IV27&gt;20*II27,'Referencia Parámetros'!$D$20,IF(IV27&gt;10*II27,'Referencia Parámetros'!$D$21,IF(IV27&gt;5*II27,'Referencia Parámetros'!$D$22, IF(IV27&gt;1,'Referencia Parámetros'!$D$23,"NO APLICA")))),"")</f>
        <v/>
      </c>
      <c r="IX27" s="240" t="str">
        <f t="shared" si="155"/>
        <v/>
      </c>
      <c r="IY27" s="241">
        <f t="shared" si="156"/>
        <v>0</v>
      </c>
      <c r="IZ27" s="234">
        <f t="shared" si="228"/>
        <v>0</v>
      </c>
      <c r="JA27" s="234">
        <f t="shared" si="157"/>
        <v>0</v>
      </c>
      <c r="JB27" s="234">
        <f t="shared" si="229"/>
        <v>0</v>
      </c>
      <c r="JC27" s="242">
        <f t="shared" si="230"/>
        <v>0</v>
      </c>
      <c r="JD27" s="198"/>
      <c r="JE27" s="234">
        <f t="shared" si="231"/>
        <v>15</v>
      </c>
      <c r="JF27" s="235" t="str">
        <f t="shared" si="158"/>
        <v/>
      </c>
      <c r="JG27" s="236" t="str">
        <f>IFERROR(+VLOOKUP(JF27,'Referencia Parámetros'!$A$2:$B$18,2),"")</f>
        <v/>
      </c>
      <c r="JH27" s="1"/>
      <c r="JI27" s="1"/>
      <c r="JJ27" s="136" t="str">
        <f t="shared" si="94"/>
        <v>Completar</v>
      </c>
      <c r="JK27" s="134"/>
      <c r="JL27" s="134"/>
      <c r="JM27" s="134"/>
      <c r="JN27" s="136" t="str">
        <f t="shared" si="95"/>
        <v>Completar</v>
      </c>
      <c r="JO27" s="137" t="str">
        <f t="shared" si="96"/>
        <v>Completar</v>
      </c>
      <c r="JP27" s="137" t="str">
        <f t="shared" si="97"/>
        <v>Completar</v>
      </c>
      <c r="JQ27" s="135"/>
      <c r="JR27" s="136" t="str">
        <f t="shared" si="98"/>
        <v>Completar</v>
      </c>
      <c r="JS27" s="237">
        <f t="shared" si="232"/>
        <v>0</v>
      </c>
      <c r="JT27" s="238">
        <f t="shared" si="233"/>
        <v>0</v>
      </c>
      <c r="JU27" s="239" t="str">
        <f>IFERROR(IF(JT27&gt;20*JG27,'Referencia Parámetros'!$D$20,IF(JT27&gt;10*JG27,'Referencia Parámetros'!$D$21,IF(JT27&gt;5*JG27,'Referencia Parámetros'!$D$22, IF(JT27&gt;1,'Referencia Parámetros'!$D$23,"NO APLICA")))),"")</f>
        <v/>
      </c>
      <c r="JV27" s="240" t="str">
        <f t="shared" si="160"/>
        <v/>
      </c>
      <c r="JW27" s="241">
        <f t="shared" si="161"/>
        <v>0</v>
      </c>
      <c r="JX27" s="234">
        <f t="shared" si="234"/>
        <v>0</v>
      </c>
      <c r="JY27" s="234">
        <f t="shared" si="162"/>
        <v>0</v>
      </c>
      <c r="JZ27" s="234">
        <f t="shared" si="235"/>
        <v>0</v>
      </c>
      <c r="KA27" s="242">
        <f t="shared" si="236"/>
        <v>0</v>
      </c>
      <c r="LN27" s="244">
        <v>2</v>
      </c>
    </row>
    <row r="28" spans="1:326" x14ac:dyDescent="0.25">
      <c r="A28" s="234">
        <f t="shared" si="163"/>
        <v>16</v>
      </c>
      <c r="B28" s="235" t="str">
        <f t="shared" si="164"/>
        <v/>
      </c>
      <c r="C28" s="236" t="str">
        <f>+IFERROR(VLOOKUP(B28,'Referencia Parámetros'!$A$2:$B$18,2),"")</f>
        <v/>
      </c>
      <c r="D28" s="1"/>
      <c r="E28" s="1"/>
      <c r="F28" s="136" t="str">
        <f>IFERROR(+VLOOKUP(D28,'Año 2'!JH$13:JJ$112,3,FALSE),"Completar")</f>
        <v>Completar</v>
      </c>
      <c r="G28" s="134"/>
      <c r="H28" s="134"/>
      <c r="I28" s="134"/>
      <c r="J28" s="136" t="str">
        <f>+IFERROR(VLOOKUP(D28,'Año 2'!JH$13:JR$112,7,0),"Completar")</f>
        <v>Completar</v>
      </c>
      <c r="K28" s="137" t="str">
        <f>IFERROR(VLOOKUP(D28,'Año 2'!JH$13:JR$112,8,FALSE),"Completar")</f>
        <v>Completar</v>
      </c>
      <c r="L28" s="137" t="str">
        <f>IFERROR(VLOOKUP(D28,'Año 2'!JH$13:JR$112,9,FALSE),"Completar")</f>
        <v>Completar</v>
      </c>
      <c r="M28" s="135"/>
      <c r="N28" s="136" t="str">
        <f>IFERROR(VLOOKUP(D28,'Año 2'!JH$13:JR$112,11,FALSE),"Completar")</f>
        <v>Completar</v>
      </c>
      <c r="O28" s="237">
        <f t="shared" si="165"/>
        <v>0</v>
      </c>
      <c r="P28" s="238">
        <f t="shared" si="166"/>
        <v>0</v>
      </c>
      <c r="Q28" s="239" t="str">
        <f>IFERROR(IF(P28&gt;20*C28,'Referencia Parámetros'!$D$20,IF(P28&gt;10*C28,'Referencia Parámetros'!$D$21,IF(P28&gt;5*C28,'Referencia Parámetros'!$D$22, IF(P28&gt;1,'Referencia Parámetros'!$D$23,"NO APLICA")))),"")</f>
        <v/>
      </c>
      <c r="R28" s="240" t="str">
        <f t="shared" si="105"/>
        <v/>
      </c>
      <c r="S28" s="241">
        <f t="shared" si="106"/>
        <v>0</v>
      </c>
      <c r="T28" s="234">
        <f t="shared" si="167"/>
        <v>0</v>
      </c>
      <c r="U28" s="234">
        <f t="shared" si="107"/>
        <v>0</v>
      </c>
      <c r="V28" s="234">
        <f t="shared" si="168"/>
        <v>0</v>
      </c>
      <c r="W28" s="242">
        <f t="shared" si="169"/>
        <v>0</v>
      </c>
      <c r="Y28" s="234">
        <f t="shared" si="170"/>
        <v>16</v>
      </c>
      <c r="Z28" s="235" t="str">
        <f t="shared" si="108"/>
        <v/>
      </c>
      <c r="AA28" s="236" t="str">
        <f>IFERROR(+VLOOKUP(Z28,'Referencia Parámetros'!$A$2:$B$18,2),"")</f>
        <v/>
      </c>
      <c r="AB28" s="1"/>
      <c r="AC28" s="1"/>
      <c r="AD28" s="136" t="str">
        <f t="shared" si="4"/>
        <v>Completar</v>
      </c>
      <c r="AE28" s="134"/>
      <c r="AF28" s="134"/>
      <c r="AG28" s="134"/>
      <c r="AH28" s="136" t="str">
        <f t="shared" si="5"/>
        <v>Completar</v>
      </c>
      <c r="AI28" s="137" t="str">
        <f t="shared" si="6"/>
        <v>Completar</v>
      </c>
      <c r="AJ28" s="137" t="str">
        <f t="shared" si="7"/>
        <v>Completar</v>
      </c>
      <c r="AK28" s="135"/>
      <c r="AL28" s="136" t="str">
        <f t="shared" si="8"/>
        <v>Completar</v>
      </c>
      <c r="AM28" s="237">
        <f t="shared" si="171"/>
        <v>0</v>
      </c>
      <c r="AN28" s="238">
        <f t="shared" si="172"/>
        <v>0</v>
      </c>
      <c r="AO28" s="239" t="str">
        <f>IFERROR(IF(AN28&gt;20*AA28,'Referencia Parámetros'!$D$20,IF(AN28&gt;10*AA28,'Referencia Parámetros'!$D$21,IF(AN28&gt;5*AA28,'Referencia Parámetros'!$D$22, IF(AN28&gt;1,'Referencia Parámetros'!$D$23,"NO APLICA")))),"")</f>
        <v/>
      </c>
      <c r="AP28" s="240" t="str">
        <f t="shared" si="110"/>
        <v/>
      </c>
      <c r="AQ28" s="241">
        <f t="shared" si="111"/>
        <v>0</v>
      </c>
      <c r="AR28" s="234">
        <f t="shared" si="173"/>
        <v>0</v>
      </c>
      <c r="AS28" s="234">
        <f t="shared" si="112"/>
        <v>0</v>
      </c>
      <c r="AT28" s="234">
        <f t="shared" si="174"/>
        <v>0</v>
      </c>
      <c r="AU28" s="242">
        <f t="shared" si="175"/>
        <v>0</v>
      </c>
      <c r="AW28" s="234">
        <f t="shared" si="176"/>
        <v>16</v>
      </c>
      <c r="AX28" s="235" t="str">
        <f t="shared" si="113"/>
        <v/>
      </c>
      <c r="AY28" s="236" t="str">
        <f>IFERROR(+VLOOKUP(AX28,'Referencia Parámetros'!$A$2:$B$18,2),"")</f>
        <v/>
      </c>
      <c r="AZ28" s="1"/>
      <c r="BA28" s="1"/>
      <c r="BB28" s="136" t="str">
        <f t="shared" si="13"/>
        <v>Completar</v>
      </c>
      <c r="BC28" s="134"/>
      <c r="BD28" s="134"/>
      <c r="BE28" s="134"/>
      <c r="BF28" s="136" t="str">
        <f t="shared" si="14"/>
        <v>Completar</v>
      </c>
      <c r="BG28" s="137" t="str">
        <f t="shared" si="15"/>
        <v>Completar</v>
      </c>
      <c r="BH28" s="137" t="str">
        <f t="shared" si="16"/>
        <v>Completar</v>
      </c>
      <c r="BI28" s="135"/>
      <c r="BJ28" s="136" t="str">
        <f t="shared" si="17"/>
        <v>Completar</v>
      </c>
      <c r="BK28" s="237">
        <f t="shared" si="177"/>
        <v>0</v>
      </c>
      <c r="BL28" s="238">
        <f t="shared" si="178"/>
        <v>0</v>
      </c>
      <c r="BM28" s="239" t="str">
        <f>IFERROR(IF(BL28&gt;20*AY28,'Referencia Parámetros'!$D$20,IF(BL28&gt;10*AY28,'Referencia Parámetros'!$D$21,IF(BL28&gt;5*AY28,'Referencia Parámetros'!$D$22, IF(BL28&gt;1,'Referencia Parámetros'!$D$23,"NO APLICA")))),"")</f>
        <v/>
      </c>
      <c r="BN28" s="240" t="str">
        <f t="shared" si="115"/>
        <v/>
      </c>
      <c r="BO28" s="241">
        <f t="shared" si="116"/>
        <v>0</v>
      </c>
      <c r="BP28" s="234">
        <f t="shared" si="179"/>
        <v>0</v>
      </c>
      <c r="BQ28" s="234">
        <f t="shared" si="117"/>
        <v>0</v>
      </c>
      <c r="BR28" s="234">
        <f t="shared" si="180"/>
        <v>0</v>
      </c>
      <c r="BS28" s="242">
        <f t="shared" si="181"/>
        <v>0</v>
      </c>
      <c r="BU28" s="234">
        <f t="shared" si="182"/>
        <v>16</v>
      </c>
      <c r="BV28" s="235" t="str">
        <f t="shared" si="118"/>
        <v/>
      </c>
      <c r="BW28" s="236" t="str">
        <f>IFERROR(+VLOOKUP(BV28,'Referencia Parámetros'!$A$2:$B$18,2),"")</f>
        <v/>
      </c>
      <c r="BX28" s="1"/>
      <c r="BY28" s="1"/>
      <c r="BZ28" s="136" t="str">
        <f t="shared" si="22"/>
        <v>Completar</v>
      </c>
      <c r="CA28" s="134"/>
      <c r="CB28" s="134"/>
      <c r="CC28" s="134"/>
      <c r="CD28" s="136" t="str">
        <f t="shared" si="23"/>
        <v>Completar</v>
      </c>
      <c r="CE28" s="137" t="str">
        <f t="shared" si="24"/>
        <v>Completar</v>
      </c>
      <c r="CF28" s="137" t="str">
        <f t="shared" si="25"/>
        <v>Completar</v>
      </c>
      <c r="CG28" s="135"/>
      <c r="CH28" s="136" t="str">
        <f t="shared" si="26"/>
        <v>Completar</v>
      </c>
      <c r="CI28" s="237">
        <f t="shared" si="183"/>
        <v>0</v>
      </c>
      <c r="CJ28" s="238">
        <f t="shared" si="184"/>
        <v>0</v>
      </c>
      <c r="CK28" s="239" t="str">
        <f>IFERROR(IF(CJ28&gt;20*BW28,'Referencia Parámetros'!$D$20,IF(CJ28&gt;10*BW28,'Referencia Parámetros'!$D$21,IF(CJ28&gt;5*BW28,'Referencia Parámetros'!$D$22, IF(CJ28&gt;1,'Referencia Parámetros'!$D$23,"NO APLICA")))),"")</f>
        <v/>
      </c>
      <c r="CL28" s="240" t="str">
        <f t="shared" si="120"/>
        <v/>
      </c>
      <c r="CM28" s="241">
        <f t="shared" si="121"/>
        <v>0</v>
      </c>
      <c r="CN28" s="234">
        <f t="shared" si="185"/>
        <v>0</v>
      </c>
      <c r="CO28" s="234">
        <f t="shared" si="122"/>
        <v>0</v>
      </c>
      <c r="CP28" s="234">
        <f t="shared" si="186"/>
        <v>0</v>
      </c>
      <c r="CQ28" s="242">
        <f t="shared" si="187"/>
        <v>0</v>
      </c>
      <c r="CS28" s="234">
        <f t="shared" si="188"/>
        <v>16</v>
      </c>
      <c r="CT28" s="235" t="str">
        <f t="shared" si="123"/>
        <v/>
      </c>
      <c r="CU28" s="236" t="str">
        <f>IFERROR(+VLOOKUP(CT28,'Referencia Parámetros'!$A$2:$B$18,2),"")</f>
        <v/>
      </c>
      <c r="CV28" s="1"/>
      <c r="CW28" s="1"/>
      <c r="CX28" s="136" t="str">
        <f t="shared" si="31"/>
        <v>Completar</v>
      </c>
      <c r="CY28" s="134"/>
      <c r="CZ28" s="134"/>
      <c r="DA28" s="134"/>
      <c r="DB28" s="136" t="str">
        <f t="shared" si="32"/>
        <v>Completar</v>
      </c>
      <c r="DC28" s="137" t="str">
        <f t="shared" si="33"/>
        <v>Completar</v>
      </c>
      <c r="DD28" s="137" t="str">
        <f t="shared" si="34"/>
        <v>Completar</v>
      </c>
      <c r="DE28" s="135"/>
      <c r="DF28" s="136" t="str">
        <f t="shared" si="35"/>
        <v>Completar</v>
      </c>
      <c r="DG28" s="237">
        <f t="shared" si="189"/>
        <v>0</v>
      </c>
      <c r="DH28" s="238">
        <f t="shared" si="190"/>
        <v>0</v>
      </c>
      <c r="DI28" s="239" t="str">
        <f>IFERROR(IF(DH28&gt;20*CU28,'Referencia Parámetros'!$D$20,IF(DH28&gt;10*CU28,'Referencia Parámetros'!$D$21,IF(DH28&gt;5*CU28,'Referencia Parámetros'!$D$22, IF(DH28&gt;1,'Referencia Parámetros'!$D$23,"NO APLICA")))),"")</f>
        <v/>
      </c>
      <c r="DJ28" s="240" t="str">
        <f t="shared" si="125"/>
        <v/>
      </c>
      <c r="DK28" s="241">
        <f t="shared" si="126"/>
        <v>0</v>
      </c>
      <c r="DL28" s="234">
        <f t="shared" si="191"/>
        <v>0</v>
      </c>
      <c r="DM28" s="234">
        <f t="shared" si="127"/>
        <v>0</v>
      </c>
      <c r="DN28" s="234">
        <f t="shared" si="192"/>
        <v>0</v>
      </c>
      <c r="DO28" s="242">
        <f t="shared" si="193"/>
        <v>0</v>
      </c>
      <c r="DQ28" s="234">
        <f t="shared" si="194"/>
        <v>16</v>
      </c>
      <c r="DR28" s="235" t="str">
        <f t="shared" si="128"/>
        <v/>
      </c>
      <c r="DS28" s="236" t="str">
        <f>IFERROR(+VLOOKUP(DR28,'Referencia Parámetros'!$A$2:$B$18,2),"")</f>
        <v/>
      </c>
      <c r="DT28" s="1"/>
      <c r="DU28" s="1"/>
      <c r="DV28" s="136" t="str">
        <f t="shared" si="40"/>
        <v>Completar</v>
      </c>
      <c r="DW28" s="134"/>
      <c r="DX28" s="134"/>
      <c r="DY28" s="134"/>
      <c r="DZ28" s="136" t="str">
        <f t="shared" si="41"/>
        <v>Completar</v>
      </c>
      <c r="EA28" s="137" t="str">
        <f t="shared" si="42"/>
        <v>Completar</v>
      </c>
      <c r="EB28" s="137" t="str">
        <f t="shared" si="43"/>
        <v>Completar</v>
      </c>
      <c r="EC28" s="135"/>
      <c r="ED28" s="136" t="str">
        <f t="shared" si="44"/>
        <v>Completar</v>
      </c>
      <c r="EE28" s="237">
        <f t="shared" si="195"/>
        <v>0</v>
      </c>
      <c r="EF28" s="238">
        <f t="shared" si="196"/>
        <v>0</v>
      </c>
      <c r="EG28" s="239" t="str">
        <f>IFERROR(IF(EF28&gt;20*DS28,'Referencia Parámetros'!$D$20,IF(EF28&gt;10*DS28,'Referencia Parámetros'!$D$21,IF(EF28&gt;5*DS28,'Referencia Parámetros'!$D$22, IF(EF28&gt;1,'Referencia Parámetros'!$D$23,"NO APLICA")))),"")</f>
        <v/>
      </c>
      <c r="EH28" s="240" t="str">
        <f t="shared" si="130"/>
        <v/>
      </c>
      <c r="EI28" s="241">
        <f t="shared" si="131"/>
        <v>0</v>
      </c>
      <c r="EJ28" s="234">
        <f t="shared" si="197"/>
        <v>0</v>
      </c>
      <c r="EK28" s="234">
        <f t="shared" si="132"/>
        <v>0</v>
      </c>
      <c r="EL28" s="234">
        <f t="shared" si="198"/>
        <v>0</v>
      </c>
      <c r="EM28" s="242">
        <f t="shared" si="199"/>
        <v>0</v>
      </c>
      <c r="EO28" s="234">
        <f t="shared" si="200"/>
        <v>16</v>
      </c>
      <c r="EP28" s="235" t="str">
        <f t="shared" si="133"/>
        <v/>
      </c>
      <c r="EQ28" s="236" t="str">
        <f>IFERROR(+VLOOKUP(EP28,'Referencia Parámetros'!$A$2:$B$18,2),"")</f>
        <v/>
      </c>
      <c r="ER28" s="1"/>
      <c r="ES28" s="1"/>
      <c r="ET28" s="136" t="str">
        <f t="shared" si="49"/>
        <v>Completar</v>
      </c>
      <c r="EU28" s="134"/>
      <c r="EV28" s="134"/>
      <c r="EW28" s="134"/>
      <c r="EX28" s="136" t="str">
        <f t="shared" si="50"/>
        <v>Completar</v>
      </c>
      <c r="EY28" s="137" t="str">
        <f t="shared" si="51"/>
        <v>Completar</v>
      </c>
      <c r="EZ28" s="137" t="str">
        <f t="shared" si="52"/>
        <v>Completar</v>
      </c>
      <c r="FA28" s="135"/>
      <c r="FB28" s="136" t="str">
        <f t="shared" si="53"/>
        <v>Completar</v>
      </c>
      <c r="FC28" s="237">
        <f t="shared" si="201"/>
        <v>0</v>
      </c>
      <c r="FD28" s="238">
        <f t="shared" si="202"/>
        <v>0</v>
      </c>
      <c r="FE28" s="239" t="str">
        <f>IFERROR(IF(FD28&gt;20*EQ28,'Referencia Parámetros'!$D$20,IF(FD28&gt;10*EQ28,'Referencia Parámetros'!$D$21,IF(FD28&gt;5*EQ28,'Referencia Parámetros'!$D$22, IF(FD28&gt;1,'Referencia Parámetros'!$D$23,"NO APLICA")))),"")</f>
        <v/>
      </c>
      <c r="FF28" s="240" t="str">
        <f t="shared" si="135"/>
        <v/>
      </c>
      <c r="FG28" s="241">
        <f t="shared" si="136"/>
        <v>0</v>
      </c>
      <c r="FH28" s="234">
        <f t="shared" si="203"/>
        <v>0</v>
      </c>
      <c r="FI28" s="234">
        <f t="shared" si="137"/>
        <v>0</v>
      </c>
      <c r="FJ28" s="234">
        <f t="shared" si="204"/>
        <v>0</v>
      </c>
      <c r="FK28" s="242">
        <f t="shared" si="205"/>
        <v>0</v>
      </c>
      <c r="FM28" s="234">
        <f t="shared" si="206"/>
        <v>16</v>
      </c>
      <c r="FN28" s="235" t="str">
        <f t="shared" si="138"/>
        <v/>
      </c>
      <c r="FO28" s="236" t="str">
        <f>IFERROR(+VLOOKUP(FN28,'Referencia Parámetros'!$A$2:$B$18,2),"")</f>
        <v/>
      </c>
      <c r="FP28" s="1"/>
      <c r="FQ28" s="1"/>
      <c r="FR28" s="136" t="str">
        <f t="shared" si="58"/>
        <v>Completar</v>
      </c>
      <c r="FS28" s="134"/>
      <c r="FT28" s="134"/>
      <c r="FU28" s="134"/>
      <c r="FV28" s="136" t="str">
        <f t="shared" si="59"/>
        <v>Completar</v>
      </c>
      <c r="FW28" s="137" t="str">
        <f t="shared" si="60"/>
        <v>Completar</v>
      </c>
      <c r="FX28" s="137" t="str">
        <f t="shared" si="61"/>
        <v>Completar</v>
      </c>
      <c r="FY28" s="135"/>
      <c r="FZ28" s="136" t="str">
        <f t="shared" si="62"/>
        <v>Completar</v>
      </c>
      <c r="GA28" s="237">
        <f t="shared" si="207"/>
        <v>0</v>
      </c>
      <c r="GB28" s="238">
        <f t="shared" si="208"/>
        <v>0</v>
      </c>
      <c r="GC28" s="239" t="e">
        <f>IF(GB28&gt;20*FO28,'Referencia Parámetros'!$D$20,IF(GB28&gt;10*FO28,'Referencia Parámetros'!$D$21,IF(GB28&gt;5*FO28,'Referencia Parámetros'!$D$22, IF(GB28&gt;1,'Referencia Parámetros'!$D$23,"NO APLICA"))))</f>
        <v>#VALUE!</v>
      </c>
      <c r="GD28" s="240" t="e">
        <f t="shared" si="209"/>
        <v>#VALUE!</v>
      </c>
      <c r="GE28" s="241">
        <f t="shared" si="141"/>
        <v>0</v>
      </c>
      <c r="GF28" s="234">
        <f t="shared" si="210"/>
        <v>0</v>
      </c>
      <c r="GG28" s="234">
        <f t="shared" si="142"/>
        <v>0</v>
      </c>
      <c r="GH28" s="234">
        <f t="shared" si="211"/>
        <v>0</v>
      </c>
      <c r="GI28" s="242">
        <f t="shared" si="212"/>
        <v>0</v>
      </c>
      <c r="GK28" s="234">
        <f t="shared" si="213"/>
        <v>16</v>
      </c>
      <c r="GL28" s="235" t="str">
        <f t="shared" si="143"/>
        <v/>
      </c>
      <c r="GM28" s="236" t="str">
        <f>IFERROR(+VLOOKUP(GL28,'Referencia Parámetros'!$A$2:$B$18,2),"")</f>
        <v/>
      </c>
      <c r="GN28" s="1"/>
      <c r="GO28" s="1"/>
      <c r="GP28" s="136" t="str">
        <f t="shared" si="67"/>
        <v>Completar</v>
      </c>
      <c r="GQ28" s="134"/>
      <c r="GR28" s="134"/>
      <c r="GS28" s="134"/>
      <c r="GT28" s="136" t="str">
        <f t="shared" si="68"/>
        <v>Completar</v>
      </c>
      <c r="GU28" s="137" t="str">
        <f t="shared" si="69"/>
        <v>Completar</v>
      </c>
      <c r="GV28" s="137" t="str">
        <f t="shared" si="70"/>
        <v>Completar</v>
      </c>
      <c r="GW28" s="135"/>
      <c r="GX28" s="136" t="str">
        <f t="shared" si="71"/>
        <v>Completar</v>
      </c>
      <c r="GY28" s="237">
        <f t="shared" si="214"/>
        <v>0</v>
      </c>
      <c r="GZ28" s="238">
        <f t="shared" si="215"/>
        <v>0</v>
      </c>
      <c r="HA28" s="239" t="str">
        <f>IFERROR(IF(GZ28&gt;20*GM28,'Referencia Parámetros'!$D$20,IF(GZ28&gt;10*GM28,'Referencia Parámetros'!$D$21,IF(GZ28&gt;5*GM28,'Referencia Parámetros'!$D$22, IF(GZ28&gt;1,'Referencia Parámetros'!$D$23,"NO APLICA")))),"")</f>
        <v/>
      </c>
      <c r="HB28" s="240" t="str">
        <f t="shared" si="145"/>
        <v/>
      </c>
      <c r="HC28" s="241">
        <f t="shared" si="146"/>
        <v>0</v>
      </c>
      <c r="HD28" s="234">
        <f t="shared" si="216"/>
        <v>0</v>
      </c>
      <c r="HE28" s="234">
        <f t="shared" si="147"/>
        <v>0</v>
      </c>
      <c r="HF28" s="234">
        <f t="shared" si="217"/>
        <v>0</v>
      </c>
      <c r="HG28" s="242">
        <f t="shared" si="218"/>
        <v>0</v>
      </c>
      <c r="HI28" s="234">
        <f t="shared" si="219"/>
        <v>16</v>
      </c>
      <c r="HJ28" s="235" t="str">
        <f t="shared" si="148"/>
        <v/>
      </c>
      <c r="HK28" s="236" t="str">
        <f>IFERROR(+VLOOKUP(HJ28,'Referencia Parámetros'!$A$2:$B$18,2),"")</f>
        <v/>
      </c>
      <c r="HL28" s="1"/>
      <c r="HM28" s="1"/>
      <c r="HN28" s="136" t="str">
        <f t="shared" si="76"/>
        <v>Completar</v>
      </c>
      <c r="HO28" s="134"/>
      <c r="HP28" s="134"/>
      <c r="HQ28" s="134"/>
      <c r="HR28" s="136" t="str">
        <f t="shared" si="77"/>
        <v>Completar</v>
      </c>
      <c r="HS28" s="137" t="str">
        <f t="shared" si="78"/>
        <v>Completar</v>
      </c>
      <c r="HT28" s="137" t="str">
        <f t="shared" si="79"/>
        <v>Completar</v>
      </c>
      <c r="HU28" s="135"/>
      <c r="HV28" s="136" t="str">
        <f t="shared" si="80"/>
        <v>Completar</v>
      </c>
      <c r="HW28" s="237">
        <f t="shared" si="220"/>
        <v>0</v>
      </c>
      <c r="HX28" s="238">
        <f t="shared" si="221"/>
        <v>0</v>
      </c>
      <c r="HY28" s="239" t="str">
        <f>IFERROR(IF(HX28&gt;20*HK28,'Referencia Parámetros'!$D$20,IF(HX28&gt;10*HK28,'Referencia Parámetros'!$D$21,IF(HX28&gt;5*HK28,'Referencia Parámetros'!$D$22, IF(HX28&gt;1,'Referencia Parámetros'!$D$23,"NO APLICA")))),"")</f>
        <v/>
      </c>
      <c r="HZ28" s="240" t="str">
        <f t="shared" si="150"/>
        <v/>
      </c>
      <c r="IA28" s="241">
        <f t="shared" si="151"/>
        <v>0</v>
      </c>
      <c r="IB28" s="234">
        <f t="shared" si="222"/>
        <v>0</v>
      </c>
      <c r="IC28" s="234">
        <f t="shared" si="152"/>
        <v>0</v>
      </c>
      <c r="ID28" s="234">
        <f t="shared" si="223"/>
        <v>0</v>
      </c>
      <c r="IE28" s="242">
        <f t="shared" si="224"/>
        <v>0</v>
      </c>
      <c r="IG28" s="234">
        <f t="shared" si="225"/>
        <v>16</v>
      </c>
      <c r="IH28" s="235" t="str">
        <f t="shared" si="153"/>
        <v/>
      </c>
      <c r="II28" s="236" t="str">
        <f>IFERROR(+VLOOKUP(IH28,'Referencia Parámetros'!$A$2:$B$18,2),"")</f>
        <v/>
      </c>
      <c r="IJ28" s="1"/>
      <c r="IK28" s="1"/>
      <c r="IL28" s="136" t="str">
        <f t="shared" si="85"/>
        <v>Completar</v>
      </c>
      <c r="IM28" s="134"/>
      <c r="IN28" s="134"/>
      <c r="IO28" s="134"/>
      <c r="IP28" s="136" t="str">
        <f t="shared" si="86"/>
        <v>Completar</v>
      </c>
      <c r="IQ28" s="137" t="str">
        <f t="shared" si="87"/>
        <v>Completar</v>
      </c>
      <c r="IR28" s="137" t="str">
        <f t="shared" si="88"/>
        <v>Completar</v>
      </c>
      <c r="IS28" s="135"/>
      <c r="IT28" s="136" t="str">
        <f t="shared" si="89"/>
        <v>Completar</v>
      </c>
      <c r="IU28" s="237">
        <f t="shared" si="226"/>
        <v>0</v>
      </c>
      <c r="IV28" s="238">
        <f t="shared" si="227"/>
        <v>0</v>
      </c>
      <c r="IW28" s="239" t="str">
        <f>IFERROR(IF(IV28&gt;20*II28,'Referencia Parámetros'!$D$20,IF(IV28&gt;10*II28,'Referencia Parámetros'!$D$21,IF(IV28&gt;5*II28,'Referencia Parámetros'!$D$22, IF(IV28&gt;1,'Referencia Parámetros'!$D$23,"NO APLICA")))),"")</f>
        <v/>
      </c>
      <c r="IX28" s="240" t="str">
        <f t="shared" si="155"/>
        <v/>
      </c>
      <c r="IY28" s="241">
        <f t="shared" si="156"/>
        <v>0</v>
      </c>
      <c r="IZ28" s="234">
        <f t="shared" si="228"/>
        <v>0</v>
      </c>
      <c r="JA28" s="234">
        <f t="shared" si="157"/>
        <v>0</v>
      </c>
      <c r="JB28" s="234">
        <f t="shared" si="229"/>
        <v>0</v>
      </c>
      <c r="JC28" s="242">
        <f t="shared" si="230"/>
        <v>0</v>
      </c>
      <c r="JD28" s="198"/>
      <c r="JE28" s="234">
        <f t="shared" si="231"/>
        <v>16</v>
      </c>
      <c r="JF28" s="235" t="str">
        <f t="shared" si="158"/>
        <v/>
      </c>
      <c r="JG28" s="236" t="str">
        <f>IFERROR(+VLOOKUP(JF28,'Referencia Parámetros'!$A$2:$B$18,2),"")</f>
        <v/>
      </c>
      <c r="JH28" s="1"/>
      <c r="JI28" s="1"/>
      <c r="JJ28" s="136" t="str">
        <f t="shared" si="94"/>
        <v>Completar</v>
      </c>
      <c r="JK28" s="134"/>
      <c r="JL28" s="134"/>
      <c r="JM28" s="134"/>
      <c r="JN28" s="136" t="str">
        <f t="shared" si="95"/>
        <v>Completar</v>
      </c>
      <c r="JO28" s="137" t="str">
        <f t="shared" si="96"/>
        <v>Completar</v>
      </c>
      <c r="JP28" s="137" t="str">
        <f t="shared" si="97"/>
        <v>Completar</v>
      </c>
      <c r="JQ28" s="135"/>
      <c r="JR28" s="136" t="str">
        <f t="shared" si="98"/>
        <v>Completar</v>
      </c>
      <c r="JS28" s="237">
        <f t="shared" si="232"/>
        <v>0</v>
      </c>
      <c r="JT28" s="238">
        <f t="shared" si="233"/>
        <v>0</v>
      </c>
      <c r="JU28" s="239" t="str">
        <f>IFERROR(IF(JT28&gt;20*JG28,'Referencia Parámetros'!$D$20,IF(JT28&gt;10*JG28,'Referencia Parámetros'!$D$21,IF(JT28&gt;5*JG28,'Referencia Parámetros'!$D$22, IF(JT28&gt;1,'Referencia Parámetros'!$D$23,"NO APLICA")))),"")</f>
        <v/>
      </c>
      <c r="JV28" s="240" t="str">
        <f t="shared" si="160"/>
        <v/>
      </c>
      <c r="JW28" s="241">
        <f t="shared" si="161"/>
        <v>0</v>
      </c>
      <c r="JX28" s="234">
        <f t="shared" si="234"/>
        <v>0</v>
      </c>
      <c r="JY28" s="234">
        <f t="shared" si="162"/>
        <v>0</v>
      </c>
      <c r="JZ28" s="234">
        <f t="shared" si="235"/>
        <v>0</v>
      </c>
      <c r="KA28" s="242">
        <f t="shared" si="236"/>
        <v>0</v>
      </c>
      <c r="LN28" s="244">
        <v>2</v>
      </c>
    </row>
    <row r="29" spans="1:326" x14ac:dyDescent="0.25">
      <c r="A29" s="234">
        <f t="shared" si="163"/>
        <v>17</v>
      </c>
      <c r="B29" s="235" t="str">
        <f t="shared" si="164"/>
        <v/>
      </c>
      <c r="C29" s="236" t="str">
        <f>+IFERROR(VLOOKUP(B29,'Referencia Parámetros'!$A$2:$B$18,2),"")</f>
        <v/>
      </c>
      <c r="D29" s="1"/>
      <c r="E29" s="1"/>
      <c r="F29" s="136" t="str">
        <f>IFERROR(+VLOOKUP(D29,'Año 2'!JH$13:JJ$112,3,FALSE),"Completar")</f>
        <v>Completar</v>
      </c>
      <c r="G29" s="134"/>
      <c r="H29" s="134"/>
      <c r="I29" s="134"/>
      <c r="J29" s="136" t="str">
        <f>+IFERROR(VLOOKUP(D29,'Año 2'!JH$13:JR$112,7,0),"Completar")</f>
        <v>Completar</v>
      </c>
      <c r="K29" s="137" t="str">
        <f>IFERROR(VLOOKUP(D29,'Año 2'!JH$13:JR$112,8,FALSE),"Completar")</f>
        <v>Completar</v>
      </c>
      <c r="L29" s="137" t="str">
        <f>IFERROR(VLOOKUP(D29,'Año 2'!JH$13:JR$112,9,FALSE),"Completar")</f>
        <v>Completar</v>
      </c>
      <c r="M29" s="135"/>
      <c r="N29" s="136" t="str">
        <f>IFERROR(VLOOKUP(D29,'Año 2'!JH$13:JR$112,11,FALSE),"Completar")</f>
        <v>Completar</v>
      </c>
      <c r="O29" s="237">
        <f t="shared" si="165"/>
        <v>0</v>
      </c>
      <c r="P29" s="238">
        <f t="shared" si="166"/>
        <v>0</v>
      </c>
      <c r="Q29" s="239" t="str">
        <f>IFERROR(IF(P29&gt;20*C29,'Referencia Parámetros'!$D$20,IF(P29&gt;10*C29,'Referencia Parámetros'!$D$21,IF(P29&gt;5*C29,'Referencia Parámetros'!$D$22, IF(P29&gt;1,'Referencia Parámetros'!$D$23,"NO APLICA")))),"")</f>
        <v/>
      </c>
      <c r="R29" s="240" t="str">
        <f t="shared" si="105"/>
        <v/>
      </c>
      <c r="S29" s="241">
        <f t="shared" si="106"/>
        <v>0</v>
      </c>
      <c r="T29" s="234">
        <f t="shared" si="167"/>
        <v>0</v>
      </c>
      <c r="U29" s="234">
        <f t="shared" si="107"/>
        <v>0</v>
      </c>
      <c r="V29" s="234">
        <f t="shared" si="168"/>
        <v>0</v>
      </c>
      <c r="W29" s="242">
        <f t="shared" si="169"/>
        <v>0</v>
      </c>
      <c r="Y29" s="234">
        <f t="shared" si="170"/>
        <v>17</v>
      </c>
      <c r="Z29" s="235" t="str">
        <f t="shared" si="108"/>
        <v/>
      </c>
      <c r="AA29" s="236" t="str">
        <f>IFERROR(+VLOOKUP(Z29,'Referencia Parámetros'!$A$2:$B$18,2),"")</f>
        <v/>
      </c>
      <c r="AB29" s="1"/>
      <c r="AC29" s="1"/>
      <c r="AD29" s="136" t="str">
        <f t="shared" si="4"/>
        <v>Completar</v>
      </c>
      <c r="AE29" s="134"/>
      <c r="AF29" s="134"/>
      <c r="AG29" s="134"/>
      <c r="AH29" s="136" t="str">
        <f t="shared" si="5"/>
        <v>Completar</v>
      </c>
      <c r="AI29" s="137" t="str">
        <f t="shared" si="6"/>
        <v>Completar</v>
      </c>
      <c r="AJ29" s="137" t="str">
        <f t="shared" si="7"/>
        <v>Completar</v>
      </c>
      <c r="AK29" s="135"/>
      <c r="AL29" s="136" t="str">
        <f t="shared" si="8"/>
        <v>Completar</v>
      </c>
      <c r="AM29" s="237">
        <f t="shared" si="171"/>
        <v>0</v>
      </c>
      <c r="AN29" s="238">
        <f t="shared" si="172"/>
        <v>0</v>
      </c>
      <c r="AO29" s="239" t="str">
        <f>IFERROR(IF(AN29&gt;20*AA29,'Referencia Parámetros'!$D$20,IF(AN29&gt;10*AA29,'Referencia Parámetros'!$D$21,IF(AN29&gt;5*AA29,'Referencia Parámetros'!$D$22, IF(AN29&gt;1,'Referencia Parámetros'!$D$23,"NO APLICA")))),"")</f>
        <v/>
      </c>
      <c r="AP29" s="240" t="str">
        <f t="shared" si="110"/>
        <v/>
      </c>
      <c r="AQ29" s="241">
        <f t="shared" si="111"/>
        <v>0</v>
      </c>
      <c r="AR29" s="234">
        <f t="shared" si="173"/>
        <v>0</v>
      </c>
      <c r="AS29" s="234">
        <f t="shared" si="112"/>
        <v>0</v>
      </c>
      <c r="AT29" s="234">
        <f t="shared" si="174"/>
        <v>0</v>
      </c>
      <c r="AU29" s="242">
        <f t="shared" si="175"/>
        <v>0</v>
      </c>
      <c r="AW29" s="234">
        <f t="shared" si="176"/>
        <v>17</v>
      </c>
      <c r="AX29" s="235" t="str">
        <f t="shared" si="113"/>
        <v/>
      </c>
      <c r="AY29" s="236" t="str">
        <f>IFERROR(+VLOOKUP(AX29,'Referencia Parámetros'!$A$2:$B$18,2),"")</f>
        <v/>
      </c>
      <c r="AZ29" s="1"/>
      <c r="BA29" s="1"/>
      <c r="BB29" s="136" t="str">
        <f t="shared" si="13"/>
        <v>Completar</v>
      </c>
      <c r="BC29" s="134"/>
      <c r="BD29" s="134"/>
      <c r="BE29" s="134"/>
      <c r="BF29" s="136" t="str">
        <f t="shared" si="14"/>
        <v>Completar</v>
      </c>
      <c r="BG29" s="137" t="str">
        <f t="shared" si="15"/>
        <v>Completar</v>
      </c>
      <c r="BH29" s="137" t="str">
        <f t="shared" si="16"/>
        <v>Completar</v>
      </c>
      <c r="BI29" s="135"/>
      <c r="BJ29" s="136" t="str">
        <f t="shared" si="17"/>
        <v>Completar</v>
      </c>
      <c r="BK29" s="237">
        <f t="shared" si="177"/>
        <v>0</v>
      </c>
      <c r="BL29" s="238">
        <f t="shared" si="178"/>
        <v>0</v>
      </c>
      <c r="BM29" s="239" t="str">
        <f>IFERROR(IF(BL29&gt;20*AY29,'Referencia Parámetros'!$D$20,IF(BL29&gt;10*AY29,'Referencia Parámetros'!$D$21,IF(BL29&gt;5*AY29,'Referencia Parámetros'!$D$22, IF(BL29&gt;1,'Referencia Parámetros'!$D$23,"NO APLICA")))),"")</f>
        <v/>
      </c>
      <c r="BN29" s="240" t="str">
        <f t="shared" si="115"/>
        <v/>
      </c>
      <c r="BO29" s="241">
        <f t="shared" si="116"/>
        <v>0</v>
      </c>
      <c r="BP29" s="234">
        <f t="shared" si="179"/>
        <v>0</v>
      </c>
      <c r="BQ29" s="234">
        <f t="shared" si="117"/>
        <v>0</v>
      </c>
      <c r="BR29" s="234">
        <f t="shared" si="180"/>
        <v>0</v>
      </c>
      <c r="BS29" s="242">
        <f t="shared" si="181"/>
        <v>0</v>
      </c>
      <c r="BU29" s="234">
        <f t="shared" si="182"/>
        <v>17</v>
      </c>
      <c r="BV29" s="235" t="str">
        <f t="shared" si="118"/>
        <v/>
      </c>
      <c r="BW29" s="236" t="str">
        <f>IFERROR(+VLOOKUP(BV29,'Referencia Parámetros'!$A$2:$B$18,2),"")</f>
        <v/>
      </c>
      <c r="BX29" s="1"/>
      <c r="BY29" s="1"/>
      <c r="BZ29" s="136" t="str">
        <f t="shared" si="22"/>
        <v>Completar</v>
      </c>
      <c r="CA29" s="134"/>
      <c r="CB29" s="134"/>
      <c r="CC29" s="134"/>
      <c r="CD29" s="136" t="str">
        <f t="shared" si="23"/>
        <v>Completar</v>
      </c>
      <c r="CE29" s="137" t="str">
        <f t="shared" si="24"/>
        <v>Completar</v>
      </c>
      <c r="CF29" s="137" t="str">
        <f t="shared" si="25"/>
        <v>Completar</v>
      </c>
      <c r="CG29" s="135"/>
      <c r="CH29" s="136" t="str">
        <f t="shared" si="26"/>
        <v>Completar</v>
      </c>
      <c r="CI29" s="237">
        <f t="shared" si="183"/>
        <v>0</v>
      </c>
      <c r="CJ29" s="238">
        <f t="shared" si="184"/>
        <v>0</v>
      </c>
      <c r="CK29" s="239" t="str">
        <f>IFERROR(IF(CJ29&gt;20*BW29,'Referencia Parámetros'!$D$20,IF(CJ29&gt;10*BW29,'Referencia Parámetros'!$D$21,IF(CJ29&gt;5*BW29,'Referencia Parámetros'!$D$22, IF(CJ29&gt;1,'Referencia Parámetros'!$D$23,"NO APLICA")))),"")</f>
        <v/>
      </c>
      <c r="CL29" s="240" t="str">
        <f t="shared" si="120"/>
        <v/>
      </c>
      <c r="CM29" s="241">
        <f t="shared" si="121"/>
        <v>0</v>
      </c>
      <c r="CN29" s="234">
        <f t="shared" si="185"/>
        <v>0</v>
      </c>
      <c r="CO29" s="234">
        <f t="shared" si="122"/>
        <v>0</v>
      </c>
      <c r="CP29" s="234">
        <f t="shared" si="186"/>
        <v>0</v>
      </c>
      <c r="CQ29" s="242">
        <f t="shared" si="187"/>
        <v>0</v>
      </c>
      <c r="CS29" s="234">
        <f t="shared" si="188"/>
        <v>17</v>
      </c>
      <c r="CT29" s="235" t="str">
        <f t="shared" si="123"/>
        <v/>
      </c>
      <c r="CU29" s="236" t="str">
        <f>IFERROR(+VLOOKUP(CT29,'Referencia Parámetros'!$A$2:$B$18,2),"")</f>
        <v/>
      </c>
      <c r="CV29" s="1"/>
      <c r="CW29" s="1"/>
      <c r="CX29" s="136" t="str">
        <f t="shared" si="31"/>
        <v>Completar</v>
      </c>
      <c r="CY29" s="134"/>
      <c r="CZ29" s="134"/>
      <c r="DA29" s="134"/>
      <c r="DB29" s="136" t="str">
        <f t="shared" si="32"/>
        <v>Completar</v>
      </c>
      <c r="DC29" s="137" t="str">
        <f t="shared" si="33"/>
        <v>Completar</v>
      </c>
      <c r="DD29" s="137" t="str">
        <f t="shared" si="34"/>
        <v>Completar</v>
      </c>
      <c r="DE29" s="135"/>
      <c r="DF29" s="136" t="str">
        <f t="shared" si="35"/>
        <v>Completar</v>
      </c>
      <c r="DG29" s="237">
        <f t="shared" si="189"/>
        <v>0</v>
      </c>
      <c r="DH29" s="238">
        <f t="shared" si="190"/>
        <v>0</v>
      </c>
      <c r="DI29" s="239" t="str">
        <f>IFERROR(IF(DH29&gt;20*CU29,'Referencia Parámetros'!$D$20,IF(DH29&gt;10*CU29,'Referencia Parámetros'!$D$21,IF(DH29&gt;5*CU29,'Referencia Parámetros'!$D$22, IF(DH29&gt;1,'Referencia Parámetros'!$D$23,"NO APLICA")))),"")</f>
        <v/>
      </c>
      <c r="DJ29" s="240" t="str">
        <f t="shared" si="125"/>
        <v/>
      </c>
      <c r="DK29" s="241">
        <f t="shared" si="126"/>
        <v>0</v>
      </c>
      <c r="DL29" s="234">
        <f t="shared" si="191"/>
        <v>0</v>
      </c>
      <c r="DM29" s="234">
        <f t="shared" si="127"/>
        <v>0</v>
      </c>
      <c r="DN29" s="234">
        <f t="shared" si="192"/>
        <v>0</v>
      </c>
      <c r="DO29" s="242">
        <f t="shared" si="193"/>
        <v>0</v>
      </c>
      <c r="DQ29" s="234">
        <f t="shared" si="194"/>
        <v>17</v>
      </c>
      <c r="DR29" s="235" t="str">
        <f t="shared" si="128"/>
        <v/>
      </c>
      <c r="DS29" s="236" t="str">
        <f>IFERROR(+VLOOKUP(DR29,'Referencia Parámetros'!$A$2:$B$18,2),"")</f>
        <v/>
      </c>
      <c r="DT29" s="1"/>
      <c r="DU29" s="1"/>
      <c r="DV29" s="136" t="str">
        <f t="shared" si="40"/>
        <v>Completar</v>
      </c>
      <c r="DW29" s="134"/>
      <c r="DX29" s="134"/>
      <c r="DY29" s="134"/>
      <c r="DZ29" s="136" t="str">
        <f t="shared" si="41"/>
        <v>Completar</v>
      </c>
      <c r="EA29" s="137" t="str">
        <f t="shared" si="42"/>
        <v>Completar</v>
      </c>
      <c r="EB29" s="137" t="str">
        <f t="shared" si="43"/>
        <v>Completar</v>
      </c>
      <c r="EC29" s="135"/>
      <c r="ED29" s="136" t="str">
        <f t="shared" si="44"/>
        <v>Completar</v>
      </c>
      <c r="EE29" s="237">
        <f t="shared" si="195"/>
        <v>0</v>
      </c>
      <c r="EF29" s="238">
        <f t="shared" si="196"/>
        <v>0</v>
      </c>
      <c r="EG29" s="239" t="str">
        <f>IFERROR(IF(EF29&gt;20*DS29,'Referencia Parámetros'!$D$20,IF(EF29&gt;10*DS29,'Referencia Parámetros'!$D$21,IF(EF29&gt;5*DS29,'Referencia Parámetros'!$D$22, IF(EF29&gt;1,'Referencia Parámetros'!$D$23,"NO APLICA")))),"")</f>
        <v/>
      </c>
      <c r="EH29" s="240" t="str">
        <f t="shared" si="130"/>
        <v/>
      </c>
      <c r="EI29" s="241">
        <f t="shared" si="131"/>
        <v>0</v>
      </c>
      <c r="EJ29" s="234">
        <f t="shared" si="197"/>
        <v>0</v>
      </c>
      <c r="EK29" s="234">
        <f t="shared" si="132"/>
        <v>0</v>
      </c>
      <c r="EL29" s="234">
        <f t="shared" si="198"/>
        <v>0</v>
      </c>
      <c r="EM29" s="242">
        <f t="shared" si="199"/>
        <v>0</v>
      </c>
      <c r="EO29" s="234">
        <f t="shared" si="200"/>
        <v>17</v>
      </c>
      <c r="EP29" s="235" t="str">
        <f t="shared" si="133"/>
        <v/>
      </c>
      <c r="EQ29" s="236" t="str">
        <f>IFERROR(+VLOOKUP(EP29,'Referencia Parámetros'!$A$2:$B$18,2),"")</f>
        <v/>
      </c>
      <c r="ER29" s="1"/>
      <c r="ES29" s="1"/>
      <c r="ET29" s="136" t="str">
        <f t="shared" si="49"/>
        <v>Completar</v>
      </c>
      <c r="EU29" s="134"/>
      <c r="EV29" s="134"/>
      <c r="EW29" s="134"/>
      <c r="EX29" s="136" t="str">
        <f t="shared" si="50"/>
        <v>Completar</v>
      </c>
      <c r="EY29" s="137" t="str">
        <f t="shared" si="51"/>
        <v>Completar</v>
      </c>
      <c r="EZ29" s="137" t="str">
        <f t="shared" si="52"/>
        <v>Completar</v>
      </c>
      <c r="FA29" s="135"/>
      <c r="FB29" s="136" t="str">
        <f t="shared" si="53"/>
        <v>Completar</v>
      </c>
      <c r="FC29" s="237">
        <f t="shared" si="201"/>
        <v>0</v>
      </c>
      <c r="FD29" s="238">
        <f t="shared" si="202"/>
        <v>0</v>
      </c>
      <c r="FE29" s="239" t="str">
        <f>IFERROR(IF(FD29&gt;20*EQ29,'Referencia Parámetros'!$D$20,IF(FD29&gt;10*EQ29,'Referencia Parámetros'!$D$21,IF(FD29&gt;5*EQ29,'Referencia Parámetros'!$D$22, IF(FD29&gt;1,'Referencia Parámetros'!$D$23,"NO APLICA")))),"")</f>
        <v/>
      </c>
      <c r="FF29" s="240" t="str">
        <f t="shared" si="135"/>
        <v/>
      </c>
      <c r="FG29" s="241">
        <f t="shared" si="136"/>
        <v>0</v>
      </c>
      <c r="FH29" s="234">
        <f t="shared" si="203"/>
        <v>0</v>
      </c>
      <c r="FI29" s="234">
        <f t="shared" si="137"/>
        <v>0</v>
      </c>
      <c r="FJ29" s="234">
        <f t="shared" si="204"/>
        <v>0</v>
      </c>
      <c r="FK29" s="242">
        <f t="shared" si="205"/>
        <v>0</v>
      </c>
      <c r="FM29" s="234">
        <f t="shared" si="206"/>
        <v>17</v>
      </c>
      <c r="FN29" s="235" t="str">
        <f t="shared" si="138"/>
        <v/>
      </c>
      <c r="FO29" s="236" t="str">
        <f>IFERROR(+VLOOKUP(FN29,'Referencia Parámetros'!$A$2:$B$18,2),"")</f>
        <v/>
      </c>
      <c r="FP29" s="1"/>
      <c r="FQ29" s="1"/>
      <c r="FR29" s="136" t="str">
        <f t="shared" si="58"/>
        <v>Completar</v>
      </c>
      <c r="FS29" s="134"/>
      <c r="FT29" s="134"/>
      <c r="FU29" s="134"/>
      <c r="FV29" s="136" t="str">
        <f t="shared" si="59"/>
        <v>Completar</v>
      </c>
      <c r="FW29" s="137" t="str">
        <f t="shared" si="60"/>
        <v>Completar</v>
      </c>
      <c r="FX29" s="137" t="str">
        <f t="shared" si="61"/>
        <v>Completar</v>
      </c>
      <c r="FY29" s="135"/>
      <c r="FZ29" s="136" t="str">
        <f t="shared" si="62"/>
        <v>Completar</v>
      </c>
      <c r="GA29" s="237">
        <f t="shared" si="207"/>
        <v>0</v>
      </c>
      <c r="GB29" s="238">
        <f t="shared" si="208"/>
        <v>0</v>
      </c>
      <c r="GC29" s="239" t="e">
        <f>IF(GB29&gt;20*FO29,'Referencia Parámetros'!$D$20,IF(GB29&gt;10*FO29,'Referencia Parámetros'!$D$21,IF(GB29&gt;5*FO29,'Referencia Parámetros'!$D$22, IF(GB29&gt;1,'Referencia Parámetros'!$D$23,"NO APLICA"))))</f>
        <v>#VALUE!</v>
      </c>
      <c r="GD29" s="240" t="e">
        <f t="shared" si="209"/>
        <v>#VALUE!</v>
      </c>
      <c r="GE29" s="241">
        <f t="shared" si="141"/>
        <v>0</v>
      </c>
      <c r="GF29" s="234">
        <f t="shared" si="210"/>
        <v>0</v>
      </c>
      <c r="GG29" s="234">
        <f t="shared" si="142"/>
        <v>0</v>
      </c>
      <c r="GH29" s="234">
        <f t="shared" si="211"/>
        <v>0</v>
      </c>
      <c r="GI29" s="242">
        <f t="shared" si="212"/>
        <v>0</v>
      </c>
      <c r="GK29" s="234">
        <f t="shared" si="213"/>
        <v>17</v>
      </c>
      <c r="GL29" s="235" t="str">
        <f t="shared" si="143"/>
        <v/>
      </c>
      <c r="GM29" s="236" t="str">
        <f>IFERROR(+VLOOKUP(GL29,'Referencia Parámetros'!$A$2:$B$18,2),"")</f>
        <v/>
      </c>
      <c r="GN29" s="1"/>
      <c r="GO29" s="1"/>
      <c r="GP29" s="136" t="str">
        <f t="shared" si="67"/>
        <v>Completar</v>
      </c>
      <c r="GQ29" s="134"/>
      <c r="GR29" s="134"/>
      <c r="GS29" s="134"/>
      <c r="GT29" s="136" t="str">
        <f t="shared" si="68"/>
        <v>Completar</v>
      </c>
      <c r="GU29" s="137" t="str">
        <f t="shared" si="69"/>
        <v>Completar</v>
      </c>
      <c r="GV29" s="137" t="str">
        <f t="shared" si="70"/>
        <v>Completar</v>
      </c>
      <c r="GW29" s="135"/>
      <c r="GX29" s="136" t="str">
        <f t="shared" si="71"/>
        <v>Completar</v>
      </c>
      <c r="GY29" s="237">
        <f t="shared" si="214"/>
        <v>0</v>
      </c>
      <c r="GZ29" s="238">
        <f t="shared" si="215"/>
        <v>0</v>
      </c>
      <c r="HA29" s="239" t="str">
        <f>IFERROR(IF(GZ29&gt;20*GM29,'Referencia Parámetros'!$D$20,IF(GZ29&gt;10*GM29,'Referencia Parámetros'!$D$21,IF(GZ29&gt;5*GM29,'Referencia Parámetros'!$D$22, IF(GZ29&gt;1,'Referencia Parámetros'!$D$23,"NO APLICA")))),"")</f>
        <v/>
      </c>
      <c r="HB29" s="240" t="str">
        <f t="shared" si="145"/>
        <v/>
      </c>
      <c r="HC29" s="241">
        <f t="shared" si="146"/>
        <v>0</v>
      </c>
      <c r="HD29" s="234">
        <f t="shared" si="216"/>
        <v>0</v>
      </c>
      <c r="HE29" s="234">
        <f t="shared" si="147"/>
        <v>0</v>
      </c>
      <c r="HF29" s="234">
        <f t="shared" si="217"/>
        <v>0</v>
      </c>
      <c r="HG29" s="242">
        <f t="shared" si="218"/>
        <v>0</v>
      </c>
      <c r="HI29" s="234">
        <f t="shared" si="219"/>
        <v>17</v>
      </c>
      <c r="HJ29" s="235" t="str">
        <f t="shared" si="148"/>
        <v/>
      </c>
      <c r="HK29" s="236" t="str">
        <f>IFERROR(+VLOOKUP(HJ29,'Referencia Parámetros'!$A$2:$B$18,2),"")</f>
        <v/>
      </c>
      <c r="HL29" s="1"/>
      <c r="HM29" s="1"/>
      <c r="HN29" s="136" t="str">
        <f t="shared" si="76"/>
        <v>Completar</v>
      </c>
      <c r="HO29" s="134"/>
      <c r="HP29" s="134"/>
      <c r="HQ29" s="134"/>
      <c r="HR29" s="136" t="str">
        <f t="shared" si="77"/>
        <v>Completar</v>
      </c>
      <c r="HS29" s="137" t="str">
        <f t="shared" si="78"/>
        <v>Completar</v>
      </c>
      <c r="HT29" s="137" t="str">
        <f t="shared" si="79"/>
        <v>Completar</v>
      </c>
      <c r="HU29" s="135"/>
      <c r="HV29" s="136" t="str">
        <f t="shared" si="80"/>
        <v>Completar</v>
      </c>
      <c r="HW29" s="237">
        <f t="shared" si="220"/>
        <v>0</v>
      </c>
      <c r="HX29" s="238">
        <f t="shared" si="221"/>
        <v>0</v>
      </c>
      <c r="HY29" s="239" t="str">
        <f>IFERROR(IF(HX29&gt;20*HK29,'Referencia Parámetros'!$D$20,IF(HX29&gt;10*HK29,'Referencia Parámetros'!$D$21,IF(HX29&gt;5*HK29,'Referencia Parámetros'!$D$22, IF(HX29&gt;1,'Referencia Parámetros'!$D$23,"NO APLICA")))),"")</f>
        <v/>
      </c>
      <c r="HZ29" s="240" t="str">
        <f t="shared" si="150"/>
        <v/>
      </c>
      <c r="IA29" s="241">
        <f t="shared" si="151"/>
        <v>0</v>
      </c>
      <c r="IB29" s="234">
        <f t="shared" si="222"/>
        <v>0</v>
      </c>
      <c r="IC29" s="234">
        <f t="shared" si="152"/>
        <v>0</v>
      </c>
      <c r="ID29" s="234">
        <f t="shared" si="223"/>
        <v>0</v>
      </c>
      <c r="IE29" s="242">
        <f t="shared" si="224"/>
        <v>0</v>
      </c>
      <c r="IG29" s="234">
        <f t="shared" si="225"/>
        <v>17</v>
      </c>
      <c r="IH29" s="235" t="str">
        <f t="shared" si="153"/>
        <v/>
      </c>
      <c r="II29" s="236" t="str">
        <f>IFERROR(+VLOOKUP(IH29,'Referencia Parámetros'!$A$2:$B$18,2),"")</f>
        <v/>
      </c>
      <c r="IJ29" s="1"/>
      <c r="IK29" s="1"/>
      <c r="IL29" s="136" t="str">
        <f t="shared" si="85"/>
        <v>Completar</v>
      </c>
      <c r="IM29" s="134"/>
      <c r="IN29" s="134"/>
      <c r="IO29" s="134"/>
      <c r="IP29" s="136" t="str">
        <f t="shared" si="86"/>
        <v>Completar</v>
      </c>
      <c r="IQ29" s="137" t="str">
        <f t="shared" si="87"/>
        <v>Completar</v>
      </c>
      <c r="IR29" s="137" t="str">
        <f t="shared" si="88"/>
        <v>Completar</v>
      </c>
      <c r="IS29" s="135"/>
      <c r="IT29" s="136" t="str">
        <f t="shared" si="89"/>
        <v>Completar</v>
      </c>
      <c r="IU29" s="237">
        <f t="shared" si="226"/>
        <v>0</v>
      </c>
      <c r="IV29" s="238">
        <f t="shared" si="227"/>
        <v>0</v>
      </c>
      <c r="IW29" s="239" t="str">
        <f>IFERROR(IF(IV29&gt;20*II29,'Referencia Parámetros'!$D$20,IF(IV29&gt;10*II29,'Referencia Parámetros'!$D$21,IF(IV29&gt;5*II29,'Referencia Parámetros'!$D$22, IF(IV29&gt;1,'Referencia Parámetros'!$D$23,"NO APLICA")))),"")</f>
        <v/>
      </c>
      <c r="IX29" s="240" t="str">
        <f t="shared" si="155"/>
        <v/>
      </c>
      <c r="IY29" s="241">
        <f t="shared" si="156"/>
        <v>0</v>
      </c>
      <c r="IZ29" s="234">
        <f t="shared" si="228"/>
        <v>0</v>
      </c>
      <c r="JA29" s="234">
        <f t="shared" si="157"/>
        <v>0</v>
      </c>
      <c r="JB29" s="234">
        <f t="shared" si="229"/>
        <v>0</v>
      </c>
      <c r="JC29" s="242">
        <f t="shared" si="230"/>
        <v>0</v>
      </c>
      <c r="JD29" s="198"/>
      <c r="JE29" s="234">
        <f t="shared" si="231"/>
        <v>17</v>
      </c>
      <c r="JF29" s="235" t="str">
        <f t="shared" si="158"/>
        <v/>
      </c>
      <c r="JG29" s="236" t="str">
        <f>IFERROR(+VLOOKUP(JF29,'Referencia Parámetros'!$A$2:$B$18,2),"")</f>
        <v/>
      </c>
      <c r="JH29" s="1"/>
      <c r="JI29" s="1"/>
      <c r="JJ29" s="136" t="str">
        <f t="shared" si="94"/>
        <v>Completar</v>
      </c>
      <c r="JK29" s="134"/>
      <c r="JL29" s="134"/>
      <c r="JM29" s="134"/>
      <c r="JN29" s="136" t="str">
        <f t="shared" si="95"/>
        <v>Completar</v>
      </c>
      <c r="JO29" s="137" t="str">
        <f t="shared" si="96"/>
        <v>Completar</v>
      </c>
      <c r="JP29" s="137" t="str">
        <f t="shared" si="97"/>
        <v>Completar</v>
      </c>
      <c r="JQ29" s="135"/>
      <c r="JR29" s="136" t="str">
        <f t="shared" si="98"/>
        <v>Completar</v>
      </c>
      <c r="JS29" s="237">
        <f t="shared" si="232"/>
        <v>0</v>
      </c>
      <c r="JT29" s="238">
        <f t="shared" si="233"/>
        <v>0</v>
      </c>
      <c r="JU29" s="239" t="str">
        <f>IFERROR(IF(JT29&gt;20*JG29,'Referencia Parámetros'!$D$20,IF(JT29&gt;10*JG29,'Referencia Parámetros'!$D$21,IF(JT29&gt;5*JG29,'Referencia Parámetros'!$D$22, IF(JT29&gt;1,'Referencia Parámetros'!$D$23,"NO APLICA")))),"")</f>
        <v/>
      </c>
      <c r="JV29" s="240" t="str">
        <f t="shared" si="160"/>
        <v/>
      </c>
      <c r="JW29" s="241">
        <f t="shared" si="161"/>
        <v>0</v>
      </c>
      <c r="JX29" s="234">
        <f t="shared" si="234"/>
        <v>0</v>
      </c>
      <c r="JY29" s="234">
        <f t="shared" si="162"/>
        <v>0</v>
      </c>
      <c r="JZ29" s="234">
        <f t="shared" si="235"/>
        <v>0</v>
      </c>
      <c r="KA29" s="242">
        <f t="shared" si="236"/>
        <v>0</v>
      </c>
      <c r="LN29" s="244">
        <v>2</v>
      </c>
    </row>
    <row r="30" spans="1:326" x14ac:dyDescent="0.25">
      <c r="A30" s="234">
        <f t="shared" si="163"/>
        <v>18</v>
      </c>
      <c r="B30" s="235" t="str">
        <f t="shared" si="164"/>
        <v/>
      </c>
      <c r="C30" s="236" t="str">
        <f>+IFERROR(VLOOKUP(B30,'Referencia Parámetros'!$A$2:$B$18,2),"")</f>
        <v/>
      </c>
      <c r="D30" s="1"/>
      <c r="E30" s="1"/>
      <c r="F30" s="136" t="str">
        <f>IFERROR(+VLOOKUP(D30,'Año 2'!JH$13:JJ$112,3,FALSE),"Completar")</f>
        <v>Completar</v>
      </c>
      <c r="G30" s="134"/>
      <c r="H30" s="134"/>
      <c r="I30" s="134"/>
      <c r="J30" s="136" t="str">
        <f>+IFERROR(VLOOKUP(D30,'Año 2'!JH$13:JR$112,7,0),"Completar")</f>
        <v>Completar</v>
      </c>
      <c r="K30" s="137" t="str">
        <f>IFERROR(VLOOKUP(D30,'Año 2'!JH$13:JR$112,8,FALSE),"Completar")</f>
        <v>Completar</v>
      </c>
      <c r="L30" s="137" t="str">
        <f>IFERROR(VLOOKUP(D30,'Año 2'!JH$13:JR$112,9,FALSE),"Completar")</f>
        <v>Completar</v>
      </c>
      <c r="M30" s="135"/>
      <c r="N30" s="136" t="str">
        <f>IFERROR(VLOOKUP(D30,'Año 2'!JH$13:JR$112,11,FALSE),"Completar")</f>
        <v>Completar</v>
      </c>
      <c r="O30" s="237">
        <f t="shared" si="165"/>
        <v>0</v>
      </c>
      <c r="P30" s="238">
        <f t="shared" si="166"/>
        <v>0</v>
      </c>
      <c r="Q30" s="239" t="str">
        <f>IFERROR(IF(P30&gt;20*C30,'Referencia Parámetros'!$D$20,IF(P30&gt;10*C30,'Referencia Parámetros'!$D$21,IF(P30&gt;5*C30,'Referencia Parámetros'!$D$22, IF(P30&gt;1,'Referencia Parámetros'!$D$23,"NO APLICA")))),"")</f>
        <v/>
      </c>
      <c r="R30" s="240" t="str">
        <f t="shared" si="105"/>
        <v/>
      </c>
      <c r="S30" s="241">
        <f t="shared" si="106"/>
        <v>0</v>
      </c>
      <c r="T30" s="234">
        <f t="shared" si="167"/>
        <v>0</v>
      </c>
      <c r="U30" s="234">
        <f t="shared" si="107"/>
        <v>0</v>
      </c>
      <c r="V30" s="234">
        <f t="shared" si="168"/>
        <v>0</v>
      </c>
      <c r="W30" s="242">
        <f t="shared" si="169"/>
        <v>0</v>
      </c>
      <c r="Y30" s="234">
        <f t="shared" si="170"/>
        <v>18</v>
      </c>
      <c r="Z30" s="235" t="str">
        <f t="shared" si="108"/>
        <v/>
      </c>
      <c r="AA30" s="236" t="str">
        <f>IFERROR(+VLOOKUP(Z30,'Referencia Parámetros'!$A$2:$B$18,2),"")</f>
        <v/>
      </c>
      <c r="AB30" s="1"/>
      <c r="AC30" s="1"/>
      <c r="AD30" s="136" t="str">
        <f t="shared" si="4"/>
        <v>Completar</v>
      </c>
      <c r="AE30" s="134"/>
      <c r="AF30" s="134"/>
      <c r="AG30" s="134"/>
      <c r="AH30" s="136" t="str">
        <f t="shared" si="5"/>
        <v>Completar</v>
      </c>
      <c r="AI30" s="137" t="str">
        <f t="shared" si="6"/>
        <v>Completar</v>
      </c>
      <c r="AJ30" s="137" t="str">
        <f t="shared" si="7"/>
        <v>Completar</v>
      </c>
      <c r="AK30" s="135"/>
      <c r="AL30" s="136" t="str">
        <f t="shared" si="8"/>
        <v>Completar</v>
      </c>
      <c r="AM30" s="237">
        <f t="shared" si="171"/>
        <v>0</v>
      </c>
      <c r="AN30" s="238">
        <f t="shared" si="172"/>
        <v>0</v>
      </c>
      <c r="AO30" s="239" t="str">
        <f>IFERROR(IF(AN30&gt;20*AA30,'Referencia Parámetros'!$D$20,IF(AN30&gt;10*AA30,'Referencia Parámetros'!$D$21,IF(AN30&gt;5*AA30,'Referencia Parámetros'!$D$22, IF(AN30&gt;1,'Referencia Parámetros'!$D$23,"NO APLICA")))),"")</f>
        <v/>
      </c>
      <c r="AP30" s="240" t="str">
        <f t="shared" si="110"/>
        <v/>
      </c>
      <c r="AQ30" s="241">
        <f t="shared" si="111"/>
        <v>0</v>
      </c>
      <c r="AR30" s="234">
        <f t="shared" si="173"/>
        <v>0</v>
      </c>
      <c r="AS30" s="234">
        <f t="shared" si="112"/>
        <v>0</v>
      </c>
      <c r="AT30" s="234">
        <f t="shared" si="174"/>
        <v>0</v>
      </c>
      <c r="AU30" s="242">
        <f t="shared" si="175"/>
        <v>0</v>
      </c>
      <c r="AW30" s="234">
        <f t="shared" si="176"/>
        <v>18</v>
      </c>
      <c r="AX30" s="235" t="str">
        <f t="shared" si="113"/>
        <v/>
      </c>
      <c r="AY30" s="236" t="str">
        <f>IFERROR(+VLOOKUP(AX30,'Referencia Parámetros'!$A$2:$B$18,2),"")</f>
        <v/>
      </c>
      <c r="AZ30" s="1"/>
      <c r="BA30" s="1"/>
      <c r="BB30" s="136" t="str">
        <f t="shared" si="13"/>
        <v>Completar</v>
      </c>
      <c r="BC30" s="134"/>
      <c r="BD30" s="134"/>
      <c r="BE30" s="134"/>
      <c r="BF30" s="136" t="str">
        <f t="shared" si="14"/>
        <v>Completar</v>
      </c>
      <c r="BG30" s="137" t="str">
        <f t="shared" si="15"/>
        <v>Completar</v>
      </c>
      <c r="BH30" s="137" t="str">
        <f t="shared" si="16"/>
        <v>Completar</v>
      </c>
      <c r="BI30" s="135"/>
      <c r="BJ30" s="136" t="str">
        <f t="shared" si="17"/>
        <v>Completar</v>
      </c>
      <c r="BK30" s="237">
        <f t="shared" si="177"/>
        <v>0</v>
      </c>
      <c r="BL30" s="238">
        <f t="shared" si="178"/>
        <v>0</v>
      </c>
      <c r="BM30" s="239" t="str">
        <f>IFERROR(IF(BL30&gt;20*AY30,'Referencia Parámetros'!$D$20,IF(BL30&gt;10*AY30,'Referencia Parámetros'!$D$21,IF(BL30&gt;5*AY30,'Referencia Parámetros'!$D$22, IF(BL30&gt;1,'Referencia Parámetros'!$D$23,"NO APLICA")))),"")</f>
        <v/>
      </c>
      <c r="BN30" s="240" t="str">
        <f t="shared" si="115"/>
        <v/>
      </c>
      <c r="BO30" s="241">
        <f t="shared" si="116"/>
        <v>0</v>
      </c>
      <c r="BP30" s="234">
        <f t="shared" si="179"/>
        <v>0</v>
      </c>
      <c r="BQ30" s="234">
        <f t="shared" si="117"/>
        <v>0</v>
      </c>
      <c r="BR30" s="234">
        <f t="shared" si="180"/>
        <v>0</v>
      </c>
      <c r="BS30" s="242">
        <f t="shared" si="181"/>
        <v>0</v>
      </c>
      <c r="BU30" s="234">
        <f t="shared" si="182"/>
        <v>18</v>
      </c>
      <c r="BV30" s="235" t="str">
        <f t="shared" si="118"/>
        <v/>
      </c>
      <c r="BW30" s="236" t="str">
        <f>IFERROR(+VLOOKUP(BV30,'Referencia Parámetros'!$A$2:$B$18,2),"")</f>
        <v/>
      </c>
      <c r="BX30" s="1"/>
      <c r="BY30" s="1"/>
      <c r="BZ30" s="136" t="str">
        <f t="shared" si="22"/>
        <v>Completar</v>
      </c>
      <c r="CA30" s="134"/>
      <c r="CB30" s="134"/>
      <c r="CC30" s="134"/>
      <c r="CD30" s="136" t="str">
        <f t="shared" si="23"/>
        <v>Completar</v>
      </c>
      <c r="CE30" s="137" t="str">
        <f t="shared" si="24"/>
        <v>Completar</v>
      </c>
      <c r="CF30" s="137" t="str">
        <f t="shared" si="25"/>
        <v>Completar</v>
      </c>
      <c r="CG30" s="135"/>
      <c r="CH30" s="136" t="str">
        <f t="shared" si="26"/>
        <v>Completar</v>
      </c>
      <c r="CI30" s="237">
        <f t="shared" si="183"/>
        <v>0</v>
      </c>
      <c r="CJ30" s="238">
        <f t="shared" si="184"/>
        <v>0</v>
      </c>
      <c r="CK30" s="239" t="str">
        <f>IFERROR(IF(CJ30&gt;20*BW30,'Referencia Parámetros'!$D$20,IF(CJ30&gt;10*BW30,'Referencia Parámetros'!$D$21,IF(CJ30&gt;5*BW30,'Referencia Parámetros'!$D$22, IF(CJ30&gt;1,'Referencia Parámetros'!$D$23,"NO APLICA")))),"")</f>
        <v/>
      </c>
      <c r="CL30" s="240" t="str">
        <f t="shared" si="120"/>
        <v/>
      </c>
      <c r="CM30" s="241">
        <f t="shared" si="121"/>
        <v>0</v>
      </c>
      <c r="CN30" s="234">
        <f t="shared" si="185"/>
        <v>0</v>
      </c>
      <c r="CO30" s="234">
        <f t="shared" si="122"/>
        <v>0</v>
      </c>
      <c r="CP30" s="234">
        <f t="shared" si="186"/>
        <v>0</v>
      </c>
      <c r="CQ30" s="242">
        <f t="shared" si="187"/>
        <v>0</v>
      </c>
      <c r="CS30" s="234">
        <f t="shared" si="188"/>
        <v>18</v>
      </c>
      <c r="CT30" s="235" t="str">
        <f t="shared" si="123"/>
        <v/>
      </c>
      <c r="CU30" s="236" t="str">
        <f>IFERROR(+VLOOKUP(CT30,'Referencia Parámetros'!$A$2:$B$18,2),"")</f>
        <v/>
      </c>
      <c r="CV30" s="1"/>
      <c r="CW30" s="1"/>
      <c r="CX30" s="136" t="str">
        <f t="shared" si="31"/>
        <v>Completar</v>
      </c>
      <c r="CY30" s="134"/>
      <c r="CZ30" s="134"/>
      <c r="DA30" s="134"/>
      <c r="DB30" s="136" t="str">
        <f t="shared" si="32"/>
        <v>Completar</v>
      </c>
      <c r="DC30" s="137" t="str">
        <f t="shared" si="33"/>
        <v>Completar</v>
      </c>
      <c r="DD30" s="137" t="str">
        <f t="shared" si="34"/>
        <v>Completar</v>
      </c>
      <c r="DE30" s="135"/>
      <c r="DF30" s="136" t="str">
        <f t="shared" si="35"/>
        <v>Completar</v>
      </c>
      <c r="DG30" s="237">
        <f t="shared" si="189"/>
        <v>0</v>
      </c>
      <c r="DH30" s="238">
        <f t="shared" si="190"/>
        <v>0</v>
      </c>
      <c r="DI30" s="239" t="str">
        <f>IFERROR(IF(DH30&gt;20*CU30,'Referencia Parámetros'!$D$20,IF(DH30&gt;10*CU30,'Referencia Parámetros'!$D$21,IF(DH30&gt;5*CU30,'Referencia Parámetros'!$D$22, IF(DH30&gt;1,'Referencia Parámetros'!$D$23,"NO APLICA")))),"")</f>
        <v/>
      </c>
      <c r="DJ30" s="240" t="str">
        <f t="shared" si="125"/>
        <v/>
      </c>
      <c r="DK30" s="241">
        <f t="shared" si="126"/>
        <v>0</v>
      </c>
      <c r="DL30" s="234">
        <f t="shared" si="191"/>
        <v>0</v>
      </c>
      <c r="DM30" s="234">
        <f t="shared" si="127"/>
        <v>0</v>
      </c>
      <c r="DN30" s="234">
        <f t="shared" si="192"/>
        <v>0</v>
      </c>
      <c r="DO30" s="242">
        <f t="shared" si="193"/>
        <v>0</v>
      </c>
      <c r="DQ30" s="234">
        <f t="shared" si="194"/>
        <v>18</v>
      </c>
      <c r="DR30" s="235" t="str">
        <f t="shared" si="128"/>
        <v/>
      </c>
      <c r="DS30" s="236" t="str">
        <f>IFERROR(+VLOOKUP(DR30,'Referencia Parámetros'!$A$2:$B$18,2),"")</f>
        <v/>
      </c>
      <c r="DT30" s="1"/>
      <c r="DU30" s="1"/>
      <c r="DV30" s="136" t="str">
        <f t="shared" si="40"/>
        <v>Completar</v>
      </c>
      <c r="DW30" s="134"/>
      <c r="DX30" s="134"/>
      <c r="DY30" s="134"/>
      <c r="DZ30" s="136" t="str">
        <f t="shared" si="41"/>
        <v>Completar</v>
      </c>
      <c r="EA30" s="137" t="str">
        <f t="shared" si="42"/>
        <v>Completar</v>
      </c>
      <c r="EB30" s="137" t="str">
        <f t="shared" si="43"/>
        <v>Completar</v>
      </c>
      <c r="EC30" s="135"/>
      <c r="ED30" s="136" t="str">
        <f t="shared" si="44"/>
        <v>Completar</v>
      </c>
      <c r="EE30" s="237">
        <f t="shared" si="195"/>
        <v>0</v>
      </c>
      <c r="EF30" s="238">
        <f t="shared" si="196"/>
        <v>0</v>
      </c>
      <c r="EG30" s="239" t="str">
        <f>IFERROR(IF(EF30&gt;20*DS30,'Referencia Parámetros'!$D$20,IF(EF30&gt;10*DS30,'Referencia Parámetros'!$D$21,IF(EF30&gt;5*DS30,'Referencia Parámetros'!$D$22, IF(EF30&gt;1,'Referencia Parámetros'!$D$23,"NO APLICA")))),"")</f>
        <v/>
      </c>
      <c r="EH30" s="240" t="str">
        <f t="shared" si="130"/>
        <v/>
      </c>
      <c r="EI30" s="241">
        <f t="shared" si="131"/>
        <v>0</v>
      </c>
      <c r="EJ30" s="234">
        <f t="shared" si="197"/>
        <v>0</v>
      </c>
      <c r="EK30" s="234">
        <f t="shared" si="132"/>
        <v>0</v>
      </c>
      <c r="EL30" s="234">
        <f t="shared" si="198"/>
        <v>0</v>
      </c>
      <c r="EM30" s="242">
        <f t="shared" si="199"/>
        <v>0</v>
      </c>
      <c r="EO30" s="234">
        <f t="shared" si="200"/>
        <v>18</v>
      </c>
      <c r="EP30" s="235" t="str">
        <f t="shared" si="133"/>
        <v/>
      </c>
      <c r="EQ30" s="236" t="str">
        <f>IFERROR(+VLOOKUP(EP30,'Referencia Parámetros'!$A$2:$B$18,2),"")</f>
        <v/>
      </c>
      <c r="ER30" s="1"/>
      <c r="ES30" s="1"/>
      <c r="ET30" s="136" t="str">
        <f t="shared" si="49"/>
        <v>Completar</v>
      </c>
      <c r="EU30" s="134"/>
      <c r="EV30" s="134"/>
      <c r="EW30" s="134"/>
      <c r="EX30" s="136" t="str">
        <f t="shared" si="50"/>
        <v>Completar</v>
      </c>
      <c r="EY30" s="137" t="str">
        <f t="shared" si="51"/>
        <v>Completar</v>
      </c>
      <c r="EZ30" s="137" t="str">
        <f t="shared" si="52"/>
        <v>Completar</v>
      </c>
      <c r="FA30" s="135"/>
      <c r="FB30" s="136" t="str">
        <f t="shared" si="53"/>
        <v>Completar</v>
      </c>
      <c r="FC30" s="237">
        <f t="shared" si="201"/>
        <v>0</v>
      </c>
      <c r="FD30" s="238">
        <f t="shared" si="202"/>
        <v>0</v>
      </c>
      <c r="FE30" s="239" t="str">
        <f>IFERROR(IF(FD30&gt;20*EQ30,'Referencia Parámetros'!$D$20,IF(FD30&gt;10*EQ30,'Referencia Parámetros'!$D$21,IF(FD30&gt;5*EQ30,'Referencia Parámetros'!$D$22, IF(FD30&gt;1,'Referencia Parámetros'!$D$23,"NO APLICA")))),"")</f>
        <v/>
      </c>
      <c r="FF30" s="240" t="str">
        <f t="shared" si="135"/>
        <v/>
      </c>
      <c r="FG30" s="241">
        <f t="shared" si="136"/>
        <v>0</v>
      </c>
      <c r="FH30" s="234">
        <f t="shared" si="203"/>
        <v>0</v>
      </c>
      <c r="FI30" s="234">
        <f t="shared" si="137"/>
        <v>0</v>
      </c>
      <c r="FJ30" s="234">
        <f t="shared" si="204"/>
        <v>0</v>
      </c>
      <c r="FK30" s="242">
        <f t="shared" si="205"/>
        <v>0</v>
      </c>
      <c r="FM30" s="234">
        <f t="shared" si="206"/>
        <v>18</v>
      </c>
      <c r="FN30" s="235" t="str">
        <f t="shared" si="138"/>
        <v/>
      </c>
      <c r="FO30" s="236" t="str">
        <f>IFERROR(+VLOOKUP(FN30,'Referencia Parámetros'!$A$2:$B$18,2),"")</f>
        <v/>
      </c>
      <c r="FP30" s="1"/>
      <c r="FQ30" s="1"/>
      <c r="FR30" s="136" t="str">
        <f t="shared" si="58"/>
        <v>Completar</v>
      </c>
      <c r="FS30" s="134"/>
      <c r="FT30" s="134"/>
      <c r="FU30" s="134"/>
      <c r="FV30" s="136" t="str">
        <f t="shared" si="59"/>
        <v>Completar</v>
      </c>
      <c r="FW30" s="137" t="str">
        <f t="shared" si="60"/>
        <v>Completar</v>
      </c>
      <c r="FX30" s="137" t="str">
        <f t="shared" si="61"/>
        <v>Completar</v>
      </c>
      <c r="FY30" s="135"/>
      <c r="FZ30" s="136" t="str">
        <f t="shared" si="62"/>
        <v>Completar</v>
      </c>
      <c r="GA30" s="237">
        <f t="shared" si="207"/>
        <v>0</v>
      </c>
      <c r="GB30" s="238">
        <f t="shared" si="208"/>
        <v>0</v>
      </c>
      <c r="GC30" s="239" t="e">
        <f>IF(GB30&gt;20*FO30,'Referencia Parámetros'!$D$20,IF(GB30&gt;10*FO30,'Referencia Parámetros'!$D$21,IF(GB30&gt;5*FO30,'Referencia Parámetros'!$D$22, IF(GB30&gt;1,'Referencia Parámetros'!$D$23,"NO APLICA"))))</f>
        <v>#VALUE!</v>
      </c>
      <c r="GD30" s="240" t="e">
        <f t="shared" si="209"/>
        <v>#VALUE!</v>
      </c>
      <c r="GE30" s="241">
        <f t="shared" si="141"/>
        <v>0</v>
      </c>
      <c r="GF30" s="234">
        <f t="shared" si="210"/>
        <v>0</v>
      </c>
      <c r="GG30" s="234">
        <f t="shared" si="142"/>
        <v>0</v>
      </c>
      <c r="GH30" s="234">
        <f t="shared" si="211"/>
        <v>0</v>
      </c>
      <c r="GI30" s="242">
        <f t="shared" si="212"/>
        <v>0</v>
      </c>
      <c r="GK30" s="234">
        <f t="shared" si="213"/>
        <v>18</v>
      </c>
      <c r="GL30" s="235" t="str">
        <f t="shared" si="143"/>
        <v/>
      </c>
      <c r="GM30" s="236" t="str">
        <f>IFERROR(+VLOOKUP(GL30,'Referencia Parámetros'!$A$2:$B$18,2),"")</f>
        <v/>
      </c>
      <c r="GN30" s="1"/>
      <c r="GO30" s="1"/>
      <c r="GP30" s="136" t="str">
        <f t="shared" si="67"/>
        <v>Completar</v>
      </c>
      <c r="GQ30" s="134"/>
      <c r="GR30" s="134"/>
      <c r="GS30" s="134"/>
      <c r="GT30" s="136" t="str">
        <f t="shared" si="68"/>
        <v>Completar</v>
      </c>
      <c r="GU30" s="137" t="str">
        <f t="shared" si="69"/>
        <v>Completar</v>
      </c>
      <c r="GV30" s="137" t="str">
        <f t="shared" si="70"/>
        <v>Completar</v>
      </c>
      <c r="GW30" s="135"/>
      <c r="GX30" s="136" t="str">
        <f t="shared" si="71"/>
        <v>Completar</v>
      </c>
      <c r="GY30" s="237">
        <f t="shared" si="214"/>
        <v>0</v>
      </c>
      <c r="GZ30" s="238">
        <f t="shared" si="215"/>
        <v>0</v>
      </c>
      <c r="HA30" s="239" t="str">
        <f>IFERROR(IF(GZ30&gt;20*GM30,'Referencia Parámetros'!$D$20,IF(GZ30&gt;10*GM30,'Referencia Parámetros'!$D$21,IF(GZ30&gt;5*GM30,'Referencia Parámetros'!$D$22, IF(GZ30&gt;1,'Referencia Parámetros'!$D$23,"NO APLICA")))),"")</f>
        <v/>
      </c>
      <c r="HB30" s="240" t="str">
        <f t="shared" si="145"/>
        <v/>
      </c>
      <c r="HC30" s="241">
        <f t="shared" si="146"/>
        <v>0</v>
      </c>
      <c r="HD30" s="234">
        <f t="shared" si="216"/>
        <v>0</v>
      </c>
      <c r="HE30" s="234">
        <f t="shared" si="147"/>
        <v>0</v>
      </c>
      <c r="HF30" s="234">
        <f t="shared" si="217"/>
        <v>0</v>
      </c>
      <c r="HG30" s="242">
        <f t="shared" si="218"/>
        <v>0</v>
      </c>
      <c r="HI30" s="234">
        <f t="shared" si="219"/>
        <v>18</v>
      </c>
      <c r="HJ30" s="235" t="str">
        <f t="shared" si="148"/>
        <v/>
      </c>
      <c r="HK30" s="236" t="str">
        <f>IFERROR(+VLOOKUP(HJ30,'Referencia Parámetros'!$A$2:$B$18,2),"")</f>
        <v/>
      </c>
      <c r="HL30" s="1"/>
      <c r="HM30" s="1"/>
      <c r="HN30" s="136" t="str">
        <f t="shared" si="76"/>
        <v>Completar</v>
      </c>
      <c r="HO30" s="134"/>
      <c r="HP30" s="134"/>
      <c r="HQ30" s="134"/>
      <c r="HR30" s="136" t="str">
        <f t="shared" si="77"/>
        <v>Completar</v>
      </c>
      <c r="HS30" s="137" t="str">
        <f t="shared" si="78"/>
        <v>Completar</v>
      </c>
      <c r="HT30" s="137" t="str">
        <f t="shared" si="79"/>
        <v>Completar</v>
      </c>
      <c r="HU30" s="135"/>
      <c r="HV30" s="136" t="str">
        <f t="shared" si="80"/>
        <v>Completar</v>
      </c>
      <c r="HW30" s="237">
        <f t="shared" si="220"/>
        <v>0</v>
      </c>
      <c r="HX30" s="238">
        <f t="shared" si="221"/>
        <v>0</v>
      </c>
      <c r="HY30" s="239" t="str">
        <f>IFERROR(IF(HX30&gt;20*HK30,'Referencia Parámetros'!$D$20,IF(HX30&gt;10*HK30,'Referencia Parámetros'!$D$21,IF(HX30&gt;5*HK30,'Referencia Parámetros'!$D$22, IF(HX30&gt;1,'Referencia Parámetros'!$D$23,"NO APLICA")))),"")</f>
        <v/>
      </c>
      <c r="HZ30" s="240" t="str">
        <f t="shared" si="150"/>
        <v/>
      </c>
      <c r="IA30" s="241">
        <f t="shared" si="151"/>
        <v>0</v>
      </c>
      <c r="IB30" s="234">
        <f t="shared" si="222"/>
        <v>0</v>
      </c>
      <c r="IC30" s="234">
        <f t="shared" si="152"/>
        <v>0</v>
      </c>
      <c r="ID30" s="234">
        <f t="shared" si="223"/>
        <v>0</v>
      </c>
      <c r="IE30" s="242">
        <f t="shared" si="224"/>
        <v>0</v>
      </c>
      <c r="IG30" s="234">
        <f t="shared" si="225"/>
        <v>18</v>
      </c>
      <c r="IH30" s="235" t="str">
        <f t="shared" si="153"/>
        <v/>
      </c>
      <c r="II30" s="236" t="str">
        <f>IFERROR(+VLOOKUP(IH30,'Referencia Parámetros'!$A$2:$B$18,2),"")</f>
        <v/>
      </c>
      <c r="IJ30" s="1"/>
      <c r="IK30" s="1"/>
      <c r="IL30" s="136" t="str">
        <f t="shared" si="85"/>
        <v>Completar</v>
      </c>
      <c r="IM30" s="134"/>
      <c r="IN30" s="134"/>
      <c r="IO30" s="134"/>
      <c r="IP30" s="136" t="str">
        <f t="shared" si="86"/>
        <v>Completar</v>
      </c>
      <c r="IQ30" s="137" t="str">
        <f t="shared" si="87"/>
        <v>Completar</v>
      </c>
      <c r="IR30" s="137" t="str">
        <f t="shared" si="88"/>
        <v>Completar</v>
      </c>
      <c r="IS30" s="135"/>
      <c r="IT30" s="136" t="str">
        <f t="shared" si="89"/>
        <v>Completar</v>
      </c>
      <c r="IU30" s="237">
        <f t="shared" si="226"/>
        <v>0</v>
      </c>
      <c r="IV30" s="238">
        <f t="shared" si="227"/>
        <v>0</v>
      </c>
      <c r="IW30" s="239" t="str">
        <f>IFERROR(IF(IV30&gt;20*II30,'Referencia Parámetros'!$D$20,IF(IV30&gt;10*II30,'Referencia Parámetros'!$D$21,IF(IV30&gt;5*II30,'Referencia Parámetros'!$D$22, IF(IV30&gt;1,'Referencia Parámetros'!$D$23,"NO APLICA")))),"")</f>
        <v/>
      </c>
      <c r="IX30" s="240" t="str">
        <f t="shared" si="155"/>
        <v/>
      </c>
      <c r="IY30" s="241">
        <f t="shared" si="156"/>
        <v>0</v>
      </c>
      <c r="IZ30" s="234">
        <f t="shared" si="228"/>
        <v>0</v>
      </c>
      <c r="JA30" s="234">
        <f t="shared" si="157"/>
        <v>0</v>
      </c>
      <c r="JB30" s="234">
        <f t="shared" si="229"/>
        <v>0</v>
      </c>
      <c r="JC30" s="242">
        <f t="shared" si="230"/>
        <v>0</v>
      </c>
      <c r="JD30" s="198"/>
      <c r="JE30" s="234">
        <f t="shared" si="231"/>
        <v>18</v>
      </c>
      <c r="JF30" s="235" t="str">
        <f t="shared" si="158"/>
        <v/>
      </c>
      <c r="JG30" s="236" t="str">
        <f>IFERROR(+VLOOKUP(JF30,'Referencia Parámetros'!$A$2:$B$18,2),"")</f>
        <v/>
      </c>
      <c r="JH30" s="1"/>
      <c r="JI30" s="1"/>
      <c r="JJ30" s="136" t="str">
        <f t="shared" si="94"/>
        <v>Completar</v>
      </c>
      <c r="JK30" s="134"/>
      <c r="JL30" s="134"/>
      <c r="JM30" s="134"/>
      <c r="JN30" s="136" t="str">
        <f t="shared" si="95"/>
        <v>Completar</v>
      </c>
      <c r="JO30" s="137" t="str">
        <f t="shared" si="96"/>
        <v>Completar</v>
      </c>
      <c r="JP30" s="137" t="str">
        <f t="shared" si="97"/>
        <v>Completar</v>
      </c>
      <c r="JQ30" s="135"/>
      <c r="JR30" s="136" t="str">
        <f t="shared" si="98"/>
        <v>Completar</v>
      </c>
      <c r="JS30" s="237">
        <f t="shared" si="232"/>
        <v>0</v>
      </c>
      <c r="JT30" s="238">
        <f t="shared" si="233"/>
        <v>0</v>
      </c>
      <c r="JU30" s="239" t="str">
        <f>IFERROR(IF(JT30&gt;20*JG30,'Referencia Parámetros'!$D$20,IF(JT30&gt;10*JG30,'Referencia Parámetros'!$D$21,IF(JT30&gt;5*JG30,'Referencia Parámetros'!$D$22, IF(JT30&gt;1,'Referencia Parámetros'!$D$23,"NO APLICA")))),"")</f>
        <v/>
      </c>
      <c r="JV30" s="240" t="str">
        <f t="shared" si="160"/>
        <v/>
      </c>
      <c r="JW30" s="241">
        <f t="shared" si="161"/>
        <v>0</v>
      </c>
      <c r="JX30" s="234">
        <f t="shared" si="234"/>
        <v>0</v>
      </c>
      <c r="JY30" s="234">
        <f t="shared" si="162"/>
        <v>0</v>
      </c>
      <c r="JZ30" s="234">
        <f t="shared" si="235"/>
        <v>0</v>
      </c>
      <c r="KA30" s="242">
        <f t="shared" si="236"/>
        <v>0</v>
      </c>
      <c r="LN30" s="244">
        <v>2</v>
      </c>
    </row>
    <row r="31" spans="1:326" x14ac:dyDescent="0.25">
      <c r="A31" s="234">
        <f t="shared" si="163"/>
        <v>19</v>
      </c>
      <c r="B31" s="235" t="str">
        <f t="shared" si="164"/>
        <v/>
      </c>
      <c r="C31" s="236" t="str">
        <f>+IFERROR(VLOOKUP(B31,'Referencia Parámetros'!$A$2:$B$18,2),"")</f>
        <v/>
      </c>
      <c r="D31" s="1"/>
      <c r="E31" s="1"/>
      <c r="F31" s="136" t="str">
        <f>IFERROR(+VLOOKUP(D31,'Año 2'!JH$13:JJ$112,3,FALSE),"Completar")</f>
        <v>Completar</v>
      </c>
      <c r="G31" s="134"/>
      <c r="H31" s="134"/>
      <c r="I31" s="134"/>
      <c r="J31" s="136" t="str">
        <f>+IFERROR(VLOOKUP(D31,'Año 2'!JH$13:JR$112,7,0),"Completar")</f>
        <v>Completar</v>
      </c>
      <c r="K31" s="137" t="str">
        <f>IFERROR(VLOOKUP(D31,'Año 2'!JH$13:JR$112,8,FALSE),"Completar")</f>
        <v>Completar</v>
      </c>
      <c r="L31" s="137" t="str">
        <f>IFERROR(VLOOKUP(D31,'Año 2'!JH$13:JR$112,9,FALSE),"Completar")</f>
        <v>Completar</v>
      </c>
      <c r="M31" s="135"/>
      <c r="N31" s="136" t="str">
        <f>IFERROR(VLOOKUP(D31,'Año 2'!JH$13:JR$112,11,FALSE),"Completar")</f>
        <v>Completar</v>
      </c>
      <c r="O31" s="237">
        <f t="shared" si="165"/>
        <v>0</v>
      </c>
      <c r="P31" s="238">
        <f t="shared" si="166"/>
        <v>0</v>
      </c>
      <c r="Q31" s="239" t="str">
        <f>IFERROR(IF(P31&gt;20*C31,'Referencia Parámetros'!$D$20,IF(P31&gt;10*C31,'Referencia Parámetros'!$D$21,IF(P31&gt;5*C31,'Referencia Parámetros'!$D$22, IF(P31&gt;1,'Referencia Parámetros'!$D$23,"NO APLICA")))),"")</f>
        <v/>
      </c>
      <c r="R31" s="240" t="str">
        <f t="shared" si="105"/>
        <v/>
      </c>
      <c r="S31" s="241">
        <f t="shared" si="106"/>
        <v>0</v>
      </c>
      <c r="T31" s="234">
        <f t="shared" si="167"/>
        <v>0</v>
      </c>
      <c r="U31" s="234">
        <f t="shared" si="107"/>
        <v>0</v>
      </c>
      <c r="V31" s="234">
        <f t="shared" si="168"/>
        <v>0</v>
      </c>
      <c r="W31" s="242">
        <f t="shared" si="169"/>
        <v>0</v>
      </c>
      <c r="Y31" s="234">
        <f t="shared" si="170"/>
        <v>19</v>
      </c>
      <c r="Z31" s="235" t="str">
        <f t="shared" si="108"/>
        <v/>
      </c>
      <c r="AA31" s="236" t="str">
        <f>IFERROR(+VLOOKUP(Z31,'Referencia Parámetros'!$A$2:$B$18,2),"")</f>
        <v/>
      </c>
      <c r="AB31" s="1"/>
      <c r="AC31" s="1"/>
      <c r="AD31" s="136" t="str">
        <f t="shared" si="4"/>
        <v>Completar</v>
      </c>
      <c r="AE31" s="134"/>
      <c r="AF31" s="134"/>
      <c r="AG31" s="134"/>
      <c r="AH31" s="136" t="str">
        <f t="shared" si="5"/>
        <v>Completar</v>
      </c>
      <c r="AI31" s="137" t="str">
        <f t="shared" si="6"/>
        <v>Completar</v>
      </c>
      <c r="AJ31" s="137" t="str">
        <f t="shared" si="7"/>
        <v>Completar</v>
      </c>
      <c r="AK31" s="135"/>
      <c r="AL31" s="136" t="str">
        <f t="shared" si="8"/>
        <v>Completar</v>
      </c>
      <c r="AM31" s="237">
        <f t="shared" si="171"/>
        <v>0</v>
      </c>
      <c r="AN31" s="238">
        <f t="shared" si="172"/>
        <v>0</v>
      </c>
      <c r="AO31" s="239" t="str">
        <f>IFERROR(IF(AN31&gt;20*AA31,'Referencia Parámetros'!$D$20,IF(AN31&gt;10*AA31,'Referencia Parámetros'!$D$21,IF(AN31&gt;5*AA31,'Referencia Parámetros'!$D$22, IF(AN31&gt;1,'Referencia Parámetros'!$D$23,"NO APLICA")))),"")</f>
        <v/>
      </c>
      <c r="AP31" s="240" t="str">
        <f t="shared" si="110"/>
        <v/>
      </c>
      <c r="AQ31" s="241">
        <f t="shared" si="111"/>
        <v>0</v>
      </c>
      <c r="AR31" s="234">
        <f t="shared" si="173"/>
        <v>0</v>
      </c>
      <c r="AS31" s="234">
        <f t="shared" si="112"/>
        <v>0</v>
      </c>
      <c r="AT31" s="234">
        <f t="shared" si="174"/>
        <v>0</v>
      </c>
      <c r="AU31" s="242">
        <f t="shared" si="175"/>
        <v>0</v>
      </c>
      <c r="AW31" s="234">
        <f t="shared" si="176"/>
        <v>19</v>
      </c>
      <c r="AX31" s="235" t="str">
        <f t="shared" si="113"/>
        <v/>
      </c>
      <c r="AY31" s="236" t="str">
        <f>IFERROR(+VLOOKUP(AX31,'Referencia Parámetros'!$A$2:$B$18,2),"")</f>
        <v/>
      </c>
      <c r="AZ31" s="1"/>
      <c r="BA31" s="1"/>
      <c r="BB31" s="136" t="str">
        <f t="shared" si="13"/>
        <v>Completar</v>
      </c>
      <c r="BC31" s="134"/>
      <c r="BD31" s="134"/>
      <c r="BE31" s="134"/>
      <c r="BF31" s="136" t="str">
        <f t="shared" si="14"/>
        <v>Completar</v>
      </c>
      <c r="BG31" s="137" t="str">
        <f t="shared" si="15"/>
        <v>Completar</v>
      </c>
      <c r="BH31" s="137" t="str">
        <f t="shared" si="16"/>
        <v>Completar</v>
      </c>
      <c r="BI31" s="135"/>
      <c r="BJ31" s="136" t="str">
        <f t="shared" si="17"/>
        <v>Completar</v>
      </c>
      <c r="BK31" s="237">
        <f t="shared" si="177"/>
        <v>0</v>
      </c>
      <c r="BL31" s="238">
        <f t="shared" si="178"/>
        <v>0</v>
      </c>
      <c r="BM31" s="239" t="str">
        <f>IFERROR(IF(BL31&gt;20*AY31,'Referencia Parámetros'!$D$20,IF(BL31&gt;10*AY31,'Referencia Parámetros'!$D$21,IF(BL31&gt;5*AY31,'Referencia Parámetros'!$D$22, IF(BL31&gt;1,'Referencia Parámetros'!$D$23,"NO APLICA")))),"")</f>
        <v/>
      </c>
      <c r="BN31" s="240" t="str">
        <f t="shared" si="115"/>
        <v/>
      </c>
      <c r="BO31" s="241">
        <f t="shared" si="116"/>
        <v>0</v>
      </c>
      <c r="BP31" s="234">
        <f t="shared" si="179"/>
        <v>0</v>
      </c>
      <c r="BQ31" s="234">
        <f t="shared" si="117"/>
        <v>0</v>
      </c>
      <c r="BR31" s="234">
        <f t="shared" si="180"/>
        <v>0</v>
      </c>
      <c r="BS31" s="242">
        <f t="shared" si="181"/>
        <v>0</v>
      </c>
      <c r="BU31" s="234">
        <f t="shared" si="182"/>
        <v>19</v>
      </c>
      <c r="BV31" s="235" t="str">
        <f t="shared" si="118"/>
        <v/>
      </c>
      <c r="BW31" s="236" t="str">
        <f>IFERROR(+VLOOKUP(BV31,'Referencia Parámetros'!$A$2:$B$18,2),"")</f>
        <v/>
      </c>
      <c r="BX31" s="1"/>
      <c r="BY31" s="1"/>
      <c r="BZ31" s="136" t="str">
        <f t="shared" si="22"/>
        <v>Completar</v>
      </c>
      <c r="CA31" s="134"/>
      <c r="CB31" s="134"/>
      <c r="CC31" s="134"/>
      <c r="CD31" s="136" t="str">
        <f t="shared" si="23"/>
        <v>Completar</v>
      </c>
      <c r="CE31" s="137" t="str">
        <f t="shared" si="24"/>
        <v>Completar</v>
      </c>
      <c r="CF31" s="137" t="str">
        <f t="shared" si="25"/>
        <v>Completar</v>
      </c>
      <c r="CG31" s="135"/>
      <c r="CH31" s="136" t="str">
        <f t="shared" si="26"/>
        <v>Completar</v>
      </c>
      <c r="CI31" s="237">
        <f t="shared" si="183"/>
        <v>0</v>
      </c>
      <c r="CJ31" s="238">
        <f t="shared" si="184"/>
        <v>0</v>
      </c>
      <c r="CK31" s="239" t="str">
        <f>IFERROR(IF(CJ31&gt;20*BW31,'Referencia Parámetros'!$D$20,IF(CJ31&gt;10*BW31,'Referencia Parámetros'!$D$21,IF(CJ31&gt;5*BW31,'Referencia Parámetros'!$D$22, IF(CJ31&gt;1,'Referencia Parámetros'!$D$23,"NO APLICA")))),"")</f>
        <v/>
      </c>
      <c r="CL31" s="240" t="str">
        <f t="shared" si="120"/>
        <v/>
      </c>
      <c r="CM31" s="241">
        <f t="shared" si="121"/>
        <v>0</v>
      </c>
      <c r="CN31" s="234">
        <f t="shared" si="185"/>
        <v>0</v>
      </c>
      <c r="CO31" s="234">
        <f t="shared" si="122"/>
        <v>0</v>
      </c>
      <c r="CP31" s="234">
        <f t="shared" si="186"/>
        <v>0</v>
      </c>
      <c r="CQ31" s="242">
        <f t="shared" si="187"/>
        <v>0</v>
      </c>
      <c r="CS31" s="234">
        <f t="shared" si="188"/>
        <v>19</v>
      </c>
      <c r="CT31" s="235" t="str">
        <f t="shared" si="123"/>
        <v/>
      </c>
      <c r="CU31" s="236" t="str">
        <f>IFERROR(+VLOOKUP(CT31,'Referencia Parámetros'!$A$2:$B$18,2),"")</f>
        <v/>
      </c>
      <c r="CV31" s="1"/>
      <c r="CW31" s="1"/>
      <c r="CX31" s="136" t="str">
        <f t="shared" si="31"/>
        <v>Completar</v>
      </c>
      <c r="CY31" s="134"/>
      <c r="CZ31" s="134"/>
      <c r="DA31" s="134"/>
      <c r="DB31" s="136" t="str">
        <f t="shared" si="32"/>
        <v>Completar</v>
      </c>
      <c r="DC31" s="137" t="str">
        <f t="shared" si="33"/>
        <v>Completar</v>
      </c>
      <c r="DD31" s="137" t="str">
        <f t="shared" si="34"/>
        <v>Completar</v>
      </c>
      <c r="DE31" s="135"/>
      <c r="DF31" s="136" t="str">
        <f t="shared" si="35"/>
        <v>Completar</v>
      </c>
      <c r="DG31" s="237">
        <f t="shared" si="189"/>
        <v>0</v>
      </c>
      <c r="DH31" s="238">
        <f t="shared" si="190"/>
        <v>0</v>
      </c>
      <c r="DI31" s="239" t="str">
        <f>IFERROR(IF(DH31&gt;20*CU31,'Referencia Parámetros'!$D$20,IF(DH31&gt;10*CU31,'Referencia Parámetros'!$D$21,IF(DH31&gt;5*CU31,'Referencia Parámetros'!$D$22, IF(DH31&gt;1,'Referencia Parámetros'!$D$23,"NO APLICA")))),"")</f>
        <v/>
      </c>
      <c r="DJ31" s="240" t="str">
        <f t="shared" si="125"/>
        <v/>
      </c>
      <c r="DK31" s="241">
        <f t="shared" si="126"/>
        <v>0</v>
      </c>
      <c r="DL31" s="234">
        <f t="shared" si="191"/>
        <v>0</v>
      </c>
      <c r="DM31" s="234">
        <f t="shared" si="127"/>
        <v>0</v>
      </c>
      <c r="DN31" s="234">
        <f t="shared" si="192"/>
        <v>0</v>
      </c>
      <c r="DO31" s="242">
        <f t="shared" si="193"/>
        <v>0</v>
      </c>
      <c r="DQ31" s="234">
        <f t="shared" si="194"/>
        <v>19</v>
      </c>
      <c r="DR31" s="235" t="str">
        <f t="shared" si="128"/>
        <v/>
      </c>
      <c r="DS31" s="236" t="str">
        <f>IFERROR(+VLOOKUP(DR31,'Referencia Parámetros'!$A$2:$B$18,2),"")</f>
        <v/>
      </c>
      <c r="DT31" s="1"/>
      <c r="DU31" s="1"/>
      <c r="DV31" s="136" t="str">
        <f t="shared" si="40"/>
        <v>Completar</v>
      </c>
      <c r="DW31" s="134"/>
      <c r="DX31" s="134"/>
      <c r="DY31" s="134"/>
      <c r="DZ31" s="136" t="str">
        <f t="shared" si="41"/>
        <v>Completar</v>
      </c>
      <c r="EA31" s="137" t="str">
        <f t="shared" si="42"/>
        <v>Completar</v>
      </c>
      <c r="EB31" s="137" t="str">
        <f t="shared" si="43"/>
        <v>Completar</v>
      </c>
      <c r="EC31" s="135"/>
      <c r="ED31" s="136" t="str">
        <f t="shared" si="44"/>
        <v>Completar</v>
      </c>
      <c r="EE31" s="237">
        <f t="shared" si="195"/>
        <v>0</v>
      </c>
      <c r="EF31" s="238">
        <f t="shared" si="196"/>
        <v>0</v>
      </c>
      <c r="EG31" s="239" t="str">
        <f>IFERROR(IF(EF31&gt;20*DS31,'Referencia Parámetros'!$D$20,IF(EF31&gt;10*DS31,'Referencia Parámetros'!$D$21,IF(EF31&gt;5*DS31,'Referencia Parámetros'!$D$22, IF(EF31&gt;1,'Referencia Parámetros'!$D$23,"NO APLICA")))),"")</f>
        <v/>
      </c>
      <c r="EH31" s="240" t="str">
        <f t="shared" si="130"/>
        <v/>
      </c>
      <c r="EI31" s="241">
        <f t="shared" si="131"/>
        <v>0</v>
      </c>
      <c r="EJ31" s="234">
        <f t="shared" si="197"/>
        <v>0</v>
      </c>
      <c r="EK31" s="234">
        <f t="shared" si="132"/>
        <v>0</v>
      </c>
      <c r="EL31" s="234">
        <f t="shared" si="198"/>
        <v>0</v>
      </c>
      <c r="EM31" s="242">
        <f t="shared" si="199"/>
        <v>0</v>
      </c>
      <c r="EO31" s="234">
        <f t="shared" si="200"/>
        <v>19</v>
      </c>
      <c r="EP31" s="235" t="str">
        <f t="shared" si="133"/>
        <v/>
      </c>
      <c r="EQ31" s="236" t="str">
        <f>IFERROR(+VLOOKUP(EP31,'Referencia Parámetros'!$A$2:$B$18,2),"")</f>
        <v/>
      </c>
      <c r="ER31" s="1"/>
      <c r="ES31" s="1"/>
      <c r="ET31" s="136" t="str">
        <f t="shared" si="49"/>
        <v>Completar</v>
      </c>
      <c r="EU31" s="134"/>
      <c r="EV31" s="134"/>
      <c r="EW31" s="134"/>
      <c r="EX31" s="136" t="str">
        <f t="shared" si="50"/>
        <v>Completar</v>
      </c>
      <c r="EY31" s="137" t="str">
        <f t="shared" si="51"/>
        <v>Completar</v>
      </c>
      <c r="EZ31" s="137" t="str">
        <f t="shared" si="52"/>
        <v>Completar</v>
      </c>
      <c r="FA31" s="135"/>
      <c r="FB31" s="136" t="str">
        <f t="shared" si="53"/>
        <v>Completar</v>
      </c>
      <c r="FC31" s="237">
        <f t="shared" si="201"/>
        <v>0</v>
      </c>
      <c r="FD31" s="238">
        <f t="shared" si="202"/>
        <v>0</v>
      </c>
      <c r="FE31" s="239" t="str">
        <f>IFERROR(IF(FD31&gt;20*EQ31,'Referencia Parámetros'!$D$20,IF(FD31&gt;10*EQ31,'Referencia Parámetros'!$D$21,IF(FD31&gt;5*EQ31,'Referencia Parámetros'!$D$22, IF(FD31&gt;1,'Referencia Parámetros'!$D$23,"NO APLICA")))),"")</f>
        <v/>
      </c>
      <c r="FF31" s="240" t="str">
        <f t="shared" si="135"/>
        <v/>
      </c>
      <c r="FG31" s="241">
        <f t="shared" si="136"/>
        <v>0</v>
      </c>
      <c r="FH31" s="234">
        <f t="shared" si="203"/>
        <v>0</v>
      </c>
      <c r="FI31" s="234">
        <f t="shared" si="137"/>
        <v>0</v>
      </c>
      <c r="FJ31" s="234">
        <f t="shared" si="204"/>
        <v>0</v>
      </c>
      <c r="FK31" s="242">
        <f t="shared" si="205"/>
        <v>0</v>
      </c>
      <c r="FM31" s="234">
        <f t="shared" si="206"/>
        <v>19</v>
      </c>
      <c r="FN31" s="235" t="str">
        <f t="shared" si="138"/>
        <v/>
      </c>
      <c r="FO31" s="236" t="str">
        <f>IFERROR(+VLOOKUP(FN31,'Referencia Parámetros'!$A$2:$B$18,2),"")</f>
        <v/>
      </c>
      <c r="FP31" s="1"/>
      <c r="FQ31" s="1"/>
      <c r="FR31" s="136" t="str">
        <f t="shared" si="58"/>
        <v>Completar</v>
      </c>
      <c r="FS31" s="134"/>
      <c r="FT31" s="134"/>
      <c r="FU31" s="134"/>
      <c r="FV31" s="136" t="str">
        <f t="shared" si="59"/>
        <v>Completar</v>
      </c>
      <c r="FW31" s="137" t="str">
        <f t="shared" si="60"/>
        <v>Completar</v>
      </c>
      <c r="FX31" s="137" t="str">
        <f t="shared" si="61"/>
        <v>Completar</v>
      </c>
      <c r="FY31" s="135"/>
      <c r="FZ31" s="136" t="str">
        <f t="shared" si="62"/>
        <v>Completar</v>
      </c>
      <c r="GA31" s="237">
        <f t="shared" si="207"/>
        <v>0</v>
      </c>
      <c r="GB31" s="238">
        <f t="shared" si="208"/>
        <v>0</v>
      </c>
      <c r="GC31" s="239" t="e">
        <f>IF(GB31&gt;20*FO31,'Referencia Parámetros'!$D$20,IF(GB31&gt;10*FO31,'Referencia Parámetros'!$D$21,IF(GB31&gt;5*FO31,'Referencia Parámetros'!$D$22, IF(GB31&gt;1,'Referencia Parámetros'!$D$23,"NO APLICA"))))</f>
        <v>#VALUE!</v>
      </c>
      <c r="GD31" s="240" t="e">
        <f t="shared" si="209"/>
        <v>#VALUE!</v>
      </c>
      <c r="GE31" s="241">
        <f t="shared" si="141"/>
        <v>0</v>
      </c>
      <c r="GF31" s="234">
        <f t="shared" si="210"/>
        <v>0</v>
      </c>
      <c r="GG31" s="234">
        <f t="shared" si="142"/>
        <v>0</v>
      </c>
      <c r="GH31" s="234">
        <f t="shared" si="211"/>
        <v>0</v>
      </c>
      <c r="GI31" s="242">
        <f t="shared" si="212"/>
        <v>0</v>
      </c>
      <c r="GK31" s="234">
        <f t="shared" si="213"/>
        <v>19</v>
      </c>
      <c r="GL31" s="235" t="str">
        <f t="shared" si="143"/>
        <v/>
      </c>
      <c r="GM31" s="236" t="str">
        <f>IFERROR(+VLOOKUP(GL31,'Referencia Parámetros'!$A$2:$B$18,2),"")</f>
        <v/>
      </c>
      <c r="GN31" s="1"/>
      <c r="GO31" s="1"/>
      <c r="GP31" s="136" t="str">
        <f t="shared" si="67"/>
        <v>Completar</v>
      </c>
      <c r="GQ31" s="134"/>
      <c r="GR31" s="134"/>
      <c r="GS31" s="134"/>
      <c r="GT31" s="136" t="str">
        <f t="shared" si="68"/>
        <v>Completar</v>
      </c>
      <c r="GU31" s="137" t="str">
        <f t="shared" si="69"/>
        <v>Completar</v>
      </c>
      <c r="GV31" s="137" t="str">
        <f t="shared" si="70"/>
        <v>Completar</v>
      </c>
      <c r="GW31" s="135"/>
      <c r="GX31" s="136" t="str">
        <f t="shared" si="71"/>
        <v>Completar</v>
      </c>
      <c r="GY31" s="237">
        <f t="shared" si="214"/>
        <v>0</v>
      </c>
      <c r="GZ31" s="238">
        <f t="shared" si="215"/>
        <v>0</v>
      </c>
      <c r="HA31" s="239" t="str">
        <f>IFERROR(IF(GZ31&gt;20*GM31,'Referencia Parámetros'!$D$20,IF(GZ31&gt;10*GM31,'Referencia Parámetros'!$D$21,IF(GZ31&gt;5*GM31,'Referencia Parámetros'!$D$22, IF(GZ31&gt;1,'Referencia Parámetros'!$D$23,"NO APLICA")))),"")</f>
        <v/>
      </c>
      <c r="HB31" s="240" t="str">
        <f t="shared" si="145"/>
        <v/>
      </c>
      <c r="HC31" s="241">
        <f t="shared" si="146"/>
        <v>0</v>
      </c>
      <c r="HD31" s="234">
        <f t="shared" si="216"/>
        <v>0</v>
      </c>
      <c r="HE31" s="234">
        <f t="shared" si="147"/>
        <v>0</v>
      </c>
      <c r="HF31" s="234">
        <f t="shared" si="217"/>
        <v>0</v>
      </c>
      <c r="HG31" s="242">
        <f t="shared" si="218"/>
        <v>0</v>
      </c>
      <c r="HI31" s="234">
        <f t="shared" si="219"/>
        <v>19</v>
      </c>
      <c r="HJ31" s="235" t="str">
        <f t="shared" si="148"/>
        <v/>
      </c>
      <c r="HK31" s="236" t="str">
        <f>IFERROR(+VLOOKUP(HJ31,'Referencia Parámetros'!$A$2:$B$18,2),"")</f>
        <v/>
      </c>
      <c r="HL31" s="1"/>
      <c r="HM31" s="1"/>
      <c r="HN31" s="136" t="str">
        <f t="shared" si="76"/>
        <v>Completar</v>
      </c>
      <c r="HO31" s="134"/>
      <c r="HP31" s="134"/>
      <c r="HQ31" s="134"/>
      <c r="HR31" s="136" t="str">
        <f t="shared" si="77"/>
        <v>Completar</v>
      </c>
      <c r="HS31" s="137" t="str">
        <f t="shared" si="78"/>
        <v>Completar</v>
      </c>
      <c r="HT31" s="137" t="str">
        <f t="shared" si="79"/>
        <v>Completar</v>
      </c>
      <c r="HU31" s="135"/>
      <c r="HV31" s="136" t="str">
        <f t="shared" si="80"/>
        <v>Completar</v>
      </c>
      <c r="HW31" s="237">
        <f t="shared" si="220"/>
        <v>0</v>
      </c>
      <c r="HX31" s="238">
        <f t="shared" si="221"/>
        <v>0</v>
      </c>
      <c r="HY31" s="239" t="str">
        <f>IFERROR(IF(HX31&gt;20*HK31,'Referencia Parámetros'!$D$20,IF(HX31&gt;10*HK31,'Referencia Parámetros'!$D$21,IF(HX31&gt;5*HK31,'Referencia Parámetros'!$D$22, IF(HX31&gt;1,'Referencia Parámetros'!$D$23,"NO APLICA")))),"")</f>
        <v/>
      </c>
      <c r="HZ31" s="240" t="str">
        <f t="shared" si="150"/>
        <v/>
      </c>
      <c r="IA31" s="241">
        <f t="shared" si="151"/>
        <v>0</v>
      </c>
      <c r="IB31" s="234">
        <f t="shared" si="222"/>
        <v>0</v>
      </c>
      <c r="IC31" s="234">
        <f t="shared" si="152"/>
        <v>0</v>
      </c>
      <c r="ID31" s="234">
        <f t="shared" si="223"/>
        <v>0</v>
      </c>
      <c r="IE31" s="242">
        <f t="shared" si="224"/>
        <v>0</v>
      </c>
      <c r="IG31" s="234">
        <f t="shared" si="225"/>
        <v>19</v>
      </c>
      <c r="IH31" s="235" t="str">
        <f t="shared" si="153"/>
        <v/>
      </c>
      <c r="II31" s="236" t="str">
        <f>IFERROR(+VLOOKUP(IH31,'Referencia Parámetros'!$A$2:$B$18,2),"")</f>
        <v/>
      </c>
      <c r="IJ31" s="1"/>
      <c r="IK31" s="1"/>
      <c r="IL31" s="136" t="str">
        <f t="shared" si="85"/>
        <v>Completar</v>
      </c>
      <c r="IM31" s="134"/>
      <c r="IN31" s="134"/>
      <c r="IO31" s="134"/>
      <c r="IP31" s="136" t="str">
        <f t="shared" si="86"/>
        <v>Completar</v>
      </c>
      <c r="IQ31" s="137" t="str">
        <f t="shared" si="87"/>
        <v>Completar</v>
      </c>
      <c r="IR31" s="137" t="str">
        <f t="shared" si="88"/>
        <v>Completar</v>
      </c>
      <c r="IS31" s="135"/>
      <c r="IT31" s="136" t="str">
        <f t="shared" si="89"/>
        <v>Completar</v>
      </c>
      <c r="IU31" s="237">
        <f t="shared" si="226"/>
        <v>0</v>
      </c>
      <c r="IV31" s="238">
        <f t="shared" si="227"/>
        <v>0</v>
      </c>
      <c r="IW31" s="239" t="str">
        <f>IFERROR(IF(IV31&gt;20*II31,'Referencia Parámetros'!$D$20,IF(IV31&gt;10*II31,'Referencia Parámetros'!$D$21,IF(IV31&gt;5*II31,'Referencia Parámetros'!$D$22, IF(IV31&gt;1,'Referencia Parámetros'!$D$23,"NO APLICA")))),"")</f>
        <v/>
      </c>
      <c r="IX31" s="240" t="str">
        <f t="shared" si="155"/>
        <v/>
      </c>
      <c r="IY31" s="241">
        <f t="shared" si="156"/>
        <v>0</v>
      </c>
      <c r="IZ31" s="234">
        <f t="shared" si="228"/>
        <v>0</v>
      </c>
      <c r="JA31" s="234">
        <f t="shared" si="157"/>
        <v>0</v>
      </c>
      <c r="JB31" s="234">
        <f t="shared" si="229"/>
        <v>0</v>
      </c>
      <c r="JC31" s="242">
        <f t="shared" si="230"/>
        <v>0</v>
      </c>
      <c r="JD31" s="198"/>
      <c r="JE31" s="234">
        <f t="shared" si="231"/>
        <v>19</v>
      </c>
      <c r="JF31" s="235" t="str">
        <f t="shared" si="158"/>
        <v/>
      </c>
      <c r="JG31" s="236" t="str">
        <f>IFERROR(+VLOOKUP(JF31,'Referencia Parámetros'!$A$2:$B$18,2),"")</f>
        <v/>
      </c>
      <c r="JH31" s="1"/>
      <c r="JI31" s="1"/>
      <c r="JJ31" s="136" t="str">
        <f t="shared" si="94"/>
        <v>Completar</v>
      </c>
      <c r="JK31" s="134"/>
      <c r="JL31" s="134"/>
      <c r="JM31" s="134"/>
      <c r="JN31" s="136" t="str">
        <f t="shared" si="95"/>
        <v>Completar</v>
      </c>
      <c r="JO31" s="137" t="str">
        <f t="shared" si="96"/>
        <v>Completar</v>
      </c>
      <c r="JP31" s="137" t="str">
        <f t="shared" si="97"/>
        <v>Completar</v>
      </c>
      <c r="JQ31" s="135"/>
      <c r="JR31" s="136" t="str">
        <f t="shared" si="98"/>
        <v>Completar</v>
      </c>
      <c r="JS31" s="237">
        <f t="shared" si="232"/>
        <v>0</v>
      </c>
      <c r="JT31" s="238">
        <f t="shared" si="233"/>
        <v>0</v>
      </c>
      <c r="JU31" s="239" t="str">
        <f>IFERROR(IF(JT31&gt;20*JG31,'Referencia Parámetros'!$D$20,IF(JT31&gt;10*JG31,'Referencia Parámetros'!$D$21,IF(JT31&gt;5*JG31,'Referencia Parámetros'!$D$22, IF(JT31&gt;1,'Referencia Parámetros'!$D$23,"NO APLICA")))),"")</f>
        <v/>
      </c>
      <c r="JV31" s="240" t="str">
        <f t="shared" si="160"/>
        <v/>
      </c>
      <c r="JW31" s="241">
        <f t="shared" si="161"/>
        <v>0</v>
      </c>
      <c r="JX31" s="234">
        <f t="shared" si="234"/>
        <v>0</v>
      </c>
      <c r="JY31" s="234">
        <f t="shared" si="162"/>
        <v>0</v>
      </c>
      <c r="JZ31" s="234">
        <f t="shared" si="235"/>
        <v>0</v>
      </c>
      <c r="KA31" s="242">
        <f t="shared" si="236"/>
        <v>0</v>
      </c>
      <c r="LN31" s="244">
        <v>2</v>
      </c>
    </row>
    <row r="32" spans="1:326" x14ac:dyDescent="0.25">
      <c r="A32" s="234">
        <f t="shared" si="163"/>
        <v>20</v>
      </c>
      <c r="B32" s="235" t="str">
        <f t="shared" si="164"/>
        <v/>
      </c>
      <c r="C32" s="236" t="str">
        <f>+IFERROR(VLOOKUP(B32,'Referencia Parámetros'!$A$2:$B$18,2),"")</f>
        <v/>
      </c>
      <c r="D32" s="1"/>
      <c r="E32" s="1"/>
      <c r="F32" s="136" t="str">
        <f>IFERROR(+VLOOKUP(D32,'Año 2'!JH$13:JJ$112,3,FALSE),"Completar")</f>
        <v>Completar</v>
      </c>
      <c r="G32" s="134"/>
      <c r="H32" s="134"/>
      <c r="I32" s="134"/>
      <c r="J32" s="136" t="str">
        <f>+IFERROR(VLOOKUP(D32,'Año 2'!JH$13:JR$112,7,0),"Completar")</f>
        <v>Completar</v>
      </c>
      <c r="K32" s="137" t="str">
        <f>IFERROR(VLOOKUP(D32,'Año 2'!JH$13:JR$112,8,FALSE),"Completar")</f>
        <v>Completar</v>
      </c>
      <c r="L32" s="137" t="str">
        <f>IFERROR(VLOOKUP(D32,'Año 2'!JH$13:JR$112,9,FALSE),"Completar")</f>
        <v>Completar</v>
      </c>
      <c r="M32" s="135"/>
      <c r="N32" s="136" t="str">
        <f>IFERROR(VLOOKUP(D32,'Año 2'!JH$13:JR$112,11,FALSE),"Completar")</f>
        <v>Completar</v>
      </c>
      <c r="O32" s="237">
        <f t="shared" si="165"/>
        <v>0</v>
      </c>
      <c r="P32" s="238">
        <f t="shared" si="166"/>
        <v>0</v>
      </c>
      <c r="Q32" s="239" t="str">
        <f>IFERROR(IF(P32&gt;20*C32,'Referencia Parámetros'!$D$20,IF(P32&gt;10*C32,'Referencia Parámetros'!$D$21,IF(P32&gt;5*C32,'Referencia Parámetros'!$D$22, IF(P32&gt;1,'Referencia Parámetros'!$D$23,"NO APLICA")))),"")</f>
        <v/>
      </c>
      <c r="R32" s="240" t="str">
        <f t="shared" si="105"/>
        <v/>
      </c>
      <c r="S32" s="241">
        <f t="shared" si="106"/>
        <v>0</v>
      </c>
      <c r="T32" s="234">
        <f t="shared" si="167"/>
        <v>0</v>
      </c>
      <c r="U32" s="234">
        <f t="shared" si="107"/>
        <v>0</v>
      </c>
      <c r="V32" s="234">
        <f t="shared" si="168"/>
        <v>0</v>
      </c>
      <c r="W32" s="242">
        <f t="shared" si="169"/>
        <v>0</v>
      </c>
      <c r="Y32" s="234">
        <f t="shared" si="170"/>
        <v>20</v>
      </c>
      <c r="Z32" s="235" t="str">
        <f t="shared" si="108"/>
        <v/>
      </c>
      <c r="AA32" s="236" t="str">
        <f>IFERROR(+VLOOKUP(Z32,'Referencia Parámetros'!$A$2:$B$18,2),"")</f>
        <v/>
      </c>
      <c r="AB32" s="1"/>
      <c r="AC32" s="1"/>
      <c r="AD32" s="136" t="str">
        <f t="shared" si="4"/>
        <v>Completar</v>
      </c>
      <c r="AE32" s="134"/>
      <c r="AF32" s="134"/>
      <c r="AG32" s="134"/>
      <c r="AH32" s="136" t="str">
        <f t="shared" si="5"/>
        <v>Completar</v>
      </c>
      <c r="AI32" s="137" t="str">
        <f t="shared" si="6"/>
        <v>Completar</v>
      </c>
      <c r="AJ32" s="137" t="str">
        <f t="shared" si="7"/>
        <v>Completar</v>
      </c>
      <c r="AK32" s="135"/>
      <c r="AL32" s="136" t="str">
        <f t="shared" si="8"/>
        <v>Completar</v>
      </c>
      <c r="AM32" s="237">
        <f t="shared" si="171"/>
        <v>0</v>
      </c>
      <c r="AN32" s="238">
        <f t="shared" si="172"/>
        <v>0</v>
      </c>
      <c r="AO32" s="239" t="str">
        <f>IFERROR(IF(AN32&gt;20*AA32,'Referencia Parámetros'!$D$20,IF(AN32&gt;10*AA32,'Referencia Parámetros'!$D$21,IF(AN32&gt;5*AA32,'Referencia Parámetros'!$D$22, IF(AN32&gt;1,'Referencia Parámetros'!$D$23,"NO APLICA")))),"")</f>
        <v/>
      </c>
      <c r="AP32" s="240" t="str">
        <f t="shared" si="110"/>
        <v/>
      </c>
      <c r="AQ32" s="241">
        <f t="shared" si="111"/>
        <v>0</v>
      </c>
      <c r="AR32" s="234">
        <f t="shared" si="173"/>
        <v>0</v>
      </c>
      <c r="AS32" s="234">
        <f t="shared" si="112"/>
        <v>0</v>
      </c>
      <c r="AT32" s="234">
        <f t="shared" si="174"/>
        <v>0</v>
      </c>
      <c r="AU32" s="242">
        <f t="shared" si="175"/>
        <v>0</v>
      </c>
      <c r="AW32" s="234">
        <f t="shared" si="176"/>
        <v>20</v>
      </c>
      <c r="AX32" s="235" t="str">
        <f t="shared" si="113"/>
        <v/>
      </c>
      <c r="AY32" s="236" t="str">
        <f>IFERROR(+VLOOKUP(AX32,'Referencia Parámetros'!$A$2:$B$18,2),"")</f>
        <v/>
      </c>
      <c r="AZ32" s="1"/>
      <c r="BA32" s="1"/>
      <c r="BB32" s="136" t="str">
        <f t="shared" si="13"/>
        <v>Completar</v>
      </c>
      <c r="BC32" s="134"/>
      <c r="BD32" s="134"/>
      <c r="BE32" s="134"/>
      <c r="BF32" s="136" t="str">
        <f t="shared" si="14"/>
        <v>Completar</v>
      </c>
      <c r="BG32" s="137" t="str">
        <f t="shared" si="15"/>
        <v>Completar</v>
      </c>
      <c r="BH32" s="137" t="str">
        <f t="shared" si="16"/>
        <v>Completar</v>
      </c>
      <c r="BI32" s="135"/>
      <c r="BJ32" s="136" t="str">
        <f t="shared" si="17"/>
        <v>Completar</v>
      </c>
      <c r="BK32" s="237">
        <f t="shared" si="177"/>
        <v>0</v>
      </c>
      <c r="BL32" s="238">
        <f t="shared" si="178"/>
        <v>0</v>
      </c>
      <c r="BM32" s="239" t="str">
        <f>IFERROR(IF(BL32&gt;20*AY32,'Referencia Parámetros'!$D$20,IF(BL32&gt;10*AY32,'Referencia Parámetros'!$D$21,IF(BL32&gt;5*AY32,'Referencia Parámetros'!$D$22, IF(BL32&gt;1,'Referencia Parámetros'!$D$23,"NO APLICA")))),"")</f>
        <v/>
      </c>
      <c r="BN32" s="240" t="str">
        <f t="shared" si="115"/>
        <v/>
      </c>
      <c r="BO32" s="241">
        <f t="shared" si="116"/>
        <v>0</v>
      </c>
      <c r="BP32" s="234">
        <f t="shared" si="179"/>
        <v>0</v>
      </c>
      <c r="BQ32" s="234">
        <f t="shared" si="117"/>
        <v>0</v>
      </c>
      <c r="BR32" s="234">
        <f t="shared" si="180"/>
        <v>0</v>
      </c>
      <c r="BS32" s="242">
        <f t="shared" si="181"/>
        <v>0</v>
      </c>
      <c r="BU32" s="234">
        <f t="shared" si="182"/>
        <v>20</v>
      </c>
      <c r="BV32" s="235" t="str">
        <f t="shared" si="118"/>
        <v/>
      </c>
      <c r="BW32" s="236" t="str">
        <f>IFERROR(+VLOOKUP(BV32,'Referencia Parámetros'!$A$2:$B$18,2),"")</f>
        <v/>
      </c>
      <c r="BX32" s="1"/>
      <c r="BY32" s="1"/>
      <c r="BZ32" s="136" t="str">
        <f t="shared" si="22"/>
        <v>Completar</v>
      </c>
      <c r="CA32" s="134"/>
      <c r="CB32" s="134"/>
      <c r="CC32" s="134"/>
      <c r="CD32" s="136" t="str">
        <f t="shared" si="23"/>
        <v>Completar</v>
      </c>
      <c r="CE32" s="137" t="str">
        <f t="shared" si="24"/>
        <v>Completar</v>
      </c>
      <c r="CF32" s="137" t="str">
        <f t="shared" si="25"/>
        <v>Completar</v>
      </c>
      <c r="CG32" s="135"/>
      <c r="CH32" s="136" t="str">
        <f t="shared" si="26"/>
        <v>Completar</v>
      </c>
      <c r="CI32" s="237">
        <f t="shared" si="183"/>
        <v>0</v>
      </c>
      <c r="CJ32" s="238">
        <f t="shared" si="184"/>
        <v>0</v>
      </c>
      <c r="CK32" s="239" t="str">
        <f>IFERROR(IF(CJ32&gt;20*BW32,'Referencia Parámetros'!$D$20,IF(CJ32&gt;10*BW32,'Referencia Parámetros'!$D$21,IF(CJ32&gt;5*BW32,'Referencia Parámetros'!$D$22, IF(CJ32&gt;1,'Referencia Parámetros'!$D$23,"NO APLICA")))),"")</f>
        <v/>
      </c>
      <c r="CL32" s="240" t="str">
        <f t="shared" si="120"/>
        <v/>
      </c>
      <c r="CM32" s="241">
        <f t="shared" si="121"/>
        <v>0</v>
      </c>
      <c r="CN32" s="234">
        <f t="shared" si="185"/>
        <v>0</v>
      </c>
      <c r="CO32" s="234">
        <f t="shared" si="122"/>
        <v>0</v>
      </c>
      <c r="CP32" s="234">
        <f t="shared" si="186"/>
        <v>0</v>
      </c>
      <c r="CQ32" s="242">
        <f t="shared" si="187"/>
        <v>0</v>
      </c>
      <c r="CS32" s="234">
        <f t="shared" si="188"/>
        <v>20</v>
      </c>
      <c r="CT32" s="235" t="str">
        <f t="shared" si="123"/>
        <v/>
      </c>
      <c r="CU32" s="236" t="str">
        <f>IFERROR(+VLOOKUP(CT32,'Referencia Parámetros'!$A$2:$B$18,2),"")</f>
        <v/>
      </c>
      <c r="CV32" s="1"/>
      <c r="CW32" s="1"/>
      <c r="CX32" s="136" t="str">
        <f t="shared" si="31"/>
        <v>Completar</v>
      </c>
      <c r="CY32" s="134"/>
      <c r="CZ32" s="134"/>
      <c r="DA32" s="134"/>
      <c r="DB32" s="136" t="str">
        <f t="shared" si="32"/>
        <v>Completar</v>
      </c>
      <c r="DC32" s="137" t="str">
        <f t="shared" si="33"/>
        <v>Completar</v>
      </c>
      <c r="DD32" s="137" t="str">
        <f t="shared" si="34"/>
        <v>Completar</v>
      </c>
      <c r="DE32" s="135"/>
      <c r="DF32" s="136" t="str">
        <f t="shared" si="35"/>
        <v>Completar</v>
      </c>
      <c r="DG32" s="237">
        <f t="shared" si="189"/>
        <v>0</v>
      </c>
      <c r="DH32" s="238">
        <f t="shared" si="190"/>
        <v>0</v>
      </c>
      <c r="DI32" s="239" t="str">
        <f>IFERROR(IF(DH32&gt;20*CU32,'Referencia Parámetros'!$D$20,IF(DH32&gt;10*CU32,'Referencia Parámetros'!$D$21,IF(DH32&gt;5*CU32,'Referencia Parámetros'!$D$22, IF(DH32&gt;1,'Referencia Parámetros'!$D$23,"NO APLICA")))),"")</f>
        <v/>
      </c>
      <c r="DJ32" s="240" t="str">
        <f t="shared" si="125"/>
        <v/>
      </c>
      <c r="DK32" s="241">
        <f t="shared" si="126"/>
        <v>0</v>
      </c>
      <c r="DL32" s="234">
        <f t="shared" si="191"/>
        <v>0</v>
      </c>
      <c r="DM32" s="234">
        <f t="shared" si="127"/>
        <v>0</v>
      </c>
      <c r="DN32" s="234">
        <f t="shared" si="192"/>
        <v>0</v>
      </c>
      <c r="DO32" s="242">
        <f t="shared" si="193"/>
        <v>0</v>
      </c>
      <c r="DQ32" s="234">
        <f t="shared" si="194"/>
        <v>20</v>
      </c>
      <c r="DR32" s="235" t="str">
        <f t="shared" si="128"/>
        <v/>
      </c>
      <c r="DS32" s="236" t="str">
        <f>IFERROR(+VLOOKUP(DR32,'Referencia Parámetros'!$A$2:$B$18,2),"")</f>
        <v/>
      </c>
      <c r="DT32" s="1"/>
      <c r="DU32" s="1"/>
      <c r="DV32" s="136" t="str">
        <f t="shared" si="40"/>
        <v>Completar</v>
      </c>
      <c r="DW32" s="134"/>
      <c r="DX32" s="134"/>
      <c r="DY32" s="134"/>
      <c r="DZ32" s="136" t="str">
        <f t="shared" si="41"/>
        <v>Completar</v>
      </c>
      <c r="EA32" s="137" t="str">
        <f t="shared" si="42"/>
        <v>Completar</v>
      </c>
      <c r="EB32" s="137" t="str">
        <f t="shared" si="43"/>
        <v>Completar</v>
      </c>
      <c r="EC32" s="135"/>
      <c r="ED32" s="136" t="str">
        <f t="shared" si="44"/>
        <v>Completar</v>
      </c>
      <c r="EE32" s="237">
        <f t="shared" si="195"/>
        <v>0</v>
      </c>
      <c r="EF32" s="238">
        <f t="shared" si="196"/>
        <v>0</v>
      </c>
      <c r="EG32" s="239" t="str">
        <f>IFERROR(IF(EF32&gt;20*DS32,'Referencia Parámetros'!$D$20,IF(EF32&gt;10*DS32,'Referencia Parámetros'!$D$21,IF(EF32&gt;5*DS32,'Referencia Parámetros'!$D$22, IF(EF32&gt;1,'Referencia Parámetros'!$D$23,"NO APLICA")))),"")</f>
        <v/>
      </c>
      <c r="EH32" s="240" t="str">
        <f t="shared" si="130"/>
        <v/>
      </c>
      <c r="EI32" s="241">
        <f t="shared" si="131"/>
        <v>0</v>
      </c>
      <c r="EJ32" s="234">
        <f t="shared" si="197"/>
        <v>0</v>
      </c>
      <c r="EK32" s="234">
        <f t="shared" si="132"/>
        <v>0</v>
      </c>
      <c r="EL32" s="234">
        <f t="shared" si="198"/>
        <v>0</v>
      </c>
      <c r="EM32" s="242">
        <f t="shared" si="199"/>
        <v>0</v>
      </c>
      <c r="EO32" s="234">
        <f t="shared" si="200"/>
        <v>20</v>
      </c>
      <c r="EP32" s="235" t="str">
        <f t="shared" si="133"/>
        <v/>
      </c>
      <c r="EQ32" s="236" t="str">
        <f>IFERROR(+VLOOKUP(EP32,'Referencia Parámetros'!$A$2:$B$18,2),"")</f>
        <v/>
      </c>
      <c r="ER32" s="1"/>
      <c r="ES32" s="1"/>
      <c r="ET32" s="136" t="str">
        <f t="shared" si="49"/>
        <v>Completar</v>
      </c>
      <c r="EU32" s="134"/>
      <c r="EV32" s="134"/>
      <c r="EW32" s="134"/>
      <c r="EX32" s="136" t="str">
        <f t="shared" si="50"/>
        <v>Completar</v>
      </c>
      <c r="EY32" s="137" t="str">
        <f t="shared" si="51"/>
        <v>Completar</v>
      </c>
      <c r="EZ32" s="137" t="str">
        <f t="shared" si="52"/>
        <v>Completar</v>
      </c>
      <c r="FA32" s="135"/>
      <c r="FB32" s="136" t="str">
        <f t="shared" si="53"/>
        <v>Completar</v>
      </c>
      <c r="FC32" s="237">
        <f t="shared" si="201"/>
        <v>0</v>
      </c>
      <c r="FD32" s="238">
        <f t="shared" si="202"/>
        <v>0</v>
      </c>
      <c r="FE32" s="239" t="str">
        <f>IFERROR(IF(FD32&gt;20*EQ32,'Referencia Parámetros'!$D$20,IF(FD32&gt;10*EQ32,'Referencia Parámetros'!$D$21,IF(FD32&gt;5*EQ32,'Referencia Parámetros'!$D$22, IF(FD32&gt;1,'Referencia Parámetros'!$D$23,"NO APLICA")))),"")</f>
        <v/>
      </c>
      <c r="FF32" s="240" t="str">
        <f t="shared" si="135"/>
        <v/>
      </c>
      <c r="FG32" s="241">
        <f t="shared" si="136"/>
        <v>0</v>
      </c>
      <c r="FH32" s="234">
        <f t="shared" si="203"/>
        <v>0</v>
      </c>
      <c r="FI32" s="234">
        <f t="shared" si="137"/>
        <v>0</v>
      </c>
      <c r="FJ32" s="234">
        <f t="shared" si="204"/>
        <v>0</v>
      </c>
      <c r="FK32" s="242">
        <f t="shared" si="205"/>
        <v>0</v>
      </c>
      <c r="FM32" s="234">
        <f t="shared" si="206"/>
        <v>20</v>
      </c>
      <c r="FN32" s="235" t="str">
        <f t="shared" si="138"/>
        <v/>
      </c>
      <c r="FO32" s="236" t="str">
        <f>IFERROR(+VLOOKUP(FN32,'Referencia Parámetros'!$A$2:$B$18,2),"")</f>
        <v/>
      </c>
      <c r="FP32" s="1"/>
      <c r="FQ32" s="1"/>
      <c r="FR32" s="136" t="str">
        <f t="shared" si="58"/>
        <v>Completar</v>
      </c>
      <c r="FS32" s="134"/>
      <c r="FT32" s="134"/>
      <c r="FU32" s="134"/>
      <c r="FV32" s="136" t="str">
        <f t="shared" si="59"/>
        <v>Completar</v>
      </c>
      <c r="FW32" s="137" t="str">
        <f t="shared" si="60"/>
        <v>Completar</v>
      </c>
      <c r="FX32" s="137" t="str">
        <f t="shared" si="61"/>
        <v>Completar</v>
      </c>
      <c r="FY32" s="135"/>
      <c r="FZ32" s="136" t="str">
        <f t="shared" si="62"/>
        <v>Completar</v>
      </c>
      <c r="GA32" s="237">
        <f t="shared" si="207"/>
        <v>0</v>
      </c>
      <c r="GB32" s="238">
        <f t="shared" si="208"/>
        <v>0</v>
      </c>
      <c r="GC32" s="239" t="e">
        <f>IF(GB32&gt;20*FO32,'Referencia Parámetros'!$D$20,IF(GB32&gt;10*FO32,'Referencia Parámetros'!$D$21,IF(GB32&gt;5*FO32,'Referencia Parámetros'!$D$22, IF(GB32&gt;1,'Referencia Parámetros'!$D$23,"NO APLICA"))))</f>
        <v>#VALUE!</v>
      </c>
      <c r="GD32" s="240" t="e">
        <f t="shared" si="209"/>
        <v>#VALUE!</v>
      </c>
      <c r="GE32" s="241">
        <f t="shared" si="141"/>
        <v>0</v>
      </c>
      <c r="GF32" s="234">
        <f t="shared" si="210"/>
        <v>0</v>
      </c>
      <c r="GG32" s="234">
        <f t="shared" si="142"/>
        <v>0</v>
      </c>
      <c r="GH32" s="234">
        <f t="shared" si="211"/>
        <v>0</v>
      </c>
      <c r="GI32" s="242">
        <f t="shared" si="212"/>
        <v>0</v>
      </c>
      <c r="GK32" s="234">
        <f t="shared" si="213"/>
        <v>20</v>
      </c>
      <c r="GL32" s="235" t="str">
        <f t="shared" si="143"/>
        <v/>
      </c>
      <c r="GM32" s="236" t="str">
        <f>IFERROR(+VLOOKUP(GL32,'Referencia Parámetros'!$A$2:$B$18,2),"")</f>
        <v/>
      </c>
      <c r="GN32" s="1"/>
      <c r="GO32" s="1"/>
      <c r="GP32" s="136" t="str">
        <f t="shared" si="67"/>
        <v>Completar</v>
      </c>
      <c r="GQ32" s="134"/>
      <c r="GR32" s="134"/>
      <c r="GS32" s="134"/>
      <c r="GT32" s="136" t="str">
        <f t="shared" si="68"/>
        <v>Completar</v>
      </c>
      <c r="GU32" s="137" t="str">
        <f t="shared" si="69"/>
        <v>Completar</v>
      </c>
      <c r="GV32" s="137" t="str">
        <f t="shared" si="70"/>
        <v>Completar</v>
      </c>
      <c r="GW32" s="135"/>
      <c r="GX32" s="136" t="str">
        <f t="shared" si="71"/>
        <v>Completar</v>
      </c>
      <c r="GY32" s="237">
        <f t="shared" si="214"/>
        <v>0</v>
      </c>
      <c r="GZ32" s="238">
        <f t="shared" si="215"/>
        <v>0</v>
      </c>
      <c r="HA32" s="239" t="str">
        <f>IFERROR(IF(GZ32&gt;20*GM32,'Referencia Parámetros'!$D$20,IF(GZ32&gt;10*GM32,'Referencia Parámetros'!$D$21,IF(GZ32&gt;5*GM32,'Referencia Parámetros'!$D$22, IF(GZ32&gt;1,'Referencia Parámetros'!$D$23,"NO APLICA")))),"")</f>
        <v/>
      </c>
      <c r="HB32" s="240" t="str">
        <f t="shared" si="145"/>
        <v/>
      </c>
      <c r="HC32" s="241">
        <f t="shared" si="146"/>
        <v>0</v>
      </c>
      <c r="HD32" s="234">
        <f t="shared" si="216"/>
        <v>0</v>
      </c>
      <c r="HE32" s="234">
        <f t="shared" si="147"/>
        <v>0</v>
      </c>
      <c r="HF32" s="234">
        <f t="shared" si="217"/>
        <v>0</v>
      </c>
      <c r="HG32" s="242">
        <f t="shared" si="218"/>
        <v>0</v>
      </c>
      <c r="HI32" s="234">
        <f t="shared" si="219"/>
        <v>20</v>
      </c>
      <c r="HJ32" s="235" t="str">
        <f t="shared" si="148"/>
        <v/>
      </c>
      <c r="HK32" s="236" t="str">
        <f>IFERROR(+VLOOKUP(HJ32,'Referencia Parámetros'!$A$2:$B$18,2),"")</f>
        <v/>
      </c>
      <c r="HL32" s="1"/>
      <c r="HM32" s="1"/>
      <c r="HN32" s="136" t="str">
        <f t="shared" si="76"/>
        <v>Completar</v>
      </c>
      <c r="HO32" s="134"/>
      <c r="HP32" s="134"/>
      <c r="HQ32" s="134"/>
      <c r="HR32" s="136" t="str">
        <f t="shared" si="77"/>
        <v>Completar</v>
      </c>
      <c r="HS32" s="137" t="str">
        <f t="shared" si="78"/>
        <v>Completar</v>
      </c>
      <c r="HT32" s="137" t="str">
        <f t="shared" si="79"/>
        <v>Completar</v>
      </c>
      <c r="HU32" s="135"/>
      <c r="HV32" s="136" t="str">
        <f t="shared" si="80"/>
        <v>Completar</v>
      </c>
      <c r="HW32" s="237">
        <f t="shared" si="220"/>
        <v>0</v>
      </c>
      <c r="HX32" s="238">
        <f t="shared" si="221"/>
        <v>0</v>
      </c>
      <c r="HY32" s="239" t="str">
        <f>IFERROR(IF(HX32&gt;20*HK32,'Referencia Parámetros'!$D$20,IF(HX32&gt;10*HK32,'Referencia Parámetros'!$D$21,IF(HX32&gt;5*HK32,'Referencia Parámetros'!$D$22, IF(HX32&gt;1,'Referencia Parámetros'!$D$23,"NO APLICA")))),"")</f>
        <v/>
      </c>
      <c r="HZ32" s="240" t="str">
        <f t="shared" si="150"/>
        <v/>
      </c>
      <c r="IA32" s="241">
        <f t="shared" si="151"/>
        <v>0</v>
      </c>
      <c r="IB32" s="234">
        <f t="shared" si="222"/>
        <v>0</v>
      </c>
      <c r="IC32" s="234">
        <f t="shared" si="152"/>
        <v>0</v>
      </c>
      <c r="ID32" s="234">
        <f t="shared" si="223"/>
        <v>0</v>
      </c>
      <c r="IE32" s="242">
        <f t="shared" si="224"/>
        <v>0</v>
      </c>
      <c r="IG32" s="234">
        <f t="shared" si="225"/>
        <v>20</v>
      </c>
      <c r="IH32" s="235" t="str">
        <f t="shared" si="153"/>
        <v/>
      </c>
      <c r="II32" s="236" t="str">
        <f>IFERROR(+VLOOKUP(IH32,'Referencia Parámetros'!$A$2:$B$18,2),"")</f>
        <v/>
      </c>
      <c r="IJ32" s="1"/>
      <c r="IK32" s="1"/>
      <c r="IL32" s="136" t="str">
        <f t="shared" si="85"/>
        <v>Completar</v>
      </c>
      <c r="IM32" s="134"/>
      <c r="IN32" s="134"/>
      <c r="IO32" s="134"/>
      <c r="IP32" s="136" t="str">
        <f t="shared" si="86"/>
        <v>Completar</v>
      </c>
      <c r="IQ32" s="137" t="str">
        <f t="shared" si="87"/>
        <v>Completar</v>
      </c>
      <c r="IR32" s="137" t="str">
        <f t="shared" si="88"/>
        <v>Completar</v>
      </c>
      <c r="IS32" s="135"/>
      <c r="IT32" s="136" t="str">
        <f t="shared" si="89"/>
        <v>Completar</v>
      </c>
      <c r="IU32" s="237">
        <f t="shared" si="226"/>
        <v>0</v>
      </c>
      <c r="IV32" s="238">
        <f t="shared" si="227"/>
        <v>0</v>
      </c>
      <c r="IW32" s="239" t="str">
        <f>IFERROR(IF(IV32&gt;20*II32,'Referencia Parámetros'!$D$20,IF(IV32&gt;10*II32,'Referencia Parámetros'!$D$21,IF(IV32&gt;5*II32,'Referencia Parámetros'!$D$22, IF(IV32&gt;1,'Referencia Parámetros'!$D$23,"NO APLICA")))),"")</f>
        <v/>
      </c>
      <c r="IX32" s="240" t="str">
        <f t="shared" si="155"/>
        <v/>
      </c>
      <c r="IY32" s="241">
        <f t="shared" si="156"/>
        <v>0</v>
      </c>
      <c r="IZ32" s="234">
        <f t="shared" si="228"/>
        <v>0</v>
      </c>
      <c r="JA32" s="234">
        <f t="shared" si="157"/>
        <v>0</v>
      </c>
      <c r="JB32" s="234">
        <f t="shared" si="229"/>
        <v>0</v>
      </c>
      <c r="JC32" s="242">
        <f t="shared" si="230"/>
        <v>0</v>
      </c>
      <c r="JD32" s="198"/>
      <c r="JE32" s="234">
        <f t="shared" si="231"/>
        <v>20</v>
      </c>
      <c r="JF32" s="235" t="str">
        <f t="shared" si="158"/>
        <v/>
      </c>
      <c r="JG32" s="236" t="str">
        <f>IFERROR(+VLOOKUP(JF32,'Referencia Parámetros'!$A$2:$B$18,2),"")</f>
        <v/>
      </c>
      <c r="JH32" s="1"/>
      <c r="JI32" s="1"/>
      <c r="JJ32" s="136" t="str">
        <f t="shared" si="94"/>
        <v>Completar</v>
      </c>
      <c r="JK32" s="134"/>
      <c r="JL32" s="134"/>
      <c r="JM32" s="134"/>
      <c r="JN32" s="136" t="str">
        <f t="shared" si="95"/>
        <v>Completar</v>
      </c>
      <c r="JO32" s="137" t="str">
        <f t="shared" si="96"/>
        <v>Completar</v>
      </c>
      <c r="JP32" s="137" t="str">
        <f t="shared" si="97"/>
        <v>Completar</v>
      </c>
      <c r="JQ32" s="135"/>
      <c r="JR32" s="136" t="str">
        <f t="shared" si="98"/>
        <v>Completar</v>
      </c>
      <c r="JS32" s="237">
        <f t="shared" si="232"/>
        <v>0</v>
      </c>
      <c r="JT32" s="238">
        <f t="shared" si="233"/>
        <v>0</v>
      </c>
      <c r="JU32" s="239" t="str">
        <f>IFERROR(IF(JT32&gt;20*JG32,'Referencia Parámetros'!$D$20,IF(JT32&gt;10*JG32,'Referencia Parámetros'!$D$21,IF(JT32&gt;5*JG32,'Referencia Parámetros'!$D$22, IF(JT32&gt;1,'Referencia Parámetros'!$D$23,"NO APLICA")))),"")</f>
        <v/>
      </c>
      <c r="JV32" s="240" t="str">
        <f t="shared" si="160"/>
        <v/>
      </c>
      <c r="JW32" s="241">
        <f t="shared" si="161"/>
        <v>0</v>
      </c>
      <c r="JX32" s="234">
        <f t="shared" si="234"/>
        <v>0</v>
      </c>
      <c r="JY32" s="234">
        <f t="shared" si="162"/>
        <v>0</v>
      </c>
      <c r="JZ32" s="234">
        <f t="shared" si="235"/>
        <v>0</v>
      </c>
      <c r="KA32" s="242">
        <f t="shared" si="236"/>
        <v>0</v>
      </c>
      <c r="LN32" s="244">
        <v>2</v>
      </c>
    </row>
    <row r="33" spans="1:326" x14ac:dyDescent="0.25">
      <c r="A33" s="234">
        <f t="shared" si="163"/>
        <v>21</v>
      </c>
      <c r="B33" s="235" t="str">
        <f t="shared" si="164"/>
        <v/>
      </c>
      <c r="C33" s="236" t="str">
        <f>+IFERROR(VLOOKUP(B33,'Referencia Parámetros'!$A$2:$B$18,2),"")</f>
        <v/>
      </c>
      <c r="D33" s="1"/>
      <c r="E33" s="1"/>
      <c r="F33" s="136" t="str">
        <f>IFERROR(+VLOOKUP(D33,'Año 2'!JH$13:JJ$112,3,FALSE),"Completar")</f>
        <v>Completar</v>
      </c>
      <c r="G33" s="134"/>
      <c r="H33" s="134"/>
      <c r="I33" s="134"/>
      <c r="J33" s="136" t="str">
        <f>+IFERROR(VLOOKUP(D33,'Año 2'!JH$13:JR$112,7,0),"Completar")</f>
        <v>Completar</v>
      </c>
      <c r="K33" s="137" t="str">
        <f>IFERROR(VLOOKUP(D33,'Año 2'!JH$13:JR$112,8,FALSE),"Completar")</f>
        <v>Completar</v>
      </c>
      <c r="L33" s="137" t="str">
        <f>IFERROR(VLOOKUP(D33,'Año 2'!JH$13:JR$112,9,FALSE),"Completar")</f>
        <v>Completar</v>
      </c>
      <c r="M33" s="135"/>
      <c r="N33" s="136" t="str">
        <f>IFERROR(VLOOKUP(D33,'Año 2'!JH$13:JR$112,11,FALSE),"Completar")</f>
        <v>Completar</v>
      </c>
      <c r="O33" s="237">
        <f t="shared" si="165"/>
        <v>0</v>
      </c>
      <c r="P33" s="238">
        <f t="shared" si="166"/>
        <v>0</v>
      </c>
      <c r="Q33" s="239" t="str">
        <f>IFERROR(IF(P33&gt;20*C33,'Referencia Parámetros'!$D$20,IF(P33&gt;10*C33,'Referencia Parámetros'!$D$21,IF(P33&gt;5*C33,'Referencia Parámetros'!$D$22, IF(P33&gt;1,'Referencia Parámetros'!$D$23,"NO APLICA")))),"")</f>
        <v/>
      </c>
      <c r="R33" s="240" t="str">
        <f t="shared" si="105"/>
        <v/>
      </c>
      <c r="S33" s="241">
        <f t="shared" si="106"/>
        <v>0</v>
      </c>
      <c r="T33" s="234">
        <f t="shared" si="167"/>
        <v>0</v>
      </c>
      <c r="U33" s="234">
        <f t="shared" si="107"/>
        <v>0</v>
      </c>
      <c r="V33" s="234">
        <f t="shared" si="168"/>
        <v>0</v>
      </c>
      <c r="W33" s="242">
        <f t="shared" si="169"/>
        <v>0</v>
      </c>
      <c r="Y33" s="234">
        <f t="shared" si="170"/>
        <v>21</v>
      </c>
      <c r="Z33" s="235" t="str">
        <f t="shared" si="108"/>
        <v/>
      </c>
      <c r="AA33" s="236" t="str">
        <f>IFERROR(+VLOOKUP(Z33,'Referencia Parámetros'!$A$2:$B$18,2),"")</f>
        <v/>
      </c>
      <c r="AB33" s="1"/>
      <c r="AC33" s="1"/>
      <c r="AD33" s="136" t="str">
        <f t="shared" si="4"/>
        <v>Completar</v>
      </c>
      <c r="AE33" s="134"/>
      <c r="AF33" s="134"/>
      <c r="AG33" s="134"/>
      <c r="AH33" s="136" t="str">
        <f t="shared" si="5"/>
        <v>Completar</v>
      </c>
      <c r="AI33" s="137" t="str">
        <f t="shared" si="6"/>
        <v>Completar</v>
      </c>
      <c r="AJ33" s="137" t="str">
        <f t="shared" si="7"/>
        <v>Completar</v>
      </c>
      <c r="AK33" s="135"/>
      <c r="AL33" s="136" t="str">
        <f t="shared" si="8"/>
        <v>Completar</v>
      </c>
      <c r="AM33" s="237">
        <f t="shared" si="171"/>
        <v>0</v>
      </c>
      <c r="AN33" s="238">
        <f t="shared" si="172"/>
        <v>0</v>
      </c>
      <c r="AO33" s="239" t="str">
        <f>IFERROR(IF(AN33&gt;20*AA33,'Referencia Parámetros'!$D$20,IF(AN33&gt;10*AA33,'Referencia Parámetros'!$D$21,IF(AN33&gt;5*AA33,'Referencia Parámetros'!$D$22, IF(AN33&gt;1,'Referencia Parámetros'!$D$23,"NO APLICA")))),"")</f>
        <v/>
      </c>
      <c r="AP33" s="240" t="str">
        <f t="shared" si="110"/>
        <v/>
      </c>
      <c r="AQ33" s="241">
        <f t="shared" si="111"/>
        <v>0</v>
      </c>
      <c r="AR33" s="234">
        <f t="shared" si="173"/>
        <v>0</v>
      </c>
      <c r="AS33" s="234">
        <f t="shared" si="112"/>
        <v>0</v>
      </c>
      <c r="AT33" s="234">
        <f t="shared" si="174"/>
        <v>0</v>
      </c>
      <c r="AU33" s="242">
        <f t="shared" si="175"/>
        <v>0</v>
      </c>
      <c r="AW33" s="234">
        <f t="shared" si="176"/>
        <v>21</v>
      </c>
      <c r="AX33" s="235" t="str">
        <f t="shared" si="113"/>
        <v/>
      </c>
      <c r="AY33" s="236" t="str">
        <f>IFERROR(+VLOOKUP(AX33,'Referencia Parámetros'!$A$2:$B$18,2),"")</f>
        <v/>
      </c>
      <c r="AZ33" s="1"/>
      <c r="BA33" s="1"/>
      <c r="BB33" s="136" t="str">
        <f t="shared" si="13"/>
        <v>Completar</v>
      </c>
      <c r="BC33" s="134"/>
      <c r="BD33" s="134"/>
      <c r="BE33" s="134"/>
      <c r="BF33" s="136" t="str">
        <f t="shared" si="14"/>
        <v>Completar</v>
      </c>
      <c r="BG33" s="137" t="str">
        <f t="shared" si="15"/>
        <v>Completar</v>
      </c>
      <c r="BH33" s="137" t="str">
        <f t="shared" si="16"/>
        <v>Completar</v>
      </c>
      <c r="BI33" s="135"/>
      <c r="BJ33" s="136" t="str">
        <f t="shared" si="17"/>
        <v>Completar</v>
      </c>
      <c r="BK33" s="237">
        <f t="shared" si="177"/>
        <v>0</v>
      </c>
      <c r="BL33" s="238">
        <f t="shared" si="178"/>
        <v>0</v>
      </c>
      <c r="BM33" s="239" t="str">
        <f>IFERROR(IF(BL33&gt;20*AY33,'Referencia Parámetros'!$D$20,IF(BL33&gt;10*AY33,'Referencia Parámetros'!$D$21,IF(BL33&gt;5*AY33,'Referencia Parámetros'!$D$22, IF(BL33&gt;1,'Referencia Parámetros'!$D$23,"NO APLICA")))),"")</f>
        <v/>
      </c>
      <c r="BN33" s="240" t="str">
        <f t="shared" si="115"/>
        <v/>
      </c>
      <c r="BO33" s="241">
        <f t="shared" si="116"/>
        <v>0</v>
      </c>
      <c r="BP33" s="234">
        <f t="shared" si="179"/>
        <v>0</v>
      </c>
      <c r="BQ33" s="234">
        <f t="shared" si="117"/>
        <v>0</v>
      </c>
      <c r="BR33" s="234">
        <f t="shared" si="180"/>
        <v>0</v>
      </c>
      <c r="BS33" s="242">
        <f t="shared" si="181"/>
        <v>0</v>
      </c>
      <c r="BU33" s="234">
        <f t="shared" si="182"/>
        <v>21</v>
      </c>
      <c r="BV33" s="235" t="str">
        <f t="shared" si="118"/>
        <v/>
      </c>
      <c r="BW33" s="236" t="str">
        <f>IFERROR(+VLOOKUP(BV33,'Referencia Parámetros'!$A$2:$B$18,2),"")</f>
        <v/>
      </c>
      <c r="BX33" s="1"/>
      <c r="BY33" s="1"/>
      <c r="BZ33" s="136" t="str">
        <f t="shared" si="22"/>
        <v>Completar</v>
      </c>
      <c r="CA33" s="134"/>
      <c r="CB33" s="134"/>
      <c r="CC33" s="134"/>
      <c r="CD33" s="136" t="str">
        <f t="shared" si="23"/>
        <v>Completar</v>
      </c>
      <c r="CE33" s="137" t="str">
        <f t="shared" si="24"/>
        <v>Completar</v>
      </c>
      <c r="CF33" s="137" t="str">
        <f t="shared" si="25"/>
        <v>Completar</v>
      </c>
      <c r="CG33" s="135"/>
      <c r="CH33" s="136" t="str">
        <f t="shared" si="26"/>
        <v>Completar</v>
      </c>
      <c r="CI33" s="237">
        <f t="shared" si="183"/>
        <v>0</v>
      </c>
      <c r="CJ33" s="238">
        <f t="shared" si="184"/>
        <v>0</v>
      </c>
      <c r="CK33" s="239" t="str">
        <f>IFERROR(IF(CJ33&gt;20*BW33,'Referencia Parámetros'!$D$20,IF(CJ33&gt;10*BW33,'Referencia Parámetros'!$D$21,IF(CJ33&gt;5*BW33,'Referencia Parámetros'!$D$22, IF(CJ33&gt;1,'Referencia Parámetros'!$D$23,"NO APLICA")))),"")</f>
        <v/>
      </c>
      <c r="CL33" s="240" t="str">
        <f t="shared" si="120"/>
        <v/>
      </c>
      <c r="CM33" s="241">
        <f t="shared" si="121"/>
        <v>0</v>
      </c>
      <c r="CN33" s="234">
        <f t="shared" si="185"/>
        <v>0</v>
      </c>
      <c r="CO33" s="234">
        <f t="shared" si="122"/>
        <v>0</v>
      </c>
      <c r="CP33" s="234">
        <f t="shared" si="186"/>
        <v>0</v>
      </c>
      <c r="CQ33" s="242">
        <f t="shared" si="187"/>
        <v>0</v>
      </c>
      <c r="CS33" s="234">
        <f t="shared" si="188"/>
        <v>21</v>
      </c>
      <c r="CT33" s="235" t="str">
        <f t="shared" si="123"/>
        <v/>
      </c>
      <c r="CU33" s="236" t="str">
        <f>IFERROR(+VLOOKUP(CT33,'Referencia Parámetros'!$A$2:$B$18,2),"")</f>
        <v/>
      </c>
      <c r="CV33" s="1"/>
      <c r="CW33" s="1"/>
      <c r="CX33" s="136" t="str">
        <f t="shared" si="31"/>
        <v>Completar</v>
      </c>
      <c r="CY33" s="134"/>
      <c r="CZ33" s="134"/>
      <c r="DA33" s="134"/>
      <c r="DB33" s="136" t="str">
        <f t="shared" si="32"/>
        <v>Completar</v>
      </c>
      <c r="DC33" s="137" t="str">
        <f t="shared" si="33"/>
        <v>Completar</v>
      </c>
      <c r="DD33" s="137" t="str">
        <f t="shared" si="34"/>
        <v>Completar</v>
      </c>
      <c r="DE33" s="135"/>
      <c r="DF33" s="136" t="str">
        <f t="shared" si="35"/>
        <v>Completar</v>
      </c>
      <c r="DG33" s="237">
        <f t="shared" si="189"/>
        <v>0</v>
      </c>
      <c r="DH33" s="238">
        <f t="shared" si="190"/>
        <v>0</v>
      </c>
      <c r="DI33" s="239" t="str">
        <f>IFERROR(IF(DH33&gt;20*CU33,'Referencia Parámetros'!$D$20,IF(DH33&gt;10*CU33,'Referencia Parámetros'!$D$21,IF(DH33&gt;5*CU33,'Referencia Parámetros'!$D$22, IF(DH33&gt;1,'Referencia Parámetros'!$D$23,"NO APLICA")))),"")</f>
        <v/>
      </c>
      <c r="DJ33" s="240" t="str">
        <f t="shared" si="125"/>
        <v/>
      </c>
      <c r="DK33" s="241">
        <f t="shared" si="126"/>
        <v>0</v>
      </c>
      <c r="DL33" s="234">
        <f t="shared" si="191"/>
        <v>0</v>
      </c>
      <c r="DM33" s="234">
        <f t="shared" si="127"/>
        <v>0</v>
      </c>
      <c r="DN33" s="234">
        <f t="shared" si="192"/>
        <v>0</v>
      </c>
      <c r="DO33" s="242">
        <f t="shared" si="193"/>
        <v>0</v>
      </c>
      <c r="DQ33" s="234">
        <f t="shared" si="194"/>
        <v>21</v>
      </c>
      <c r="DR33" s="235" t="str">
        <f t="shared" si="128"/>
        <v/>
      </c>
      <c r="DS33" s="236" t="str">
        <f>IFERROR(+VLOOKUP(DR33,'Referencia Parámetros'!$A$2:$B$18,2),"")</f>
        <v/>
      </c>
      <c r="DT33" s="1"/>
      <c r="DU33" s="1"/>
      <c r="DV33" s="136" t="str">
        <f t="shared" si="40"/>
        <v>Completar</v>
      </c>
      <c r="DW33" s="134"/>
      <c r="DX33" s="134"/>
      <c r="DY33" s="134"/>
      <c r="DZ33" s="136" t="str">
        <f t="shared" si="41"/>
        <v>Completar</v>
      </c>
      <c r="EA33" s="137" t="str">
        <f t="shared" si="42"/>
        <v>Completar</v>
      </c>
      <c r="EB33" s="137" t="str">
        <f t="shared" si="43"/>
        <v>Completar</v>
      </c>
      <c r="EC33" s="135"/>
      <c r="ED33" s="136" t="str">
        <f t="shared" si="44"/>
        <v>Completar</v>
      </c>
      <c r="EE33" s="237">
        <f t="shared" si="195"/>
        <v>0</v>
      </c>
      <c r="EF33" s="238">
        <f t="shared" si="196"/>
        <v>0</v>
      </c>
      <c r="EG33" s="239" t="str">
        <f>IFERROR(IF(EF33&gt;20*DS33,'Referencia Parámetros'!$D$20,IF(EF33&gt;10*DS33,'Referencia Parámetros'!$D$21,IF(EF33&gt;5*DS33,'Referencia Parámetros'!$D$22, IF(EF33&gt;1,'Referencia Parámetros'!$D$23,"NO APLICA")))),"")</f>
        <v/>
      </c>
      <c r="EH33" s="240" t="str">
        <f t="shared" si="130"/>
        <v/>
      </c>
      <c r="EI33" s="241">
        <f t="shared" si="131"/>
        <v>0</v>
      </c>
      <c r="EJ33" s="234">
        <f t="shared" si="197"/>
        <v>0</v>
      </c>
      <c r="EK33" s="234">
        <f t="shared" si="132"/>
        <v>0</v>
      </c>
      <c r="EL33" s="234">
        <f t="shared" si="198"/>
        <v>0</v>
      </c>
      <c r="EM33" s="242">
        <f t="shared" si="199"/>
        <v>0</v>
      </c>
      <c r="EO33" s="234">
        <f t="shared" si="200"/>
        <v>21</v>
      </c>
      <c r="EP33" s="235" t="str">
        <f t="shared" si="133"/>
        <v/>
      </c>
      <c r="EQ33" s="236" t="str">
        <f>IFERROR(+VLOOKUP(EP33,'Referencia Parámetros'!$A$2:$B$18,2),"")</f>
        <v/>
      </c>
      <c r="ER33" s="1"/>
      <c r="ES33" s="1"/>
      <c r="ET33" s="136" t="str">
        <f t="shared" si="49"/>
        <v>Completar</v>
      </c>
      <c r="EU33" s="134"/>
      <c r="EV33" s="134"/>
      <c r="EW33" s="134"/>
      <c r="EX33" s="136" t="str">
        <f t="shared" si="50"/>
        <v>Completar</v>
      </c>
      <c r="EY33" s="137" t="str">
        <f t="shared" si="51"/>
        <v>Completar</v>
      </c>
      <c r="EZ33" s="137" t="str">
        <f t="shared" si="52"/>
        <v>Completar</v>
      </c>
      <c r="FA33" s="135"/>
      <c r="FB33" s="136" t="str">
        <f t="shared" si="53"/>
        <v>Completar</v>
      </c>
      <c r="FC33" s="237">
        <f t="shared" si="201"/>
        <v>0</v>
      </c>
      <c r="FD33" s="238">
        <f t="shared" si="202"/>
        <v>0</v>
      </c>
      <c r="FE33" s="239" t="str">
        <f>IFERROR(IF(FD33&gt;20*EQ33,'Referencia Parámetros'!$D$20,IF(FD33&gt;10*EQ33,'Referencia Parámetros'!$D$21,IF(FD33&gt;5*EQ33,'Referencia Parámetros'!$D$22, IF(FD33&gt;1,'Referencia Parámetros'!$D$23,"NO APLICA")))),"")</f>
        <v/>
      </c>
      <c r="FF33" s="240" t="str">
        <f t="shared" si="135"/>
        <v/>
      </c>
      <c r="FG33" s="241">
        <f t="shared" si="136"/>
        <v>0</v>
      </c>
      <c r="FH33" s="234">
        <f t="shared" si="203"/>
        <v>0</v>
      </c>
      <c r="FI33" s="234">
        <f t="shared" si="137"/>
        <v>0</v>
      </c>
      <c r="FJ33" s="234">
        <f t="shared" si="204"/>
        <v>0</v>
      </c>
      <c r="FK33" s="242">
        <f t="shared" si="205"/>
        <v>0</v>
      </c>
      <c r="FM33" s="234">
        <f t="shared" si="206"/>
        <v>21</v>
      </c>
      <c r="FN33" s="235" t="str">
        <f t="shared" si="138"/>
        <v/>
      </c>
      <c r="FO33" s="236" t="str">
        <f>IFERROR(+VLOOKUP(FN33,'Referencia Parámetros'!$A$2:$B$18,2),"")</f>
        <v/>
      </c>
      <c r="FP33" s="1"/>
      <c r="FQ33" s="1"/>
      <c r="FR33" s="136" t="str">
        <f t="shared" si="58"/>
        <v>Completar</v>
      </c>
      <c r="FS33" s="134"/>
      <c r="FT33" s="134"/>
      <c r="FU33" s="134"/>
      <c r="FV33" s="136" t="str">
        <f t="shared" si="59"/>
        <v>Completar</v>
      </c>
      <c r="FW33" s="137" t="str">
        <f t="shared" si="60"/>
        <v>Completar</v>
      </c>
      <c r="FX33" s="137" t="str">
        <f t="shared" si="61"/>
        <v>Completar</v>
      </c>
      <c r="FY33" s="135"/>
      <c r="FZ33" s="136" t="str">
        <f t="shared" si="62"/>
        <v>Completar</v>
      </c>
      <c r="GA33" s="237">
        <f t="shared" si="207"/>
        <v>0</v>
      </c>
      <c r="GB33" s="238">
        <f t="shared" si="208"/>
        <v>0</v>
      </c>
      <c r="GC33" s="239" t="e">
        <f>IF(GB33&gt;20*FO33,'Referencia Parámetros'!$D$20,IF(GB33&gt;10*FO33,'Referencia Parámetros'!$D$21,IF(GB33&gt;5*FO33,'Referencia Parámetros'!$D$22, IF(GB33&gt;1,'Referencia Parámetros'!$D$23,"NO APLICA"))))</f>
        <v>#VALUE!</v>
      </c>
      <c r="GD33" s="240" t="e">
        <f t="shared" si="209"/>
        <v>#VALUE!</v>
      </c>
      <c r="GE33" s="241">
        <f t="shared" si="141"/>
        <v>0</v>
      </c>
      <c r="GF33" s="234">
        <f t="shared" si="210"/>
        <v>0</v>
      </c>
      <c r="GG33" s="234">
        <f t="shared" si="142"/>
        <v>0</v>
      </c>
      <c r="GH33" s="234">
        <f t="shared" si="211"/>
        <v>0</v>
      </c>
      <c r="GI33" s="242">
        <f t="shared" si="212"/>
        <v>0</v>
      </c>
      <c r="GK33" s="234">
        <f t="shared" si="213"/>
        <v>21</v>
      </c>
      <c r="GL33" s="235" t="str">
        <f t="shared" si="143"/>
        <v/>
      </c>
      <c r="GM33" s="236" t="str">
        <f>IFERROR(+VLOOKUP(GL33,'Referencia Parámetros'!$A$2:$B$18,2),"")</f>
        <v/>
      </c>
      <c r="GN33" s="1"/>
      <c r="GO33" s="1"/>
      <c r="GP33" s="136" t="str">
        <f t="shared" si="67"/>
        <v>Completar</v>
      </c>
      <c r="GQ33" s="134"/>
      <c r="GR33" s="134"/>
      <c r="GS33" s="134"/>
      <c r="GT33" s="136" t="str">
        <f t="shared" si="68"/>
        <v>Completar</v>
      </c>
      <c r="GU33" s="137" t="str">
        <f t="shared" si="69"/>
        <v>Completar</v>
      </c>
      <c r="GV33" s="137" t="str">
        <f t="shared" si="70"/>
        <v>Completar</v>
      </c>
      <c r="GW33" s="135"/>
      <c r="GX33" s="136" t="str">
        <f t="shared" si="71"/>
        <v>Completar</v>
      </c>
      <c r="GY33" s="237">
        <f t="shared" si="214"/>
        <v>0</v>
      </c>
      <c r="GZ33" s="238">
        <f t="shared" si="215"/>
        <v>0</v>
      </c>
      <c r="HA33" s="239" t="str">
        <f>IFERROR(IF(GZ33&gt;20*GM33,'Referencia Parámetros'!$D$20,IF(GZ33&gt;10*GM33,'Referencia Parámetros'!$D$21,IF(GZ33&gt;5*GM33,'Referencia Parámetros'!$D$22, IF(GZ33&gt;1,'Referencia Parámetros'!$D$23,"NO APLICA")))),"")</f>
        <v/>
      </c>
      <c r="HB33" s="240" t="str">
        <f t="shared" si="145"/>
        <v/>
      </c>
      <c r="HC33" s="241">
        <f t="shared" si="146"/>
        <v>0</v>
      </c>
      <c r="HD33" s="234">
        <f t="shared" si="216"/>
        <v>0</v>
      </c>
      <c r="HE33" s="234">
        <f t="shared" si="147"/>
        <v>0</v>
      </c>
      <c r="HF33" s="234">
        <f t="shared" si="217"/>
        <v>0</v>
      </c>
      <c r="HG33" s="242">
        <f t="shared" si="218"/>
        <v>0</v>
      </c>
      <c r="HI33" s="234">
        <f t="shared" si="219"/>
        <v>21</v>
      </c>
      <c r="HJ33" s="235" t="str">
        <f t="shared" si="148"/>
        <v/>
      </c>
      <c r="HK33" s="236" t="str">
        <f>IFERROR(+VLOOKUP(HJ33,'Referencia Parámetros'!$A$2:$B$18,2),"")</f>
        <v/>
      </c>
      <c r="HL33" s="1"/>
      <c r="HM33" s="1"/>
      <c r="HN33" s="136" t="str">
        <f t="shared" si="76"/>
        <v>Completar</v>
      </c>
      <c r="HO33" s="134"/>
      <c r="HP33" s="134"/>
      <c r="HQ33" s="134"/>
      <c r="HR33" s="136" t="str">
        <f t="shared" si="77"/>
        <v>Completar</v>
      </c>
      <c r="HS33" s="137" t="str">
        <f t="shared" si="78"/>
        <v>Completar</v>
      </c>
      <c r="HT33" s="137" t="str">
        <f t="shared" si="79"/>
        <v>Completar</v>
      </c>
      <c r="HU33" s="135"/>
      <c r="HV33" s="136" t="str">
        <f t="shared" si="80"/>
        <v>Completar</v>
      </c>
      <c r="HW33" s="237">
        <f t="shared" si="220"/>
        <v>0</v>
      </c>
      <c r="HX33" s="238">
        <f t="shared" si="221"/>
        <v>0</v>
      </c>
      <c r="HY33" s="239" t="str">
        <f>IFERROR(IF(HX33&gt;20*HK33,'Referencia Parámetros'!$D$20,IF(HX33&gt;10*HK33,'Referencia Parámetros'!$D$21,IF(HX33&gt;5*HK33,'Referencia Parámetros'!$D$22, IF(HX33&gt;1,'Referencia Parámetros'!$D$23,"NO APLICA")))),"")</f>
        <v/>
      </c>
      <c r="HZ33" s="240" t="str">
        <f t="shared" si="150"/>
        <v/>
      </c>
      <c r="IA33" s="241">
        <f t="shared" si="151"/>
        <v>0</v>
      </c>
      <c r="IB33" s="234">
        <f t="shared" si="222"/>
        <v>0</v>
      </c>
      <c r="IC33" s="234">
        <f t="shared" si="152"/>
        <v>0</v>
      </c>
      <c r="ID33" s="234">
        <f t="shared" si="223"/>
        <v>0</v>
      </c>
      <c r="IE33" s="242">
        <f t="shared" si="224"/>
        <v>0</v>
      </c>
      <c r="IG33" s="234">
        <f t="shared" si="225"/>
        <v>21</v>
      </c>
      <c r="IH33" s="235" t="str">
        <f t="shared" si="153"/>
        <v/>
      </c>
      <c r="II33" s="236" t="str">
        <f>IFERROR(+VLOOKUP(IH33,'Referencia Parámetros'!$A$2:$B$18,2),"")</f>
        <v/>
      </c>
      <c r="IJ33" s="1"/>
      <c r="IK33" s="1"/>
      <c r="IL33" s="136" t="str">
        <f t="shared" si="85"/>
        <v>Completar</v>
      </c>
      <c r="IM33" s="134"/>
      <c r="IN33" s="134"/>
      <c r="IO33" s="134"/>
      <c r="IP33" s="136" t="str">
        <f t="shared" si="86"/>
        <v>Completar</v>
      </c>
      <c r="IQ33" s="137" t="str">
        <f t="shared" si="87"/>
        <v>Completar</v>
      </c>
      <c r="IR33" s="137" t="str">
        <f t="shared" si="88"/>
        <v>Completar</v>
      </c>
      <c r="IS33" s="135"/>
      <c r="IT33" s="136" t="str">
        <f t="shared" si="89"/>
        <v>Completar</v>
      </c>
      <c r="IU33" s="237">
        <f t="shared" si="226"/>
        <v>0</v>
      </c>
      <c r="IV33" s="238">
        <f t="shared" si="227"/>
        <v>0</v>
      </c>
      <c r="IW33" s="239" t="str">
        <f>IFERROR(IF(IV33&gt;20*II33,'Referencia Parámetros'!$D$20,IF(IV33&gt;10*II33,'Referencia Parámetros'!$D$21,IF(IV33&gt;5*II33,'Referencia Parámetros'!$D$22, IF(IV33&gt;1,'Referencia Parámetros'!$D$23,"NO APLICA")))),"")</f>
        <v/>
      </c>
      <c r="IX33" s="240" t="str">
        <f t="shared" si="155"/>
        <v/>
      </c>
      <c r="IY33" s="241">
        <f t="shared" si="156"/>
        <v>0</v>
      </c>
      <c r="IZ33" s="234">
        <f t="shared" si="228"/>
        <v>0</v>
      </c>
      <c r="JA33" s="234">
        <f t="shared" si="157"/>
        <v>0</v>
      </c>
      <c r="JB33" s="234">
        <f t="shared" si="229"/>
        <v>0</v>
      </c>
      <c r="JC33" s="242">
        <f t="shared" si="230"/>
        <v>0</v>
      </c>
      <c r="JD33" s="198"/>
      <c r="JE33" s="234">
        <f t="shared" si="231"/>
        <v>21</v>
      </c>
      <c r="JF33" s="235" t="str">
        <f t="shared" si="158"/>
        <v/>
      </c>
      <c r="JG33" s="236" t="str">
        <f>IFERROR(+VLOOKUP(JF33,'Referencia Parámetros'!$A$2:$B$18,2),"")</f>
        <v/>
      </c>
      <c r="JH33" s="1"/>
      <c r="JI33" s="1"/>
      <c r="JJ33" s="136" t="str">
        <f t="shared" si="94"/>
        <v>Completar</v>
      </c>
      <c r="JK33" s="134"/>
      <c r="JL33" s="134"/>
      <c r="JM33" s="134"/>
      <c r="JN33" s="136" t="str">
        <f t="shared" si="95"/>
        <v>Completar</v>
      </c>
      <c r="JO33" s="137" t="str">
        <f t="shared" si="96"/>
        <v>Completar</v>
      </c>
      <c r="JP33" s="137" t="str">
        <f t="shared" si="97"/>
        <v>Completar</v>
      </c>
      <c r="JQ33" s="135"/>
      <c r="JR33" s="136" t="str">
        <f t="shared" si="98"/>
        <v>Completar</v>
      </c>
      <c r="JS33" s="237">
        <f t="shared" si="232"/>
        <v>0</v>
      </c>
      <c r="JT33" s="238">
        <f t="shared" si="233"/>
        <v>0</v>
      </c>
      <c r="JU33" s="239" t="str">
        <f>IFERROR(IF(JT33&gt;20*JG33,'Referencia Parámetros'!$D$20,IF(JT33&gt;10*JG33,'Referencia Parámetros'!$D$21,IF(JT33&gt;5*JG33,'Referencia Parámetros'!$D$22, IF(JT33&gt;1,'Referencia Parámetros'!$D$23,"NO APLICA")))),"")</f>
        <v/>
      </c>
      <c r="JV33" s="240" t="str">
        <f t="shared" si="160"/>
        <v/>
      </c>
      <c r="JW33" s="241">
        <f t="shared" si="161"/>
        <v>0</v>
      </c>
      <c r="JX33" s="234">
        <f t="shared" si="234"/>
        <v>0</v>
      </c>
      <c r="JY33" s="234">
        <f t="shared" si="162"/>
        <v>0</v>
      </c>
      <c r="JZ33" s="234">
        <f t="shared" si="235"/>
        <v>0</v>
      </c>
      <c r="KA33" s="242">
        <f t="shared" si="236"/>
        <v>0</v>
      </c>
      <c r="LN33" s="244">
        <v>2</v>
      </c>
    </row>
    <row r="34" spans="1:326" x14ac:dyDescent="0.25">
      <c r="A34" s="234">
        <f t="shared" si="163"/>
        <v>22</v>
      </c>
      <c r="B34" s="235" t="str">
        <f t="shared" si="164"/>
        <v/>
      </c>
      <c r="C34" s="236" t="str">
        <f>+IFERROR(VLOOKUP(B34,'Referencia Parámetros'!$A$2:$B$18,2),"")</f>
        <v/>
      </c>
      <c r="D34" s="1"/>
      <c r="E34" s="1"/>
      <c r="F34" s="136" t="str">
        <f>IFERROR(+VLOOKUP(D34,'Año 2'!JH$13:JJ$112,3,FALSE),"Completar")</f>
        <v>Completar</v>
      </c>
      <c r="G34" s="134"/>
      <c r="H34" s="134"/>
      <c r="I34" s="134"/>
      <c r="J34" s="136" t="str">
        <f>+IFERROR(VLOOKUP(D34,'Año 2'!JH$13:JR$112,7,0),"Completar")</f>
        <v>Completar</v>
      </c>
      <c r="K34" s="137" t="str">
        <f>IFERROR(VLOOKUP(D34,'Año 2'!JH$13:JR$112,8,FALSE),"Completar")</f>
        <v>Completar</v>
      </c>
      <c r="L34" s="137" t="str">
        <f>IFERROR(VLOOKUP(D34,'Año 2'!JH$13:JR$112,9,FALSE),"Completar")</f>
        <v>Completar</v>
      </c>
      <c r="M34" s="135"/>
      <c r="N34" s="136" t="str">
        <f>IFERROR(VLOOKUP(D34,'Año 2'!JH$13:JR$112,11,FALSE),"Completar")</f>
        <v>Completar</v>
      </c>
      <c r="O34" s="237">
        <f t="shared" si="165"/>
        <v>0</v>
      </c>
      <c r="P34" s="238">
        <f t="shared" si="166"/>
        <v>0</v>
      </c>
      <c r="Q34" s="239" t="str">
        <f>IFERROR(IF(P34&gt;20*C34,'Referencia Parámetros'!$D$20,IF(P34&gt;10*C34,'Referencia Parámetros'!$D$21,IF(P34&gt;5*C34,'Referencia Parámetros'!$D$22, IF(P34&gt;1,'Referencia Parámetros'!$D$23,"NO APLICA")))),"")</f>
        <v/>
      </c>
      <c r="R34" s="240" t="str">
        <f t="shared" si="105"/>
        <v/>
      </c>
      <c r="S34" s="241">
        <f t="shared" si="106"/>
        <v>0</v>
      </c>
      <c r="T34" s="234">
        <f t="shared" si="167"/>
        <v>0</v>
      </c>
      <c r="U34" s="234">
        <f t="shared" si="107"/>
        <v>0</v>
      </c>
      <c r="V34" s="234">
        <f t="shared" si="168"/>
        <v>0</v>
      </c>
      <c r="W34" s="242">
        <f t="shared" si="169"/>
        <v>0</v>
      </c>
      <c r="Y34" s="234">
        <f t="shared" si="170"/>
        <v>22</v>
      </c>
      <c r="Z34" s="235" t="str">
        <f t="shared" si="108"/>
        <v/>
      </c>
      <c r="AA34" s="236" t="str">
        <f>IFERROR(+VLOOKUP(Z34,'Referencia Parámetros'!$A$2:$B$18,2),"")</f>
        <v/>
      </c>
      <c r="AB34" s="1"/>
      <c r="AC34" s="1"/>
      <c r="AD34" s="136" t="str">
        <f t="shared" si="4"/>
        <v>Completar</v>
      </c>
      <c r="AE34" s="134"/>
      <c r="AF34" s="134"/>
      <c r="AG34" s="134"/>
      <c r="AH34" s="136" t="str">
        <f t="shared" si="5"/>
        <v>Completar</v>
      </c>
      <c r="AI34" s="137" t="str">
        <f t="shared" si="6"/>
        <v>Completar</v>
      </c>
      <c r="AJ34" s="137" t="str">
        <f t="shared" si="7"/>
        <v>Completar</v>
      </c>
      <c r="AK34" s="135"/>
      <c r="AL34" s="136" t="str">
        <f t="shared" si="8"/>
        <v>Completar</v>
      </c>
      <c r="AM34" s="237">
        <f t="shared" si="171"/>
        <v>0</v>
      </c>
      <c r="AN34" s="238">
        <f t="shared" si="172"/>
        <v>0</v>
      </c>
      <c r="AO34" s="239" t="str">
        <f>IFERROR(IF(AN34&gt;20*AA34,'Referencia Parámetros'!$D$20,IF(AN34&gt;10*AA34,'Referencia Parámetros'!$D$21,IF(AN34&gt;5*AA34,'Referencia Parámetros'!$D$22, IF(AN34&gt;1,'Referencia Parámetros'!$D$23,"NO APLICA")))),"")</f>
        <v/>
      </c>
      <c r="AP34" s="240" t="str">
        <f t="shared" si="110"/>
        <v/>
      </c>
      <c r="AQ34" s="241">
        <f t="shared" si="111"/>
        <v>0</v>
      </c>
      <c r="AR34" s="234">
        <f t="shared" si="173"/>
        <v>0</v>
      </c>
      <c r="AS34" s="234">
        <f t="shared" si="112"/>
        <v>0</v>
      </c>
      <c r="AT34" s="234">
        <f t="shared" si="174"/>
        <v>0</v>
      </c>
      <c r="AU34" s="242">
        <f t="shared" si="175"/>
        <v>0</v>
      </c>
      <c r="AW34" s="234">
        <f t="shared" si="176"/>
        <v>22</v>
      </c>
      <c r="AX34" s="235" t="str">
        <f t="shared" si="113"/>
        <v/>
      </c>
      <c r="AY34" s="236" t="str">
        <f>IFERROR(+VLOOKUP(AX34,'Referencia Parámetros'!$A$2:$B$18,2),"")</f>
        <v/>
      </c>
      <c r="AZ34" s="1"/>
      <c r="BA34" s="1"/>
      <c r="BB34" s="136" t="str">
        <f t="shared" si="13"/>
        <v>Completar</v>
      </c>
      <c r="BC34" s="134"/>
      <c r="BD34" s="134"/>
      <c r="BE34" s="134"/>
      <c r="BF34" s="136" t="str">
        <f t="shared" si="14"/>
        <v>Completar</v>
      </c>
      <c r="BG34" s="137" t="str">
        <f t="shared" si="15"/>
        <v>Completar</v>
      </c>
      <c r="BH34" s="137" t="str">
        <f t="shared" si="16"/>
        <v>Completar</v>
      </c>
      <c r="BI34" s="135"/>
      <c r="BJ34" s="136" t="str">
        <f t="shared" si="17"/>
        <v>Completar</v>
      </c>
      <c r="BK34" s="237">
        <f t="shared" si="177"/>
        <v>0</v>
      </c>
      <c r="BL34" s="238">
        <f t="shared" si="178"/>
        <v>0</v>
      </c>
      <c r="BM34" s="239" t="str">
        <f>IFERROR(IF(BL34&gt;20*AY34,'Referencia Parámetros'!$D$20,IF(BL34&gt;10*AY34,'Referencia Parámetros'!$D$21,IF(BL34&gt;5*AY34,'Referencia Parámetros'!$D$22, IF(BL34&gt;1,'Referencia Parámetros'!$D$23,"NO APLICA")))),"")</f>
        <v/>
      </c>
      <c r="BN34" s="240" t="str">
        <f t="shared" si="115"/>
        <v/>
      </c>
      <c r="BO34" s="241">
        <f t="shared" si="116"/>
        <v>0</v>
      </c>
      <c r="BP34" s="234">
        <f t="shared" si="179"/>
        <v>0</v>
      </c>
      <c r="BQ34" s="234">
        <f t="shared" si="117"/>
        <v>0</v>
      </c>
      <c r="BR34" s="234">
        <f t="shared" si="180"/>
        <v>0</v>
      </c>
      <c r="BS34" s="242">
        <f t="shared" si="181"/>
        <v>0</v>
      </c>
      <c r="BU34" s="234">
        <f t="shared" si="182"/>
        <v>22</v>
      </c>
      <c r="BV34" s="235" t="str">
        <f t="shared" si="118"/>
        <v/>
      </c>
      <c r="BW34" s="236" t="str">
        <f>IFERROR(+VLOOKUP(BV34,'Referencia Parámetros'!$A$2:$B$18,2),"")</f>
        <v/>
      </c>
      <c r="BX34" s="1"/>
      <c r="BY34" s="1"/>
      <c r="BZ34" s="136" t="str">
        <f t="shared" si="22"/>
        <v>Completar</v>
      </c>
      <c r="CA34" s="134"/>
      <c r="CB34" s="134"/>
      <c r="CC34" s="134"/>
      <c r="CD34" s="136" t="str">
        <f t="shared" si="23"/>
        <v>Completar</v>
      </c>
      <c r="CE34" s="137" t="str">
        <f t="shared" si="24"/>
        <v>Completar</v>
      </c>
      <c r="CF34" s="137" t="str">
        <f t="shared" si="25"/>
        <v>Completar</v>
      </c>
      <c r="CG34" s="135"/>
      <c r="CH34" s="136" t="str">
        <f t="shared" si="26"/>
        <v>Completar</v>
      </c>
      <c r="CI34" s="237">
        <f t="shared" si="183"/>
        <v>0</v>
      </c>
      <c r="CJ34" s="238">
        <f t="shared" si="184"/>
        <v>0</v>
      </c>
      <c r="CK34" s="239" t="str">
        <f>IFERROR(IF(CJ34&gt;20*BW34,'Referencia Parámetros'!$D$20,IF(CJ34&gt;10*BW34,'Referencia Parámetros'!$D$21,IF(CJ34&gt;5*BW34,'Referencia Parámetros'!$D$22, IF(CJ34&gt;1,'Referencia Parámetros'!$D$23,"NO APLICA")))),"")</f>
        <v/>
      </c>
      <c r="CL34" s="240" t="str">
        <f t="shared" si="120"/>
        <v/>
      </c>
      <c r="CM34" s="241">
        <f t="shared" si="121"/>
        <v>0</v>
      </c>
      <c r="CN34" s="234">
        <f t="shared" si="185"/>
        <v>0</v>
      </c>
      <c r="CO34" s="234">
        <f t="shared" si="122"/>
        <v>0</v>
      </c>
      <c r="CP34" s="234">
        <f t="shared" si="186"/>
        <v>0</v>
      </c>
      <c r="CQ34" s="242">
        <f t="shared" si="187"/>
        <v>0</v>
      </c>
      <c r="CS34" s="234">
        <f t="shared" si="188"/>
        <v>22</v>
      </c>
      <c r="CT34" s="235" t="str">
        <f t="shared" si="123"/>
        <v/>
      </c>
      <c r="CU34" s="236" t="str">
        <f>IFERROR(+VLOOKUP(CT34,'Referencia Parámetros'!$A$2:$B$18,2),"")</f>
        <v/>
      </c>
      <c r="CV34" s="1"/>
      <c r="CW34" s="1"/>
      <c r="CX34" s="136" t="str">
        <f t="shared" si="31"/>
        <v>Completar</v>
      </c>
      <c r="CY34" s="134"/>
      <c r="CZ34" s="134"/>
      <c r="DA34" s="134"/>
      <c r="DB34" s="136" t="str">
        <f t="shared" si="32"/>
        <v>Completar</v>
      </c>
      <c r="DC34" s="137" t="str">
        <f t="shared" si="33"/>
        <v>Completar</v>
      </c>
      <c r="DD34" s="137" t="str">
        <f t="shared" si="34"/>
        <v>Completar</v>
      </c>
      <c r="DE34" s="135"/>
      <c r="DF34" s="136" t="str">
        <f t="shared" si="35"/>
        <v>Completar</v>
      </c>
      <c r="DG34" s="237">
        <f t="shared" si="189"/>
        <v>0</v>
      </c>
      <c r="DH34" s="238">
        <f t="shared" si="190"/>
        <v>0</v>
      </c>
      <c r="DI34" s="239" t="str">
        <f>IFERROR(IF(DH34&gt;20*CU34,'Referencia Parámetros'!$D$20,IF(DH34&gt;10*CU34,'Referencia Parámetros'!$D$21,IF(DH34&gt;5*CU34,'Referencia Parámetros'!$D$22, IF(DH34&gt;1,'Referencia Parámetros'!$D$23,"NO APLICA")))),"")</f>
        <v/>
      </c>
      <c r="DJ34" s="240" t="str">
        <f t="shared" si="125"/>
        <v/>
      </c>
      <c r="DK34" s="241">
        <f t="shared" si="126"/>
        <v>0</v>
      </c>
      <c r="DL34" s="234">
        <f t="shared" si="191"/>
        <v>0</v>
      </c>
      <c r="DM34" s="234">
        <f t="shared" si="127"/>
        <v>0</v>
      </c>
      <c r="DN34" s="234">
        <f t="shared" si="192"/>
        <v>0</v>
      </c>
      <c r="DO34" s="242">
        <f t="shared" si="193"/>
        <v>0</v>
      </c>
      <c r="DQ34" s="234">
        <f t="shared" si="194"/>
        <v>22</v>
      </c>
      <c r="DR34" s="235" t="str">
        <f t="shared" si="128"/>
        <v/>
      </c>
      <c r="DS34" s="236" t="str">
        <f>IFERROR(+VLOOKUP(DR34,'Referencia Parámetros'!$A$2:$B$18,2),"")</f>
        <v/>
      </c>
      <c r="DT34" s="1"/>
      <c r="DU34" s="1"/>
      <c r="DV34" s="136" t="str">
        <f t="shared" si="40"/>
        <v>Completar</v>
      </c>
      <c r="DW34" s="134"/>
      <c r="DX34" s="134"/>
      <c r="DY34" s="134"/>
      <c r="DZ34" s="136" t="str">
        <f t="shared" si="41"/>
        <v>Completar</v>
      </c>
      <c r="EA34" s="137" t="str">
        <f t="shared" si="42"/>
        <v>Completar</v>
      </c>
      <c r="EB34" s="137" t="str">
        <f t="shared" si="43"/>
        <v>Completar</v>
      </c>
      <c r="EC34" s="135"/>
      <c r="ED34" s="136" t="str">
        <f t="shared" si="44"/>
        <v>Completar</v>
      </c>
      <c r="EE34" s="237">
        <f t="shared" si="195"/>
        <v>0</v>
      </c>
      <c r="EF34" s="238">
        <f t="shared" si="196"/>
        <v>0</v>
      </c>
      <c r="EG34" s="239" t="str">
        <f>IFERROR(IF(EF34&gt;20*DS34,'Referencia Parámetros'!$D$20,IF(EF34&gt;10*DS34,'Referencia Parámetros'!$D$21,IF(EF34&gt;5*DS34,'Referencia Parámetros'!$D$22, IF(EF34&gt;1,'Referencia Parámetros'!$D$23,"NO APLICA")))),"")</f>
        <v/>
      </c>
      <c r="EH34" s="240" t="str">
        <f t="shared" si="130"/>
        <v/>
      </c>
      <c r="EI34" s="241">
        <f t="shared" si="131"/>
        <v>0</v>
      </c>
      <c r="EJ34" s="234">
        <f t="shared" si="197"/>
        <v>0</v>
      </c>
      <c r="EK34" s="234">
        <f t="shared" si="132"/>
        <v>0</v>
      </c>
      <c r="EL34" s="234">
        <f t="shared" si="198"/>
        <v>0</v>
      </c>
      <c r="EM34" s="242">
        <f t="shared" si="199"/>
        <v>0</v>
      </c>
      <c r="EO34" s="234">
        <f t="shared" si="200"/>
        <v>22</v>
      </c>
      <c r="EP34" s="235" t="str">
        <f t="shared" si="133"/>
        <v/>
      </c>
      <c r="EQ34" s="236" t="str">
        <f>IFERROR(+VLOOKUP(EP34,'Referencia Parámetros'!$A$2:$B$18,2),"")</f>
        <v/>
      </c>
      <c r="ER34" s="1"/>
      <c r="ES34" s="1"/>
      <c r="ET34" s="136" t="str">
        <f t="shared" si="49"/>
        <v>Completar</v>
      </c>
      <c r="EU34" s="134"/>
      <c r="EV34" s="134"/>
      <c r="EW34" s="134"/>
      <c r="EX34" s="136" t="str">
        <f t="shared" si="50"/>
        <v>Completar</v>
      </c>
      <c r="EY34" s="137" t="str">
        <f t="shared" si="51"/>
        <v>Completar</v>
      </c>
      <c r="EZ34" s="137" t="str">
        <f t="shared" si="52"/>
        <v>Completar</v>
      </c>
      <c r="FA34" s="135"/>
      <c r="FB34" s="136" t="str">
        <f t="shared" si="53"/>
        <v>Completar</v>
      </c>
      <c r="FC34" s="237">
        <f t="shared" si="201"/>
        <v>0</v>
      </c>
      <c r="FD34" s="238">
        <f t="shared" si="202"/>
        <v>0</v>
      </c>
      <c r="FE34" s="239" t="str">
        <f>IFERROR(IF(FD34&gt;20*EQ34,'Referencia Parámetros'!$D$20,IF(FD34&gt;10*EQ34,'Referencia Parámetros'!$D$21,IF(FD34&gt;5*EQ34,'Referencia Parámetros'!$D$22, IF(FD34&gt;1,'Referencia Parámetros'!$D$23,"NO APLICA")))),"")</f>
        <v/>
      </c>
      <c r="FF34" s="240" t="str">
        <f t="shared" si="135"/>
        <v/>
      </c>
      <c r="FG34" s="241">
        <f t="shared" si="136"/>
        <v>0</v>
      </c>
      <c r="FH34" s="234">
        <f t="shared" si="203"/>
        <v>0</v>
      </c>
      <c r="FI34" s="234">
        <f t="shared" si="137"/>
        <v>0</v>
      </c>
      <c r="FJ34" s="234">
        <f t="shared" si="204"/>
        <v>0</v>
      </c>
      <c r="FK34" s="242">
        <f t="shared" si="205"/>
        <v>0</v>
      </c>
      <c r="FM34" s="234">
        <f t="shared" si="206"/>
        <v>22</v>
      </c>
      <c r="FN34" s="235" t="str">
        <f t="shared" si="138"/>
        <v/>
      </c>
      <c r="FO34" s="236" t="str">
        <f>IFERROR(+VLOOKUP(FN34,'Referencia Parámetros'!$A$2:$B$18,2),"")</f>
        <v/>
      </c>
      <c r="FP34" s="1"/>
      <c r="FQ34" s="1"/>
      <c r="FR34" s="136" t="str">
        <f t="shared" si="58"/>
        <v>Completar</v>
      </c>
      <c r="FS34" s="134"/>
      <c r="FT34" s="134"/>
      <c r="FU34" s="134"/>
      <c r="FV34" s="136" t="str">
        <f t="shared" si="59"/>
        <v>Completar</v>
      </c>
      <c r="FW34" s="137" t="str">
        <f t="shared" si="60"/>
        <v>Completar</v>
      </c>
      <c r="FX34" s="137" t="str">
        <f t="shared" si="61"/>
        <v>Completar</v>
      </c>
      <c r="FY34" s="135"/>
      <c r="FZ34" s="136" t="str">
        <f t="shared" si="62"/>
        <v>Completar</v>
      </c>
      <c r="GA34" s="237">
        <f t="shared" si="207"/>
        <v>0</v>
      </c>
      <c r="GB34" s="238">
        <f t="shared" si="208"/>
        <v>0</v>
      </c>
      <c r="GC34" s="239" t="e">
        <f>IF(GB34&gt;20*FO34,'Referencia Parámetros'!$D$20,IF(GB34&gt;10*FO34,'Referencia Parámetros'!$D$21,IF(GB34&gt;5*FO34,'Referencia Parámetros'!$D$22, IF(GB34&gt;1,'Referencia Parámetros'!$D$23,"NO APLICA"))))</f>
        <v>#VALUE!</v>
      </c>
      <c r="GD34" s="240" t="e">
        <f t="shared" si="209"/>
        <v>#VALUE!</v>
      </c>
      <c r="GE34" s="241">
        <f t="shared" si="141"/>
        <v>0</v>
      </c>
      <c r="GF34" s="234">
        <f t="shared" si="210"/>
        <v>0</v>
      </c>
      <c r="GG34" s="234">
        <f t="shared" si="142"/>
        <v>0</v>
      </c>
      <c r="GH34" s="234">
        <f t="shared" si="211"/>
        <v>0</v>
      </c>
      <c r="GI34" s="242">
        <f t="shared" si="212"/>
        <v>0</v>
      </c>
      <c r="GK34" s="234">
        <f t="shared" si="213"/>
        <v>22</v>
      </c>
      <c r="GL34" s="235" t="str">
        <f t="shared" si="143"/>
        <v/>
      </c>
      <c r="GM34" s="236" t="str">
        <f>IFERROR(+VLOOKUP(GL34,'Referencia Parámetros'!$A$2:$B$18,2),"")</f>
        <v/>
      </c>
      <c r="GN34" s="1"/>
      <c r="GO34" s="1"/>
      <c r="GP34" s="136" t="str">
        <f t="shared" si="67"/>
        <v>Completar</v>
      </c>
      <c r="GQ34" s="134"/>
      <c r="GR34" s="134"/>
      <c r="GS34" s="134"/>
      <c r="GT34" s="136" t="str">
        <f t="shared" si="68"/>
        <v>Completar</v>
      </c>
      <c r="GU34" s="137" t="str">
        <f t="shared" si="69"/>
        <v>Completar</v>
      </c>
      <c r="GV34" s="137" t="str">
        <f t="shared" si="70"/>
        <v>Completar</v>
      </c>
      <c r="GW34" s="135"/>
      <c r="GX34" s="136" t="str">
        <f t="shared" si="71"/>
        <v>Completar</v>
      </c>
      <c r="GY34" s="237">
        <f t="shared" si="214"/>
        <v>0</v>
      </c>
      <c r="GZ34" s="238">
        <f t="shared" si="215"/>
        <v>0</v>
      </c>
      <c r="HA34" s="239" t="str">
        <f>IFERROR(IF(GZ34&gt;20*GM34,'Referencia Parámetros'!$D$20,IF(GZ34&gt;10*GM34,'Referencia Parámetros'!$D$21,IF(GZ34&gt;5*GM34,'Referencia Parámetros'!$D$22, IF(GZ34&gt;1,'Referencia Parámetros'!$D$23,"NO APLICA")))),"")</f>
        <v/>
      </c>
      <c r="HB34" s="240" t="str">
        <f t="shared" si="145"/>
        <v/>
      </c>
      <c r="HC34" s="241">
        <f t="shared" si="146"/>
        <v>0</v>
      </c>
      <c r="HD34" s="234">
        <f t="shared" si="216"/>
        <v>0</v>
      </c>
      <c r="HE34" s="234">
        <f t="shared" si="147"/>
        <v>0</v>
      </c>
      <c r="HF34" s="234">
        <f t="shared" si="217"/>
        <v>0</v>
      </c>
      <c r="HG34" s="242">
        <f t="shared" si="218"/>
        <v>0</v>
      </c>
      <c r="HI34" s="234">
        <f t="shared" si="219"/>
        <v>22</v>
      </c>
      <c r="HJ34" s="235" t="str">
        <f t="shared" si="148"/>
        <v/>
      </c>
      <c r="HK34" s="236" t="str">
        <f>IFERROR(+VLOOKUP(HJ34,'Referencia Parámetros'!$A$2:$B$18,2),"")</f>
        <v/>
      </c>
      <c r="HL34" s="1"/>
      <c r="HM34" s="1"/>
      <c r="HN34" s="136" t="str">
        <f t="shared" si="76"/>
        <v>Completar</v>
      </c>
      <c r="HO34" s="134"/>
      <c r="HP34" s="134"/>
      <c r="HQ34" s="134"/>
      <c r="HR34" s="136" t="str">
        <f t="shared" si="77"/>
        <v>Completar</v>
      </c>
      <c r="HS34" s="137" t="str">
        <f t="shared" si="78"/>
        <v>Completar</v>
      </c>
      <c r="HT34" s="137" t="str">
        <f t="shared" si="79"/>
        <v>Completar</v>
      </c>
      <c r="HU34" s="135"/>
      <c r="HV34" s="136" t="str">
        <f t="shared" si="80"/>
        <v>Completar</v>
      </c>
      <c r="HW34" s="237">
        <f t="shared" si="220"/>
        <v>0</v>
      </c>
      <c r="HX34" s="238">
        <f t="shared" si="221"/>
        <v>0</v>
      </c>
      <c r="HY34" s="239" t="str">
        <f>IFERROR(IF(HX34&gt;20*HK34,'Referencia Parámetros'!$D$20,IF(HX34&gt;10*HK34,'Referencia Parámetros'!$D$21,IF(HX34&gt;5*HK34,'Referencia Parámetros'!$D$22, IF(HX34&gt;1,'Referencia Parámetros'!$D$23,"NO APLICA")))),"")</f>
        <v/>
      </c>
      <c r="HZ34" s="240" t="str">
        <f t="shared" si="150"/>
        <v/>
      </c>
      <c r="IA34" s="241">
        <f t="shared" si="151"/>
        <v>0</v>
      </c>
      <c r="IB34" s="234">
        <f t="shared" si="222"/>
        <v>0</v>
      </c>
      <c r="IC34" s="234">
        <f t="shared" si="152"/>
        <v>0</v>
      </c>
      <c r="ID34" s="234">
        <f t="shared" si="223"/>
        <v>0</v>
      </c>
      <c r="IE34" s="242">
        <f t="shared" si="224"/>
        <v>0</v>
      </c>
      <c r="IG34" s="234">
        <f t="shared" si="225"/>
        <v>22</v>
      </c>
      <c r="IH34" s="235" t="str">
        <f t="shared" si="153"/>
        <v/>
      </c>
      <c r="II34" s="236" t="str">
        <f>IFERROR(+VLOOKUP(IH34,'Referencia Parámetros'!$A$2:$B$18,2),"")</f>
        <v/>
      </c>
      <c r="IJ34" s="1"/>
      <c r="IK34" s="1"/>
      <c r="IL34" s="136" t="str">
        <f t="shared" si="85"/>
        <v>Completar</v>
      </c>
      <c r="IM34" s="134"/>
      <c r="IN34" s="134"/>
      <c r="IO34" s="134"/>
      <c r="IP34" s="136" t="str">
        <f t="shared" si="86"/>
        <v>Completar</v>
      </c>
      <c r="IQ34" s="137" t="str">
        <f t="shared" si="87"/>
        <v>Completar</v>
      </c>
      <c r="IR34" s="137" t="str">
        <f t="shared" si="88"/>
        <v>Completar</v>
      </c>
      <c r="IS34" s="135"/>
      <c r="IT34" s="136" t="str">
        <f t="shared" si="89"/>
        <v>Completar</v>
      </c>
      <c r="IU34" s="237">
        <f t="shared" si="226"/>
        <v>0</v>
      </c>
      <c r="IV34" s="238">
        <f t="shared" si="227"/>
        <v>0</v>
      </c>
      <c r="IW34" s="239" t="str">
        <f>IFERROR(IF(IV34&gt;20*II34,'Referencia Parámetros'!$D$20,IF(IV34&gt;10*II34,'Referencia Parámetros'!$D$21,IF(IV34&gt;5*II34,'Referencia Parámetros'!$D$22, IF(IV34&gt;1,'Referencia Parámetros'!$D$23,"NO APLICA")))),"")</f>
        <v/>
      </c>
      <c r="IX34" s="240" t="str">
        <f t="shared" si="155"/>
        <v/>
      </c>
      <c r="IY34" s="241">
        <f t="shared" si="156"/>
        <v>0</v>
      </c>
      <c r="IZ34" s="234">
        <f t="shared" si="228"/>
        <v>0</v>
      </c>
      <c r="JA34" s="234">
        <f t="shared" si="157"/>
        <v>0</v>
      </c>
      <c r="JB34" s="234">
        <f t="shared" si="229"/>
        <v>0</v>
      </c>
      <c r="JC34" s="242">
        <f t="shared" si="230"/>
        <v>0</v>
      </c>
      <c r="JD34" s="198"/>
      <c r="JE34" s="234">
        <f t="shared" si="231"/>
        <v>22</v>
      </c>
      <c r="JF34" s="235" t="str">
        <f t="shared" si="158"/>
        <v/>
      </c>
      <c r="JG34" s="236" t="str">
        <f>IFERROR(+VLOOKUP(JF34,'Referencia Parámetros'!$A$2:$B$18,2),"")</f>
        <v/>
      </c>
      <c r="JH34" s="1"/>
      <c r="JI34" s="1"/>
      <c r="JJ34" s="136" t="str">
        <f t="shared" si="94"/>
        <v>Completar</v>
      </c>
      <c r="JK34" s="134"/>
      <c r="JL34" s="134"/>
      <c r="JM34" s="134"/>
      <c r="JN34" s="136" t="str">
        <f t="shared" si="95"/>
        <v>Completar</v>
      </c>
      <c r="JO34" s="137" t="str">
        <f t="shared" si="96"/>
        <v>Completar</v>
      </c>
      <c r="JP34" s="137" t="str">
        <f t="shared" si="97"/>
        <v>Completar</v>
      </c>
      <c r="JQ34" s="135"/>
      <c r="JR34" s="136" t="str">
        <f t="shared" si="98"/>
        <v>Completar</v>
      </c>
      <c r="JS34" s="237">
        <f t="shared" si="232"/>
        <v>0</v>
      </c>
      <c r="JT34" s="238">
        <f t="shared" si="233"/>
        <v>0</v>
      </c>
      <c r="JU34" s="239" t="str">
        <f>IFERROR(IF(JT34&gt;20*JG34,'Referencia Parámetros'!$D$20,IF(JT34&gt;10*JG34,'Referencia Parámetros'!$D$21,IF(JT34&gt;5*JG34,'Referencia Parámetros'!$D$22, IF(JT34&gt;1,'Referencia Parámetros'!$D$23,"NO APLICA")))),"")</f>
        <v/>
      </c>
      <c r="JV34" s="240" t="str">
        <f t="shared" si="160"/>
        <v/>
      </c>
      <c r="JW34" s="241">
        <f t="shared" si="161"/>
        <v>0</v>
      </c>
      <c r="JX34" s="234">
        <f t="shared" si="234"/>
        <v>0</v>
      </c>
      <c r="JY34" s="234">
        <f t="shared" si="162"/>
        <v>0</v>
      </c>
      <c r="JZ34" s="234">
        <f t="shared" si="235"/>
        <v>0</v>
      </c>
      <c r="KA34" s="242">
        <f t="shared" si="236"/>
        <v>0</v>
      </c>
      <c r="LN34" s="244">
        <v>2</v>
      </c>
    </row>
    <row r="35" spans="1:326" x14ac:dyDescent="0.25">
      <c r="A35" s="234">
        <f t="shared" si="163"/>
        <v>23</v>
      </c>
      <c r="B35" s="235" t="str">
        <f t="shared" si="164"/>
        <v/>
      </c>
      <c r="C35" s="236" t="str">
        <f>+IFERROR(VLOOKUP(B35,'Referencia Parámetros'!$A$2:$B$18,2),"")</f>
        <v/>
      </c>
      <c r="D35" s="1"/>
      <c r="E35" s="1"/>
      <c r="F35" s="136" t="str">
        <f>IFERROR(+VLOOKUP(D35,'Año 2'!JH$13:JJ$112,3,FALSE),"Completar")</f>
        <v>Completar</v>
      </c>
      <c r="G35" s="134"/>
      <c r="H35" s="134"/>
      <c r="I35" s="134"/>
      <c r="J35" s="136" t="str">
        <f>+IFERROR(VLOOKUP(D35,'Año 2'!JH$13:JR$112,7,0),"Completar")</f>
        <v>Completar</v>
      </c>
      <c r="K35" s="137" t="str">
        <f>IFERROR(VLOOKUP(D35,'Año 2'!JH$13:JR$112,8,FALSE),"Completar")</f>
        <v>Completar</v>
      </c>
      <c r="L35" s="137" t="str">
        <f>IFERROR(VLOOKUP(D35,'Año 2'!JH$13:JR$112,9,FALSE),"Completar")</f>
        <v>Completar</v>
      </c>
      <c r="M35" s="135"/>
      <c r="N35" s="136" t="str">
        <f>IFERROR(VLOOKUP(D35,'Año 2'!JH$13:JR$112,11,FALSE),"Completar")</f>
        <v>Completar</v>
      </c>
      <c r="O35" s="237">
        <f t="shared" si="165"/>
        <v>0</v>
      </c>
      <c r="P35" s="238">
        <f t="shared" si="166"/>
        <v>0</v>
      </c>
      <c r="Q35" s="239" t="str">
        <f>IFERROR(IF(P35&gt;20*C35,'Referencia Parámetros'!$D$20,IF(P35&gt;10*C35,'Referencia Parámetros'!$D$21,IF(P35&gt;5*C35,'Referencia Parámetros'!$D$22, IF(P35&gt;1,'Referencia Parámetros'!$D$23,"NO APLICA")))),"")</f>
        <v/>
      </c>
      <c r="R35" s="240" t="str">
        <f t="shared" si="105"/>
        <v/>
      </c>
      <c r="S35" s="241">
        <f t="shared" si="106"/>
        <v>0</v>
      </c>
      <c r="T35" s="234">
        <f t="shared" si="167"/>
        <v>0</v>
      </c>
      <c r="U35" s="234">
        <f t="shared" si="107"/>
        <v>0</v>
      </c>
      <c r="V35" s="234">
        <f t="shared" si="168"/>
        <v>0</v>
      </c>
      <c r="W35" s="242">
        <f t="shared" si="169"/>
        <v>0</v>
      </c>
      <c r="Y35" s="234">
        <f t="shared" si="170"/>
        <v>23</v>
      </c>
      <c r="Z35" s="235" t="str">
        <f t="shared" si="108"/>
        <v/>
      </c>
      <c r="AA35" s="236" t="str">
        <f>IFERROR(+VLOOKUP(Z35,'Referencia Parámetros'!$A$2:$B$18,2),"")</f>
        <v/>
      </c>
      <c r="AB35" s="1"/>
      <c r="AC35" s="1"/>
      <c r="AD35" s="136" t="str">
        <f t="shared" si="4"/>
        <v>Completar</v>
      </c>
      <c r="AE35" s="134"/>
      <c r="AF35" s="134"/>
      <c r="AG35" s="134"/>
      <c r="AH35" s="136" t="str">
        <f t="shared" si="5"/>
        <v>Completar</v>
      </c>
      <c r="AI35" s="137" t="str">
        <f t="shared" si="6"/>
        <v>Completar</v>
      </c>
      <c r="AJ35" s="137" t="str">
        <f t="shared" si="7"/>
        <v>Completar</v>
      </c>
      <c r="AK35" s="135"/>
      <c r="AL35" s="136" t="str">
        <f t="shared" si="8"/>
        <v>Completar</v>
      </c>
      <c r="AM35" s="237">
        <f t="shared" si="171"/>
        <v>0</v>
      </c>
      <c r="AN35" s="238">
        <f t="shared" si="172"/>
        <v>0</v>
      </c>
      <c r="AO35" s="239" t="str">
        <f>IFERROR(IF(AN35&gt;20*AA35,'Referencia Parámetros'!$D$20,IF(AN35&gt;10*AA35,'Referencia Parámetros'!$D$21,IF(AN35&gt;5*AA35,'Referencia Parámetros'!$D$22, IF(AN35&gt;1,'Referencia Parámetros'!$D$23,"NO APLICA")))),"")</f>
        <v/>
      </c>
      <c r="AP35" s="240" t="str">
        <f t="shared" si="110"/>
        <v/>
      </c>
      <c r="AQ35" s="241">
        <f t="shared" si="111"/>
        <v>0</v>
      </c>
      <c r="AR35" s="234">
        <f t="shared" si="173"/>
        <v>0</v>
      </c>
      <c r="AS35" s="234">
        <f t="shared" si="112"/>
        <v>0</v>
      </c>
      <c r="AT35" s="234">
        <f t="shared" si="174"/>
        <v>0</v>
      </c>
      <c r="AU35" s="242">
        <f t="shared" si="175"/>
        <v>0</v>
      </c>
      <c r="AW35" s="234">
        <f t="shared" si="176"/>
        <v>23</v>
      </c>
      <c r="AX35" s="235" t="str">
        <f t="shared" si="113"/>
        <v/>
      </c>
      <c r="AY35" s="236" t="str">
        <f>IFERROR(+VLOOKUP(AX35,'Referencia Parámetros'!$A$2:$B$18,2),"")</f>
        <v/>
      </c>
      <c r="AZ35" s="1"/>
      <c r="BA35" s="1"/>
      <c r="BB35" s="136" t="str">
        <f t="shared" si="13"/>
        <v>Completar</v>
      </c>
      <c r="BC35" s="134"/>
      <c r="BD35" s="134"/>
      <c r="BE35" s="134"/>
      <c r="BF35" s="136" t="str">
        <f t="shared" si="14"/>
        <v>Completar</v>
      </c>
      <c r="BG35" s="137" t="str">
        <f t="shared" si="15"/>
        <v>Completar</v>
      </c>
      <c r="BH35" s="137" t="str">
        <f t="shared" si="16"/>
        <v>Completar</v>
      </c>
      <c r="BI35" s="135"/>
      <c r="BJ35" s="136" t="str">
        <f t="shared" si="17"/>
        <v>Completar</v>
      </c>
      <c r="BK35" s="237">
        <f t="shared" si="177"/>
        <v>0</v>
      </c>
      <c r="BL35" s="238">
        <f t="shared" si="178"/>
        <v>0</v>
      </c>
      <c r="BM35" s="239" t="str">
        <f>IFERROR(IF(BL35&gt;20*AY35,'Referencia Parámetros'!$D$20,IF(BL35&gt;10*AY35,'Referencia Parámetros'!$D$21,IF(BL35&gt;5*AY35,'Referencia Parámetros'!$D$22, IF(BL35&gt;1,'Referencia Parámetros'!$D$23,"NO APLICA")))),"")</f>
        <v/>
      </c>
      <c r="BN35" s="240" t="str">
        <f t="shared" si="115"/>
        <v/>
      </c>
      <c r="BO35" s="241">
        <f t="shared" si="116"/>
        <v>0</v>
      </c>
      <c r="BP35" s="234">
        <f t="shared" si="179"/>
        <v>0</v>
      </c>
      <c r="BQ35" s="234">
        <f t="shared" si="117"/>
        <v>0</v>
      </c>
      <c r="BR35" s="234">
        <f t="shared" si="180"/>
        <v>0</v>
      </c>
      <c r="BS35" s="242">
        <f t="shared" si="181"/>
        <v>0</v>
      </c>
      <c r="BU35" s="234">
        <f t="shared" si="182"/>
        <v>23</v>
      </c>
      <c r="BV35" s="235" t="str">
        <f t="shared" si="118"/>
        <v/>
      </c>
      <c r="BW35" s="236" t="str">
        <f>IFERROR(+VLOOKUP(BV35,'Referencia Parámetros'!$A$2:$B$18,2),"")</f>
        <v/>
      </c>
      <c r="BX35" s="1"/>
      <c r="BY35" s="1"/>
      <c r="BZ35" s="136" t="str">
        <f t="shared" si="22"/>
        <v>Completar</v>
      </c>
      <c r="CA35" s="134"/>
      <c r="CB35" s="134"/>
      <c r="CC35" s="134"/>
      <c r="CD35" s="136" t="str">
        <f t="shared" si="23"/>
        <v>Completar</v>
      </c>
      <c r="CE35" s="137" t="str">
        <f t="shared" si="24"/>
        <v>Completar</v>
      </c>
      <c r="CF35" s="137" t="str">
        <f t="shared" si="25"/>
        <v>Completar</v>
      </c>
      <c r="CG35" s="135"/>
      <c r="CH35" s="136" t="str">
        <f t="shared" si="26"/>
        <v>Completar</v>
      </c>
      <c r="CI35" s="237">
        <f t="shared" si="183"/>
        <v>0</v>
      </c>
      <c r="CJ35" s="238">
        <f t="shared" si="184"/>
        <v>0</v>
      </c>
      <c r="CK35" s="239" t="str">
        <f>IFERROR(IF(CJ35&gt;20*BW35,'Referencia Parámetros'!$D$20,IF(CJ35&gt;10*BW35,'Referencia Parámetros'!$D$21,IF(CJ35&gt;5*BW35,'Referencia Parámetros'!$D$22, IF(CJ35&gt;1,'Referencia Parámetros'!$D$23,"NO APLICA")))),"")</f>
        <v/>
      </c>
      <c r="CL35" s="240" t="str">
        <f t="shared" si="120"/>
        <v/>
      </c>
      <c r="CM35" s="241">
        <f t="shared" si="121"/>
        <v>0</v>
      </c>
      <c r="CN35" s="234">
        <f t="shared" si="185"/>
        <v>0</v>
      </c>
      <c r="CO35" s="234">
        <f t="shared" si="122"/>
        <v>0</v>
      </c>
      <c r="CP35" s="234">
        <f t="shared" si="186"/>
        <v>0</v>
      </c>
      <c r="CQ35" s="242">
        <f t="shared" si="187"/>
        <v>0</v>
      </c>
      <c r="CS35" s="234">
        <f t="shared" si="188"/>
        <v>23</v>
      </c>
      <c r="CT35" s="235" t="str">
        <f t="shared" si="123"/>
        <v/>
      </c>
      <c r="CU35" s="236" t="str">
        <f>IFERROR(+VLOOKUP(CT35,'Referencia Parámetros'!$A$2:$B$18,2),"")</f>
        <v/>
      </c>
      <c r="CV35" s="1"/>
      <c r="CW35" s="1"/>
      <c r="CX35" s="136" t="str">
        <f t="shared" si="31"/>
        <v>Completar</v>
      </c>
      <c r="CY35" s="134"/>
      <c r="CZ35" s="134"/>
      <c r="DA35" s="134"/>
      <c r="DB35" s="136" t="str">
        <f t="shared" si="32"/>
        <v>Completar</v>
      </c>
      <c r="DC35" s="137" t="str">
        <f t="shared" si="33"/>
        <v>Completar</v>
      </c>
      <c r="DD35" s="137" t="str">
        <f t="shared" si="34"/>
        <v>Completar</v>
      </c>
      <c r="DE35" s="135"/>
      <c r="DF35" s="136" t="str">
        <f t="shared" si="35"/>
        <v>Completar</v>
      </c>
      <c r="DG35" s="237">
        <f t="shared" si="189"/>
        <v>0</v>
      </c>
      <c r="DH35" s="238">
        <f t="shared" si="190"/>
        <v>0</v>
      </c>
      <c r="DI35" s="239" t="str">
        <f>IFERROR(IF(DH35&gt;20*CU35,'Referencia Parámetros'!$D$20,IF(DH35&gt;10*CU35,'Referencia Parámetros'!$D$21,IF(DH35&gt;5*CU35,'Referencia Parámetros'!$D$22, IF(DH35&gt;1,'Referencia Parámetros'!$D$23,"NO APLICA")))),"")</f>
        <v/>
      </c>
      <c r="DJ35" s="240" t="str">
        <f t="shared" si="125"/>
        <v/>
      </c>
      <c r="DK35" s="241">
        <f t="shared" si="126"/>
        <v>0</v>
      </c>
      <c r="DL35" s="234">
        <f t="shared" si="191"/>
        <v>0</v>
      </c>
      <c r="DM35" s="234">
        <f t="shared" si="127"/>
        <v>0</v>
      </c>
      <c r="DN35" s="234">
        <f t="shared" si="192"/>
        <v>0</v>
      </c>
      <c r="DO35" s="242">
        <f t="shared" si="193"/>
        <v>0</v>
      </c>
      <c r="DQ35" s="234">
        <f t="shared" si="194"/>
        <v>23</v>
      </c>
      <c r="DR35" s="235" t="str">
        <f t="shared" si="128"/>
        <v/>
      </c>
      <c r="DS35" s="236" t="str">
        <f>IFERROR(+VLOOKUP(DR35,'Referencia Parámetros'!$A$2:$B$18,2),"")</f>
        <v/>
      </c>
      <c r="DT35" s="1"/>
      <c r="DU35" s="1"/>
      <c r="DV35" s="136" t="str">
        <f t="shared" si="40"/>
        <v>Completar</v>
      </c>
      <c r="DW35" s="134"/>
      <c r="DX35" s="134"/>
      <c r="DY35" s="134"/>
      <c r="DZ35" s="136" t="str">
        <f t="shared" si="41"/>
        <v>Completar</v>
      </c>
      <c r="EA35" s="137" t="str">
        <f t="shared" si="42"/>
        <v>Completar</v>
      </c>
      <c r="EB35" s="137" t="str">
        <f t="shared" si="43"/>
        <v>Completar</v>
      </c>
      <c r="EC35" s="135"/>
      <c r="ED35" s="136" t="str">
        <f t="shared" si="44"/>
        <v>Completar</v>
      </c>
      <c r="EE35" s="237">
        <f t="shared" si="195"/>
        <v>0</v>
      </c>
      <c r="EF35" s="238">
        <f t="shared" si="196"/>
        <v>0</v>
      </c>
      <c r="EG35" s="239" t="str">
        <f>IFERROR(IF(EF35&gt;20*DS35,'Referencia Parámetros'!$D$20,IF(EF35&gt;10*DS35,'Referencia Parámetros'!$D$21,IF(EF35&gt;5*DS35,'Referencia Parámetros'!$D$22, IF(EF35&gt;1,'Referencia Parámetros'!$D$23,"NO APLICA")))),"")</f>
        <v/>
      </c>
      <c r="EH35" s="240" t="str">
        <f t="shared" si="130"/>
        <v/>
      </c>
      <c r="EI35" s="241">
        <f t="shared" si="131"/>
        <v>0</v>
      </c>
      <c r="EJ35" s="234">
        <f t="shared" si="197"/>
        <v>0</v>
      </c>
      <c r="EK35" s="234">
        <f t="shared" si="132"/>
        <v>0</v>
      </c>
      <c r="EL35" s="234">
        <f t="shared" si="198"/>
        <v>0</v>
      </c>
      <c r="EM35" s="242">
        <f t="shared" si="199"/>
        <v>0</v>
      </c>
      <c r="EO35" s="234">
        <f t="shared" si="200"/>
        <v>23</v>
      </c>
      <c r="EP35" s="235" t="str">
        <f t="shared" si="133"/>
        <v/>
      </c>
      <c r="EQ35" s="236" t="str">
        <f>IFERROR(+VLOOKUP(EP35,'Referencia Parámetros'!$A$2:$B$18,2),"")</f>
        <v/>
      </c>
      <c r="ER35" s="1"/>
      <c r="ES35" s="1"/>
      <c r="ET35" s="136" t="str">
        <f t="shared" si="49"/>
        <v>Completar</v>
      </c>
      <c r="EU35" s="134"/>
      <c r="EV35" s="134"/>
      <c r="EW35" s="134"/>
      <c r="EX35" s="136" t="str">
        <f t="shared" si="50"/>
        <v>Completar</v>
      </c>
      <c r="EY35" s="137" t="str">
        <f t="shared" si="51"/>
        <v>Completar</v>
      </c>
      <c r="EZ35" s="137" t="str">
        <f t="shared" si="52"/>
        <v>Completar</v>
      </c>
      <c r="FA35" s="135"/>
      <c r="FB35" s="136" t="str">
        <f t="shared" si="53"/>
        <v>Completar</v>
      </c>
      <c r="FC35" s="237">
        <f t="shared" si="201"/>
        <v>0</v>
      </c>
      <c r="FD35" s="238">
        <f t="shared" si="202"/>
        <v>0</v>
      </c>
      <c r="FE35" s="239" t="str">
        <f>IFERROR(IF(FD35&gt;20*EQ35,'Referencia Parámetros'!$D$20,IF(FD35&gt;10*EQ35,'Referencia Parámetros'!$D$21,IF(FD35&gt;5*EQ35,'Referencia Parámetros'!$D$22, IF(FD35&gt;1,'Referencia Parámetros'!$D$23,"NO APLICA")))),"")</f>
        <v/>
      </c>
      <c r="FF35" s="240" t="str">
        <f t="shared" si="135"/>
        <v/>
      </c>
      <c r="FG35" s="241">
        <f t="shared" si="136"/>
        <v>0</v>
      </c>
      <c r="FH35" s="234">
        <f t="shared" si="203"/>
        <v>0</v>
      </c>
      <c r="FI35" s="234">
        <f t="shared" si="137"/>
        <v>0</v>
      </c>
      <c r="FJ35" s="234">
        <f t="shared" si="204"/>
        <v>0</v>
      </c>
      <c r="FK35" s="242">
        <f t="shared" si="205"/>
        <v>0</v>
      </c>
      <c r="FM35" s="234">
        <f t="shared" si="206"/>
        <v>23</v>
      </c>
      <c r="FN35" s="235" t="str">
        <f t="shared" si="138"/>
        <v/>
      </c>
      <c r="FO35" s="236" t="str">
        <f>IFERROR(+VLOOKUP(FN35,'Referencia Parámetros'!$A$2:$B$18,2),"")</f>
        <v/>
      </c>
      <c r="FP35" s="1"/>
      <c r="FQ35" s="1"/>
      <c r="FR35" s="136" t="str">
        <f t="shared" si="58"/>
        <v>Completar</v>
      </c>
      <c r="FS35" s="134"/>
      <c r="FT35" s="134"/>
      <c r="FU35" s="134"/>
      <c r="FV35" s="136" t="str">
        <f t="shared" si="59"/>
        <v>Completar</v>
      </c>
      <c r="FW35" s="137" t="str">
        <f t="shared" si="60"/>
        <v>Completar</v>
      </c>
      <c r="FX35" s="137" t="str">
        <f t="shared" si="61"/>
        <v>Completar</v>
      </c>
      <c r="FY35" s="135"/>
      <c r="FZ35" s="136" t="str">
        <f t="shared" si="62"/>
        <v>Completar</v>
      </c>
      <c r="GA35" s="237">
        <f t="shared" si="207"/>
        <v>0</v>
      </c>
      <c r="GB35" s="238">
        <f t="shared" si="208"/>
        <v>0</v>
      </c>
      <c r="GC35" s="239" t="e">
        <f>IF(GB35&gt;20*FO35,'Referencia Parámetros'!$D$20,IF(GB35&gt;10*FO35,'Referencia Parámetros'!$D$21,IF(GB35&gt;5*FO35,'Referencia Parámetros'!$D$22, IF(GB35&gt;1,'Referencia Parámetros'!$D$23,"NO APLICA"))))</f>
        <v>#VALUE!</v>
      </c>
      <c r="GD35" s="240" t="e">
        <f t="shared" si="209"/>
        <v>#VALUE!</v>
      </c>
      <c r="GE35" s="241">
        <f t="shared" si="141"/>
        <v>0</v>
      </c>
      <c r="GF35" s="234">
        <f t="shared" si="210"/>
        <v>0</v>
      </c>
      <c r="GG35" s="234">
        <f t="shared" si="142"/>
        <v>0</v>
      </c>
      <c r="GH35" s="234">
        <f t="shared" si="211"/>
        <v>0</v>
      </c>
      <c r="GI35" s="242">
        <f t="shared" si="212"/>
        <v>0</v>
      </c>
      <c r="GK35" s="234">
        <f t="shared" si="213"/>
        <v>23</v>
      </c>
      <c r="GL35" s="235" t="str">
        <f t="shared" si="143"/>
        <v/>
      </c>
      <c r="GM35" s="236" t="str">
        <f>IFERROR(+VLOOKUP(GL35,'Referencia Parámetros'!$A$2:$B$18,2),"")</f>
        <v/>
      </c>
      <c r="GN35" s="1"/>
      <c r="GO35" s="1"/>
      <c r="GP35" s="136" t="str">
        <f t="shared" si="67"/>
        <v>Completar</v>
      </c>
      <c r="GQ35" s="134"/>
      <c r="GR35" s="134"/>
      <c r="GS35" s="134"/>
      <c r="GT35" s="136" t="str">
        <f t="shared" si="68"/>
        <v>Completar</v>
      </c>
      <c r="GU35" s="137" t="str">
        <f t="shared" si="69"/>
        <v>Completar</v>
      </c>
      <c r="GV35" s="137" t="str">
        <f t="shared" si="70"/>
        <v>Completar</v>
      </c>
      <c r="GW35" s="135"/>
      <c r="GX35" s="136" t="str">
        <f t="shared" si="71"/>
        <v>Completar</v>
      </c>
      <c r="GY35" s="237">
        <f t="shared" si="214"/>
        <v>0</v>
      </c>
      <c r="GZ35" s="238">
        <f t="shared" si="215"/>
        <v>0</v>
      </c>
      <c r="HA35" s="239" t="str">
        <f>IFERROR(IF(GZ35&gt;20*GM35,'Referencia Parámetros'!$D$20,IF(GZ35&gt;10*GM35,'Referencia Parámetros'!$D$21,IF(GZ35&gt;5*GM35,'Referencia Parámetros'!$D$22, IF(GZ35&gt;1,'Referencia Parámetros'!$D$23,"NO APLICA")))),"")</f>
        <v/>
      </c>
      <c r="HB35" s="240" t="str">
        <f t="shared" si="145"/>
        <v/>
      </c>
      <c r="HC35" s="241">
        <f t="shared" si="146"/>
        <v>0</v>
      </c>
      <c r="HD35" s="234">
        <f t="shared" si="216"/>
        <v>0</v>
      </c>
      <c r="HE35" s="234">
        <f t="shared" si="147"/>
        <v>0</v>
      </c>
      <c r="HF35" s="234">
        <f t="shared" si="217"/>
        <v>0</v>
      </c>
      <c r="HG35" s="242">
        <f t="shared" si="218"/>
        <v>0</v>
      </c>
      <c r="HI35" s="234">
        <f t="shared" si="219"/>
        <v>23</v>
      </c>
      <c r="HJ35" s="235" t="str">
        <f t="shared" si="148"/>
        <v/>
      </c>
      <c r="HK35" s="236" t="str">
        <f>IFERROR(+VLOOKUP(HJ35,'Referencia Parámetros'!$A$2:$B$18,2),"")</f>
        <v/>
      </c>
      <c r="HL35" s="1"/>
      <c r="HM35" s="1"/>
      <c r="HN35" s="136" t="str">
        <f t="shared" si="76"/>
        <v>Completar</v>
      </c>
      <c r="HO35" s="134"/>
      <c r="HP35" s="134"/>
      <c r="HQ35" s="134"/>
      <c r="HR35" s="136" t="str">
        <f t="shared" si="77"/>
        <v>Completar</v>
      </c>
      <c r="HS35" s="137" t="str">
        <f t="shared" si="78"/>
        <v>Completar</v>
      </c>
      <c r="HT35" s="137" t="str">
        <f t="shared" si="79"/>
        <v>Completar</v>
      </c>
      <c r="HU35" s="135"/>
      <c r="HV35" s="136" t="str">
        <f t="shared" si="80"/>
        <v>Completar</v>
      </c>
      <c r="HW35" s="237">
        <f t="shared" si="220"/>
        <v>0</v>
      </c>
      <c r="HX35" s="238">
        <f t="shared" si="221"/>
        <v>0</v>
      </c>
      <c r="HY35" s="239" t="str">
        <f>IFERROR(IF(HX35&gt;20*HK35,'Referencia Parámetros'!$D$20,IF(HX35&gt;10*HK35,'Referencia Parámetros'!$D$21,IF(HX35&gt;5*HK35,'Referencia Parámetros'!$D$22, IF(HX35&gt;1,'Referencia Parámetros'!$D$23,"NO APLICA")))),"")</f>
        <v/>
      </c>
      <c r="HZ35" s="240" t="str">
        <f t="shared" si="150"/>
        <v/>
      </c>
      <c r="IA35" s="241">
        <f t="shared" si="151"/>
        <v>0</v>
      </c>
      <c r="IB35" s="234">
        <f t="shared" si="222"/>
        <v>0</v>
      </c>
      <c r="IC35" s="234">
        <f t="shared" si="152"/>
        <v>0</v>
      </c>
      <c r="ID35" s="234">
        <f t="shared" si="223"/>
        <v>0</v>
      </c>
      <c r="IE35" s="242">
        <f t="shared" si="224"/>
        <v>0</v>
      </c>
      <c r="IG35" s="234">
        <f t="shared" si="225"/>
        <v>23</v>
      </c>
      <c r="IH35" s="235" t="str">
        <f t="shared" si="153"/>
        <v/>
      </c>
      <c r="II35" s="236" t="str">
        <f>IFERROR(+VLOOKUP(IH35,'Referencia Parámetros'!$A$2:$B$18,2),"")</f>
        <v/>
      </c>
      <c r="IJ35" s="1"/>
      <c r="IK35" s="1"/>
      <c r="IL35" s="136" t="str">
        <f t="shared" si="85"/>
        <v>Completar</v>
      </c>
      <c r="IM35" s="134"/>
      <c r="IN35" s="134"/>
      <c r="IO35" s="134"/>
      <c r="IP35" s="136" t="str">
        <f t="shared" si="86"/>
        <v>Completar</v>
      </c>
      <c r="IQ35" s="137" t="str">
        <f t="shared" si="87"/>
        <v>Completar</v>
      </c>
      <c r="IR35" s="137" t="str">
        <f t="shared" si="88"/>
        <v>Completar</v>
      </c>
      <c r="IS35" s="135"/>
      <c r="IT35" s="136" t="str">
        <f t="shared" si="89"/>
        <v>Completar</v>
      </c>
      <c r="IU35" s="237">
        <f t="shared" si="226"/>
        <v>0</v>
      </c>
      <c r="IV35" s="238">
        <f t="shared" si="227"/>
        <v>0</v>
      </c>
      <c r="IW35" s="239" t="str">
        <f>IFERROR(IF(IV35&gt;20*II35,'Referencia Parámetros'!$D$20,IF(IV35&gt;10*II35,'Referencia Parámetros'!$D$21,IF(IV35&gt;5*II35,'Referencia Parámetros'!$D$22, IF(IV35&gt;1,'Referencia Parámetros'!$D$23,"NO APLICA")))),"")</f>
        <v/>
      </c>
      <c r="IX35" s="240" t="str">
        <f t="shared" si="155"/>
        <v/>
      </c>
      <c r="IY35" s="241">
        <f t="shared" si="156"/>
        <v>0</v>
      </c>
      <c r="IZ35" s="234">
        <f t="shared" si="228"/>
        <v>0</v>
      </c>
      <c r="JA35" s="234">
        <f t="shared" si="157"/>
        <v>0</v>
      </c>
      <c r="JB35" s="234">
        <f t="shared" si="229"/>
        <v>0</v>
      </c>
      <c r="JC35" s="242">
        <f t="shared" si="230"/>
        <v>0</v>
      </c>
      <c r="JD35" s="198"/>
      <c r="JE35" s="234">
        <f t="shared" si="231"/>
        <v>23</v>
      </c>
      <c r="JF35" s="235" t="str">
        <f t="shared" si="158"/>
        <v/>
      </c>
      <c r="JG35" s="236" t="str">
        <f>IFERROR(+VLOOKUP(JF35,'Referencia Parámetros'!$A$2:$B$18,2),"")</f>
        <v/>
      </c>
      <c r="JH35" s="1"/>
      <c r="JI35" s="1"/>
      <c r="JJ35" s="136" t="str">
        <f t="shared" si="94"/>
        <v>Completar</v>
      </c>
      <c r="JK35" s="134"/>
      <c r="JL35" s="134"/>
      <c r="JM35" s="134"/>
      <c r="JN35" s="136" t="str">
        <f t="shared" si="95"/>
        <v>Completar</v>
      </c>
      <c r="JO35" s="137" t="str">
        <f t="shared" si="96"/>
        <v>Completar</v>
      </c>
      <c r="JP35" s="137" t="str">
        <f t="shared" si="97"/>
        <v>Completar</v>
      </c>
      <c r="JQ35" s="135"/>
      <c r="JR35" s="136" t="str">
        <f t="shared" si="98"/>
        <v>Completar</v>
      </c>
      <c r="JS35" s="237">
        <f t="shared" si="232"/>
        <v>0</v>
      </c>
      <c r="JT35" s="238">
        <f t="shared" si="233"/>
        <v>0</v>
      </c>
      <c r="JU35" s="239" t="str">
        <f>IFERROR(IF(JT35&gt;20*JG35,'Referencia Parámetros'!$D$20,IF(JT35&gt;10*JG35,'Referencia Parámetros'!$D$21,IF(JT35&gt;5*JG35,'Referencia Parámetros'!$D$22, IF(JT35&gt;1,'Referencia Parámetros'!$D$23,"NO APLICA")))),"")</f>
        <v/>
      </c>
      <c r="JV35" s="240" t="str">
        <f t="shared" si="160"/>
        <v/>
      </c>
      <c r="JW35" s="241">
        <f t="shared" si="161"/>
        <v>0</v>
      </c>
      <c r="JX35" s="234">
        <f t="shared" si="234"/>
        <v>0</v>
      </c>
      <c r="JY35" s="234">
        <f t="shared" si="162"/>
        <v>0</v>
      </c>
      <c r="JZ35" s="234">
        <f t="shared" si="235"/>
        <v>0</v>
      </c>
      <c r="KA35" s="242">
        <f t="shared" si="236"/>
        <v>0</v>
      </c>
      <c r="LN35" s="244">
        <v>2</v>
      </c>
    </row>
    <row r="36" spans="1:326" x14ac:dyDescent="0.25">
      <c r="A36" s="234">
        <f t="shared" si="163"/>
        <v>24</v>
      </c>
      <c r="B36" s="235" t="str">
        <f t="shared" si="164"/>
        <v/>
      </c>
      <c r="C36" s="236" t="str">
        <f>+IFERROR(VLOOKUP(B36,'Referencia Parámetros'!$A$2:$B$18,2),"")</f>
        <v/>
      </c>
      <c r="D36" s="1"/>
      <c r="E36" s="1"/>
      <c r="F36" s="136" t="str">
        <f>IFERROR(+VLOOKUP(D36,'Año 2'!JH$13:JJ$112,3,FALSE),"Completar")</f>
        <v>Completar</v>
      </c>
      <c r="G36" s="134"/>
      <c r="H36" s="134"/>
      <c r="I36" s="134"/>
      <c r="J36" s="136" t="str">
        <f>+IFERROR(VLOOKUP(D36,'Año 2'!JH$13:JR$112,7,0),"Completar")</f>
        <v>Completar</v>
      </c>
      <c r="K36" s="137" t="str">
        <f>IFERROR(VLOOKUP(D36,'Año 2'!JH$13:JR$112,8,FALSE),"Completar")</f>
        <v>Completar</v>
      </c>
      <c r="L36" s="137" t="str">
        <f>IFERROR(VLOOKUP(D36,'Año 2'!JH$13:JR$112,9,FALSE),"Completar")</f>
        <v>Completar</v>
      </c>
      <c r="M36" s="135"/>
      <c r="N36" s="136" t="str">
        <f>IFERROR(VLOOKUP(D36,'Año 2'!JH$13:JR$112,11,FALSE),"Completar")</f>
        <v>Completar</v>
      </c>
      <c r="O36" s="237">
        <f t="shared" si="165"/>
        <v>0</v>
      </c>
      <c r="P36" s="238">
        <f t="shared" si="166"/>
        <v>0</v>
      </c>
      <c r="Q36" s="239" t="str">
        <f>IFERROR(IF(P36&gt;20*C36,'Referencia Parámetros'!$D$20,IF(P36&gt;10*C36,'Referencia Parámetros'!$D$21,IF(P36&gt;5*C36,'Referencia Parámetros'!$D$22, IF(P36&gt;1,'Referencia Parámetros'!$D$23,"NO APLICA")))),"")</f>
        <v/>
      </c>
      <c r="R36" s="240" t="str">
        <f t="shared" si="105"/>
        <v/>
      </c>
      <c r="S36" s="241">
        <f t="shared" si="106"/>
        <v>0</v>
      </c>
      <c r="T36" s="234">
        <f t="shared" si="167"/>
        <v>0</v>
      </c>
      <c r="U36" s="234">
        <f t="shared" si="107"/>
        <v>0</v>
      </c>
      <c r="V36" s="234">
        <f t="shared" si="168"/>
        <v>0</v>
      </c>
      <c r="W36" s="242">
        <f t="shared" si="169"/>
        <v>0</v>
      </c>
      <c r="Y36" s="234">
        <f t="shared" si="170"/>
        <v>24</v>
      </c>
      <c r="Z36" s="235" t="str">
        <f t="shared" si="108"/>
        <v/>
      </c>
      <c r="AA36" s="236" t="str">
        <f>IFERROR(+VLOOKUP(Z36,'Referencia Parámetros'!$A$2:$B$18,2),"")</f>
        <v/>
      </c>
      <c r="AB36" s="1"/>
      <c r="AC36" s="1"/>
      <c r="AD36" s="136" t="str">
        <f t="shared" si="4"/>
        <v>Completar</v>
      </c>
      <c r="AE36" s="134"/>
      <c r="AF36" s="134"/>
      <c r="AG36" s="134"/>
      <c r="AH36" s="136" t="str">
        <f t="shared" si="5"/>
        <v>Completar</v>
      </c>
      <c r="AI36" s="137" t="str">
        <f t="shared" si="6"/>
        <v>Completar</v>
      </c>
      <c r="AJ36" s="137" t="str">
        <f t="shared" si="7"/>
        <v>Completar</v>
      </c>
      <c r="AK36" s="135"/>
      <c r="AL36" s="136" t="str">
        <f t="shared" si="8"/>
        <v>Completar</v>
      </c>
      <c r="AM36" s="237">
        <f t="shared" si="171"/>
        <v>0</v>
      </c>
      <c r="AN36" s="238">
        <f t="shared" si="172"/>
        <v>0</v>
      </c>
      <c r="AO36" s="239" t="str">
        <f>IFERROR(IF(AN36&gt;20*AA36,'Referencia Parámetros'!$D$20,IF(AN36&gt;10*AA36,'Referencia Parámetros'!$D$21,IF(AN36&gt;5*AA36,'Referencia Parámetros'!$D$22, IF(AN36&gt;1,'Referencia Parámetros'!$D$23,"NO APLICA")))),"")</f>
        <v/>
      </c>
      <c r="AP36" s="240" t="str">
        <f t="shared" si="110"/>
        <v/>
      </c>
      <c r="AQ36" s="241">
        <f t="shared" si="111"/>
        <v>0</v>
      </c>
      <c r="AR36" s="234">
        <f t="shared" si="173"/>
        <v>0</v>
      </c>
      <c r="AS36" s="234">
        <f t="shared" si="112"/>
        <v>0</v>
      </c>
      <c r="AT36" s="234">
        <f t="shared" si="174"/>
        <v>0</v>
      </c>
      <c r="AU36" s="242">
        <f t="shared" si="175"/>
        <v>0</v>
      </c>
      <c r="AW36" s="234">
        <f t="shared" si="176"/>
        <v>24</v>
      </c>
      <c r="AX36" s="235" t="str">
        <f t="shared" si="113"/>
        <v/>
      </c>
      <c r="AY36" s="236" t="str">
        <f>IFERROR(+VLOOKUP(AX36,'Referencia Parámetros'!$A$2:$B$18,2),"")</f>
        <v/>
      </c>
      <c r="AZ36" s="1"/>
      <c r="BA36" s="1"/>
      <c r="BB36" s="136" t="str">
        <f t="shared" si="13"/>
        <v>Completar</v>
      </c>
      <c r="BC36" s="134"/>
      <c r="BD36" s="134"/>
      <c r="BE36" s="134"/>
      <c r="BF36" s="136" t="str">
        <f t="shared" si="14"/>
        <v>Completar</v>
      </c>
      <c r="BG36" s="137" t="str">
        <f t="shared" si="15"/>
        <v>Completar</v>
      </c>
      <c r="BH36" s="137" t="str">
        <f t="shared" si="16"/>
        <v>Completar</v>
      </c>
      <c r="BI36" s="135"/>
      <c r="BJ36" s="136" t="str">
        <f t="shared" si="17"/>
        <v>Completar</v>
      </c>
      <c r="BK36" s="237">
        <f t="shared" si="177"/>
        <v>0</v>
      </c>
      <c r="BL36" s="238">
        <f t="shared" si="178"/>
        <v>0</v>
      </c>
      <c r="BM36" s="239" t="str">
        <f>IFERROR(IF(BL36&gt;20*AY36,'Referencia Parámetros'!$D$20,IF(BL36&gt;10*AY36,'Referencia Parámetros'!$D$21,IF(BL36&gt;5*AY36,'Referencia Parámetros'!$D$22, IF(BL36&gt;1,'Referencia Parámetros'!$D$23,"NO APLICA")))),"")</f>
        <v/>
      </c>
      <c r="BN36" s="240" t="str">
        <f t="shared" si="115"/>
        <v/>
      </c>
      <c r="BO36" s="241">
        <f t="shared" si="116"/>
        <v>0</v>
      </c>
      <c r="BP36" s="234">
        <f t="shared" si="179"/>
        <v>0</v>
      </c>
      <c r="BQ36" s="234">
        <f t="shared" si="117"/>
        <v>0</v>
      </c>
      <c r="BR36" s="234">
        <f t="shared" si="180"/>
        <v>0</v>
      </c>
      <c r="BS36" s="242">
        <f t="shared" si="181"/>
        <v>0</v>
      </c>
      <c r="BU36" s="234">
        <f t="shared" si="182"/>
        <v>24</v>
      </c>
      <c r="BV36" s="235" t="str">
        <f t="shared" si="118"/>
        <v/>
      </c>
      <c r="BW36" s="236" t="str">
        <f>IFERROR(+VLOOKUP(BV36,'Referencia Parámetros'!$A$2:$B$18,2),"")</f>
        <v/>
      </c>
      <c r="BX36" s="1"/>
      <c r="BY36" s="1"/>
      <c r="BZ36" s="136" t="str">
        <f t="shared" si="22"/>
        <v>Completar</v>
      </c>
      <c r="CA36" s="134"/>
      <c r="CB36" s="134"/>
      <c r="CC36" s="134"/>
      <c r="CD36" s="136" t="str">
        <f t="shared" si="23"/>
        <v>Completar</v>
      </c>
      <c r="CE36" s="137" t="str">
        <f t="shared" si="24"/>
        <v>Completar</v>
      </c>
      <c r="CF36" s="137" t="str">
        <f t="shared" si="25"/>
        <v>Completar</v>
      </c>
      <c r="CG36" s="135"/>
      <c r="CH36" s="136" t="str">
        <f t="shared" si="26"/>
        <v>Completar</v>
      </c>
      <c r="CI36" s="237">
        <f t="shared" si="183"/>
        <v>0</v>
      </c>
      <c r="CJ36" s="238">
        <f t="shared" si="184"/>
        <v>0</v>
      </c>
      <c r="CK36" s="239" t="str">
        <f>IFERROR(IF(CJ36&gt;20*BW36,'Referencia Parámetros'!$D$20,IF(CJ36&gt;10*BW36,'Referencia Parámetros'!$D$21,IF(CJ36&gt;5*BW36,'Referencia Parámetros'!$D$22, IF(CJ36&gt;1,'Referencia Parámetros'!$D$23,"NO APLICA")))),"")</f>
        <v/>
      </c>
      <c r="CL36" s="240" t="str">
        <f t="shared" si="120"/>
        <v/>
      </c>
      <c r="CM36" s="241">
        <f t="shared" si="121"/>
        <v>0</v>
      </c>
      <c r="CN36" s="234">
        <f t="shared" si="185"/>
        <v>0</v>
      </c>
      <c r="CO36" s="234">
        <f t="shared" si="122"/>
        <v>0</v>
      </c>
      <c r="CP36" s="234">
        <f t="shared" si="186"/>
        <v>0</v>
      </c>
      <c r="CQ36" s="242">
        <f t="shared" si="187"/>
        <v>0</v>
      </c>
      <c r="CS36" s="234">
        <f t="shared" si="188"/>
        <v>24</v>
      </c>
      <c r="CT36" s="235" t="str">
        <f t="shared" si="123"/>
        <v/>
      </c>
      <c r="CU36" s="236" t="str">
        <f>IFERROR(+VLOOKUP(CT36,'Referencia Parámetros'!$A$2:$B$18,2),"")</f>
        <v/>
      </c>
      <c r="CV36" s="1"/>
      <c r="CW36" s="1"/>
      <c r="CX36" s="136" t="str">
        <f t="shared" si="31"/>
        <v>Completar</v>
      </c>
      <c r="CY36" s="134"/>
      <c r="CZ36" s="134"/>
      <c r="DA36" s="134"/>
      <c r="DB36" s="136" t="str">
        <f t="shared" si="32"/>
        <v>Completar</v>
      </c>
      <c r="DC36" s="137" t="str">
        <f t="shared" si="33"/>
        <v>Completar</v>
      </c>
      <c r="DD36" s="137" t="str">
        <f t="shared" si="34"/>
        <v>Completar</v>
      </c>
      <c r="DE36" s="135"/>
      <c r="DF36" s="136" t="str">
        <f t="shared" si="35"/>
        <v>Completar</v>
      </c>
      <c r="DG36" s="237">
        <f t="shared" si="189"/>
        <v>0</v>
      </c>
      <c r="DH36" s="238">
        <f t="shared" si="190"/>
        <v>0</v>
      </c>
      <c r="DI36" s="239" t="str">
        <f>IFERROR(IF(DH36&gt;20*CU36,'Referencia Parámetros'!$D$20,IF(DH36&gt;10*CU36,'Referencia Parámetros'!$D$21,IF(DH36&gt;5*CU36,'Referencia Parámetros'!$D$22, IF(DH36&gt;1,'Referencia Parámetros'!$D$23,"NO APLICA")))),"")</f>
        <v/>
      </c>
      <c r="DJ36" s="240" t="str">
        <f t="shared" si="125"/>
        <v/>
      </c>
      <c r="DK36" s="241">
        <f t="shared" si="126"/>
        <v>0</v>
      </c>
      <c r="DL36" s="234">
        <f t="shared" si="191"/>
        <v>0</v>
      </c>
      <c r="DM36" s="234">
        <f t="shared" si="127"/>
        <v>0</v>
      </c>
      <c r="DN36" s="234">
        <f t="shared" si="192"/>
        <v>0</v>
      </c>
      <c r="DO36" s="242">
        <f t="shared" si="193"/>
        <v>0</v>
      </c>
      <c r="DQ36" s="234">
        <f t="shared" si="194"/>
        <v>24</v>
      </c>
      <c r="DR36" s="235" t="str">
        <f t="shared" si="128"/>
        <v/>
      </c>
      <c r="DS36" s="236" t="str">
        <f>IFERROR(+VLOOKUP(DR36,'Referencia Parámetros'!$A$2:$B$18,2),"")</f>
        <v/>
      </c>
      <c r="DT36" s="1"/>
      <c r="DU36" s="1"/>
      <c r="DV36" s="136" t="str">
        <f t="shared" si="40"/>
        <v>Completar</v>
      </c>
      <c r="DW36" s="134"/>
      <c r="DX36" s="134"/>
      <c r="DY36" s="134"/>
      <c r="DZ36" s="136" t="str">
        <f t="shared" si="41"/>
        <v>Completar</v>
      </c>
      <c r="EA36" s="137" t="str">
        <f t="shared" si="42"/>
        <v>Completar</v>
      </c>
      <c r="EB36" s="137" t="str">
        <f t="shared" si="43"/>
        <v>Completar</v>
      </c>
      <c r="EC36" s="135"/>
      <c r="ED36" s="136" t="str">
        <f t="shared" si="44"/>
        <v>Completar</v>
      </c>
      <c r="EE36" s="237">
        <f t="shared" si="195"/>
        <v>0</v>
      </c>
      <c r="EF36" s="238">
        <f t="shared" si="196"/>
        <v>0</v>
      </c>
      <c r="EG36" s="239" t="str">
        <f>IFERROR(IF(EF36&gt;20*DS36,'Referencia Parámetros'!$D$20,IF(EF36&gt;10*DS36,'Referencia Parámetros'!$D$21,IF(EF36&gt;5*DS36,'Referencia Parámetros'!$D$22, IF(EF36&gt;1,'Referencia Parámetros'!$D$23,"NO APLICA")))),"")</f>
        <v/>
      </c>
      <c r="EH36" s="240" t="str">
        <f t="shared" si="130"/>
        <v/>
      </c>
      <c r="EI36" s="241">
        <f t="shared" si="131"/>
        <v>0</v>
      </c>
      <c r="EJ36" s="234">
        <f t="shared" si="197"/>
        <v>0</v>
      </c>
      <c r="EK36" s="234">
        <f t="shared" si="132"/>
        <v>0</v>
      </c>
      <c r="EL36" s="234">
        <f t="shared" si="198"/>
        <v>0</v>
      </c>
      <c r="EM36" s="242">
        <f t="shared" si="199"/>
        <v>0</v>
      </c>
      <c r="EO36" s="234">
        <f t="shared" si="200"/>
        <v>24</v>
      </c>
      <c r="EP36" s="235" t="str">
        <f t="shared" si="133"/>
        <v/>
      </c>
      <c r="EQ36" s="236" t="str">
        <f>IFERROR(+VLOOKUP(EP36,'Referencia Parámetros'!$A$2:$B$18,2),"")</f>
        <v/>
      </c>
      <c r="ER36" s="1"/>
      <c r="ES36" s="1"/>
      <c r="ET36" s="136" t="str">
        <f t="shared" si="49"/>
        <v>Completar</v>
      </c>
      <c r="EU36" s="134"/>
      <c r="EV36" s="134"/>
      <c r="EW36" s="134"/>
      <c r="EX36" s="136" t="str">
        <f t="shared" si="50"/>
        <v>Completar</v>
      </c>
      <c r="EY36" s="137" t="str">
        <f t="shared" si="51"/>
        <v>Completar</v>
      </c>
      <c r="EZ36" s="137" t="str">
        <f t="shared" si="52"/>
        <v>Completar</v>
      </c>
      <c r="FA36" s="135"/>
      <c r="FB36" s="136" t="str">
        <f t="shared" si="53"/>
        <v>Completar</v>
      </c>
      <c r="FC36" s="237">
        <f t="shared" si="201"/>
        <v>0</v>
      </c>
      <c r="FD36" s="238">
        <f t="shared" si="202"/>
        <v>0</v>
      </c>
      <c r="FE36" s="239" t="str">
        <f>IFERROR(IF(FD36&gt;20*EQ36,'Referencia Parámetros'!$D$20,IF(FD36&gt;10*EQ36,'Referencia Parámetros'!$D$21,IF(FD36&gt;5*EQ36,'Referencia Parámetros'!$D$22, IF(FD36&gt;1,'Referencia Parámetros'!$D$23,"NO APLICA")))),"")</f>
        <v/>
      </c>
      <c r="FF36" s="240" t="str">
        <f t="shared" si="135"/>
        <v/>
      </c>
      <c r="FG36" s="241">
        <f t="shared" si="136"/>
        <v>0</v>
      </c>
      <c r="FH36" s="234">
        <f t="shared" si="203"/>
        <v>0</v>
      </c>
      <c r="FI36" s="234">
        <f t="shared" si="137"/>
        <v>0</v>
      </c>
      <c r="FJ36" s="234">
        <f t="shared" si="204"/>
        <v>0</v>
      </c>
      <c r="FK36" s="242">
        <f t="shared" si="205"/>
        <v>0</v>
      </c>
      <c r="FM36" s="234">
        <f t="shared" si="206"/>
        <v>24</v>
      </c>
      <c r="FN36" s="235" t="str">
        <f t="shared" si="138"/>
        <v/>
      </c>
      <c r="FO36" s="236" t="str">
        <f>IFERROR(+VLOOKUP(FN36,'Referencia Parámetros'!$A$2:$B$18,2),"")</f>
        <v/>
      </c>
      <c r="FP36" s="1"/>
      <c r="FQ36" s="1"/>
      <c r="FR36" s="136" t="str">
        <f t="shared" si="58"/>
        <v>Completar</v>
      </c>
      <c r="FS36" s="134"/>
      <c r="FT36" s="134"/>
      <c r="FU36" s="134"/>
      <c r="FV36" s="136" t="str">
        <f t="shared" si="59"/>
        <v>Completar</v>
      </c>
      <c r="FW36" s="137" t="str">
        <f t="shared" si="60"/>
        <v>Completar</v>
      </c>
      <c r="FX36" s="137" t="str">
        <f t="shared" si="61"/>
        <v>Completar</v>
      </c>
      <c r="FY36" s="135"/>
      <c r="FZ36" s="136" t="str">
        <f t="shared" si="62"/>
        <v>Completar</v>
      </c>
      <c r="GA36" s="237">
        <f t="shared" si="207"/>
        <v>0</v>
      </c>
      <c r="GB36" s="238">
        <f t="shared" si="208"/>
        <v>0</v>
      </c>
      <c r="GC36" s="239" t="e">
        <f>IF(GB36&gt;20*FO36,'Referencia Parámetros'!$D$20,IF(GB36&gt;10*FO36,'Referencia Parámetros'!$D$21,IF(GB36&gt;5*FO36,'Referencia Parámetros'!$D$22, IF(GB36&gt;1,'Referencia Parámetros'!$D$23,"NO APLICA"))))</f>
        <v>#VALUE!</v>
      </c>
      <c r="GD36" s="240" t="e">
        <f t="shared" si="209"/>
        <v>#VALUE!</v>
      </c>
      <c r="GE36" s="241">
        <f t="shared" si="141"/>
        <v>0</v>
      </c>
      <c r="GF36" s="234">
        <f t="shared" si="210"/>
        <v>0</v>
      </c>
      <c r="GG36" s="234">
        <f t="shared" si="142"/>
        <v>0</v>
      </c>
      <c r="GH36" s="234">
        <f t="shared" si="211"/>
        <v>0</v>
      </c>
      <c r="GI36" s="242">
        <f t="shared" si="212"/>
        <v>0</v>
      </c>
      <c r="GK36" s="234">
        <f t="shared" si="213"/>
        <v>24</v>
      </c>
      <c r="GL36" s="235" t="str">
        <f t="shared" si="143"/>
        <v/>
      </c>
      <c r="GM36" s="236" t="str">
        <f>IFERROR(+VLOOKUP(GL36,'Referencia Parámetros'!$A$2:$B$18,2),"")</f>
        <v/>
      </c>
      <c r="GN36" s="1"/>
      <c r="GO36" s="1"/>
      <c r="GP36" s="136" t="str">
        <f t="shared" si="67"/>
        <v>Completar</v>
      </c>
      <c r="GQ36" s="134"/>
      <c r="GR36" s="134"/>
      <c r="GS36" s="134"/>
      <c r="GT36" s="136" t="str">
        <f t="shared" si="68"/>
        <v>Completar</v>
      </c>
      <c r="GU36" s="137" t="str">
        <f t="shared" si="69"/>
        <v>Completar</v>
      </c>
      <c r="GV36" s="137" t="str">
        <f t="shared" si="70"/>
        <v>Completar</v>
      </c>
      <c r="GW36" s="135"/>
      <c r="GX36" s="136" t="str">
        <f t="shared" si="71"/>
        <v>Completar</v>
      </c>
      <c r="GY36" s="237">
        <f t="shared" si="214"/>
        <v>0</v>
      </c>
      <c r="GZ36" s="238">
        <f t="shared" si="215"/>
        <v>0</v>
      </c>
      <c r="HA36" s="239" t="str">
        <f>IFERROR(IF(GZ36&gt;20*GM36,'Referencia Parámetros'!$D$20,IF(GZ36&gt;10*GM36,'Referencia Parámetros'!$D$21,IF(GZ36&gt;5*GM36,'Referencia Parámetros'!$D$22, IF(GZ36&gt;1,'Referencia Parámetros'!$D$23,"NO APLICA")))),"")</f>
        <v/>
      </c>
      <c r="HB36" s="240" t="str">
        <f t="shared" si="145"/>
        <v/>
      </c>
      <c r="HC36" s="241">
        <f t="shared" si="146"/>
        <v>0</v>
      </c>
      <c r="HD36" s="234">
        <f t="shared" si="216"/>
        <v>0</v>
      </c>
      <c r="HE36" s="234">
        <f t="shared" si="147"/>
        <v>0</v>
      </c>
      <c r="HF36" s="234">
        <f t="shared" si="217"/>
        <v>0</v>
      </c>
      <c r="HG36" s="242">
        <f t="shared" si="218"/>
        <v>0</v>
      </c>
      <c r="HI36" s="234">
        <f t="shared" si="219"/>
        <v>24</v>
      </c>
      <c r="HJ36" s="235" t="str">
        <f t="shared" si="148"/>
        <v/>
      </c>
      <c r="HK36" s="236" t="str">
        <f>IFERROR(+VLOOKUP(HJ36,'Referencia Parámetros'!$A$2:$B$18,2),"")</f>
        <v/>
      </c>
      <c r="HL36" s="1"/>
      <c r="HM36" s="1"/>
      <c r="HN36" s="136" t="str">
        <f t="shared" si="76"/>
        <v>Completar</v>
      </c>
      <c r="HO36" s="134"/>
      <c r="HP36" s="134"/>
      <c r="HQ36" s="134"/>
      <c r="HR36" s="136" t="str">
        <f t="shared" si="77"/>
        <v>Completar</v>
      </c>
      <c r="HS36" s="137" t="str">
        <f t="shared" si="78"/>
        <v>Completar</v>
      </c>
      <c r="HT36" s="137" t="str">
        <f t="shared" si="79"/>
        <v>Completar</v>
      </c>
      <c r="HU36" s="135"/>
      <c r="HV36" s="136" t="str">
        <f t="shared" si="80"/>
        <v>Completar</v>
      </c>
      <c r="HW36" s="237">
        <f t="shared" si="220"/>
        <v>0</v>
      </c>
      <c r="HX36" s="238">
        <f t="shared" si="221"/>
        <v>0</v>
      </c>
      <c r="HY36" s="239" t="str">
        <f>IFERROR(IF(HX36&gt;20*HK36,'Referencia Parámetros'!$D$20,IF(HX36&gt;10*HK36,'Referencia Parámetros'!$D$21,IF(HX36&gt;5*HK36,'Referencia Parámetros'!$D$22, IF(HX36&gt;1,'Referencia Parámetros'!$D$23,"NO APLICA")))),"")</f>
        <v/>
      </c>
      <c r="HZ36" s="240" t="str">
        <f t="shared" si="150"/>
        <v/>
      </c>
      <c r="IA36" s="241">
        <f t="shared" si="151"/>
        <v>0</v>
      </c>
      <c r="IB36" s="234">
        <f t="shared" si="222"/>
        <v>0</v>
      </c>
      <c r="IC36" s="234">
        <f t="shared" si="152"/>
        <v>0</v>
      </c>
      <c r="ID36" s="234">
        <f t="shared" si="223"/>
        <v>0</v>
      </c>
      <c r="IE36" s="242">
        <f t="shared" si="224"/>
        <v>0</v>
      </c>
      <c r="IG36" s="234">
        <f t="shared" si="225"/>
        <v>24</v>
      </c>
      <c r="IH36" s="235" t="str">
        <f t="shared" si="153"/>
        <v/>
      </c>
      <c r="II36" s="236" t="str">
        <f>IFERROR(+VLOOKUP(IH36,'Referencia Parámetros'!$A$2:$B$18,2),"")</f>
        <v/>
      </c>
      <c r="IJ36" s="1"/>
      <c r="IK36" s="1"/>
      <c r="IL36" s="136" t="str">
        <f t="shared" si="85"/>
        <v>Completar</v>
      </c>
      <c r="IM36" s="134"/>
      <c r="IN36" s="134"/>
      <c r="IO36" s="134"/>
      <c r="IP36" s="136" t="str">
        <f t="shared" si="86"/>
        <v>Completar</v>
      </c>
      <c r="IQ36" s="137" t="str">
        <f t="shared" si="87"/>
        <v>Completar</v>
      </c>
      <c r="IR36" s="137" t="str">
        <f t="shared" si="88"/>
        <v>Completar</v>
      </c>
      <c r="IS36" s="135"/>
      <c r="IT36" s="136" t="str">
        <f t="shared" si="89"/>
        <v>Completar</v>
      </c>
      <c r="IU36" s="237">
        <f t="shared" si="226"/>
        <v>0</v>
      </c>
      <c r="IV36" s="238">
        <f t="shared" si="227"/>
        <v>0</v>
      </c>
      <c r="IW36" s="239" t="str">
        <f>IFERROR(IF(IV36&gt;20*II36,'Referencia Parámetros'!$D$20,IF(IV36&gt;10*II36,'Referencia Parámetros'!$D$21,IF(IV36&gt;5*II36,'Referencia Parámetros'!$D$22, IF(IV36&gt;1,'Referencia Parámetros'!$D$23,"NO APLICA")))),"")</f>
        <v/>
      </c>
      <c r="IX36" s="240" t="str">
        <f t="shared" si="155"/>
        <v/>
      </c>
      <c r="IY36" s="241">
        <f t="shared" si="156"/>
        <v>0</v>
      </c>
      <c r="IZ36" s="234">
        <f t="shared" si="228"/>
        <v>0</v>
      </c>
      <c r="JA36" s="234">
        <f t="shared" si="157"/>
        <v>0</v>
      </c>
      <c r="JB36" s="234">
        <f t="shared" si="229"/>
        <v>0</v>
      </c>
      <c r="JC36" s="242">
        <f t="shared" si="230"/>
        <v>0</v>
      </c>
      <c r="JD36" s="198"/>
      <c r="JE36" s="234">
        <f t="shared" si="231"/>
        <v>24</v>
      </c>
      <c r="JF36" s="235" t="str">
        <f t="shared" si="158"/>
        <v/>
      </c>
      <c r="JG36" s="236" t="str">
        <f>IFERROR(+VLOOKUP(JF36,'Referencia Parámetros'!$A$2:$B$18,2),"")</f>
        <v/>
      </c>
      <c r="JH36" s="1"/>
      <c r="JI36" s="1"/>
      <c r="JJ36" s="136" t="str">
        <f t="shared" si="94"/>
        <v>Completar</v>
      </c>
      <c r="JK36" s="134"/>
      <c r="JL36" s="134"/>
      <c r="JM36" s="134"/>
      <c r="JN36" s="136" t="str">
        <f t="shared" si="95"/>
        <v>Completar</v>
      </c>
      <c r="JO36" s="137" t="str">
        <f t="shared" si="96"/>
        <v>Completar</v>
      </c>
      <c r="JP36" s="137" t="str">
        <f t="shared" si="97"/>
        <v>Completar</v>
      </c>
      <c r="JQ36" s="135"/>
      <c r="JR36" s="136" t="str">
        <f t="shared" si="98"/>
        <v>Completar</v>
      </c>
      <c r="JS36" s="237">
        <f t="shared" si="232"/>
        <v>0</v>
      </c>
      <c r="JT36" s="238">
        <f t="shared" si="233"/>
        <v>0</v>
      </c>
      <c r="JU36" s="239" t="str">
        <f>IFERROR(IF(JT36&gt;20*JG36,'Referencia Parámetros'!$D$20,IF(JT36&gt;10*JG36,'Referencia Parámetros'!$D$21,IF(JT36&gt;5*JG36,'Referencia Parámetros'!$D$22, IF(JT36&gt;1,'Referencia Parámetros'!$D$23,"NO APLICA")))),"")</f>
        <v/>
      </c>
      <c r="JV36" s="240" t="str">
        <f t="shared" si="160"/>
        <v/>
      </c>
      <c r="JW36" s="241">
        <f t="shared" si="161"/>
        <v>0</v>
      </c>
      <c r="JX36" s="234">
        <f t="shared" si="234"/>
        <v>0</v>
      </c>
      <c r="JY36" s="234">
        <f t="shared" si="162"/>
        <v>0</v>
      </c>
      <c r="JZ36" s="234">
        <f t="shared" si="235"/>
        <v>0</v>
      </c>
      <c r="KA36" s="242">
        <f t="shared" si="236"/>
        <v>0</v>
      </c>
      <c r="LN36" s="244">
        <v>2</v>
      </c>
    </row>
    <row r="37" spans="1:326" x14ac:dyDescent="0.25">
      <c r="A37" s="234">
        <f t="shared" si="163"/>
        <v>25</v>
      </c>
      <c r="B37" s="235" t="str">
        <f t="shared" si="164"/>
        <v/>
      </c>
      <c r="C37" s="236" t="str">
        <f>+IFERROR(VLOOKUP(B37,'Referencia Parámetros'!$A$2:$B$18,2),"")</f>
        <v/>
      </c>
      <c r="D37" s="1"/>
      <c r="E37" s="1"/>
      <c r="F37" s="136" t="str">
        <f>IFERROR(+VLOOKUP(D37,'Año 2'!JH$13:JJ$112,3,FALSE),"Completar")</f>
        <v>Completar</v>
      </c>
      <c r="G37" s="134"/>
      <c r="H37" s="134"/>
      <c r="I37" s="134"/>
      <c r="J37" s="136" t="str">
        <f>+IFERROR(VLOOKUP(D37,'Año 2'!JH$13:JR$112,7,0),"Completar")</f>
        <v>Completar</v>
      </c>
      <c r="K37" s="137" t="str">
        <f>IFERROR(VLOOKUP(D37,'Año 2'!JH$13:JR$112,8,FALSE),"Completar")</f>
        <v>Completar</v>
      </c>
      <c r="L37" s="137" t="str">
        <f>IFERROR(VLOOKUP(D37,'Año 2'!JH$13:JR$112,9,FALSE),"Completar")</f>
        <v>Completar</v>
      </c>
      <c r="M37" s="135"/>
      <c r="N37" s="136" t="str">
        <f>IFERROR(VLOOKUP(D37,'Año 2'!JH$13:JR$112,11,FALSE),"Completar")</f>
        <v>Completar</v>
      </c>
      <c r="O37" s="237">
        <f t="shared" si="165"/>
        <v>0</v>
      </c>
      <c r="P37" s="238">
        <f t="shared" si="166"/>
        <v>0</v>
      </c>
      <c r="Q37" s="239" t="str">
        <f>IFERROR(IF(P37&gt;20*C37,'Referencia Parámetros'!$D$20,IF(P37&gt;10*C37,'Referencia Parámetros'!$D$21,IF(P37&gt;5*C37,'Referencia Parámetros'!$D$22, IF(P37&gt;1,'Referencia Parámetros'!$D$23,"NO APLICA")))),"")</f>
        <v/>
      </c>
      <c r="R37" s="240" t="str">
        <f t="shared" si="105"/>
        <v/>
      </c>
      <c r="S37" s="241">
        <f t="shared" si="106"/>
        <v>0</v>
      </c>
      <c r="T37" s="234">
        <f t="shared" si="167"/>
        <v>0</v>
      </c>
      <c r="U37" s="234">
        <f t="shared" si="107"/>
        <v>0</v>
      </c>
      <c r="V37" s="234">
        <f t="shared" si="168"/>
        <v>0</v>
      </c>
      <c r="W37" s="242">
        <f t="shared" si="169"/>
        <v>0</v>
      </c>
      <c r="Y37" s="234">
        <f t="shared" si="170"/>
        <v>25</v>
      </c>
      <c r="Z37" s="235" t="str">
        <f t="shared" si="108"/>
        <v/>
      </c>
      <c r="AA37" s="236" t="str">
        <f>IFERROR(+VLOOKUP(Z37,'Referencia Parámetros'!$A$2:$B$18,2),"")</f>
        <v/>
      </c>
      <c r="AB37" s="1"/>
      <c r="AC37" s="1"/>
      <c r="AD37" s="136" t="str">
        <f t="shared" si="4"/>
        <v>Completar</v>
      </c>
      <c r="AE37" s="134"/>
      <c r="AF37" s="134"/>
      <c r="AG37" s="134"/>
      <c r="AH37" s="136" t="str">
        <f t="shared" si="5"/>
        <v>Completar</v>
      </c>
      <c r="AI37" s="137" t="str">
        <f t="shared" si="6"/>
        <v>Completar</v>
      </c>
      <c r="AJ37" s="137" t="str">
        <f t="shared" si="7"/>
        <v>Completar</v>
      </c>
      <c r="AK37" s="135"/>
      <c r="AL37" s="136" t="str">
        <f t="shared" si="8"/>
        <v>Completar</v>
      </c>
      <c r="AM37" s="237">
        <f t="shared" si="171"/>
        <v>0</v>
      </c>
      <c r="AN37" s="238">
        <f t="shared" si="172"/>
        <v>0</v>
      </c>
      <c r="AO37" s="239" t="str">
        <f>IFERROR(IF(AN37&gt;20*AA37,'Referencia Parámetros'!$D$20,IF(AN37&gt;10*AA37,'Referencia Parámetros'!$D$21,IF(AN37&gt;5*AA37,'Referencia Parámetros'!$D$22, IF(AN37&gt;1,'Referencia Parámetros'!$D$23,"NO APLICA")))),"")</f>
        <v/>
      </c>
      <c r="AP37" s="240" t="str">
        <f t="shared" si="110"/>
        <v/>
      </c>
      <c r="AQ37" s="241">
        <f t="shared" si="111"/>
        <v>0</v>
      </c>
      <c r="AR37" s="234">
        <f t="shared" si="173"/>
        <v>0</v>
      </c>
      <c r="AS37" s="234">
        <f t="shared" si="112"/>
        <v>0</v>
      </c>
      <c r="AT37" s="234">
        <f t="shared" si="174"/>
        <v>0</v>
      </c>
      <c r="AU37" s="242">
        <f t="shared" si="175"/>
        <v>0</v>
      </c>
      <c r="AW37" s="234">
        <f t="shared" si="176"/>
        <v>25</v>
      </c>
      <c r="AX37" s="235" t="str">
        <f t="shared" si="113"/>
        <v/>
      </c>
      <c r="AY37" s="236" t="str">
        <f>IFERROR(+VLOOKUP(AX37,'Referencia Parámetros'!$A$2:$B$18,2),"")</f>
        <v/>
      </c>
      <c r="AZ37" s="1"/>
      <c r="BA37" s="1"/>
      <c r="BB37" s="136" t="str">
        <f t="shared" si="13"/>
        <v>Completar</v>
      </c>
      <c r="BC37" s="134"/>
      <c r="BD37" s="134"/>
      <c r="BE37" s="134"/>
      <c r="BF37" s="136" t="str">
        <f t="shared" si="14"/>
        <v>Completar</v>
      </c>
      <c r="BG37" s="137" t="str">
        <f t="shared" si="15"/>
        <v>Completar</v>
      </c>
      <c r="BH37" s="137" t="str">
        <f t="shared" si="16"/>
        <v>Completar</v>
      </c>
      <c r="BI37" s="135"/>
      <c r="BJ37" s="136" t="str">
        <f t="shared" si="17"/>
        <v>Completar</v>
      </c>
      <c r="BK37" s="237">
        <f t="shared" si="177"/>
        <v>0</v>
      </c>
      <c r="BL37" s="238">
        <f t="shared" si="178"/>
        <v>0</v>
      </c>
      <c r="BM37" s="239" t="str">
        <f>IFERROR(IF(BL37&gt;20*AY37,'Referencia Parámetros'!$D$20,IF(BL37&gt;10*AY37,'Referencia Parámetros'!$D$21,IF(BL37&gt;5*AY37,'Referencia Parámetros'!$D$22, IF(BL37&gt;1,'Referencia Parámetros'!$D$23,"NO APLICA")))),"")</f>
        <v/>
      </c>
      <c r="BN37" s="240" t="str">
        <f t="shared" si="115"/>
        <v/>
      </c>
      <c r="BO37" s="241">
        <f t="shared" si="116"/>
        <v>0</v>
      </c>
      <c r="BP37" s="234">
        <f t="shared" si="179"/>
        <v>0</v>
      </c>
      <c r="BQ37" s="234">
        <f t="shared" si="117"/>
        <v>0</v>
      </c>
      <c r="BR37" s="234">
        <f t="shared" si="180"/>
        <v>0</v>
      </c>
      <c r="BS37" s="242">
        <f t="shared" si="181"/>
        <v>0</v>
      </c>
      <c r="BU37" s="234">
        <f t="shared" si="182"/>
        <v>25</v>
      </c>
      <c r="BV37" s="235" t="str">
        <f t="shared" si="118"/>
        <v/>
      </c>
      <c r="BW37" s="236" t="str">
        <f>IFERROR(+VLOOKUP(BV37,'Referencia Parámetros'!$A$2:$B$18,2),"")</f>
        <v/>
      </c>
      <c r="BX37" s="1"/>
      <c r="BY37" s="1"/>
      <c r="BZ37" s="136" t="str">
        <f t="shared" si="22"/>
        <v>Completar</v>
      </c>
      <c r="CA37" s="134"/>
      <c r="CB37" s="134"/>
      <c r="CC37" s="134"/>
      <c r="CD37" s="136" t="str">
        <f t="shared" si="23"/>
        <v>Completar</v>
      </c>
      <c r="CE37" s="137" t="str">
        <f t="shared" si="24"/>
        <v>Completar</v>
      </c>
      <c r="CF37" s="137" t="str">
        <f t="shared" si="25"/>
        <v>Completar</v>
      </c>
      <c r="CG37" s="135"/>
      <c r="CH37" s="136" t="str">
        <f t="shared" si="26"/>
        <v>Completar</v>
      </c>
      <c r="CI37" s="237">
        <f t="shared" si="183"/>
        <v>0</v>
      </c>
      <c r="CJ37" s="238">
        <f t="shared" si="184"/>
        <v>0</v>
      </c>
      <c r="CK37" s="239" t="str">
        <f>IFERROR(IF(CJ37&gt;20*BW37,'Referencia Parámetros'!$D$20,IF(CJ37&gt;10*BW37,'Referencia Parámetros'!$D$21,IF(CJ37&gt;5*BW37,'Referencia Parámetros'!$D$22, IF(CJ37&gt;1,'Referencia Parámetros'!$D$23,"NO APLICA")))),"")</f>
        <v/>
      </c>
      <c r="CL37" s="240" t="str">
        <f t="shared" si="120"/>
        <v/>
      </c>
      <c r="CM37" s="241">
        <f t="shared" si="121"/>
        <v>0</v>
      </c>
      <c r="CN37" s="234">
        <f t="shared" si="185"/>
        <v>0</v>
      </c>
      <c r="CO37" s="234">
        <f t="shared" si="122"/>
        <v>0</v>
      </c>
      <c r="CP37" s="234">
        <f t="shared" si="186"/>
        <v>0</v>
      </c>
      <c r="CQ37" s="242">
        <f t="shared" si="187"/>
        <v>0</v>
      </c>
      <c r="CS37" s="234">
        <f t="shared" si="188"/>
        <v>25</v>
      </c>
      <c r="CT37" s="235" t="str">
        <f t="shared" si="123"/>
        <v/>
      </c>
      <c r="CU37" s="236" t="str">
        <f>IFERROR(+VLOOKUP(CT37,'Referencia Parámetros'!$A$2:$B$18,2),"")</f>
        <v/>
      </c>
      <c r="CV37" s="1"/>
      <c r="CW37" s="1"/>
      <c r="CX37" s="136" t="str">
        <f t="shared" si="31"/>
        <v>Completar</v>
      </c>
      <c r="CY37" s="134"/>
      <c r="CZ37" s="134"/>
      <c r="DA37" s="134"/>
      <c r="DB37" s="136" t="str">
        <f t="shared" si="32"/>
        <v>Completar</v>
      </c>
      <c r="DC37" s="137" t="str">
        <f t="shared" si="33"/>
        <v>Completar</v>
      </c>
      <c r="DD37" s="137" t="str">
        <f t="shared" si="34"/>
        <v>Completar</v>
      </c>
      <c r="DE37" s="135"/>
      <c r="DF37" s="136" t="str">
        <f t="shared" si="35"/>
        <v>Completar</v>
      </c>
      <c r="DG37" s="237">
        <f t="shared" si="189"/>
        <v>0</v>
      </c>
      <c r="DH37" s="238">
        <f t="shared" si="190"/>
        <v>0</v>
      </c>
      <c r="DI37" s="239" t="str">
        <f>IFERROR(IF(DH37&gt;20*CU37,'Referencia Parámetros'!$D$20,IF(DH37&gt;10*CU37,'Referencia Parámetros'!$D$21,IF(DH37&gt;5*CU37,'Referencia Parámetros'!$D$22, IF(DH37&gt;1,'Referencia Parámetros'!$D$23,"NO APLICA")))),"")</f>
        <v/>
      </c>
      <c r="DJ37" s="240" t="str">
        <f t="shared" si="125"/>
        <v/>
      </c>
      <c r="DK37" s="241">
        <f t="shared" si="126"/>
        <v>0</v>
      </c>
      <c r="DL37" s="234">
        <f t="shared" si="191"/>
        <v>0</v>
      </c>
      <c r="DM37" s="234">
        <f t="shared" si="127"/>
        <v>0</v>
      </c>
      <c r="DN37" s="234">
        <f t="shared" si="192"/>
        <v>0</v>
      </c>
      <c r="DO37" s="242">
        <f t="shared" si="193"/>
        <v>0</v>
      </c>
      <c r="DQ37" s="234">
        <f t="shared" si="194"/>
        <v>25</v>
      </c>
      <c r="DR37" s="235" t="str">
        <f t="shared" si="128"/>
        <v/>
      </c>
      <c r="DS37" s="236" t="str">
        <f>IFERROR(+VLOOKUP(DR37,'Referencia Parámetros'!$A$2:$B$18,2),"")</f>
        <v/>
      </c>
      <c r="DT37" s="1"/>
      <c r="DU37" s="1"/>
      <c r="DV37" s="136" t="str">
        <f t="shared" si="40"/>
        <v>Completar</v>
      </c>
      <c r="DW37" s="134"/>
      <c r="DX37" s="134"/>
      <c r="DY37" s="134"/>
      <c r="DZ37" s="136" t="str">
        <f t="shared" si="41"/>
        <v>Completar</v>
      </c>
      <c r="EA37" s="137" t="str">
        <f t="shared" si="42"/>
        <v>Completar</v>
      </c>
      <c r="EB37" s="137" t="str">
        <f t="shared" si="43"/>
        <v>Completar</v>
      </c>
      <c r="EC37" s="135"/>
      <c r="ED37" s="136" t="str">
        <f t="shared" si="44"/>
        <v>Completar</v>
      </c>
      <c r="EE37" s="237">
        <f t="shared" si="195"/>
        <v>0</v>
      </c>
      <c r="EF37" s="238">
        <f t="shared" si="196"/>
        <v>0</v>
      </c>
      <c r="EG37" s="239" t="str">
        <f>IFERROR(IF(EF37&gt;20*DS37,'Referencia Parámetros'!$D$20,IF(EF37&gt;10*DS37,'Referencia Parámetros'!$D$21,IF(EF37&gt;5*DS37,'Referencia Parámetros'!$D$22, IF(EF37&gt;1,'Referencia Parámetros'!$D$23,"NO APLICA")))),"")</f>
        <v/>
      </c>
      <c r="EH37" s="240" t="str">
        <f t="shared" si="130"/>
        <v/>
      </c>
      <c r="EI37" s="241">
        <f t="shared" si="131"/>
        <v>0</v>
      </c>
      <c r="EJ37" s="234">
        <f t="shared" si="197"/>
        <v>0</v>
      </c>
      <c r="EK37" s="234">
        <f t="shared" si="132"/>
        <v>0</v>
      </c>
      <c r="EL37" s="234">
        <f t="shared" si="198"/>
        <v>0</v>
      </c>
      <c r="EM37" s="242">
        <f t="shared" si="199"/>
        <v>0</v>
      </c>
      <c r="EO37" s="234">
        <f t="shared" si="200"/>
        <v>25</v>
      </c>
      <c r="EP37" s="235" t="str">
        <f t="shared" si="133"/>
        <v/>
      </c>
      <c r="EQ37" s="236" t="str">
        <f>IFERROR(+VLOOKUP(EP37,'Referencia Parámetros'!$A$2:$B$18,2),"")</f>
        <v/>
      </c>
      <c r="ER37" s="1"/>
      <c r="ES37" s="1"/>
      <c r="ET37" s="136" t="str">
        <f t="shared" si="49"/>
        <v>Completar</v>
      </c>
      <c r="EU37" s="134"/>
      <c r="EV37" s="134"/>
      <c r="EW37" s="134"/>
      <c r="EX37" s="136" t="str">
        <f t="shared" si="50"/>
        <v>Completar</v>
      </c>
      <c r="EY37" s="137" t="str">
        <f t="shared" si="51"/>
        <v>Completar</v>
      </c>
      <c r="EZ37" s="137" t="str">
        <f t="shared" si="52"/>
        <v>Completar</v>
      </c>
      <c r="FA37" s="135"/>
      <c r="FB37" s="136" t="str">
        <f t="shared" si="53"/>
        <v>Completar</v>
      </c>
      <c r="FC37" s="237">
        <f t="shared" si="201"/>
        <v>0</v>
      </c>
      <c r="FD37" s="238">
        <f t="shared" si="202"/>
        <v>0</v>
      </c>
      <c r="FE37" s="239" t="str">
        <f>IFERROR(IF(FD37&gt;20*EQ37,'Referencia Parámetros'!$D$20,IF(FD37&gt;10*EQ37,'Referencia Parámetros'!$D$21,IF(FD37&gt;5*EQ37,'Referencia Parámetros'!$D$22, IF(FD37&gt;1,'Referencia Parámetros'!$D$23,"NO APLICA")))),"")</f>
        <v/>
      </c>
      <c r="FF37" s="240" t="str">
        <f t="shared" si="135"/>
        <v/>
      </c>
      <c r="FG37" s="241">
        <f t="shared" si="136"/>
        <v>0</v>
      </c>
      <c r="FH37" s="234">
        <f t="shared" si="203"/>
        <v>0</v>
      </c>
      <c r="FI37" s="234">
        <f t="shared" si="137"/>
        <v>0</v>
      </c>
      <c r="FJ37" s="234">
        <f t="shared" si="204"/>
        <v>0</v>
      </c>
      <c r="FK37" s="242">
        <f t="shared" si="205"/>
        <v>0</v>
      </c>
      <c r="FM37" s="234">
        <f t="shared" si="206"/>
        <v>25</v>
      </c>
      <c r="FN37" s="235" t="str">
        <f t="shared" si="138"/>
        <v/>
      </c>
      <c r="FO37" s="236" t="str">
        <f>IFERROR(+VLOOKUP(FN37,'Referencia Parámetros'!$A$2:$B$18,2),"")</f>
        <v/>
      </c>
      <c r="FP37" s="1"/>
      <c r="FQ37" s="1"/>
      <c r="FR37" s="136" t="str">
        <f t="shared" si="58"/>
        <v>Completar</v>
      </c>
      <c r="FS37" s="134"/>
      <c r="FT37" s="134"/>
      <c r="FU37" s="134"/>
      <c r="FV37" s="136" t="str">
        <f t="shared" si="59"/>
        <v>Completar</v>
      </c>
      <c r="FW37" s="137" t="str">
        <f t="shared" si="60"/>
        <v>Completar</v>
      </c>
      <c r="FX37" s="137" t="str">
        <f t="shared" si="61"/>
        <v>Completar</v>
      </c>
      <c r="FY37" s="135"/>
      <c r="FZ37" s="136" t="str">
        <f t="shared" si="62"/>
        <v>Completar</v>
      </c>
      <c r="GA37" s="237">
        <f t="shared" si="207"/>
        <v>0</v>
      </c>
      <c r="GB37" s="238">
        <f t="shared" si="208"/>
        <v>0</v>
      </c>
      <c r="GC37" s="239" t="e">
        <f>IF(GB37&gt;20*FO37,'Referencia Parámetros'!$D$20,IF(GB37&gt;10*FO37,'Referencia Parámetros'!$D$21,IF(GB37&gt;5*FO37,'Referencia Parámetros'!$D$22, IF(GB37&gt;1,'Referencia Parámetros'!$D$23,"NO APLICA"))))</f>
        <v>#VALUE!</v>
      </c>
      <c r="GD37" s="240" t="e">
        <f t="shared" si="209"/>
        <v>#VALUE!</v>
      </c>
      <c r="GE37" s="241">
        <f t="shared" si="141"/>
        <v>0</v>
      </c>
      <c r="GF37" s="234">
        <f t="shared" si="210"/>
        <v>0</v>
      </c>
      <c r="GG37" s="234">
        <f t="shared" si="142"/>
        <v>0</v>
      </c>
      <c r="GH37" s="234">
        <f t="shared" si="211"/>
        <v>0</v>
      </c>
      <c r="GI37" s="242">
        <f t="shared" si="212"/>
        <v>0</v>
      </c>
      <c r="GK37" s="234">
        <f t="shared" si="213"/>
        <v>25</v>
      </c>
      <c r="GL37" s="235" t="str">
        <f t="shared" si="143"/>
        <v/>
      </c>
      <c r="GM37" s="236" t="str">
        <f>IFERROR(+VLOOKUP(GL37,'Referencia Parámetros'!$A$2:$B$18,2),"")</f>
        <v/>
      </c>
      <c r="GN37" s="1"/>
      <c r="GO37" s="1"/>
      <c r="GP37" s="136" t="str">
        <f t="shared" si="67"/>
        <v>Completar</v>
      </c>
      <c r="GQ37" s="134"/>
      <c r="GR37" s="134"/>
      <c r="GS37" s="134"/>
      <c r="GT37" s="136" t="str">
        <f t="shared" si="68"/>
        <v>Completar</v>
      </c>
      <c r="GU37" s="137" t="str">
        <f t="shared" si="69"/>
        <v>Completar</v>
      </c>
      <c r="GV37" s="137" t="str">
        <f t="shared" si="70"/>
        <v>Completar</v>
      </c>
      <c r="GW37" s="135"/>
      <c r="GX37" s="136" t="str">
        <f t="shared" si="71"/>
        <v>Completar</v>
      </c>
      <c r="GY37" s="237">
        <f t="shared" si="214"/>
        <v>0</v>
      </c>
      <c r="GZ37" s="238">
        <f t="shared" si="215"/>
        <v>0</v>
      </c>
      <c r="HA37" s="239" t="str">
        <f>IFERROR(IF(GZ37&gt;20*GM37,'Referencia Parámetros'!$D$20,IF(GZ37&gt;10*GM37,'Referencia Parámetros'!$D$21,IF(GZ37&gt;5*GM37,'Referencia Parámetros'!$D$22, IF(GZ37&gt;1,'Referencia Parámetros'!$D$23,"NO APLICA")))),"")</f>
        <v/>
      </c>
      <c r="HB37" s="240" t="str">
        <f t="shared" si="145"/>
        <v/>
      </c>
      <c r="HC37" s="241">
        <f t="shared" si="146"/>
        <v>0</v>
      </c>
      <c r="HD37" s="234">
        <f t="shared" si="216"/>
        <v>0</v>
      </c>
      <c r="HE37" s="234">
        <f t="shared" si="147"/>
        <v>0</v>
      </c>
      <c r="HF37" s="234">
        <f t="shared" si="217"/>
        <v>0</v>
      </c>
      <c r="HG37" s="242">
        <f t="shared" si="218"/>
        <v>0</v>
      </c>
      <c r="HI37" s="234">
        <f t="shared" si="219"/>
        <v>25</v>
      </c>
      <c r="HJ37" s="235" t="str">
        <f t="shared" si="148"/>
        <v/>
      </c>
      <c r="HK37" s="236" t="str">
        <f>IFERROR(+VLOOKUP(HJ37,'Referencia Parámetros'!$A$2:$B$18,2),"")</f>
        <v/>
      </c>
      <c r="HL37" s="1"/>
      <c r="HM37" s="1"/>
      <c r="HN37" s="136" t="str">
        <f t="shared" si="76"/>
        <v>Completar</v>
      </c>
      <c r="HO37" s="134"/>
      <c r="HP37" s="134"/>
      <c r="HQ37" s="134"/>
      <c r="HR37" s="136" t="str">
        <f t="shared" si="77"/>
        <v>Completar</v>
      </c>
      <c r="HS37" s="137" t="str">
        <f t="shared" si="78"/>
        <v>Completar</v>
      </c>
      <c r="HT37" s="137" t="str">
        <f t="shared" si="79"/>
        <v>Completar</v>
      </c>
      <c r="HU37" s="135"/>
      <c r="HV37" s="136" t="str">
        <f t="shared" si="80"/>
        <v>Completar</v>
      </c>
      <c r="HW37" s="237">
        <f t="shared" si="220"/>
        <v>0</v>
      </c>
      <c r="HX37" s="238">
        <f t="shared" si="221"/>
        <v>0</v>
      </c>
      <c r="HY37" s="239" t="str">
        <f>IFERROR(IF(HX37&gt;20*HK37,'Referencia Parámetros'!$D$20,IF(HX37&gt;10*HK37,'Referencia Parámetros'!$D$21,IF(HX37&gt;5*HK37,'Referencia Parámetros'!$D$22, IF(HX37&gt;1,'Referencia Parámetros'!$D$23,"NO APLICA")))),"")</f>
        <v/>
      </c>
      <c r="HZ37" s="240" t="str">
        <f t="shared" si="150"/>
        <v/>
      </c>
      <c r="IA37" s="241">
        <f t="shared" si="151"/>
        <v>0</v>
      </c>
      <c r="IB37" s="234">
        <f t="shared" si="222"/>
        <v>0</v>
      </c>
      <c r="IC37" s="234">
        <f t="shared" si="152"/>
        <v>0</v>
      </c>
      <c r="ID37" s="234">
        <f t="shared" si="223"/>
        <v>0</v>
      </c>
      <c r="IE37" s="242">
        <f t="shared" si="224"/>
        <v>0</v>
      </c>
      <c r="IG37" s="234">
        <f t="shared" si="225"/>
        <v>25</v>
      </c>
      <c r="IH37" s="235" t="str">
        <f t="shared" si="153"/>
        <v/>
      </c>
      <c r="II37" s="236" t="str">
        <f>IFERROR(+VLOOKUP(IH37,'Referencia Parámetros'!$A$2:$B$18,2),"")</f>
        <v/>
      </c>
      <c r="IJ37" s="1"/>
      <c r="IK37" s="1"/>
      <c r="IL37" s="136" t="str">
        <f t="shared" si="85"/>
        <v>Completar</v>
      </c>
      <c r="IM37" s="134"/>
      <c r="IN37" s="134"/>
      <c r="IO37" s="134"/>
      <c r="IP37" s="136" t="str">
        <f t="shared" si="86"/>
        <v>Completar</v>
      </c>
      <c r="IQ37" s="137" t="str">
        <f t="shared" si="87"/>
        <v>Completar</v>
      </c>
      <c r="IR37" s="137" t="str">
        <f t="shared" si="88"/>
        <v>Completar</v>
      </c>
      <c r="IS37" s="135"/>
      <c r="IT37" s="136" t="str">
        <f t="shared" si="89"/>
        <v>Completar</v>
      </c>
      <c r="IU37" s="237">
        <f t="shared" si="226"/>
        <v>0</v>
      </c>
      <c r="IV37" s="238">
        <f t="shared" si="227"/>
        <v>0</v>
      </c>
      <c r="IW37" s="239" t="str">
        <f>IFERROR(IF(IV37&gt;20*II37,'Referencia Parámetros'!$D$20,IF(IV37&gt;10*II37,'Referencia Parámetros'!$D$21,IF(IV37&gt;5*II37,'Referencia Parámetros'!$D$22, IF(IV37&gt;1,'Referencia Parámetros'!$D$23,"NO APLICA")))),"")</f>
        <v/>
      </c>
      <c r="IX37" s="240" t="str">
        <f t="shared" si="155"/>
        <v/>
      </c>
      <c r="IY37" s="241">
        <f t="shared" si="156"/>
        <v>0</v>
      </c>
      <c r="IZ37" s="234">
        <f t="shared" si="228"/>
        <v>0</v>
      </c>
      <c r="JA37" s="234">
        <f t="shared" si="157"/>
        <v>0</v>
      </c>
      <c r="JB37" s="234">
        <f t="shared" si="229"/>
        <v>0</v>
      </c>
      <c r="JC37" s="242">
        <f t="shared" si="230"/>
        <v>0</v>
      </c>
      <c r="JD37" s="198"/>
      <c r="JE37" s="234">
        <f t="shared" si="231"/>
        <v>25</v>
      </c>
      <c r="JF37" s="235" t="str">
        <f t="shared" si="158"/>
        <v/>
      </c>
      <c r="JG37" s="236" t="str">
        <f>IFERROR(+VLOOKUP(JF37,'Referencia Parámetros'!$A$2:$B$18,2),"")</f>
        <v/>
      </c>
      <c r="JH37" s="1"/>
      <c r="JI37" s="1"/>
      <c r="JJ37" s="136" t="str">
        <f t="shared" si="94"/>
        <v>Completar</v>
      </c>
      <c r="JK37" s="134"/>
      <c r="JL37" s="134"/>
      <c r="JM37" s="134"/>
      <c r="JN37" s="136" t="str">
        <f t="shared" si="95"/>
        <v>Completar</v>
      </c>
      <c r="JO37" s="137" t="str">
        <f t="shared" si="96"/>
        <v>Completar</v>
      </c>
      <c r="JP37" s="137" t="str">
        <f t="shared" si="97"/>
        <v>Completar</v>
      </c>
      <c r="JQ37" s="135"/>
      <c r="JR37" s="136" t="str">
        <f t="shared" si="98"/>
        <v>Completar</v>
      </c>
      <c r="JS37" s="237">
        <f t="shared" si="232"/>
        <v>0</v>
      </c>
      <c r="JT37" s="238">
        <f t="shared" si="233"/>
        <v>0</v>
      </c>
      <c r="JU37" s="239" t="str">
        <f>IFERROR(IF(JT37&gt;20*JG37,'Referencia Parámetros'!$D$20,IF(JT37&gt;10*JG37,'Referencia Parámetros'!$D$21,IF(JT37&gt;5*JG37,'Referencia Parámetros'!$D$22, IF(JT37&gt;1,'Referencia Parámetros'!$D$23,"NO APLICA")))),"")</f>
        <v/>
      </c>
      <c r="JV37" s="240" t="str">
        <f t="shared" si="160"/>
        <v/>
      </c>
      <c r="JW37" s="241">
        <f t="shared" si="161"/>
        <v>0</v>
      </c>
      <c r="JX37" s="234">
        <f t="shared" si="234"/>
        <v>0</v>
      </c>
      <c r="JY37" s="234">
        <f t="shared" si="162"/>
        <v>0</v>
      </c>
      <c r="JZ37" s="234">
        <f t="shared" si="235"/>
        <v>0</v>
      </c>
      <c r="KA37" s="242">
        <f t="shared" si="236"/>
        <v>0</v>
      </c>
      <c r="LN37" s="244">
        <v>2</v>
      </c>
    </row>
    <row r="38" spans="1:326" x14ac:dyDescent="0.25">
      <c r="A38" s="234">
        <f t="shared" si="163"/>
        <v>26</v>
      </c>
      <c r="B38" s="235" t="str">
        <f t="shared" si="164"/>
        <v/>
      </c>
      <c r="C38" s="236" t="str">
        <f>+IFERROR(VLOOKUP(B38,'Referencia Parámetros'!$A$2:$B$18,2),"")</f>
        <v/>
      </c>
      <c r="D38" s="1"/>
      <c r="E38" s="1"/>
      <c r="F38" s="136" t="str">
        <f>IFERROR(+VLOOKUP(D38,'Año 2'!JH$13:JJ$112,3,FALSE),"Completar")</f>
        <v>Completar</v>
      </c>
      <c r="G38" s="134"/>
      <c r="H38" s="134"/>
      <c r="I38" s="134"/>
      <c r="J38" s="136" t="str">
        <f>+IFERROR(VLOOKUP(D38,'Año 2'!JH$13:JR$112,7,0),"Completar")</f>
        <v>Completar</v>
      </c>
      <c r="K38" s="137" t="str">
        <f>IFERROR(VLOOKUP(D38,'Año 2'!JH$13:JR$112,8,FALSE),"Completar")</f>
        <v>Completar</v>
      </c>
      <c r="L38" s="137" t="str">
        <f>IFERROR(VLOOKUP(D38,'Año 2'!JH$13:JR$112,9,FALSE),"Completar")</f>
        <v>Completar</v>
      </c>
      <c r="M38" s="135"/>
      <c r="N38" s="136" t="str">
        <f>IFERROR(VLOOKUP(D38,'Año 2'!JH$13:JR$112,11,FALSE),"Completar")</f>
        <v>Completar</v>
      </c>
      <c r="O38" s="237">
        <f t="shared" si="165"/>
        <v>0</v>
      </c>
      <c r="P38" s="238">
        <f t="shared" si="166"/>
        <v>0</v>
      </c>
      <c r="Q38" s="239" t="str">
        <f>IFERROR(IF(P38&gt;20*C38,'Referencia Parámetros'!$D$20,IF(P38&gt;10*C38,'Referencia Parámetros'!$D$21,IF(P38&gt;5*C38,'Referencia Parámetros'!$D$22, IF(P38&gt;1,'Referencia Parámetros'!$D$23,"NO APLICA")))),"")</f>
        <v/>
      </c>
      <c r="R38" s="240" t="str">
        <f t="shared" si="105"/>
        <v/>
      </c>
      <c r="S38" s="241">
        <f t="shared" si="106"/>
        <v>0</v>
      </c>
      <c r="T38" s="234">
        <f t="shared" si="167"/>
        <v>0</v>
      </c>
      <c r="U38" s="234">
        <f t="shared" si="107"/>
        <v>0</v>
      </c>
      <c r="V38" s="234">
        <f t="shared" si="168"/>
        <v>0</v>
      </c>
      <c r="W38" s="242">
        <f t="shared" si="169"/>
        <v>0</v>
      </c>
      <c r="Y38" s="234">
        <f t="shared" si="170"/>
        <v>26</v>
      </c>
      <c r="Z38" s="235" t="str">
        <f t="shared" si="108"/>
        <v/>
      </c>
      <c r="AA38" s="236" t="str">
        <f>IFERROR(+VLOOKUP(Z38,'Referencia Parámetros'!$A$2:$B$18,2),"")</f>
        <v/>
      </c>
      <c r="AB38" s="1"/>
      <c r="AC38" s="1"/>
      <c r="AD38" s="136" t="str">
        <f t="shared" si="4"/>
        <v>Completar</v>
      </c>
      <c r="AE38" s="134"/>
      <c r="AF38" s="134"/>
      <c r="AG38" s="134"/>
      <c r="AH38" s="136" t="str">
        <f t="shared" si="5"/>
        <v>Completar</v>
      </c>
      <c r="AI38" s="137" t="str">
        <f t="shared" si="6"/>
        <v>Completar</v>
      </c>
      <c r="AJ38" s="137" t="str">
        <f t="shared" si="7"/>
        <v>Completar</v>
      </c>
      <c r="AK38" s="135"/>
      <c r="AL38" s="136" t="str">
        <f t="shared" si="8"/>
        <v>Completar</v>
      </c>
      <c r="AM38" s="237">
        <f t="shared" si="171"/>
        <v>0</v>
      </c>
      <c r="AN38" s="238">
        <f t="shared" si="172"/>
        <v>0</v>
      </c>
      <c r="AO38" s="239" t="str">
        <f>IFERROR(IF(AN38&gt;20*AA38,'Referencia Parámetros'!$D$20,IF(AN38&gt;10*AA38,'Referencia Parámetros'!$D$21,IF(AN38&gt;5*AA38,'Referencia Parámetros'!$D$22, IF(AN38&gt;1,'Referencia Parámetros'!$D$23,"NO APLICA")))),"")</f>
        <v/>
      </c>
      <c r="AP38" s="240" t="str">
        <f t="shared" si="110"/>
        <v/>
      </c>
      <c r="AQ38" s="241">
        <f t="shared" si="111"/>
        <v>0</v>
      </c>
      <c r="AR38" s="234">
        <f t="shared" si="173"/>
        <v>0</v>
      </c>
      <c r="AS38" s="234">
        <f t="shared" si="112"/>
        <v>0</v>
      </c>
      <c r="AT38" s="234">
        <f t="shared" si="174"/>
        <v>0</v>
      </c>
      <c r="AU38" s="242">
        <f t="shared" si="175"/>
        <v>0</v>
      </c>
      <c r="AW38" s="234">
        <f t="shared" si="176"/>
        <v>26</v>
      </c>
      <c r="AX38" s="235" t="str">
        <f t="shared" si="113"/>
        <v/>
      </c>
      <c r="AY38" s="236" t="str">
        <f>IFERROR(+VLOOKUP(AX38,'Referencia Parámetros'!$A$2:$B$18,2),"")</f>
        <v/>
      </c>
      <c r="AZ38" s="1"/>
      <c r="BA38" s="1"/>
      <c r="BB38" s="136" t="str">
        <f t="shared" si="13"/>
        <v>Completar</v>
      </c>
      <c r="BC38" s="134"/>
      <c r="BD38" s="134"/>
      <c r="BE38" s="134"/>
      <c r="BF38" s="136" t="str">
        <f t="shared" si="14"/>
        <v>Completar</v>
      </c>
      <c r="BG38" s="137" t="str">
        <f t="shared" si="15"/>
        <v>Completar</v>
      </c>
      <c r="BH38" s="137" t="str">
        <f t="shared" si="16"/>
        <v>Completar</v>
      </c>
      <c r="BI38" s="135"/>
      <c r="BJ38" s="136" t="str">
        <f t="shared" si="17"/>
        <v>Completar</v>
      </c>
      <c r="BK38" s="237">
        <f t="shared" si="177"/>
        <v>0</v>
      </c>
      <c r="BL38" s="238">
        <f t="shared" si="178"/>
        <v>0</v>
      </c>
      <c r="BM38" s="239" t="str">
        <f>IFERROR(IF(BL38&gt;20*AY38,'Referencia Parámetros'!$D$20,IF(BL38&gt;10*AY38,'Referencia Parámetros'!$D$21,IF(BL38&gt;5*AY38,'Referencia Parámetros'!$D$22, IF(BL38&gt;1,'Referencia Parámetros'!$D$23,"NO APLICA")))),"")</f>
        <v/>
      </c>
      <c r="BN38" s="240" t="str">
        <f t="shared" si="115"/>
        <v/>
      </c>
      <c r="BO38" s="241">
        <f t="shared" si="116"/>
        <v>0</v>
      </c>
      <c r="BP38" s="234">
        <f t="shared" si="179"/>
        <v>0</v>
      </c>
      <c r="BQ38" s="234">
        <f t="shared" si="117"/>
        <v>0</v>
      </c>
      <c r="BR38" s="234">
        <f t="shared" si="180"/>
        <v>0</v>
      </c>
      <c r="BS38" s="242">
        <f t="shared" si="181"/>
        <v>0</v>
      </c>
      <c r="BU38" s="234">
        <f t="shared" si="182"/>
        <v>26</v>
      </c>
      <c r="BV38" s="235" t="str">
        <f t="shared" si="118"/>
        <v/>
      </c>
      <c r="BW38" s="236" t="str">
        <f>IFERROR(+VLOOKUP(BV38,'Referencia Parámetros'!$A$2:$B$18,2),"")</f>
        <v/>
      </c>
      <c r="BX38" s="1"/>
      <c r="BY38" s="1"/>
      <c r="BZ38" s="136" t="str">
        <f t="shared" si="22"/>
        <v>Completar</v>
      </c>
      <c r="CA38" s="134"/>
      <c r="CB38" s="134"/>
      <c r="CC38" s="134"/>
      <c r="CD38" s="136" t="str">
        <f t="shared" si="23"/>
        <v>Completar</v>
      </c>
      <c r="CE38" s="137" t="str">
        <f t="shared" si="24"/>
        <v>Completar</v>
      </c>
      <c r="CF38" s="137" t="str">
        <f t="shared" si="25"/>
        <v>Completar</v>
      </c>
      <c r="CG38" s="135"/>
      <c r="CH38" s="136" t="str">
        <f t="shared" si="26"/>
        <v>Completar</v>
      </c>
      <c r="CI38" s="237">
        <f t="shared" si="183"/>
        <v>0</v>
      </c>
      <c r="CJ38" s="238">
        <f t="shared" si="184"/>
        <v>0</v>
      </c>
      <c r="CK38" s="239" t="str">
        <f>IFERROR(IF(CJ38&gt;20*BW38,'Referencia Parámetros'!$D$20,IF(CJ38&gt;10*BW38,'Referencia Parámetros'!$D$21,IF(CJ38&gt;5*BW38,'Referencia Parámetros'!$D$22, IF(CJ38&gt;1,'Referencia Parámetros'!$D$23,"NO APLICA")))),"")</f>
        <v/>
      </c>
      <c r="CL38" s="240" t="str">
        <f t="shared" si="120"/>
        <v/>
      </c>
      <c r="CM38" s="241">
        <f t="shared" si="121"/>
        <v>0</v>
      </c>
      <c r="CN38" s="234">
        <f t="shared" si="185"/>
        <v>0</v>
      </c>
      <c r="CO38" s="234">
        <f t="shared" si="122"/>
        <v>0</v>
      </c>
      <c r="CP38" s="234">
        <f t="shared" si="186"/>
        <v>0</v>
      </c>
      <c r="CQ38" s="242">
        <f t="shared" si="187"/>
        <v>0</v>
      </c>
      <c r="CS38" s="234">
        <f t="shared" si="188"/>
        <v>26</v>
      </c>
      <c r="CT38" s="235" t="str">
        <f t="shared" si="123"/>
        <v/>
      </c>
      <c r="CU38" s="236" t="str">
        <f>IFERROR(+VLOOKUP(CT38,'Referencia Parámetros'!$A$2:$B$18,2),"")</f>
        <v/>
      </c>
      <c r="CV38" s="1"/>
      <c r="CW38" s="1"/>
      <c r="CX38" s="136" t="str">
        <f t="shared" si="31"/>
        <v>Completar</v>
      </c>
      <c r="CY38" s="134"/>
      <c r="CZ38" s="134"/>
      <c r="DA38" s="134"/>
      <c r="DB38" s="136" t="str">
        <f t="shared" si="32"/>
        <v>Completar</v>
      </c>
      <c r="DC38" s="137" t="str">
        <f t="shared" si="33"/>
        <v>Completar</v>
      </c>
      <c r="DD38" s="137" t="str">
        <f t="shared" si="34"/>
        <v>Completar</v>
      </c>
      <c r="DE38" s="135"/>
      <c r="DF38" s="136" t="str">
        <f t="shared" si="35"/>
        <v>Completar</v>
      </c>
      <c r="DG38" s="237">
        <f t="shared" si="189"/>
        <v>0</v>
      </c>
      <c r="DH38" s="238">
        <f t="shared" si="190"/>
        <v>0</v>
      </c>
      <c r="DI38" s="239" t="str">
        <f>IFERROR(IF(DH38&gt;20*CU38,'Referencia Parámetros'!$D$20,IF(DH38&gt;10*CU38,'Referencia Parámetros'!$D$21,IF(DH38&gt;5*CU38,'Referencia Parámetros'!$D$22, IF(DH38&gt;1,'Referencia Parámetros'!$D$23,"NO APLICA")))),"")</f>
        <v/>
      </c>
      <c r="DJ38" s="240" t="str">
        <f t="shared" si="125"/>
        <v/>
      </c>
      <c r="DK38" s="241">
        <f t="shared" si="126"/>
        <v>0</v>
      </c>
      <c r="DL38" s="234">
        <f t="shared" si="191"/>
        <v>0</v>
      </c>
      <c r="DM38" s="234">
        <f t="shared" si="127"/>
        <v>0</v>
      </c>
      <c r="DN38" s="234">
        <f t="shared" si="192"/>
        <v>0</v>
      </c>
      <c r="DO38" s="242">
        <f t="shared" si="193"/>
        <v>0</v>
      </c>
      <c r="DQ38" s="234">
        <f t="shared" si="194"/>
        <v>26</v>
      </c>
      <c r="DR38" s="235" t="str">
        <f t="shared" si="128"/>
        <v/>
      </c>
      <c r="DS38" s="236" t="str">
        <f>IFERROR(+VLOOKUP(DR38,'Referencia Parámetros'!$A$2:$B$18,2),"")</f>
        <v/>
      </c>
      <c r="DT38" s="1"/>
      <c r="DU38" s="1"/>
      <c r="DV38" s="136" t="str">
        <f t="shared" si="40"/>
        <v>Completar</v>
      </c>
      <c r="DW38" s="134"/>
      <c r="DX38" s="134"/>
      <c r="DY38" s="134"/>
      <c r="DZ38" s="136" t="str">
        <f t="shared" si="41"/>
        <v>Completar</v>
      </c>
      <c r="EA38" s="137" t="str">
        <f t="shared" si="42"/>
        <v>Completar</v>
      </c>
      <c r="EB38" s="137" t="str">
        <f t="shared" si="43"/>
        <v>Completar</v>
      </c>
      <c r="EC38" s="135"/>
      <c r="ED38" s="136" t="str">
        <f t="shared" si="44"/>
        <v>Completar</v>
      </c>
      <c r="EE38" s="237">
        <f t="shared" si="195"/>
        <v>0</v>
      </c>
      <c r="EF38" s="238">
        <f t="shared" si="196"/>
        <v>0</v>
      </c>
      <c r="EG38" s="239" t="str">
        <f>IFERROR(IF(EF38&gt;20*DS38,'Referencia Parámetros'!$D$20,IF(EF38&gt;10*DS38,'Referencia Parámetros'!$D$21,IF(EF38&gt;5*DS38,'Referencia Parámetros'!$D$22, IF(EF38&gt;1,'Referencia Parámetros'!$D$23,"NO APLICA")))),"")</f>
        <v/>
      </c>
      <c r="EH38" s="240" t="str">
        <f t="shared" si="130"/>
        <v/>
      </c>
      <c r="EI38" s="241">
        <f t="shared" si="131"/>
        <v>0</v>
      </c>
      <c r="EJ38" s="234">
        <f t="shared" si="197"/>
        <v>0</v>
      </c>
      <c r="EK38" s="234">
        <f t="shared" si="132"/>
        <v>0</v>
      </c>
      <c r="EL38" s="234">
        <f t="shared" si="198"/>
        <v>0</v>
      </c>
      <c r="EM38" s="242">
        <f t="shared" si="199"/>
        <v>0</v>
      </c>
      <c r="EO38" s="234">
        <f t="shared" si="200"/>
        <v>26</v>
      </c>
      <c r="EP38" s="235" t="str">
        <f t="shared" si="133"/>
        <v/>
      </c>
      <c r="EQ38" s="236" t="str">
        <f>IFERROR(+VLOOKUP(EP38,'Referencia Parámetros'!$A$2:$B$18,2),"")</f>
        <v/>
      </c>
      <c r="ER38" s="1"/>
      <c r="ES38" s="1"/>
      <c r="ET38" s="136" t="str">
        <f t="shared" si="49"/>
        <v>Completar</v>
      </c>
      <c r="EU38" s="134"/>
      <c r="EV38" s="134"/>
      <c r="EW38" s="134"/>
      <c r="EX38" s="136" t="str">
        <f t="shared" si="50"/>
        <v>Completar</v>
      </c>
      <c r="EY38" s="137" t="str">
        <f t="shared" si="51"/>
        <v>Completar</v>
      </c>
      <c r="EZ38" s="137" t="str">
        <f t="shared" si="52"/>
        <v>Completar</v>
      </c>
      <c r="FA38" s="135"/>
      <c r="FB38" s="136" t="str">
        <f t="shared" si="53"/>
        <v>Completar</v>
      </c>
      <c r="FC38" s="237">
        <f t="shared" si="201"/>
        <v>0</v>
      </c>
      <c r="FD38" s="238">
        <f t="shared" si="202"/>
        <v>0</v>
      </c>
      <c r="FE38" s="239" t="str">
        <f>IFERROR(IF(FD38&gt;20*EQ38,'Referencia Parámetros'!$D$20,IF(FD38&gt;10*EQ38,'Referencia Parámetros'!$D$21,IF(FD38&gt;5*EQ38,'Referencia Parámetros'!$D$22, IF(FD38&gt;1,'Referencia Parámetros'!$D$23,"NO APLICA")))),"")</f>
        <v/>
      </c>
      <c r="FF38" s="240" t="str">
        <f t="shared" si="135"/>
        <v/>
      </c>
      <c r="FG38" s="241">
        <f t="shared" si="136"/>
        <v>0</v>
      </c>
      <c r="FH38" s="234">
        <f t="shared" si="203"/>
        <v>0</v>
      </c>
      <c r="FI38" s="234">
        <f t="shared" si="137"/>
        <v>0</v>
      </c>
      <c r="FJ38" s="234">
        <f t="shared" si="204"/>
        <v>0</v>
      </c>
      <c r="FK38" s="242">
        <f t="shared" si="205"/>
        <v>0</v>
      </c>
      <c r="FM38" s="234">
        <f t="shared" si="206"/>
        <v>26</v>
      </c>
      <c r="FN38" s="235" t="str">
        <f t="shared" si="138"/>
        <v/>
      </c>
      <c r="FO38" s="236" t="str">
        <f>IFERROR(+VLOOKUP(FN38,'Referencia Parámetros'!$A$2:$B$18,2),"")</f>
        <v/>
      </c>
      <c r="FP38" s="1"/>
      <c r="FQ38" s="1"/>
      <c r="FR38" s="136" t="str">
        <f t="shared" si="58"/>
        <v>Completar</v>
      </c>
      <c r="FS38" s="134"/>
      <c r="FT38" s="134"/>
      <c r="FU38" s="134"/>
      <c r="FV38" s="136" t="str">
        <f t="shared" si="59"/>
        <v>Completar</v>
      </c>
      <c r="FW38" s="137" t="str">
        <f t="shared" si="60"/>
        <v>Completar</v>
      </c>
      <c r="FX38" s="137" t="str">
        <f t="shared" si="61"/>
        <v>Completar</v>
      </c>
      <c r="FY38" s="135"/>
      <c r="FZ38" s="136" t="str">
        <f t="shared" si="62"/>
        <v>Completar</v>
      </c>
      <c r="GA38" s="237">
        <f t="shared" si="207"/>
        <v>0</v>
      </c>
      <c r="GB38" s="238">
        <f t="shared" si="208"/>
        <v>0</v>
      </c>
      <c r="GC38" s="239" t="e">
        <f>IF(GB38&gt;20*FO38,'Referencia Parámetros'!$D$20,IF(GB38&gt;10*FO38,'Referencia Parámetros'!$D$21,IF(GB38&gt;5*FO38,'Referencia Parámetros'!$D$22, IF(GB38&gt;1,'Referencia Parámetros'!$D$23,"NO APLICA"))))</f>
        <v>#VALUE!</v>
      </c>
      <c r="GD38" s="240" t="e">
        <f t="shared" si="209"/>
        <v>#VALUE!</v>
      </c>
      <c r="GE38" s="241">
        <f t="shared" si="141"/>
        <v>0</v>
      </c>
      <c r="GF38" s="234">
        <f t="shared" si="210"/>
        <v>0</v>
      </c>
      <c r="GG38" s="234">
        <f t="shared" si="142"/>
        <v>0</v>
      </c>
      <c r="GH38" s="234">
        <f t="shared" si="211"/>
        <v>0</v>
      </c>
      <c r="GI38" s="242">
        <f t="shared" si="212"/>
        <v>0</v>
      </c>
      <c r="GK38" s="234">
        <f t="shared" si="213"/>
        <v>26</v>
      </c>
      <c r="GL38" s="235" t="str">
        <f t="shared" si="143"/>
        <v/>
      </c>
      <c r="GM38" s="236" t="str">
        <f>IFERROR(+VLOOKUP(GL38,'Referencia Parámetros'!$A$2:$B$18,2),"")</f>
        <v/>
      </c>
      <c r="GN38" s="1"/>
      <c r="GO38" s="1"/>
      <c r="GP38" s="136" t="str">
        <f t="shared" si="67"/>
        <v>Completar</v>
      </c>
      <c r="GQ38" s="134"/>
      <c r="GR38" s="134"/>
      <c r="GS38" s="134"/>
      <c r="GT38" s="136" t="str">
        <f t="shared" si="68"/>
        <v>Completar</v>
      </c>
      <c r="GU38" s="137" t="str">
        <f t="shared" si="69"/>
        <v>Completar</v>
      </c>
      <c r="GV38" s="137" t="str">
        <f t="shared" si="70"/>
        <v>Completar</v>
      </c>
      <c r="GW38" s="135"/>
      <c r="GX38" s="136" t="str">
        <f t="shared" si="71"/>
        <v>Completar</v>
      </c>
      <c r="GY38" s="237">
        <f t="shared" si="214"/>
        <v>0</v>
      </c>
      <c r="GZ38" s="238">
        <f t="shared" si="215"/>
        <v>0</v>
      </c>
      <c r="HA38" s="239" t="str">
        <f>IFERROR(IF(GZ38&gt;20*GM38,'Referencia Parámetros'!$D$20,IF(GZ38&gt;10*GM38,'Referencia Parámetros'!$D$21,IF(GZ38&gt;5*GM38,'Referencia Parámetros'!$D$22, IF(GZ38&gt;1,'Referencia Parámetros'!$D$23,"NO APLICA")))),"")</f>
        <v/>
      </c>
      <c r="HB38" s="240" t="str">
        <f t="shared" si="145"/>
        <v/>
      </c>
      <c r="HC38" s="241">
        <f t="shared" si="146"/>
        <v>0</v>
      </c>
      <c r="HD38" s="234">
        <f t="shared" si="216"/>
        <v>0</v>
      </c>
      <c r="HE38" s="234">
        <f t="shared" si="147"/>
        <v>0</v>
      </c>
      <c r="HF38" s="234">
        <f t="shared" si="217"/>
        <v>0</v>
      </c>
      <c r="HG38" s="242">
        <f t="shared" si="218"/>
        <v>0</v>
      </c>
      <c r="HI38" s="234">
        <f t="shared" si="219"/>
        <v>26</v>
      </c>
      <c r="HJ38" s="235" t="str">
        <f t="shared" si="148"/>
        <v/>
      </c>
      <c r="HK38" s="236" t="str">
        <f>IFERROR(+VLOOKUP(HJ38,'Referencia Parámetros'!$A$2:$B$18,2),"")</f>
        <v/>
      </c>
      <c r="HL38" s="1"/>
      <c r="HM38" s="1"/>
      <c r="HN38" s="136" t="str">
        <f t="shared" si="76"/>
        <v>Completar</v>
      </c>
      <c r="HO38" s="134"/>
      <c r="HP38" s="134"/>
      <c r="HQ38" s="134"/>
      <c r="HR38" s="136" t="str">
        <f t="shared" si="77"/>
        <v>Completar</v>
      </c>
      <c r="HS38" s="137" t="str">
        <f t="shared" si="78"/>
        <v>Completar</v>
      </c>
      <c r="HT38" s="137" t="str">
        <f t="shared" si="79"/>
        <v>Completar</v>
      </c>
      <c r="HU38" s="135"/>
      <c r="HV38" s="136" t="str">
        <f t="shared" si="80"/>
        <v>Completar</v>
      </c>
      <c r="HW38" s="237">
        <f t="shared" si="220"/>
        <v>0</v>
      </c>
      <c r="HX38" s="238">
        <f t="shared" si="221"/>
        <v>0</v>
      </c>
      <c r="HY38" s="239" t="str">
        <f>IFERROR(IF(HX38&gt;20*HK38,'Referencia Parámetros'!$D$20,IF(HX38&gt;10*HK38,'Referencia Parámetros'!$D$21,IF(HX38&gt;5*HK38,'Referencia Parámetros'!$D$22, IF(HX38&gt;1,'Referencia Parámetros'!$D$23,"NO APLICA")))),"")</f>
        <v/>
      </c>
      <c r="HZ38" s="240" t="str">
        <f t="shared" si="150"/>
        <v/>
      </c>
      <c r="IA38" s="241">
        <f t="shared" si="151"/>
        <v>0</v>
      </c>
      <c r="IB38" s="234">
        <f t="shared" si="222"/>
        <v>0</v>
      </c>
      <c r="IC38" s="234">
        <f t="shared" si="152"/>
        <v>0</v>
      </c>
      <c r="ID38" s="234">
        <f t="shared" si="223"/>
        <v>0</v>
      </c>
      <c r="IE38" s="242">
        <f t="shared" si="224"/>
        <v>0</v>
      </c>
      <c r="IG38" s="234">
        <f t="shared" si="225"/>
        <v>26</v>
      </c>
      <c r="IH38" s="235" t="str">
        <f t="shared" si="153"/>
        <v/>
      </c>
      <c r="II38" s="236" t="str">
        <f>IFERROR(+VLOOKUP(IH38,'Referencia Parámetros'!$A$2:$B$18,2),"")</f>
        <v/>
      </c>
      <c r="IJ38" s="1"/>
      <c r="IK38" s="1"/>
      <c r="IL38" s="136" t="str">
        <f t="shared" si="85"/>
        <v>Completar</v>
      </c>
      <c r="IM38" s="134"/>
      <c r="IN38" s="134"/>
      <c r="IO38" s="134"/>
      <c r="IP38" s="136" t="str">
        <f t="shared" si="86"/>
        <v>Completar</v>
      </c>
      <c r="IQ38" s="137" t="str">
        <f t="shared" si="87"/>
        <v>Completar</v>
      </c>
      <c r="IR38" s="137" t="str">
        <f t="shared" si="88"/>
        <v>Completar</v>
      </c>
      <c r="IS38" s="135"/>
      <c r="IT38" s="136" t="str">
        <f t="shared" si="89"/>
        <v>Completar</v>
      </c>
      <c r="IU38" s="237">
        <f t="shared" si="226"/>
        <v>0</v>
      </c>
      <c r="IV38" s="238">
        <f t="shared" si="227"/>
        <v>0</v>
      </c>
      <c r="IW38" s="239" t="str">
        <f>IFERROR(IF(IV38&gt;20*II38,'Referencia Parámetros'!$D$20,IF(IV38&gt;10*II38,'Referencia Parámetros'!$D$21,IF(IV38&gt;5*II38,'Referencia Parámetros'!$D$22, IF(IV38&gt;1,'Referencia Parámetros'!$D$23,"NO APLICA")))),"")</f>
        <v/>
      </c>
      <c r="IX38" s="240" t="str">
        <f t="shared" si="155"/>
        <v/>
      </c>
      <c r="IY38" s="241">
        <f t="shared" si="156"/>
        <v>0</v>
      </c>
      <c r="IZ38" s="234">
        <f t="shared" si="228"/>
        <v>0</v>
      </c>
      <c r="JA38" s="234">
        <f t="shared" si="157"/>
        <v>0</v>
      </c>
      <c r="JB38" s="234">
        <f t="shared" si="229"/>
        <v>0</v>
      </c>
      <c r="JC38" s="242">
        <f t="shared" si="230"/>
        <v>0</v>
      </c>
      <c r="JD38" s="198"/>
      <c r="JE38" s="234">
        <f t="shared" si="231"/>
        <v>26</v>
      </c>
      <c r="JF38" s="235" t="str">
        <f t="shared" si="158"/>
        <v/>
      </c>
      <c r="JG38" s="236" t="str">
        <f>IFERROR(+VLOOKUP(JF38,'Referencia Parámetros'!$A$2:$B$18,2),"")</f>
        <v/>
      </c>
      <c r="JH38" s="1"/>
      <c r="JI38" s="1"/>
      <c r="JJ38" s="136" t="str">
        <f t="shared" si="94"/>
        <v>Completar</v>
      </c>
      <c r="JK38" s="134"/>
      <c r="JL38" s="134"/>
      <c r="JM38" s="134"/>
      <c r="JN38" s="136" t="str">
        <f t="shared" si="95"/>
        <v>Completar</v>
      </c>
      <c r="JO38" s="137" t="str">
        <f t="shared" si="96"/>
        <v>Completar</v>
      </c>
      <c r="JP38" s="137" t="str">
        <f t="shared" si="97"/>
        <v>Completar</v>
      </c>
      <c r="JQ38" s="135"/>
      <c r="JR38" s="136" t="str">
        <f t="shared" si="98"/>
        <v>Completar</v>
      </c>
      <c r="JS38" s="237">
        <f t="shared" si="232"/>
        <v>0</v>
      </c>
      <c r="JT38" s="238">
        <f t="shared" si="233"/>
        <v>0</v>
      </c>
      <c r="JU38" s="239" t="str">
        <f>IFERROR(IF(JT38&gt;20*JG38,'Referencia Parámetros'!$D$20,IF(JT38&gt;10*JG38,'Referencia Parámetros'!$D$21,IF(JT38&gt;5*JG38,'Referencia Parámetros'!$D$22, IF(JT38&gt;1,'Referencia Parámetros'!$D$23,"NO APLICA")))),"")</f>
        <v/>
      </c>
      <c r="JV38" s="240" t="str">
        <f t="shared" si="160"/>
        <v/>
      </c>
      <c r="JW38" s="241">
        <f t="shared" si="161"/>
        <v>0</v>
      </c>
      <c r="JX38" s="234">
        <f t="shared" si="234"/>
        <v>0</v>
      </c>
      <c r="JY38" s="234">
        <f t="shared" si="162"/>
        <v>0</v>
      </c>
      <c r="JZ38" s="234">
        <f t="shared" si="235"/>
        <v>0</v>
      </c>
      <c r="KA38" s="242">
        <f t="shared" si="236"/>
        <v>0</v>
      </c>
      <c r="LN38" s="244">
        <v>2</v>
      </c>
    </row>
    <row r="39" spans="1:326" x14ac:dyDescent="0.25">
      <c r="A39" s="234">
        <f t="shared" si="163"/>
        <v>27</v>
      </c>
      <c r="B39" s="235" t="str">
        <f t="shared" si="164"/>
        <v/>
      </c>
      <c r="C39" s="236" t="str">
        <f>+IFERROR(VLOOKUP(B39,'Referencia Parámetros'!$A$2:$B$18,2),"")</f>
        <v/>
      </c>
      <c r="D39" s="1"/>
      <c r="E39" s="1"/>
      <c r="F39" s="136" t="str">
        <f>IFERROR(+VLOOKUP(D39,'Año 2'!JH$13:JJ$112,3,FALSE),"Completar")</f>
        <v>Completar</v>
      </c>
      <c r="G39" s="134"/>
      <c r="H39" s="134"/>
      <c r="I39" s="134"/>
      <c r="J39" s="136" t="str">
        <f>+IFERROR(VLOOKUP(D39,'Año 2'!JH$13:JR$112,7,0),"Completar")</f>
        <v>Completar</v>
      </c>
      <c r="K39" s="137" t="str">
        <f>IFERROR(VLOOKUP(D39,'Año 2'!JH$13:JR$112,8,FALSE),"Completar")</f>
        <v>Completar</v>
      </c>
      <c r="L39" s="137" t="str">
        <f>IFERROR(VLOOKUP(D39,'Año 2'!JH$13:JR$112,9,FALSE),"Completar")</f>
        <v>Completar</v>
      </c>
      <c r="M39" s="135"/>
      <c r="N39" s="136" t="str">
        <f>IFERROR(VLOOKUP(D39,'Año 2'!JH$13:JR$112,11,FALSE),"Completar")</f>
        <v>Completar</v>
      </c>
      <c r="O39" s="237">
        <f t="shared" si="165"/>
        <v>0</v>
      </c>
      <c r="P39" s="238">
        <f t="shared" si="166"/>
        <v>0</v>
      </c>
      <c r="Q39" s="239" t="str">
        <f>IFERROR(IF(P39&gt;20*C39,'Referencia Parámetros'!$D$20,IF(P39&gt;10*C39,'Referencia Parámetros'!$D$21,IF(P39&gt;5*C39,'Referencia Parámetros'!$D$22, IF(P39&gt;1,'Referencia Parámetros'!$D$23,"NO APLICA")))),"")</f>
        <v/>
      </c>
      <c r="R39" s="240" t="str">
        <f t="shared" si="105"/>
        <v/>
      </c>
      <c r="S39" s="241">
        <f t="shared" si="106"/>
        <v>0</v>
      </c>
      <c r="T39" s="234">
        <f t="shared" si="167"/>
        <v>0</v>
      </c>
      <c r="U39" s="234">
        <f t="shared" si="107"/>
        <v>0</v>
      </c>
      <c r="V39" s="234">
        <f t="shared" si="168"/>
        <v>0</v>
      </c>
      <c r="W39" s="242">
        <f t="shared" si="169"/>
        <v>0</v>
      </c>
      <c r="Y39" s="234">
        <f t="shared" si="170"/>
        <v>27</v>
      </c>
      <c r="Z39" s="235" t="str">
        <f t="shared" si="108"/>
        <v/>
      </c>
      <c r="AA39" s="236" t="str">
        <f>IFERROR(+VLOOKUP(Z39,'Referencia Parámetros'!$A$2:$B$18,2),"")</f>
        <v/>
      </c>
      <c r="AB39" s="1"/>
      <c r="AC39" s="1"/>
      <c r="AD39" s="136" t="str">
        <f t="shared" si="4"/>
        <v>Completar</v>
      </c>
      <c r="AE39" s="134"/>
      <c r="AF39" s="134"/>
      <c r="AG39" s="134"/>
      <c r="AH39" s="136" t="str">
        <f t="shared" si="5"/>
        <v>Completar</v>
      </c>
      <c r="AI39" s="137" t="str">
        <f t="shared" si="6"/>
        <v>Completar</v>
      </c>
      <c r="AJ39" s="137" t="str">
        <f t="shared" si="7"/>
        <v>Completar</v>
      </c>
      <c r="AK39" s="135"/>
      <c r="AL39" s="136" t="str">
        <f t="shared" si="8"/>
        <v>Completar</v>
      </c>
      <c r="AM39" s="237">
        <f t="shared" si="171"/>
        <v>0</v>
      </c>
      <c r="AN39" s="238">
        <f t="shared" si="172"/>
        <v>0</v>
      </c>
      <c r="AO39" s="239" t="str">
        <f>IFERROR(IF(AN39&gt;20*AA39,'Referencia Parámetros'!$D$20,IF(AN39&gt;10*AA39,'Referencia Parámetros'!$D$21,IF(AN39&gt;5*AA39,'Referencia Parámetros'!$D$22, IF(AN39&gt;1,'Referencia Parámetros'!$D$23,"NO APLICA")))),"")</f>
        <v/>
      </c>
      <c r="AP39" s="240" t="str">
        <f t="shared" si="110"/>
        <v/>
      </c>
      <c r="AQ39" s="241">
        <f t="shared" si="111"/>
        <v>0</v>
      </c>
      <c r="AR39" s="234">
        <f t="shared" si="173"/>
        <v>0</v>
      </c>
      <c r="AS39" s="234">
        <f t="shared" si="112"/>
        <v>0</v>
      </c>
      <c r="AT39" s="234">
        <f t="shared" si="174"/>
        <v>0</v>
      </c>
      <c r="AU39" s="242">
        <f t="shared" si="175"/>
        <v>0</v>
      </c>
      <c r="AW39" s="234">
        <f t="shared" si="176"/>
        <v>27</v>
      </c>
      <c r="AX39" s="235" t="str">
        <f t="shared" si="113"/>
        <v/>
      </c>
      <c r="AY39" s="236" t="str">
        <f>IFERROR(+VLOOKUP(AX39,'Referencia Parámetros'!$A$2:$B$18,2),"")</f>
        <v/>
      </c>
      <c r="AZ39" s="1"/>
      <c r="BA39" s="1"/>
      <c r="BB39" s="136" t="str">
        <f t="shared" si="13"/>
        <v>Completar</v>
      </c>
      <c r="BC39" s="134"/>
      <c r="BD39" s="134"/>
      <c r="BE39" s="134"/>
      <c r="BF39" s="136" t="str">
        <f t="shared" si="14"/>
        <v>Completar</v>
      </c>
      <c r="BG39" s="137" t="str">
        <f t="shared" si="15"/>
        <v>Completar</v>
      </c>
      <c r="BH39" s="137" t="str">
        <f t="shared" si="16"/>
        <v>Completar</v>
      </c>
      <c r="BI39" s="135"/>
      <c r="BJ39" s="136" t="str">
        <f t="shared" si="17"/>
        <v>Completar</v>
      </c>
      <c r="BK39" s="237">
        <f t="shared" si="177"/>
        <v>0</v>
      </c>
      <c r="BL39" s="238">
        <f t="shared" si="178"/>
        <v>0</v>
      </c>
      <c r="BM39" s="239" t="str">
        <f>IFERROR(IF(BL39&gt;20*AY39,'Referencia Parámetros'!$D$20,IF(BL39&gt;10*AY39,'Referencia Parámetros'!$D$21,IF(BL39&gt;5*AY39,'Referencia Parámetros'!$D$22, IF(BL39&gt;1,'Referencia Parámetros'!$D$23,"NO APLICA")))),"")</f>
        <v/>
      </c>
      <c r="BN39" s="240" t="str">
        <f t="shared" si="115"/>
        <v/>
      </c>
      <c r="BO39" s="241">
        <f t="shared" si="116"/>
        <v>0</v>
      </c>
      <c r="BP39" s="234">
        <f t="shared" si="179"/>
        <v>0</v>
      </c>
      <c r="BQ39" s="234">
        <f t="shared" si="117"/>
        <v>0</v>
      </c>
      <c r="BR39" s="234">
        <f t="shared" si="180"/>
        <v>0</v>
      </c>
      <c r="BS39" s="242">
        <f t="shared" si="181"/>
        <v>0</v>
      </c>
      <c r="BU39" s="234">
        <f t="shared" si="182"/>
        <v>27</v>
      </c>
      <c r="BV39" s="235" t="str">
        <f t="shared" si="118"/>
        <v/>
      </c>
      <c r="BW39" s="236" t="str">
        <f>IFERROR(+VLOOKUP(BV39,'Referencia Parámetros'!$A$2:$B$18,2),"")</f>
        <v/>
      </c>
      <c r="BX39" s="1"/>
      <c r="BY39" s="1"/>
      <c r="BZ39" s="136" t="str">
        <f t="shared" si="22"/>
        <v>Completar</v>
      </c>
      <c r="CA39" s="134"/>
      <c r="CB39" s="134"/>
      <c r="CC39" s="134"/>
      <c r="CD39" s="136" t="str">
        <f t="shared" si="23"/>
        <v>Completar</v>
      </c>
      <c r="CE39" s="137" t="str">
        <f t="shared" si="24"/>
        <v>Completar</v>
      </c>
      <c r="CF39" s="137" t="str">
        <f t="shared" si="25"/>
        <v>Completar</v>
      </c>
      <c r="CG39" s="135"/>
      <c r="CH39" s="136" t="str">
        <f t="shared" si="26"/>
        <v>Completar</v>
      </c>
      <c r="CI39" s="237">
        <f t="shared" si="183"/>
        <v>0</v>
      </c>
      <c r="CJ39" s="238">
        <f t="shared" si="184"/>
        <v>0</v>
      </c>
      <c r="CK39" s="239" t="str">
        <f>IFERROR(IF(CJ39&gt;20*BW39,'Referencia Parámetros'!$D$20,IF(CJ39&gt;10*BW39,'Referencia Parámetros'!$D$21,IF(CJ39&gt;5*BW39,'Referencia Parámetros'!$D$22, IF(CJ39&gt;1,'Referencia Parámetros'!$D$23,"NO APLICA")))),"")</f>
        <v/>
      </c>
      <c r="CL39" s="240" t="str">
        <f t="shared" si="120"/>
        <v/>
      </c>
      <c r="CM39" s="241">
        <f t="shared" si="121"/>
        <v>0</v>
      </c>
      <c r="CN39" s="234">
        <f t="shared" si="185"/>
        <v>0</v>
      </c>
      <c r="CO39" s="234">
        <f t="shared" si="122"/>
        <v>0</v>
      </c>
      <c r="CP39" s="234">
        <f t="shared" si="186"/>
        <v>0</v>
      </c>
      <c r="CQ39" s="242">
        <f t="shared" si="187"/>
        <v>0</v>
      </c>
      <c r="CS39" s="234">
        <f t="shared" si="188"/>
        <v>27</v>
      </c>
      <c r="CT39" s="235" t="str">
        <f t="shared" si="123"/>
        <v/>
      </c>
      <c r="CU39" s="236" t="str">
        <f>IFERROR(+VLOOKUP(CT39,'Referencia Parámetros'!$A$2:$B$18,2),"")</f>
        <v/>
      </c>
      <c r="CV39" s="1"/>
      <c r="CW39" s="1"/>
      <c r="CX39" s="136" t="str">
        <f t="shared" si="31"/>
        <v>Completar</v>
      </c>
      <c r="CY39" s="134"/>
      <c r="CZ39" s="134"/>
      <c r="DA39" s="134"/>
      <c r="DB39" s="136" t="str">
        <f t="shared" si="32"/>
        <v>Completar</v>
      </c>
      <c r="DC39" s="137" t="str">
        <f t="shared" si="33"/>
        <v>Completar</v>
      </c>
      <c r="DD39" s="137" t="str">
        <f t="shared" si="34"/>
        <v>Completar</v>
      </c>
      <c r="DE39" s="135"/>
      <c r="DF39" s="136" t="str">
        <f t="shared" si="35"/>
        <v>Completar</v>
      </c>
      <c r="DG39" s="237">
        <f t="shared" si="189"/>
        <v>0</v>
      </c>
      <c r="DH39" s="238">
        <f t="shared" si="190"/>
        <v>0</v>
      </c>
      <c r="DI39" s="239" t="str">
        <f>IFERROR(IF(DH39&gt;20*CU39,'Referencia Parámetros'!$D$20,IF(DH39&gt;10*CU39,'Referencia Parámetros'!$D$21,IF(DH39&gt;5*CU39,'Referencia Parámetros'!$D$22, IF(DH39&gt;1,'Referencia Parámetros'!$D$23,"NO APLICA")))),"")</f>
        <v/>
      </c>
      <c r="DJ39" s="240" t="str">
        <f t="shared" si="125"/>
        <v/>
      </c>
      <c r="DK39" s="241">
        <f t="shared" si="126"/>
        <v>0</v>
      </c>
      <c r="DL39" s="234">
        <f t="shared" si="191"/>
        <v>0</v>
      </c>
      <c r="DM39" s="234">
        <f t="shared" si="127"/>
        <v>0</v>
      </c>
      <c r="DN39" s="234">
        <f t="shared" si="192"/>
        <v>0</v>
      </c>
      <c r="DO39" s="242">
        <f t="shared" si="193"/>
        <v>0</v>
      </c>
      <c r="DQ39" s="234">
        <f t="shared" si="194"/>
        <v>27</v>
      </c>
      <c r="DR39" s="235" t="str">
        <f t="shared" si="128"/>
        <v/>
      </c>
      <c r="DS39" s="236" t="str">
        <f>IFERROR(+VLOOKUP(DR39,'Referencia Parámetros'!$A$2:$B$18,2),"")</f>
        <v/>
      </c>
      <c r="DT39" s="1"/>
      <c r="DU39" s="1"/>
      <c r="DV39" s="136" t="str">
        <f t="shared" si="40"/>
        <v>Completar</v>
      </c>
      <c r="DW39" s="134"/>
      <c r="DX39" s="134"/>
      <c r="DY39" s="134"/>
      <c r="DZ39" s="136" t="str">
        <f t="shared" si="41"/>
        <v>Completar</v>
      </c>
      <c r="EA39" s="137" t="str">
        <f t="shared" si="42"/>
        <v>Completar</v>
      </c>
      <c r="EB39" s="137" t="str">
        <f t="shared" si="43"/>
        <v>Completar</v>
      </c>
      <c r="EC39" s="135"/>
      <c r="ED39" s="136" t="str">
        <f t="shared" si="44"/>
        <v>Completar</v>
      </c>
      <c r="EE39" s="237">
        <f t="shared" si="195"/>
        <v>0</v>
      </c>
      <c r="EF39" s="238">
        <f t="shared" si="196"/>
        <v>0</v>
      </c>
      <c r="EG39" s="239" t="str">
        <f>IFERROR(IF(EF39&gt;20*DS39,'Referencia Parámetros'!$D$20,IF(EF39&gt;10*DS39,'Referencia Parámetros'!$D$21,IF(EF39&gt;5*DS39,'Referencia Parámetros'!$D$22, IF(EF39&gt;1,'Referencia Parámetros'!$D$23,"NO APLICA")))),"")</f>
        <v/>
      </c>
      <c r="EH39" s="240" t="str">
        <f t="shared" si="130"/>
        <v/>
      </c>
      <c r="EI39" s="241">
        <f t="shared" si="131"/>
        <v>0</v>
      </c>
      <c r="EJ39" s="234">
        <f t="shared" si="197"/>
        <v>0</v>
      </c>
      <c r="EK39" s="234">
        <f t="shared" si="132"/>
        <v>0</v>
      </c>
      <c r="EL39" s="234">
        <f t="shared" si="198"/>
        <v>0</v>
      </c>
      <c r="EM39" s="242">
        <f t="shared" si="199"/>
        <v>0</v>
      </c>
      <c r="EO39" s="234">
        <f t="shared" si="200"/>
        <v>27</v>
      </c>
      <c r="EP39" s="235" t="str">
        <f t="shared" si="133"/>
        <v/>
      </c>
      <c r="EQ39" s="236" t="str">
        <f>IFERROR(+VLOOKUP(EP39,'Referencia Parámetros'!$A$2:$B$18,2),"")</f>
        <v/>
      </c>
      <c r="ER39" s="1"/>
      <c r="ES39" s="1"/>
      <c r="ET39" s="136" t="str">
        <f t="shared" si="49"/>
        <v>Completar</v>
      </c>
      <c r="EU39" s="134"/>
      <c r="EV39" s="134"/>
      <c r="EW39" s="134"/>
      <c r="EX39" s="136" t="str">
        <f t="shared" si="50"/>
        <v>Completar</v>
      </c>
      <c r="EY39" s="137" t="str">
        <f t="shared" si="51"/>
        <v>Completar</v>
      </c>
      <c r="EZ39" s="137" t="str">
        <f t="shared" si="52"/>
        <v>Completar</v>
      </c>
      <c r="FA39" s="135"/>
      <c r="FB39" s="136" t="str">
        <f t="shared" si="53"/>
        <v>Completar</v>
      </c>
      <c r="FC39" s="237">
        <f t="shared" si="201"/>
        <v>0</v>
      </c>
      <c r="FD39" s="238">
        <f t="shared" si="202"/>
        <v>0</v>
      </c>
      <c r="FE39" s="239" t="str">
        <f>IFERROR(IF(FD39&gt;20*EQ39,'Referencia Parámetros'!$D$20,IF(FD39&gt;10*EQ39,'Referencia Parámetros'!$D$21,IF(FD39&gt;5*EQ39,'Referencia Parámetros'!$D$22, IF(FD39&gt;1,'Referencia Parámetros'!$D$23,"NO APLICA")))),"")</f>
        <v/>
      </c>
      <c r="FF39" s="240" t="str">
        <f t="shared" si="135"/>
        <v/>
      </c>
      <c r="FG39" s="241">
        <f t="shared" si="136"/>
        <v>0</v>
      </c>
      <c r="FH39" s="234">
        <f t="shared" si="203"/>
        <v>0</v>
      </c>
      <c r="FI39" s="234">
        <f t="shared" si="137"/>
        <v>0</v>
      </c>
      <c r="FJ39" s="234">
        <f t="shared" si="204"/>
        <v>0</v>
      </c>
      <c r="FK39" s="242">
        <f t="shared" si="205"/>
        <v>0</v>
      </c>
      <c r="FM39" s="234">
        <f t="shared" si="206"/>
        <v>27</v>
      </c>
      <c r="FN39" s="235" t="str">
        <f t="shared" si="138"/>
        <v/>
      </c>
      <c r="FO39" s="236" t="str">
        <f>IFERROR(+VLOOKUP(FN39,'Referencia Parámetros'!$A$2:$B$18,2),"")</f>
        <v/>
      </c>
      <c r="FP39" s="1"/>
      <c r="FQ39" s="1"/>
      <c r="FR39" s="136" t="str">
        <f t="shared" si="58"/>
        <v>Completar</v>
      </c>
      <c r="FS39" s="134"/>
      <c r="FT39" s="134"/>
      <c r="FU39" s="134"/>
      <c r="FV39" s="136" t="str">
        <f t="shared" si="59"/>
        <v>Completar</v>
      </c>
      <c r="FW39" s="137" t="str">
        <f t="shared" si="60"/>
        <v>Completar</v>
      </c>
      <c r="FX39" s="137" t="str">
        <f t="shared" si="61"/>
        <v>Completar</v>
      </c>
      <c r="FY39" s="135"/>
      <c r="FZ39" s="136" t="str">
        <f t="shared" si="62"/>
        <v>Completar</v>
      </c>
      <c r="GA39" s="237">
        <f t="shared" si="207"/>
        <v>0</v>
      </c>
      <c r="GB39" s="238">
        <f t="shared" si="208"/>
        <v>0</v>
      </c>
      <c r="GC39" s="239" t="e">
        <f>IF(GB39&gt;20*FO39,'Referencia Parámetros'!$D$20,IF(GB39&gt;10*FO39,'Referencia Parámetros'!$D$21,IF(GB39&gt;5*FO39,'Referencia Parámetros'!$D$22, IF(GB39&gt;1,'Referencia Parámetros'!$D$23,"NO APLICA"))))</f>
        <v>#VALUE!</v>
      </c>
      <c r="GD39" s="240" t="e">
        <f t="shared" si="209"/>
        <v>#VALUE!</v>
      </c>
      <c r="GE39" s="241">
        <f t="shared" si="141"/>
        <v>0</v>
      </c>
      <c r="GF39" s="234">
        <f t="shared" si="210"/>
        <v>0</v>
      </c>
      <c r="GG39" s="234">
        <f t="shared" si="142"/>
        <v>0</v>
      </c>
      <c r="GH39" s="234">
        <f t="shared" si="211"/>
        <v>0</v>
      </c>
      <c r="GI39" s="242">
        <f t="shared" si="212"/>
        <v>0</v>
      </c>
      <c r="GK39" s="234">
        <f t="shared" si="213"/>
        <v>27</v>
      </c>
      <c r="GL39" s="235" t="str">
        <f t="shared" si="143"/>
        <v/>
      </c>
      <c r="GM39" s="236" t="str">
        <f>IFERROR(+VLOOKUP(GL39,'Referencia Parámetros'!$A$2:$B$18,2),"")</f>
        <v/>
      </c>
      <c r="GN39" s="1"/>
      <c r="GO39" s="1"/>
      <c r="GP39" s="136" t="str">
        <f t="shared" si="67"/>
        <v>Completar</v>
      </c>
      <c r="GQ39" s="134"/>
      <c r="GR39" s="134"/>
      <c r="GS39" s="134"/>
      <c r="GT39" s="136" t="str">
        <f t="shared" si="68"/>
        <v>Completar</v>
      </c>
      <c r="GU39" s="137" t="str">
        <f t="shared" si="69"/>
        <v>Completar</v>
      </c>
      <c r="GV39" s="137" t="str">
        <f t="shared" si="70"/>
        <v>Completar</v>
      </c>
      <c r="GW39" s="135"/>
      <c r="GX39" s="136" t="str">
        <f t="shared" si="71"/>
        <v>Completar</v>
      </c>
      <c r="GY39" s="237">
        <f t="shared" si="214"/>
        <v>0</v>
      </c>
      <c r="GZ39" s="238">
        <f t="shared" si="215"/>
        <v>0</v>
      </c>
      <c r="HA39" s="239" t="str">
        <f>IFERROR(IF(GZ39&gt;20*GM39,'Referencia Parámetros'!$D$20,IF(GZ39&gt;10*GM39,'Referencia Parámetros'!$D$21,IF(GZ39&gt;5*GM39,'Referencia Parámetros'!$D$22, IF(GZ39&gt;1,'Referencia Parámetros'!$D$23,"NO APLICA")))),"")</f>
        <v/>
      </c>
      <c r="HB39" s="240" t="str">
        <f t="shared" si="145"/>
        <v/>
      </c>
      <c r="HC39" s="241">
        <f t="shared" si="146"/>
        <v>0</v>
      </c>
      <c r="HD39" s="234">
        <f t="shared" si="216"/>
        <v>0</v>
      </c>
      <c r="HE39" s="234">
        <f t="shared" si="147"/>
        <v>0</v>
      </c>
      <c r="HF39" s="234">
        <f t="shared" si="217"/>
        <v>0</v>
      </c>
      <c r="HG39" s="242">
        <f t="shared" si="218"/>
        <v>0</v>
      </c>
      <c r="HI39" s="234">
        <f t="shared" si="219"/>
        <v>27</v>
      </c>
      <c r="HJ39" s="235" t="str">
        <f t="shared" si="148"/>
        <v/>
      </c>
      <c r="HK39" s="236" t="str">
        <f>IFERROR(+VLOOKUP(HJ39,'Referencia Parámetros'!$A$2:$B$18,2),"")</f>
        <v/>
      </c>
      <c r="HL39" s="1"/>
      <c r="HM39" s="1"/>
      <c r="HN39" s="136" t="str">
        <f t="shared" si="76"/>
        <v>Completar</v>
      </c>
      <c r="HO39" s="134"/>
      <c r="HP39" s="134"/>
      <c r="HQ39" s="134"/>
      <c r="HR39" s="136" t="str">
        <f t="shared" si="77"/>
        <v>Completar</v>
      </c>
      <c r="HS39" s="137" t="str">
        <f t="shared" si="78"/>
        <v>Completar</v>
      </c>
      <c r="HT39" s="137" t="str">
        <f t="shared" si="79"/>
        <v>Completar</v>
      </c>
      <c r="HU39" s="135"/>
      <c r="HV39" s="136" t="str">
        <f t="shared" si="80"/>
        <v>Completar</v>
      </c>
      <c r="HW39" s="237">
        <f t="shared" si="220"/>
        <v>0</v>
      </c>
      <c r="HX39" s="238">
        <f t="shared" si="221"/>
        <v>0</v>
      </c>
      <c r="HY39" s="239" t="str">
        <f>IFERROR(IF(HX39&gt;20*HK39,'Referencia Parámetros'!$D$20,IF(HX39&gt;10*HK39,'Referencia Parámetros'!$D$21,IF(HX39&gt;5*HK39,'Referencia Parámetros'!$D$22, IF(HX39&gt;1,'Referencia Parámetros'!$D$23,"NO APLICA")))),"")</f>
        <v/>
      </c>
      <c r="HZ39" s="240" t="str">
        <f t="shared" si="150"/>
        <v/>
      </c>
      <c r="IA39" s="241">
        <f t="shared" si="151"/>
        <v>0</v>
      </c>
      <c r="IB39" s="234">
        <f t="shared" si="222"/>
        <v>0</v>
      </c>
      <c r="IC39" s="234">
        <f t="shared" si="152"/>
        <v>0</v>
      </c>
      <c r="ID39" s="234">
        <f t="shared" si="223"/>
        <v>0</v>
      </c>
      <c r="IE39" s="242">
        <f t="shared" si="224"/>
        <v>0</v>
      </c>
      <c r="IG39" s="234">
        <f t="shared" si="225"/>
        <v>27</v>
      </c>
      <c r="IH39" s="235" t="str">
        <f t="shared" si="153"/>
        <v/>
      </c>
      <c r="II39" s="236" t="str">
        <f>IFERROR(+VLOOKUP(IH39,'Referencia Parámetros'!$A$2:$B$18,2),"")</f>
        <v/>
      </c>
      <c r="IJ39" s="1"/>
      <c r="IK39" s="1"/>
      <c r="IL39" s="136" t="str">
        <f t="shared" si="85"/>
        <v>Completar</v>
      </c>
      <c r="IM39" s="134"/>
      <c r="IN39" s="134"/>
      <c r="IO39" s="134"/>
      <c r="IP39" s="136" t="str">
        <f t="shared" si="86"/>
        <v>Completar</v>
      </c>
      <c r="IQ39" s="137" t="str">
        <f t="shared" si="87"/>
        <v>Completar</v>
      </c>
      <c r="IR39" s="137" t="str">
        <f t="shared" si="88"/>
        <v>Completar</v>
      </c>
      <c r="IS39" s="135"/>
      <c r="IT39" s="136" t="str">
        <f t="shared" si="89"/>
        <v>Completar</v>
      </c>
      <c r="IU39" s="237">
        <f t="shared" si="226"/>
        <v>0</v>
      </c>
      <c r="IV39" s="238">
        <f t="shared" si="227"/>
        <v>0</v>
      </c>
      <c r="IW39" s="239" t="str">
        <f>IFERROR(IF(IV39&gt;20*II39,'Referencia Parámetros'!$D$20,IF(IV39&gt;10*II39,'Referencia Parámetros'!$D$21,IF(IV39&gt;5*II39,'Referencia Parámetros'!$D$22, IF(IV39&gt;1,'Referencia Parámetros'!$D$23,"NO APLICA")))),"")</f>
        <v/>
      </c>
      <c r="IX39" s="240" t="str">
        <f t="shared" si="155"/>
        <v/>
      </c>
      <c r="IY39" s="241">
        <f t="shared" si="156"/>
        <v>0</v>
      </c>
      <c r="IZ39" s="234">
        <f t="shared" si="228"/>
        <v>0</v>
      </c>
      <c r="JA39" s="234">
        <f t="shared" si="157"/>
        <v>0</v>
      </c>
      <c r="JB39" s="234">
        <f t="shared" si="229"/>
        <v>0</v>
      </c>
      <c r="JC39" s="242">
        <f t="shared" si="230"/>
        <v>0</v>
      </c>
      <c r="JD39" s="198"/>
      <c r="JE39" s="234">
        <f t="shared" si="231"/>
        <v>27</v>
      </c>
      <c r="JF39" s="235" t="str">
        <f t="shared" si="158"/>
        <v/>
      </c>
      <c r="JG39" s="236" t="str">
        <f>IFERROR(+VLOOKUP(JF39,'Referencia Parámetros'!$A$2:$B$18,2),"")</f>
        <v/>
      </c>
      <c r="JH39" s="1"/>
      <c r="JI39" s="1"/>
      <c r="JJ39" s="136" t="str">
        <f t="shared" si="94"/>
        <v>Completar</v>
      </c>
      <c r="JK39" s="134"/>
      <c r="JL39" s="134"/>
      <c r="JM39" s="134"/>
      <c r="JN39" s="136" t="str">
        <f t="shared" si="95"/>
        <v>Completar</v>
      </c>
      <c r="JO39" s="137" t="str">
        <f t="shared" si="96"/>
        <v>Completar</v>
      </c>
      <c r="JP39" s="137" t="str">
        <f t="shared" si="97"/>
        <v>Completar</v>
      </c>
      <c r="JQ39" s="135"/>
      <c r="JR39" s="136" t="str">
        <f t="shared" si="98"/>
        <v>Completar</v>
      </c>
      <c r="JS39" s="237">
        <f t="shared" si="232"/>
        <v>0</v>
      </c>
      <c r="JT39" s="238">
        <f t="shared" si="233"/>
        <v>0</v>
      </c>
      <c r="JU39" s="239" t="str">
        <f>IFERROR(IF(JT39&gt;20*JG39,'Referencia Parámetros'!$D$20,IF(JT39&gt;10*JG39,'Referencia Parámetros'!$D$21,IF(JT39&gt;5*JG39,'Referencia Parámetros'!$D$22, IF(JT39&gt;1,'Referencia Parámetros'!$D$23,"NO APLICA")))),"")</f>
        <v/>
      </c>
      <c r="JV39" s="240" t="str">
        <f t="shared" si="160"/>
        <v/>
      </c>
      <c r="JW39" s="241">
        <f t="shared" si="161"/>
        <v>0</v>
      </c>
      <c r="JX39" s="234">
        <f t="shared" si="234"/>
        <v>0</v>
      </c>
      <c r="JY39" s="234">
        <f t="shared" si="162"/>
        <v>0</v>
      </c>
      <c r="JZ39" s="234">
        <f t="shared" si="235"/>
        <v>0</v>
      </c>
      <c r="KA39" s="242">
        <f t="shared" si="236"/>
        <v>0</v>
      </c>
      <c r="LN39" s="244">
        <v>2</v>
      </c>
    </row>
    <row r="40" spans="1:326" x14ac:dyDescent="0.25">
      <c r="A40" s="234">
        <f t="shared" si="163"/>
        <v>28</v>
      </c>
      <c r="B40" s="235" t="str">
        <f t="shared" si="164"/>
        <v/>
      </c>
      <c r="C40" s="236" t="str">
        <f>+IFERROR(VLOOKUP(B40,'Referencia Parámetros'!$A$2:$B$18,2),"")</f>
        <v/>
      </c>
      <c r="D40" s="1"/>
      <c r="E40" s="1"/>
      <c r="F40" s="136" t="str">
        <f>IFERROR(+VLOOKUP(D40,'Año 2'!JH$13:JJ$112,3,FALSE),"Completar")</f>
        <v>Completar</v>
      </c>
      <c r="G40" s="134"/>
      <c r="H40" s="134"/>
      <c r="I40" s="134"/>
      <c r="J40" s="136" t="str">
        <f>+IFERROR(VLOOKUP(D40,'Año 2'!JH$13:JR$112,7,0),"Completar")</f>
        <v>Completar</v>
      </c>
      <c r="K40" s="137" t="str">
        <f>IFERROR(VLOOKUP(D40,'Año 2'!JH$13:JR$112,8,FALSE),"Completar")</f>
        <v>Completar</v>
      </c>
      <c r="L40" s="137" t="str">
        <f>IFERROR(VLOOKUP(D40,'Año 2'!JH$13:JR$112,9,FALSE),"Completar")</f>
        <v>Completar</v>
      </c>
      <c r="M40" s="135"/>
      <c r="N40" s="136" t="str">
        <f>IFERROR(VLOOKUP(D40,'Año 2'!JH$13:JR$112,11,FALSE),"Completar")</f>
        <v>Completar</v>
      </c>
      <c r="O40" s="237">
        <f t="shared" si="165"/>
        <v>0</v>
      </c>
      <c r="P40" s="238">
        <f t="shared" si="166"/>
        <v>0</v>
      </c>
      <c r="Q40" s="239" t="str">
        <f>IFERROR(IF(P40&gt;20*C40,'Referencia Parámetros'!$D$20,IF(P40&gt;10*C40,'Referencia Parámetros'!$D$21,IF(P40&gt;5*C40,'Referencia Parámetros'!$D$22, IF(P40&gt;1,'Referencia Parámetros'!$D$23,"NO APLICA")))),"")</f>
        <v/>
      </c>
      <c r="R40" s="240" t="str">
        <f t="shared" si="105"/>
        <v/>
      </c>
      <c r="S40" s="241">
        <f t="shared" si="106"/>
        <v>0</v>
      </c>
      <c r="T40" s="234">
        <f t="shared" si="167"/>
        <v>0</v>
      </c>
      <c r="U40" s="234">
        <f t="shared" si="107"/>
        <v>0</v>
      </c>
      <c r="V40" s="234">
        <f t="shared" si="168"/>
        <v>0</v>
      </c>
      <c r="W40" s="242">
        <f t="shared" si="169"/>
        <v>0</v>
      </c>
      <c r="Y40" s="234">
        <f t="shared" si="170"/>
        <v>28</v>
      </c>
      <c r="Z40" s="235" t="str">
        <f t="shared" si="108"/>
        <v/>
      </c>
      <c r="AA40" s="236" t="str">
        <f>IFERROR(+VLOOKUP(Z40,'Referencia Parámetros'!$A$2:$B$18,2),"")</f>
        <v/>
      </c>
      <c r="AB40" s="1"/>
      <c r="AC40" s="1"/>
      <c r="AD40" s="136" t="str">
        <f t="shared" si="4"/>
        <v>Completar</v>
      </c>
      <c r="AE40" s="134"/>
      <c r="AF40" s="134"/>
      <c r="AG40" s="134"/>
      <c r="AH40" s="136" t="str">
        <f t="shared" si="5"/>
        <v>Completar</v>
      </c>
      <c r="AI40" s="137" t="str">
        <f t="shared" si="6"/>
        <v>Completar</v>
      </c>
      <c r="AJ40" s="137" t="str">
        <f t="shared" si="7"/>
        <v>Completar</v>
      </c>
      <c r="AK40" s="135"/>
      <c r="AL40" s="136" t="str">
        <f t="shared" si="8"/>
        <v>Completar</v>
      </c>
      <c r="AM40" s="237">
        <f t="shared" si="171"/>
        <v>0</v>
      </c>
      <c r="AN40" s="238">
        <f t="shared" si="172"/>
        <v>0</v>
      </c>
      <c r="AO40" s="239" t="str">
        <f>IFERROR(IF(AN40&gt;20*AA40,'Referencia Parámetros'!$D$20,IF(AN40&gt;10*AA40,'Referencia Parámetros'!$D$21,IF(AN40&gt;5*AA40,'Referencia Parámetros'!$D$22, IF(AN40&gt;1,'Referencia Parámetros'!$D$23,"NO APLICA")))),"")</f>
        <v/>
      </c>
      <c r="AP40" s="240" t="str">
        <f t="shared" si="110"/>
        <v/>
      </c>
      <c r="AQ40" s="241">
        <f t="shared" si="111"/>
        <v>0</v>
      </c>
      <c r="AR40" s="234">
        <f t="shared" si="173"/>
        <v>0</v>
      </c>
      <c r="AS40" s="234">
        <f t="shared" si="112"/>
        <v>0</v>
      </c>
      <c r="AT40" s="234">
        <f t="shared" si="174"/>
        <v>0</v>
      </c>
      <c r="AU40" s="242">
        <f t="shared" si="175"/>
        <v>0</v>
      </c>
      <c r="AW40" s="234">
        <f t="shared" si="176"/>
        <v>28</v>
      </c>
      <c r="AX40" s="235" t="str">
        <f t="shared" si="113"/>
        <v/>
      </c>
      <c r="AY40" s="236" t="str">
        <f>IFERROR(+VLOOKUP(AX40,'Referencia Parámetros'!$A$2:$B$18,2),"")</f>
        <v/>
      </c>
      <c r="AZ40" s="1"/>
      <c r="BA40" s="1"/>
      <c r="BB40" s="136" t="str">
        <f t="shared" si="13"/>
        <v>Completar</v>
      </c>
      <c r="BC40" s="134"/>
      <c r="BD40" s="134"/>
      <c r="BE40" s="134"/>
      <c r="BF40" s="136" t="str">
        <f t="shared" si="14"/>
        <v>Completar</v>
      </c>
      <c r="BG40" s="137" t="str">
        <f t="shared" si="15"/>
        <v>Completar</v>
      </c>
      <c r="BH40" s="137" t="str">
        <f t="shared" si="16"/>
        <v>Completar</v>
      </c>
      <c r="BI40" s="135"/>
      <c r="BJ40" s="136" t="str">
        <f t="shared" si="17"/>
        <v>Completar</v>
      </c>
      <c r="BK40" s="237">
        <f t="shared" si="177"/>
        <v>0</v>
      </c>
      <c r="BL40" s="238">
        <f t="shared" si="178"/>
        <v>0</v>
      </c>
      <c r="BM40" s="239" t="str">
        <f>IFERROR(IF(BL40&gt;20*AY40,'Referencia Parámetros'!$D$20,IF(BL40&gt;10*AY40,'Referencia Parámetros'!$D$21,IF(BL40&gt;5*AY40,'Referencia Parámetros'!$D$22, IF(BL40&gt;1,'Referencia Parámetros'!$D$23,"NO APLICA")))),"")</f>
        <v/>
      </c>
      <c r="BN40" s="240" t="str">
        <f t="shared" si="115"/>
        <v/>
      </c>
      <c r="BO40" s="241">
        <f t="shared" si="116"/>
        <v>0</v>
      </c>
      <c r="BP40" s="234">
        <f t="shared" si="179"/>
        <v>0</v>
      </c>
      <c r="BQ40" s="234">
        <f t="shared" si="117"/>
        <v>0</v>
      </c>
      <c r="BR40" s="234">
        <f t="shared" si="180"/>
        <v>0</v>
      </c>
      <c r="BS40" s="242">
        <f t="shared" si="181"/>
        <v>0</v>
      </c>
      <c r="BU40" s="234">
        <f t="shared" si="182"/>
        <v>28</v>
      </c>
      <c r="BV40" s="235" t="str">
        <f t="shared" si="118"/>
        <v/>
      </c>
      <c r="BW40" s="236" t="str">
        <f>IFERROR(+VLOOKUP(BV40,'Referencia Parámetros'!$A$2:$B$18,2),"")</f>
        <v/>
      </c>
      <c r="BX40" s="1"/>
      <c r="BY40" s="1"/>
      <c r="BZ40" s="136" t="str">
        <f t="shared" si="22"/>
        <v>Completar</v>
      </c>
      <c r="CA40" s="134"/>
      <c r="CB40" s="134"/>
      <c r="CC40" s="134"/>
      <c r="CD40" s="136" t="str">
        <f t="shared" si="23"/>
        <v>Completar</v>
      </c>
      <c r="CE40" s="137" t="str">
        <f t="shared" si="24"/>
        <v>Completar</v>
      </c>
      <c r="CF40" s="137" t="str">
        <f t="shared" si="25"/>
        <v>Completar</v>
      </c>
      <c r="CG40" s="135"/>
      <c r="CH40" s="136" t="str">
        <f t="shared" si="26"/>
        <v>Completar</v>
      </c>
      <c r="CI40" s="237">
        <f t="shared" si="183"/>
        <v>0</v>
      </c>
      <c r="CJ40" s="238">
        <f t="shared" si="184"/>
        <v>0</v>
      </c>
      <c r="CK40" s="239" t="str">
        <f>IFERROR(IF(CJ40&gt;20*BW40,'Referencia Parámetros'!$D$20,IF(CJ40&gt;10*BW40,'Referencia Parámetros'!$D$21,IF(CJ40&gt;5*BW40,'Referencia Parámetros'!$D$22, IF(CJ40&gt;1,'Referencia Parámetros'!$D$23,"NO APLICA")))),"")</f>
        <v/>
      </c>
      <c r="CL40" s="240" t="str">
        <f t="shared" si="120"/>
        <v/>
      </c>
      <c r="CM40" s="241">
        <f t="shared" si="121"/>
        <v>0</v>
      </c>
      <c r="CN40" s="234">
        <f t="shared" si="185"/>
        <v>0</v>
      </c>
      <c r="CO40" s="234">
        <f t="shared" si="122"/>
        <v>0</v>
      </c>
      <c r="CP40" s="234">
        <f t="shared" si="186"/>
        <v>0</v>
      </c>
      <c r="CQ40" s="242">
        <f t="shared" si="187"/>
        <v>0</v>
      </c>
      <c r="CS40" s="234">
        <f t="shared" si="188"/>
        <v>28</v>
      </c>
      <c r="CT40" s="235" t="str">
        <f t="shared" si="123"/>
        <v/>
      </c>
      <c r="CU40" s="236" t="str">
        <f>IFERROR(+VLOOKUP(CT40,'Referencia Parámetros'!$A$2:$B$18,2),"")</f>
        <v/>
      </c>
      <c r="CV40" s="1"/>
      <c r="CW40" s="1"/>
      <c r="CX40" s="136" t="str">
        <f t="shared" si="31"/>
        <v>Completar</v>
      </c>
      <c r="CY40" s="134"/>
      <c r="CZ40" s="134"/>
      <c r="DA40" s="134"/>
      <c r="DB40" s="136" t="str">
        <f t="shared" si="32"/>
        <v>Completar</v>
      </c>
      <c r="DC40" s="137" t="str">
        <f t="shared" si="33"/>
        <v>Completar</v>
      </c>
      <c r="DD40" s="137" t="str">
        <f t="shared" si="34"/>
        <v>Completar</v>
      </c>
      <c r="DE40" s="135"/>
      <c r="DF40" s="136" t="str">
        <f t="shared" si="35"/>
        <v>Completar</v>
      </c>
      <c r="DG40" s="237">
        <f t="shared" si="189"/>
        <v>0</v>
      </c>
      <c r="DH40" s="238">
        <f t="shared" si="190"/>
        <v>0</v>
      </c>
      <c r="DI40" s="239" t="str">
        <f>IFERROR(IF(DH40&gt;20*CU40,'Referencia Parámetros'!$D$20,IF(DH40&gt;10*CU40,'Referencia Parámetros'!$D$21,IF(DH40&gt;5*CU40,'Referencia Parámetros'!$D$22, IF(DH40&gt;1,'Referencia Parámetros'!$D$23,"NO APLICA")))),"")</f>
        <v/>
      </c>
      <c r="DJ40" s="240" t="str">
        <f t="shared" si="125"/>
        <v/>
      </c>
      <c r="DK40" s="241">
        <f t="shared" si="126"/>
        <v>0</v>
      </c>
      <c r="DL40" s="234">
        <f t="shared" si="191"/>
        <v>0</v>
      </c>
      <c r="DM40" s="234">
        <f t="shared" si="127"/>
        <v>0</v>
      </c>
      <c r="DN40" s="234">
        <f t="shared" si="192"/>
        <v>0</v>
      </c>
      <c r="DO40" s="242">
        <f t="shared" si="193"/>
        <v>0</v>
      </c>
      <c r="DQ40" s="234">
        <f t="shared" si="194"/>
        <v>28</v>
      </c>
      <c r="DR40" s="235" t="str">
        <f t="shared" si="128"/>
        <v/>
      </c>
      <c r="DS40" s="236" t="str">
        <f>IFERROR(+VLOOKUP(DR40,'Referencia Parámetros'!$A$2:$B$18,2),"")</f>
        <v/>
      </c>
      <c r="DT40" s="1"/>
      <c r="DU40" s="1"/>
      <c r="DV40" s="136" t="str">
        <f t="shared" si="40"/>
        <v>Completar</v>
      </c>
      <c r="DW40" s="134"/>
      <c r="DX40" s="134"/>
      <c r="DY40" s="134"/>
      <c r="DZ40" s="136" t="str">
        <f t="shared" si="41"/>
        <v>Completar</v>
      </c>
      <c r="EA40" s="137" t="str">
        <f t="shared" si="42"/>
        <v>Completar</v>
      </c>
      <c r="EB40" s="137" t="str">
        <f t="shared" si="43"/>
        <v>Completar</v>
      </c>
      <c r="EC40" s="135"/>
      <c r="ED40" s="136" t="str">
        <f t="shared" si="44"/>
        <v>Completar</v>
      </c>
      <c r="EE40" s="237">
        <f t="shared" si="195"/>
        <v>0</v>
      </c>
      <c r="EF40" s="238">
        <f t="shared" si="196"/>
        <v>0</v>
      </c>
      <c r="EG40" s="239" t="str">
        <f>IFERROR(IF(EF40&gt;20*DS40,'Referencia Parámetros'!$D$20,IF(EF40&gt;10*DS40,'Referencia Parámetros'!$D$21,IF(EF40&gt;5*DS40,'Referencia Parámetros'!$D$22, IF(EF40&gt;1,'Referencia Parámetros'!$D$23,"NO APLICA")))),"")</f>
        <v/>
      </c>
      <c r="EH40" s="240" t="str">
        <f t="shared" si="130"/>
        <v/>
      </c>
      <c r="EI40" s="241">
        <f t="shared" si="131"/>
        <v>0</v>
      </c>
      <c r="EJ40" s="234">
        <f t="shared" si="197"/>
        <v>0</v>
      </c>
      <c r="EK40" s="234">
        <f t="shared" si="132"/>
        <v>0</v>
      </c>
      <c r="EL40" s="234">
        <f t="shared" si="198"/>
        <v>0</v>
      </c>
      <c r="EM40" s="242">
        <f t="shared" si="199"/>
        <v>0</v>
      </c>
      <c r="EO40" s="234">
        <f t="shared" si="200"/>
        <v>28</v>
      </c>
      <c r="EP40" s="235" t="str">
        <f t="shared" si="133"/>
        <v/>
      </c>
      <c r="EQ40" s="236" t="str">
        <f>IFERROR(+VLOOKUP(EP40,'Referencia Parámetros'!$A$2:$B$18,2),"")</f>
        <v/>
      </c>
      <c r="ER40" s="1"/>
      <c r="ES40" s="1"/>
      <c r="ET40" s="136" t="str">
        <f t="shared" si="49"/>
        <v>Completar</v>
      </c>
      <c r="EU40" s="134"/>
      <c r="EV40" s="134"/>
      <c r="EW40" s="134"/>
      <c r="EX40" s="136" t="str">
        <f t="shared" si="50"/>
        <v>Completar</v>
      </c>
      <c r="EY40" s="137" t="str">
        <f t="shared" si="51"/>
        <v>Completar</v>
      </c>
      <c r="EZ40" s="137" t="str">
        <f t="shared" si="52"/>
        <v>Completar</v>
      </c>
      <c r="FA40" s="135"/>
      <c r="FB40" s="136" t="str">
        <f t="shared" si="53"/>
        <v>Completar</v>
      </c>
      <c r="FC40" s="237">
        <f t="shared" si="201"/>
        <v>0</v>
      </c>
      <c r="FD40" s="238">
        <f t="shared" si="202"/>
        <v>0</v>
      </c>
      <c r="FE40" s="239" t="str">
        <f>IFERROR(IF(FD40&gt;20*EQ40,'Referencia Parámetros'!$D$20,IF(FD40&gt;10*EQ40,'Referencia Parámetros'!$D$21,IF(FD40&gt;5*EQ40,'Referencia Parámetros'!$D$22, IF(FD40&gt;1,'Referencia Parámetros'!$D$23,"NO APLICA")))),"")</f>
        <v/>
      </c>
      <c r="FF40" s="240" t="str">
        <f t="shared" si="135"/>
        <v/>
      </c>
      <c r="FG40" s="241">
        <f t="shared" si="136"/>
        <v>0</v>
      </c>
      <c r="FH40" s="234">
        <f t="shared" si="203"/>
        <v>0</v>
      </c>
      <c r="FI40" s="234">
        <f t="shared" si="137"/>
        <v>0</v>
      </c>
      <c r="FJ40" s="234">
        <f t="shared" si="204"/>
        <v>0</v>
      </c>
      <c r="FK40" s="242">
        <f t="shared" si="205"/>
        <v>0</v>
      </c>
      <c r="FM40" s="234">
        <f t="shared" si="206"/>
        <v>28</v>
      </c>
      <c r="FN40" s="235" t="str">
        <f t="shared" si="138"/>
        <v/>
      </c>
      <c r="FO40" s="236" t="str">
        <f>IFERROR(+VLOOKUP(FN40,'Referencia Parámetros'!$A$2:$B$18,2),"")</f>
        <v/>
      </c>
      <c r="FP40" s="1"/>
      <c r="FQ40" s="1"/>
      <c r="FR40" s="136" t="str">
        <f t="shared" si="58"/>
        <v>Completar</v>
      </c>
      <c r="FS40" s="134"/>
      <c r="FT40" s="134"/>
      <c r="FU40" s="134"/>
      <c r="FV40" s="136" t="str">
        <f t="shared" si="59"/>
        <v>Completar</v>
      </c>
      <c r="FW40" s="137" t="str">
        <f t="shared" si="60"/>
        <v>Completar</v>
      </c>
      <c r="FX40" s="137" t="str">
        <f t="shared" si="61"/>
        <v>Completar</v>
      </c>
      <c r="FY40" s="135"/>
      <c r="FZ40" s="136" t="str">
        <f t="shared" si="62"/>
        <v>Completar</v>
      </c>
      <c r="GA40" s="237">
        <f t="shared" si="207"/>
        <v>0</v>
      </c>
      <c r="GB40" s="238">
        <f t="shared" si="208"/>
        <v>0</v>
      </c>
      <c r="GC40" s="239" t="e">
        <f>IF(GB40&gt;20*FO40,'Referencia Parámetros'!$D$20,IF(GB40&gt;10*FO40,'Referencia Parámetros'!$D$21,IF(GB40&gt;5*FO40,'Referencia Parámetros'!$D$22, IF(GB40&gt;1,'Referencia Parámetros'!$D$23,"NO APLICA"))))</f>
        <v>#VALUE!</v>
      </c>
      <c r="GD40" s="240" t="e">
        <f t="shared" si="209"/>
        <v>#VALUE!</v>
      </c>
      <c r="GE40" s="241">
        <f t="shared" si="141"/>
        <v>0</v>
      </c>
      <c r="GF40" s="234">
        <f t="shared" si="210"/>
        <v>0</v>
      </c>
      <c r="GG40" s="234">
        <f t="shared" si="142"/>
        <v>0</v>
      </c>
      <c r="GH40" s="234">
        <f t="shared" si="211"/>
        <v>0</v>
      </c>
      <c r="GI40" s="242">
        <f t="shared" si="212"/>
        <v>0</v>
      </c>
      <c r="GK40" s="234">
        <f t="shared" si="213"/>
        <v>28</v>
      </c>
      <c r="GL40" s="235" t="str">
        <f t="shared" si="143"/>
        <v/>
      </c>
      <c r="GM40" s="236" t="str">
        <f>IFERROR(+VLOOKUP(GL40,'Referencia Parámetros'!$A$2:$B$18,2),"")</f>
        <v/>
      </c>
      <c r="GN40" s="1"/>
      <c r="GO40" s="1"/>
      <c r="GP40" s="136" t="str">
        <f t="shared" si="67"/>
        <v>Completar</v>
      </c>
      <c r="GQ40" s="134"/>
      <c r="GR40" s="134"/>
      <c r="GS40" s="134"/>
      <c r="GT40" s="136" t="str">
        <f t="shared" si="68"/>
        <v>Completar</v>
      </c>
      <c r="GU40" s="137" t="str">
        <f t="shared" si="69"/>
        <v>Completar</v>
      </c>
      <c r="GV40" s="137" t="str">
        <f t="shared" si="70"/>
        <v>Completar</v>
      </c>
      <c r="GW40" s="135"/>
      <c r="GX40" s="136" t="str">
        <f t="shared" si="71"/>
        <v>Completar</v>
      </c>
      <c r="GY40" s="237">
        <f t="shared" si="214"/>
        <v>0</v>
      </c>
      <c r="GZ40" s="238">
        <f t="shared" si="215"/>
        <v>0</v>
      </c>
      <c r="HA40" s="239" t="str">
        <f>IFERROR(IF(GZ40&gt;20*GM40,'Referencia Parámetros'!$D$20,IF(GZ40&gt;10*GM40,'Referencia Parámetros'!$D$21,IF(GZ40&gt;5*GM40,'Referencia Parámetros'!$D$22, IF(GZ40&gt;1,'Referencia Parámetros'!$D$23,"NO APLICA")))),"")</f>
        <v/>
      </c>
      <c r="HB40" s="240" t="str">
        <f t="shared" si="145"/>
        <v/>
      </c>
      <c r="HC40" s="241">
        <f t="shared" si="146"/>
        <v>0</v>
      </c>
      <c r="HD40" s="234">
        <f t="shared" si="216"/>
        <v>0</v>
      </c>
      <c r="HE40" s="234">
        <f t="shared" si="147"/>
        <v>0</v>
      </c>
      <c r="HF40" s="234">
        <f t="shared" si="217"/>
        <v>0</v>
      </c>
      <c r="HG40" s="242">
        <f t="shared" si="218"/>
        <v>0</v>
      </c>
      <c r="HI40" s="234">
        <f t="shared" si="219"/>
        <v>28</v>
      </c>
      <c r="HJ40" s="235" t="str">
        <f t="shared" si="148"/>
        <v/>
      </c>
      <c r="HK40" s="236" t="str">
        <f>IFERROR(+VLOOKUP(HJ40,'Referencia Parámetros'!$A$2:$B$18,2),"")</f>
        <v/>
      </c>
      <c r="HL40" s="1"/>
      <c r="HM40" s="1"/>
      <c r="HN40" s="136" t="str">
        <f t="shared" si="76"/>
        <v>Completar</v>
      </c>
      <c r="HO40" s="134"/>
      <c r="HP40" s="134"/>
      <c r="HQ40" s="134"/>
      <c r="HR40" s="136" t="str">
        <f t="shared" si="77"/>
        <v>Completar</v>
      </c>
      <c r="HS40" s="137" t="str">
        <f t="shared" si="78"/>
        <v>Completar</v>
      </c>
      <c r="HT40" s="137" t="str">
        <f t="shared" si="79"/>
        <v>Completar</v>
      </c>
      <c r="HU40" s="135"/>
      <c r="HV40" s="136" t="str">
        <f t="shared" si="80"/>
        <v>Completar</v>
      </c>
      <c r="HW40" s="237">
        <f t="shared" si="220"/>
        <v>0</v>
      </c>
      <c r="HX40" s="238">
        <f t="shared" si="221"/>
        <v>0</v>
      </c>
      <c r="HY40" s="239" t="str">
        <f>IFERROR(IF(HX40&gt;20*HK40,'Referencia Parámetros'!$D$20,IF(HX40&gt;10*HK40,'Referencia Parámetros'!$D$21,IF(HX40&gt;5*HK40,'Referencia Parámetros'!$D$22, IF(HX40&gt;1,'Referencia Parámetros'!$D$23,"NO APLICA")))),"")</f>
        <v/>
      </c>
      <c r="HZ40" s="240" t="str">
        <f t="shared" si="150"/>
        <v/>
      </c>
      <c r="IA40" s="241">
        <f t="shared" si="151"/>
        <v>0</v>
      </c>
      <c r="IB40" s="234">
        <f t="shared" si="222"/>
        <v>0</v>
      </c>
      <c r="IC40" s="234">
        <f t="shared" si="152"/>
        <v>0</v>
      </c>
      <c r="ID40" s="234">
        <f t="shared" si="223"/>
        <v>0</v>
      </c>
      <c r="IE40" s="242">
        <f t="shared" si="224"/>
        <v>0</v>
      </c>
      <c r="IG40" s="234">
        <f t="shared" si="225"/>
        <v>28</v>
      </c>
      <c r="IH40" s="235" t="str">
        <f t="shared" si="153"/>
        <v/>
      </c>
      <c r="II40" s="236" t="str">
        <f>IFERROR(+VLOOKUP(IH40,'Referencia Parámetros'!$A$2:$B$18,2),"")</f>
        <v/>
      </c>
      <c r="IJ40" s="1"/>
      <c r="IK40" s="1"/>
      <c r="IL40" s="136" t="str">
        <f t="shared" si="85"/>
        <v>Completar</v>
      </c>
      <c r="IM40" s="134"/>
      <c r="IN40" s="134"/>
      <c r="IO40" s="134"/>
      <c r="IP40" s="136" t="str">
        <f t="shared" si="86"/>
        <v>Completar</v>
      </c>
      <c r="IQ40" s="137" t="str">
        <f t="shared" si="87"/>
        <v>Completar</v>
      </c>
      <c r="IR40" s="137" t="str">
        <f t="shared" si="88"/>
        <v>Completar</v>
      </c>
      <c r="IS40" s="135"/>
      <c r="IT40" s="136" t="str">
        <f t="shared" si="89"/>
        <v>Completar</v>
      </c>
      <c r="IU40" s="237">
        <f t="shared" si="226"/>
        <v>0</v>
      </c>
      <c r="IV40" s="238">
        <f t="shared" si="227"/>
        <v>0</v>
      </c>
      <c r="IW40" s="239" t="str">
        <f>IFERROR(IF(IV40&gt;20*II40,'Referencia Parámetros'!$D$20,IF(IV40&gt;10*II40,'Referencia Parámetros'!$D$21,IF(IV40&gt;5*II40,'Referencia Parámetros'!$D$22, IF(IV40&gt;1,'Referencia Parámetros'!$D$23,"NO APLICA")))),"")</f>
        <v/>
      </c>
      <c r="IX40" s="240" t="str">
        <f t="shared" si="155"/>
        <v/>
      </c>
      <c r="IY40" s="241">
        <f t="shared" si="156"/>
        <v>0</v>
      </c>
      <c r="IZ40" s="234">
        <f t="shared" si="228"/>
        <v>0</v>
      </c>
      <c r="JA40" s="234">
        <f t="shared" si="157"/>
        <v>0</v>
      </c>
      <c r="JB40" s="234">
        <f t="shared" si="229"/>
        <v>0</v>
      </c>
      <c r="JC40" s="242">
        <f t="shared" si="230"/>
        <v>0</v>
      </c>
      <c r="JD40" s="198"/>
      <c r="JE40" s="234">
        <f t="shared" si="231"/>
        <v>28</v>
      </c>
      <c r="JF40" s="235" t="str">
        <f t="shared" si="158"/>
        <v/>
      </c>
      <c r="JG40" s="236" t="str">
        <f>IFERROR(+VLOOKUP(JF40,'Referencia Parámetros'!$A$2:$B$18,2),"")</f>
        <v/>
      </c>
      <c r="JH40" s="1"/>
      <c r="JI40" s="1"/>
      <c r="JJ40" s="136" t="str">
        <f t="shared" si="94"/>
        <v>Completar</v>
      </c>
      <c r="JK40" s="134"/>
      <c r="JL40" s="134"/>
      <c r="JM40" s="134"/>
      <c r="JN40" s="136" t="str">
        <f t="shared" si="95"/>
        <v>Completar</v>
      </c>
      <c r="JO40" s="137" t="str">
        <f t="shared" si="96"/>
        <v>Completar</v>
      </c>
      <c r="JP40" s="137" t="str">
        <f t="shared" si="97"/>
        <v>Completar</v>
      </c>
      <c r="JQ40" s="135"/>
      <c r="JR40" s="136" t="str">
        <f t="shared" si="98"/>
        <v>Completar</v>
      </c>
      <c r="JS40" s="237">
        <f t="shared" si="232"/>
        <v>0</v>
      </c>
      <c r="JT40" s="238">
        <f t="shared" si="233"/>
        <v>0</v>
      </c>
      <c r="JU40" s="239" t="str">
        <f>IFERROR(IF(JT40&gt;20*JG40,'Referencia Parámetros'!$D$20,IF(JT40&gt;10*JG40,'Referencia Parámetros'!$D$21,IF(JT40&gt;5*JG40,'Referencia Parámetros'!$D$22, IF(JT40&gt;1,'Referencia Parámetros'!$D$23,"NO APLICA")))),"")</f>
        <v/>
      </c>
      <c r="JV40" s="240" t="str">
        <f t="shared" si="160"/>
        <v/>
      </c>
      <c r="JW40" s="241">
        <f t="shared" si="161"/>
        <v>0</v>
      </c>
      <c r="JX40" s="234">
        <f t="shared" si="234"/>
        <v>0</v>
      </c>
      <c r="JY40" s="234">
        <f t="shared" si="162"/>
        <v>0</v>
      </c>
      <c r="JZ40" s="234">
        <f t="shared" si="235"/>
        <v>0</v>
      </c>
      <c r="KA40" s="242">
        <f t="shared" si="236"/>
        <v>0</v>
      </c>
      <c r="LN40" s="244">
        <v>2</v>
      </c>
    </row>
    <row r="41" spans="1:326" x14ac:dyDescent="0.25">
      <c r="A41" s="234">
        <f t="shared" si="163"/>
        <v>29</v>
      </c>
      <c r="B41" s="235" t="str">
        <f t="shared" si="164"/>
        <v/>
      </c>
      <c r="C41" s="236" t="str">
        <f>+IFERROR(VLOOKUP(B41,'Referencia Parámetros'!$A$2:$B$18,2),"")</f>
        <v/>
      </c>
      <c r="D41" s="1"/>
      <c r="E41" s="1"/>
      <c r="F41" s="136" t="str">
        <f>IFERROR(+VLOOKUP(D41,'Año 2'!JH$13:JJ$112,3,FALSE),"Completar")</f>
        <v>Completar</v>
      </c>
      <c r="G41" s="134"/>
      <c r="H41" s="134"/>
      <c r="I41" s="134"/>
      <c r="J41" s="136" t="str">
        <f>+IFERROR(VLOOKUP(D41,'Año 2'!JH$13:JR$112,7,0),"Completar")</f>
        <v>Completar</v>
      </c>
      <c r="K41" s="137" t="str">
        <f>IFERROR(VLOOKUP(D41,'Año 2'!JH$13:JR$112,8,FALSE),"Completar")</f>
        <v>Completar</v>
      </c>
      <c r="L41" s="137" t="str">
        <f>IFERROR(VLOOKUP(D41,'Año 2'!JH$13:JR$112,9,FALSE),"Completar")</f>
        <v>Completar</v>
      </c>
      <c r="M41" s="135"/>
      <c r="N41" s="136" t="str">
        <f>IFERROR(VLOOKUP(D41,'Año 2'!JH$13:JR$112,11,FALSE),"Completar")</f>
        <v>Completar</v>
      </c>
      <c r="O41" s="237">
        <f t="shared" si="165"/>
        <v>0</v>
      </c>
      <c r="P41" s="238">
        <f t="shared" si="166"/>
        <v>0</v>
      </c>
      <c r="Q41" s="239" t="str">
        <f>IFERROR(IF(P41&gt;20*C41,'Referencia Parámetros'!$D$20,IF(P41&gt;10*C41,'Referencia Parámetros'!$D$21,IF(P41&gt;5*C41,'Referencia Parámetros'!$D$22, IF(P41&gt;1,'Referencia Parámetros'!$D$23,"NO APLICA")))),"")</f>
        <v/>
      </c>
      <c r="R41" s="240" t="str">
        <f t="shared" si="105"/>
        <v/>
      </c>
      <c r="S41" s="241">
        <f t="shared" si="106"/>
        <v>0</v>
      </c>
      <c r="T41" s="234">
        <f t="shared" si="167"/>
        <v>0</v>
      </c>
      <c r="U41" s="234">
        <f t="shared" si="107"/>
        <v>0</v>
      </c>
      <c r="V41" s="234">
        <f t="shared" si="168"/>
        <v>0</v>
      </c>
      <c r="W41" s="242">
        <f t="shared" si="169"/>
        <v>0</v>
      </c>
      <c r="Y41" s="234">
        <f t="shared" si="170"/>
        <v>29</v>
      </c>
      <c r="Z41" s="235" t="str">
        <f t="shared" si="108"/>
        <v/>
      </c>
      <c r="AA41" s="236" t="str">
        <f>IFERROR(+VLOOKUP(Z41,'Referencia Parámetros'!$A$2:$B$18,2),"")</f>
        <v/>
      </c>
      <c r="AB41" s="1"/>
      <c r="AC41" s="1"/>
      <c r="AD41" s="136" t="str">
        <f t="shared" si="4"/>
        <v>Completar</v>
      </c>
      <c r="AE41" s="134"/>
      <c r="AF41" s="134"/>
      <c r="AG41" s="134"/>
      <c r="AH41" s="136" t="str">
        <f t="shared" si="5"/>
        <v>Completar</v>
      </c>
      <c r="AI41" s="137" t="str">
        <f t="shared" si="6"/>
        <v>Completar</v>
      </c>
      <c r="AJ41" s="137" t="str">
        <f t="shared" si="7"/>
        <v>Completar</v>
      </c>
      <c r="AK41" s="135"/>
      <c r="AL41" s="136" t="str">
        <f t="shared" si="8"/>
        <v>Completar</v>
      </c>
      <c r="AM41" s="237">
        <f t="shared" si="171"/>
        <v>0</v>
      </c>
      <c r="AN41" s="238">
        <f t="shared" si="172"/>
        <v>0</v>
      </c>
      <c r="AO41" s="239" t="str">
        <f>IFERROR(IF(AN41&gt;20*AA41,'Referencia Parámetros'!$D$20,IF(AN41&gt;10*AA41,'Referencia Parámetros'!$D$21,IF(AN41&gt;5*AA41,'Referencia Parámetros'!$D$22, IF(AN41&gt;1,'Referencia Parámetros'!$D$23,"NO APLICA")))),"")</f>
        <v/>
      </c>
      <c r="AP41" s="240" t="str">
        <f t="shared" si="110"/>
        <v/>
      </c>
      <c r="AQ41" s="241">
        <f t="shared" si="111"/>
        <v>0</v>
      </c>
      <c r="AR41" s="234">
        <f t="shared" si="173"/>
        <v>0</v>
      </c>
      <c r="AS41" s="234">
        <f t="shared" si="112"/>
        <v>0</v>
      </c>
      <c r="AT41" s="234">
        <f t="shared" si="174"/>
        <v>0</v>
      </c>
      <c r="AU41" s="242">
        <f t="shared" si="175"/>
        <v>0</v>
      </c>
      <c r="AW41" s="234">
        <f t="shared" si="176"/>
        <v>29</v>
      </c>
      <c r="AX41" s="235" t="str">
        <f t="shared" si="113"/>
        <v/>
      </c>
      <c r="AY41" s="236" t="str">
        <f>IFERROR(+VLOOKUP(AX41,'Referencia Parámetros'!$A$2:$B$18,2),"")</f>
        <v/>
      </c>
      <c r="AZ41" s="1"/>
      <c r="BA41" s="1"/>
      <c r="BB41" s="136" t="str">
        <f t="shared" si="13"/>
        <v>Completar</v>
      </c>
      <c r="BC41" s="134"/>
      <c r="BD41" s="134"/>
      <c r="BE41" s="134"/>
      <c r="BF41" s="136" t="str">
        <f t="shared" si="14"/>
        <v>Completar</v>
      </c>
      <c r="BG41" s="137" t="str">
        <f t="shared" si="15"/>
        <v>Completar</v>
      </c>
      <c r="BH41" s="137" t="str">
        <f t="shared" si="16"/>
        <v>Completar</v>
      </c>
      <c r="BI41" s="135"/>
      <c r="BJ41" s="136" t="str">
        <f t="shared" si="17"/>
        <v>Completar</v>
      </c>
      <c r="BK41" s="237">
        <f t="shared" si="177"/>
        <v>0</v>
      </c>
      <c r="BL41" s="238">
        <f t="shared" si="178"/>
        <v>0</v>
      </c>
      <c r="BM41" s="239" t="str">
        <f>IFERROR(IF(BL41&gt;20*AY41,'Referencia Parámetros'!$D$20,IF(BL41&gt;10*AY41,'Referencia Parámetros'!$D$21,IF(BL41&gt;5*AY41,'Referencia Parámetros'!$D$22, IF(BL41&gt;1,'Referencia Parámetros'!$D$23,"NO APLICA")))),"")</f>
        <v/>
      </c>
      <c r="BN41" s="240" t="str">
        <f t="shared" si="115"/>
        <v/>
      </c>
      <c r="BO41" s="241">
        <f t="shared" si="116"/>
        <v>0</v>
      </c>
      <c r="BP41" s="234">
        <f t="shared" si="179"/>
        <v>0</v>
      </c>
      <c r="BQ41" s="234">
        <f t="shared" si="117"/>
        <v>0</v>
      </c>
      <c r="BR41" s="234">
        <f t="shared" si="180"/>
        <v>0</v>
      </c>
      <c r="BS41" s="242">
        <f t="shared" si="181"/>
        <v>0</v>
      </c>
      <c r="BU41" s="234">
        <f t="shared" si="182"/>
        <v>29</v>
      </c>
      <c r="BV41" s="235" t="str">
        <f t="shared" si="118"/>
        <v/>
      </c>
      <c r="BW41" s="236" t="str">
        <f>IFERROR(+VLOOKUP(BV41,'Referencia Parámetros'!$A$2:$B$18,2),"")</f>
        <v/>
      </c>
      <c r="BX41" s="1"/>
      <c r="BY41" s="1"/>
      <c r="BZ41" s="136" t="str">
        <f t="shared" si="22"/>
        <v>Completar</v>
      </c>
      <c r="CA41" s="134"/>
      <c r="CB41" s="134"/>
      <c r="CC41" s="134"/>
      <c r="CD41" s="136" t="str">
        <f t="shared" si="23"/>
        <v>Completar</v>
      </c>
      <c r="CE41" s="137" t="str">
        <f t="shared" si="24"/>
        <v>Completar</v>
      </c>
      <c r="CF41" s="137" t="str">
        <f t="shared" si="25"/>
        <v>Completar</v>
      </c>
      <c r="CG41" s="135"/>
      <c r="CH41" s="136" t="str">
        <f t="shared" si="26"/>
        <v>Completar</v>
      </c>
      <c r="CI41" s="237">
        <f t="shared" si="183"/>
        <v>0</v>
      </c>
      <c r="CJ41" s="238">
        <f t="shared" si="184"/>
        <v>0</v>
      </c>
      <c r="CK41" s="239" t="str">
        <f>IFERROR(IF(CJ41&gt;20*BW41,'Referencia Parámetros'!$D$20,IF(CJ41&gt;10*BW41,'Referencia Parámetros'!$D$21,IF(CJ41&gt;5*BW41,'Referencia Parámetros'!$D$22, IF(CJ41&gt;1,'Referencia Parámetros'!$D$23,"NO APLICA")))),"")</f>
        <v/>
      </c>
      <c r="CL41" s="240" t="str">
        <f t="shared" si="120"/>
        <v/>
      </c>
      <c r="CM41" s="241">
        <f t="shared" si="121"/>
        <v>0</v>
      </c>
      <c r="CN41" s="234">
        <f t="shared" si="185"/>
        <v>0</v>
      </c>
      <c r="CO41" s="234">
        <f t="shared" si="122"/>
        <v>0</v>
      </c>
      <c r="CP41" s="234">
        <f t="shared" si="186"/>
        <v>0</v>
      </c>
      <c r="CQ41" s="242">
        <f t="shared" si="187"/>
        <v>0</v>
      </c>
      <c r="CS41" s="234">
        <f t="shared" si="188"/>
        <v>29</v>
      </c>
      <c r="CT41" s="235" t="str">
        <f t="shared" si="123"/>
        <v/>
      </c>
      <c r="CU41" s="236" t="str">
        <f>IFERROR(+VLOOKUP(CT41,'Referencia Parámetros'!$A$2:$B$18,2),"")</f>
        <v/>
      </c>
      <c r="CV41" s="1"/>
      <c r="CW41" s="1"/>
      <c r="CX41" s="136" t="str">
        <f t="shared" si="31"/>
        <v>Completar</v>
      </c>
      <c r="CY41" s="134"/>
      <c r="CZ41" s="134"/>
      <c r="DA41" s="134"/>
      <c r="DB41" s="136" t="str">
        <f t="shared" si="32"/>
        <v>Completar</v>
      </c>
      <c r="DC41" s="137" t="str">
        <f t="shared" si="33"/>
        <v>Completar</v>
      </c>
      <c r="DD41" s="137" t="str">
        <f t="shared" si="34"/>
        <v>Completar</v>
      </c>
      <c r="DE41" s="135"/>
      <c r="DF41" s="136" t="str">
        <f t="shared" si="35"/>
        <v>Completar</v>
      </c>
      <c r="DG41" s="237">
        <f t="shared" si="189"/>
        <v>0</v>
      </c>
      <c r="DH41" s="238">
        <f t="shared" si="190"/>
        <v>0</v>
      </c>
      <c r="DI41" s="239" t="str">
        <f>IFERROR(IF(DH41&gt;20*CU41,'Referencia Parámetros'!$D$20,IF(DH41&gt;10*CU41,'Referencia Parámetros'!$D$21,IF(DH41&gt;5*CU41,'Referencia Parámetros'!$D$22, IF(DH41&gt;1,'Referencia Parámetros'!$D$23,"NO APLICA")))),"")</f>
        <v/>
      </c>
      <c r="DJ41" s="240" t="str">
        <f t="shared" si="125"/>
        <v/>
      </c>
      <c r="DK41" s="241">
        <f t="shared" si="126"/>
        <v>0</v>
      </c>
      <c r="DL41" s="234">
        <f t="shared" si="191"/>
        <v>0</v>
      </c>
      <c r="DM41" s="234">
        <f t="shared" si="127"/>
        <v>0</v>
      </c>
      <c r="DN41" s="234">
        <f t="shared" si="192"/>
        <v>0</v>
      </c>
      <c r="DO41" s="242">
        <f t="shared" si="193"/>
        <v>0</v>
      </c>
      <c r="DQ41" s="234">
        <f t="shared" si="194"/>
        <v>29</v>
      </c>
      <c r="DR41" s="235" t="str">
        <f t="shared" si="128"/>
        <v/>
      </c>
      <c r="DS41" s="236" t="str">
        <f>IFERROR(+VLOOKUP(DR41,'Referencia Parámetros'!$A$2:$B$18,2),"")</f>
        <v/>
      </c>
      <c r="DT41" s="1"/>
      <c r="DU41" s="1"/>
      <c r="DV41" s="136" t="str">
        <f t="shared" si="40"/>
        <v>Completar</v>
      </c>
      <c r="DW41" s="134"/>
      <c r="DX41" s="134"/>
      <c r="DY41" s="134"/>
      <c r="DZ41" s="136" t="str">
        <f t="shared" si="41"/>
        <v>Completar</v>
      </c>
      <c r="EA41" s="137" t="str">
        <f t="shared" si="42"/>
        <v>Completar</v>
      </c>
      <c r="EB41" s="137" t="str">
        <f t="shared" si="43"/>
        <v>Completar</v>
      </c>
      <c r="EC41" s="135"/>
      <c r="ED41" s="136" t="str">
        <f t="shared" si="44"/>
        <v>Completar</v>
      </c>
      <c r="EE41" s="237">
        <f t="shared" si="195"/>
        <v>0</v>
      </c>
      <c r="EF41" s="238">
        <f t="shared" si="196"/>
        <v>0</v>
      </c>
      <c r="EG41" s="239" t="str">
        <f>IFERROR(IF(EF41&gt;20*DS41,'Referencia Parámetros'!$D$20,IF(EF41&gt;10*DS41,'Referencia Parámetros'!$D$21,IF(EF41&gt;5*DS41,'Referencia Parámetros'!$D$22, IF(EF41&gt;1,'Referencia Parámetros'!$D$23,"NO APLICA")))),"")</f>
        <v/>
      </c>
      <c r="EH41" s="240" t="str">
        <f t="shared" si="130"/>
        <v/>
      </c>
      <c r="EI41" s="241">
        <f t="shared" si="131"/>
        <v>0</v>
      </c>
      <c r="EJ41" s="234">
        <f t="shared" si="197"/>
        <v>0</v>
      </c>
      <c r="EK41" s="234">
        <f t="shared" si="132"/>
        <v>0</v>
      </c>
      <c r="EL41" s="234">
        <f t="shared" si="198"/>
        <v>0</v>
      </c>
      <c r="EM41" s="242">
        <f t="shared" si="199"/>
        <v>0</v>
      </c>
      <c r="EO41" s="234">
        <f t="shared" si="200"/>
        <v>29</v>
      </c>
      <c r="EP41" s="235" t="str">
        <f t="shared" si="133"/>
        <v/>
      </c>
      <c r="EQ41" s="236" t="str">
        <f>IFERROR(+VLOOKUP(EP41,'Referencia Parámetros'!$A$2:$B$18,2),"")</f>
        <v/>
      </c>
      <c r="ER41" s="1"/>
      <c r="ES41" s="1"/>
      <c r="ET41" s="136" t="str">
        <f t="shared" si="49"/>
        <v>Completar</v>
      </c>
      <c r="EU41" s="134"/>
      <c r="EV41" s="134"/>
      <c r="EW41" s="134"/>
      <c r="EX41" s="136" t="str">
        <f t="shared" si="50"/>
        <v>Completar</v>
      </c>
      <c r="EY41" s="137" t="str">
        <f t="shared" si="51"/>
        <v>Completar</v>
      </c>
      <c r="EZ41" s="137" t="str">
        <f t="shared" si="52"/>
        <v>Completar</v>
      </c>
      <c r="FA41" s="135"/>
      <c r="FB41" s="136" t="str">
        <f t="shared" si="53"/>
        <v>Completar</v>
      </c>
      <c r="FC41" s="237">
        <f t="shared" si="201"/>
        <v>0</v>
      </c>
      <c r="FD41" s="238">
        <f t="shared" si="202"/>
        <v>0</v>
      </c>
      <c r="FE41" s="239" t="str">
        <f>IFERROR(IF(FD41&gt;20*EQ41,'Referencia Parámetros'!$D$20,IF(FD41&gt;10*EQ41,'Referencia Parámetros'!$D$21,IF(FD41&gt;5*EQ41,'Referencia Parámetros'!$D$22, IF(FD41&gt;1,'Referencia Parámetros'!$D$23,"NO APLICA")))),"")</f>
        <v/>
      </c>
      <c r="FF41" s="240" t="str">
        <f t="shared" si="135"/>
        <v/>
      </c>
      <c r="FG41" s="241">
        <f t="shared" si="136"/>
        <v>0</v>
      </c>
      <c r="FH41" s="234">
        <f t="shared" si="203"/>
        <v>0</v>
      </c>
      <c r="FI41" s="234">
        <f t="shared" si="137"/>
        <v>0</v>
      </c>
      <c r="FJ41" s="234">
        <f t="shared" si="204"/>
        <v>0</v>
      </c>
      <c r="FK41" s="242">
        <f t="shared" si="205"/>
        <v>0</v>
      </c>
      <c r="FM41" s="234">
        <f t="shared" si="206"/>
        <v>29</v>
      </c>
      <c r="FN41" s="235" t="str">
        <f t="shared" si="138"/>
        <v/>
      </c>
      <c r="FO41" s="236" t="str">
        <f>IFERROR(+VLOOKUP(FN41,'Referencia Parámetros'!$A$2:$B$18,2),"")</f>
        <v/>
      </c>
      <c r="FP41" s="1"/>
      <c r="FQ41" s="1"/>
      <c r="FR41" s="136" t="str">
        <f t="shared" si="58"/>
        <v>Completar</v>
      </c>
      <c r="FS41" s="134"/>
      <c r="FT41" s="134"/>
      <c r="FU41" s="134"/>
      <c r="FV41" s="136" t="str">
        <f t="shared" si="59"/>
        <v>Completar</v>
      </c>
      <c r="FW41" s="137" t="str">
        <f t="shared" si="60"/>
        <v>Completar</v>
      </c>
      <c r="FX41" s="137" t="str">
        <f t="shared" si="61"/>
        <v>Completar</v>
      </c>
      <c r="FY41" s="135"/>
      <c r="FZ41" s="136" t="str">
        <f t="shared" si="62"/>
        <v>Completar</v>
      </c>
      <c r="GA41" s="237">
        <f t="shared" si="207"/>
        <v>0</v>
      </c>
      <c r="GB41" s="238">
        <f t="shared" si="208"/>
        <v>0</v>
      </c>
      <c r="GC41" s="239" t="e">
        <f>IF(GB41&gt;20*FO41,'Referencia Parámetros'!$D$20,IF(GB41&gt;10*FO41,'Referencia Parámetros'!$D$21,IF(GB41&gt;5*FO41,'Referencia Parámetros'!$D$22, IF(GB41&gt;1,'Referencia Parámetros'!$D$23,"NO APLICA"))))</f>
        <v>#VALUE!</v>
      </c>
      <c r="GD41" s="240" t="e">
        <f t="shared" si="209"/>
        <v>#VALUE!</v>
      </c>
      <c r="GE41" s="241">
        <f t="shared" si="141"/>
        <v>0</v>
      </c>
      <c r="GF41" s="234">
        <f t="shared" si="210"/>
        <v>0</v>
      </c>
      <c r="GG41" s="234">
        <f t="shared" si="142"/>
        <v>0</v>
      </c>
      <c r="GH41" s="234">
        <f t="shared" si="211"/>
        <v>0</v>
      </c>
      <c r="GI41" s="242">
        <f t="shared" si="212"/>
        <v>0</v>
      </c>
      <c r="GK41" s="234">
        <f t="shared" si="213"/>
        <v>29</v>
      </c>
      <c r="GL41" s="235" t="str">
        <f t="shared" si="143"/>
        <v/>
      </c>
      <c r="GM41" s="236" t="str">
        <f>IFERROR(+VLOOKUP(GL41,'Referencia Parámetros'!$A$2:$B$18,2),"")</f>
        <v/>
      </c>
      <c r="GN41" s="1"/>
      <c r="GO41" s="1"/>
      <c r="GP41" s="136" t="str">
        <f t="shared" si="67"/>
        <v>Completar</v>
      </c>
      <c r="GQ41" s="134"/>
      <c r="GR41" s="134"/>
      <c r="GS41" s="134"/>
      <c r="GT41" s="136" t="str">
        <f t="shared" si="68"/>
        <v>Completar</v>
      </c>
      <c r="GU41" s="137" t="str">
        <f t="shared" si="69"/>
        <v>Completar</v>
      </c>
      <c r="GV41" s="137" t="str">
        <f t="shared" si="70"/>
        <v>Completar</v>
      </c>
      <c r="GW41" s="135"/>
      <c r="GX41" s="136" t="str">
        <f t="shared" si="71"/>
        <v>Completar</v>
      </c>
      <c r="GY41" s="237">
        <f t="shared" si="214"/>
        <v>0</v>
      </c>
      <c r="GZ41" s="238">
        <f t="shared" si="215"/>
        <v>0</v>
      </c>
      <c r="HA41" s="239" t="str">
        <f>IFERROR(IF(GZ41&gt;20*GM41,'Referencia Parámetros'!$D$20,IF(GZ41&gt;10*GM41,'Referencia Parámetros'!$D$21,IF(GZ41&gt;5*GM41,'Referencia Parámetros'!$D$22, IF(GZ41&gt;1,'Referencia Parámetros'!$D$23,"NO APLICA")))),"")</f>
        <v/>
      </c>
      <c r="HB41" s="240" t="str">
        <f t="shared" si="145"/>
        <v/>
      </c>
      <c r="HC41" s="241">
        <f t="shared" si="146"/>
        <v>0</v>
      </c>
      <c r="HD41" s="234">
        <f t="shared" si="216"/>
        <v>0</v>
      </c>
      <c r="HE41" s="234">
        <f t="shared" si="147"/>
        <v>0</v>
      </c>
      <c r="HF41" s="234">
        <f t="shared" si="217"/>
        <v>0</v>
      </c>
      <c r="HG41" s="242">
        <f t="shared" si="218"/>
        <v>0</v>
      </c>
      <c r="HI41" s="234">
        <f t="shared" si="219"/>
        <v>29</v>
      </c>
      <c r="HJ41" s="235" t="str">
        <f t="shared" si="148"/>
        <v/>
      </c>
      <c r="HK41" s="236" t="str">
        <f>IFERROR(+VLOOKUP(HJ41,'Referencia Parámetros'!$A$2:$B$18,2),"")</f>
        <v/>
      </c>
      <c r="HL41" s="1"/>
      <c r="HM41" s="1"/>
      <c r="HN41" s="136" t="str">
        <f t="shared" si="76"/>
        <v>Completar</v>
      </c>
      <c r="HO41" s="134"/>
      <c r="HP41" s="134"/>
      <c r="HQ41" s="134"/>
      <c r="HR41" s="136" t="str">
        <f t="shared" si="77"/>
        <v>Completar</v>
      </c>
      <c r="HS41" s="137" t="str">
        <f t="shared" si="78"/>
        <v>Completar</v>
      </c>
      <c r="HT41" s="137" t="str">
        <f t="shared" si="79"/>
        <v>Completar</v>
      </c>
      <c r="HU41" s="135"/>
      <c r="HV41" s="136" t="str">
        <f t="shared" si="80"/>
        <v>Completar</v>
      </c>
      <c r="HW41" s="237">
        <f t="shared" si="220"/>
        <v>0</v>
      </c>
      <c r="HX41" s="238">
        <f t="shared" si="221"/>
        <v>0</v>
      </c>
      <c r="HY41" s="239" t="str">
        <f>IFERROR(IF(HX41&gt;20*HK41,'Referencia Parámetros'!$D$20,IF(HX41&gt;10*HK41,'Referencia Parámetros'!$D$21,IF(HX41&gt;5*HK41,'Referencia Parámetros'!$D$22, IF(HX41&gt;1,'Referencia Parámetros'!$D$23,"NO APLICA")))),"")</f>
        <v/>
      </c>
      <c r="HZ41" s="240" t="str">
        <f t="shared" si="150"/>
        <v/>
      </c>
      <c r="IA41" s="241">
        <f t="shared" si="151"/>
        <v>0</v>
      </c>
      <c r="IB41" s="234">
        <f t="shared" si="222"/>
        <v>0</v>
      </c>
      <c r="IC41" s="234">
        <f t="shared" si="152"/>
        <v>0</v>
      </c>
      <c r="ID41" s="234">
        <f t="shared" si="223"/>
        <v>0</v>
      </c>
      <c r="IE41" s="242">
        <f t="shared" si="224"/>
        <v>0</v>
      </c>
      <c r="IG41" s="234">
        <f t="shared" si="225"/>
        <v>29</v>
      </c>
      <c r="IH41" s="235" t="str">
        <f t="shared" si="153"/>
        <v/>
      </c>
      <c r="II41" s="236" t="str">
        <f>IFERROR(+VLOOKUP(IH41,'Referencia Parámetros'!$A$2:$B$18,2),"")</f>
        <v/>
      </c>
      <c r="IJ41" s="1"/>
      <c r="IK41" s="1"/>
      <c r="IL41" s="136" t="str">
        <f t="shared" si="85"/>
        <v>Completar</v>
      </c>
      <c r="IM41" s="134"/>
      <c r="IN41" s="134"/>
      <c r="IO41" s="134"/>
      <c r="IP41" s="136" t="str">
        <f t="shared" si="86"/>
        <v>Completar</v>
      </c>
      <c r="IQ41" s="137" t="str">
        <f t="shared" si="87"/>
        <v>Completar</v>
      </c>
      <c r="IR41" s="137" t="str">
        <f t="shared" si="88"/>
        <v>Completar</v>
      </c>
      <c r="IS41" s="135"/>
      <c r="IT41" s="136" t="str">
        <f t="shared" si="89"/>
        <v>Completar</v>
      </c>
      <c r="IU41" s="237">
        <f t="shared" si="226"/>
        <v>0</v>
      </c>
      <c r="IV41" s="238">
        <f t="shared" si="227"/>
        <v>0</v>
      </c>
      <c r="IW41" s="239" t="str">
        <f>IFERROR(IF(IV41&gt;20*II41,'Referencia Parámetros'!$D$20,IF(IV41&gt;10*II41,'Referencia Parámetros'!$D$21,IF(IV41&gt;5*II41,'Referencia Parámetros'!$D$22, IF(IV41&gt;1,'Referencia Parámetros'!$D$23,"NO APLICA")))),"")</f>
        <v/>
      </c>
      <c r="IX41" s="240" t="str">
        <f t="shared" si="155"/>
        <v/>
      </c>
      <c r="IY41" s="241">
        <f t="shared" si="156"/>
        <v>0</v>
      </c>
      <c r="IZ41" s="234">
        <f t="shared" si="228"/>
        <v>0</v>
      </c>
      <c r="JA41" s="234">
        <f t="shared" si="157"/>
        <v>0</v>
      </c>
      <c r="JB41" s="234">
        <f t="shared" si="229"/>
        <v>0</v>
      </c>
      <c r="JC41" s="242">
        <f t="shared" si="230"/>
        <v>0</v>
      </c>
      <c r="JD41" s="198"/>
      <c r="JE41" s="234">
        <f t="shared" si="231"/>
        <v>29</v>
      </c>
      <c r="JF41" s="235" t="str">
        <f t="shared" si="158"/>
        <v/>
      </c>
      <c r="JG41" s="236" t="str">
        <f>IFERROR(+VLOOKUP(JF41,'Referencia Parámetros'!$A$2:$B$18,2),"")</f>
        <v/>
      </c>
      <c r="JH41" s="1"/>
      <c r="JI41" s="1"/>
      <c r="JJ41" s="136" t="str">
        <f t="shared" si="94"/>
        <v>Completar</v>
      </c>
      <c r="JK41" s="134"/>
      <c r="JL41" s="134"/>
      <c r="JM41" s="134"/>
      <c r="JN41" s="136" t="str">
        <f t="shared" si="95"/>
        <v>Completar</v>
      </c>
      <c r="JO41" s="137" t="str">
        <f t="shared" si="96"/>
        <v>Completar</v>
      </c>
      <c r="JP41" s="137" t="str">
        <f t="shared" si="97"/>
        <v>Completar</v>
      </c>
      <c r="JQ41" s="135"/>
      <c r="JR41" s="136" t="str">
        <f t="shared" si="98"/>
        <v>Completar</v>
      </c>
      <c r="JS41" s="237">
        <f t="shared" si="232"/>
        <v>0</v>
      </c>
      <c r="JT41" s="238">
        <f t="shared" si="233"/>
        <v>0</v>
      </c>
      <c r="JU41" s="239" t="str">
        <f>IFERROR(IF(JT41&gt;20*JG41,'Referencia Parámetros'!$D$20,IF(JT41&gt;10*JG41,'Referencia Parámetros'!$D$21,IF(JT41&gt;5*JG41,'Referencia Parámetros'!$D$22, IF(JT41&gt;1,'Referencia Parámetros'!$D$23,"NO APLICA")))),"")</f>
        <v/>
      </c>
      <c r="JV41" s="240" t="str">
        <f t="shared" si="160"/>
        <v/>
      </c>
      <c r="JW41" s="241">
        <f t="shared" si="161"/>
        <v>0</v>
      </c>
      <c r="JX41" s="234">
        <f t="shared" si="234"/>
        <v>0</v>
      </c>
      <c r="JY41" s="234">
        <f t="shared" si="162"/>
        <v>0</v>
      </c>
      <c r="JZ41" s="234">
        <f t="shared" si="235"/>
        <v>0</v>
      </c>
      <c r="KA41" s="242">
        <f t="shared" si="236"/>
        <v>0</v>
      </c>
      <c r="LN41" s="244">
        <v>2</v>
      </c>
    </row>
    <row r="42" spans="1:326" x14ac:dyDescent="0.25">
      <c r="A42" s="234">
        <f t="shared" si="163"/>
        <v>30</v>
      </c>
      <c r="B42" s="235" t="str">
        <f t="shared" si="164"/>
        <v/>
      </c>
      <c r="C42" s="236" t="str">
        <f>+IFERROR(VLOOKUP(B42,'Referencia Parámetros'!$A$2:$B$18,2),"")</f>
        <v/>
      </c>
      <c r="D42" s="1"/>
      <c r="E42" s="1"/>
      <c r="F42" s="136" t="str">
        <f>IFERROR(+VLOOKUP(D42,'Año 2'!JH$13:JJ$112,3,FALSE),"Completar")</f>
        <v>Completar</v>
      </c>
      <c r="G42" s="134"/>
      <c r="H42" s="134"/>
      <c r="I42" s="134"/>
      <c r="J42" s="136" t="str">
        <f>+IFERROR(VLOOKUP(D42,'Año 2'!JH$13:JR$112,7,0),"Completar")</f>
        <v>Completar</v>
      </c>
      <c r="K42" s="137" t="str">
        <f>IFERROR(VLOOKUP(D42,'Año 2'!JH$13:JR$112,8,FALSE),"Completar")</f>
        <v>Completar</v>
      </c>
      <c r="L42" s="137" t="str">
        <f>IFERROR(VLOOKUP(D42,'Año 2'!JH$13:JR$112,9,FALSE),"Completar")</f>
        <v>Completar</v>
      </c>
      <c r="M42" s="135"/>
      <c r="N42" s="136" t="str">
        <f>IFERROR(VLOOKUP(D42,'Año 2'!JH$13:JR$112,11,FALSE),"Completar")</f>
        <v>Completar</v>
      </c>
      <c r="O42" s="237">
        <f t="shared" si="165"/>
        <v>0</v>
      </c>
      <c r="P42" s="238">
        <f t="shared" si="166"/>
        <v>0</v>
      </c>
      <c r="Q42" s="239" t="str">
        <f>IFERROR(IF(P42&gt;20*C42,'Referencia Parámetros'!$D$20,IF(P42&gt;10*C42,'Referencia Parámetros'!$D$21,IF(P42&gt;5*C42,'Referencia Parámetros'!$D$22, IF(P42&gt;1,'Referencia Parámetros'!$D$23,"NO APLICA")))),"")</f>
        <v/>
      </c>
      <c r="R42" s="240" t="str">
        <f t="shared" si="105"/>
        <v/>
      </c>
      <c r="S42" s="241">
        <f t="shared" si="106"/>
        <v>0</v>
      </c>
      <c r="T42" s="234">
        <f t="shared" si="167"/>
        <v>0</v>
      </c>
      <c r="U42" s="234">
        <f t="shared" si="107"/>
        <v>0</v>
      </c>
      <c r="V42" s="234">
        <f t="shared" si="168"/>
        <v>0</v>
      </c>
      <c r="W42" s="242">
        <f t="shared" si="169"/>
        <v>0</v>
      </c>
      <c r="Y42" s="234">
        <f t="shared" si="170"/>
        <v>30</v>
      </c>
      <c r="Z42" s="235" t="str">
        <f t="shared" si="108"/>
        <v/>
      </c>
      <c r="AA42" s="236" t="str">
        <f>IFERROR(+VLOOKUP(Z42,'Referencia Parámetros'!$A$2:$B$18,2),"")</f>
        <v/>
      </c>
      <c r="AB42" s="1"/>
      <c r="AC42" s="1"/>
      <c r="AD42" s="136" t="str">
        <f t="shared" si="4"/>
        <v>Completar</v>
      </c>
      <c r="AE42" s="134"/>
      <c r="AF42" s="134"/>
      <c r="AG42" s="134"/>
      <c r="AH42" s="136" t="str">
        <f t="shared" si="5"/>
        <v>Completar</v>
      </c>
      <c r="AI42" s="137" t="str">
        <f t="shared" si="6"/>
        <v>Completar</v>
      </c>
      <c r="AJ42" s="137" t="str">
        <f t="shared" si="7"/>
        <v>Completar</v>
      </c>
      <c r="AK42" s="135"/>
      <c r="AL42" s="136" t="str">
        <f t="shared" si="8"/>
        <v>Completar</v>
      </c>
      <c r="AM42" s="237">
        <f t="shared" si="171"/>
        <v>0</v>
      </c>
      <c r="AN42" s="238">
        <f t="shared" si="172"/>
        <v>0</v>
      </c>
      <c r="AO42" s="239" t="str">
        <f>IFERROR(IF(AN42&gt;20*AA42,'Referencia Parámetros'!$D$20,IF(AN42&gt;10*AA42,'Referencia Parámetros'!$D$21,IF(AN42&gt;5*AA42,'Referencia Parámetros'!$D$22, IF(AN42&gt;1,'Referencia Parámetros'!$D$23,"NO APLICA")))),"")</f>
        <v/>
      </c>
      <c r="AP42" s="240" t="str">
        <f t="shared" si="110"/>
        <v/>
      </c>
      <c r="AQ42" s="241">
        <f t="shared" si="111"/>
        <v>0</v>
      </c>
      <c r="AR42" s="234">
        <f t="shared" si="173"/>
        <v>0</v>
      </c>
      <c r="AS42" s="234">
        <f t="shared" si="112"/>
        <v>0</v>
      </c>
      <c r="AT42" s="234">
        <f t="shared" si="174"/>
        <v>0</v>
      </c>
      <c r="AU42" s="242">
        <f t="shared" si="175"/>
        <v>0</v>
      </c>
      <c r="AW42" s="234">
        <f t="shared" si="176"/>
        <v>30</v>
      </c>
      <c r="AX42" s="235" t="str">
        <f t="shared" si="113"/>
        <v/>
      </c>
      <c r="AY42" s="236" t="str">
        <f>IFERROR(+VLOOKUP(AX42,'Referencia Parámetros'!$A$2:$B$18,2),"")</f>
        <v/>
      </c>
      <c r="AZ42" s="1"/>
      <c r="BA42" s="1"/>
      <c r="BB42" s="136" t="str">
        <f t="shared" si="13"/>
        <v>Completar</v>
      </c>
      <c r="BC42" s="134"/>
      <c r="BD42" s="134"/>
      <c r="BE42" s="134"/>
      <c r="BF42" s="136" t="str">
        <f t="shared" si="14"/>
        <v>Completar</v>
      </c>
      <c r="BG42" s="137" t="str">
        <f t="shared" si="15"/>
        <v>Completar</v>
      </c>
      <c r="BH42" s="137" t="str">
        <f t="shared" si="16"/>
        <v>Completar</v>
      </c>
      <c r="BI42" s="135"/>
      <c r="BJ42" s="136" t="str">
        <f t="shared" si="17"/>
        <v>Completar</v>
      </c>
      <c r="BK42" s="237">
        <f t="shared" si="177"/>
        <v>0</v>
      </c>
      <c r="BL42" s="238">
        <f t="shared" si="178"/>
        <v>0</v>
      </c>
      <c r="BM42" s="239" t="str">
        <f>IFERROR(IF(BL42&gt;20*AY42,'Referencia Parámetros'!$D$20,IF(BL42&gt;10*AY42,'Referencia Parámetros'!$D$21,IF(BL42&gt;5*AY42,'Referencia Parámetros'!$D$22, IF(BL42&gt;1,'Referencia Parámetros'!$D$23,"NO APLICA")))),"")</f>
        <v/>
      </c>
      <c r="BN42" s="240" t="str">
        <f t="shared" si="115"/>
        <v/>
      </c>
      <c r="BO42" s="241">
        <f t="shared" si="116"/>
        <v>0</v>
      </c>
      <c r="BP42" s="234">
        <f t="shared" si="179"/>
        <v>0</v>
      </c>
      <c r="BQ42" s="234">
        <f t="shared" si="117"/>
        <v>0</v>
      </c>
      <c r="BR42" s="234">
        <f t="shared" si="180"/>
        <v>0</v>
      </c>
      <c r="BS42" s="242">
        <f t="shared" si="181"/>
        <v>0</v>
      </c>
      <c r="BU42" s="234">
        <f t="shared" si="182"/>
        <v>30</v>
      </c>
      <c r="BV42" s="235" t="str">
        <f t="shared" si="118"/>
        <v/>
      </c>
      <c r="BW42" s="236" t="str">
        <f>IFERROR(+VLOOKUP(BV42,'Referencia Parámetros'!$A$2:$B$18,2),"")</f>
        <v/>
      </c>
      <c r="BX42" s="1"/>
      <c r="BY42" s="1"/>
      <c r="BZ42" s="136" t="str">
        <f t="shared" si="22"/>
        <v>Completar</v>
      </c>
      <c r="CA42" s="134"/>
      <c r="CB42" s="134"/>
      <c r="CC42" s="134"/>
      <c r="CD42" s="136" t="str">
        <f t="shared" si="23"/>
        <v>Completar</v>
      </c>
      <c r="CE42" s="137" t="str">
        <f t="shared" si="24"/>
        <v>Completar</v>
      </c>
      <c r="CF42" s="137" t="str">
        <f t="shared" si="25"/>
        <v>Completar</v>
      </c>
      <c r="CG42" s="135"/>
      <c r="CH42" s="136" t="str">
        <f t="shared" si="26"/>
        <v>Completar</v>
      </c>
      <c r="CI42" s="237">
        <f t="shared" si="183"/>
        <v>0</v>
      </c>
      <c r="CJ42" s="238">
        <f t="shared" si="184"/>
        <v>0</v>
      </c>
      <c r="CK42" s="239" t="str">
        <f>IFERROR(IF(CJ42&gt;20*BW42,'Referencia Parámetros'!$D$20,IF(CJ42&gt;10*BW42,'Referencia Parámetros'!$D$21,IF(CJ42&gt;5*BW42,'Referencia Parámetros'!$D$22, IF(CJ42&gt;1,'Referencia Parámetros'!$D$23,"NO APLICA")))),"")</f>
        <v/>
      </c>
      <c r="CL42" s="240" t="str">
        <f t="shared" si="120"/>
        <v/>
      </c>
      <c r="CM42" s="241">
        <f t="shared" si="121"/>
        <v>0</v>
      </c>
      <c r="CN42" s="234">
        <f t="shared" si="185"/>
        <v>0</v>
      </c>
      <c r="CO42" s="234">
        <f t="shared" si="122"/>
        <v>0</v>
      </c>
      <c r="CP42" s="234">
        <f t="shared" si="186"/>
        <v>0</v>
      </c>
      <c r="CQ42" s="242">
        <f t="shared" si="187"/>
        <v>0</v>
      </c>
      <c r="CS42" s="234">
        <f t="shared" si="188"/>
        <v>30</v>
      </c>
      <c r="CT42" s="235" t="str">
        <f t="shared" si="123"/>
        <v/>
      </c>
      <c r="CU42" s="236" t="str">
        <f>IFERROR(+VLOOKUP(CT42,'Referencia Parámetros'!$A$2:$B$18,2),"")</f>
        <v/>
      </c>
      <c r="CV42" s="1"/>
      <c r="CW42" s="1"/>
      <c r="CX42" s="136" t="str">
        <f t="shared" si="31"/>
        <v>Completar</v>
      </c>
      <c r="CY42" s="134"/>
      <c r="CZ42" s="134"/>
      <c r="DA42" s="134"/>
      <c r="DB42" s="136" t="str">
        <f t="shared" si="32"/>
        <v>Completar</v>
      </c>
      <c r="DC42" s="137" t="str">
        <f t="shared" si="33"/>
        <v>Completar</v>
      </c>
      <c r="DD42" s="137" t="str">
        <f t="shared" si="34"/>
        <v>Completar</v>
      </c>
      <c r="DE42" s="135"/>
      <c r="DF42" s="136" t="str">
        <f t="shared" si="35"/>
        <v>Completar</v>
      </c>
      <c r="DG42" s="237">
        <f t="shared" si="189"/>
        <v>0</v>
      </c>
      <c r="DH42" s="238">
        <f t="shared" si="190"/>
        <v>0</v>
      </c>
      <c r="DI42" s="239" t="str">
        <f>IFERROR(IF(DH42&gt;20*CU42,'Referencia Parámetros'!$D$20,IF(DH42&gt;10*CU42,'Referencia Parámetros'!$D$21,IF(DH42&gt;5*CU42,'Referencia Parámetros'!$D$22, IF(DH42&gt;1,'Referencia Parámetros'!$D$23,"NO APLICA")))),"")</f>
        <v/>
      </c>
      <c r="DJ42" s="240" t="str">
        <f t="shared" si="125"/>
        <v/>
      </c>
      <c r="DK42" s="241">
        <f t="shared" si="126"/>
        <v>0</v>
      </c>
      <c r="DL42" s="234">
        <f t="shared" si="191"/>
        <v>0</v>
      </c>
      <c r="DM42" s="234">
        <f t="shared" si="127"/>
        <v>0</v>
      </c>
      <c r="DN42" s="234">
        <f t="shared" si="192"/>
        <v>0</v>
      </c>
      <c r="DO42" s="242">
        <f t="shared" si="193"/>
        <v>0</v>
      </c>
      <c r="DQ42" s="234">
        <f t="shared" si="194"/>
        <v>30</v>
      </c>
      <c r="DR42" s="235" t="str">
        <f t="shared" si="128"/>
        <v/>
      </c>
      <c r="DS42" s="236" t="str">
        <f>IFERROR(+VLOOKUP(DR42,'Referencia Parámetros'!$A$2:$B$18,2),"")</f>
        <v/>
      </c>
      <c r="DT42" s="1"/>
      <c r="DU42" s="1"/>
      <c r="DV42" s="136" t="str">
        <f t="shared" si="40"/>
        <v>Completar</v>
      </c>
      <c r="DW42" s="134"/>
      <c r="DX42" s="134"/>
      <c r="DY42" s="134"/>
      <c r="DZ42" s="136" t="str">
        <f t="shared" si="41"/>
        <v>Completar</v>
      </c>
      <c r="EA42" s="137" t="str">
        <f t="shared" si="42"/>
        <v>Completar</v>
      </c>
      <c r="EB42" s="137" t="str">
        <f t="shared" si="43"/>
        <v>Completar</v>
      </c>
      <c r="EC42" s="135"/>
      <c r="ED42" s="136" t="str">
        <f t="shared" si="44"/>
        <v>Completar</v>
      </c>
      <c r="EE42" s="237">
        <f t="shared" si="195"/>
        <v>0</v>
      </c>
      <c r="EF42" s="238">
        <f t="shared" si="196"/>
        <v>0</v>
      </c>
      <c r="EG42" s="239" t="str">
        <f>IFERROR(IF(EF42&gt;20*DS42,'Referencia Parámetros'!$D$20,IF(EF42&gt;10*DS42,'Referencia Parámetros'!$D$21,IF(EF42&gt;5*DS42,'Referencia Parámetros'!$D$22, IF(EF42&gt;1,'Referencia Parámetros'!$D$23,"NO APLICA")))),"")</f>
        <v/>
      </c>
      <c r="EH42" s="240" t="str">
        <f t="shared" si="130"/>
        <v/>
      </c>
      <c r="EI42" s="241">
        <f t="shared" si="131"/>
        <v>0</v>
      </c>
      <c r="EJ42" s="234">
        <f t="shared" si="197"/>
        <v>0</v>
      </c>
      <c r="EK42" s="234">
        <f t="shared" si="132"/>
        <v>0</v>
      </c>
      <c r="EL42" s="234">
        <f t="shared" si="198"/>
        <v>0</v>
      </c>
      <c r="EM42" s="242">
        <f t="shared" si="199"/>
        <v>0</v>
      </c>
      <c r="EO42" s="234">
        <f t="shared" si="200"/>
        <v>30</v>
      </c>
      <c r="EP42" s="235" t="str">
        <f t="shared" si="133"/>
        <v/>
      </c>
      <c r="EQ42" s="236" t="str">
        <f>IFERROR(+VLOOKUP(EP42,'Referencia Parámetros'!$A$2:$B$18,2),"")</f>
        <v/>
      </c>
      <c r="ER42" s="1"/>
      <c r="ES42" s="1"/>
      <c r="ET42" s="136" t="str">
        <f t="shared" si="49"/>
        <v>Completar</v>
      </c>
      <c r="EU42" s="134"/>
      <c r="EV42" s="134"/>
      <c r="EW42" s="134"/>
      <c r="EX42" s="136" t="str">
        <f t="shared" si="50"/>
        <v>Completar</v>
      </c>
      <c r="EY42" s="137" t="str">
        <f t="shared" si="51"/>
        <v>Completar</v>
      </c>
      <c r="EZ42" s="137" t="str">
        <f t="shared" si="52"/>
        <v>Completar</v>
      </c>
      <c r="FA42" s="135"/>
      <c r="FB42" s="136" t="str">
        <f t="shared" si="53"/>
        <v>Completar</v>
      </c>
      <c r="FC42" s="237">
        <f t="shared" si="201"/>
        <v>0</v>
      </c>
      <c r="FD42" s="238">
        <f t="shared" si="202"/>
        <v>0</v>
      </c>
      <c r="FE42" s="239" t="str">
        <f>IFERROR(IF(FD42&gt;20*EQ42,'Referencia Parámetros'!$D$20,IF(FD42&gt;10*EQ42,'Referencia Parámetros'!$D$21,IF(FD42&gt;5*EQ42,'Referencia Parámetros'!$D$22, IF(FD42&gt;1,'Referencia Parámetros'!$D$23,"NO APLICA")))),"")</f>
        <v/>
      </c>
      <c r="FF42" s="240" t="str">
        <f t="shared" si="135"/>
        <v/>
      </c>
      <c r="FG42" s="241">
        <f t="shared" si="136"/>
        <v>0</v>
      </c>
      <c r="FH42" s="234">
        <f t="shared" si="203"/>
        <v>0</v>
      </c>
      <c r="FI42" s="234">
        <f t="shared" si="137"/>
        <v>0</v>
      </c>
      <c r="FJ42" s="234">
        <f t="shared" si="204"/>
        <v>0</v>
      </c>
      <c r="FK42" s="242">
        <f t="shared" si="205"/>
        <v>0</v>
      </c>
      <c r="FM42" s="234">
        <f t="shared" si="206"/>
        <v>30</v>
      </c>
      <c r="FN42" s="235" t="str">
        <f t="shared" si="138"/>
        <v/>
      </c>
      <c r="FO42" s="236" t="str">
        <f>IFERROR(+VLOOKUP(FN42,'Referencia Parámetros'!$A$2:$B$18,2),"")</f>
        <v/>
      </c>
      <c r="FP42" s="1"/>
      <c r="FQ42" s="1"/>
      <c r="FR42" s="136" t="str">
        <f t="shared" si="58"/>
        <v>Completar</v>
      </c>
      <c r="FS42" s="134"/>
      <c r="FT42" s="134"/>
      <c r="FU42" s="134"/>
      <c r="FV42" s="136" t="str">
        <f t="shared" si="59"/>
        <v>Completar</v>
      </c>
      <c r="FW42" s="137" t="str">
        <f t="shared" si="60"/>
        <v>Completar</v>
      </c>
      <c r="FX42" s="137" t="str">
        <f t="shared" si="61"/>
        <v>Completar</v>
      </c>
      <c r="FY42" s="135"/>
      <c r="FZ42" s="136" t="str">
        <f t="shared" si="62"/>
        <v>Completar</v>
      </c>
      <c r="GA42" s="237">
        <f t="shared" si="207"/>
        <v>0</v>
      </c>
      <c r="GB42" s="238">
        <f t="shared" si="208"/>
        <v>0</v>
      </c>
      <c r="GC42" s="239" t="e">
        <f>IF(GB42&gt;20*FO42,'Referencia Parámetros'!$D$20,IF(GB42&gt;10*FO42,'Referencia Parámetros'!$D$21,IF(GB42&gt;5*FO42,'Referencia Parámetros'!$D$22, IF(GB42&gt;1,'Referencia Parámetros'!$D$23,"NO APLICA"))))</f>
        <v>#VALUE!</v>
      </c>
      <c r="GD42" s="240" t="e">
        <f t="shared" si="209"/>
        <v>#VALUE!</v>
      </c>
      <c r="GE42" s="241">
        <f t="shared" si="141"/>
        <v>0</v>
      </c>
      <c r="GF42" s="234">
        <f t="shared" si="210"/>
        <v>0</v>
      </c>
      <c r="GG42" s="234">
        <f t="shared" si="142"/>
        <v>0</v>
      </c>
      <c r="GH42" s="234">
        <f t="shared" si="211"/>
        <v>0</v>
      </c>
      <c r="GI42" s="242">
        <f t="shared" si="212"/>
        <v>0</v>
      </c>
      <c r="GK42" s="234">
        <f t="shared" si="213"/>
        <v>30</v>
      </c>
      <c r="GL42" s="235" t="str">
        <f t="shared" si="143"/>
        <v/>
      </c>
      <c r="GM42" s="236" t="str">
        <f>IFERROR(+VLOOKUP(GL42,'Referencia Parámetros'!$A$2:$B$18,2),"")</f>
        <v/>
      </c>
      <c r="GN42" s="1"/>
      <c r="GO42" s="1"/>
      <c r="GP42" s="136" t="str">
        <f t="shared" si="67"/>
        <v>Completar</v>
      </c>
      <c r="GQ42" s="134"/>
      <c r="GR42" s="134"/>
      <c r="GS42" s="134"/>
      <c r="GT42" s="136" t="str">
        <f t="shared" si="68"/>
        <v>Completar</v>
      </c>
      <c r="GU42" s="137" t="str">
        <f t="shared" si="69"/>
        <v>Completar</v>
      </c>
      <c r="GV42" s="137" t="str">
        <f t="shared" si="70"/>
        <v>Completar</v>
      </c>
      <c r="GW42" s="135"/>
      <c r="GX42" s="136" t="str">
        <f t="shared" si="71"/>
        <v>Completar</v>
      </c>
      <c r="GY42" s="237">
        <f t="shared" si="214"/>
        <v>0</v>
      </c>
      <c r="GZ42" s="238">
        <f t="shared" si="215"/>
        <v>0</v>
      </c>
      <c r="HA42" s="239" t="str">
        <f>IFERROR(IF(GZ42&gt;20*GM42,'Referencia Parámetros'!$D$20,IF(GZ42&gt;10*GM42,'Referencia Parámetros'!$D$21,IF(GZ42&gt;5*GM42,'Referencia Parámetros'!$D$22, IF(GZ42&gt;1,'Referencia Parámetros'!$D$23,"NO APLICA")))),"")</f>
        <v/>
      </c>
      <c r="HB42" s="240" t="str">
        <f t="shared" si="145"/>
        <v/>
      </c>
      <c r="HC42" s="241">
        <f t="shared" si="146"/>
        <v>0</v>
      </c>
      <c r="HD42" s="234">
        <f t="shared" si="216"/>
        <v>0</v>
      </c>
      <c r="HE42" s="234">
        <f t="shared" si="147"/>
        <v>0</v>
      </c>
      <c r="HF42" s="234">
        <f t="shared" si="217"/>
        <v>0</v>
      </c>
      <c r="HG42" s="242">
        <f t="shared" si="218"/>
        <v>0</v>
      </c>
      <c r="HI42" s="234">
        <f t="shared" si="219"/>
        <v>30</v>
      </c>
      <c r="HJ42" s="235" t="str">
        <f t="shared" si="148"/>
        <v/>
      </c>
      <c r="HK42" s="236" t="str">
        <f>IFERROR(+VLOOKUP(HJ42,'Referencia Parámetros'!$A$2:$B$18,2),"")</f>
        <v/>
      </c>
      <c r="HL42" s="1"/>
      <c r="HM42" s="1"/>
      <c r="HN42" s="136" t="str">
        <f t="shared" si="76"/>
        <v>Completar</v>
      </c>
      <c r="HO42" s="134"/>
      <c r="HP42" s="134"/>
      <c r="HQ42" s="134"/>
      <c r="HR42" s="136" t="str">
        <f t="shared" si="77"/>
        <v>Completar</v>
      </c>
      <c r="HS42" s="137" t="str">
        <f t="shared" si="78"/>
        <v>Completar</v>
      </c>
      <c r="HT42" s="137" t="str">
        <f t="shared" si="79"/>
        <v>Completar</v>
      </c>
      <c r="HU42" s="135"/>
      <c r="HV42" s="136" t="str">
        <f t="shared" si="80"/>
        <v>Completar</v>
      </c>
      <c r="HW42" s="237">
        <f t="shared" si="220"/>
        <v>0</v>
      </c>
      <c r="HX42" s="238">
        <f t="shared" si="221"/>
        <v>0</v>
      </c>
      <c r="HY42" s="239" t="str">
        <f>IFERROR(IF(HX42&gt;20*HK42,'Referencia Parámetros'!$D$20,IF(HX42&gt;10*HK42,'Referencia Parámetros'!$D$21,IF(HX42&gt;5*HK42,'Referencia Parámetros'!$D$22, IF(HX42&gt;1,'Referencia Parámetros'!$D$23,"NO APLICA")))),"")</f>
        <v/>
      </c>
      <c r="HZ42" s="240" t="str">
        <f t="shared" si="150"/>
        <v/>
      </c>
      <c r="IA42" s="241">
        <f t="shared" si="151"/>
        <v>0</v>
      </c>
      <c r="IB42" s="234">
        <f t="shared" si="222"/>
        <v>0</v>
      </c>
      <c r="IC42" s="234">
        <f t="shared" si="152"/>
        <v>0</v>
      </c>
      <c r="ID42" s="234">
        <f t="shared" si="223"/>
        <v>0</v>
      </c>
      <c r="IE42" s="242">
        <f t="shared" si="224"/>
        <v>0</v>
      </c>
      <c r="IG42" s="234">
        <f t="shared" si="225"/>
        <v>30</v>
      </c>
      <c r="IH42" s="235" t="str">
        <f t="shared" si="153"/>
        <v/>
      </c>
      <c r="II42" s="236" t="str">
        <f>IFERROR(+VLOOKUP(IH42,'Referencia Parámetros'!$A$2:$B$18,2),"")</f>
        <v/>
      </c>
      <c r="IJ42" s="1"/>
      <c r="IK42" s="1"/>
      <c r="IL42" s="136" t="str">
        <f t="shared" si="85"/>
        <v>Completar</v>
      </c>
      <c r="IM42" s="134"/>
      <c r="IN42" s="134"/>
      <c r="IO42" s="134"/>
      <c r="IP42" s="136" t="str">
        <f t="shared" si="86"/>
        <v>Completar</v>
      </c>
      <c r="IQ42" s="137" t="str">
        <f t="shared" si="87"/>
        <v>Completar</v>
      </c>
      <c r="IR42" s="137" t="str">
        <f t="shared" si="88"/>
        <v>Completar</v>
      </c>
      <c r="IS42" s="135"/>
      <c r="IT42" s="136" t="str">
        <f t="shared" si="89"/>
        <v>Completar</v>
      </c>
      <c r="IU42" s="237">
        <f t="shared" si="226"/>
        <v>0</v>
      </c>
      <c r="IV42" s="238">
        <f t="shared" si="227"/>
        <v>0</v>
      </c>
      <c r="IW42" s="239" t="str">
        <f>IFERROR(IF(IV42&gt;20*II42,'Referencia Parámetros'!$D$20,IF(IV42&gt;10*II42,'Referencia Parámetros'!$D$21,IF(IV42&gt;5*II42,'Referencia Parámetros'!$D$22, IF(IV42&gt;1,'Referencia Parámetros'!$D$23,"NO APLICA")))),"")</f>
        <v/>
      </c>
      <c r="IX42" s="240" t="str">
        <f t="shared" si="155"/>
        <v/>
      </c>
      <c r="IY42" s="241">
        <f t="shared" si="156"/>
        <v>0</v>
      </c>
      <c r="IZ42" s="234">
        <f t="shared" si="228"/>
        <v>0</v>
      </c>
      <c r="JA42" s="234">
        <f t="shared" si="157"/>
        <v>0</v>
      </c>
      <c r="JB42" s="234">
        <f t="shared" si="229"/>
        <v>0</v>
      </c>
      <c r="JC42" s="242">
        <f t="shared" si="230"/>
        <v>0</v>
      </c>
      <c r="JD42" s="198"/>
      <c r="JE42" s="234">
        <f t="shared" si="231"/>
        <v>30</v>
      </c>
      <c r="JF42" s="235" t="str">
        <f t="shared" si="158"/>
        <v/>
      </c>
      <c r="JG42" s="236" t="str">
        <f>IFERROR(+VLOOKUP(JF42,'Referencia Parámetros'!$A$2:$B$18,2),"")</f>
        <v/>
      </c>
      <c r="JH42" s="1"/>
      <c r="JI42" s="1"/>
      <c r="JJ42" s="136" t="str">
        <f t="shared" si="94"/>
        <v>Completar</v>
      </c>
      <c r="JK42" s="134"/>
      <c r="JL42" s="134"/>
      <c r="JM42" s="134"/>
      <c r="JN42" s="136" t="str">
        <f t="shared" si="95"/>
        <v>Completar</v>
      </c>
      <c r="JO42" s="137" t="str">
        <f t="shared" si="96"/>
        <v>Completar</v>
      </c>
      <c r="JP42" s="137" t="str">
        <f t="shared" si="97"/>
        <v>Completar</v>
      </c>
      <c r="JQ42" s="135"/>
      <c r="JR42" s="136" t="str">
        <f t="shared" si="98"/>
        <v>Completar</v>
      </c>
      <c r="JS42" s="237">
        <f t="shared" si="232"/>
        <v>0</v>
      </c>
      <c r="JT42" s="238">
        <f t="shared" si="233"/>
        <v>0</v>
      </c>
      <c r="JU42" s="239" t="str">
        <f>IFERROR(IF(JT42&gt;20*JG42,'Referencia Parámetros'!$D$20,IF(JT42&gt;10*JG42,'Referencia Parámetros'!$D$21,IF(JT42&gt;5*JG42,'Referencia Parámetros'!$D$22, IF(JT42&gt;1,'Referencia Parámetros'!$D$23,"NO APLICA")))),"")</f>
        <v/>
      </c>
      <c r="JV42" s="240" t="str">
        <f t="shared" si="160"/>
        <v/>
      </c>
      <c r="JW42" s="241">
        <f t="shared" si="161"/>
        <v>0</v>
      </c>
      <c r="JX42" s="234">
        <f t="shared" si="234"/>
        <v>0</v>
      </c>
      <c r="JY42" s="234">
        <f t="shared" si="162"/>
        <v>0</v>
      </c>
      <c r="JZ42" s="234">
        <f t="shared" si="235"/>
        <v>0</v>
      </c>
      <c r="KA42" s="242">
        <f t="shared" si="236"/>
        <v>0</v>
      </c>
      <c r="LN42" s="244">
        <v>2</v>
      </c>
    </row>
    <row r="43" spans="1:326" x14ac:dyDescent="0.25">
      <c r="A43" s="234">
        <f t="shared" si="163"/>
        <v>31</v>
      </c>
      <c r="B43" s="235" t="str">
        <f t="shared" si="164"/>
        <v/>
      </c>
      <c r="C43" s="236" t="str">
        <f>+IFERROR(VLOOKUP(B43,'Referencia Parámetros'!$A$2:$B$18,2),"")</f>
        <v/>
      </c>
      <c r="D43" s="1"/>
      <c r="E43" s="1"/>
      <c r="F43" s="136" t="str">
        <f>IFERROR(+VLOOKUP(D43,'Año 2'!JH$13:JJ$112,3,FALSE),"Completar")</f>
        <v>Completar</v>
      </c>
      <c r="G43" s="134"/>
      <c r="H43" s="134"/>
      <c r="I43" s="134"/>
      <c r="J43" s="136" t="str">
        <f>+IFERROR(VLOOKUP(D43,'Año 2'!JH$13:JR$112,7,0),"Completar")</f>
        <v>Completar</v>
      </c>
      <c r="K43" s="137" t="str">
        <f>IFERROR(VLOOKUP(D43,'Año 2'!JH$13:JR$112,8,FALSE),"Completar")</f>
        <v>Completar</v>
      </c>
      <c r="L43" s="137" t="str">
        <f>IFERROR(VLOOKUP(D43,'Año 2'!JH$13:JR$112,9,FALSE),"Completar")</f>
        <v>Completar</v>
      </c>
      <c r="M43" s="135"/>
      <c r="N43" s="136" t="str">
        <f>IFERROR(VLOOKUP(D43,'Año 2'!JH$13:JR$112,11,FALSE),"Completar")</f>
        <v>Completar</v>
      </c>
      <c r="O43" s="237">
        <f t="shared" si="165"/>
        <v>0</v>
      </c>
      <c r="P43" s="238">
        <f t="shared" si="166"/>
        <v>0</v>
      </c>
      <c r="Q43" s="239" t="str">
        <f>IFERROR(IF(P43&gt;20*C43,'Referencia Parámetros'!$D$20,IF(P43&gt;10*C43,'Referencia Parámetros'!$D$21,IF(P43&gt;5*C43,'Referencia Parámetros'!$D$22, IF(P43&gt;1,'Referencia Parámetros'!$D$23,"NO APLICA")))),"")</f>
        <v/>
      </c>
      <c r="R43" s="240" t="str">
        <f t="shared" si="105"/>
        <v/>
      </c>
      <c r="S43" s="241">
        <f t="shared" si="106"/>
        <v>0</v>
      </c>
      <c r="T43" s="234">
        <f t="shared" si="167"/>
        <v>0</v>
      </c>
      <c r="U43" s="234">
        <f t="shared" si="107"/>
        <v>0</v>
      </c>
      <c r="V43" s="234">
        <f t="shared" si="168"/>
        <v>0</v>
      </c>
      <c r="W43" s="242">
        <f t="shared" si="169"/>
        <v>0</v>
      </c>
      <c r="Y43" s="234">
        <f t="shared" si="170"/>
        <v>31</v>
      </c>
      <c r="Z43" s="235" t="str">
        <f t="shared" si="108"/>
        <v/>
      </c>
      <c r="AA43" s="236" t="str">
        <f>IFERROR(+VLOOKUP(Z43,'Referencia Parámetros'!$A$2:$B$18,2),"")</f>
        <v/>
      </c>
      <c r="AB43" s="1"/>
      <c r="AC43" s="1"/>
      <c r="AD43" s="136" t="str">
        <f t="shared" si="4"/>
        <v>Completar</v>
      </c>
      <c r="AE43" s="134"/>
      <c r="AF43" s="134"/>
      <c r="AG43" s="134"/>
      <c r="AH43" s="136" t="str">
        <f t="shared" si="5"/>
        <v>Completar</v>
      </c>
      <c r="AI43" s="137" t="str">
        <f t="shared" si="6"/>
        <v>Completar</v>
      </c>
      <c r="AJ43" s="137" t="str">
        <f t="shared" si="7"/>
        <v>Completar</v>
      </c>
      <c r="AK43" s="135"/>
      <c r="AL43" s="136" t="str">
        <f t="shared" si="8"/>
        <v>Completar</v>
      </c>
      <c r="AM43" s="237">
        <f t="shared" si="171"/>
        <v>0</v>
      </c>
      <c r="AN43" s="238">
        <f t="shared" si="172"/>
        <v>0</v>
      </c>
      <c r="AO43" s="239" t="str">
        <f>IFERROR(IF(AN43&gt;20*AA43,'Referencia Parámetros'!$D$20,IF(AN43&gt;10*AA43,'Referencia Parámetros'!$D$21,IF(AN43&gt;5*AA43,'Referencia Parámetros'!$D$22, IF(AN43&gt;1,'Referencia Parámetros'!$D$23,"NO APLICA")))),"")</f>
        <v/>
      </c>
      <c r="AP43" s="240" t="str">
        <f t="shared" si="110"/>
        <v/>
      </c>
      <c r="AQ43" s="241">
        <f t="shared" si="111"/>
        <v>0</v>
      </c>
      <c r="AR43" s="234">
        <f t="shared" si="173"/>
        <v>0</v>
      </c>
      <c r="AS43" s="234">
        <f t="shared" si="112"/>
        <v>0</v>
      </c>
      <c r="AT43" s="234">
        <f t="shared" si="174"/>
        <v>0</v>
      </c>
      <c r="AU43" s="242">
        <f t="shared" si="175"/>
        <v>0</v>
      </c>
      <c r="AW43" s="234">
        <f t="shared" si="176"/>
        <v>31</v>
      </c>
      <c r="AX43" s="235" t="str">
        <f t="shared" si="113"/>
        <v/>
      </c>
      <c r="AY43" s="236" t="str">
        <f>IFERROR(+VLOOKUP(AX43,'Referencia Parámetros'!$A$2:$B$18,2),"")</f>
        <v/>
      </c>
      <c r="AZ43" s="1"/>
      <c r="BA43" s="1"/>
      <c r="BB43" s="136" t="str">
        <f t="shared" si="13"/>
        <v>Completar</v>
      </c>
      <c r="BC43" s="134"/>
      <c r="BD43" s="134"/>
      <c r="BE43" s="134"/>
      <c r="BF43" s="136" t="str">
        <f t="shared" si="14"/>
        <v>Completar</v>
      </c>
      <c r="BG43" s="137" t="str">
        <f t="shared" si="15"/>
        <v>Completar</v>
      </c>
      <c r="BH43" s="137" t="str">
        <f t="shared" si="16"/>
        <v>Completar</v>
      </c>
      <c r="BI43" s="135"/>
      <c r="BJ43" s="136" t="str">
        <f t="shared" si="17"/>
        <v>Completar</v>
      </c>
      <c r="BK43" s="237">
        <f t="shared" si="177"/>
        <v>0</v>
      </c>
      <c r="BL43" s="238">
        <f t="shared" si="178"/>
        <v>0</v>
      </c>
      <c r="BM43" s="239" t="str">
        <f>IFERROR(IF(BL43&gt;20*AY43,'Referencia Parámetros'!$D$20,IF(BL43&gt;10*AY43,'Referencia Parámetros'!$D$21,IF(BL43&gt;5*AY43,'Referencia Parámetros'!$D$22, IF(BL43&gt;1,'Referencia Parámetros'!$D$23,"NO APLICA")))),"")</f>
        <v/>
      </c>
      <c r="BN43" s="240" t="str">
        <f t="shared" si="115"/>
        <v/>
      </c>
      <c r="BO43" s="241">
        <f t="shared" si="116"/>
        <v>0</v>
      </c>
      <c r="BP43" s="234">
        <f t="shared" si="179"/>
        <v>0</v>
      </c>
      <c r="BQ43" s="234">
        <f t="shared" si="117"/>
        <v>0</v>
      </c>
      <c r="BR43" s="234">
        <f t="shared" si="180"/>
        <v>0</v>
      </c>
      <c r="BS43" s="242">
        <f t="shared" si="181"/>
        <v>0</v>
      </c>
      <c r="BU43" s="234">
        <f t="shared" si="182"/>
        <v>31</v>
      </c>
      <c r="BV43" s="235" t="str">
        <f t="shared" si="118"/>
        <v/>
      </c>
      <c r="BW43" s="236" t="str">
        <f>IFERROR(+VLOOKUP(BV43,'Referencia Parámetros'!$A$2:$B$18,2),"")</f>
        <v/>
      </c>
      <c r="BX43" s="1"/>
      <c r="BY43" s="1"/>
      <c r="BZ43" s="136" t="str">
        <f t="shared" si="22"/>
        <v>Completar</v>
      </c>
      <c r="CA43" s="134"/>
      <c r="CB43" s="134"/>
      <c r="CC43" s="134"/>
      <c r="CD43" s="136" t="str">
        <f t="shared" si="23"/>
        <v>Completar</v>
      </c>
      <c r="CE43" s="137" t="str">
        <f t="shared" si="24"/>
        <v>Completar</v>
      </c>
      <c r="CF43" s="137" t="str">
        <f t="shared" si="25"/>
        <v>Completar</v>
      </c>
      <c r="CG43" s="135"/>
      <c r="CH43" s="136" t="str">
        <f t="shared" si="26"/>
        <v>Completar</v>
      </c>
      <c r="CI43" s="237">
        <f t="shared" si="183"/>
        <v>0</v>
      </c>
      <c r="CJ43" s="238">
        <f t="shared" si="184"/>
        <v>0</v>
      </c>
      <c r="CK43" s="239" t="str">
        <f>IFERROR(IF(CJ43&gt;20*BW43,'Referencia Parámetros'!$D$20,IF(CJ43&gt;10*BW43,'Referencia Parámetros'!$D$21,IF(CJ43&gt;5*BW43,'Referencia Parámetros'!$D$22, IF(CJ43&gt;1,'Referencia Parámetros'!$D$23,"NO APLICA")))),"")</f>
        <v/>
      </c>
      <c r="CL43" s="240" t="str">
        <f t="shared" si="120"/>
        <v/>
      </c>
      <c r="CM43" s="241">
        <f t="shared" si="121"/>
        <v>0</v>
      </c>
      <c r="CN43" s="234">
        <f t="shared" si="185"/>
        <v>0</v>
      </c>
      <c r="CO43" s="234">
        <f t="shared" si="122"/>
        <v>0</v>
      </c>
      <c r="CP43" s="234">
        <f t="shared" si="186"/>
        <v>0</v>
      </c>
      <c r="CQ43" s="242">
        <f t="shared" si="187"/>
        <v>0</v>
      </c>
      <c r="CS43" s="234">
        <f t="shared" si="188"/>
        <v>31</v>
      </c>
      <c r="CT43" s="235" t="str">
        <f t="shared" si="123"/>
        <v/>
      </c>
      <c r="CU43" s="236" t="str">
        <f>IFERROR(+VLOOKUP(CT43,'Referencia Parámetros'!$A$2:$B$18,2),"")</f>
        <v/>
      </c>
      <c r="CV43" s="1"/>
      <c r="CW43" s="1"/>
      <c r="CX43" s="136" t="str">
        <f t="shared" si="31"/>
        <v>Completar</v>
      </c>
      <c r="CY43" s="134"/>
      <c r="CZ43" s="134"/>
      <c r="DA43" s="134"/>
      <c r="DB43" s="136" t="str">
        <f t="shared" si="32"/>
        <v>Completar</v>
      </c>
      <c r="DC43" s="137" t="str">
        <f t="shared" si="33"/>
        <v>Completar</v>
      </c>
      <c r="DD43" s="137" t="str">
        <f t="shared" si="34"/>
        <v>Completar</v>
      </c>
      <c r="DE43" s="135"/>
      <c r="DF43" s="136" t="str">
        <f t="shared" si="35"/>
        <v>Completar</v>
      </c>
      <c r="DG43" s="237">
        <f t="shared" si="189"/>
        <v>0</v>
      </c>
      <c r="DH43" s="238">
        <f t="shared" si="190"/>
        <v>0</v>
      </c>
      <c r="DI43" s="239" t="str">
        <f>IFERROR(IF(DH43&gt;20*CU43,'Referencia Parámetros'!$D$20,IF(DH43&gt;10*CU43,'Referencia Parámetros'!$D$21,IF(DH43&gt;5*CU43,'Referencia Parámetros'!$D$22, IF(DH43&gt;1,'Referencia Parámetros'!$D$23,"NO APLICA")))),"")</f>
        <v/>
      </c>
      <c r="DJ43" s="240" t="str">
        <f t="shared" si="125"/>
        <v/>
      </c>
      <c r="DK43" s="241">
        <f t="shared" si="126"/>
        <v>0</v>
      </c>
      <c r="DL43" s="234">
        <f t="shared" si="191"/>
        <v>0</v>
      </c>
      <c r="DM43" s="234">
        <f t="shared" si="127"/>
        <v>0</v>
      </c>
      <c r="DN43" s="234">
        <f t="shared" si="192"/>
        <v>0</v>
      </c>
      <c r="DO43" s="242">
        <f t="shared" si="193"/>
        <v>0</v>
      </c>
      <c r="DQ43" s="234">
        <f t="shared" si="194"/>
        <v>31</v>
      </c>
      <c r="DR43" s="235" t="str">
        <f t="shared" si="128"/>
        <v/>
      </c>
      <c r="DS43" s="236" t="str">
        <f>IFERROR(+VLOOKUP(DR43,'Referencia Parámetros'!$A$2:$B$18,2),"")</f>
        <v/>
      </c>
      <c r="DT43" s="1"/>
      <c r="DU43" s="1"/>
      <c r="DV43" s="136" t="str">
        <f t="shared" si="40"/>
        <v>Completar</v>
      </c>
      <c r="DW43" s="134"/>
      <c r="DX43" s="134"/>
      <c r="DY43" s="134"/>
      <c r="DZ43" s="136" t="str">
        <f t="shared" si="41"/>
        <v>Completar</v>
      </c>
      <c r="EA43" s="137" t="str">
        <f t="shared" si="42"/>
        <v>Completar</v>
      </c>
      <c r="EB43" s="137" t="str">
        <f t="shared" si="43"/>
        <v>Completar</v>
      </c>
      <c r="EC43" s="135"/>
      <c r="ED43" s="136" t="str">
        <f t="shared" si="44"/>
        <v>Completar</v>
      </c>
      <c r="EE43" s="237">
        <f t="shared" si="195"/>
        <v>0</v>
      </c>
      <c r="EF43" s="238">
        <f t="shared" si="196"/>
        <v>0</v>
      </c>
      <c r="EG43" s="239" t="str">
        <f>IFERROR(IF(EF43&gt;20*DS43,'Referencia Parámetros'!$D$20,IF(EF43&gt;10*DS43,'Referencia Parámetros'!$D$21,IF(EF43&gt;5*DS43,'Referencia Parámetros'!$D$22, IF(EF43&gt;1,'Referencia Parámetros'!$D$23,"NO APLICA")))),"")</f>
        <v/>
      </c>
      <c r="EH43" s="240" t="str">
        <f t="shared" si="130"/>
        <v/>
      </c>
      <c r="EI43" s="241">
        <f t="shared" si="131"/>
        <v>0</v>
      </c>
      <c r="EJ43" s="234">
        <f t="shared" si="197"/>
        <v>0</v>
      </c>
      <c r="EK43" s="234">
        <f t="shared" si="132"/>
        <v>0</v>
      </c>
      <c r="EL43" s="234">
        <f t="shared" si="198"/>
        <v>0</v>
      </c>
      <c r="EM43" s="242">
        <f t="shared" si="199"/>
        <v>0</v>
      </c>
      <c r="EO43" s="234">
        <f t="shared" si="200"/>
        <v>31</v>
      </c>
      <c r="EP43" s="235" t="str">
        <f t="shared" si="133"/>
        <v/>
      </c>
      <c r="EQ43" s="236" t="str">
        <f>IFERROR(+VLOOKUP(EP43,'Referencia Parámetros'!$A$2:$B$18,2),"")</f>
        <v/>
      </c>
      <c r="ER43" s="1"/>
      <c r="ES43" s="1"/>
      <c r="ET43" s="136" t="str">
        <f t="shared" si="49"/>
        <v>Completar</v>
      </c>
      <c r="EU43" s="134"/>
      <c r="EV43" s="134"/>
      <c r="EW43" s="134"/>
      <c r="EX43" s="136" t="str">
        <f t="shared" si="50"/>
        <v>Completar</v>
      </c>
      <c r="EY43" s="137" t="str">
        <f t="shared" si="51"/>
        <v>Completar</v>
      </c>
      <c r="EZ43" s="137" t="str">
        <f t="shared" si="52"/>
        <v>Completar</v>
      </c>
      <c r="FA43" s="135"/>
      <c r="FB43" s="136" t="str">
        <f t="shared" si="53"/>
        <v>Completar</v>
      </c>
      <c r="FC43" s="237">
        <f t="shared" si="201"/>
        <v>0</v>
      </c>
      <c r="FD43" s="238">
        <f t="shared" si="202"/>
        <v>0</v>
      </c>
      <c r="FE43" s="239" t="str">
        <f>IFERROR(IF(FD43&gt;20*EQ43,'Referencia Parámetros'!$D$20,IF(FD43&gt;10*EQ43,'Referencia Parámetros'!$D$21,IF(FD43&gt;5*EQ43,'Referencia Parámetros'!$D$22, IF(FD43&gt;1,'Referencia Parámetros'!$D$23,"NO APLICA")))),"")</f>
        <v/>
      </c>
      <c r="FF43" s="240" t="str">
        <f t="shared" si="135"/>
        <v/>
      </c>
      <c r="FG43" s="241">
        <f t="shared" si="136"/>
        <v>0</v>
      </c>
      <c r="FH43" s="234">
        <f t="shared" si="203"/>
        <v>0</v>
      </c>
      <c r="FI43" s="234">
        <f t="shared" si="137"/>
        <v>0</v>
      </c>
      <c r="FJ43" s="234">
        <f t="shared" si="204"/>
        <v>0</v>
      </c>
      <c r="FK43" s="242">
        <f t="shared" si="205"/>
        <v>0</v>
      </c>
      <c r="FM43" s="234">
        <f t="shared" si="206"/>
        <v>31</v>
      </c>
      <c r="FN43" s="235" t="str">
        <f t="shared" si="138"/>
        <v/>
      </c>
      <c r="FO43" s="236" t="str">
        <f>IFERROR(+VLOOKUP(FN43,'Referencia Parámetros'!$A$2:$B$18,2),"")</f>
        <v/>
      </c>
      <c r="FP43" s="1"/>
      <c r="FQ43" s="1"/>
      <c r="FR43" s="136" t="str">
        <f t="shared" si="58"/>
        <v>Completar</v>
      </c>
      <c r="FS43" s="134"/>
      <c r="FT43" s="134"/>
      <c r="FU43" s="134"/>
      <c r="FV43" s="136" t="str">
        <f t="shared" si="59"/>
        <v>Completar</v>
      </c>
      <c r="FW43" s="137" t="str">
        <f t="shared" si="60"/>
        <v>Completar</v>
      </c>
      <c r="FX43" s="137" t="str">
        <f t="shared" si="61"/>
        <v>Completar</v>
      </c>
      <c r="FY43" s="135"/>
      <c r="FZ43" s="136" t="str">
        <f t="shared" si="62"/>
        <v>Completar</v>
      </c>
      <c r="GA43" s="237">
        <f t="shared" si="207"/>
        <v>0</v>
      </c>
      <c r="GB43" s="238">
        <f t="shared" si="208"/>
        <v>0</v>
      </c>
      <c r="GC43" s="239" t="e">
        <f>IF(GB43&gt;20*FO43,'Referencia Parámetros'!$D$20,IF(GB43&gt;10*FO43,'Referencia Parámetros'!$D$21,IF(GB43&gt;5*FO43,'Referencia Parámetros'!$D$22, IF(GB43&gt;1,'Referencia Parámetros'!$D$23,"NO APLICA"))))</f>
        <v>#VALUE!</v>
      </c>
      <c r="GD43" s="240" t="e">
        <f t="shared" si="209"/>
        <v>#VALUE!</v>
      </c>
      <c r="GE43" s="241">
        <f t="shared" si="141"/>
        <v>0</v>
      </c>
      <c r="GF43" s="234">
        <f t="shared" si="210"/>
        <v>0</v>
      </c>
      <c r="GG43" s="234">
        <f t="shared" si="142"/>
        <v>0</v>
      </c>
      <c r="GH43" s="234">
        <f t="shared" si="211"/>
        <v>0</v>
      </c>
      <c r="GI43" s="242">
        <f t="shared" si="212"/>
        <v>0</v>
      </c>
      <c r="GK43" s="234">
        <f t="shared" si="213"/>
        <v>31</v>
      </c>
      <c r="GL43" s="235" t="str">
        <f t="shared" si="143"/>
        <v/>
      </c>
      <c r="GM43" s="236" t="str">
        <f>IFERROR(+VLOOKUP(GL43,'Referencia Parámetros'!$A$2:$B$18,2),"")</f>
        <v/>
      </c>
      <c r="GN43" s="1"/>
      <c r="GO43" s="1"/>
      <c r="GP43" s="136" t="str">
        <f t="shared" si="67"/>
        <v>Completar</v>
      </c>
      <c r="GQ43" s="134"/>
      <c r="GR43" s="134"/>
      <c r="GS43" s="134"/>
      <c r="GT43" s="136" t="str">
        <f t="shared" si="68"/>
        <v>Completar</v>
      </c>
      <c r="GU43" s="137" t="str">
        <f t="shared" si="69"/>
        <v>Completar</v>
      </c>
      <c r="GV43" s="137" t="str">
        <f t="shared" si="70"/>
        <v>Completar</v>
      </c>
      <c r="GW43" s="135"/>
      <c r="GX43" s="136" t="str">
        <f t="shared" si="71"/>
        <v>Completar</v>
      </c>
      <c r="GY43" s="237">
        <f t="shared" si="214"/>
        <v>0</v>
      </c>
      <c r="GZ43" s="238">
        <f t="shared" si="215"/>
        <v>0</v>
      </c>
      <c r="HA43" s="239" t="str">
        <f>IFERROR(IF(GZ43&gt;20*GM43,'Referencia Parámetros'!$D$20,IF(GZ43&gt;10*GM43,'Referencia Parámetros'!$D$21,IF(GZ43&gt;5*GM43,'Referencia Parámetros'!$D$22, IF(GZ43&gt;1,'Referencia Parámetros'!$D$23,"NO APLICA")))),"")</f>
        <v/>
      </c>
      <c r="HB43" s="240" t="str">
        <f t="shared" si="145"/>
        <v/>
      </c>
      <c r="HC43" s="241">
        <f t="shared" si="146"/>
        <v>0</v>
      </c>
      <c r="HD43" s="234">
        <f t="shared" si="216"/>
        <v>0</v>
      </c>
      <c r="HE43" s="234">
        <f t="shared" si="147"/>
        <v>0</v>
      </c>
      <c r="HF43" s="234">
        <f t="shared" si="217"/>
        <v>0</v>
      </c>
      <c r="HG43" s="242">
        <f t="shared" si="218"/>
        <v>0</v>
      </c>
      <c r="HI43" s="234">
        <f t="shared" si="219"/>
        <v>31</v>
      </c>
      <c r="HJ43" s="235" t="str">
        <f t="shared" si="148"/>
        <v/>
      </c>
      <c r="HK43" s="236" t="str">
        <f>IFERROR(+VLOOKUP(HJ43,'Referencia Parámetros'!$A$2:$B$18,2),"")</f>
        <v/>
      </c>
      <c r="HL43" s="1"/>
      <c r="HM43" s="1"/>
      <c r="HN43" s="136" t="str">
        <f t="shared" si="76"/>
        <v>Completar</v>
      </c>
      <c r="HO43" s="134"/>
      <c r="HP43" s="134"/>
      <c r="HQ43" s="134"/>
      <c r="HR43" s="136" t="str">
        <f t="shared" si="77"/>
        <v>Completar</v>
      </c>
      <c r="HS43" s="137" t="str">
        <f t="shared" si="78"/>
        <v>Completar</v>
      </c>
      <c r="HT43" s="137" t="str">
        <f t="shared" si="79"/>
        <v>Completar</v>
      </c>
      <c r="HU43" s="135"/>
      <c r="HV43" s="136" t="str">
        <f t="shared" si="80"/>
        <v>Completar</v>
      </c>
      <c r="HW43" s="237">
        <f t="shared" si="220"/>
        <v>0</v>
      </c>
      <c r="HX43" s="238">
        <f t="shared" si="221"/>
        <v>0</v>
      </c>
      <c r="HY43" s="239" t="str">
        <f>IFERROR(IF(HX43&gt;20*HK43,'Referencia Parámetros'!$D$20,IF(HX43&gt;10*HK43,'Referencia Parámetros'!$D$21,IF(HX43&gt;5*HK43,'Referencia Parámetros'!$D$22, IF(HX43&gt;1,'Referencia Parámetros'!$D$23,"NO APLICA")))),"")</f>
        <v/>
      </c>
      <c r="HZ43" s="240" t="str">
        <f t="shared" si="150"/>
        <v/>
      </c>
      <c r="IA43" s="241">
        <f t="shared" si="151"/>
        <v>0</v>
      </c>
      <c r="IB43" s="234">
        <f t="shared" si="222"/>
        <v>0</v>
      </c>
      <c r="IC43" s="234">
        <f t="shared" si="152"/>
        <v>0</v>
      </c>
      <c r="ID43" s="234">
        <f t="shared" si="223"/>
        <v>0</v>
      </c>
      <c r="IE43" s="242">
        <f t="shared" si="224"/>
        <v>0</v>
      </c>
      <c r="IG43" s="234">
        <f t="shared" si="225"/>
        <v>31</v>
      </c>
      <c r="IH43" s="235" t="str">
        <f t="shared" si="153"/>
        <v/>
      </c>
      <c r="II43" s="236" t="str">
        <f>IFERROR(+VLOOKUP(IH43,'Referencia Parámetros'!$A$2:$B$18,2),"")</f>
        <v/>
      </c>
      <c r="IJ43" s="1"/>
      <c r="IK43" s="1"/>
      <c r="IL43" s="136" t="str">
        <f t="shared" si="85"/>
        <v>Completar</v>
      </c>
      <c r="IM43" s="134"/>
      <c r="IN43" s="134"/>
      <c r="IO43" s="134"/>
      <c r="IP43" s="136" t="str">
        <f t="shared" si="86"/>
        <v>Completar</v>
      </c>
      <c r="IQ43" s="137" t="str">
        <f t="shared" si="87"/>
        <v>Completar</v>
      </c>
      <c r="IR43" s="137" t="str">
        <f t="shared" si="88"/>
        <v>Completar</v>
      </c>
      <c r="IS43" s="135"/>
      <c r="IT43" s="136" t="str">
        <f t="shared" si="89"/>
        <v>Completar</v>
      </c>
      <c r="IU43" s="237">
        <f t="shared" si="226"/>
        <v>0</v>
      </c>
      <c r="IV43" s="238">
        <f t="shared" si="227"/>
        <v>0</v>
      </c>
      <c r="IW43" s="239" t="str">
        <f>IFERROR(IF(IV43&gt;20*II43,'Referencia Parámetros'!$D$20,IF(IV43&gt;10*II43,'Referencia Parámetros'!$D$21,IF(IV43&gt;5*II43,'Referencia Parámetros'!$D$22, IF(IV43&gt;1,'Referencia Parámetros'!$D$23,"NO APLICA")))),"")</f>
        <v/>
      </c>
      <c r="IX43" s="240" t="str">
        <f t="shared" si="155"/>
        <v/>
      </c>
      <c r="IY43" s="241">
        <f t="shared" si="156"/>
        <v>0</v>
      </c>
      <c r="IZ43" s="234">
        <f t="shared" si="228"/>
        <v>0</v>
      </c>
      <c r="JA43" s="234">
        <f t="shared" si="157"/>
        <v>0</v>
      </c>
      <c r="JB43" s="234">
        <f t="shared" si="229"/>
        <v>0</v>
      </c>
      <c r="JC43" s="242">
        <f t="shared" si="230"/>
        <v>0</v>
      </c>
      <c r="JD43" s="198"/>
      <c r="JE43" s="234">
        <f t="shared" si="231"/>
        <v>31</v>
      </c>
      <c r="JF43" s="235" t="str">
        <f t="shared" si="158"/>
        <v/>
      </c>
      <c r="JG43" s="236" t="str">
        <f>IFERROR(+VLOOKUP(JF43,'Referencia Parámetros'!$A$2:$B$18,2),"")</f>
        <v/>
      </c>
      <c r="JH43" s="1"/>
      <c r="JI43" s="1"/>
      <c r="JJ43" s="136" t="str">
        <f t="shared" si="94"/>
        <v>Completar</v>
      </c>
      <c r="JK43" s="134"/>
      <c r="JL43" s="134"/>
      <c r="JM43" s="134"/>
      <c r="JN43" s="136" t="str">
        <f t="shared" si="95"/>
        <v>Completar</v>
      </c>
      <c r="JO43" s="137" t="str">
        <f t="shared" si="96"/>
        <v>Completar</v>
      </c>
      <c r="JP43" s="137" t="str">
        <f t="shared" si="97"/>
        <v>Completar</v>
      </c>
      <c r="JQ43" s="135"/>
      <c r="JR43" s="136" t="str">
        <f t="shared" si="98"/>
        <v>Completar</v>
      </c>
      <c r="JS43" s="237">
        <f t="shared" si="232"/>
        <v>0</v>
      </c>
      <c r="JT43" s="238">
        <f t="shared" si="233"/>
        <v>0</v>
      </c>
      <c r="JU43" s="239" t="str">
        <f>IFERROR(IF(JT43&gt;20*JG43,'Referencia Parámetros'!$D$20,IF(JT43&gt;10*JG43,'Referencia Parámetros'!$D$21,IF(JT43&gt;5*JG43,'Referencia Parámetros'!$D$22, IF(JT43&gt;1,'Referencia Parámetros'!$D$23,"NO APLICA")))),"")</f>
        <v/>
      </c>
      <c r="JV43" s="240" t="str">
        <f t="shared" si="160"/>
        <v/>
      </c>
      <c r="JW43" s="241">
        <f t="shared" si="161"/>
        <v>0</v>
      </c>
      <c r="JX43" s="234">
        <f t="shared" si="234"/>
        <v>0</v>
      </c>
      <c r="JY43" s="234">
        <f t="shared" si="162"/>
        <v>0</v>
      </c>
      <c r="JZ43" s="234">
        <f t="shared" si="235"/>
        <v>0</v>
      </c>
      <c r="KA43" s="242">
        <f t="shared" si="236"/>
        <v>0</v>
      </c>
      <c r="LN43" s="244">
        <v>2</v>
      </c>
    </row>
    <row r="44" spans="1:326" x14ac:dyDescent="0.25">
      <c r="A44" s="234">
        <f t="shared" si="163"/>
        <v>32</v>
      </c>
      <c r="B44" s="235" t="str">
        <f t="shared" si="164"/>
        <v/>
      </c>
      <c r="C44" s="236" t="str">
        <f>+IFERROR(VLOOKUP(B44,'Referencia Parámetros'!$A$2:$B$18,2),"")</f>
        <v/>
      </c>
      <c r="D44" s="1"/>
      <c r="E44" s="1"/>
      <c r="F44" s="136" t="str">
        <f>IFERROR(+VLOOKUP(D44,'Año 2'!JH$13:JJ$112,3,FALSE),"Completar")</f>
        <v>Completar</v>
      </c>
      <c r="G44" s="134"/>
      <c r="H44" s="134"/>
      <c r="I44" s="134"/>
      <c r="J44" s="136" t="str">
        <f>+IFERROR(VLOOKUP(D44,'Año 2'!JH$13:JR$112,7,0),"Completar")</f>
        <v>Completar</v>
      </c>
      <c r="K44" s="137" t="str">
        <f>IFERROR(VLOOKUP(D44,'Año 2'!JH$13:JR$112,8,FALSE),"Completar")</f>
        <v>Completar</v>
      </c>
      <c r="L44" s="137" t="str">
        <f>IFERROR(VLOOKUP(D44,'Año 2'!JH$13:JR$112,9,FALSE),"Completar")</f>
        <v>Completar</v>
      </c>
      <c r="M44" s="135"/>
      <c r="N44" s="136" t="str">
        <f>IFERROR(VLOOKUP(D44,'Año 2'!JH$13:JR$112,11,FALSE),"Completar")</f>
        <v>Completar</v>
      </c>
      <c r="O44" s="237">
        <f t="shared" si="165"/>
        <v>0</v>
      </c>
      <c r="P44" s="238">
        <f t="shared" si="166"/>
        <v>0</v>
      </c>
      <c r="Q44" s="239" t="str">
        <f>IFERROR(IF(P44&gt;20*C44,'Referencia Parámetros'!$D$20,IF(P44&gt;10*C44,'Referencia Parámetros'!$D$21,IF(P44&gt;5*C44,'Referencia Parámetros'!$D$22, IF(P44&gt;1,'Referencia Parámetros'!$D$23,"NO APLICA")))),"")</f>
        <v/>
      </c>
      <c r="R44" s="240" t="str">
        <f t="shared" si="105"/>
        <v/>
      </c>
      <c r="S44" s="241">
        <f t="shared" si="106"/>
        <v>0</v>
      </c>
      <c r="T44" s="234">
        <f t="shared" si="167"/>
        <v>0</v>
      </c>
      <c r="U44" s="234">
        <f t="shared" si="107"/>
        <v>0</v>
      </c>
      <c r="V44" s="234">
        <f t="shared" si="168"/>
        <v>0</v>
      </c>
      <c r="W44" s="242">
        <f t="shared" si="169"/>
        <v>0</v>
      </c>
      <c r="Y44" s="234">
        <f t="shared" si="170"/>
        <v>32</v>
      </c>
      <c r="Z44" s="235" t="str">
        <f t="shared" si="108"/>
        <v/>
      </c>
      <c r="AA44" s="236" t="str">
        <f>IFERROR(+VLOOKUP(Z44,'Referencia Parámetros'!$A$2:$B$18,2),"")</f>
        <v/>
      </c>
      <c r="AB44" s="1"/>
      <c r="AC44" s="1"/>
      <c r="AD44" s="136" t="str">
        <f t="shared" si="4"/>
        <v>Completar</v>
      </c>
      <c r="AE44" s="134"/>
      <c r="AF44" s="134"/>
      <c r="AG44" s="134"/>
      <c r="AH44" s="136" t="str">
        <f t="shared" si="5"/>
        <v>Completar</v>
      </c>
      <c r="AI44" s="137" t="str">
        <f t="shared" si="6"/>
        <v>Completar</v>
      </c>
      <c r="AJ44" s="137" t="str">
        <f t="shared" si="7"/>
        <v>Completar</v>
      </c>
      <c r="AK44" s="135"/>
      <c r="AL44" s="136" t="str">
        <f t="shared" si="8"/>
        <v>Completar</v>
      </c>
      <c r="AM44" s="237">
        <f t="shared" si="171"/>
        <v>0</v>
      </c>
      <c r="AN44" s="238">
        <f t="shared" si="172"/>
        <v>0</v>
      </c>
      <c r="AO44" s="239" t="str">
        <f>IFERROR(IF(AN44&gt;20*AA44,'Referencia Parámetros'!$D$20,IF(AN44&gt;10*AA44,'Referencia Parámetros'!$D$21,IF(AN44&gt;5*AA44,'Referencia Parámetros'!$D$22, IF(AN44&gt;1,'Referencia Parámetros'!$D$23,"NO APLICA")))),"")</f>
        <v/>
      </c>
      <c r="AP44" s="240" t="str">
        <f t="shared" si="110"/>
        <v/>
      </c>
      <c r="AQ44" s="241">
        <f t="shared" si="111"/>
        <v>0</v>
      </c>
      <c r="AR44" s="234">
        <f t="shared" si="173"/>
        <v>0</v>
      </c>
      <c r="AS44" s="234">
        <f t="shared" si="112"/>
        <v>0</v>
      </c>
      <c r="AT44" s="234">
        <f t="shared" si="174"/>
        <v>0</v>
      </c>
      <c r="AU44" s="242">
        <f t="shared" si="175"/>
        <v>0</v>
      </c>
      <c r="AW44" s="234">
        <f t="shared" si="176"/>
        <v>32</v>
      </c>
      <c r="AX44" s="235" t="str">
        <f t="shared" si="113"/>
        <v/>
      </c>
      <c r="AY44" s="236" t="str">
        <f>IFERROR(+VLOOKUP(AX44,'Referencia Parámetros'!$A$2:$B$18,2),"")</f>
        <v/>
      </c>
      <c r="AZ44" s="1"/>
      <c r="BA44" s="1"/>
      <c r="BB44" s="136" t="str">
        <f t="shared" si="13"/>
        <v>Completar</v>
      </c>
      <c r="BC44" s="134"/>
      <c r="BD44" s="134"/>
      <c r="BE44" s="134"/>
      <c r="BF44" s="136" t="str">
        <f t="shared" si="14"/>
        <v>Completar</v>
      </c>
      <c r="BG44" s="137" t="str">
        <f t="shared" si="15"/>
        <v>Completar</v>
      </c>
      <c r="BH44" s="137" t="str">
        <f t="shared" si="16"/>
        <v>Completar</v>
      </c>
      <c r="BI44" s="135"/>
      <c r="BJ44" s="136" t="str">
        <f t="shared" si="17"/>
        <v>Completar</v>
      </c>
      <c r="BK44" s="237">
        <f t="shared" si="177"/>
        <v>0</v>
      </c>
      <c r="BL44" s="238">
        <f t="shared" si="178"/>
        <v>0</v>
      </c>
      <c r="BM44" s="239" t="str">
        <f>IFERROR(IF(BL44&gt;20*AY44,'Referencia Parámetros'!$D$20,IF(BL44&gt;10*AY44,'Referencia Parámetros'!$D$21,IF(BL44&gt;5*AY44,'Referencia Parámetros'!$D$22, IF(BL44&gt;1,'Referencia Parámetros'!$D$23,"NO APLICA")))),"")</f>
        <v/>
      </c>
      <c r="BN44" s="240" t="str">
        <f t="shared" si="115"/>
        <v/>
      </c>
      <c r="BO44" s="241">
        <f t="shared" si="116"/>
        <v>0</v>
      </c>
      <c r="BP44" s="234">
        <f t="shared" si="179"/>
        <v>0</v>
      </c>
      <c r="BQ44" s="234">
        <f t="shared" si="117"/>
        <v>0</v>
      </c>
      <c r="BR44" s="234">
        <f t="shared" si="180"/>
        <v>0</v>
      </c>
      <c r="BS44" s="242">
        <f t="shared" si="181"/>
        <v>0</v>
      </c>
      <c r="BU44" s="234">
        <f t="shared" si="182"/>
        <v>32</v>
      </c>
      <c r="BV44" s="235" t="str">
        <f t="shared" si="118"/>
        <v/>
      </c>
      <c r="BW44" s="236" t="str">
        <f>IFERROR(+VLOOKUP(BV44,'Referencia Parámetros'!$A$2:$B$18,2),"")</f>
        <v/>
      </c>
      <c r="BX44" s="1"/>
      <c r="BY44" s="1"/>
      <c r="BZ44" s="136" t="str">
        <f t="shared" si="22"/>
        <v>Completar</v>
      </c>
      <c r="CA44" s="134"/>
      <c r="CB44" s="134"/>
      <c r="CC44" s="134"/>
      <c r="CD44" s="136" t="str">
        <f t="shared" si="23"/>
        <v>Completar</v>
      </c>
      <c r="CE44" s="137" t="str">
        <f t="shared" si="24"/>
        <v>Completar</v>
      </c>
      <c r="CF44" s="137" t="str">
        <f t="shared" si="25"/>
        <v>Completar</v>
      </c>
      <c r="CG44" s="135"/>
      <c r="CH44" s="136" t="str">
        <f t="shared" si="26"/>
        <v>Completar</v>
      </c>
      <c r="CI44" s="237">
        <f t="shared" si="183"/>
        <v>0</v>
      </c>
      <c r="CJ44" s="238">
        <f t="shared" si="184"/>
        <v>0</v>
      </c>
      <c r="CK44" s="239" t="str">
        <f>IFERROR(IF(CJ44&gt;20*BW44,'Referencia Parámetros'!$D$20,IF(CJ44&gt;10*BW44,'Referencia Parámetros'!$D$21,IF(CJ44&gt;5*BW44,'Referencia Parámetros'!$D$22, IF(CJ44&gt;1,'Referencia Parámetros'!$D$23,"NO APLICA")))),"")</f>
        <v/>
      </c>
      <c r="CL44" s="240" t="str">
        <f t="shared" si="120"/>
        <v/>
      </c>
      <c r="CM44" s="241">
        <f t="shared" si="121"/>
        <v>0</v>
      </c>
      <c r="CN44" s="234">
        <f t="shared" si="185"/>
        <v>0</v>
      </c>
      <c r="CO44" s="234">
        <f t="shared" si="122"/>
        <v>0</v>
      </c>
      <c r="CP44" s="234">
        <f t="shared" si="186"/>
        <v>0</v>
      </c>
      <c r="CQ44" s="242">
        <f t="shared" si="187"/>
        <v>0</v>
      </c>
      <c r="CS44" s="234">
        <f t="shared" si="188"/>
        <v>32</v>
      </c>
      <c r="CT44" s="235" t="str">
        <f t="shared" si="123"/>
        <v/>
      </c>
      <c r="CU44" s="236" t="str">
        <f>IFERROR(+VLOOKUP(CT44,'Referencia Parámetros'!$A$2:$B$18,2),"")</f>
        <v/>
      </c>
      <c r="CV44" s="1"/>
      <c r="CW44" s="1"/>
      <c r="CX44" s="136" t="str">
        <f t="shared" si="31"/>
        <v>Completar</v>
      </c>
      <c r="CY44" s="134"/>
      <c r="CZ44" s="134"/>
      <c r="DA44" s="134"/>
      <c r="DB44" s="136" t="str">
        <f t="shared" si="32"/>
        <v>Completar</v>
      </c>
      <c r="DC44" s="137" t="str">
        <f t="shared" si="33"/>
        <v>Completar</v>
      </c>
      <c r="DD44" s="137" t="str">
        <f t="shared" si="34"/>
        <v>Completar</v>
      </c>
      <c r="DE44" s="135"/>
      <c r="DF44" s="136" t="str">
        <f t="shared" si="35"/>
        <v>Completar</v>
      </c>
      <c r="DG44" s="237">
        <f t="shared" si="189"/>
        <v>0</v>
      </c>
      <c r="DH44" s="238">
        <f t="shared" si="190"/>
        <v>0</v>
      </c>
      <c r="DI44" s="239" t="str">
        <f>IFERROR(IF(DH44&gt;20*CU44,'Referencia Parámetros'!$D$20,IF(DH44&gt;10*CU44,'Referencia Parámetros'!$D$21,IF(DH44&gt;5*CU44,'Referencia Parámetros'!$D$22, IF(DH44&gt;1,'Referencia Parámetros'!$D$23,"NO APLICA")))),"")</f>
        <v/>
      </c>
      <c r="DJ44" s="240" t="str">
        <f t="shared" si="125"/>
        <v/>
      </c>
      <c r="DK44" s="241">
        <f t="shared" si="126"/>
        <v>0</v>
      </c>
      <c r="DL44" s="234">
        <f t="shared" si="191"/>
        <v>0</v>
      </c>
      <c r="DM44" s="234">
        <f t="shared" si="127"/>
        <v>0</v>
      </c>
      <c r="DN44" s="234">
        <f t="shared" si="192"/>
        <v>0</v>
      </c>
      <c r="DO44" s="242">
        <f t="shared" si="193"/>
        <v>0</v>
      </c>
      <c r="DQ44" s="234">
        <f t="shared" si="194"/>
        <v>32</v>
      </c>
      <c r="DR44" s="235" t="str">
        <f t="shared" si="128"/>
        <v/>
      </c>
      <c r="DS44" s="236" t="str">
        <f>IFERROR(+VLOOKUP(DR44,'Referencia Parámetros'!$A$2:$B$18,2),"")</f>
        <v/>
      </c>
      <c r="DT44" s="1"/>
      <c r="DU44" s="1"/>
      <c r="DV44" s="136" t="str">
        <f t="shared" si="40"/>
        <v>Completar</v>
      </c>
      <c r="DW44" s="134"/>
      <c r="DX44" s="134"/>
      <c r="DY44" s="134"/>
      <c r="DZ44" s="136" t="str">
        <f t="shared" si="41"/>
        <v>Completar</v>
      </c>
      <c r="EA44" s="137" t="str">
        <f t="shared" si="42"/>
        <v>Completar</v>
      </c>
      <c r="EB44" s="137" t="str">
        <f t="shared" si="43"/>
        <v>Completar</v>
      </c>
      <c r="EC44" s="135"/>
      <c r="ED44" s="136" t="str">
        <f t="shared" si="44"/>
        <v>Completar</v>
      </c>
      <c r="EE44" s="237">
        <f t="shared" si="195"/>
        <v>0</v>
      </c>
      <c r="EF44" s="238">
        <f t="shared" si="196"/>
        <v>0</v>
      </c>
      <c r="EG44" s="239" t="str">
        <f>IFERROR(IF(EF44&gt;20*DS44,'Referencia Parámetros'!$D$20,IF(EF44&gt;10*DS44,'Referencia Parámetros'!$D$21,IF(EF44&gt;5*DS44,'Referencia Parámetros'!$D$22, IF(EF44&gt;1,'Referencia Parámetros'!$D$23,"NO APLICA")))),"")</f>
        <v/>
      </c>
      <c r="EH44" s="240" t="str">
        <f t="shared" si="130"/>
        <v/>
      </c>
      <c r="EI44" s="241">
        <f t="shared" si="131"/>
        <v>0</v>
      </c>
      <c r="EJ44" s="234">
        <f t="shared" si="197"/>
        <v>0</v>
      </c>
      <c r="EK44" s="234">
        <f t="shared" si="132"/>
        <v>0</v>
      </c>
      <c r="EL44" s="234">
        <f t="shared" si="198"/>
        <v>0</v>
      </c>
      <c r="EM44" s="242">
        <f t="shared" si="199"/>
        <v>0</v>
      </c>
      <c r="EO44" s="234">
        <f t="shared" si="200"/>
        <v>32</v>
      </c>
      <c r="EP44" s="235" t="str">
        <f t="shared" si="133"/>
        <v/>
      </c>
      <c r="EQ44" s="236" t="str">
        <f>IFERROR(+VLOOKUP(EP44,'Referencia Parámetros'!$A$2:$B$18,2),"")</f>
        <v/>
      </c>
      <c r="ER44" s="1"/>
      <c r="ES44" s="1"/>
      <c r="ET44" s="136" t="str">
        <f t="shared" si="49"/>
        <v>Completar</v>
      </c>
      <c r="EU44" s="134"/>
      <c r="EV44" s="134"/>
      <c r="EW44" s="134"/>
      <c r="EX44" s="136" t="str">
        <f t="shared" si="50"/>
        <v>Completar</v>
      </c>
      <c r="EY44" s="137" t="str">
        <f t="shared" si="51"/>
        <v>Completar</v>
      </c>
      <c r="EZ44" s="137" t="str">
        <f t="shared" si="52"/>
        <v>Completar</v>
      </c>
      <c r="FA44" s="135"/>
      <c r="FB44" s="136" t="str">
        <f t="shared" si="53"/>
        <v>Completar</v>
      </c>
      <c r="FC44" s="237">
        <f t="shared" si="201"/>
        <v>0</v>
      </c>
      <c r="FD44" s="238">
        <f t="shared" si="202"/>
        <v>0</v>
      </c>
      <c r="FE44" s="239" t="str">
        <f>IFERROR(IF(FD44&gt;20*EQ44,'Referencia Parámetros'!$D$20,IF(FD44&gt;10*EQ44,'Referencia Parámetros'!$D$21,IF(FD44&gt;5*EQ44,'Referencia Parámetros'!$D$22, IF(FD44&gt;1,'Referencia Parámetros'!$D$23,"NO APLICA")))),"")</f>
        <v/>
      </c>
      <c r="FF44" s="240" t="str">
        <f t="shared" si="135"/>
        <v/>
      </c>
      <c r="FG44" s="241">
        <f t="shared" si="136"/>
        <v>0</v>
      </c>
      <c r="FH44" s="234">
        <f t="shared" si="203"/>
        <v>0</v>
      </c>
      <c r="FI44" s="234">
        <f t="shared" si="137"/>
        <v>0</v>
      </c>
      <c r="FJ44" s="234">
        <f t="shared" si="204"/>
        <v>0</v>
      </c>
      <c r="FK44" s="242">
        <f t="shared" si="205"/>
        <v>0</v>
      </c>
      <c r="FM44" s="234">
        <f t="shared" si="206"/>
        <v>32</v>
      </c>
      <c r="FN44" s="235" t="str">
        <f t="shared" si="138"/>
        <v/>
      </c>
      <c r="FO44" s="236" t="str">
        <f>IFERROR(+VLOOKUP(FN44,'Referencia Parámetros'!$A$2:$B$18,2),"")</f>
        <v/>
      </c>
      <c r="FP44" s="1"/>
      <c r="FQ44" s="1"/>
      <c r="FR44" s="136" t="str">
        <f t="shared" si="58"/>
        <v>Completar</v>
      </c>
      <c r="FS44" s="134"/>
      <c r="FT44" s="134"/>
      <c r="FU44" s="134"/>
      <c r="FV44" s="136" t="str">
        <f t="shared" si="59"/>
        <v>Completar</v>
      </c>
      <c r="FW44" s="137" t="str">
        <f t="shared" si="60"/>
        <v>Completar</v>
      </c>
      <c r="FX44" s="137" t="str">
        <f t="shared" si="61"/>
        <v>Completar</v>
      </c>
      <c r="FY44" s="135"/>
      <c r="FZ44" s="136" t="str">
        <f t="shared" si="62"/>
        <v>Completar</v>
      </c>
      <c r="GA44" s="237">
        <f t="shared" si="207"/>
        <v>0</v>
      </c>
      <c r="GB44" s="238">
        <f t="shared" si="208"/>
        <v>0</v>
      </c>
      <c r="GC44" s="239" t="e">
        <f>IF(GB44&gt;20*FO44,'Referencia Parámetros'!$D$20,IF(GB44&gt;10*FO44,'Referencia Parámetros'!$D$21,IF(GB44&gt;5*FO44,'Referencia Parámetros'!$D$22, IF(GB44&gt;1,'Referencia Parámetros'!$D$23,"NO APLICA"))))</f>
        <v>#VALUE!</v>
      </c>
      <c r="GD44" s="240" t="e">
        <f t="shared" si="209"/>
        <v>#VALUE!</v>
      </c>
      <c r="GE44" s="241">
        <f t="shared" si="141"/>
        <v>0</v>
      </c>
      <c r="GF44" s="234">
        <f t="shared" si="210"/>
        <v>0</v>
      </c>
      <c r="GG44" s="234">
        <f t="shared" si="142"/>
        <v>0</v>
      </c>
      <c r="GH44" s="234">
        <f t="shared" si="211"/>
        <v>0</v>
      </c>
      <c r="GI44" s="242">
        <f t="shared" si="212"/>
        <v>0</v>
      </c>
      <c r="GK44" s="234">
        <f t="shared" si="213"/>
        <v>32</v>
      </c>
      <c r="GL44" s="235" t="str">
        <f t="shared" si="143"/>
        <v/>
      </c>
      <c r="GM44" s="236" t="str">
        <f>IFERROR(+VLOOKUP(GL44,'Referencia Parámetros'!$A$2:$B$18,2),"")</f>
        <v/>
      </c>
      <c r="GN44" s="1"/>
      <c r="GO44" s="1"/>
      <c r="GP44" s="136" t="str">
        <f t="shared" si="67"/>
        <v>Completar</v>
      </c>
      <c r="GQ44" s="134"/>
      <c r="GR44" s="134"/>
      <c r="GS44" s="134"/>
      <c r="GT44" s="136" t="str">
        <f t="shared" si="68"/>
        <v>Completar</v>
      </c>
      <c r="GU44" s="137" t="str">
        <f t="shared" si="69"/>
        <v>Completar</v>
      </c>
      <c r="GV44" s="137" t="str">
        <f t="shared" si="70"/>
        <v>Completar</v>
      </c>
      <c r="GW44" s="135"/>
      <c r="GX44" s="136" t="str">
        <f t="shared" si="71"/>
        <v>Completar</v>
      </c>
      <c r="GY44" s="237">
        <f t="shared" si="214"/>
        <v>0</v>
      </c>
      <c r="GZ44" s="238">
        <f t="shared" si="215"/>
        <v>0</v>
      </c>
      <c r="HA44" s="239" t="str">
        <f>IFERROR(IF(GZ44&gt;20*GM44,'Referencia Parámetros'!$D$20,IF(GZ44&gt;10*GM44,'Referencia Parámetros'!$D$21,IF(GZ44&gt;5*GM44,'Referencia Parámetros'!$D$22, IF(GZ44&gt;1,'Referencia Parámetros'!$D$23,"NO APLICA")))),"")</f>
        <v/>
      </c>
      <c r="HB44" s="240" t="str">
        <f t="shared" si="145"/>
        <v/>
      </c>
      <c r="HC44" s="241">
        <f t="shared" si="146"/>
        <v>0</v>
      </c>
      <c r="HD44" s="234">
        <f t="shared" si="216"/>
        <v>0</v>
      </c>
      <c r="HE44" s="234">
        <f t="shared" si="147"/>
        <v>0</v>
      </c>
      <c r="HF44" s="234">
        <f t="shared" si="217"/>
        <v>0</v>
      </c>
      <c r="HG44" s="242">
        <f t="shared" si="218"/>
        <v>0</v>
      </c>
      <c r="HI44" s="234">
        <f t="shared" si="219"/>
        <v>32</v>
      </c>
      <c r="HJ44" s="235" t="str">
        <f t="shared" si="148"/>
        <v/>
      </c>
      <c r="HK44" s="236" t="str">
        <f>IFERROR(+VLOOKUP(HJ44,'Referencia Parámetros'!$A$2:$B$18,2),"")</f>
        <v/>
      </c>
      <c r="HL44" s="1"/>
      <c r="HM44" s="1"/>
      <c r="HN44" s="136" t="str">
        <f t="shared" si="76"/>
        <v>Completar</v>
      </c>
      <c r="HO44" s="134"/>
      <c r="HP44" s="134"/>
      <c r="HQ44" s="134"/>
      <c r="HR44" s="136" t="str">
        <f t="shared" si="77"/>
        <v>Completar</v>
      </c>
      <c r="HS44" s="137" t="str">
        <f t="shared" si="78"/>
        <v>Completar</v>
      </c>
      <c r="HT44" s="137" t="str">
        <f t="shared" si="79"/>
        <v>Completar</v>
      </c>
      <c r="HU44" s="135"/>
      <c r="HV44" s="136" t="str">
        <f t="shared" si="80"/>
        <v>Completar</v>
      </c>
      <c r="HW44" s="237">
        <f t="shared" si="220"/>
        <v>0</v>
      </c>
      <c r="HX44" s="238">
        <f t="shared" si="221"/>
        <v>0</v>
      </c>
      <c r="HY44" s="239" t="str">
        <f>IFERROR(IF(HX44&gt;20*HK44,'Referencia Parámetros'!$D$20,IF(HX44&gt;10*HK44,'Referencia Parámetros'!$D$21,IF(HX44&gt;5*HK44,'Referencia Parámetros'!$D$22, IF(HX44&gt;1,'Referencia Parámetros'!$D$23,"NO APLICA")))),"")</f>
        <v/>
      </c>
      <c r="HZ44" s="240" t="str">
        <f t="shared" si="150"/>
        <v/>
      </c>
      <c r="IA44" s="241">
        <f t="shared" si="151"/>
        <v>0</v>
      </c>
      <c r="IB44" s="234">
        <f t="shared" si="222"/>
        <v>0</v>
      </c>
      <c r="IC44" s="234">
        <f t="shared" si="152"/>
        <v>0</v>
      </c>
      <c r="ID44" s="234">
        <f t="shared" si="223"/>
        <v>0</v>
      </c>
      <c r="IE44" s="242">
        <f t="shared" si="224"/>
        <v>0</v>
      </c>
      <c r="IG44" s="234">
        <f t="shared" si="225"/>
        <v>32</v>
      </c>
      <c r="IH44" s="235" t="str">
        <f t="shared" si="153"/>
        <v/>
      </c>
      <c r="II44" s="236" t="str">
        <f>IFERROR(+VLOOKUP(IH44,'Referencia Parámetros'!$A$2:$B$18,2),"")</f>
        <v/>
      </c>
      <c r="IJ44" s="1"/>
      <c r="IK44" s="1"/>
      <c r="IL44" s="136" t="str">
        <f t="shared" si="85"/>
        <v>Completar</v>
      </c>
      <c r="IM44" s="134"/>
      <c r="IN44" s="134"/>
      <c r="IO44" s="134"/>
      <c r="IP44" s="136" t="str">
        <f t="shared" si="86"/>
        <v>Completar</v>
      </c>
      <c r="IQ44" s="137" t="str">
        <f t="shared" si="87"/>
        <v>Completar</v>
      </c>
      <c r="IR44" s="137" t="str">
        <f t="shared" si="88"/>
        <v>Completar</v>
      </c>
      <c r="IS44" s="135"/>
      <c r="IT44" s="136" t="str">
        <f t="shared" si="89"/>
        <v>Completar</v>
      </c>
      <c r="IU44" s="237">
        <f t="shared" si="226"/>
        <v>0</v>
      </c>
      <c r="IV44" s="238">
        <f t="shared" si="227"/>
        <v>0</v>
      </c>
      <c r="IW44" s="239" t="str">
        <f>IFERROR(IF(IV44&gt;20*II44,'Referencia Parámetros'!$D$20,IF(IV44&gt;10*II44,'Referencia Parámetros'!$D$21,IF(IV44&gt;5*II44,'Referencia Parámetros'!$D$22, IF(IV44&gt;1,'Referencia Parámetros'!$D$23,"NO APLICA")))),"")</f>
        <v/>
      </c>
      <c r="IX44" s="240" t="str">
        <f t="shared" si="155"/>
        <v/>
      </c>
      <c r="IY44" s="241">
        <f t="shared" si="156"/>
        <v>0</v>
      </c>
      <c r="IZ44" s="234">
        <f t="shared" si="228"/>
        <v>0</v>
      </c>
      <c r="JA44" s="234">
        <f t="shared" si="157"/>
        <v>0</v>
      </c>
      <c r="JB44" s="234">
        <f t="shared" si="229"/>
        <v>0</v>
      </c>
      <c r="JC44" s="242">
        <f t="shared" si="230"/>
        <v>0</v>
      </c>
      <c r="JD44" s="198"/>
      <c r="JE44" s="234">
        <f t="shared" si="231"/>
        <v>32</v>
      </c>
      <c r="JF44" s="235" t="str">
        <f t="shared" si="158"/>
        <v/>
      </c>
      <c r="JG44" s="236" t="str">
        <f>IFERROR(+VLOOKUP(JF44,'Referencia Parámetros'!$A$2:$B$18,2),"")</f>
        <v/>
      </c>
      <c r="JH44" s="1"/>
      <c r="JI44" s="1"/>
      <c r="JJ44" s="136" t="str">
        <f t="shared" si="94"/>
        <v>Completar</v>
      </c>
      <c r="JK44" s="134"/>
      <c r="JL44" s="134"/>
      <c r="JM44" s="134"/>
      <c r="JN44" s="136" t="str">
        <f t="shared" si="95"/>
        <v>Completar</v>
      </c>
      <c r="JO44" s="137" t="str">
        <f t="shared" si="96"/>
        <v>Completar</v>
      </c>
      <c r="JP44" s="137" t="str">
        <f t="shared" si="97"/>
        <v>Completar</v>
      </c>
      <c r="JQ44" s="135"/>
      <c r="JR44" s="136" t="str">
        <f t="shared" si="98"/>
        <v>Completar</v>
      </c>
      <c r="JS44" s="237">
        <f t="shared" si="232"/>
        <v>0</v>
      </c>
      <c r="JT44" s="238">
        <f t="shared" si="233"/>
        <v>0</v>
      </c>
      <c r="JU44" s="239" t="str">
        <f>IFERROR(IF(JT44&gt;20*JG44,'Referencia Parámetros'!$D$20,IF(JT44&gt;10*JG44,'Referencia Parámetros'!$D$21,IF(JT44&gt;5*JG44,'Referencia Parámetros'!$D$22, IF(JT44&gt;1,'Referencia Parámetros'!$D$23,"NO APLICA")))),"")</f>
        <v/>
      </c>
      <c r="JV44" s="240" t="str">
        <f t="shared" si="160"/>
        <v/>
      </c>
      <c r="JW44" s="241">
        <f t="shared" si="161"/>
        <v>0</v>
      </c>
      <c r="JX44" s="234">
        <f t="shared" si="234"/>
        <v>0</v>
      </c>
      <c r="JY44" s="234">
        <f t="shared" si="162"/>
        <v>0</v>
      </c>
      <c r="JZ44" s="234">
        <f t="shared" si="235"/>
        <v>0</v>
      </c>
      <c r="KA44" s="242">
        <f t="shared" si="236"/>
        <v>0</v>
      </c>
      <c r="LN44" s="244">
        <v>2</v>
      </c>
    </row>
    <row r="45" spans="1:326" x14ac:dyDescent="0.25">
      <c r="A45" s="234">
        <f t="shared" si="163"/>
        <v>33</v>
      </c>
      <c r="B45" s="235" t="str">
        <f t="shared" si="164"/>
        <v/>
      </c>
      <c r="C45" s="236" t="str">
        <f>+IFERROR(VLOOKUP(B45,'Referencia Parámetros'!$A$2:$B$18,2),"")</f>
        <v/>
      </c>
      <c r="D45" s="1"/>
      <c r="E45" s="1"/>
      <c r="F45" s="136" t="str">
        <f>IFERROR(+VLOOKUP(D45,'Año 2'!JH$13:JJ$112,3,FALSE),"Completar")</f>
        <v>Completar</v>
      </c>
      <c r="G45" s="134"/>
      <c r="H45" s="134"/>
      <c r="I45" s="134"/>
      <c r="J45" s="136" t="str">
        <f>+IFERROR(VLOOKUP(D45,'Año 2'!JH$13:JR$112,7,0),"Completar")</f>
        <v>Completar</v>
      </c>
      <c r="K45" s="137" t="str">
        <f>IFERROR(VLOOKUP(D45,'Año 2'!JH$13:JR$112,8,FALSE),"Completar")</f>
        <v>Completar</v>
      </c>
      <c r="L45" s="137" t="str">
        <f>IFERROR(VLOOKUP(D45,'Año 2'!JH$13:JR$112,9,FALSE),"Completar")</f>
        <v>Completar</v>
      </c>
      <c r="M45" s="135"/>
      <c r="N45" s="136" t="str">
        <f>IFERROR(VLOOKUP(D45,'Año 2'!JH$13:JR$112,11,FALSE),"Completar")</f>
        <v>Completar</v>
      </c>
      <c r="O45" s="237">
        <f t="shared" si="165"/>
        <v>0</v>
      </c>
      <c r="P45" s="238">
        <f t="shared" si="166"/>
        <v>0</v>
      </c>
      <c r="Q45" s="239" t="str">
        <f>IFERROR(IF(P45&gt;20*C45,'Referencia Parámetros'!$D$20,IF(P45&gt;10*C45,'Referencia Parámetros'!$D$21,IF(P45&gt;5*C45,'Referencia Parámetros'!$D$22, IF(P45&gt;1,'Referencia Parámetros'!$D$23,"NO APLICA")))),"")</f>
        <v/>
      </c>
      <c r="R45" s="240" t="str">
        <f t="shared" si="105"/>
        <v/>
      </c>
      <c r="S45" s="241">
        <f t="shared" si="106"/>
        <v>0</v>
      </c>
      <c r="T45" s="234">
        <f t="shared" si="167"/>
        <v>0</v>
      </c>
      <c r="U45" s="234">
        <f t="shared" si="107"/>
        <v>0</v>
      </c>
      <c r="V45" s="234">
        <f t="shared" si="168"/>
        <v>0</v>
      </c>
      <c r="W45" s="242">
        <f t="shared" si="169"/>
        <v>0</v>
      </c>
      <c r="Y45" s="234">
        <f t="shared" si="170"/>
        <v>33</v>
      </c>
      <c r="Z45" s="235" t="str">
        <f t="shared" si="108"/>
        <v/>
      </c>
      <c r="AA45" s="236" t="str">
        <f>IFERROR(+VLOOKUP(Z45,'Referencia Parámetros'!$A$2:$B$18,2),"")</f>
        <v/>
      </c>
      <c r="AB45" s="1"/>
      <c r="AC45" s="1"/>
      <c r="AD45" s="136" t="str">
        <f t="shared" ref="AD45:AD76" si="237">IFERROR(+VLOOKUP(AB45,D$13:F$112,3,FALSE),"Completar")</f>
        <v>Completar</v>
      </c>
      <c r="AE45" s="134"/>
      <c r="AF45" s="134"/>
      <c r="AG45" s="134"/>
      <c r="AH45" s="136" t="str">
        <f t="shared" ref="AH45:AH76" si="238">+IFERROR(VLOOKUP(AB45,D$13:J$112,7,0),"Completar")</f>
        <v>Completar</v>
      </c>
      <c r="AI45" s="137" t="str">
        <f t="shared" ref="AI45:AI76" si="239">IFERROR(VLOOKUP(AB45,D$13:M$112,8,FALSE),"Completar")</f>
        <v>Completar</v>
      </c>
      <c r="AJ45" s="137" t="str">
        <f t="shared" ref="AJ45:AJ76" si="240">IFERROR(VLOOKUP(AB45,D$13:M$112,9,FALSE),"Completar")</f>
        <v>Completar</v>
      </c>
      <c r="AK45" s="135"/>
      <c r="AL45" s="136" t="str">
        <f t="shared" ref="AL45:AL76" si="241">IFERROR(VLOOKUP(AB45,D$13:N$112,11,FALSE),"Completar")</f>
        <v>Completar</v>
      </c>
      <c r="AM45" s="237">
        <f t="shared" si="171"/>
        <v>0</v>
      </c>
      <c r="AN45" s="238">
        <f t="shared" si="172"/>
        <v>0</v>
      </c>
      <c r="AO45" s="239" t="str">
        <f>IFERROR(IF(AN45&gt;20*AA45,'Referencia Parámetros'!$D$20,IF(AN45&gt;10*AA45,'Referencia Parámetros'!$D$21,IF(AN45&gt;5*AA45,'Referencia Parámetros'!$D$22, IF(AN45&gt;1,'Referencia Parámetros'!$D$23,"NO APLICA")))),"")</f>
        <v/>
      </c>
      <c r="AP45" s="240" t="str">
        <f t="shared" si="110"/>
        <v/>
      </c>
      <c r="AQ45" s="241">
        <f t="shared" si="111"/>
        <v>0</v>
      </c>
      <c r="AR45" s="234">
        <f t="shared" si="173"/>
        <v>0</v>
      </c>
      <c r="AS45" s="234">
        <f t="shared" si="112"/>
        <v>0</v>
      </c>
      <c r="AT45" s="234">
        <f t="shared" si="174"/>
        <v>0</v>
      </c>
      <c r="AU45" s="242">
        <f t="shared" si="175"/>
        <v>0</v>
      </c>
      <c r="AW45" s="234">
        <f t="shared" si="176"/>
        <v>33</v>
      </c>
      <c r="AX45" s="235" t="str">
        <f t="shared" si="113"/>
        <v/>
      </c>
      <c r="AY45" s="236" t="str">
        <f>IFERROR(+VLOOKUP(AX45,'Referencia Parámetros'!$A$2:$B$18,2),"")</f>
        <v/>
      </c>
      <c r="AZ45" s="1"/>
      <c r="BA45" s="1"/>
      <c r="BB45" s="136" t="str">
        <f t="shared" ref="BB45:BB76" si="242">IFERROR(+VLOOKUP(AZ45,AB$13:AD$112,3,FALSE),"Completar")</f>
        <v>Completar</v>
      </c>
      <c r="BC45" s="134"/>
      <c r="BD45" s="134"/>
      <c r="BE45" s="134"/>
      <c r="BF45" s="136" t="str">
        <f t="shared" ref="BF45:BF76" si="243">+IFERROR(VLOOKUP(AZ45,AB$13:AH$112,7,0),"Completar")</f>
        <v>Completar</v>
      </c>
      <c r="BG45" s="137" t="str">
        <f t="shared" ref="BG45:BG76" si="244">IFERROR(VLOOKUP(AZ45,AB$13:AK$112,8,FALSE),"Completar")</f>
        <v>Completar</v>
      </c>
      <c r="BH45" s="137" t="str">
        <f t="shared" ref="BH45:BH76" si="245">IFERROR(VLOOKUP(AZ45,AB$13:AK$112,9,FALSE),"Completar")</f>
        <v>Completar</v>
      </c>
      <c r="BI45" s="135"/>
      <c r="BJ45" s="136" t="str">
        <f t="shared" ref="BJ45:BJ76" si="246">IFERROR(VLOOKUP(AZ45,AB$13:AL$112,11,FALSE),"Completar")</f>
        <v>Completar</v>
      </c>
      <c r="BK45" s="237">
        <f t="shared" si="177"/>
        <v>0</v>
      </c>
      <c r="BL45" s="238">
        <f t="shared" si="178"/>
        <v>0</v>
      </c>
      <c r="BM45" s="239" t="str">
        <f>IFERROR(IF(BL45&gt;20*AY45,'Referencia Parámetros'!$D$20,IF(BL45&gt;10*AY45,'Referencia Parámetros'!$D$21,IF(BL45&gt;5*AY45,'Referencia Parámetros'!$D$22, IF(BL45&gt;1,'Referencia Parámetros'!$D$23,"NO APLICA")))),"")</f>
        <v/>
      </c>
      <c r="BN45" s="240" t="str">
        <f t="shared" si="115"/>
        <v/>
      </c>
      <c r="BO45" s="241">
        <f t="shared" si="116"/>
        <v>0</v>
      </c>
      <c r="BP45" s="234">
        <f t="shared" si="179"/>
        <v>0</v>
      </c>
      <c r="BQ45" s="234">
        <f t="shared" si="117"/>
        <v>0</v>
      </c>
      <c r="BR45" s="234">
        <f t="shared" si="180"/>
        <v>0</v>
      </c>
      <c r="BS45" s="242">
        <f t="shared" si="181"/>
        <v>0</v>
      </c>
      <c r="BU45" s="234">
        <f t="shared" si="182"/>
        <v>33</v>
      </c>
      <c r="BV45" s="235" t="str">
        <f t="shared" si="118"/>
        <v/>
      </c>
      <c r="BW45" s="236" t="str">
        <f>IFERROR(+VLOOKUP(BV45,'Referencia Parámetros'!$A$2:$B$18,2),"")</f>
        <v/>
      </c>
      <c r="BX45" s="1"/>
      <c r="BY45" s="1"/>
      <c r="BZ45" s="136" t="str">
        <f t="shared" ref="BZ45:BZ76" si="247">IFERROR(+VLOOKUP(BX45,AZ$13:BB$112,3,FALSE),"Completar")</f>
        <v>Completar</v>
      </c>
      <c r="CA45" s="134"/>
      <c r="CB45" s="134"/>
      <c r="CC45" s="134"/>
      <c r="CD45" s="136" t="str">
        <f t="shared" ref="CD45:CD76" si="248">+IFERROR(VLOOKUP(BX45,AZ$13:BF$112,7,0),"Completar")</f>
        <v>Completar</v>
      </c>
      <c r="CE45" s="137" t="str">
        <f t="shared" ref="CE45:CE76" si="249">IFERROR(VLOOKUP(BX45,AZ$13:BI$112,8,FALSE),"Completar")</f>
        <v>Completar</v>
      </c>
      <c r="CF45" s="137" t="str">
        <f t="shared" ref="CF45:CF76" si="250">IFERROR(VLOOKUP(BX45,AZ$13:BI$112,9,FALSE),"Completar")</f>
        <v>Completar</v>
      </c>
      <c r="CG45" s="135"/>
      <c r="CH45" s="136" t="str">
        <f t="shared" ref="CH45:CH76" si="251">IFERROR(VLOOKUP(BX45,AZ$13:BJ$112,11,FALSE),"Completar")</f>
        <v>Completar</v>
      </c>
      <c r="CI45" s="237">
        <f t="shared" si="183"/>
        <v>0</v>
      </c>
      <c r="CJ45" s="238">
        <f t="shared" si="184"/>
        <v>0</v>
      </c>
      <c r="CK45" s="239" t="str">
        <f>IFERROR(IF(CJ45&gt;20*BW45,'Referencia Parámetros'!$D$20,IF(CJ45&gt;10*BW45,'Referencia Parámetros'!$D$21,IF(CJ45&gt;5*BW45,'Referencia Parámetros'!$D$22, IF(CJ45&gt;1,'Referencia Parámetros'!$D$23,"NO APLICA")))),"")</f>
        <v/>
      </c>
      <c r="CL45" s="240" t="str">
        <f t="shared" si="120"/>
        <v/>
      </c>
      <c r="CM45" s="241">
        <f t="shared" si="121"/>
        <v>0</v>
      </c>
      <c r="CN45" s="234">
        <f t="shared" si="185"/>
        <v>0</v>
      </c>
      <c r="CO45" s="234">
        <f t="shared" si="122"/>
        <v>0</v>
      </c>
      <c r="CP45" s="234">
        <f t="shared" si="186"/>
        <v>0</v>
      </c>
      <c r="CQ45" s="242">
        <f t="shared" si="187"/>
        <v>0</v>
      </c>
      <c r="CS45" s="234">
        <f t="shared" si="188"/>
        <v>33</v>
      </c>
      <c r="CT45" s="235" t="str">
        <f t="shared" si="123"/>
        <v/>
      </c>
      <c r="CU45" s="236" t="str">
        <f>IFERROR(+VLOOKUP(CT45,'Referencia Parámetros'!$A$2:$B$18,2),"")</f>
        <v/>
      </c>
      <c r="CV45" s="1"/>
      <c r="CW45" s="1"/>
      <c r="CX45" s="136" t="str">
        <f t="shared" ref="CX45:CX76" si="252">IFERROR(+VLOOKUP(CV45,BX$13:BZ$112,3,FALSE),"Completar")</f>
        <v>Completar</v>
      </c>
      <c r="CY45" s="134"/>
      <c r="CZ45" s="134"/>
      <c r="DA45" s="134"/>
      <c r="DB45" s="136" t="str">
        <f t="shared" ref="DB45:DB76" si="253">+IFERROR(VLOOKUP(CV45,BX$13:CD$112,7,0),"Completar")</f>
        <v>Completar</v>
      </c>
      <c r="DC45" s="137" t="str">
        <f t="shared" ref="DC45:DC76" si="254">IFERROR(VLOOKUP(CV45,BX$13:CG$112,8,FALSE),"Completar")</f>
        <v>Completar</v>
      </c>
      <c r="DD45" s="137" t="str">
        <f t="shared" ref="DD45:DD76" si="255">IFERROR(VLOOKUP(CV45,BX$13:CG$112,9,FALSE),"Completar")</f>
        <v>Completar</v>
      </c>
      <c r="DE45" s="135"/>
      <c r="DF45" s="136" t="str">
        <f t="shared" ref="DF45:DF76" si="256">IFERROR(VLOOKUP(CV45,BX$13:CH$112,11,FALSE),"Completar")</f>
        <v>Completar</v>
      </c>
      <c r="DG45" s="237">
        <f t="shared" si="189"/>
        <v>0</v>
      </c>
      <c r="DH45" s="238">
        <f t="shared" si="190"/>
        <v>0</v>
      </c>
      <c r="DI45" s="239" t="str">
        <f>IFERROR(IF(DH45&gt;20*CU45,'Referencia Parámetros'!$D$20,IF(DH45&gt;10*CU45,'Referencia Parámetros'!$D$21,IF(DH45&gt;5*CU45,'Referencia Parámetros'!$D$22, IF(DH45&gt;1,'Referencia Parámetros'!$D$23,"NO APLICA")))),"")</f>
        <v/>
      </c>
      <c r="DJ45" s="240" t="str">
        <f t="shared" si="125"/>
        <v/>
      </c>
      <c r="DK45" s="241">
        <f t="shared" si="126"/>
        <v>0</v>
      </c>
      <c r="DL45" s="234">
        <f t="shared" si="191"/>
        <v>0</v>
      </c>
      <c r="DM45" s="234">
        <f t="shared" si="127"/>
        <v>0</v>
      </c>
      <c r="DN45" s="234">
        <f t="shared" si="192"/>
        <v>0</v>
      </c>
      <c r="DO45" s="242">
        <f t="shared" si="193"/>
        <v>0</v>
      </c>
      <c r="DQ45" s="234">
        <f t="shared" si="194"/>
        <v>33</v>
      </c>
      <c r="DR45" s="235" t="str">
        <f t="shared" si="128"/>
        <v/>
      </c>
      <c r="DS45" s="236" t="str">
        <f>IFERROR(+VLOOKUP(DR45,'Referencia Parámetros'!$A$2:$B$18,2),"")</f>
        <v/>
      </c>
      <c r="DT45" s="1"/>
      <c r="DU45" s="1"/>
      <c r="DV45" s="136" t="str">
        <f t="shared" ref="DV45:DV76" si="257">IFERROR(+VLOOKUP(DT45,CV$13:CX$112,3,FALSE),"Completar")</f>
        <v>Completar</v>
      </c>
      <c r="DW45" s="134"/>
      <c r="DX45" s="134"/>
      <c r="DY45" s="134"/>
      <c r="DZ45" s="136" t="str">
        <f t="shared" ref="DZ45:DZ76" si="258">+IFERROR(VLOOKUP(DT45,CV$13:DB$112,7,0),"Completar")</f>
        <v>Completar</v>
      </c>
      <c r="EA45" s="137" t="str">
        <f t="shared" ref="EA45:EA76" si="259">IFERROR(VLOOKUP(DT45,CV$13:DE$112,8,FALSE),"Completar")</f>
        <v>Completar</v>
      </c>
      <c r="EB45" s="137" t="str">
        <f t="shared" ref="EB45:EB76" si="260">IFERROR(VLOOKUP(DT45,CV$13:DE$112,9,FALSE),"Completar")</f>
        <v>Completar</v>
      </c>
      <c r="EC45" s="135"/>
      <c r="ED45" s="136" t="str">
        <f t="shared" ref="ED45:ED76" si="261">IFERROR(VLOOKUP(DT45,CV$13:DF$112,11,FALSE),"Completar")</f>
        <v>Completar</v>
      </c>
      <c r="EE45" s="237">
        <f t="shared" si="195"/>
        <v>0</v>
      </c>
      <c r="EF45" s="238">
        <f t="shared" si="196"/>
        <v>0</v>
      </c>
      <c r="EG45" s="239" t="str">
        <f>IFERROR(IF(EF45&gt;20*DS45,'Referencia Parámetros'!$D$20,IF(EF45&gt;10*DS45,'Referencia Parámetros'!$D$21,IF(EF45&gt;5*DS45,'Referencia Parámetros'!$D$22, IF(EF45&gt;1,'Referencia Parámetros'!$D$23,"NO APLICA")))),"")</f>
        <v/>
      </c>
      <c r="EH45" s="240" t="str">
        <f t="shared" si="130"/>
        <v/>
      </c>
      <c r="EI45" s="241">
        <f t="shared" si="131"/>
        <v>0</v>
      </c>
      <c r="EJ45" s="234">
        <f t="shared" si="197"/>
        <v>0</v>
      </c>
      <c r="EK45" s="234">
        <f t="shared" si="132"/>
        <v>0</v>
      </c>
      <c r="EL45" s="234">
        <f t="shared" si="198"/>
        <v>0</v>
      </c>
      <c r="EM45" s="242">
        <f t="shared" si="199"/>
        <v>0</v>
      </c>
      <c r="EO45" s="234">
        <f t="shared" si="200"/>
        <v>33</v>
      </c>
      <c r="EP45" s="235" t="str">
        <f t="shared" si="133"/>
        <v/>
      </c>
      <c r="EQ45" s="236" t="str">
        <f>IFERROR(+VLOOKUP(EP45,'Referencia Parámetros'!$A$2:$B$18,2),"")</f>
        <v/>
      </c>
      <c r="ER45" s="1"/>
      <c r="ES45" s="1"/>
      <c r="ET45" s="136" t="str">
        <f t="shared" ref="ET45:ET76" si="262">IFERROR(+VLOOKUP(ER45,DT$13:DV$112,3,FALSE),"Completar")</f>
        <v>Completar</v>
      </c>
      <c r="EU45" s="134"/>
      <c r="EV45" s="134"/>
      <c r="EW45" s="134"/>
      <c r="EX45" s="136" t="str">
        <f t="shared" ref="EX45:EX76" si="263">+IFERROR(VLOOKUP(ER45,DT$13:DZ$112,7,0),"Completar")</f>
        <v>Completar</v>
      </c>
      <c r="EY45" s="137" t="str">
        <f t="shared" ref="EY45:EY76" si="264">IFERROR(VLOOKUP(ER45,DT$13:EC$112,8,FALSE),"Completar")</f>
        <v>Completar</v>
      </c>
      <c r="EZ45" s="137" t="str">
        <f t="shared" ref="EZ45:EZ76" si="265">IFERROR(VLOOKUP(ER45,DT$13:EC$112,9,FALSE),"Completar")</f>
        <v>Completar</v>
      </c>
      <c r="FA45" s="135"/>
      <c r="FB45" s="136" t="str">
        <f t="shared" ref="FB45:FB76" si="266">IFERROR(VLOOKUP(ER45,DT$13:ED$112,11,FALSE),"Completar")</f>
        <v>Completar</v>
      </c>
      <c r="FC45" s="237">
        <f t="shared" si="201"/>
        <v>0</v>
      </c>
      <c r="FD45" s="238">
        <f t="shared" si="202"/>
        <v>0</v>
      </c>
      <c r="FE45" s="239" t="str">
        <f>IFERROR(IF(FD45&gt;20*EQ45,'Referencia Parámetros'!$D$20,IF(FD45&gt;10*EQ45,'Referencia Parámetros'!$D$21,IF(FD45&gt;5*EQ45,'Referencia Parámetros'!$D$22, IF(FD45&gt;1,'Referencia Parámetros'!$D$23,"NO APLICA")))),"")</f>
        <v/>
      </c>
      <c r="FF45" s="240" t="str">
        <f t="shared" si="135"/>
        <v/>
      </c>
      <c r="FG45" s="241">
        <f t="shared" si="136"/>
        <v>0</v>
      </c>
      <c r="FH45" s="234">
        <f t="shared" si="203"/>
        <v>0</v>
      </c>
      <c r="FI45" s="234">
        <f t="shared" si="137"/>
        <v>0</v>
      </c>
      <c r="FJ45" s="234">
        <f t="shared" si="204"/>
        <v>0</v>
      </c>
      <c r="FK45" s="242">
        <f t="shared" si="205"/>
        <v>0</v>
      </c>
      <c r="FM45" s="234">
        <f t="shared" si="206"/>
        <v>33</v>
      </c>
      <c r="FN45" s="235" t="str">
        <f t="shared" si="138"/>
        <v/>
      </c>
      <c r="FO45" s="236" t="str">
        <f>IFERROR(+VLOOKUP(FN45,'Referencia Parámetros'!$A$2:$B$18,2),"")</f>
        <v/>
      </c>
      <c r="FP45" s="1"/>
      <c r="FQ45" s="1"/>
      <c r="FR45" s="136" t="str">
        <f t="shared" ref="FR45:FR76" si="267">IFERROR(+VLOOKUP(FP45,ER$13:ET$112,3,FALSE),"Completar")</f>
        <v>Completar</v>
      </c>
      <c r="FS45" s="134"/>
      <c r="FT45" s="134"/>
      <c r="FU45" s="134"/>
      <c r="FV45" s="136" t="str">
        <f t="shared" ref="FV45:FV76" si="268">+IFERROR(VLOOKUP(FP45,ER$13:EX$112,7,0),"Completar")</f>
        <v>Completar</v>
      </c>
      <c r="FW45" s="137" t="str">
        <f t="shared" ref="FW45:FW76" si="269">IFERROR(VLOOKUP(FP45,ER$13:FA$112,8,FALSE),"Completar")</f>
        <v>Completar</v>
      </c>
      <c r="FX45" s="137" t="str">
        <f t="shared" ref="FX45:FX76" si="270">IFERROR(VLOOKUP(FP45,ER$13:FA$112,9,FALSE),"Completar")</f>
        <v>Completar</v>
      </c>
      <c r="FY45" s="135"/>
      <c r="FZ45" s="136" t="str">
        <f t="shared" ref="FZ45:FZ76" si="271">IFERROR(VLOOKUP(FP45,ER$13:FB$112,11,FALSE),"Completar")</f>
        <v>Completar</v>
      </c>
      <c r="GA45" s="237">
        <f t="shared" si="207"/>
        <v>0</v>
      </c>
      <c r="GB45" s="238">
        <f t="shared" si="208"/>
        <v>0</v>
      </c>
      <c r="GC45" s="239" t="e">
        <f>IF(GB45&gt;20*FO45,'Referencia Parámetros'!$D$20,IF(GB45&gt;10*FO45,'Referencia Parámetros'!$D$21,IF(GB45&gt;5*FO45,'Referencia Parámetros'!$D$22, IF(GB45&gt;1,'Referencia Parámetros'!$D$23,"NO APLICA"))))</f>
        <v>#VALUE!</v>
      </c>
      <c r="GD45" s="240" t="e">
        <f t="shared" si="209"/>
        <v>#VALUE!</v>
      </c>
      <c r="GE45" s="241">
        <f t="shared" si="141"/>
        <v>0</v>
      </c>
      <c r="GF45" s="234">
        <f t="shared" si="210"/>
        <v>0</v>
      </c>
      <c r="GG45" s="234">
        <f t="shared" si="142"/>
        <v>0</v>
      </c>
      <c r="GH45" s="234">
        <f t="shared" si="211"/>
        <v>0</v>
      </c>
      <c r="GI45" s="242">
        <f t="shared" si="212"/>
        <v>0</v>
      </c>
      <c r="GK45" s="234">
        <f t="shared" si="213"/>
        <v>33</v>
      </c>
      <c r="GL45" s="235" t="str">
        <f t="shared" si="143"/>
        <v/>
      </c>
      <c r="GM45" s="236" t="str">
        <f>IFERROR(+VLOOKUP(GL45,'Referencia Parámetros'!$A$2:$B$18,2),"")</f>
        <v/>
      </c>
      <c r="GN45" s="1"/>
      <c r="GO45" s="1"/>
      <c r="GP45" s="136" t="str">
        <f t="shared" ref="GP45:GP76" si="272">IFERROR(+VLOOKUP(GN45,FP$13:FR$112,3,FALSE),"Completar")</f>
        <v>Completar</v>
      </c>
      <c r="GQ45" s="134"/>
      <c r="GR45" s="134"/>
      <c r="GS45" s="134"/>
      <c r="GT45" s="136" t="str">
        <f t="shared" ref="GT45:GT76" si="273">+IFERROR(VLOOKUP(GN45,FP$13:FV$112,7,0),"Completar")</f>
        <v>Completar</v>
      </c>
      <c r="GU45" s="137" t="str">
        <f t="shared" ref="GU45:GU76" si="274">IFERROR(VLOOKUP(GN45,FP$13:FY$112,8,FALSE),"Completar")</f>
        <v>Completar</v>
      </c>
      <c r="GV45" s="137" t="str">
        <f t="shared" ref="GV45:GV76" si="275">IFERROR(VLOOKUP(GN45,FP$13:FY$112,9,FALSE),"Completar")</f>
        <v>Completar</v>
      </c>
      <c r="GW45" s="135"/>
      <c r="GX45" s="136" t="str">
        <f t="shared" ref="GX45:GX76" si="276">IFERROR(VLOOKUP(GN45,FP$13:FZ$112,11,FALSE),"Completar")</f>
        <v>Completar</v>
      </c>
      <c r="GY45" s="237">
        <f t="shared" si="214"/>
        <v>0</v>
      </c>
      <c r="GZ45" s="238">
        <f t="shared" si="215"/>
        <v>0</v>
      </c>
      <c r="HA45" s="239" t="str">
        <f>IFERROR(IF(GZ45&gt;20*GM45,'Referencia Parámetros'!$D$20,IF(GZ45&gt;10*GM45,'Referencia Parámetros'!$D$21,IF(GZ45&gt;5*GM45,'Referencia Parámetros'!$D$22, IF(GZ45&gt;1,'Referencia Parámetros'!$D$23,"NO APLICA")))),"")</f>
        <v/>
      </c>
      <c r="HB45" s="240" t="str">
        <f t="shared" si="145"/>
        <v/>
      </c>
      <c r="HC45" s="241">
        <f t="shared" si="146"/>
        <v>0</v>
      </c>
      <c r="HD45" s="234">
        <f t="shared" si="216"/>
        <v>0</v>
      </c>
      <c r="HE45" s="234">
        <f t="shared" si="147"/>
        <v>0</v>
      </c>
      <c r="HF45" s="234">
        <f t="shared" si="217"/>
        <v>0</v>
      </c>
      <c r="HG45" s="242">
        <f t="shared" si="218"/>
        <v>0</v>
      </c>
      <c r="HI45" s="234">
        <f t="shared" si="219"/>
        <v>33</v>
      </c>
      <c r="HJ45" s="235" t="str">
        <f t="shared" si="148"/>
        <v/>
      </c>
      <c r="HK45" s="236" t="str">
        <f>IFERROR(+VLOOKUP(HJ45,'Referencia Parámetros'!$A$2:$B$18,2),"")</f>
        <v/>
      </c>
      <c r="HL45" s="1"/>
      <c r="HM45" s="1"/>
      <c r="HN45" s="136" t="str">
        <f t="shared" ref="HN45:HN76" si="277">IFERROR(+VLOOKUP(HL45,GN$13:GP$112,3,FALSE),"Completar")</f>
        <v>Completar</v>
      </c>
      <c r="HO45" s="134"/>
      <c r="HP45" s="134"/>
      <c r="HQ45" s="134"/>
      <c r="HR45" s="136" t="str">
        <f t="shared" ref="HR45:HR76" si="278">+IFERROR(VLOOKUP(HL45,GN$13:GT$112,7,0),"Completar")</f>
        <v>Completar</v>
      </c>
      <c r="HS45" s="137" t="str">
        <f t="shared" ref="HS45:HS76" si="279">IFERROR(VLOOKUP(HL45,GN$13:GW$112,8,FALSE),"Completar")</f>
        <v>Completar</v>
      </c>
      <c r="HT45" s="137" t="str">
        <f t="shared" ref="HT45:HT76" si="280">IFERROR(VLOOKUP(HL45,GN$13:GW$112,9,FALSE),"Completar")</f>
        <v>Completar</v>
      </c>
      <c r="HU45" s="135"/>
      <c r="HV45" s="136" t="str">
        <f t="shared" ref="HV45:HV76" si="281">IFERROR(VLOOKUP(HL45,GN$13:GX$112,11,FALSE),"Completar")</f>
        <v>Completar</v>
      </c>
      <c r="HW45" s="237">
        <f t="shared" si="220"/>
        <v>0</v>
      </c>
      <c r="HX45" s="238">
        <f t="shared" si="221"/>
        <v>0</v>
      </c>
      <c r="HY45" s="239" t="str">
        <f>IFERROR(IF(HX45&gt;20*HK45,'Referencia Parámetros'!$D$20,IF(HX45&gt;10*HK45,'Referencia Parámetros'!$D$21,IF(HX45&gt;5*HK45,'Referencia Parámetros'!$D$22, IF(HX45&gt;1,'Referencia Parámetros'!$D$23,"NO APLICA")))),"")</f>
        <v/>
      </c>
      <c r="HZ45" s="240" t="str">
        <f t="shared" si="150"/>
        <v/>
      </c>
      <c r="IA45" s="241">
        <f t="shared" si="151"/>
        <v>0</v>
      </c>
      <c r="IB45" s="234">
        <f t="shared" si="222"/>
        <v>0</v>
      </c>
      <c r="IC45" s="234">
        <f t="shared" si="152"/>
        <v>0</v>
      </c>
      <c r="ID45" s="234">
        <f t="shared" si="223"/>
        <v>0</v>
      </c>
      <c r="IE45" s="242">
        <f t="shared" si="224"/>
        <v>0</v>
      </c>
      <c r="IG45" s="234">
        <f t="shared" si="225"/>
        <v>33</v>
      </c>
      <c r="IH45" s="235" t="str">
        <f t="shared" si="153"/>
        <v/>
      </c>
      <c r="II45" s="236" t="str">
        <f>IFERROR(+VLOOKUP(IH45,'Referencia Parámetros'!$A$2:$B$18,2),"")</f>
        <v/>
      </c>
      <c r="IJ45" s="1"/>
      <c r="IK45" s="1"/>
      <c r="IL45" s="136" t="str">
        <f t="shared" ref="IL45:IL76" si="282">IFERROR(+VLOOKUP(IJ45,HL$13:HN$112,3,FALSE),"Completar")</f>
        <v>Completar</v>
      </c>
      <c r="IM45" s="134"/>
      <c r="IN45" s="134"/>
      <c r="IO45" s="134"/>
      <c r="IP45" s="136" t="str">
        <f t="shared" ref="IP45:IP76" si="283">+IFERROR(VLOOKUP(IJ45,HL$13:HR$112,7,0),"Completar")</f>
        <v>Completar</v>
      </c>
      <c r="IQ45" s="137" t="str">
        <f t="shared" ref="IQ45:IQ76" si="284">IFERROR(VLOOKUP(IJ45,HL$13:HU$112,8,FALSE),"Completar")</f>
        <v>Completar</v>
      </c>
      <c r="IR45" s="137" t="str">
        <f t="shared" ref="IR45:IR76" si="285">IFERROR(VLOOKUP(IJ45,HL$13:HU$112,9,FALSE),"Completar")</f>
        <v>Completar</v>
      </c>
      <c r="IS45" s="135"/>
      <c r="IT45" s="136" t="str">
        <f t="shared" ref="IT45:IT76" si="286">IFERROR(VLOOKUP(IJ45,HL$13:HV$112,11,FALSE),"Completar")</f>
        <v>Completar</v>
      </c>
      <c r="IU45" s="237">
        <f t="shared" si="226"/>
        <v>0</v>
      </c>
      <c r="IV45" s="238">
        <f t="shared" si="227"/>
        <v>0</v>
      </c>
      <c r="IW45" s="239" t="str">
        <f>IFERROR(IF(IV45&gt;20*II45,'Referencia Parámetros'!$D$20,IF(IV45&gt;10*II45,'Referencia Parámetros'!$D$21,IF(IV45&gt;5*II45,'Referencia Parámetros'!$D$22, IF(IV45&gt;1,'Referencia Parámetros'!$D$23,"NO APLICA")))),"")</f>
        <v/>
      </c>
      <c r="IX45" s="240" t="str">
        <f t="shared" si="155"/>
        <v/>
      </c>
      <c r="IY45" s="241">
        <f t="shared" si="156"/>
        <v>0</v>
      </c>
      <c r="IZ45" s="234">
        <f t="shared" si="228"/>
        <v>0</v>
      </c>
      <c r="JA45" s="234">
        <f t="shared" si="157"/>
        <v>0</v>
      </c>
      <c r="JB45" s="234">
        <f t="shared" si="229"/>
        <v>0</v>
      </c>
      <c r="JC45" s="242">
        <f t="shared" si="230"/>
        <v>0</v>
      </c>
      <c r="JD45" s="198"/>
      <c r="JE45" s="234">
        <f t="shared" si="231"/>
        <v>33</v>
      </c>
      <c r="JF45" s="235" t="str">
        <f t="shared" si="158"/>
        <v/>
      </c>
      <c r="JG45" s="236" t="str">
        <f>IFERROR(+VLOOKUP(JF45,'Referencia Parámetros'!$A$2:$B$18,2),"")</f>
        <v/>
      </c>
      <c r="JH45" s="1"/>
      <c r="JI45" s="1"/>
      <c r="JJ45" s="136" t="str">
        <f t="shared" ref="JJ45:JJ76" si="287">IFERROR(+VLOOKUP(JH45,IJ$13:IL$112,3,FALSE),"Completar")</f>
        <v>Completar</v>
      </c>
      <c r="JK45" s="134"/>
      <c r="JL45" s="134"/>
      <c r="JM45" s="134"/>
      <c r="JN45" s="136" t="str">
        <f t="shared" ref="JN45:JN76" si="288">+IFERROR(VLOOKUP(JH45,IJ$13:IP$112,7,0),"Completar")</f>
        <v>Completar</v>
      </c>
      <c r="JO45" s="137" t="str">
        <f t="shared" ref="JO45:JO76" si="289">IFERROR(VLOOKUP(JH45,IJ$13:IS$112,8,FALSE),"Completar")</f>
        <v>Completar</v>
      </c>
      <c r="JP45" s="137" t="str">
        <f t="shared" ref="JP45:JP76" si="290">IFERROR(VLOOKUP(JH45,IJ$13:IS$112,9,FALSE),"Completar")</f>
        <v>Completar</v>
      </c>
      <c r="JQ45" s="135"/>
      <c r="JR45" s="136" t="str">
        <f t="shared" ref="JR45:JR76" si="291">IFERROR(VLOOKUP(JH45,IJ$13:IT$112,11,FALSE),"Completar")</f>
        <v>Completar</v>
      </c>
      <c r="JS45" s="237">
        <f t="shared" si="232"/>
        <v>0</v>
      </c>
      <c r="JT45" s="238">
        <f t="shared" si="233"/>
        <v>0</v>
      </c>
      <c r="JU45" s="239" t="str">
        <f>IFERROR(IF(JT45&gt;20*JG45,'Referencia Parámetros'!$D$20,IF(JT45&gt;10*JG45,'Referencia Parámetros'!$D$21,IF(JT45&gt;5*JG45,'Referencia Parámetros'!$D$22, IF(JT45&gt;1,'Referencia Parámetros'!$D$23,"NO APLICA")))),"")</f>
        <v/>
      </c>
      <c r="JV45" s="240" t="str">
        <f t="shared" si="160"/>
        <v/>
      </c>
      <c r="JW45" s="241">
        <f t="shared" si="161"/>
        <v>0</v>
      </c>
      <c r="JX45" s="234">
        <f t="shared" si="234"/>
        <v>0</v>
      </c>
      <c r="JY45" s="234">
        <f t="shared" si="162"/>
        <v>0</v>
      </c>
      <c r="JZ45" s="234">
        <f t="shared" si="235"/>
        <v>0</v>
      </c>
      <c r="KA45" s="242">
        <f t="shared" si="236"/>
        <v>0</v>
      </c>
      <c r="LN45" s="244">
        <v>2</v>
      </c>
    </row>
    <row r="46" spans="1:326" x14ac:dyDescent="0.25">
      <c r="A46" s="234">
        <f t="shared" si="163"/>
        <v>34</v>
      </c>
      <c r="B46" s="235" t="str">
        <f t="shared" si="164"/>
        <v/>
      </c>
      <c r="C46" s="236" t="str">
        <f>+IFERROR(VLOOKUP(B46,'Referencia Parámetros'!$A$2:$B$18,2),"")</f>
        <v/>
      </c>
      <c r="D46" s="1"/>
      <c r="E46" s="1"/>
      <c r="F46" s="136" t="str">
        <f>IFERROR(+VLOOKUP(D46,'Año 2'!JH$13:JJ$112,3,FALSE),"Completar")</f>
        <v>Completar</v>
      </c>
      <c r="G46" s="134"/>
      <c r="H46" s="134"/>
      <c r="I46" s="134"/>
      <c r="J46" s="136" t="str">
        <f>+IFERROR(VLOOKUP(D46,'Año 2'!JH$13:JR$112,7,0),"Completar")</f>
        <v>Completar</v>
      </c>
      <c r="K46" s="137" t="str">
        <f>IFERROR(VLOOKUP(D46,'Año 2'!JH$13:JR$112,8,FALSE),"Completar")</f>
        <v>Completar</v>
      </c>
      <c r="L46" s="137" t="str">
        <f>IFERROR(VLOOKUP(D46,'Año 2'!JH$13:JR$112,9,FALSE),"Completar")</f>
        <v>Completar</v>
      </c>
      <c r="M46" s="135"/>
      <c r="N46" s="136" t="str">
        <f>IFERROR(VLOOKUP(D46,'Año 2'!JH$13:JR$112,11,FALSE),"Completar")</f>
        <v>Completar</v>
      </c>
      <c r="O46" s="237">
        <f t="shared" si="165"/>
        <v>0</v>
      </c>
      <c r="P46" s="238">
        <f t="shared" si="166"/>
        <v>0</v>
      </c>
      <c r="Q46" s="239" t="str">
        <f>IFERROR(IF(P46&gt;20*C46,'Referencia Parámetros'!$D$20,IF(P46&gt;10*C46,'Referencia Parámetros'!$D$21,IF(P46&gt;5*C46,'Referencia Parámetros'!$D$22, IF(P46&gt;1,'Referencia Parámetros'!$D$23,"NO APLICA")))),"")</f>
        <v/>
      </c>
      <c r="R46" s="240" t="str">
        <f t="shared" si="105"/>
        <v/>
      </c>
      <c r="S46" s="241">
        <f t="shared" si="106"/>
        <v>0</v>
      </c>
      <c r="T46" s="234">
        <f t="shared" si="167"/>
        <v>0</v>
      </c>
      <c r="U46" s="234">
        <f t="shared" si="107"/>
        <v>0</v>
      </c>
      <c r="V46" s="234">
        <f t="shared" si="168"/>
        <v>0</v>
      </c>
      <c r="W46" s="242">
        <f t="shared" si="169"/>
        <v>0</v>
      </c>
      <c r="Y46" s="234">
        <f t="shared" si="170"/>
        <v>34</v>
      </c>
      <c r="Z46" s="235" t="str">
        <f t="shared" si="108"/>
        <v/>
      </c>
      <c r="AA46" s="236" t="str">
        <f>IFERROR(+VLOOKUP(Z46,'Referencia Parámetros'!$A$2:$B$18,2),"")</f>
        <v/>
      </c>
      <c r="AB46" s="1"/>
      <c r="AC46" s="1"/>
      <c r="AD46" s="136" t="str">
        <f t="shared" si="237"/>
        <v>Completar</v>
      </c>
      <c r="AE46" s="134"/>
      <c r="AF46" s="134"/>
      <c r="AG46" s="134"/>
      <c r="AH46" s="136" t="str">
        <f t="shared" si="238"/>
        <v>Completar</v>
      </c>
      <c r="AI46" s="137" t="str">
        <f t="shared" si="239"/>
        <v>Completar</v>
      </c>
      <c r="AJ46" s="137" t="str">
        <f t="shared" si="240"/>
        <v>Completar</v>
      </c>
      <c r="AK46" s="135"/>
      <c r="AL46" s="136" t="str">
        <f t="shared" si="241"/>
        <v>Completar</v>
      </c>
      <c r="AM46" s="237">
        <f t="shared" si="171"/>
        <v>0</v>
      </c>
      <c r="AN46" s="238">
        <f t="shared" si="172"/>
        <v>0</v>
      </c>
      <c r="AO46" s="239" t="str">
        <f>IFERROR(IF(AN46&gt;20*AA46,'Referencia Parámetros'!$D$20,IF(AN46&gt;10*AA46,'Referencia Parámetros'!$D$21,IF(AN46&gt;5*AA46,'Referencia Parámetros'!$D$22, IF(AN46&gt;1,'Referencia Parámetros'!$D$23,"NO APLICA")))),"")</f>
        <v/>
      </c>
      <c r="AP46" s="240" t="str">
        <f t="shared" si="110"/>
        <v/>
      </c>
      <c r="AQ46" s="241">
        <f t="shared" si="111"/>
        <v>0</v>
      </c>
      <c r="AR46" s="234">
        <f t="shared" si="173"/>
        <v>0</v>
      </c>
      <c r="AS46" s="234">
        <f t="shared" si="112"/>
        <v>0</v>
      </c>
      <c r="AT46" s="234">
        <f t="shared" si="174"/>
        <v>0</v>
      </c>
      <c r="AU46" s="242">
        <f t="shared" si="175"/>
        <v>0</v>
      </c>
      <c r="AW46" s="234">
        <f t="shared" si="176"/>
        <v>34</v>
      </c>
      <c r="AX46" s="235" t="str">
        <f t="shared" si="113"/>
        <v/>
      </c>
      <c r="AY46" s="236" t="str">
        <f>IFERROR(+VLOOKUP(AX46,'Referencia Parámetros'!$A$2:$B$18,2),"")</f>
        <v/>
      </c>
      <c r="AZ46" s="1"/>
      <c r="BA46" s="1"/>
      <c r="BB46" s="136" t="str">
        <f t="shared" si="242"/>
        <v>Completar</v>
      </c>
      <c r="BC46" s="134"/>
      <c r="BD46" s="134"/>
      <c r="BE46" s="134"/>
      <c r="BF46" s="136" t="str">
        <f t="shared" si="243"/>
        <v>Completar</v>
      </c>
      <c r="BG46" s="137" t="str">
        <f t="shared" si="244"/>
        <v>Completar</v>
      </c>
      <c r="BH46" s="137" t="str">
        <f t="shared" si="245"/>
        <v>Completar</v>
      </c>
      <c r="BI46" s="135"/>
      <c r="BJ46" s="136" t="str">
        <f t="shared" si="246"/>
        <v>Completar</v>
      </c>
      <c r="BK46" s="237">
        <f t="shared" si="177"/>
        <v>0</v>
      </c>
      <c r="BL46" s="238">
        <f t="shared" si="178"/>
        <v>0</v>
      </c>
      <c r="BM46" s="239" t="str">
        <f>IFERROR(IF(BL46&gt;20*AY46,'Referencia Parámetros'!$D$20,IF(BL46&gt;10*AY46,'Referencia Parámetros'!$D$21,IF(BL46&gt;5*AY46,'Referencia Parámetros'!$D$22, IF(BL46&gt;1,'Referencia Parámetros'!$D$23,"NO APLICA")))),"")</f>
        <v/>
      </c>
      <c r="BN46" s="240" t="str">
        <f t="shared" si="115"/>
        <v/>
      </c>
      <c r="BO46" s="241">
        <f t="shared" si="116"/>
        <v>0</v>
      </c>
      <c r="BP46" s="234">
        <f t="shared" si="179"/>
        <v>0</v>
      </c>
      <c r="BQ46" s="234">
        <f t="shared" si="117"/>
        <v>0</v>
      </c>
      <c r="BR46" s="234">
        <f t="shared" si="180"/>
        <v>0</v>
      </c>
      <c r="BS46" s="242">
        <f t="shared" si="181"/>
        <v>0</v>
      </c>
      <c r="BU46" s="234">
        <f t="shared" si="182"/>
        <v>34</v>
      </c>
      <c r="BV46" s="235" t="str">
        <f t="shared" si="118"/>
        <v/>
      </c>
      <c r="BW46" s="236" t="str">
        <f>IFERROR(+VLOOKUP(BV46,'Referencia Parámetros'!$A$2:$B$18,2),"")</f>
        <v/>
      </c>
      <c r="BX46" s="1"/>
      <c r="BY46" s="1"/>
      <c r="BZ46" s="136" t="str">
        <f t="shared" si="247"/>
        <v>Completar</v>
      </c>
      <c r="CA46" s="134"/>
      <c r="CB46" s="134"/>
      <c r="CC46" s="134"/>
      <c r="CD46" s="136" t="str">
        <f t="shared" si="248"/>
        <v>Completar</v>
      </c>
      <c r="CE46" s="137" t="str">
        <f t="shared" si="249"/>
        <v>Completar</v>
      </c>
      <c r="CF46" s="137" t="str">
        <f t="shared" si="250"/>
        <v>Completar</v>
      </c>
      <c r="CG46" s="135"/>
      <c r="CH46" s="136" t="str">
        <f t="shared" si="251"/>
        <v>Completar</v>
      </c>
      <c r="CI46" s="237">
        <f t="shared" si="183"/>
        <v>0</v>
      </c>
      <c r="CJ46" s="238">
        <f t="shared" si="184"/>
        <v>0</v>
      </c>
      <c r="CK46" s="239" t="str">
        <f>IFERROR(IF(CJ46&gt;20*BW46,'Referencia Parámetros'!$D$20,IF(CJ46&gt;10*BW46,'Referencia Parámetros'!$D$21,IF(CJ46&gt;5*BW46,'Referencia Parámetros'!$D$22, IF(CJ46&gt;1,'Referencia Parámetros'!$D$23,"NO APLICA")))),"")</f>
        <v/>
      </c>
      <c r="CL46" s="240" t="str">
        <f t="shared" si="120"/>
        <v/>
      </c>
      <c r="CM46" s="241">
        <f t="shared" si="121"/>
        <v>0</v>
      </c>
      <c r="CN46" s="234">
        <f t="shared" si="185"/>
        <v>0</v>
      </c>
      <c r="CO46" s="234">
        <f t="shared" si="122"/>
        <v>0</v>
      </c>
      <c r="CP46" s="234">
        <f t="shared" si="186"/>
        <v>0</v>
      </c>
      <c r="CQ46" s="242">
        <f t="shared" si="187"/>
        <v>0</v>
      </c>
      <c r="CS46" s="234">
        <f t="shared" si="188"/>
        <v>34</v>
      </c>
      <c r="CT46" s="235" t="str">
        <f t="shared" si="123"/>
        <v/>
      </c>
      <c r="CU46" s="236" t="str">
        <f>IFERROR(+VLOOKUP(CT46,'Referencia Parámetros'!$A$2:$B$18,2),"")</f>
        <v/>
      </c>
      <c r="CV46" s="1"/>
      <c r="CW46" s="1"/>
      <c r="CX46" s="136" t="str">
        <f t="shared" si="252"/>
        <v>Completar</v>
      </c>
      <c r="CY46" s="134"/>
      <c r="CZ46" s="134"/>
      <c r="DA46" s="134"/>
      <c r="DB46" s="136" t="str">
        <f t="shared" si="253"/>
        <v>Completar</v>
      </c>
      <c r="DC46" s="137" t="str">
        <f t="shared" si="254"/>
        <v>Completar</v>
      </c>
      <c r="DD46" s="137" t="str">
        <f t="shared" si="255"/>
        <v>Completar</v>
      </c>
      <c r="DE46" s="135"/>
      <c r="DF46" s="136" t="str">
        <f t="shared" si="256"/>
        <v>Completar</v>
      </c>
      <c r="DG46" s="237">
        <f t="shared" si="189"/>
        <v>0</v>
      </c>
      <c r="DH46" s="238">
        <f t="shared" si="190"/>
        <v>0</v>
      </c>
      <c r="DI46" s="239" t="str">
        <f>IFERROR(IF(DH46&gt;20*CU46,'Referencia Parámetros'!$D$20,IF(DH46&gt;10*CU46,'Referencia Parámetros'!$D$21,IF(DH46&gt;5*CU46,'Referencia Parámetros'!$D$22, IF(DH46&gt;1,'Referencia Parámetros'!$D$23,"NO APLICA")))),"")</f>
        <v/>
      </c>
      <c r="DJ46" s="240" t="str">
        <f t="shared" si="125"/>
        <v/>
      </c>
      <c r="DK46" s="241">
        <f t="shared" si="126"/>
        <v>0</v>
      </c>
      <c r="DL46" s="234">
        <f t="shared" si="191"/>
        <v>0</v>
      </c>
      <c r="DM46" s="234">
        <f t="shared" si="127"/>
        <v>0</v>
      </c>
      <c r="DN46" s="234">
        <f t="shared" si="192"/>
        <v>0</v>
      </c>
      <c r="DO46" s="242">
        <f t="shared" si="193"/>
        <v>0</v>
      </c>
      <c r="DQ46" s="234">
        <f t="shared" si="194"/>
        <v>34</v>
      </c>
      <c r="DR46" s="235" t="str">
        <f t="shared" si="128"/>
        <v/>
      </c>
      <c r="DS46" s="236" t="str">
        <f>IFERROR(+VLOOKUP(DR46,'Referencia Parámetros'!$A$2:$B$18,2),"")</f>
        <v/>
      </c>
      <c r="DT46" s="1"/>
      <c r="DU46" s="1"/>
      <c r="DV46" s="136" t="str">
        <f t="shared" si="257"/>
        <v>Completar</v>
      </c>
      <c r="DW46" s="134"/>
      <c r="DX46" s="134"/>
      <c r="DY46" s="134"/>
      <c r="DZ46" s="136" t="str">
        <f t="shared" si="258"/>
        <v>Completar</v>
      </c>
      <c r="EA46" s="137" t="str">
        <f t="shared" si="259"/>
        <v>Completar</v>
      </c>
      <c r="EB46" s="137" t="str">
        <f t="shared" si="260"/>
        <v>Completar</v>
      </c>
      <c r="EC46" s="135"/>
      <c r="ED46" s="136" t="str">
        <f t="shared" si="261"/>
        <v>Completar</v>
      </c>
      <c r="EE46" s="237">
        <f t="shared" si="195"/>
        <v>0</v>
      </c>
      <c r="EF46" s="238">
        <f t="shared" si="196"/>
        <v>0</v>
      </c>
      <c r="EG46" s="239" t="str">
        <f>IFERROR(IF(EF46&gt;20*DS46,'Referencia Parámetros'!$D$20,IF(EF46&gt;10*DS46,'Referencia Parámetros'!$D$21,IF(EF46&gt;5*DS46,'Referencia Parámetros'!$D$22, IF(EF46&gt;1,'Referencia Parámetros'!$D$23,"NO APLICA")))),"")</f>
        <v/>
      </c>
      <c r="EH46" s="240" t="str">
        <f t="shared" si="130"/>
        <v/>
      </c>
      <c r="EI46" s="241">
        <f t="shared" si="131"/>
        <v>0</v>
      </c>
      <c r="EJ46" s="234">
        <f t="shared" si="197"/>
        <v>0</v>
      </c>
      <c r="EK46" s="234">
        <f t="shared" si="132"/>
        <v>0</v>
      </c>
      <c r="EL46" s="234">
        <f t="shared" si="198"/>
        <v>0</v>
      </c>
      <c r="EM46" s="242">
        <f t="shared" si="199"/>
        <v>0</v>
      </c>
      <c r="EO46" s="234">
        <f t="shared" si="200"/>
        <v>34</v>
      </c>
      <c r="EP46" s="235" t="str">
        <f t="shared" si="133"/>
        <v/>
      </c>
      <c r="EQ46" s="236" t="str">
        <f>IFERROR(+VLOOKUP(EP46,'Referencia Parámetros'!$A$2:$B$18,2),"")</f>
        <v/>
      </c>
      <c r="ER46" s="1"/>
      <c r="ES46" s="1"/>
      <c r="ET46" s="136" t="str">
        <f t="shared" si="262"/>
        <v>Completar</v>
      </c>
      <c r="EU46" s="134"/>
      <c r="EV46" s="134"/>
      <c r="EW46" s="134"/>
      <c r="EX46" s="136" t="str">
        <f t="shared" si="263"/>
        <v>Completar</v>
      </c>
      <c r="EY46" s="137" t="str">
        <f t="shared" si="264"/>
        <v>Completar</v>
      </c>
      <c r="EZ46" s="137" t="str">
        <f t="shared" si="265"/>
        <v>Completar</v>
      </c>
      <c r="FA46" s="135"/>
      <c r="FB46" s="136" t="str">
        <f t="shared" si="266"/>
        <v>Completar</v>
      </c>
      <c r="FC46" s="237">
        <f t="shared" si="201"/>
        <v>0</v>
      </c>
      <c r="FD46" s="238">
        <f t="shared" si="202"/>
        <v>0</v>
      </c>
      <c r="FE46" s="239" t="str">
        <f>IFERROR(IF(FD46&gt;20*EQ46,'Referencia Parámetros'!$D$20,IF(FD46&gt;10*EQ46,'Referencia Parámetros'!$D$21,IF(FD46&gt;5*EQ46,'Referencia Parámetros'!$D$22, IF(FD46&gt;1,'Referencia Parámetros'!$D$23,"NO APLICA")))),"")</f>
        <v/>
      </c>
      <c r="FF46" s="240" t="str">
        <f t="shared" si="135"/>
        <v/>
      </c>
      <c r="FG46" s="241">
        <f t="shared" si="136"/>
        <v>0</v>
      </c>
      <c r="FH46" s="234">
        <f t="shared" si="203"/>
        <v>0</v>
      </c>
      <c r="FI46" s="234">
        <f t="shared" si="137"/>
        <v>0</v>
      </c>
      <c r="FJ46" s="234">
        <f t="shared" si="204"/>
        <v>0</v>
      </c>
      <c r="FK46" s="242">
        <f t="shared" si="205"/>
        <v>0</v>
      </c>
      <c r="FM46" s="234">
        <f t="shared" si="206"/>
        <v>34</v>
      </c>
      <c r="FN46" s="235" t="str">
        <f t="shared" si="138"/>
        <v/>
      </c>
      <c r="FO46" s="236" t="str">
        <f>IFERROR(+VLOOKUP(FN46,'Referencia Parámetros'!$A$2:$B$18,2),"")</f>
        <v/>
      </c>
      <c r="FP46" s="1"/>
      <c r="FQ46" s="1"/>
      <c r="FR46" s="136" t="str">
        <f t="shared" si="267"/>
        <v>Completar</v>
      </c>
      <c r="FS46" s="134"/>
      <c r="FT46" s="134"/>
      <c r="FU46" s="134"/>
      <c r="FV46" s="136" t="str">
        <f t="shared" si="268"/>
        <v>Completar</v>
      </c>
      <c r="FW46" s="137" t="str">
        <f t="shared" si="269"/>
        <v>Completar</v>
      </c>
      <c r="FX46" s="137" t="str">
        <f t="shared" si="270"/>
        <v>Completar</v>
      </c>
      <c r="FY46" s="135"/>
      <c r="FZ46" s="136" t="str">
        <f t="shared" si="271"/>
        <v>Completar</v>
      </c>
      <c r="GA46" s="237">
        <f t="shared" si="207"/>
        <v>0</v>
      </c>
      <c r="GB46" s="238">
        <f t="shared" si="208"/>
        <v>0</v>
      </c>
      <c r="GC46" s="239" t="e">
        <f>IF(GB46&gt;20*FO46,'Referencia Parámetros'!$D$20,IF(GB46&gt;10*FO46,'Referencia Parámetros'!$D$21,IF(GB46&gt;5*FO46,'Referencia Parámetros'!$D$22, IF(GB46&gt;1,'Referencia Parámetros'!$D$23,"NO APLICA"))))</f>
        <v>#VALUE!</v>
      </c>
      <c r="GD46" s="240" t="e">
        <f t="shared" si="209"/>
        <v>#VALUE!</v>
      </c>
      <c r="GE46" s="241">
        <f t="shared" si="141"/>
        <v>0</v>
      </c>
      <c r="GF46" s="234">
        <f t="shared" si="210"/>
        <v>0</v>
      </c>
      <c r="GG46" s="234">
        <f t="shared" si="142"/>
        <v>0</v>
      </c>
      <c r="GH46" s="234">
        <f t="shared" si="211"/>
        <v>0</v>
      </c>
      <c r="GI46" s="242">
        <f t="shared" si="212"/>
        <v>0</v>
      </c>
      <c r="GK46" s="234">
        <f t="shared" si="213"/>
        <v>34</v>
      </c>
      <c r="GL46" s="235" t="str">
        <f t="shared" si="143"/>
        <v/>
      </c>
      <c r="GM46" s="236" t="str">
        <f>IFERROR(+VLOOKUP(GL46,'Referencia Parámetros'!$A$2:$B$18,2),"")</f>
        <v/>
      </c>
      <c r="GN46" s="1"/>
      <c r="GO46" s="1"/>
      <c r="GP46" s="136" t="str">
        <f t="shared" si="272"/>
        <v>Completar</v>
      </c>
      <c r="GQ46" s="134"/>
      <c r="GR46" s="134"/>
      <c r="GS46" s="134"/>
      <c r="GT46" s="136" t="str">
        <f t="shared" si="273"/>
        <v>Completar</v>
      </c>
      <c r="GU46" s="137" t="str">
        <f t="shared" si="274"/>
        <v>Completar</v>
      </c>
      <c r="GV46" s="137" t="str">
        <f t="shared" si="275"/>
        <v>Completar</v>
      </c>
      <c r="GW46" s="135"/>
      <c r="GX46" s="136" t="str">
        <f t="shared" si="276"/>
        <v>Completar</v>
      </c>
      <c r="GY46" s="237">
        <f t="shared" si="214"/>
        <v>0</v>
      </c>
      <c r="GZ46" s="238">
        <f t="shared" si="215"/>
        <v>0</v>
      </c>
      <c r="HA46" s="239" t="str">
        <f>IFERROR(IF(GZ46&gt;20*GM46,'Referencia Parámetros'!$D$20,IF(GZ46&gt;10*GM46,'Referencia Parámetros'!$D$21,IF(GZ46&gt;5*GM46,'Referencia Parámetros'!$D$22, IF(GZ46&gt;1,'Referencia Parámetros'!$D$23,"NO APLICA")))),"")</f>
        <v/>
      </c>
      <c r="HB46" s="240" t="str">
        <f t="shared" si="145"/>
        <v/>
      </c>
      <c r="HC46" s="241">
        <f t="shared" si="146"/>
        <v>0</v>
      </c>
      <c r="HD46" s="234">
        <f t="shared" si="216"/>
        <v>0</v>
      </c>
      <c r="HE46" s="234">
        <f t="shared" si="147"/>
        <v>0</v>
      </c>
      <c r="HF46" s="234">
        <f t="shared" si="217"/>
        <v>0</v>
      </c>
      <c r="HG46" s="242">
        <f t="shared" si="218"/>
        <v>0</v>
      </c>
      <c r="HI46" s="234">
        <f t="shared" si="219"/>
        <v>34</v>
      </c>
      <c r="HJ46" s="235" t="str">
        <f t="shared" si="148"/>
        <v/>
      </c>
      <c r="HK46" s="236" t="str">
        <f>IFERROR(+VLOOKUP(HJ46,'Referencia Parámetros'!$A$2:$B$18,2),"")</f>
        <v/>
      </c>
      <c r="HL46" s="1"/>
      <c r="HM46" s="1"/>
      <c r="HN46" s="136" t="str">
        <f t="shared" si="277"/>
        <v>Completar</v>
      </c>
      <c r="HO46" s="134"/>
      <c r="HP46" s="134"/>
      <c r="HQ46" s="134"/>
      <c r="HR46" s="136" t="str">
        <f t="shared" si="278"/>
        <v>Completar</v>
      </c>
      <c r="HS46" s="137" t="str">
        <f t="shared" si="279"/>
        <v>Completar</v>
      </c>
      <c r="HT46" s="137" t="str">
        <f t="shared" si="280"/>
        <v>Completar</v>
      </c>
      <c r="HU46" s="135"/>
      <c r="HV46" s="136" t="str">
        <f t="shared" si="281"/>
        <v>Completar</v>
      </c>
      <c r="HW46" s="237">
        <f t="shared" si="220"/>
        <v>0</v>
      </c>
      <c r="HX46" s="238">
        <f t="shared" si="221"/>
        <v>0</v>
      </c>
      <c r="HY46" s="239" t="str">
        <f>IFERROR(IF(HX46&gt;20*HK46,'Referencia Parámetros'!$D$20,IF(HX46&gt;10*HK46,'Referencia Parámetros'!$D$21,IF(HX46&gt;5*HK46,'Referencia Parámetros'!$D$22, IF(HX46&gt;1,'Referencia Parámetros'!$D$23,"NO APLICA")))),"")</f>
        <v/>
      </c>
      <c r="HZ46" s="240" t="str">
        <f t="shared" si="150"/>
        <v/>
      </c>
      <c r="IA46" s="241">
        <f t="shared" si="151"/>
        <v>0</v>
      </c>
      <c r="IB46" s="234">
        <f t="shared" si="222"/>
        <v>0</v>
      </c>
      <c r="IC46" s="234">
        <f t="shared" si="152"/>
        <v>0</v>
      </c>
      <c r="ID46" s="234">
        <f t="shared" si="223"/>
        <v>0</v>
      </c>
      <c r="IE46" s="242">
        <f t="shared" si="224"/>
        <v>0</v>
      </c>
      <c r="IG46" s="234">
        <f t="shared" si="225"/>
        <v>34</v>
      </c>
      <c r="IH46" s="235" t="str">
        <f t="shared" si="153"/>
        <v/>
      </c>
      <c r="II46" s="236" t="str">
        <f>IFERROR(+VLOOKUP(IH46,'Referencia Parámetros'!$A$2:$B$18,2),"")</f>
        <v/>
      </c>
      <c r="IJ46" s="1"/>
      <c r="IK46" s="1"/>
      <c r="IL46" s="136" t="str">
        <f t="shared" si="282"/>
        <v>Completar</v>
      </c>
      <c r="IM46" s="134"/>
      <c r="IN46" s="134"/>
      <c r="IO46" s="134"/>
      <c r="IP46" s="136" t="str">
        <f t="shared" si="283"/>
        <v>Completar</v>
      </c>
      <c r="IQ46" s="137" t="str">
        <f t="shared" si="284"/>
        <v>Completar</v>
      </c>
      <c r="IR46" s="137" t="str">
        <f t="shared" si="285"/>
        <v>Completar</v>
      </c>
      <c r="IS46" s="135"/>
      <c r="IT46" s="136" t="str">
        <f t="shared" si="286"/>
        <v>Completar</v>
      </c>
      <c r="IU46" s="237">
        <f t="shared" si="226"/>
        <v>0</v>
      </c>
      <c r="IV46" s="238">
        <f t="shared" si="227"/>
        <v>0</v>
      </c>
      <c r="IW46" s="239" t="str">
        <f>IFERROR(IF(IV46&gt;20*II46,'Referencia Parámetros'!$D$20,IF(IV46&gt;10*II46,'Referencia Parámetros'!$D$21,IF(IV46&gt;5*II46,'Referencia Parámetros'!$D$22, IF(IV46&gt;1,'Referencia Parámetros'!$D$23,"NO APLICA")))),"")</f>
        <v/>
      </c>
      <c r="IX46" s="240" t="str">
        <f t="shared" si="155"/>
        <v/>
      </c>
      <c r="IY46" s="241">
        <f t="shared" si="156"/>
        <v>0</v>
      </c>
      <c r="IZ46" s="234">
        <f t="shared" si="228"/>
        <v>0</v>
      </c>
      <c r="JA46" s="234">
        <f t="shared" si="157"/>
        <v>0</v>
      </c>
      <c r="JB46" s="234">
        <f t="shared" si="229"/>
        <v>0</v>
      </c>
      <c r="JC46" s="242">
        <f t="shared" si="230"/>
        <v>0</v>
      </c>
      <c r="JD46" s="198"/>
      <c r="JE46" s="234">
        <f t="shared" si="231"/>
        <v>34</v>
      </c>
      <c r="JF46" s="235" t="str">
        <f t="shared" si="158"/>
        <v/>
      </c>
      <c r="JG46" s="236" t="str">
        <f>IFERROR(+VLOOKUP(JF46,'Referencia Parámetros'!$A$2:$B$18,2),"")</f>
        <v/>
      </c>
      <c r="JH46" s="1"/>
      <c r="JI46" s="1"/>
      <c r="JJ46" s="136" t="str">
        <f t="shared" si="287"/>
        <v>Completar</v>
      </c>
      <c r="JK46" s="134"/>
      <c r="JL46" s="134"/>
      <c r="JM46" s="134"/>
      <c r="JN46" s="136" t="str">
        <f t="shared" si="288"/>
        <v>Completar</v>
      </c>
      <c r="JO46" s="137" t="str">
        <f t="shared" si="289"/>
        <v>Completar</v>
      </c>
      <c r="JP46" s="137" t="str">
        <f t="shared" si="290"/>
        <v>Completar</v>
      </c>
      <c r="JQ46" s="135"/>
      <c r="JR46" s="136" t="str">
        <f t="shared" si="291"/>
        <v>Completar</v>
      </c>
      <c r="JS46" s="237">
        <f t="shared" si="232"/>
        <v>0</v>
      </c>
      <c r="JT46" s="238">
        <f t="shared" si="233"/>
        <v>0</v>
      </c>
      <c r="JU46" s="239" t="str">
        <f>IFERROR(IF(JT46&gt;20*JG46,'Referencia Parámetros'!$D$20,IF(JT46&gt;10*JG46,'Referencia Parámetros'!$D$21,IF(JT46&gt;5*JG46,'Referencia Parámetros'!$D$22, IF(JT46&gt;1,'Referencia Parámetros'!$D$23,"NO APLICA")))),"")</f>
        <v/>
      </c>
      <c r="JV46" s="240" t="str">
        <f t="shared" si="160"/>
        <v/>
      </c>
      <c r="JW46" s="241">
        <f t="shared" si="161"/>
        <v>0</v>
      </c>
      <c r="JX46" s="234">
        <f t="shared" si="234"/>
        <v>0</v>
      </c>
      <c r="JY46" s="234">
        <f t="shared" si="162"/>
        <v>0</v>
      </c>
      <c r="JZ46" s="234">
        <f t="shared" si="235"/>
        <v>0</v>
      </c>
      <c r="KA46" s="242">
        <f t="shared" si="236"/>
        <v>0</v>
      </c>
      <c r="LN46" s="244">
        <v>2</v>
      </c>
    </row>
    <row r="47" spans="1:326" x14ac:dyDescent="0.25">
      <c r="A47" s="234">
        <f t="shared" si="163"/>
        <v>35</v>
      </c>
      <c r="B47" s="235" t="str">
        <f t="shared" si="164"/>
        <v/>
      </c>
      <c r="C47" s="236" t="str">
        <f>+IFERROR(VLOOKUP(B47,'Referencia Parámetros'!$A$2:$B$18,2),"")</f>
        <v/>
      </c>
      <c r="D47" s="1"/>
      <c r="E47" s="1"/>
      <c r="F47" s="136" t="str">
        <f>IFERROR(+VLOOKUP(D47,'Año 2'!JH$13:JJ$112,3,FALSE),"Completar")</f>
        <v>Completar</v>
      </c>
      <c r="G47" s="134"/>
      <c r="H47" s="134"/>
      <c r="I47" s="134"/>
      <c r="J47" s="136" t="str">
        <f>+IFERROR(VLOOKUP(D47,'Año 2'!JH$13:JR$112,7,0),"Completar")</f>
        <v>Completar</v>
      </c>
      <c r="K47" s="137" t="str">
        <f>IFERROR(VLOOKUP(D47,'Año 2'!JH$13:JR$112,8,FALSE),"Completar")</f>
        <v>Completar</v>
      </c>
      <c r="L47" s="137" t="str">
        <f>IFERROR(VLOOKUP(D47,'Año 2'!JH$13:JR$112,9,FALSE),"Completar")</f>
        <v>Completar</v>
      </c>
      <c r="M47" s="135"/>
      <c r="N47" s="136" t="str">
        <f>IFERROR(VLOOKUP(D47,'Año 2'!JH$13:JR$112,11,FALSE),"Completar")</f>
        <v>Completar</v>
      </c>
      <c r="O47" s="237">
        <f t="shared" si="165"/>
        <v>0</v>
      </c>
      <c r="P47" s="238">
        <f t="shared" si="166"/>
        <v>0</v>
      </c>
      <c r="Q47" s="239" t="str">
        <f>IFERROR(IF(P47&gt;20*C47,'Referencia Parámetros'!$D$20,IF(P47&gt;10*C47,'Referencia Parámetros'!$D$21,IF(P47&gt;5*C47,'Referencia Parámetros'!$D$22, IF(P47&gt;1,'Referencia Parámetros'!$D$23,"NO APLICA")))),"")</f>
        <v/>
      </c>
      <c r="R47" s="240" t="str">
        <f t="shared" si="105"/>
        <v/>
      </c>
      <c r="S47" s="241">
        <f t="shared" si="106"/>
        <v>0</v>
      </c>
      <c r="T47" s="234">
        <f t="shared" si="167"/>
        <v>0</v>
      </c>
      <c r="U47" s="234">
        <f t="shared" si="107"/>
        <v>0</v>
      </c>
      <c r="V47" s="234">
        <f t="shared" si="168"/>
        <v>0</v>
      </c>
      <c r="W47" s="242">
        <f t="shared" si="169"/>
        <v>0</v>
      </c>
      <c r="Y47" s="234">
        <f t="shared" si="170"/>
        <v>35</v>
      </c>
      <c r="Z47" s="235" t="str">
        <f t="shared" si="108"/>
        <v/>
      </c>
      <c r="AA47" s="236" t="str">
        <f>IFERROR(+VLOOKUP(Z47,'Referencia Parámetros'!$A$2:$B$18,2),"")</f>
        <v/>
      </c>
      <c r="AB47" s="1"/>
      <c r="AC47" s="1"/>
      <c r="AD47" s="136" t="str">
        <f t="shared" si="237"/>
        <v>Completar</v>
      </c>
      <c r="AE47" s="134"/>
      <c r="AF47" s="134"/>
      <c r="AG47" s="134"/>
      <c r="AH47" s="136" t="str">
        <f t="shared" si="238"/>
        <v>Completar</v>
      </c>
      <c r="AI47" s="137" t="str">
        <f t="shared" si="239"/>
        <v>Completar</v>
      </c>
      <c r="AJ47" s="137" t="str">
        <f t="shared" si="240"/>
        <v>Completar</v>
      </c>
      <c r="AK47" s="135"/>
      <c r="AL47" s="136" t="str">
        <f t="shared" si="241"/>
        <v>Completar</v>
      </c>
      <c r="AM47" s="237">
        <f t="shared" si="171"/>
        <v>0</v>
      </c>
      <c r="AN47" s="238">
        <f t="shared" si="172"/>
        <v>0</v>
      </c>
      <c r="AO47" s="239" t="str">
        <f>IFERROR(IF(AN47&gt;20*AA47,'Referencia Parámetros'!$D$20,IF(AN47&gt;10*AA47,'Referencia Parámetros'!$D$21,IF(AN47&gt;5*AA47,'Referencia Parámetros'!$D$22, IF(AN47&gt;1,'Referencia Parámetros'!$D$23,"NO APLICA")))),"")</f>
        <v/>
      </c>
      <c r="AP47" s="240" t="str">
        <f t="shared" si="110"/>
        <v/>
      </c>
      <c r="AQ47" s="241">
        <f t="shared" si="111"/>
        <v>0</v>
      </c>
      <c r="AR47" s="234">
        <f t="shared" si="173"/>
        <v>0</v>
      </c>
      <c r="AS47" s="234">
        <f t="shared" si="112"/>
        <v>0</v>
      </c>
      <c r="AT47" s="234">
        <f t="shared" si="174"/>
        <v>0</v>
      </c>
      <c r="AU47" s="242">
        <f t="shared" si="175"/>
        <v>0</v>
      </c>
      <c r="AW47" s="234">
        <f t="shared" si="176"/>
        <v>35</v>
      </c>
      <c r="AX47" s="235" t="str">
        <f t="shared" si="113"/>
        <v/>
      </c>
      <c r="AY47" s="236" t="str">
        <f>IFERROR(+VLOOKUP(AX47,'Referencia Parámetros'!$A$2:$B$18,2),"")</f>
        <v/>
      </c>
      <c r="AZ47" s="1"/>
      <c r="BA47" s="1"/>
      <c r="BB47" s="136" t="str">
        <f t="shared" si="242"/>
        <v>Completar</v>
      </c>
      <c r="BC47" s="134"/>
      <c r="BD47" s="134"/>
      <c r="BE47" s="134"/>
      <c r="BF47" s="136" t="str">
        <f t="shared" si="243"/>
        <v>Completar</v>
      </c>
      <c r="BG47" s="137" t="str">
        <f t="shared" si="244"/>
        <v>Completar</v>
      </c>
      <c r="BH47" s="137" t="str">
        <f t="shared" si="245"/>
        <v>Completar</v>
      </c>
      <c r="BI47" s="135"/>
      <c r="BJ47" s="136" t="str">
        <f t="shared" si="246"/>
        <v>Completar</v>
      </c>
      <c r="BK47" s="237">
        <f t="shared" si="177"/>
        <v>0</v>
      </c>
      <c r="BL47" s="238">
        <f t="shared" si="178"/>
        <v>0</v>
      </c>
      <c r="BM47" s="239" t="str">
        <f>IFERROR(IF(BL47&gt;20*AY47,'Referencia Parámetros'!$D$20,IF(BL47&gt;10*AY47,'Referencia Parámetros'!$D$21,IF(BL47&gt;5*AY47,'Referencia Parámetros'!$D$22, IF(BL47&gt;1,'Referencia Parámetros'!$D$23,"NO APLICA")))),"")</f>
        <v/>
      </c>
      <c r="BN47" s="240" t="str">
        <f t="shared" si="115"/>
        <v/>
      </c>
      <c r="BO47" s="241">
        <f t="shared" si="116"/>
        <v>0</v>
      </c>
      <c r="BP47" s="234">
        <f t="shared" si="179"/>
        <v>0</v>
      </c>
      <c r="BQ47" s="234">
        <f t="shared" si="117"/>
        <v>0</v>
      </c>
      <c r="BR47" s="234">
        <f t="shared" si="180"/>
        <v>0</v>
      </c>
      <c r="BS47" s="242">
        <f t="shared" si="181"/>
        <v>0</v>
      </c>
      <c r="BU47" s="234">
        <f t="shared" si="182"/>
        <v>35</v>
      </c>
      <c r="BV47" s="235" t="str">
        <f t="shared" si="118"/>
        <v/>
      </c>
      <c r="BW47" s="236" t="str">
        <f>IFERROR(+VLOOKUP(BV47,'Referencia Parámetros'!$A$2:$B$18,2),"")</f>
        <v/>
      </c>
      <c r="BX47" s="1"/>
      <c r="BY47" s="1"/>
      <c r="BZ47" s="136" t="str">
        <f t="shared" si="247"/>
        <v>Completar</v>
      </c>
      <c r="CA47" s="134"/>
      <c r="CB47" s="134"/>
      <c r="CC47" s="134"/>
      <c r="CD47" s="136" t="str">
        <f t="shared" si="248"/>
        <v>Completar</v>
      </c>
      <c r="CE47" s="137" t="str">
        <f t="shared" si="249"/>
        <v>Completar</v>
      </c>
      <c r="CF47" s="137" t="str">
        <f t="shared" si="250"/>
        <v>Completar</v>
      </c>
      <c r="CG47" s="135"/>
      <c r="CH47" s="136" t="str">
        <f t="shared" si="251"/>
        <v>Completar</v>
      </c>
      <c r="CI47" s="237">
        <f t="shared" si="183"/>
        <v>0</v>
      </c>
      <c r="CJ47" s="238">
        <f t="shared" si="184"/>
        <v>0</v>
      </c>
      <c r="CK47" s="239" t="str">
        <f>IFERROR(IF(CJ47&gt;20*BW47,'Referencia Parámetros'!$D$20,IF(CJ47&gt;10*BW47,'Referencia Parámetros'!$D$21,IF(CJ47&gt;5*BW47,'Referencia Parámetros'!$D$22, IF(CJ47&gt;1,'Referencia Parámetros'!$D$23,"NO APLICA")))),"")</f>
        <v/>
      </c>
      <c r="CL47" s="240" t="str">
        <f t="shared" si="120"/>
        <v/>
      </c>
      <c r="CM47" s="241">
        <f t="shared" si="121"/>
        <v>0</v>
      </c>
      <c r="CN47" s="234">
        <f t="shared" si="185"/>
        <v>0</v>
      </c>
      <c r="CO47" s="234">
        <f t="shared" si="122"/>
        <v>0</v>
      </c>
      <c r="CP47" s="234">
        <f t="shared" si="186"/>
        <v>0</v>
      </c>
      <c r="CQ47" s="242">
        <f t="shared" si="187"/>
        <v>0</v>
      </c>
      <c r="CS47" s="234">
        <f t="shared" si="188"/>
        <v>35</v>
      </c>
      <c r="CT47" s="235" t="str">
        <f t="shared" si="123"/>
        <v/>
      </c>
      <c r="CU47" s="236" t="str">
        <f>IFERROR(+VLOOKUP(CT47,'Referencia Parámetros'!$A$2:$B$18,2),"")</f>
        <v/>
      </c>
      <c r="CV47" s="1"/>
      <c r="CW47" s="1"/>
      <c r="CX47" s="136" t="str">
        <f t="shared" si="252"/>
        <v>Completar</v>
      </c>
      <c r="CY47" s="134"/>
      <c r="CZ47" s="134"/>
      <c r="DA47" s="134"/>
      <c r="DB47" s="136" t="str">
        <f t="shared" si="253"/>
        <v>Completar</v>
      </c>
      <c r="DC47" s="137" t="str">
        <f t="shared" si="254"/>
        <v>Completar</v>
      </c>
      <c r="DD47" s="137" t="str">
        <f t="shared" si="255"/>
        <v>Completar</v>
      </c>
      <c r="DE47" s="135"/>
      <c r="DF47" s="136" t="str">
        <f t="shared" si="256"/>
        <v>Completar</v>
      </c>
      <c r="DG47" s="237">
        <f t="shared" si="189"/>
        <v>0</v>
      </c>
      <c r="DH47" s="238">
        <f t="shared" si="190"/>
        <v>0</v>
      </c>
      <c r="DI47" s="239" t="str">
        <f>IFERROR(IF(DH47&gt;20*CU47,'Referencia Parámetros'!$D$20,IF(DH47&gt;10*CU47,'Referencia Parámetros'!$D$21,IF(DH47&gt;5*CU47,'Referencia Parámetros'!$D$22, IF(DH47&gt;1,'Referencia Parámetros'!$D$23,"NO APLICA")))),"")</f>
        <v/>
      </c>
      <c r="DJ47" s="240" t="str">
        <f t="shared" si="125"/>
        <v/>
      </c>
      <c r="DK47" s="241">
        <f t="shared" si="126"/>
        <v>0</v>
      </c>
      <c r="DL47" s="234">
        <f t="shared" si="191"/>
        <v>0</v>
      </c>
      <c r="DM47" s="234">
        <f t="shared" si="127"/>
        <v>0</v>
      </c>
      <c r="DN47" s="234">
        <f t="shared" si="192"/>
        <v>0</v>
      </c>
      <c r="DO47" s="242">
        <f t="shared" si="193"/>
        <v>0</v>
      </c>
      <c r="DQ47" s="234">
        <f t="shared" si="194"/>
        <v>35</v>
      </c>
      <c r="DR47" s="235" t="str">
        <f t="shared" si="128"/>
        <v/>
      </c>
      <c r="DS47" s="236" t="str">
        <f>IFERROR(+VLOOKUP(DR47,'Referencia Parámetros'!$A$2:$B$18,2),"")</f>
        <v/>
      </c>
      <c r="DT47" s="1"/>
      <c r="DU47" s="1"/>
      <c r="DV47" s="136" t="str">
        <f t="shared" si="257"/>
        <v>Completar</v>
      </c>
      <c r="DW47" s="134"/>
      <c r="DX47" s="134"/>
      <c r="DY47" s="134"/>
      <c r="DZ47" s="136" t="str">
        <f t="shared" si="258"/>
        <v>Completar</v>
      </c>
      <c r="EA47" s="137" t="str">
        <f t="shared" si="259"/>
        <v>Completar</v>
      </c>
      <c r="EB47" s="137" t="str">
        <f t="shared" si="260"/>
        <v>Completar</v>
      </c>
      <c r="EC47" s="135"/>
      <c r="ED47" s="136" t="str">
        <f t="shared" si="261"/>
        <v>Completar</v>
      </c>
      <c r="EE47" s="237">
        <f t="shared" si="195"/>
        <v>0</v>
      </c>
      <c r="EF47" s="238">
        <f t="shared" si="196"/>
        <v>0</v>
      </c>
      <c r="EG47" s="239" t="str">
        <f>IFERROR(IF(EF47&gt;20*DS47,'Referencia Parámetros'!$D$20,IF(EF47&gt;10*DS47,'Referencia Parámetros'!$D$21,IF(EF47&gt;5*DS47,'Referencia Parámetros'!$D$22, IF(EF47&gt;1,'Referencia Parámetros'!$D$23,"NO APLICA")))),"")</f>
        <v/>
      </c>
      <c r="EH47" s="240" t="str">
        <f t="shared" si="130"/>
        <v/>
      </c>
      <c r="EI47" s="241">
        <f t="shared" si="131"/>
        <v>0</v>
      </c>
      <c r="EJ47" s="234">
        <f t="shared" si="197"/>
        <v>0</v>
      </c>
      <c r="EK47" s="234">
        <f t="shared" si="132"/>
        <v>0</v>
      </c>
      <c r="EL47" s="234">
        <f t="shared" si="198"/>
        <v>0</v>
      </c>
      <c r="EM47" s="242">
        <f t="shared" si="199"/>
        <v>0</v>
      </c>
      <c r="EO47" s="234">
        <f t="shared" si="200"/>
        <v>35</v>
      </c>
      <c r="EP47" s="235" t="str">
        <f t="shared" si="133"/>
        <v/>
      </c>
      <c r="EQ47" s="236" t="str">
        <f>IFERROR(+VLOOKUP(EP47,'Referencia Parámetros'!$A$2:$B$18,2),"")</f>
        <v/>
      </c>
      <c r="ER47" s="1"/>
      <c r="ES47" s="1"/>
      <c r="ET47" s="136" t="str">
        <f t="shared" si="262"/>
        <v>Completar</v>
      </c>
      <c r="EU47" s="134"/>
      <c r="EV47" s="134"/>
      <c r="EW47" s="134"/>
      <c r="EX47" s="136" t="str">
        <f t="shared" si="263"/>
        <v>Completar</v>
      </c>
      <c r="EY47" s="137" t="str">
        <f t="shared" si="264"/>
        <v>Completar</v>
      </c>
      <c r="EZ47" s="137" t="str">
        <f t="shared" si="265"/>
        <v>Completar</v>
      </c>
      <c r="FA47" s="135"/>
      <c r="FB47" s="136" t="str">
        <f t="shared" si="266"/>
        <v>Completar</v>
      </c>
      <c r="FC47" s="237">
        <f t="shared" si="201"/>
        <v>0</v>
      </c>
      <c r="FD47" s="238">
        <f t="shared" si="202"/>
        <v>0</v>
      </c>
      <c r="FE47" s="239" t="str">
        <f>IFERROR(IF(FD47&gt;20*EQ47,'Referencia Parámetros'!$D$20,IF(FD47&gt;10*EQ47,'Referencia Parámetros'!$D$21,IF(FD47&gt;5*EQ47,'Referencia Parámetros'!$D$22, IF(FD47&gt;1,'Referencia Parámetros'!$D$23,"NO APLICA")))),"")</f>
        <v/>
      </c>
      <c r="FF47" s="240" t="str">
        <f t="shared" si="135"/>
        <v/>
      </c>
      <c r="FG47" s="241">
        <f t="shared" si="136"/>
        <v>0</v>
      </c>
      <c r="FH47" s="234">
        <f t="shared" si="203"/>
        <v>0</v>
      </c>
      <c r="FI47" s="234">
        <f t="shared" si="137"/>
        <v>0</v>
      </c>
      <c r="FJ47" s="234">
        <f t="shared" si="204"/>
        <v>0</v>
      </c>
      <c r="FK47" s="242">
        <f t="shared" si="205"/>
        <v>0</v>
      </c>
      <c r="FM47" s="234">
        <f t="shared" si="206"/>
        <v>35</v>
      </c>
      <c r="FN47" s="235" t="str">
        <f t="shared" si="138"/>
        <v/>
      </c>
      <c r="FO47" s="236" t="str">
        <f>IFERROR(+VLOOKUP(FN47,'Referencia Parámetros'!$A$2:$B$18,2),"")</f>
        <v/>
      </c>
      <c r="FP47" s="1"/>
      <c r="FQ47" s="1"/>
      <c r="FR47" s="136" t="str">
        <f t="shared" si="267"/>
        <v>Completar</v>
      </c>
      <c r="FS47" s="134"/>
      <c r="FT47" s="134"/>
      <c r="FU47" s="134"/>
      <c r="FV47" s="136" t="str">
        <f t="shared" si="268"/>
        <v>Completar</v>
      </c>
      <c r="FW47" s="137" t="str">
        <f t="shared" si="269"/>
        <v>Completar</v>
      </c>
      <c r="FX47" s="137" t="str">
        <f t="shared" si="270"/>
        <v>Completar</v>
      </c>
      <c r="FY47" s="135"/>
      <c r="FZ47" s="136" t="str">
        <f t="shared" si="271"/>
        <v>Completar</v>
      </c>
      <c r="GA47" s="237">
        <f t="shared" si="207"/>
        <v>0</v>
      </c>
      <c r="GB47" s="238">
        <f t="shared" si="208"/>
        <v>0</v>
      </c>
      <c r="GC47" s="239" t="e">
        <f>IF(GB47&gt;20*FO47,'Referencia Parámetros'!$D$20,IF(GB47&gt;10*FO47,'Referencia Parámetros'!$D$21,IF(GB47&gt;5*FO47,'Referencia Parámetros'!$D$22, IF(GB47&gt;1,'Referencia Parámetros'!$D$23,"NO APLICA"))))</f>
        <v>#VALUE!</v>
      </c>
      <c r="GD47" s="240" t="e">
        <f t="shared" si="209"/>
        <v>#VALUE!</v>
      </c>
      <c r="GE47" s="241">
        <f t="shared" si="141"/>
        <v>0</v>
      </c>
      <c r="GF47" s="234">
        <f t="shared" si="210"/>
        <v>0</v>
      </c>
      <c r="GG47" s="234">
        <f t="shared" si="142"/>
        <v>0</v>
      </c>
      <c r="GH47" s="234">
        <f t="shared" si="211"/>
        <v>0</v>
      </c>
      <c r="GI47" s="242">
        <f t="shared" si="212"/>
        <v>0</v>
      </c>
      <c r="GK47" s="234">
        <f t="shared" si="213"/>
        <v>35</v>
      </c>
      <c r="GL47" s="235" t="str">
        <f t="shared" si="143"/>
        <v/>
      </c>
      <c r="GM47" s="236" t="str">
        <f>IFERROR(+VLOOKUP(GL47,'Referencia Parámetros'!$A$2:$B$18,2),"")</f>
        <v/>
      </c>
      <c r="GN47" s="1"/>
      <c r="GO47" s="1"/>
      <c r="GP47" s="136" t="str">
        <f t="shared" si="272"/>
        <v>Completar</v>
      </c>
      <c r="GQ47" s="134"/>
      <c r="GR47" s="134"/>
      <c r="GS47" s="134"/>
      <c r="GT47" s="136" t="str">
        <f t="shared" si="273"/>
        <v>Completar</v>
      </c>
      <c r="GU47" s="137" t="str">
        <f t="shared" si="274"/>
        <v>Completar</v>
      </c>
      <c r="GV47" s="137" t="str">
        <f t="shared" si="275"/>
        <v>Completar</v>
      </c>
      <c r="GW47" s="135"/>
      <c r="GX47" s="136" t="str">
        <f t="shared" si="276"/>
        <v>Completar</v>
      </c>
      <c r="GY47" s="237">
        <f t="shared" si="214"/>
        <v>0</v>
      </c>
      <c r="GZ47" s="238">
        <f t="shared" si="215"/>
        <v>0</v>
      </c>
      <c r="HA47" s="239" t="str">
        <f>IFERROR(IF(GZ47&gt;20*GM47,'Referencia Parámetros'!$D$20,IF(GZ47&gt;10*GM47,'Referencia Parámetros'!$D$21,IF(GZ47&gt;5*GM47,'Referencia Parámetros'!$D$22, IF(GZ47&gt;1,'Referencia Parámetros'!$D$23,"NO APLICA")))),"")</f>
        <v/>
      </c>
      <c r="HB47" s="240" t="str">
        <f t="shared" si="145"/>
        <v/>
      </c>
      <c r="HC47" s="241">
        <f t="shared" si="146"/>
        <v>0</v>
      </c>
      <c r="HD47" s="234">
        <f t="shared" si="216"/>
        <v>0</v>
      </c>
      <c r="HE47" s="234">
        <f t="shared" si="147"/>
        <v>0</v>
      </c>
      <c r="HF47" s="234">
        <f t="shared" si="217"/>
        <v>0</v>
      </c>
      <c r="HG47" s="242">
        <f t="shared" si="218"/>
        <v>0</v>
      </c>
      <c r="HI47" s="234">
        <f t="shared" si="219"/>
        <v>35</v>
      </c>
      <c r="HJ47" s="235" t="str">
        <f t="shared" si="148"/>
        <v/>
      </c>
      <c r="HK47" s="236" t="str">
        <f>IFERROR(+VLOOKUP(HJ47,'Referencia Parámetros'!$A$2:$B$18,2),"")</f>
        <v/>
      </c>
      <c r="HL47" s="1"/>
      <c r="HM47" s="1"/>
      <c r="HN47" s="136" t="str">
        <f t="shared" si="277"/>
        <v>Completar</v>
      </c>
      <c r="HO47" s="134"/>
      <c r="HP47" s="134"/>
      <c r="HQ47" s="134"/>
      <c r="HR47" s="136" t="str">
        <f t="shared" si="278"/>
        <v>Completar</v>
      </c>
      <c r="HS47" s="137" t="str">
        <f t="shared" si="279"/>
        <v>Completar</v>
      </c>
      <c r="HT47" s="137" t="str">
        <f t="shared" si="280"/>
        <v>Completar</v>
      </c>
      <c r="HU47" s="135"/>
      <c r="HV47" s="136" t="str">
        <f t="shared" si="281"/>
        <v>Completar</v>
      </c>
      <c r="HW47" s="237">
        <f t="shared" si="220"/>
        <v>0</v>
      </c>
      <c r="HX47" s="238">
        <f t="shared" si="221"/>
        <v>0</v>
      </c>
      <c r="HY47" s="239" t="str">
        <f>IFERROR(IF(HX47&gt;20*HK47,'Referencia Parámetros'!$D$20,IF(HX47&gt;10*HK47,'Referencia Parámetros'!$D$21,IF(HX47&gt;5*HK47,'Referencia Parámetros'!$D$22, IF(HX47&gt;1,'Referencia Parámetros'!$D$23,"NO APLICA")))),"")</f>
        <v/>
      </c>
      <c r="HZ47" s="240" t="str">
        <f t="shared" si="150"/>
        <v/>
      </c>
      <c r="IA47" s="241">
        <f t="shared" si="151"/>
        <v>0</v>
      </c>
      <c r="IB47" s="234">
        <f t="shared" si="222"/>
        <v>0</v>
      </c>
      <c r="IC47" s="234">
        <f t="shared" si="152"/>
        <v>0</v>
      </c>
      <c r="ID47" s="234">
        <f t="shared" si="223"/>
        <v>0</v>
      </c>
      <c r="IE47" s="242">
        <f t="shared" si="224"/>
        <v>0</v>
      </c>
      <c r="IG47" s="234">
        <f t="shared" si="225"/>
        <v>35</v>
      </c>
      <c r="IH47" s="235" t="str">
        <f t="shared" si="153"/>
        <v/>
      </c>
      <c r="II47" s="236" t="str">
        <f>IFERROR(+VLOOKUP(IH47,'Referencia Parámetros'!$A$2:$B$18,2),"")</f>
        <v/>
      </c>
      <c r="IJ47" s="1"/>
      <c r="IK47" s="1"/>
      <c r="IL47" s="136" t="str">
        <f t="shared" si="282"/>
        <v>Completar</v>
      </c>
      <c r="IM47" s="134"/>
      <c r="IN47" s="134"/>
      <c r="IO47" s="134"/>
      <c r="IP47" s="136" t="str">
        <f t="shared" si="283"/>
        <v>Completar</v>
      </c>
      <c r="IQ47" s="137" t="str">
        <f t="shared" si="284"/>
        <v>Completar</v>
      </c>
      <c r="IR47" s="137" t="str">
        <f t="shared" si="285"/>
        <v>Completar</v>
      </c>
      <c r="IS47" s="135"/>
      <c r="IT47" s="136" t="str">
        <f t="shared" si="286"/>
        <v>Completar</v>
      </c>
      <c r="IU47" s="237">
        <f t="shared" si="226"/>
        <v>0</v>
      </c>
      <c r="IV47" s="238">
        <f t="shared" si="227"/>
        <v>0</v>
      </c>
      <c r="IW47" s="239" t="str">
        <f>IFERROR(IF(IV47&gt;20*II47,'Referencia Parámetros'!$D$20,IF(IV47&gt;10*II47,'Referencia Parámetros'!$D$21,IF(IV47&gt;5*II47,'Referencia Parámetros'!$D$22, IF(IV47&gt;1,'Referencia Parámetros'!$D$23,"NO APLICA")))),"")</f>
        <v/>
      </c>
      <c r="IX47" s="240" t="str">
        <f t="shared" si="155"/>
        <v/>
      </c>
      <c r="IY47" s="241">
        <f t="shared" si="156"/>
        <v>0</v>
      </c>
      <c r="IZ47" s="234">
        <f t="shared" si="228"/>
        <v>0</v>
      </c>
      <c r="JA47" s="234">
        <f t="shared" si="157"/>
        <v>0</v>
      </c>
      <c r="JB47" s="234">
        <f t="shared" si="229"/>
        <v>0</v>
      </c>
      <c r="JC47" s="242">
        <f t="shared" si="230"/>
        <v>0</v>
      </c>
      <c r="JD47" s="198"/>
      <c r="JE47" s="234">
        <f t="shared" si="231"/>
        <v>35</v>
      </c>
      <c r="JF47" s="235" t="str">
        <f t="shared" si="158"/>
        <v/>
      </c>
      <c r="JG47" s="236" t="str">
        <f>IFERROR(+VLOOKUP(JF47,'Referencia Parámetros'!$A$2:$B$18,2),"")</f>
        <v/>
      </c>
      <c r="JH47" s="1"/>
      <c r="JI47" s="1"/>
      <c r="JJ47" s="136" t="str">
        <f t="shared" si="287"/>
        <v>Completar</v>
      </c>
      <c r="JK47" s="134"/>
      <c r="JL47" s="134"/>
      <c r="JM47" s="134"/>
      <c r="JN47" s="136" t="str">
        <f t="shared" si="288"/>
        <v>Completar</v>
      </c>
      <c r="JO47" s="137" t="str">
        <f t="shared" si="289"/>
        <v>Completar</v>
      </c>
      <c r="JP47" s="137" t="str">
        <f t="shared" si="290"/>
        <v>Completar</v>
      </c>
      <c r="JQ47" s="135"/>
      <c r="JR47" s="136" t="str">
        <f t="shared" si="291"/>
        <v>Completar</v>
      </c>
      <c r="JS47" s="237">
        <f t="shared" si="232"/>
        <v>0</v>
      </c>
      <c r="JT47" s="238">
        <f t="shared" si="233"/>
        <v>0</v>
      </c>
      <c r="JU47" s="239" t="str">
        <f>IFERROR(IF(JT47&gt;20*JG47,'Referencia Parámetros'!$D$20,IF(JT47&gt;10*JG47,'Referencia Parámetros'!$D$21,IF(JT47&gt;5*JG47,'Referencia Parámetros'!$D$22, IF(JT47&gt;1,'Referencia Parámetros'!$D$23,"NO APLICA")))),"")</f>
        <v/>
      </c>
      <c r="JV47" s="240" t="str">
        <f t="shared" si="160"/>
        <v/>
      </c>
      <c r="JW47" s="241">
        <f t="shared" si="161"/>
        <v>0</v>
      </c>
      <c r="JX47" s="234">
        <f t="shared" si="234"/>
        <v>0</v>
      </c>
      <c r="JY47" s="234">
        <f t="shared" si="162"/>
        <v>0</v>
      </c>
      <c r="JZ47" s="234">
        <f t="shared" si="235"/>
        <v>0</v>
      </c>
      <c r="KA47" s="242">
        <f t="shared" si="236"/>
        <v>0</v>
      </c>
      <c r="LN47" s="244">
        <v>2</v>
      </c>
    </row>
    <row r="48" spans="1:326" x14ac:dyDescent="0.25">
      <c r="A48" s="234">
        <f t="shared" si="163"/>
        <v>36</v>
      </c>
      <c r="B48" s="235" t="str">
        <f t="shared" si="164"/>
        <v/>
      </c>
      <c r="C48" s="236" t="str">
        <f>+IFERROR(VLOOKUP(B48,'Referencia Parámetros'!$A$2:$B$18,2),"")</f>
        <v/>
      </c>
      <c r="D48" s="1"/>
      <c r="E48" s="1"/>
      <c r="F48" s="136" t="str">
        <f>IFERROR(+VLOOKUP(D48,'Año 2'!JH$13:JJ$112,3,FALSE),"Completar")</f>
        <v>Completar</v>
      </c>
      <c r="G48" s="134"/>
      <c r="H48" s="134"/>
      <c r="I48" s="134"/>
      <c r="J48" s="136" t="str">
        <f>+IFERROR(VLOOKUP(D48,'Año 2'!JH$13:JR$112,7,0),"Completar")</f>
        <v>Completar</v>
      </c>
      <c r="K48" s="137" t="str">
        <f>IFERROR(VLOOKUP(D48,'Año 2'!JH$13:JR$112,8,FALSE),"Completar")</f>
        <v>Completar</v>
      </c>
      <c r="L48" s="137" t="str">
        <f>IFERROR(VLOOKUP(D48,'Año 2'!JH$13:JR$112,9,FALSE),"Completar")</f>
        <v>Completar</v>
      </c>
      <c r="M48" s="135"/>
      <c r="N48" s="136" t="str">
        <f>IFERROR(VLOOKUP(D48,'Año 2'!JH$13:JR$112,11,FALSE),"Completar")</f>
        <v>Completar</v>
      </c>
      <c r="O48" s="237">
        <f t="shared" si="165"/>
        <v>0</v>
      </c>
      <c r="P48" s="238">
        <f t="shared" si="166"/>
        <v>0</v>
      </c>
      <c r="Q48" s="239" t="str">
        <f>IFERROR(IF(P48&gt;20*C48,'Referencia Parámetros'!$D$20,IF(P48&gt;10*C48,'Referencia Parámetros'!$D$21,IF(P48&gt;5*C48,'Referencia Parámetros'!$D$22, IF(P48&gt;1,'Referencia Parámetros'!$D$23,"NO APLICA")))),"")</f>
        <v/>
      </c>
      <c r="R48" s="240" t="str">
        <f t="shared" si="105"/>
        <v/>
      </c>
      <c r="S48" s="241">
        <f t="shared" si="106"/>
        <v>0</v>
      </c>
      <c r="T48" s="234">
        <f t="shared" si="167"/>
        <v>0</v>
      </c>
      <c r="U48" s="234">
        <f t="shared" si="107"/>
        <v>0</v>
      </c>
      <c r="V48" s="234">
        <f t="shared" si="168"/>
        <v>0</v>
      </c>
      <c r="W48" s="242">
        <f t="shared" si="169"/>
        <v>0</v>
      </c>
      <c r="Y48" s="234">
        <f t="shared" si="170"/>
        <v>36</v>
      </c>
      <c r="Z48" s="235" t="str">
        <f t="shared" si="108"/>
        <v/>
      </c>
      <c r="AA48" s="236" t="str">
        <f>IFERROR(+VLOOKUP(Z48,'Referencia Parámetros'!$A$2:$B$18,2),"")</f>
        <v/>
      </c>
      <c r="AB48" s="1"/>
      <c r="AC48" s="1"/>
      <c r="AD48" s="136" t="str">
        <f t="shared" si="237"/>
        <v>Completar</v>
      </c>
      <c r="AE48" s="134"/>
      <c r="AF48" s="134"/>
      <c r="AG48" s="134"/>
      <c r="AH48" s="136" t="str">
        <f t="shared" si="238"/>
        <v>Completar</v>
      </c>
      <c r="AI48" s="137" t="str">
        <f t="shared" si="239"/>
        <v>Completar</v>
      </c>
      <c r="AJ48" s="137" t="str">
        <f t="shared" si="240"/>
        <v>Completar</v>
      </c>
      <c r="AK48" s="135"/>
      <c r="AL48" s="136" t="str">
        <f t="shared" si="241"/>
        <v>Completar</v>
      </c>
      <c r="AM48" s="237">
        <f t="shared" si="171"/>
        <v>0</v>
      </c>
      <c r="AN48" s="238">
        <f t="shared" si="172"/>
        <v>0</v>
      </c>
      <c r="AO48" s="239" t="str">
        <f>IFERROR(IF(AN48&gt;20*AA48,'Referencia Parámetros'!$D$20,IF(AN48&gt;10*AA48,'Referencia Parámetros'!$D$21,IF(AN48&gt;5*AA48,'Referencia Parámetros'!$D$22, IF(AN48&gt;1,'Referencia Parámetros'!$D$23,"NO APLICA")))),"")</f>
        <v/>
      </c>
      <c r="AP48" s="240" t="str">
        <f t="shared" si="110"/>
        <v/>
      </c>
      <c r="AQ48" s="241">
        <f t="shared" si="111"/>
        <v>0</v>
      </c>
      <c r="AR48" s="234">
        <f t="shared" si="173"/>
        <v>0</v>
      </c>
      <c r="AS48" s="234">
        <f t="shared" si="112"/>
        <v>0</v>
      </c>
      <c r="AT48" s="234">
        <f t="shared" si="174"/>
        <v>0</v>
      </c>
      <c r="AU48" s="242">
        <f t="shared" si="175"/>
        <v>0</v>
      </c>
      <c r="AW48" s="234">
        <f t="shared" si="176"/>
        <v>36</v>
      </c>
      <c r="AX48" s="235" t="str">
        <f t="shared" si="113"/>
        <v/>
      </c>
      <c r="AY48" s="236" t="str">
        <f>IFERROR(+VLOOKUP(AX48,'Referencia Parámetros'!$A$2:$B$18,2),"")</f>
        <v/>
      </c>
      <c r="AZ48" s="1"/>
      <c r="BA48" s="1"/>
      <c r="BB48" s="136" t="str">
        <f t="shared" si="242"/>
        <v>Completar</v>
      </c>
      <c r="BC48" s="134"/>
      <c r="BD48" s="134"/>
      <c r="BE48" s="134"/>
      <c r="BF48" s="136" t="str">
        <f t="shared" si="243"/>
        <v>Completar</v>
      </c>
      <c r="BG48" s="137" t="str">
        <f t="shared" si="244"/>
        <v>Completar</v>
      </c>
      <c r="BH48" s="137" t="str">
        <f t="shared" si="245"/>
        <v>Completar</v>
      </c>
      <c r="BI48" s="135"/>
      <c r="BJ48" s="136" t="str">
        <f t="shared" si="246"/>
        <v>Completar</v>
      </c>
      <c r="BK48" s="237">
        <f t="shared" si="177"/>
        <v>0</v>
      </c>
      <c r="BL48" s="238">
        <f t="shared" si="178"/>
        <v>0</v>
      </c>
      <c r="BM48" s="239" t="str">
        <f>IFERROR(IF(BL48&gt;20*AY48,'Referencia Parámetros'!$D$20,IF(BL48&gt;10*AY48,'Referencia Parámetros'!$D$21,IF(BL48&gt;5*AY48,'Referencia Parámetros'!$D$22, IF(BL48&gt;1,'Referencia Parámetros'!$D$23,"NO APLICA")))),"")</f>
        <v/>
      </c>
      <c r="BN48" s="240" t="str">
        <f t="shared" si="115"/>
        <v/>
      </c>
      <c r="BO48" s="241">
        <f t="shared" si="116"/>
        <v>0</v>
      </c>
      <c r="BP48" s="234">
        <f t="shared" si="179"/>
        <v>0</v>
      </c>
      <c r="BQ48" s="234">
        <f t="shared" si="117"/>
        <v>0</v>
      </c>
      <c r="BR48" s="234">
        <f t="shared" si="180"/>
        <v>0</v>
      </c>
      <c r="BS48" s="242">
        <f t="shared" si="181"/>
        <v>0</v>
      </c>
      <c r="BU48" s="234">
        <f t="shared" si="182"/>
        <v>36</v>
      </c>
      <c r="BV48" s="235" t="str">
        <f t="shared" si="118"/>
        <v/>
      </c>
      <c r="BW48" s="236" t="str">
        <f>IFERROR(+VLOOKUP(BV48,'Referencia Parámetros'!$A$2:$B$18,2),"")</f>
        <v/>
      </c>
      <c r="BX48" s="1"/>
      <c r="BY48" s="1"/>
      <c r="BZ48" s="136" t="str">
        <f t="shared" si="247"/>
        <v>Completar</v>
      </c>
      <c r="CA48" s="134"/>
      <c r="CB48" s="134"/>
      <c r="CC48" s="134"/>
      <c r="CD48" s="136" t="str">
        <f t="shared" si="248"/>
        <v>Completar</v>
      </c>
      <c r="CE48" s="137" t="str">
        <f t="shared" si="249"/>
        <v>Completar</v>
      </c>
      <c r="CF48" s="137" t="str">
        <f t="shared" si="250"/>
        <v>Completar</v>
      </c>
      <c r="CG48" s="135"/>
      <c r="CH48" s="136" t="str">
        <f t="shared" si="251"/>
        <v>Completar</v>
      </c>
      <c r="CI48" s="237">
        <f t="shared" si="183"/>
        <v>0</v>
      </c>
      <c r="CJ48" s="238">
        <f t="shared" si="184"/>
        <v>0</v>
      </c>
      <c r="CK48" s="239" t="str">
        <f>IFERROR(IF(CJ48&gt;20*BW48,'Referencia Parámetros'!$D$20,IF(CJ48&gt;10*BW48,'Referencia Parámetros'!$D$21,IF(CJ48&gt;5*BW48,'Referencia Parámetros'!$D$22, IF(CJ48&gt;1,'Referencia Parámetros'!$D$23,"NO APLICA")))),"")</f>
        <v/>
      </c>
      <c r="CL48" s="240" t="str">
        <f t="shared" si="120"/>
        <v/>
      </c>
      <c r="CM48" s="241">
        <f t="shared" si="121"/>
        <v>0</v>
      </c>
      <c r="CN48" s="234">
        <f t="shared" si="185"/>
        <v>0</v>
      </c>
      <c r="CO48" s="234">
        <f t="shared" si="122"/>
        <v>0</v>
      </c>
      <c r="CP48" s="234">
        <f t="shared" si="186"/>
        <v>0</v>
      </c>
      <c r="CQ48" s="242">
        <f t="shared" si="187"/>
        <v>0</v>
      </c>
      <c r="CS48" s="234">
        <f t="shared" si="188"/>
        <v>36</v>
      </c>
      <c r="CT48" s="235" t="str">
        <f t="shared" si="123"/>
        <v/>
      </c>
      <c r="CU48" s="236" t="str">
        <f>IFERROR(+VLOOKUP(CT48,'Referencia Parámetros'!$A$2:$B$18,2),"")</f>
        <v/>
      </c>
      <c r="CV48" s="1"/>
      <c r="CW48" s="1"/>
      <c r="CX48" s="136" t="str">
        <f t="shared" si="252"/>
        <v>Completar</v>
      </c>
      <c r="CY48" s="134"/>
      <c r="CZ48" s="134"/>
      <c r="DA48" s="134"/>
      <c r="DB48" s="136" t="str">
        <f t="shared" si="253"/>
        <v>Completar</v>
      </c>
      <c r="DC48" s="137" t="str">
        <f t="shared" si="254"/>
        <v>Completar</v>
      </c>
      <c r="DD48" s="137" t="str">
        <f t="shared" si="255"/>
        <v>Completar</v>
      </c>
      <c r="DE48" s="135"/>
      <c r="DF48" s="136" t="str">
        <f t="shared" si="256"/>
        <v>Completar</v>
      </c>
      <c r="DG48" s="237">
        <f t="shared" si="189"/>
        <v>0</v>
      </c>
      <c r="DH48" s="238">
        <f t="shared" si="190"/>
        <v>0</v>
      </c>
      <c r="DI48" s="239" t="str">
        <f>IFERROR(IF(DH48&gt;20*CU48,'Referencia Parámetros'!$D$20,IF(DH48&gt;10*CU48,'Referencia Parámetros'!$D$21,IF(DH48&gt;5*CU48,'Referencia Parámetros'!$D$22, IF(DH48&gt;1,'Referencia Parámetros'!$D$23,"NO APLICA")))),"")</f>
        <v/>
      </c>
      <c r="DJ48" s="240" t="str">
        <f t="shared" si="125"/>
        <v/>
      </c>
      <c r="DK48" s="241">
        <f t="shared" si="126"/>
        <v>0</v>
      </c>
      <c r="DL48" s="234">
        <f t="shared" si="191"/>
        <v>0</v>
      </c>
      <c r="DM48" s="234">
        <f t="shared" si="127"/>
        <v>0</v>
      </c>
      <c r="DN48" s="234">
        <f t="shared" si="192"/>
        <v>0</v>
      </c>
      <c r="DO48" s="242">
        <f t="shared" si="193"/>
        <v>0</v>
      </c>
      <c r="DQ48" s="234">
        <f t="shared" si="194"/>
        <v>36</v>
      </c>
      <c r="DR48" s="235" t="str">
        <f t="shared" si="128"/>
        <v/>
      </c>
      <c r="DS48" s="236" t="str">
        <f>IFERROR(+VLOOKUP(DR48,'Referencia Parámetros'!$A$2:$B$18,2),"")</f>
        <v/>
      </c>
      <c r="DT48" s="1"/>
      <c r="DU48" s="1"/>
      <c r="DV48" s="136" t="str">
        <f t="shared" si="257"/>
        <v>Completar</v>
      </c>
      <c r="DW48" s="134"/>
      <c r="DX48" s="134"/>
      <c r="DY48" s="134"/>
      <c r="DZ48" s="136" t="str">
        <f t="shared" si="258"/>
        <v>Completar</v>
      </c>
      <c r="EA48" s="137" t="str">
        <f t="shared" si="259"/>
        <v>Completar</v>
      </c>
      <c r="EB48" s="137" t="str">
        <f t="shared" si="260"/>
        <v>Completar</v>
      </c>
      <c r="EC48" s="135"/>
      <c r="ED48" s="136" t="str">
        <f t="shared" si="261"/>
        <v>Completar</v>
      </c>
      <c r="EE48" s="237">
        <f t="shared" si="195"/>
        <v>0</v>
      </c>
      <c r="EF48" s="238">
        <f t="shared" si="196"/>
        <v>0</v>
      </c>
      <c r="EG48" s="239" t="str">
        <f>IFERROR(IF(EF48&gt;20*DS48,'Referencia Parámetros'!$D$20,IF(EF48&gt;10*DS48,'Referencia Parámetros'!$D$21,IF(EF48&gt;5*DS48,'Referencia Parámetros'!$D$22, IF(EF48&gt;1,'Referencia Parámetros'!$D$23,"NO APLICA")))),"")</f>
        <v/>
      </c>
      <c r="EH48" s="240" t="str">
        <f t="shared" si="130"/>
        <v/>
      </c>
      <c r="EI48" s="241">
        <f t="shared" si="131"/>
        <v>0</v>
      </c>
      <c r="EJ48" s="234">
        <f t="shared" si="197"/>
        <v>0</v>
      </c>
      <c r="EK48" s="234">
        <f t="shared" si="132"/>
        <v>0</v>
      </c>
      <c r="EL48" s="234">
        <f t="shared" si="198"/>
        <v>0</v>
      </c>
      <c r="EM48" s="242">
        <f t="shared" si="199"/>
        <v>0</v>
      </c>
      <c r="EO48" s="234">
        <f t="shared" si="200"/>
        <v>36</v>
      </c>
      <c r="EP48" s="235" t="str">
        <f t="shared" si="133"/>
        <v/>
      </c>
      <c r="EQ48" s="236" t="str">
        <f>IFERROR(+VLOOKUP(EP48,'Referencia Parámetros'!$A$2:$B$18,2),"")</f>
        <v/>
      </c>
      <c r="ER48" s="1"/>
      <c r="ES48" s="1"/>
      <c r="ET48" s="136" t="str">
        <f t="shared" si="262"/>
        <v>Completar</v>
      </c>
      <c r="EU48" s="134"/>
      <c r="EV48" s="134"/>
      <c r="EW48" s="134"/>
      <c r="EX48" s="136" t="str">
        <f t="shared" si="263"/>
        <v>Completar</v>
      </c>
      <c r="EY48" s="137" t="str">
        <f t="shared" si="264"/>
        <v>Completar</v>
      </c>
      <c r="EZ48" s="137" t="str">
        <f t="shared" si="265"/>
        <v>Completar</v>
      </c>
      <c r="FA48" s="135"/>
      <c r="FB48" s="136" t="str">
        <f t="shared" si="266"/>
        <v>Completar</v>
      </c>
      <c r="FC48" s="237">
        <f t="shared" si="201"/>
        <v>0</v>
      </c>
      <c r="FD48" s="238">
        <f t="shared" si="202"/>
        <v>0</v>
      </c>
      <c r="FE48" s="239" t="str">
        <f>IFERROR(IF(FD48&gt;20*EQ48,'Referencia Parámetros'!$D$20,IF(FD48&gt;10*EQ48,'Referencia Parámetros'!$D$21,IF(FD48&gt;5*EQ48,'Referencia Parámetros'!$D$22, IF(FD48&gt;1,'Referencia Parámetros'!$D$23,"NO APLICA")))),"")</f>
        <v/>
      </c>
      <c r="FF48" s="240" t="str">
        <f t="shared" si="135"/>
        <v/>
      </c>
      <c r="FG48" s="241">
        <f t="shared" si="136"/>
        <v>0</v>
      </c>
      <c r="FH48" s="234">
        <f t="shared" si="203"/>
        <v>0</v>
      </c>
      <c r="FI48" s="234">
        <f t="shared" si="137"/>
        <v>0</v>
      </c>
      <c r="FJ48" s="234">
        <f t="shared" si="204"/>
        <v>0</v>
      </c>
      <c r="FK48" s="242">
        <f t="shared" si="205"/>
        <v>0</v>
      </c>
      <c r="FM48" s="234">
        <f t="shared" si="206"/>
        <v>36</v>
      </c>
      <c r="FN48" s="235" t="str">
        <f t="shared" si="138"/>
        <v/>
      </c>
      <c r="FO48" s="236" t="str">
        <f>IFERROR(+VLOOKUP(FN48,'Referencia Parámetros'!$A$2:$B$18,2),"")</f>
        <v/>
      </c>
      <c r="FP48" s="1"/>
      <c r="FQ48" s="1"/>
      <c r="FR48" s="136" t="str">
        <f t="shared" si="267"/>
        <v>Completar</v>
      </c>
      <c r="FS48" s="134"/>
      <c r="FT48" s="134"/>
      <c r="FU48" s="134"/>
      <c r="FV48" s="136" t="str">
        <f t="shared" si="268"/>
        <v>Completar</v>
      </c>
      <c r="FW48" s="137" t="str">
        <f t="shared" si="269"/>
        <v>Completar</v>
      </c>
      <c r="FX48" s="137" t="str">
        <f t="shared" si="270"/>
        <v>Completar</v>
      </c>
      <c r="FY48" s="135"/>
      <c r="FZ48" s="136" t="str">
        <f t="shared" si="271"/>
        <v>Completar</v>
      </c>
      <c r="GA48" s="237">
        <f t="shared" si="207"/>
        <v>0</v>
      </c>
      <c r="GB48" s="238">
        <f t="shared" si="208"/>
        <v>0</v>
      </c>
      <c r="GC48" s="239" t="e">
        <f>IF(GB48&gt;20*FO48,'Referencia Parámetros'!$D$20,IF(GB48&gt;10*FO48,'Referencia Parámetros'!$D$21,IF(GB48&gt;5*FO48,'Referencia Parámetros'!$D$22, IF(GB48&gt;1,'Referencia Parámetros'!$D$23,"NO APLICA"))))</f>
        <v>#VALUE!</v>
      </c>
      <c r="GD48" s="240" t="e">
        <f t="shared" si="209"/>
        <v>#VALUE!</v>
      </c>
      <c r="GE48" s="241">
        <f t="shared" si="141"/>
        <v>0</v>
      </c>
      <c r="GF48" s="234">
        <f t="shared" si="210"/>
        <v>0</v>
      </c>
      <c r="GG48" s="234">
        <f t="shared" si="142"/>
        <v>0</v>
      </c>
      <c r="GH48" s="234">
        <f t="shared" si="211"/>
        <v>0</v>
      </c>
      <c r="GI48" s="242">
        <f t="shared" si="212"/>
        <v>0</v>
      </c>
      <c r="GK48" s="234">
        <f t="shared" si="213"/>
        <v>36</v>
      </c>
      <c r="GL48" s="235" t="str">
        <f t="shared" si="143"/>
        <v/>
      </c>
      <c r="GM48" s="236" t="str">
        <f>IFERROR(+VLOOKUP(GL48,'Referencia Parámetros'!$A$2:$B$18,2),"")</f>
        <v/>
      </c>
      <c r="GN48" s="1"/>
      <c r="GO48" s="1"/>
      <c r="GP48" s="136" t="str">
        <f t="shared" si="272"/>
        <v>Completar</v>
      </c>
      <c r="GQ48" s="134"/>
      <c r="GR48" s="134"/>
      <c r="GS48" s="134"/>
      <c r="GT48" s="136" t="str">
        <f t="shared" si="273"/>
        <v>Completar</v>
      </c>
      <c r="GU48" s="137" t="str">
        <f t="shared" si="274"/>
        <v>Completar</v>
      </c>
      <c r="GV48" s="137" t="str">
        <f t="shared" si="275"/>
        <v>Completar</v>
      </c>
      <c r="GW48" s="135"/>
      <c r="GX48" s="136" t="str">
        <f t="shared" si="276"/>
        <v>Completar</v>
      </c>
      <c r="GY48" s="237">
        <f t="shared" si="214"/>
        <v>0</v>
      </c>
      <c r="GZ48" s="238">
        <f t="shared" si="215"/>
        <v>0</v>
      </c>
      <c r="HA48" s="239" t="str">
        <f>IFERROR(IF(GZ48&gt;20*GM48,'Referencia Parámetros'!$D$20,IF(GZ48&gt;10*GM48,'Referencia Parámetros'!$D$21,IF(GZ48&gt;5*GM48,'Referencia Parámetros'!$D$22, IF(GZ48&gt;1,'Referencia Parámetros'!$D$23,"NO APLICA")))),"")</f>
        <v/>
      </c>
      <c r="HB48" s="240" t="str">
        <f t="shared" si="145"/>
        <v/>
      </c>
      <c r="HC48" s="241">
        <f t="shared" si="146"/>
        <v>0</v>
      </c>
      <c r="HD48" s="234">
        <f t="shared" si="216"/>
        <v>0</v>
      </c>
      <c r="HE48" s="234">
        <f t="shared" si="147"/>
        <v>0</v>
      </c>
      <c r="HF48" s="234">
        <f t="shared" si="217"/>
        <v>0</v>
      </c>
      <c r="HG48" s="242">
        <f t="shared" si="218"/>
        <v>0</v>
      </c>
      <c r="HI48" s="234">
        <f t="shared" si="219"/>
        <v>36</v>
      </c>
      <c r="HJ48" s="235" t="str">
        <f t="shared" si="148"/>
        <v/>
      </c>
      <c r="HK48" s="236" t="str">
        <f>IFERROR(+VLOOKUP(HJ48,'Referencia Parámetros'!$A$2:$B$18,2),"")</f>
        <v/>
      </c>
      <c r="HL48" s="1"/>
      <c r="HM48" s="1"/>
      <c r="HN48" s="136" t="str">
        <f t="shared" si="277"/>
        <v>Completar</v>
      </c>
      <c r="HO48" s="134"/>
      <c r="HP48" s="134"/>
      <c r="HQ48" s="134"/>
      <c r="HR48" s="136" t="str">
        <f t="shared" si="278"/>
        <v>Completar</v>
      </c>
      <c r="HS48" s="137" t="str">
        <f t="shared" si="279"/>
        <v>Completar</v>
      </c>
      <c r="HT48" s="137" t="str">
        <f t="shared" si="280"/>
        <v>Completar</v>
      </c>
      <c r="HU48" s="135"/>
      <c r="HV48" s="136" t="str">
        <f t="shared" si="281"/>
        <v>Completar</v>
      </c>
      <c r="HW48" s="237">
        <f t="shared" si="220"/>
        <v>0</v>
      </c>
      <c r="HX48" s="238">
        <f t="shared" si="221"/>
        <v>0</v>
      </c>
      <c r="HY48" s="239" t="str">
        <f>IFERROR(IF(HX48&gt;20*HK48,'Referencia Parámetros'!$D$20,IF(HX48&gt;10*HK48,'Referencia Parámetros'!$D$21,IF(HX48&gt;5*HK48,'Referencia Parámetros'!$D$22, IF(HX48&gt;1,'Referencia Parámetros'!$D$23,"NO APLICA")))),"")</f>
        <v/>
      </c>
      <c r="HZ48" s="240" t="str">
        <f t="shared" si="150"/>
        <v/>
      </c>
      <c r="IA48" s="241">
        <f t="shared" si="151"/>
        <v>0</v>
      </c>
      <c r="IB48" s="234">
        <f t="shared" si="222"/>
        <v>0</v>
      </c>
      <c r="IC48" s="234">
        <f t="shared" si="152"/>
        <v>0</v>
      </c>
      <c r="ID48" s="234">
        <f t="shared" si="223"/>
        <v>0</v>
      </c>
      <c r="IE48" s="242">
        <f t="shared" si="224"/>
        <v>0</v>
      </c>
      <c r="IG48" s="234">
        <f t="shared" si="225"/>
        <v>36</v>
      </c>
      <c r="IH48" s="235" t="str">
        <f t="shared" si="153"/>
        <v/>
      </c>
      <c r="II48" s="236" t="str">
        <f>IFERROR(+VLOOKUP(IH48,'Referencia Parámetros'!$A$2:$B$18,2),"")</f>
        <v/>
      </c>
      <c r="IJ48" s="1"/>
      <c r="IK48" s="1"/>
      <c r="IL48" s="136" t="str">
        <f t="shared" si="282"/>
        <v>Completar</v>
      </c>
      <c r="IM48" s="134"/>
      <c r="IN48" s="134"/>
      <c r="IO48" s="134"/>
      <c r="IP48" s="136" t="str">
        <f t="shared" si="283"/>
        <v>Completar</v>
      </c>
      <c r="IQ48" s="137" t="str">
        <f t="shared" si="284"/>
        <v>Completar</v>
      </c>
      <c r="IR48" s="137" t="str">
        <f t="shared" si="285"/>
        <v>Completar</v>
      </c>
      <c r="IS48" s="135"/>
      <c r="IT48" s="136" t="str">
        <f t="shared" si="286"/>
        <v>Completar</v>
      </c>
      <c r="IU48" s="237">
        <f t="shared" si="226"/>
        <v>0</v>
      </c>
      <c r="IV48" s="238">
        <f t="shared" si="227"/>
        <v>0</v>
      </c>
      <c r="IW48" s="239" t="str">
        <f>IFERROR(IF(IV48&gt;20*II48,'Referencia Parámetros'!$D$20,IF(IV48&gt;10*II48,'Referencia Parámetros'!$D$21,IF(IV48&gt;5*II48,'Referencia Parámetros'!$D$22, IF(IV48&gt;1,'Referencia Parámetros'!$D$23,"NO APLICA")))),"")</f>
        <v/>
      </c>
      <c r="IX48" s="240" t="str">
        <f t="shared" si="155"/>
        <v/>
      </c>
      <c r="IY48" s="241">
        <f t="shared" si="156"/>
        <v>0</v>
      </c>
      <c r="IZ48" s="234">
        <f t="shared" si="228"/>
        <v>0</v>
      </c>
      <c r="JA48" s="234">
        <f t="shared" si="157"/>
        <v>0</v>
      </c>
      <c r="JB48" s="234">
        <f t="shared" si="229"/>
        <v>0</v>
      </c>
      <c r="JC48" s="242">
        <f t="shared" si="230"/>
        <v>0</v>
      </c>
      <c r="JD48" s="198"/>
      <c r="JE48" s="234">
        <f t="shared" si="231"/>
        <v>36</v>
      </c>
      <c r="JF48" s="235" t="str">
        <f t="shared" si="158"/>
        <v/>
      </c>
      <c r="JG48" s="236" t="str">
        <f>IFERROR(+VLOOKUP(JF48,'Referencia Parámetros'!$A$2:$B$18,2),"")</f>
        <v/>
      </c>
      <c r="JH48" s="1"/>
      <c r="JI48" s="1"/>
      <c r="JJ48" s="136" t="str">
        <f t="shared" si="287"/>
        <v>Completar</v>
      </c>
      <c r="JK48" s="134"/>
      <c r="JL48" s="134"/>
      <c r="JM48" s="134"/>
      <c r="JN48" s="136" t="str">
        <f t="shared" si="288"/>
        <v>Completar</v>
      </c>
      <c r="JO48" s="137" t="str">
        <f t="shared" si="289"/>
        <v>Completar</v>
      </c>
      <c r="JP48" s="137" t="str">
        <f t="shared" si="290"/>
        <v>Completar</v>
      </c>
      <c r="JQ48" s="135"/>
      <c r="JR48" s="136" t="str">
        <f t="shared" si="291"/>
        <v>Completar</v>
      </c>
      <c r="JS48" s="237">
        <f t="shared" si="232"/>
        <v>0</v>
      </c>
      <c r="JT48" s="238">
        <f t="shared" si="233"/>
        <v>0</v>
      </c>
      <c r="JU48" s="239" t="str">
        <f>IFERROR(IF(JT48&gt;20*JG48,'Referencia Parámetros'!$D$20,IF(JT48&gt;10*JG48,'Referencia Parámetros'!$D$21,IF(JT48&gt;5*JG48,'Referencia Parámetros'!$D$22, IF(JT48&gt;1,'Referencia Parámetros'!$D$23,"NO APLICA")))),"")</f>
        <v/>
      </c>
      <c r="JV48" s="240" t="str">
        <f t="shared" si="160"/>
        <v/>
      </c>
      <c r="JW48" s="241">
        <f t="shared" si="161"/>
        <v>0</v>
      </c>
      <c r="JX48" s="234">
        <f t="shared" si="234"/>
        <v>0</v>
      </c>
      <c r="JY48" s="234">
        <f t="shared" si="162"/>
        <v>0</v>
      </c>
      <c r="JZ48" s="234">
        <f t="shared" si="235"/>
        <v>0</v>
      </c>
      <c r="KA48" s="242">
        <f t="shared" si="236"/>
        <v>0</v>
      </c>
      <c r="LN48" s="244">
        <v>2</v>
      </c>
    </row>
    <row r="49" spans="1:326" x14ac:dyDescent="0.25">
      <c r="A49" s="234">
        <f t="shared" si="163"/>
        <v>37</v>
      </c>
      <c r="B49" s="235" t="str">
        <f t="shared" si="164"/>
        <v/>
      </c>
      <c r="C49" s="236" t="str">
        <f>+IFERROR(VLOOKUP(B49,'Referencia Parámetros'!$A$2:$B$18,2),"")</f>
        <v/>
      </c>
      <c r="D49" s="1"/>
      <c r="E49" s="1"/>
      <c r="F49" s="136" t="str">
        <f>IFERROR(+VLOOKUP(D49,'Año 2'!JH$13:JJ$112,3,FALSE),"Completar")</f>
        <v>Completar</v>
      </c>
      <c r="G49" s="134"/>
      <c r="H49" s="134"/>
      <c r="I49" s="134"/>
      <c r="J49" s="136" t="str">
        <f>+IFERROR(VLOOKUP(D49,'Año 2'!JH$13:JR$112,7,0),"Completar")</f>
        <v>Completar</v>
      </c>
      <c r="K49" s="137" t="str">
        <f>IFERROR(VLOOKUP(D49,'Año 2'!JH$13:JR$112,8,FALSE),"Completar")</f>
        <v>Completar</v>
      </c>
      <c r="L49" s="137" t="str">
        <f>IFERROR(VLOOKUP(D49,'Año 2'!JH$13:JR$112,9,FALSE),"Completar")</f>
        <v>Completar</v>
      </c>
      <c r="M49" s="135"/>
      <c r="N49" s="136" t="str">
        <f>IFERROR(VLOOKUP(D49,'Año 2'!JH$13:JR$112,11,FALSE),"Completar")</f>
        <v>Completar</v>
      </c>
      <c r="O49" s="237">
        <f t="shared" si="165"/>
        <v>0</v>
      </c>
      <c r="P49" s="238">
        <f t="shared" si="166"/>
        <v>0</v>
      </c>
      <c r="Q49" s="239" t="str">
        <f>IFERROR(IF(P49&gt;20*C49,'Referencia Parámetros'!$D$20,IF(P49&gt;10*C49,'Referencia Parámetros'!$D$21,IF(P49&gt;5*C49,'Referencia Parámetros'!$D$22, IF(P49&gt;1,'Referencia Parámetros'!$D$23,"NO APLICA")))),"")</f>
        <v/>
      </c>
      <c r="R49" s="240" t="str">
        <f t="shared" si="105"/>
        <v/>
      </c>
      <c r="S49" s="241">
        <f t="shared" si="106"/>
        <v>0</v>
      </c>
      <c r="T49" s="234">
        <f t="shared" si="167"/>
        <v>0</v>
      </c>
      <c r="U49" s="234">
        <f t="shared" si="107"/>
        <v>0</v>
      </c>
      <c r="V49" s="234">
        <f t="shared" si="168"/>
        <v>0</v>
      </c>
      <c r="W49" s="242">
        <f t="shared" si="169"/>
        <v>0</v>
      </c>
      <c r="Y49" s="234">
        <f t="shared" si="170"/>
        <v>37</v>
      </c>
      <c r="Z49" s="235" t="str">
        <f t="shared" si="108"/>
        <v/>
      </c>
      <c r="AA49" s="236" t="str">
        <f>IFERROR(+VLOOKUP(Z49,'Referencia Parámetros'!$A$2:$B$18,2),"")</f>
        <v/>
      </c>
      <c r="AB49" s="1"/>
      <c r="AC49" s="1"/>
      <c r="AD49" s="136" t="str">
        <f t="shared" si="237"/>
        <v>Completar</v>
      </c>
      <c r="AE49" s="134"/>
      <c r="AF49" s="134"/>
      <c r="AG49" s="134"/>
      <c r="AH49" s="136" t="str">
        <f t="shared" si="238"/>
        <v>Completar</v>
      </c>
      <c r="AI49" s="137" t="str">
        <f t="shared" si="239"/>
        <v>Completar</v>
      </c>
      <c r="AJ49" s="137" t="str">
        <f t="shared" si="240"/>
        <v>Completar</v>
      </c>
      <c r="AK49" s="135"/>
      <c r="AL49" s="136" t="str">
        <f t="shared" si="241"/>
        <v>Completar</v>
      </c>
      <c r="AM49" s="237">
        <f t="shared" si="171"/>
        <v>0</v>
      </c>
      <c r="AN49" s="238">
        <f t="shared" si="172"/>
        <v>0</v>
      </c>
      <c r="AO49" s="239" t="str">
        <f>IFERROR(IF(AN49&gt;20*AA49,'Referencia Parámetros'!$D$20,IF(AN49&gt;10*AA49,'Referencia Parámetros'!$D$21,IF(AN49&gt;5*AA49,'Referencia Parámetros'!$D$22, IF(AN49&gt;1,'Referencia Parámetros'!$D$23,"NO APLICA")))),"")</f>
        <v/>
      </c>
      <c r="AP49" s="240" t="str">
        <f t="shared" si="110"/>
        <v/>
      </c>
      <c r="AQ49" s="241">
        <f t="shared" si="111"/>
        <v>0</v>
      </c>
      <c r="AR49" s="234">
        <f t="shared" si="173"/>
        <v>0</v>
      </c>
      <c r="AS49" s="234">
        <f t="shared" si="112"/>
        <v>0</v>
      </c>
      <c r="AT49" s="234">
        <f t="shared" si="174"/>
        <v>0</v>
      </c>
      <c r="AU49" s="242">
        <f t="shared" si="175"/>
        <v>0</v>
      </c>
      <c r="AW49" s="234">
        <f t="shared" si="176"/>
        <v>37</v>
      </c>
      <c r="AX49" s="235" t="str">
        <f t="shared" si="113"/>
        <v/>
      </c>
      <c r="AY49" s="236" t="str">
        <f>IFERROR(+VLOOKUP(AX49,'Referencia Parámetros'!$A$2:$B$18,2),"")</f>
        <v/>
      </c>
      <c r="AZ49" s="1"/>
      <c r="BA49" s="1"/>
      <c r="BB49" s="136" t="str">
        <f t="shared" si="242"/>
        <v>Completar</v>
      </c>
      <c r="BC49" s="134"/>
      <c r="BD49" s="134"/>
      <c r="BE49" s="134"/>
      <c r="BF49" s="136" t="str">
        <f t="shared" si="243"/>
        <v>Completar</v>
      </c>
      <c r="BG49" s="137" t="str">
        <f t="shared" si="244"/>
        <v>Completar</v>
      </c>
      <c r="BH49" s="137" t="str">
        <f t="shared" si="245"/>
        <v>Completar</v>
      </c>
      <c r="BI49" s="135"/>
      <c r="BJ49" s="136" t="str">
        <f t="shared" si="246"/>
        <v>Completar</v>
      </c>
      <c r="BK49" s="237">
        <f t="shared" si="177"/>
        <v>0</v>
      </c>
      <c r="BL49" s="238">
        <f t="shared" si="178"/>
        <v>0</v>
      </c>
      <c r="BM49" s="239" t="str">
        <f>IFERROR(IF(BL49&gt;20*AY49,'Referencia Parámetros'!$D$20,IF(BL49&gt;10*AY49,'Referencia Parámetros'!$D$21,IF(BL49&gt;5*AY49,'Referencia Parámetros'!$D$22, IF(BL49&gt;1,'Referencia Parámetros'!$D$23,"NO APLICA")))),"")</f>
        <v/>
      </c>
      <c r="BN49" s="240" t="str">
        <f t="shared" si="115"/>
        <v/>
      </c>
      <c r="BO49" s="241">
        <f t="shared" si="116"/>
        <v>0</v>
      </c>
      <c r="BP49" s="234">
        <f t="shared" si="179"/>
        <v>0</v>
      </c>
      <c r="BQ49" s="234">
        <f t="shared" si="117"/>
        <v>0</v>
      </c>
      <c r="BR49" s="234">
        <f t="shared" si="180"/>
        <v>0</v>
      </c>
      <c r="BS49" s="242">
        <f t="shared" si="181"/>
        <v>0</v>
      </c>
      <c r="BU49" s="234">
        <f t="shared" si="182"/>
        <v>37</v>
      </c>
      <c r="BV49" s="235" t="str">
        <f t="shared" si="118"/>
        <v/>
      </c>
      <c r="BW49" s="236" t="str">
        <f>IFERROR(+VLOOKUP(BV49,'Referencia Parámetros'!$A$2:$B$18,2),"")</f>
        <v/>
      </c>
      <c r="BX49" s="1"/>
      <c r="BY49" s="1"/>
      <c r="BZ49" s="136" t="str">
        <f t="shared" si="247"/>
        <v>Completar</v>
      </c>
      <c r="CA49" s="134"/>
      <c r="CB49" s="134"/>
      <c r="CC49" s="134"/>
      <c r="CD49" s="136" t="str">
        <f t="shared" si="248"/>
        <v>Completar</v>
      </c>
      <c r="CE49" s="137" t="str">
        <f t="shared" si="249"/>
        <v>Completar</v>
      </c>
      <c r="CF49" s="137" t="str">
        <f t="shared" si="250"/>
        <v>Completar</v>
      </c>
      <c r="CG49" s="135"/>
      <c r="CH49" s="136" t="str">
        <f t="shared" si="251"/>
        <v>Completar</v>
      </c>
      <c r="CI49" s="237">
        <f t="shared" si="183"/>
        <v>0</v>
      </c>
      <c r="CJ49" s="238">
        <f t="shared" si="184"/>
        <v>0</v>
      </c>
      <c r="CK49" s="239" t="str">
        <f>IFERROR(IF(CJ49&gt;20*BW49,'Referencia Parámetros'!$D$20,IF(CJ49&gt;10*BW49,'Referencia Parámetros'!$D$21,IF(CJ49&gt;5*BW49,'Referencia Parámetros'!$D$22, IF(CJ49&gt;1,'Referencia Parámetros'!$D$23,"NO APLICA")))),"")</f>
        <v/>
      </c>
      <c r="CL49" s="240" t="str">
        <f t="shared" si="120"/>
        <v/>
      </c>
      <c r="CM49" s="241">
        <f t="shared" si="121"/>
        <v>0</v>
      </c>
      <c r="CN49" s="234">
        <f t="shared" si="185"/>
        <v>0</v>
      </c>
      <c r="CO49" s="234">
        <f t="shared" si="122"/>
        <v>0</v>
      </c>
      <c r="CP49" s="234">
        <f t="shared" si="186"/>
        <v>0</v>
      </c>
      <c r="CQ49" s="242">
        <f t="shared" si="187"/>
        <v>0</v>
      </c>
      <c r="CS49" s="234">
        <f t="shared" si="188"/>
        <v>37</v>
      </c>
      <c r="CT49" s="235" t="str">
        <f t="shared" si="123"/>
        <v/>
      </c>
      <c r="CU49" s="236" t="str">
        <f>IFERROR(+VLOOKUP(CT49,'Referencia Parámetros'!$A$2:$B$18,2),"")</f>
        <v/>
      </c>
      <c r="CV49" s="1"/>
      <c r="CW49" s="1"/>
      <c r="CX49" s="136" t="str">
        <f t="shared" si="252"/>
        <v>Completar</v>
      </c>
      <c r="CY49" s="134"/>
      <c r="CZ49" s="134"/>
      <c r="DA49" s="134"/>
      <c r="DB49" s="136" t="str">
        <f t="shared" si="253"/>
        <v>Completar</v>
      </c>
      <c r="DC49" s="137" t="str">
        <f t="shared" si="254"/>
        <v>Completar</v>
      </c>
      <c r="DD49" s="137" t="str">
        <f t="shared" si="255"/>
        <v>Completar</v>
      </c>
      <c r="DE49" s="135"/>
      <c r="DF49" s="136" t="str">
        <f t="shared" si="256"/>
        <v>Completar</v>
      </c>
      <c r="DG49" s="237">
        <f t="shared" si="189"/>
        <v>0</v>
      </c>
      <c r="DH49" s="238">
        <f t="shared" si="190"/>
        <v>0</v>
      </c>
      <c r="DI49" s="239" t="str">
        <f>IFERROR(IF(DH49&gt;20*CU49,'Referencia Parámetros'!$D$20,IF(DH49&gt;10*CU49,'Referencia Parámetros'!$D$21,IF(DH49&gt;5*CU49,'Referencia Parámetros'!$D$22, IF(DH49&gt;1,'Referencia Parámetros'!$D$23,"NO APLICA")))),"")</f>
        <v/>
      </c>
      <c r="DJ49" s="240" t="str">
        <f t="shared" si="125"/>
        <v/>
      </c>
      <c r="DK49" s="241">
        <f t="shared" si="126"/>
        <v>0</v>
      </c>
      <c r="DL49" s="234">
        <f t="shared" si="191"/>
        <v>0</v>
      </c>
      <c r="DM49" s="234">
        <f t="shared" si="127"/>
        <v>0</v>
      </c>
      <c r="DN49" s="234">
        <f t="shared" si="192"/>
        <v>0</v>
      </c>
      <c r="DO49" s="242">
        <f t="shared" si="193"/>
        <v>0</v>
      </c>
      <c r="DQ49" s="234">
        <f t="shared" si="194"/>
        <v>37</v>
      </c>
      <c r="DR49" s="235" t="str">
        <f t="shared" si="128"/>
        <v/>
      </c>
      <c r="DS49" s="236" t="str">
        <f>IFERROR(+VLOOKUP(DR49,'Referencia Parámetros'!$A$2:$B$18,2),"")</f>
        <v/>
      </c>
      <c r="DT49" s="1"/>
      <c r="DU49" s="1"/>
      <c r="DV49" s="136" t="str">
        <f t="shared" si="257"/>
        <v>Completar</v>
      </c>
      <c r="DW49" s="134"/>
      <c r="DX49" s="134"/>
      <c r="DY49" s="134"/>
      <c r="DZ49" s="136" t="str">
        <f t="shared" si="258"/>
        <v>Completar</v>
      </c>
      <c r="EA49" s="137" t="str">
        <f t="shared" si="259"/>
        <v>Completar</v>
      </c>
      <c r="EB49" s="137" t="str">
        <f t="shared" si="260"/>
        <v>Completar</v>
      </c>
      <c r="EC49" s="135"/>
      <c r="ED49" s="136" t="str">
        <f t="shared" si="261"/>
        <v>Completar</v>
      </c>
      <c r="EE49" s="237">
        <f t="shared" si="195"/>
        <v>0</v>
      </c>
      <c r="EF49" s="238">
        <f t="shared" si="196"/>
        <v>0</v>
      </c>
      <c r="EG49" s="239" t="str">
        <f>IFERROR(IF(EF49&gt;20*DS49,'Referencia Parámetros'!$D$20,IF(EF49&gt;10*DS49,'Referencia Parámetros'!$D$21,IF(EF49&gt;5*DS49,'Referencia Parámetros'!$D$22, IF(EF49&gt;1,'Referencia Parámetros'!$D$23,"NO APLICA")))),"")</f>
        <v/>
      </c>
      <c r="EH49" s="240" t="str">
        <f t="shared" si="130"/>
        <v/>
      </c>
      <c r="EI49" s="241">
        <f t="shared" si="131"/>
        <v>0</v>
      </c>
      <c r="EJ49" s="234">
        <f t="shared" si="197"/>
        <v>0</v>
      </c>
      <c r="EK49" s="234">
        <f t="shared" si="132"/>
        <v>0</v>
      </c>
      <c r="EL49" s="234">
        <f t="shared" si="198"/>
        <v>0</v>
      </c>
      <c r="EM49" s="242">
        <f t="shared" si="199"/>
        <v>0</v>
      </c>
      <c r="EO49" s="234">
        <f t="shared" si="200"/>
        <v>37</v>
      </c>
      <c r="EP49" s="235" t="str">
        <f t="shared" si="133"/>
        <v/>
      </c>
      <c r="EQ49" s="236" t="str">
        <f>IFERROR(+VLOOKUP(EP49,'Referencia Parámetros'!$A$2:$B$18,2),"")</f>
        <v/>
      </c>
      <c r="ER49" s="1"/>
      <c r="ES49" s="1"/>
      <c r="ET49" s="136" t="str">
        <f t="shared" si="262"/>
        <v>Completar</v>
      </c>
      <c r="EU49" s="134"/>
      <c r="EV49" s="134"/>
      <c r="EW49" s="134"/>
      <c r="EX49" s="136" t="str">
        <f t="shared" si="263"/>
        <v>Completar</v>
      </c>
      <c r="EY49" s="137" t="str">
        <f t="shared" si="264"/>
        <v>Completar</v>
      </c>
      <c r="EZ49" s="137" t="str">
        <f t="shared" si="265"/>
        <v>Completar</v>
      </c>
      <c r="FA49" s="135"/>
      <c r="FB49" s="136" t="str">
        <f t="shared" si="266"/>
        <v>Completar</v>
      </c>
      <c r="FC49" s="237">
        <f t="shared" si="201"/>
        <v>0</v>
      </c>
      <c r="FD49" s="238">
        <f t="shared" si="202"/>
        <v>0</v>
      </c>
      <c r="FE49" s="239" t="str">
        <f>IFERROR(IF(FD49&gt;20*EQ49,'Referencia Parámetros'!$D$20,IF(FD49&gt;10*EQ49,'Referencia Parámetros'!$D$21,IF(FD49&gt;5*EQ49,'Referencia Parámetros'!$D$22, IF(FD49&gt;1,'Referencia Parámetros'!$D$23,"NO APLICA")))),"")</f>
        <v/>
      </c>
      <c r="FF49" s="240" t="str">
        <f t="shared" si="135"/>
        <v/>
      </c>
      <c r="FG49" s="241">
        <f t="shared" si="136"/>
        <v>0</v>
      </c>
      <c r="FH49" s="234">
        <f t="shared" si="203"/>
        <v>0</v>
      </c>
      <c r="FI49" s="234">
        <f t="shared" si="137"/>
        <v>0</v>
      </c>
      <c r="FJ49" s="234">
        <f t="shared" si="204"/>
        <v>0</v>
      </c>
      <c r="FK49" s="242">
        <f t="shared" si="205"/>
        <v>0</v>
      </c>
      <c r="FM49" s="234">
        <f t="shared" si="206"/>
        <v>37</v>
      </c>
      <c r="FN49" s="235" t="str">
        <f t="shared" si="138"/>
        <v/>
      </c>
      <c r="FO49" s="236" t="str">
        <f>IFERROR(+VLOOKUP(FN49,'Referencia Parámetros'!$A$2:$B$18,2),"")</f>
        <v/>
      </c>
      <c r="FP49" s="1"/>
      <c r="FQ49" s="1"/>
      <c r="FR49" s="136" t="str">
        <f t="shared" si="267"/>
        <v>Completar</v>
      </c>
      <c r="FS49" s="134"/>
      <c r="FT49" s="134"/>
      <c r="FU49" s="134"/>
      <c r="FV49" s="136" t="str">
        <f t="shared" si="268"/>
        <v>Completar</v>
      </c>
      <c r="FW49" s="137" t="str">
        <f t="shared" si="269"/>
        <v>Completar</v>
      </c>
      <c r="FX49" s="137" t="str">
        <f t="shared" si="270"/>
        <v>Completar</v>
      </c>
      <c r="FY49" s="135"/>
      <c r="FZ49" s="136" t="str">
        <f t="shared" si="271"/>
        <v>Completar</v>
      </c>
      <c r="GA49" s="237">
        <f t="shared" si="207"/>
        <v>0</v>
      </c>
      <c r="GB49" s="238">
        <f t="shared" si="208"/>
        <v>0</v>
      </c>
      <c r="GC49" s="239" t="e">
        <f>IF(GB49&gt;20*FO49,'Referencia Parámetros'!$D$20,IF(GB49&gt;10*FO49,'Referencia Parámetros'!$D$21,IF(GB49&gt;5*FO49,'Referencia Parámetros'!$D$22, IF(GB49&gt;1,'Referencia Parámetros'!$D$23,"NO APLICA"))))</f>
        <v>#VALUE!</v>
      </c>
      <c r="GD49" s="240" t="e">
        <f t="shared" si="209"/>
        <v>#VALUE!</v>
      </c>
      <c r="GE49" s="241">
        <f t="shared" si="141"/>
        <v>0</v>
      </c>
      <c r="GF49" s="234">
        <f t="shared" si="210"/>
        <v>0</v>
      </c>
      <c r="GG49" s="234">
        <f t="shared" si="142"/>
        <v>0</v>
      </c>
      <c r="GH49" s="234">
        <f t="shared" si="211"/>
        <v>0</v>
      </c>
      <c r="GI49" s="242">
        <f t="shared" si="212"/>
        <v>0</v>
      </c>
      <c r="GK49" s="234">
        <f t="shared" si="213"/>
        <v>37</v>
      </c>
      <c r="GL49" s="235" t="str">
        <f t="shared" si="143"/>
        <v/>
      </c>
      <c r="GM49" s="236" t="str">
        <f>IFERROR(+VLOOKUP(GL49,'Referencia Parámetros'!$A$2:$B$18,2),"")</f>
        <v/>
      </c>
      <c r="GN49" s="1"/>
      <c r="GO49" s="1"/>
      <c r="GP49" s="136" t="str">
        <f t="shared" si="272"/>
        <v>Completar</v>
      </c>
      <c r="GQ49" s="134"/>
      <c r="GR49" s="134"/>
      <c r="GS49" s="134"/>
      <c r="GT49" s="136" t="str">
        <f t="shared" si="273"/>
        <v>Completar</v>
      </c>
      <c r="GU49" s="137" t="str">
        <f t="shared" si="274"/>
        <v>Completar</v>
      </c>
      <c r="GV49" s="137" t="str">
        <f t="shared" si="275"/>
        <v>Completar</v>
      </c>
      <c r="GW49" s="135"/>
      <c r="GX49" s="136" t="str">
        <f t="shared" si="276"/>
        <v>Completar</v>
      </c>
      <c r="GY49" s="237">
        <f t="shared" si="214"/>
        <v>0</v>
      </c>
      <c r="GZ49" s="238">
        <f t="shared" si="215"/>
        <v>0</v>
      </c>
      <c r="HA49" s="239" t="str">
        <f>IFERROR(IF(GZ49&gt;20*GM49,'Referencia Parámetros'!$D$20,IF(GZ49&gt;10*GM49,'Referencia Parámetros'!$D$21,IF(GZ49&gt;5*GM49,'Referencia Parámetros'!$D$22, IF(GZ49&gt;1,'Referencia Parámetros'!$D$23,"NO APLICA")))),"")</f>
        <v/>
      </c>
      <c r="HB49" s="240" t="str">
        <f t="shared" si="145"/>
        <v/>
      </c>
      <c r="HC49" s="241">
        <f t="shared" si="146"/>
        <v>0</v>
      </c>
      <c r="HD49" s="234">
        <f t="shared" si="216"/>
        <v>0</v>
      </c>
      <c r="HE49" s="234">
        <f t="shared" si="147"/>
        <v>0</v>
      </c>
      <c r="HF49" s="234">
        <f t="shared" si="217"/>
        <v>0</v>
      </c>
      <c r="HG49" s="242">
        <f t="shared" si="218"/>
        <v>0</v>
      </c>
      <c r="HI49" s="234">
        <f t="shared" si="219"/>
        <v>37</v>
      </c>
      <c r="HJ49" s="235" t="str">
        <f t="shared" si="148"/>
        <v/>
      </c>
      <c r="HK49" s="236" t="str">
        <f>IFERROR(+VLOOKUP(HJ49,'Referencia Parámetros'!$A$2:$B$18,2),"")</f>
        <v/>
      </c>
      <c r="HL49" s="1"/>
      <c r="HM49" s="1"/>
      <c r="HN49" s="136" t="str">
        <f t="shared" si="277"/>
        <v>Completar</v>
      </c>
      <c r="HO49" s="134"/>
      <c r="HP49" s="134"/>
      <c r="HQ49" s="134"/>
      <c r="HR49" s="136" t="str">
        <f t="shared" si="278"/>
        <v>Completar</v>
      </c>
      <c r="HS49" s="137" t="str">
        <f t="shared" si="279"/>
        <v>Completar</v>
      </c>
      <c r="HT49" s="137" t="str">
        <f t="shared" si="280"/>
        <v>Completar</v>
      </c>
      <c r="HU49" s="135"/>
      <c r="HV49" s="136" t="str">
        <f t="shared" si="281"/>
        <v>Completar</v>
      </c>
      <c r="HW49" s="237">
        <f t="shared" si="220"/>
        <v>0</v>
      </c>
      <c r="HX49" s="238">
        <f t="shared" si="221"/>
        <v>0</v>
      </c>
      <c r="HY49" s="239" t="str">
        <f>IFERROR(IF(HX49&gt;20*HK49,'Referencia Parámetros'!$D$20,IF(HX49&gt;10*HK49,'Referencia Parámetros'!$D$21,IF(HX49&gt;5*HK49,'Referencia Parámetros'!$D$22, IF(HX49&gt;1,'Referencia Parámetros'!$D$23,"NO APLICA")))),"")</f>
        <v/>
      </c>
      <c r="HZ49" s="240" t="str">
        <f t="shared" si="150"/>
        <v/>
      </c>
      <c r="IA49" s="241">
        <f t="shared" si="151"/>
        <v>0</v>
      </c>
      <c r="IB49" s="234">
        <f t="shared" si="222"/>
        <v>0</v>
      </c>
      <c r="IC49" s="234">
        <f t="shared" si="152"/>
        <v>0</v>
      </c>
      <c r="ID49" s="234">
        <f t="shared" si="223"/>
        <v>0</v>
      </c>
      <c r="IE49" s="242">
        <f t="shared" si="224"/>
        <v>0</v>
      </c>
      <c r="IG49" s="234">
        <f t="shared" si="225"/>
        <v>37</v>
      </c>
      <c r="IH49" s="235" t="str">
        <f t="shared" si="153"/>
        <v/>
      </c>
      <c r="II49" s="236" t="str">
        <f>IFERROR(+VLOOKUP(IH49,'Referencia Parámetros'!$A$2:$B$18,2),"")</f>
        <v/>
      </c>
      <c r="IJ49" s="1"/>
      <c r="IK49" s="1"/>
      <c r="IL49" s="136" t="str">
        <f t="shared" si="282"/>
        <v>Completar</v>
      </c>
      <c r="IM49" s="134"/>
      <c r="IN49" s="134"/>
      <c r="IO49" s="134"/>
      <c r="IP49" s="136" t="str">
        <f t="shared" si="283"/>
        <v>Completar</v>
      </c>
      <c r="IQ49" s="137" t="str">
        <f t="shared" si="284"/>
        <v>Completar</v>
      </c>
      <c r="IR49" s="137" t="str">
        <f t="shared" si="285"/>
        <v>Completar</v>
      </c>
      <c r="IS49" s="135"/>
      <c r="IT49" s="136" t="str">
        <f t="shared" si="286"/>
        <v>Completar</v>
      </c>
      <c r="IU49" s="237">
        <f t="shared" si="226"/>
        <v>0</v>
      </c>
      <c r="IV49" s="238">
        <f t="shared" si="227"/>
        <v>0</v>
      </c>
      <c r="IW49" s="239" t="str">
        <f>IFERROR(IF(IV49&gt;20*II49,'Referencia Parámetros'!$D$20,IF(IV49&gt;10*II49,'Referencia Parámetros'!$D$21,IF(IV49&gt;5*II49,'Referencia Parámetros'!$D$22, IF(IV49&gt;1,'Referencia Parámetros'!$D$23,"NO APLICA")))),"")</f>
        <v/>
      </c>
      <c r="IX49" s="240" t="str">
        <f t="shared" si="155"/>
        <v/>
      </c>
      <c r="IY49" s="241">
        <f t="shared" si="156"/>
        <v>0</v>
      </c>
      <c r="IZ49" s="234">
        <f t="shared" si="228"/>
        <v>0</v>
      </c>
      <c r="JA49" s="234">
        <f t="shared" si="157"/>
        <v>0</v>
      </c>
      <c r="JB49" s="234">
        <f t="shared" si="229"/>
        <v>0</v>
      </c>
      <c r="JC49" s="242">
        <f t="shared" si="230"/>
        <v>0</v>
      </c>
      <c r="JD49" s="198"/>
      <c r="JE49" s="234">
        <f t="shared" si="231"/>
        <v>37</v>
      </c>
      <c r="JF49" s="235" t="str">
        <f t="shared" si="158"/>
        <v/>
      </c>
      <c r="JG49" s="236" t="str">
        <f>IFERROR(+VLOOKUP(JF49,'Referencia Parámetros'!$A$2:$B$18,2),"")</f>
        <v/>
      </c>
      <c r="JH49" s="1"/>
      <c r="JI49" s="1"/>
      <c r="JJ49" s="136" t="str">
        <f t="shared" si="287"/>
        <v>Completar</v>
      </c>
      <c r="JK49" s="134"/>
      <c r="JL49" s="134"/>
      <c r="JM49" s="134"/>
      <c r="JN49" s="136" t="str">
        <f t="shared" si="288"/>
        <v>Completar</v>
      </c>
      <c r="JO49" s="137" t="str">
        <f t="shared" si="289"/>
        <v>Completar</v>
      </c>
      <c r="JP49" s="137" t="str">
        <f t="shared" si="290"/>
        <v>Completar</v>
      </c>
      <c r="JQ49" s="135"/>
      <c r="JR49" s="136" t="str">
        <f t="shared" si="291"/>
        <v>Completar</v>
      </c>
      <c r="JS49" s="237">
        <f t="shared" si="232"/>
        <v>0</v>
      </c>
      <c r="JT49" s="238">
        <f t="shared" si="233"/>
        <v>0</v>
      </c>
      <c r="JU49" s="239" t="str">
        <f>IFERROR(IF(JT49&gt;20*JG49,'Referencia Parámetros'!$D$20,IF(JT49&gt;10*JG49,'Referencia Parámetros'!$D$21,IF(JT49&gt;5*JG49,'Referencia Parámetros'!$D$22, IF(JT49&gt;1,'Referencia Parámetros'!$D$23,"NO APLICA")))),"")</f>
        <v/>
      </c>
      <c r="JV49" s="240" t="str">
        <f t="shared" si="160"/>
        <v/>
      </c>
      <c r="JW49" s="241">
        <f t="shared" si="161"/>
        <v>0</v>
      </c>
      <c r="JX49" s="234">
        <f t="shared" si="234"/>
        <v>0</v>
      </c>
      <c r="JY49" s="234">
        <f t="shared" si="162"/>
        <v>0</v>
      </c>
      <c r="JZ49" s="234">
        <f t="shared" si="235"/>
        <v>0</v>
      </c>
      <c r="KA49" s="242">
        <f t="shared" si="236"/>
        <v>0</v>
      </c>
      <c r="LN49" s="244">
        <v>2</v>
      </c>
    </row>
    <row r="50" spans="1:326" x14ac:dyDescent="0.25">
      <c r="A50" s="234">
        <f t="shared" si="163"/>
        <v>38</v>
      </c>
      <c r="B50" s="235" t="str">
        <f t="shared" si="164"/>
        <v/>
      </c>
      <c r="C50" s="236" t="str">
        <f>+IFERROR(VLOOKUP(B50,'Referencia Parámetros'!$A$2:$B$18,2),"")</f>
        <v/>
      </c>
      <c r="D50" s="1"/>
      <c r="E50" s="1"/>
      <c r="F50" s="136" t="str">
        <f>IFERROR(+VLOOKUP(D50,'Año 2'!JH$13:JJ$112,3,FALSE),"Completar")</f>
        <v>Completar</v>
      </c>
      <c r="G50" s="134"/>
      <c r="H50" s="134"/>
      <c r="I50" s="134"/>
      <c r="J50" s="136" t="str">
        <f>+IFERROR(VLOOKUP(D50,'Año 2'!JH$13:JR$112,7,0),"Completar")</f>
        <v>Completar</v>
      </c>
      <c r="K50" s="137" t="str">
        <f>IFERROR(VLOOKUP(D50,'Año 2'!JH$13:JR$112,8,FALSE),"Completar")</f>
        <v>Completar</v>
      </c>
      <c r="L50" s="137" t="str">
        <f>IFERROR(VLOOKUP(D50,'Año 2'!JH$13:JR$112,9,FALSE),"Completar")</f>
        <v>Completar</v>
      </c>
      <c r="M50" s="135"/>
      <c r="N50" s="136" t="str">
        <f>IFERROR(VLOOKUP(D50,'Año 2'!JH$13:JR$112,11,FALSE),"Completar")</f>
        <v>Completar</v>
      </c>
      <c r="O50" s="237">
        <f t="shared" si="165"/>
        <v>0</v>
      </c>
      <c r="P50" s="238">
        <f t="shared" si="166"/>
        <v>0</v>
      </c>
      <c r="Q50" s="239" t="str">
        <f>IFERROR(IF(P50&gt;20*C50,'Referencia Parámetros'!$D$20,IF(P50&gt;10*C50,'Referencia Parámetros'!$D$21,IF(P50&gt;5*C50,'Referencia Parámetros'!$D$22, IF(P50&gt;1,'Referencia Parámetros'!$D$23,"NO APLICA")))),"")</f>
        <v/>
      </c>
      <c r="R50" s="240" t="str">
        <f t="shared" si="105"/>
        <v/>
      </c>
      <c r="S50" s="241">
        <f t="shared" si="106"/>
        <v>0</v>
      </c>
      <c r="T50" s="234">
        <f t="shared" si="167"/>
        <v>0</v>
      </c>
      <c r="U50" s="234">
        <f t="shared" si="107"/>
        <v>0</v>
      </c>
      <c r="V50" s="234">
        <f t="shared" si="168"/>
        <v>0</v>
      </c>
      <c r="W50" s="242">
        <f t="shared" si="169"/>
        <v>0</v>
      </c>
      <c r="Y50" s="234">
        <f t="shared" si="170"/>
        <v>38</v>
      </c>
      <c r="Z50" s="235" t="str">
        <f t="shared" si="108"/>
        <v/>
      </c>
      <c r="AA50" s="236" t="str">
        <f>IFERROR(+VLOOKUP(Z50,'Referencia Parámetros'!$A$2:$B$18,2),"")</f>
        <v/>
      </c>
      <c r="AB50" s="1"/>
      <c r="AC50" s="1"/>
      <c r="AD50" s="136" t="str">
        <f t="shared" si="237"/>
        <v>Completar</v>
      </c>
      <c r="AE50" s="134"/>
      <c r="AF50" s="134"/>
      <c r="AG50" s="134"/>
      <c r="AH50" s="136" t="str">
        <f t="shared" si="238"/>
        <v>Completar</v>
      </c>
      <c r="AI50" s="137" t="str">
        <f t="shared" si="239"/>
        <v>Completar</v>
      </c>
      <c r="AJ50" s="137" t="str">
        <f t="shared" si="240"/>
        <v>Completar</v>
      </c>
      <c r="AK50" s="135"/>
      <c r="AL50" s="136" t="str">
        <f t="shared" si="241"/>
        <v>Completar</v>
      </c>
      <c r="AM50" s="237">
        <f t="shared" si="171"/>
        <v>0</v>
      </c>
      <c r="AN50" s="238">
        <f t="shared" si="172"/>
        <v>0</v>
      </c>
      <c r="AO50" s="239" t="str">
        <f>IFERROR(IF(AN50&gt;20*AA50,'Referencia Parámetros'!$D$20,IF(AN50&gt;10*AA50,'Referencia Parámetros'!$D$21,IF(AN50&gt;5*AA50,'Referencia Parámetros'!$D$22, IF(AN50&gt;1,'Referencia Parámetros'!$D$23,"NO APLICA")))),"")</f>
        <v/>
      </c>
      <c r="AP50" s="240" t="str">
        <f t="shared" si="110"/>
        <v/>
      </c>
      <c r="AQ50" s="241">
        <f t="shared" si="111"/>
        <v>0</v>
      </c>
      <c r="AR50" s="234">
        <f t="shared" si="173"/>
        <v>0</v>
      </c>
      <c r="AS50" s="234">
        <f t="shared" si="112"/>
        <v>0</v>
      </c>
      <c r="AT50" s="234">
        <f t="shared" si="174"/>
        <v>0</v>
      </c>
      <c r="AU50" s="242">
        <f t="shared" si="175"/>
        <v>0</v>
      </c>
      <c r="AW50" s="234">
        <f t="shared" si="176"/>
        <v>38</v>
      </c>
      <c r="AX50" s="235" t="str">
        <f t="shared" si="113"/>
        <v/>
      </c>
      <c r="AY50" s="236" t="str">
        <f>IFERROR(+VLOOKUP(AX50,'Referencia Parámetros'!$A$2:$B$18,2),"")</f>
        <v/>
      </c>
      <c r="AZ50" s="1"/>
      <c r="BA50" s="1"/>
      <c r="BB50" s="136" t="str">
        <f t="shared" si="242"/>
        <v>Completar</v>
      </c>
      <c r="BC50" s="134"/>
      <c r="BD50" s="134"/>
      <c r="BE50" s="134"/>
      <c r="BF50" s="136" t="str">
        <f t="shared" si="243"/>
        <v>Completar</v>
      </c>
      <c r="BG50" s="137" t="str">
        <f t="shared" si="244"/>
        <v>Completar</v>
      </c>
      <c r="BH50" s="137" t="str">
        <f t="shared" si="245"/>
        <v>Completar</v>
      </c>
      <c r="BI50" s="135"/>
      <c r="BJ50" s="136" t="str">
        <f t="shared" si="246"/>
        <v>Completar</v>
      </c>
      <c r="BK50" s="237">
        <f t="shared" si="177"/>
        <v>0</v>
      </c>
      <c r="BL50" s="238">
        <f t="shared" si="178"/>
        <v>0</v>
      </c>
      <c r="BM50" s="239" t="str">
        <f>IFERROR(IF(BL50&gt;20*AY50,'Referencia Parámetros'!$D$20,IF(BL50&gt;10*AY50,'Referencia Parámetros'!$D$21,IF(BL50&gt;5*AY50,'Referencia Parámetros'!$D$22, IF(BL50&gt;1,'Referencia Parámetros'!$D$23,"NO APLICA")))),"")</f>
        <v/>
      </c>
      <c r="BN50" s="240" t="str">
        <f t="shared" si="115"/>
        <v/>
      </c>
      <c r="BO50" s="241">
        <f t="shared" si="116"/>
        <v>0</v>
      </c>
      <c r="BP50" s="234">
        <f t="shared" si="179"/>
        <v>0</v>
      </c>
      <c r="BQ50" s="234">
        <f t="shared" si="117"/>
        <v>0</v>
      </c>
      <c r="BR50" s="234">
        <f t="shared" si="180"/>
        <v>0</v>
      </c>
      <c r="BS50" s="242">
        <f t="shared" si="181"/>
        <v>0</v>
      </c>
      <c r="BU50" s="234">
        <f t="shared" si="182"/>
        <v>38</v>
      </c>
      <c r="BV50" s="235" t="str">
        <f t="shared" si="118"/>
        <v/>
      </c>
      <c r="BW50" s="236" t="str">
        <f>IFERROR(+VLOOKUP(BV50,'Referencia Parámetros'!$A$2:$B$18,2),"")</f>
        <v/>
      </c>
      <c r="BX50" s="1"/>
      <c r="BY50" s="1"/>
      <c r="BZ50" s="136" t="str">
        <f t="shared" si="247"/>
        <v>Completar</v>
      </c>
      <c r="CA50" s="134"/>
      <c r="CB50" s="134"/>
      <c r="CC50" s="134"/>
      <c r="CD50" s="136" t="str">
        <f t="shared" si="248"/>
        <v>Completar</v>
      </c>
      <c r="CE50" s="137" t="str">
        <f t="shared" si="249"/>
        <v>Completar</v>
      </c>
      <c r="CF50" s="137" t="str">
        <f t="shared" si="250"/>
        <v>Completar</v>
      </c>
      <c r="CG50" s="135"/>
      <c r="CH50" s="136" t="str">
        <f t="shared" si="251"/>
        <v>Completar</v>
      </c>
      <c r="CI50" s="237">
        <f t="shared" si="183"/>
        <v>0</v>
      </c>
      <c r="CJ50" s="238">
        <f t="shared" si="184"/>
        <v>0</v>
      </c>
      <c r="CK50" s="239" t="str">
        <f>IFERROR(IF(CJ50&gt;20*BW50,'Referencia Parámetros'!$D$20,IF(CJ50&gt;10*BW50,'Referencia Parámetros'!$D$21,IF(CJ50&gt;5*BW50,'Referencia Parámetros'!$D$22, IF(CJ50&gt;1,'Referencia Parámetros'!$D$23,"NO APLICA")))),"")</f>
        <v/>
      </c>
      <c r="CL50" s="240" t="str">
        <f t="shared" si="120"/>
        <v/>
      </c>
      <c r="CM50" s="241">
        <f t="shared" si="121"/>
        <v>0</v>
      </c>
      <c r="CN50" s="234">
        <f t="shared" si="185"/>
        <v>0</v>
      </c>
      <c r="CO50" s="234">
        <f t="shared" si="122"/>
        <v>0</v>
      </c>
      <c r="CP50" s="234">
        <f t="shared" si="186"/>
        <v>0</v>
      </c>
      <c r="CQ50" s="242">
        <f t="shared" si="187"/>
        <v>0</v>
      </c>
      <c r="CS50" s="234">
        <f t="shared" si="188"/>
        <v>38</v>
      </c>
      <c r="CT50" s="235" t="str">
        <f t="shared" si="123"/>
        <v/>
      </c>
      <c r="CU50" s="236" t="str">
        <f>IFERROR(+VLOOKUP(CT50,'Referencia Parámetros'!$A$2:$B$18,2),"")</f>
        <v/>
      </c>
      <c r="CV50" s="1"/>
      <c r="CW50" s="1"/>
      <c r="CX50" s="136" t="str">
        <f t="shared" si="252"/>
        <v>Completar</v>
      </c>
      <c r="CY50" s="134"/>
      <c r="CZ50" s="134"/>
      <c r="DA50" s="134"/>
      <c r="DB50" s="136" t="str">
        <f t="shared" si="253"/>
        <v>Completar</v>
      </c>
      <c r="DC50" s="137" t="str">
        <f t="shared" si="254"/>
        <v>Completar</v>
      </c>
      <c r="DD50" s="137" t="str">
        <f t="shared" si="255"/>
        <v>Completar</v>
      </c>
      <c r="DE50" s="135"/>
      <c r="DF50" s="136" t="str">
        <f t="shared" si="256"/>
        <v>Completar</v>
      </c>
      <c r="DG50" s="237">
        <f t="shared" si="189"/>
        <v>0</v>
      </c>
      <c r="DH50" s="238">
        <f t="shared" si="190"/>
        <v>0</v>
      </c>
      <c r="DI50" s="239" t="str">
        <f>IFERROR(IF(DH50&gt;20*CU50,'Referencia Parámetros'!$D$20,IF(DH50&gt;10*CU50,'Referencia Parámetros'!$D$21,IF(DH50&gt;5*CU50,'Referencia Parámetros'!$D$22, IF(DH50&gt;1,'Referencia Parámetros'!$D$23,"NO APLICA")))),"")</f>
        <v/>
      </c>
      <c r="DJ50" s="240" t="str">
        <f t="shared" si="125"/>
        <v/>
      </c>
      <c r="DK50" s="241">
        <f t="shared" si="126"/>
        <v>0</v>
      </c>
      <c r="DL50" s="234">
        <f t="shared" si="191"/>
        <v>0</v>
      </c>
      <c r="DM50" s="234">
        <f t="shared" si="127"/>
        <v>0</v>
      </c>
      <c r="DN50" s="234">
        <f t="shared" si="192"/>
        <v>0</v>
      </c>
      <c r="DO50" s="242">
        <f t="shared" si="193"/>
        <v>0</v>
      </c>
      <c r="DQ50" s="234">
        <f t="shared" si="194"/>
        <v>38</v>
      </c>
      <c r="DR50" s="235" t="str">
        <f t="shared" si="128"/>
        <v/>
      </c>
      <c r="DS50" s="236" t="str">
        <f>IFERROR(+VLOOKUP(DR50,'Referencia Parámetros'!$A$2:$B$18,2),"")</f>
        <v/>
      </c>
      <c r="DT50" s="1"/>
      <c r="DU50" s="1"/>
      <c r="DV50" s="136" t="str">
        <f t="shared" si="257"/>
        <v>Completar</v>
      </c>
      <c r="DW50" s="134"/>
      <c r="DX50" s="134"/>
      <c r="DY50" s="134"/>
      <c r="DZ50" s="136" t="str">
        <f t="shared" si="258"/>
        <v>Completar</v>
      </c>
      <c r="EA50" s="137" t="str">
        <f t="shared" si="259"/>
        <v>Completar</v>
      </c>
      <c r="EB50" s="137" t="str">
        <f t="shared" si="260"/>
        <v>Completar</v>
      </c>
      <c r="EC50" s="135"/>
      <c r="ED50" s="136" t="str">
        <f t="shared" si="261"/>
        <v>Completar</v>
      </c>
      <c r="EE50" s="237">
        <f t="shared" si="195"/>
        <v>0</v>
      </c>
      <c r="EF50" s="238">
        <f t="shared" si="196"/>
        <v>0</v>
      </c>
      <c r="EG50" s="239" t="str">
        <f>IFERROR(IF(EF50&gt;20*DS50,'Referencia Parámetros'!$D$20,IF(EF50&gt;10*DS50,'Referencia Parámetros'!$D$21,IF(EF50&gt;5*DS50,'Referencia Parámetros'!$D$22, IF(EF50&gt;1,'Referencia Parámetros'!$D$23,"NO APLICA")))),"")</f>
        <v/>
      </c>
      <c r="EH50" s="240" t="str">
        <f t="shared" si="130"/>
        <v/>
      </c>
      <c r="EI50" s="241">
        <f t="shared" si="131"/>
        <v>0</v>
      </c>
      <c r="EJ50" s="234">
        <f t="shared" si="197"/>
        <v>0</v>
      </c>
      <c r="EK50" s="234">
        <f t="shared" si="132"/>
        <v>0</v>
      </c>
      <c r="EL50" s="234">
        <f t="shared" si="198"/>
        <v>0</v>
      </c>
      <c r="EM50" s="242">
        <f t="shared" si="199"/>
        <v>0</v>
      </c>
      <c r="EO50" s="234">
        <f t="shared" si="200"/>
        <v>38</v>
      </c>
      <c r="EP50" s="235" t="str">
        <f t="shared" si="133"/>
        <v/>
      </c>
      <c r="EQ50" s="236" t="str">
        <f>IFERROR(+VLOOKUP(EP50,'Referencia Parámetros'!$A$2:$B$18,2),"")</f>
        <v/>
      </c>
      <c r="ER50" s="1"/>
      <c r="ES50" s="1"/>
      <c r="ET50" s="136" t="str">
        <f t="shared" si="262"/>
        <v>Completar</v>
      </c>
      <c r="EU50" s="134"/>
      <c r="EV50" s="134"/>
      <c r="EW50" s="134"/>
      <c r="EX50" s="136" t="str">
        <f t="shared" si="263"/>
        <v>Completar</v>
      </c>
      <c r="EY50" s="137" t="str">
        <f t="shared" si="264"/>
        <v>Completar</v>
      </c>
      <c r="EZ50" s="137" t="str">
        <f t="shared" si="265"/>
        <v>Completar</v>
      </c>
      <c r="FA50" s="135"/>
      <c r="FB50" s="136" t="str">
        <f t="shared" si="266"/>
        <v>Completar</v>
      </c>
      <c r="FC50" s="237">
        <f t="shared" si="201"/>
        <v>0</v>
      </c>
      <c r="FD50" s="238">
        <f t="shared" si="202"/>
        <v>0</v>
      </c>
      <c r="FE50" s="239" t="str">
        <f>IFERROR(IF(FD50&gt;20*EQ50,'Referencia Parámetros'!$D$20,IF(FD50&gt;10*EQ50,'Referencia Parámetros'!$D$21,IF(FD50&gt;5*EQ50,'Referencia Parámetros'!$D$22, IF(FD50&gt;1,'Referencia Parámetros'!$D$23,"NO APLICA")))),"")</f>
        <v/>
      </c>
      <c r="FF50" s="240" t="str">
        <f t="shared" si="135"/>
        <v/>
      </c>
      <c r="FG50" s="241">
        <f t="shared" si="136"/>
        <v>0</v>
      </c>
      <c r="FH50" s="234">
        <f t="shared" si="203"/>
        <v>0</v>
      </c>
      <c r="FI50" s="234">
        <f t="shared" si="137"/>
        <v>0</v>
      </c>
      <c r="FJ50" s="234">
        <f t="shared" si="204"/>
        <v>0</v>
      </c>
      <c r="FK50" s="242">
        <f t="shared" si="205"/>
        <v>0</v>
      </c>
      <c r="FM50" s="234">
        <f t="shared" si="206"/>
        <v>38</v>
      </c>
      <c r="FN50" s="235" t="str">
        <f t="shared" si="138"/>
        <v/>
      </c>
      <c r="FO50" s="236" t="str">
        <f>IFERROR(+VLOOKUP(FN50,'Referencia Parámetros'!$A$2:$B$18,2),"")</f>
        <v/>
      </c>
      <c r="FP50" s="1"/>
      <c r="FQ50" s="1"/>
      <c r="FR50" s="136" t="str">
        <f t="shared" si="267"/>
        <v>Completar</v>
      </c>
      <c r="FS50" s="134"/>
      <c r="FT50" s="134"/>
      <c r="FU50" s="134"/>
      <c r="FV50" s="136" t="str">
        <f t="shared" si="268"/>
        <v>Completar</v>
      </c>
      <c r="FW50" s="137" t="str">
        <f t="shared" si="269"/>
        <v>Completar</v>
      </c>
      <c r="FX50" s="137" t="str">
        <f t="shared" si="270"/>
        <v>Completar</v>
      </c>
      <c r="FY50" s="135"/>
      <c r="FZ50" s="136" t="str">
        <f t="shared" si="271"/>
        <v>Completar</v>
      </c>
      <c r="GA50" s="237">
        <f t="shared" si="207"/>
        <v>0</v>
      </c>
      <c r="GB50" s="238">
        <f t="shared" si="208"/>
        <v>0</v>
      </c>
      <c r="GC50" s="239" t="e">
        <f>IF(GB50&gt;20*FO50,'Referencia Parámetros'!$D$20,IF(GB50&gt;10*FO50,'Referencia Parámetros'!$D$21,IF(GB50&gt;5*FO50,'Referencia Parámetros'!$D$22, IF(GB50&gt;1,'Referencia Parámetros'!$D$23,"NO APLICA"))))</f>
        <v>#VALUE!</v>
      </c>
      <c r="GD50" s="240" t="e">
        <f t="shared" si="209"/>
        <v>#VALUE!</v>
      </c>
      <c r="GE50" s="241">
        <f t="shared" si="141"/>
        <v>0</v>
      </c>
      <c r="GF50" s="234">
        <f t="shared" si="210"/>
        <v>0</v>
      </c>
      <c r="GG50" s="234">
        <f t="shared" si="142"/>
        <v>0</v>
      </c>
      <c r="GH50" s="234">
        <f t="shared" si="211"/>
        <v>0</v>
      </c>
      <c r="GI50" s="242">
        <f t="shared" si="212"/>
        <v>0</v>
      </c>
      <c r="GK50" s="234">
        <f t="shared" si="213"/>
        <v>38</v>
      </c>
      <c r="GL50" s="235" t="str">
        <f t="shared" si="143"/>
        <v/>
      </c>
      <c r="GM50" s="236" t="str">
        <f>IFERROR(+VLOOKUP(GL50,'Referencia Parámetros'!$A$2:$B$18,2),"")</f>
        <v/>
      </c>
      <c r="GN50" s="1"/>
      <c r="GO50" s="1"/>
      <c r="GP50" s="136" t="str">
        <f t="shared" si="272"/>
        <v>Completar</v>
      </c>
      <c r="GQ50" s="134"/>
      <c r="GR50" s="134"/>
      <c r="GS50" s="134"/>
      <c r="GT50" s="136" t="str">
        <f t="shared" si="273"/>
        <v>Completar</v>
      </c>
      <c r="GU50" s="137" t="str">
        <f t="shared" si="274"/>
        <v>Completar</v>
      </c>
      <c r="GV50" s="137" t="str">
        <f t="shared" si="275"/>
        <v>Completar</v>
      </c>
      <c r="GW50" s="135"/>
      <c r="GX50" s="136" t="str">
        <f t="shared" si="276"/>
        <v>Completar</v>
      </c>
      <c r="GY50" s="237">
        <f t="shared" si="214"/>
        <v>0</v>
      </c>
      <c r="GZ50" s="238">
        <f t="shared" si="215"/>
        <v>0</v>
      </c>
      <c r="HA50" s="239" t="str">
        <f>IFERROR(IF(GZ50&gt;20*GM50,'Referencia Parámetros'!$D$20,IF(GZ50&gt;10*GM50,'Referencia Parámetros'!$D$21,IF(GZ50&gt;5*GM50,'Referencia Parámetros'!$D$22, IF(GZ50&gt;1,'Referencia Parámetros'!$D$23,"NO APLICA")))),"")</f>
        <v/>
      </c>
      <c r="HB50" s="240" t="str">
        <f t="shared" si="145"/>
        <v/>
      </c>
      <c r="HC50" s="241">
        <f t="shared" si="146"/>
        <v>0</v>
      </c>
      <c r="HD50" s="234">
        <f t="shared" si="216"/>
        <v>0</v>
      </c>
      <c r="HE50" s="234">
        <f t="shared" si="147"/>
        <v>0</v>
      </c>
      <c r="HF50" s="234">
        <f t="shared" si="217"/>
        <v>0</v>
      </c>
      <c r="HG50" s="242">
        <f t="shared" si="218"/>
        <v>0</v>
      </c>
      <c r="HI50" s="234">
        <f t="shared" si="219"/>
        <v>38</v>
      </c>
      <c r="HJ50" s="235" t="str">
        <f t="shared" si="148"/>
        <v/>
      </c>
      <c r="HK50" s="236" t="str">
        <f>IFERROR(+VLOOKUP(HJ50,'Referencia Parámetros'!$A$2:$B$18,2),"")</f>
        <v/>
      </c>
      <c r="HL50" s="1"/>
      <c r="HM50" s="1"/>
      <c r="HN50" s="136" t="str">
        <f t="shared" si="277"/>
        <v>Completar</v>
      </c>
      <c r="HO50" s="134"/>
      <c r="HP50" s="134"/>
      <c r="HQ50" s="134"/>
      <c r="HR50" s="136" t="str">
        <f t="shared" si="278"/>
        <v>Completar</v>
      </c>
      <c r="HS50" s="137" t="str">
        <f t="shared" si="279"/>
        <v>Completar</v>
      </c>
      <c r="HT50" s="137" t="str">
        <f t="shared" si="280"/>
        <v>Completar</v>
      </c>
      <c r="HU50" s="135"/>
      <c r="HV50" s="136" t="str">
        <f t="shared" si="281"/>
        <v>Completar</v>
      </c>
      <c r="HW50" s="237">
        <f t="shared" si="220"/>
        <v>0</v>
      </c>
      <c r="HX50" s="238">
        <f t="shared" si="221"/>
        <v>0</v>
      </c>
      <c r="HY50" s="239" t="str">
        <f>IFERROR(IF(HX50&gt;20*HK50,'Referencia Parámetros'!$D$20,IF(HX50&gt;10*HK50,'Referencia Parámetros'!$D$21,IF(HX50&gt;5*HK50,'Referencia Parámetros'!$D$22, IF(HX50&gt;1,'Referencia Parámetros'!$D$23,"NO APLICA")))),"")</f>
        <v/>
      </c>
      <c r="HZ50" s="240" t="str">
        <f t="shared" si="150"/>
        <v/>
      </c>
      <c r="IA50" s="241">
        <f t="shared" si="151"/>
        <v>0</v>
      </c>
      <c r="IB50" s="234">
        <f t="shared" si="222"/>
        <v>0</v>
      </c>
      <c r="IC50" s="234">
        <f t="shared" si="152"/>
        <v>0</v>
      </c>
      <c r="ID50" s="234">
        <f t="shared" si="223"/>
        <v>0</v>
      </c>
      <c r="IE50" s="242">
        <f t="shared" si="224"/>
        <v>0</v>
      </c>
      <c r="IG50" s="234">
        <f t="shared" si="225"/>
        <v>38</v>
      </c>
      <c r="IH50" s="235" t="str">
        <f t="shared" si="153"/>
        <v/>
      </c>
      <c r="II50" s="236" t="str">
        <f>IFERROR(+VLOOKUP(IH50,'Referencia Parámetros'!$A$2:$B$18,2),"")</f>
        <v/>
      </c>
      <c r="IJ50" s="1"/>
      <c r="IK50" s="1"/>
      <c r="IL50" s="136" t="str">
        <f t="shared" si="282"/>
        <v>Completar</v>
      </c>
      <c r="IM50" s="134"/>
      <c r="IN50" s="134"/>
      <c r="IO50" s="134"/>
      <c r="IP50" s="136" t="str">
        <f t="shared" si="283"/>
        <v>Completar</v>
      </c>
      <c r="IQ50" s="137" t="str">
        <f t="shared" si="284"/>
        <v>Completar</v>
      </c>
      <c r="IR50" s="137" t="str">
        <f t="shared" si="285"/>
        <v>Completar</v>
      </c>
      <c r="IS50" s="135"/>
      <c r="IT50" s="136" t="str">
        <f t="shared" si="286"/>
        <v>Completar</v>
      </c>
      <c r="IU50" s="237">
        <f t="shared" si="226"/>
        <v>0</v>
      </c>
      <c r="IV50" s="238">
        <f t="shared" si="227"/>
        <v>0</v>
      </c>
      <c r="IW50" s="239" t="str">
        <f>IFERROR(IF(IV50&gt;20*II50,'Referencia Parámetros'!$D$20,IF(IV50&gt;10*II50,'Referencia Parámetros'!$D$21,IF(IV50&gt;5*II50,'Referencia Parámetros'!$D$22, IF(IV50&gt;1,'Referencia Parámetros'!$D$23,"NO APLICA")))),"")</f>
        <v/>
      </c>
      <c r="IX50" s="240" t="str">
        <f t="shared" si="155"/>
        <v/>
      </c>
      <c r="IY50" s="241">
        <f t="shared" si="156"/>
        <v>0</v>
      </c>
      <c r="IZ50" s="234">
        <f t="shared" si="228"/>
        <v>0</v>
      </c>
      <c r="JA50" s="234">
        <f t="shared" si="157"/>
        <v>0</v>
      </c>
      <c r="JB50" s="234">
        <f t="shared" si="229"/>
        <v>0</v>
      </c>
      <c r="JC50" s="242">
        <f t="shared" si="230"/>
        <v>0</v>
      </c>
      <c r="JD50" s="198"/>
      <c r="JE50" s="234">
        <f t="shared" si="231"/>
        <v>38</v>
      </c>
      <c r="JF50" s="235" t="str">
        <f t="shared" si="158"/>
        <v/>
      </c>
      <c r="JG50" s="236" t="str">
        <f>IFERROR(+VLOOKUP(JF50,'Referencia Parámetros'!$A$2:$B$18,2),"")</f>
        <v/>
      </c>
      <c r="JH50" s="1"/>
      <c r="JI50" s="1"/>
      <c r="JJ50" s="136" t="str">
        <f t="shared" si="287"/>
        <v>Completar</v>
      </c>
      <c r="JK50" s="134"/>
      <c r="JL50" s="134"/>
      <c r="JM50" s="134"/>
      <c r="JN50" s="136" t="str">
        <f t="shared" si="288"/>
        <v>Completar</v>
      </c>
      <c r="JO50" s="137" t="str">
        <f t="shared" si="289"/>
        <v>Completar</v>
      </c>
      <c r="JP50" s="137" t="str">
        <f t="shared" si="290"/>
        <v>Completar</v>
      </c>
      <c r="JQ50" s="135"/>
      <c r="JR50" s="136" t="str">
        <f t="shared" si="291"/>
        <v>Completar</v>
      </c>
      <c r="JS50" s="237">
        <f t="shared" si="232"/>
        <v>0</v>
      </c>
      <c r="JT50" s="238">
        <f t="shared" si="233"/>
        <v>0</v>
      </c>
      <c r="JU50" s="239" t="str">
        <f>IFERROR(IF(JT50&gt;20*JG50,'Referencia Parámetros'!$D$20,IF(JT50&gt;10*JG50,'Referencia Parámetros'!$D$21,IF(JT50&gt;5*JG50,'Referencia Parámetros'!$D$22, IF(JT50&gt;1,'Referencia Parámetros'!$D$23,"NO APLICA")))),"")</f>
        <v/>
      </c>
      <c r="JV50" s="240" t="str">
        <f t="shared" si="160"/>
        <v/>
      </c>
      <c r="JW50" s="241">
        <f t="shared" si="161"/>
        <v>0</v>
      </c>
      <c r="JX50" s="234">
        <f t="shared" si="234"/>
        <v>0</v>
      </c>
      <c r="JY50" s="234">
        <f t="shared" si="162"/>
        <v>0</v>
      </c>
      <c r="JZ50" s="234">
        <f t="shared" si="235"/>
        <v>0</v>
      </c>
      <c r="KA50" s="242">
        <f t="shared" si="236"/>
        <v>0</v>
      </c>
      <c r="LN50" s="244">
        <v>2</v>
      </c>
    </row>
    <row r="51" spans="1:326" x14ac:dyDescent="0.25">
      <c r="A51" s="234">
        <f t="shared" si="163"/>
        <v>39</v>
      </c>
      <c r="B51" s="235" t="str">
        <f t="shared" si="164"/>
        <v/>
      </c>
      <c r="C51" s="236" t="str">
        <f>+IFERROR(VLOOKUP(B51,'Referencia Parámetros'!$A$2:$B$18,2),"")</f>
        <v/>
      </c>
      <c r="D51" s="1"/>
      <c r="E51" s="1"/>
      <c r="F51" s="136" t="str">
        <f>IFERROR(+VLOOKUP(D51,'Año 2'!JH$13:JJ$112,3,FALSE),"Completar")</f>
        <v>Completar</v>
      </c>
      <c r="G51" s="134"/>
      <c r="H51" s="134"/>
      <c r="I51" s="134"/>
      <c r="J51" s="136" t="str">
        <f>+IFERROR(VLOOKUP(D51,'Año 2'!JH$13:JR$112,7,0),"Completar")</f>
        <v>Completar</v>
      </c>
      <c r="K51" s="137" t="str">
        <f>IFERROR(VLOOKUP(D51,'Año 2'!JH$13:JR$112,8,FALSE),"Completar")</f>
        <v>Completar</v>
      </c>
      <c r="L51" s="137" t="str">
        <f>IFERROR(VLOOKUP(D51,'Año 2'!JH$13:JR$112,9,FALSE),"Completar")</f>
        <v>Completar</v>
      </c>
      <c r="M51" s="135"/>
      <c r="N51" s="136" t="str">
        <f>IFERROR(VLOOKUP(D51,'Año 2'!JH$13:JR$112,11,FALSE),"Completar")</f>
        <v>Completar</v>
      </c>
      <c r="O51" s="237">
        <f t="shared" si="165"/>
        <v>0</v>
      </c>
      <c r="P51" s="238">
        <f t="shared" si="166"/>
        <v>0</v>
      </c>
      <c r="Q51" s="239" t="str">
        <f>IFERROR(IF(P51&gt;20*C51,'Referencia Parámetros'!$D$20,IF(P51&gt;10*C51,'Referencia Parámetros'!$D$21,IF(P51&gt;5*C51,'Referencia Parámetros'!$D$22, IF(P51&gt;1,'Referencia Parámetros'!$D$23,"NO APLICA")))),"")</f>
        <v/>
      </c>
      <c r="R51" s="240" t="str">
        <f t="shared" si="105"/>
        <v/>
      </c>
      <c r="S51" s="241">
        <f t="shared" si="106"/>
        <v>0</v>
      </c>
      <c r="T51" s="234">
        <f t="shared" si="167"/>
        <v>0</v>
      </c>
      <c r="U51" s="234">
        <f t="shared" si="107"/>
        <v>0</v>
      </c>
      <c r="V51" s="234">
        <f t="shared" si="168"/>
        <v>0</v>
      </c>
      <c r="W51" s="242">
        <f t="shared" si="169"/>
        <v>0</v>
      </c>
      <c r="Y51" s="234">
        <f t="shared" si="170"/>
        <v>39</v>
      </c>
      <c r="Z51" s="235" t="str">
        <f t="shared" si="108"/>
        <v/>
      </c>
      <c r="AA51" s="236" t="str">
        <f>IFERROR(+VLOOKUP(Z51,'Referencia Parámetros'!$A$2:$B$18,2),"")</f>
        <v/>
      </c>
      <c r="AB51" s="1"/>
      <c r="AC51" s="1"/>
      <c r="AD51" s="136" t="str">
        <f t="shared" si="237"/>
        <v>Completar</v>
      </c>
      <c r="AE51" s="134"/>
      <c r="AF51" s="134"/>
      <c r="AG51" s="134"/>
      <c r="AH51" s="136" t="str">
        <f t="shared" si="238"/>
        <v>Completar</v>
      </c>
      <c r="AI51" s="137" t="str">
        <f t="shared" si="239"/>
        <v>Completar</v>
      </c>
      <c r="AJ51" s="137" t="str">
        <f t="shared" si="240"/>
        <v>Completar</v>
      </c>
      <c r="AK51" s="135"/>
      <c r="AL51" s="136" t="str">
        <f t="shared" si="241"/>
        <v>Completar</v>
      </c>
      <c r="AM51" s="237">
        <f t="shared" si="171"/>
        <v>0</v>
      </c>
      <c r="AN51" s="238">
        <f t="shared" si="172"/>
        <v>0</v>
      </c>
      <c r="AO51" s="239" t="str">
        <f>IFERROR(IF(AN51&gt;20*AA51,'Referencia Parámetros'!$D$20,IF(AN51&gt;10*AA51,'Referencia Parámetros'!$D$21,IF(AN51&gt;5*AA51,'Referencia Parámetros'!$D$22, IF(AN51&gt;1,'Referencia Parámetros'!$D$23,"NO APLICA")))),"")</f>
        <v/>
      </c>
      <c r="AP51" s="240" t="str">
        <f t="shared" si="110"/>
        <v/>
      </c>
      <c r="AQ51" s="241">
        <f t="shared" si="111"/>
        <v>0</v>
      </c>
      <c r="AR51" s="234">
        <f t="shared" si="173"/>
        <v>0</v>
      </c>
      <c r="AS51" s="234">
        <f t="shared" si="112"/>
        <v>0</v>
      </c>
      <c r="AT51" s="234">
        <f t="shared" si="174"/>
        <v>0</v>
      </c>
      <c r="AU51" s="242">
        <f t="shared" si="175"/>
        <v>0</v>
      </c>
      <c r="AW51" s="234">
        <f t="shared" si="176"/>
        <v>39</v>
      </c>
      <c r="AX51" s="235" t="str">
        <f t="shared" si="113"/>
        <v/>
      </c>
      <c r="AY51" s="236" t="str">
        <f>IFERROR(+VLOOKUP(AX51,'Referencia Parámetros'!$A$2:$B$18,2),"")</f>
        <v/>
      </c>
      <c r="AZ51" s="1"/>
      <c r="BA51" s="1"/>
      <c r="BB51" s="136" t="str">
        <f t="shared" si="242"/>
        <v>Completar</v>
      </c>
      <c r="BC51" s="134"/>
      <c r="BD51" s="134"/>
      <c r="BE51" s="134"/>
      <c r="BF51" s="136" t="str">
        <f t="shared" si="243"/>
        <v>Completar</v>
      </c>
      <c r="BG51" s="137" t="str">
        <f t="shared" si="244"/>
        <v>Completar</v>
      </c>
      <c r="BH51" s="137" t="str">
        <f t="shared" si="245"/>
        <v>Completar</v>
      </c>
      <c r="BI51" s="135"/>
      <c r="BJ51" s="136" t="str">
        <f t="shared" si="246"/>
        <v>Completar</v>
      </c>
      <c r="BK51" s="237">
        <f t="shared" si="177"/>
        <v>0</v>
      </c>
      <c r="BL51" s="238">
        <f t="shared" si="178"/>
        <v>0</v>
      </c>
      <c r="BM51" s="239" t="str">
        <f>IFERROR(IF(BL51&gt;20*AY51,'Referencia Parámetros'!$D$20,IF(BL51&gt;10*AY51,'Referencia Parámetros'!$D$21,IF(BL51&gt;5*AY51,'Referencia Parámetros'!$D$22, IF(BL51&gt;1,'Referencia Parámetros'!$D$23,"NO APLICA")))),"")</f>
        <v/>
      </c>
      <c r="BN51" s="240" t="str">
        <f t="shared" si="115"/>
        <v/>
      </c>
      <c r="BO51" s="241">
        <f t="shared" si="116"/>
        <v>0</v>
      </c>
      <c r="BP51" s="234">
        <f t="shared" si="179"/>
        <v>0</v>
      </c>
      <c r="BQ51" s="234">
        <f t="shared" si="117"/>
        <v>0</v>
      </c>
      <c r="BR51" s="234">
        <f t="shared" si="180"/>
        <v>0</v>
      </c>
      <c r="BS51" s="242">
        <f t="shared" si="181"/>
        <v>0</v>
      </c>
      <c r="BU51" s="234">
        <f t="shared" si="182"/>
        <v>39</v>
      </c>
      <c r="BV51" s="235" t="str">
        <f t="shared" si="118"/>
        <v/>
      </c>
      <c r="BW51" s="236" t="str">
        <f>IFERROR(+VLOOKUP(BV51,'Referencia Parámetros'!$A$2:$B$18,2),"")</f>
        <v/>
      </c>
      <c r="BX51" s="1"/>
      <c r="BY51" s="1"/>
      <c r="BZ51" s="136" t="str">
        <f t="shared" si="247"/>
        <v>Completar</v>
      </c>
      <c r="CA51" s="134"/>
      <c r="CB51" s="134"/>
      <c r="CC51" s="134"/>
      <c r="CD51" s="136" t="str">
        <f t="shared" si="248"/>
        <v>Completar</v>
      </c>
      <c r="CE51" s="137" t="str">
        <f t="shared" si="249"/>
        <v>Completar</v>
      </c>
      <c r="CF51" s="137" t="str">
        <f t="shared" si="250"/>
        <v>Completar</v>
      </c>
      <c r="CG51" s="135"/>
      <c r="CH51" s="136" t="str">
        <f t="shared" si="251"/>
        <v>Completar</v>
      </c>
      <c r="CI51" s="237">
        <f t="shared" si="183"/>
        <v>0</v>
      </c>
      <c r="CJ51" s="238">
        <f t="shared" si="184"/>
        <v>0</v>
      </c>
      <c r="CK51" s="239" t="str">
        <f>IFERROR(IF(CJ51&gt;20*BW51,'Referencia Parámetros'!$D$20,IF(CJ51&gt;10*BW51,'Referencia Parámetros'!$D$21,IF(CJ51&gt;5*BW51,'Referencia Parámetros'!$D$22, IF(CJ51&gt;1,'Referencia Parámetros'!$D$23,"NO APLICA")))),"")</f>
        <v/>
      </c>
      <c r="CL51" s="240" t="str">
        <f t="shared" si="120"/>
        <v/>
      </c>
      <c r="CM51" s="241">
        <f t="shared" si="121"/>
        <v>0</v>
      </c>
      <c r="CN51" s="234">
        <f t="shared" si="185"/>
        <v>0</v>
      </c>
      <c r="CO51" s="234">
        <f t="shared" si="122"/>
        <v>0</v>
      </c>
      <c r="CP51" s="234">
        <f t="shared" si="186"/>
        <v>0</v>
      </c>
      <c r="CQ51" s="242">
        <f t="shared" si="187"/>
        <v>0</v>
      </c>
      <c r="CS51" s="234">
        <f t="shared" si="188"/>
        <v>39</v>
      </c>
      <c r="CT51" s="235" t="str">
        <f t="shared" si="123"/>
        <v/>
      </c>
      <c r="CU51" s="236" t="str">
        <f>IFERROR(+VLOOKUP(CT51,'Referencia Parámetros'!$A$2:$B$18,2),"")</f>
        <v/>
      </c>
      <c r="CV51" s="1"/>
      <c r="CW51" s="1"/>
      <c r="CX51" s="136" t="str">
        <f t="shared" si="252"/>
        <v>Completar</v>
      </c>
      <c r="CY51" s="134"/>
      <c r="CZ51" s="134"/>
      <c r="DA51" s="134"/>
      <c r="DB51" s="136" t="str">
        <f t="shared" si="253"/>
        <v>Completar</v>
      </c>
      <c r="DC51" s="137" t="str">
        <f t="shared" si="254"/>
        <v>Completar</v>
      </c>
      <c r="DD51" s="137" t="str">
        <f t="shared" si="255"/>
        <v>Completar</v>
      </c>
      <c r="DE51" s="135"/>
      <c r="DF51" s="136" t="str">
        <f t="shared" si="256"/>
        <v>Completar</v>
      </c>
      <c r="DG51" s="237">
        <f t="shared" si="189"/>
        <v>0</v>
      </c>
      <c r="DH51" s="238">
        <f t="shared" si="190"/>
        <v>0</v>
      </c>
      <c r="DI51" s="239" t="str">
        <f>IFERROR(IF(DH51&gt;20*CU51,'Referencia Parámetros'!$D$20,IF(DH51&gt;10*CU51,'Referencia Parámetros'!$D$21,IF(DH51&gt;5*CU51,'Referencia Parámetros'!$D$22, IF(DH51&gt;1,'Referencia Parámetros'!$D$23,"NO APLICA")))),"")</f>
        <v/>
      </c>
      <c r="DJ51" s="240" t="str">
        <f t="shared" si="125"/>
        <v/>
      </c>
      <c r="DK51" s="241">
        <f t="shared" si="126"/>
        <v>0</v>
      </c>
      <c r="DL51" s="234">
        <f t="shared" si="191"/>
        <v>0</v>
      </c>
      <c r="DM51" s="234">
        <f t="shared" si="127"/>
        <v>0</v>
      </c>
      <c r="DN51" s="234">
        <f t="shared" si="192"/>
        <v>0</v>
      </c>
      <c r="DO51" s="242">
        <f t="shared" si="193"/>
        <v>0</v>
      </c>
      <c r="DQ51" s="234">
        <f t="shared" si="194"/>
        <v>39</v>
      </c>
      <c r="DR51" s="235" t="str">
        <f t="shared" si="128"/>
        <v/>
      </c>
      <c r="DS51" s="236" t="str">
        <f>IFERROR(+VLOOKUP(DR51,'Referencia Parámetros'!$A$2:$B$18,2),"")</f>
        <v/>
      </c>
      <c r="DT51" s="1"/>
      <c r="DU51" s="1"/>
      <c r="DV51" s="136" t="str">
        <f t="shared" si="257"/>
        <v>Completar</v>
      </c>
      <c r="DW51" s="134"/>
      <c r="DX51" s="134"/>
      <c r="DY51" s="134"/>
      <c r="DZ51" s="136" t="str">
        <f t="shared" si="258"/>
        <v>Completar</v>
      </c>
      <c r="EA51" s="137" t="str">
        <f t="shared" si="259"/>
        <v>Completar</v>
      </c>
      <c r="EB51" s="137" t="str">
        <f t="shared" si="260"/>
        <v>Completar</v>
      </c>
      <c r="EC51" s="135"/>
      <c r="ED51" s="136" t="str">
        <f t="shared" si="261"/>
        <v>Completar</v>
      </c>
      <c r="EE51" s="237">
        <f t="shared" si="195"/>
        <v>0</v>
      </c>
      <c r="EF51" s="238">
        <f t="shared" si="196"/>
        <v>0</v>
      </c>
      <c r="EG51" s="239" t="str">
        <f>IFERROR(IF(EF51&gt;20*DS51,'Referencia Parámetros'!$D$20,IF(EF51&gt;10*DS51,'Referencia Parámetros'!$D$21,IF(EF51&gt;5*DS51,'Referencia Parámetros'!$D$22, IF(EF51&gt;1,'Referencia Parámetros'!$D$23,"NO APLICA")))),"")</f>
        <v/>
      </c>
      <c r="EH51" s="240" t="str">
        <f t="shared" si="130"/>
        <v/>
      </c>
      <c r="EI51" s="241">
        <f t="shared" si="131"/>
        <v>0</v>
      </c>
      <c r="EJ51" s="234">
        <f t="shared" si="197"/>
        <v>0</v>
      </c>
      <c r="EK51" s="234">
        <f t="shared" si="132"/>
        <v>0</v>
      </c>
      <c r="EL51" s="234">
        <f t="shared" si="198"/>
        <v>0</v>
      </c>
      <c r="EM51" s="242">
        <f t="shared" si="199"/>
        <v>0</v>
      </c>
      <c r="EO51" s="234">
        <f t="shared" si="200"/>
        <v>39</v>
      </c>
      <c r="EP51" s="235" t="str">
        <f t="shared" si="133"/>
        <v/>
      </c>
      <c r="EQ51" s="236" t="str">
        <f>IFERROR(+VLOOKUP(EP51,'Referencia Parámetros'!$A$2:$B$18,2),"")</f>
        <v/>
      </c>
      <c r="ER51" s="1"/>
      <c r="ES51" s="1"/>
      <c r="ET51" s="136" t="str">
        <f t="shared" si="262"/>
        <v>Completar</v>
      </c>
      <c r="EU51" s="134"/>
      <c r="EV51" s="134"/>
      <c r="EW51" s="134"/>
      <c r="EX51" s="136" t="str">
        <f t="shared" si="263"/>
        <v>Completar</v>
      </c>
      <c r="EY51" s="137" t="str">
        <f t="shared" si="264"/>
        <v>Completar</v>
      </c>
      <c r="EZ51" s="137" t="str">
        <f t="shared" si="265"/>
        <v>Completar</v>
      </c>
      <c r="FA51" s="135"/>
      <c r="FB51" s="136" t="str">
        <f t="shared" si="266"/>
        <v>Completar</v>
      </c>
      <c r="FC51" s="237">
        <f t="shared" si="201"/>
        <v>0</v>
      </c>
      <c r="FD51" s="238">
        <f t="shared" si="202"/>
        <v>0</v>
      </c>
      <c r="FE51" s="239" t="str">
        <f>IFERROR(IF(FD51&gt;20*EQ51,'Referencia Parámetros'!$D$20,IF(FD51&gt;10*EQ51,'Referencia Parámetros'!$D$21,IF(FD51&gt;5*EQ51,'Referencia Parámetros'!$D$22, IF(FD51&gt;1,'Referencia Parámetros'!$D$23,"NO APLICA")))),"")</f>
        <v/>
      </c>
      <c r="FF51" s="240" t="str">
        <f t="shared" si="135"/>
        <v/>
      </c>
      <c r="FG51" s="241">
        <f t="shared" si="136"/>
        <v>0</v>
      </c>
      <c r="FH51" s="234">
        <f t="shared" si="203"/>
        <v>0</v>
      </c>
      <c r="FI51" s="234">
        <f t="shared" si="137"/>
        <v>0</v>
      </c>
      <c r="FJ51" s="234">
        <f t="shared" si="204"/>
        <v>0</v>
      </c>
      <c r="FK51" s="242">
        <f t="shared" si="205"/>
        <v>0</v>
      </c>
      <c r="FM51" s="234">
        <f t="shared" si="206"/>
        <v>39</v>
      </c>
      <c r="FN51" s="235" t="str">
        <f t="shared" si="138"/>
        <v/>
      </c>
      <c r="FO51" s="236" t="str">
        <f>IFERROR(+VLOOKUP(FN51,'Referencia Parámetros'!$A$2:$B$18,2),"")</f>
        <v/>
      </c>
      <c r="FP51" s="1"/>
      <c r="FQ51" s="1"/>
      <c r="FR51" s="136" t="str">
        <f t="shared" si="267"/>
        <v>Completar</v>
      </c>
      <c r="FS51" s="134"/>
      <c r="FT51" s="134"/>
      <c r="FU51" s="134"/>
      <c r="FV51" s="136" t="str">
        <f t="shared" si="268"/>
        <v>Completar</v>
      </c>
      <c r="FW51" s="137" t="str">
        <f t="shared" si="269"/>
        <v>Completar</v>
      </c>
      <c r="FX51" s="137" t="str">
        <f t="shared" si="270"/>
        <v>Completar</v>
      </c>
      <c r="FY51" s="135"/>
      <c r="FZ51" s="136" t="str">
        <f t="shared" si="271"/>
        <v>Completar</v>
      </c>
      <c r="GA51" s="237">
        <f t="shared" si="207"/>
        <v>0</v>
      </c>
      <c r="GB51" s="238">
        <f t="shared" si="208"/>
        <v>0</v>
      </c>
      <c r="GC51" s="239" t="e">
        <f>IF(GB51&gt;20*FO51,'Referencia Parámetros'!$D$20,IF(GB51&gt;10*FO51,'Referencia Parámetros'!$D$21,IF(GB51&gt;5*FO51,'Referencia Parámetros'!$D$22, IF(GB51&gt;1,'Referencia Parámetros'!$D$23,"NO APLICA"))))</f>
        <v>#VALUE!</v>
      </c>
      <c r="GD51" s="240" t="e">
        <f t="shared" si="209"/>
        <v>#VALUE!</v>
      </c>
      <c r="GE51" s="241">
        <f t="shared" si="141"/>
        <v>0</v>
      </c>
      <c r="GF51" s="234">
        <f t="shared" si="210"/>
        <v>0</v>
      </c>
      <c r="GG51" s="234">
        <f t="shared" si="142"/>
        <v>0</v>
      </c>
      <c r="GH51" s="234">
        <f t="shared" si="211"/>
        <v>0</v>
      </c>
      <c r="GI51" s="242">
        <f t="shared" si="212"/>
        <v>0</v>
      </c>
      <c r="GK51" s="234">
        <f t="shared" si="213"/>
        <v>39</v>
      </c>
      <c r="GL51" s="235" t="str">
        <f t="shared" si="143"/>
        <v/>
      </c>
      <c r="GM51" s="236" t="str">
        <f>IFERROR(+VLOOKUP(GL51,'Referencia Parámetros'!$A$2:$B$18,2),"")</f>
        <v/>
      </c>
      <c r="GN51" s="1"/>
      <c r="GO51" s="1"/>
      <c r="GP51" s="136" t="str">
        <f t="shared" si="272"/>
        <v>Completar</v>
      </c>
      <c r="GQ51" s="134"/>
      <c r="GR51" s="134"/>
      <c r="GS51" s="134"/>
      <c r="GT51" s="136" t="str">
        <f t="shared" si="273"/>
        <v>Completar</v>
      </c>
      <c r="GU51" s="137" t="str">
        <f t="shared" si="274"/>
        <v>Completar</v>
      </c>
      <c r="GV51" s="137" t="str">
        <f t="shared" si="275"/>
        <v>Completar</v>
      </c>
      <c r="GW51" s="135"/>
      <c r="GX51" s="136" t="str">
        <f t="shared" si="276"/>
        <v>Completar</v>
      </c>
      <c r="GY51" s="237">
        <f t="shared" si="214"/>
        <v>0</v>
      </c>
      <c r="GZ51" s="238">
        <f t="shared" si="215"/>
        <v>0</v>
      </c>
      <c r="HA51" s="239" t="str">
        <f>IFERROR(IF(GZ51&gt;20*GM51,'Referencia Parámetros'!$D$20,IF(GZ51&gt;10*GM51,'Referencia Parámetros'!$D$21,IF(GZ51&gt;5*GM51,'Referencia Parámetros'!$D$22, IF(GZ51&gt;1,'Referencia Parámetros'!$D$23,"NO APLICA")))),"")</f>
        <v/>
      </c>
      <c r="HB51" s="240" t="str">
        <f t="shared" si="145"/>
        <v/>
      </c>
      <c r="HC51" s="241">
        <f t="shared" si="146"/>
        <v>0</v>
      </c>
      <c r="HD51" s="234">
        <f t="shared" si="216"/>
        <v>0</v>
      </c>
      <c r="HE51" s="234">
        <f t="shared" si="147"/>
        <v>0</v>
      </c>
      <c r="HF51" s="234">
        <f t="shared" si="217"/>
        <v>0</v>
      </c>
      <c r="HG51" s="242">
        <f t="shared" si="218"/>
        <v>0</v>
      </c>
      <c r="HI51" s="234">
        <f t="shared" si="219"/>
        <v>39</v>
      </c>
      <c r="HJ51" s="235" t="str">
        <f t="shared" si="148"/>
        <v/>
      </c>
      <c r="HK51" s="236" t="str">
        <f>IFERROR(+VLOOKUP(HJ51,'Referencia Parámetros'!$A$2:$B$18,2),"")</f>
        <v/>
      </c>
      <c r="HL51" s="1"/>
      <c r="HM51" s="1"/>
      <c r="HN51" s="136" t="str">
        <f t="shared" si="277"/>
        <v>Completar</v>
      </c>
      <c r="HO51" s="134"/>
      <c r="HP51" s="134"/>
      <c r="HQ51" s="134"/>
      <c r="HR51" s="136" t="str">
        <f t="shared" si="278"/>
        <v>Completar</v>
      </c>
      <c r="HS51" s="137" t="str">
        <f t="shared" si="279"/>
        <v>Completar</v>
      </c>
      <c r="HT51" s="137" t="str">
        <f t="shared" si="280"/>
        <v>Completar</v>
      </c>
      <c r="HU51" s="135"/>
      <c r="HV51" s="136" t="str">
        <f t="shared" si="281"/>
        <v>Completar</v>
      </c>
      <c r="HW51" s="237">
        <f t="shared" si="220"/>
        <v>0</v>
      </c>
      <c r="HX51" s="238">
        <f t="shared" si="221"/>
        <v>0</v>
      </c>
      <c r="HY51" s="239" t="str">
        <f>IFERROR(IF(HX51&gt;20*HK51,'Referencia Parámetros'!$D$20,IF(HX51&gt;10*HK51,'Referencia Parámetros'!$D$21,IF(HX51&gt;5*HK51,'Referencia Parámetros'!$D$22, IF(HX51&gt;1,'Referencia Parámetros'!$D$23,"NO APLICA")))),"")</f>
        <v/>
      </c>
      <c r="HZ51" s="240" t="str">
        <f t="shared" si="150"/>
        <v/>
      </c>
      <c r="IA51" s="241">
        <f t="shared" si="151"/>
        <v>0</v>
      </c>
      <c r="IB51" s="234">
        <f t="shared" si="222"/>
        <v>0</v>
      </c>
      <c r="IC51" s="234">
        <f t="shared" si="152"/>
        <v>0</v>
      </c>
      <c r="ID51" s="234">
        <f t="shared" si="223"/>
        <v>0</v>
      </c>
      <c r="IE51" s="242">
        <f t="shared" si="224"/>
        <v>0</v>
      </c>
      <c r="IG51" s="234">
        <f t="shared" si="225"/>
        <v>39</v>
      </c>
      <c r="IH51" s="235" t="str">
        <f t="shared" si="153"/>
        <v/>
      </c>
      <c r="II51" s="236" t="str">
        <f>IFERROR(+VLOOKUP(IH51,'Referencia Parámetros'!$A$2:$B$18,2),"")</f>
        <v/>
      </c>
      <c r="IJ51" s="1"/>
      <c r="IK51" s="1"/>
      <c r="IL51" s="136" t="str">
        <f t="shared" si="282"/>
        <v>Completar</v>
      </c>
      <c r="IM51" s="134"/>
      <c r="IN51" s="134"/>
      <c r="IO51" s="134"/>
      <c r="IP51" s="136" t="str">
        <f t="shared" si="283"/>
        <v>Completar</v>
      </c>
      <c r="IQ51" s="137" t="str">
        <f t="shared" si="284"/>
        <v>Completar</v>
      </c>
      <c r="IR51" s="137" t="str">
        <f t="shared" si="285"/>
        <v>Completar</v>
      </c>
      <c r="IS51" s="135"/>
      <c r="IT51" s="136" t="str">
        <f t="shared" si="286"/>
        <v>Completar</v>
      </c>
      <c r="IU51" s="237">
        <f t="shared" si="226"/>
        <v>0</v>
      </c>
      <c r="IV51" s="238">
        <f t="shared" si="227"/>
        <v>0</v>
      </c>
      <c r="IW51" s="239" t="str">
        <f>IFERROR(IF(IV51&gt;20*II51,'Referencia Parámetros'!$D$20,IF(IV51&gt;10*II51,'Referencia Parámetros'!$D$21,IF(IV51&gt;5*II51,'Referencia Parámetros'!$D$22, IF(IV51&gt;1,'Referencia Parámetros'!$D$23,"NO APLICA")))),"")</f>
        <v/>
      </c>
      <c r="IX51" s="240" t="str">
        <f t="shared" si="155"/>
        <v/>
      </c>
      <c r="IY51" s="241">
        <f t="shared" si="156"/>
        <v>0</v>
      </c>
      <c r="IZ51" s="234">
        <f t="shared" si="228"/>
        <v>0</v>
      </c>
      <c r="JA51" s="234">
        <f t="shared" si="157"/>
        <v>0</v>
      </c>
      <c r="JB51" s="234">
        <f t="shared" si="229"/>
        <v>0</v>
      </c>
      <c r="JC51" s="242">
        <f t="shared" si="230"/>
        <v>0</v>
      </c>
      <c r="JD51" s="198"/>
      <c r="JE51" s="234">
        <f t="shared" si="231"/>
        <v>39</v>
      </c>
      <c r="JF51" s="235" t="str">
        <f t="shared" si="158"/>
        <v/>
      </c>
      <c r="JG51" s="236" t="str">
        <f>IFERROR(+VLOOKUP(JF51,'Referencia Parámetros'!$A$2:$B$18,2),"")</f>
        <v/>
      </c>
      <c r="JH51" s="1"/>
      <c r="JI51" s="1"/>
      <c r="JJ51" s="136" t="str">
        <f t="shared" si="287"/>
        <v>Completar</v>
      </c>
      <c r="JK51" s="134"/>
      <c r="JL51" s="134"/>
      <c r="JM51" s="134"/>
      <c r="JN51" s="136" t="str">
        <f t="shared" si="288"/>
        <v>Completar</v>
      </c>
      <c r="JO51" s="137" t="str">
        <f t="shared" si="289"/>
        <v>Completar</v>
      </c>
      <c r="JP51" s="137" t="str">
        <f t="shared" si="290"/>
        <v>Completar</v>
      </c>
      <c r="JQ51" s="135"/>
      <c r="JR51" s="136" t="str">
        <f t="shared" si="291"/>
        <v>Completar</v>
      </c>
      <c r="JS51" s="237">
        <f t="shared" si="232"/>
        <v>0</v>
      </c>
      <c r="JT51" s="238">
        <f t="shared" si="233"/>
        <v>0</v>
      </c>
      <c r="JU51" s="239" t="str">
        <f>IFERROR(IF(JT51&gt;20*JG51,'Referencia Parámetros'!$D$20,IF(JT51&gt;10*JG51,'Referencia Parámetros'!$D$21,IF(JT51&gt;5*JG51,'Referencia Parámetros'!$D$22, IF(JT51&gt;1,'Referencia Parámetros'!$D$23,"NO APLICA")))),"")</f>
        <v/>
      </c>
      <c r="JV51" s="240" t="str">
        <f t="shared" si="160"/>
        <v/>
      </c>
      <c r="JW51" s="241">
        <f t="shared" si="161"/>
        <v>0</v>
      </c>
      <c r="JX51" s="234">
        <f t="shared" si="234"/>
        <v>0</v>
      </c>
      <c r="JY51" s="234">
        <f t="shared" si="162"/>
        <v>0</v>
      </c>
      <c r="JZ51" s="234">
        <f t="shared" si="235"/>
        <v>0</v>
      </c>
      <c r="KA51" s="242">
        <f t="shared" si="236"/>
        <v>0</v>
      </c>
      <c r="LN51" s="244">
        <v>2</v>
      </c>
    </row>
    <row r="52" spans="1:326" x14ac:dyDescent="0.25">
      <c r="A52" s="234">
        <f t="shared" si="163"/>
        <v>40</v>
      </c>
      <c r="B52" s="235" t="str">
        <f t="shared" si="164"/>
        <v/>
      </c>
      <c r="C52" s="236" t="str">
        <f>+IFERROR(VLOOKUP(B52,'Referencia Parámetros'!$A$2:$B$18,2),"")</f>
        <v/>
      </c>
      <c r="D52" s="1"/>
      <c r="E52" s="1"/>
      <c r="F52" s="136" t="str">
        <f>IFERROR(+VLOOKUP(D52,'Año 2'!JH$13:JJ$112,3,FALSE),"Completar")</f>
        <v>Completar</v>
      </c>
      <c r="G52" s="134"/>
      <c r="H52" s="134"/>
      <c r="I52" s="134"/>
      <c r="J52" s="136" t="str">
        <f>+IFERROR(VLOOKUP(D52,'Año 2'!JH$13:JR$112,7,0),"Completar")</f>
        <v>Completar</v>
      </c>
      <c r="K52" s="137" t="str">
        <f>IFERROR(VLOOKUP(D52,'Año 2'!JH$13:JR$112,8,FALSE),"Completar")</f>
        <v>Completar</v>
      </c>
      <c r="L52" s="137" t="str">
        <f>IFERROR(VLOOKUP(D52,'Año 2'!JH$13:JR$112,9,FALSE),"Completar")</f>
        <v>Completar</v>
      </c>
      <c r="M52" s="135"/>
      <c r="N52" s="136" t="str">
        <f>IFERROR(VLOOKUP(D52,'Año 2'!JH$13:JR$112,11,FALSE),"Completar")</f>
        <v>Completar</v>
      </c>
      <c r="O52" s="237">
        <f t="shared" si="165"/>
        <v>0</v>
      </c>
      <c r="P52" s="238">
        <f t="shared" si="166"/>
        <v>0</v>
      </c>
      <c r="Q52" s="239" t="str">
        <f>IFERROR(IF(P52&gt;20*C52,'Referencia Parámetros'!$D$20,IF(P52&gt;10*C52,'Referencia Parámetros'!$D$21,IF(P52&gt;5*C52,'Referencia Parámetros'!$D$22, IF(P52&gt;1,'Referencia Parámetros'!$D$23,"NO APLICA")))),"")</f>
        <v/>
      </c>
      <c r="R52" s="240" t="str">
        <f t="shared" si="105"/>
        <v/>
      </c>
      <c r="S52" s="241">
        <f t="shared" si="106"/>
        <v>0</v>
      </c>
      <c r="T52" s="234">
        <f t="shared" si="167"/>
        <v>0</v>
      </c>
      <c r="U52" s="234">
        <f t="shared" si="107"/>
        <v>0</v>
      </c>
      <c r="V52" s="234">
        <f t="shared" si="168"/>
        <v>0</v>
      </c>
      <c r="W52" s="242">
        <f t="shared" si="169"/>
        <v>0</v>
      </c>
      <c r="Y52" s="234">
        <f t="shared" si="170"/>
        <v>40</v>
      </c>
      <c r="Z52" s="235" t="str">
        <f t="shared" si="108"/>
        <v/>
      </c>
      <c r="AA52" s="236" t="str">
        <f>IFERROR(+VLOOKUP(Z52,'Referencia Parámetros'!$A$2:$B$18,2),"")</f>
        <v/>
      </c>
      <c r="AB52" s="1"/>
      <c r="AC52" s="1"/>
      <c r="AD52" s="136" t="str">
        <f t="shared" si="237"/>
        <v>Completar</v>
      </c>
      <c r="AE52" s="134"/>
      <c r="AF52" s="134"/>
      <c r="AG52" s="134"/>
      <c r="AH52" s="136" t="str">
        <f t="shared" si="238"/>
        <v>Completar</v>
      </c>
      <c r="AI52" s="137" t="str">
        <f t="shared" si="239"/>
        <v>Completar</v>
      </c>
      <c r="AJ52" s="137" t="str">
        <f t="shared" si="240"/>
        <v>Completar</v>
      </c>
      <c r="AK52" s="135"/>
      <c r="AL52" s="136" t="str">
        <f t="shared" si="241"/>
        <v>Completar</v>
      </c>
      <c r="AM52" s="237">
        <f t="shared" si="171"/>
        <v>0</v>
      </c>
      <c r="AN52" s="238">
        <f t="shared" si="172"/>
        <v>0</v>
      </c>
      <c r="AO52" s="239" t="str">
        <f>IFERROR(IF(AN52&gt;20*AA52,'Referencia Parámetros'!$D$20,IF(AN52&gt;10*AA52,'Referencia Parámetros'!$D$21,IF(AN52&gt;5*AA52,'Referencia Parámetros'!$D$22, IF(AN52&gt;1,'Referencia Parámetros'!$D$23,"NO APLICA")))),"")</f>
        <v/>
      </c>
      <c r="AP52" s="240" t="str">
        <f t="shared" si="110"/>
        <v/>
      </c>
      <c r="AQ52" s="241">
        <f t="shared" si="111"/>
        <v>0</v>
      </c>
      <c r="AR52" s="234">
        <f t="shared" si="173"/>
        <v>0</v>
      </c>
      <c r="AS52" s="234">
        <f t="shared" si="112"/>
        <v>0</v>
      </c>
      <c r="AT52" s="234">
        <f t="shared" si="174"/>
        <v>0</v>
      </c>
      <c r="AU52" s="242">
        <f t="shared" si="175"/>
        <v>0</v>
      </c>
      <c r="AW52" s="234">
        <f t="shared" si="176"/>
        <v>40</v>
      </c>
      <c r="AX52" s="235" t="str">
        <f t="shared" si="113"/>
        <v/>
      </c>
      <c r="AY52" s="236" t="str">
        <f>IFERROR(+VLOOKUP(AX52,'Referencia Parámetros'!$A$2:$B$18,2),"")</f>
        <v/>
      </c>
      <c r="AZ52" s="1"/>
      <c r="BA52" s="1"/>
      <c r="BB52" s="136" t="str">
        <f t="shared" si="242"/>
        <v>Completar</v>
      </c>
      <c r="BC52" s="134"/>
      <c r="BD52" s="134"/>
      <c r="BE52" s="134"/>
      <c r="BF52" s="136" t="str">
        <f t="shared" si="243"/>
        <v>Completar</v>
      </c>
      <c r="BG52" s="137" t="str">
        <f t="shared" si="244"/>
        <v>Completar</v>
      </c>
      <c r="BH52" s="137" t="str">
        <f t="shared" si="245"/>
        <v>Completar</v>
      </c>
      <c r="BI52" s="135"/>
      <c r="BJ52" s="136" t="str">
        <f t="shared" si="246"/>
        <v>Completar</v>
      </c>
      <c r="BK52" s="237">
        <f t="shared" si="177"/>
        <v>0</v>
      </c>
      <c r="BL52" s="238">
        <f t="shared" si="178"/>
        <v>0</v>
      </c>
      <c r="BM52" s="239" t="str">
        <f>IFERROR(IF(BL52&gt;20*AY52,'Referencia Parámetros'!$D$20,IF(BL52&gt;10*AY52,'Referencia Parámetros'!$D$21,IF(BL52&gt;5*AY52,'Referencia Parámetros'!$D$22, IF(BL52&gt;1,'Referencia Parámetros'!$D$23,"NO APLICA")))),"")</f>
        <v/>
      </c>
      <c r="BN52" s="240" t="str">
        <f t="shared" si="115"/>
        <v/>
      </c>
      <c r="BO52" s="241">
        <f t="shared" si="116"/>
        <v>0</v>
      </c>
      <c r="BP52" s="234">
        <f t="shared" si="179"/>
        <v>0</v>
      </c>
      <c r="BQ52" s="234">
        <f t="shared" si="117"/>
        <v>0</v>
      </c>
      <c r="BR52" s="234">
        <f t="shared" si="180"/>
        <v>0</v>
      </c>
      <c r="BS52" s="242">
        <f t="shared" si="181"/>
        <v>0</v>
      </c>
      <c r="BU52" s="234">
        <f t="shared" si="182"/>
        <v>40</v>
      </c>
      <c r="BV52" s="235" t="str">
        <f t="shared" si="118"/>
        <v/>
      </c>
      <c r="BW52" s="236" t="str">
        <f>IFERROR(+VLOOKUP(BV52,'Referencia Parámetros'!$A$2:$B$18,2),"")</f>
        <v/>
      </c>
      <c r="BX52" s="1"/>
      <c r="BY52" s="1"/>
      <c r="BZ52" s="136" t="str">
        <f t="shared" si="247"/>
        <v>Completar</v>
      </c>
      <c r="CA52" s="134"/>
      <c r="CB52" s="134"/>
      <c r="CC52" s="134"/>
      <c r="CD52" s="136" t="str">
        <f t="shared" si="248"/>
        <v>Completar</v>
      </c>
      <c r="CE52" s="137" t="str">
        <f t="shared" si="249"/>
        <v>Completar</v>
      </c>
      <c r="CF52" s="137" t="str">
        <f t="shared" si="250"/>
        <v>Completar</v>
      </c>
      <c r="CG52" s="135"/>
      <c r="CH52" s="136" t="str">
        <f t="shared" si="251"/>
        <v>Completar</v>
      </c>
      <c r="CI52" s="237">
        <f t="shared" si="183"/>
        <v>0</v>
      </c>
      <c r="CJ52" s="238">
        <f t="shared" si="184"/>
        <v>0</v>
      </c>
      <c r="CK52" s="239" t="str">
        <f>IFERROR(IF(CJ52&gt;20*BW52,'Referencia Parámetros'!$D$20,IF(CJ52&gt;10*BW52,'Referencia Parámetros'!$D$21,IF(CJ52&gt;5*BW52,'Referencia Parámetros'!$D$22, IF(CJ52&gt;1,'Referencia Parámetros'!$D$23,"NO APLICA")))),"")</f>
        <v/>
      </c>
      <c r="CL52" s="240" t="str">
        <f t="shared" si="120"/>
        <v/>
      </c>
      <c r="CM52" s="241">
        <f t="shared" si="121"/>
        <v>0</v>
      </c>
      <c r="CN52" s="234">
        <f t="shared" si="185"/>
        <v>0</v>
      </c>
      <c r="CO52" s="234">
        <f t="shared" si="122"/>
        <v>0</v>
      </c>
      <c r="CP52" s="234">
        <f t="shared" si="186"/>
        <v>0</v>
      </c>
      <c r="CQ52" s="242">
        <f t="shared" si="187"/>
        <v>0</v>
      </c>
      <c r="CS52" s="234">
        <f t="shared" si="188"/>
        <v>40</v>
      </c>
      <c r="CT52" s="235" t="str">
        <f t="shared" si="123"/>
        <v/>
      </c>
      <c r="CU52" s="236" t="str">
        <f>IFERROR(+VLOOKUP(CT52,'Referencia Parámetros'!$A$2:$B$18,2),"")</f>
        <v/>
      </c>
      <c r="CV52" s="1"/>
      <c r="CW52" s="1"/>
      <c r="CX52" s="136" t="str">
        <f t="shared" si="252"/>
        <v>Completar</v>
      </c>
      <c r="CY52" s="134"/>
      <c r="CZ52" s="134"/>
      <c r="DA52" s="134"/>
      <c r="DB52" s="136" t="str">
        <f t="shared" si="253"/>
        <v>Completar</v>
      </c>
      <c r="DC52" s="137" t="str">
        <f t="shared" si="254"/>
        <v>Completar</v>
      </c>
      <c r="DD52" s="137" t="str">
        <f t="shared" si="255"/>
        <v>Completar</v>
      </c>
      <c r="DE52" s="135"/>
      <c r="DF52" s="136" t="str">
        <f t="shared" si="256"/>
        <v>Completar</v>
      </c>
      <c r="DG52" s="237">
        <f t="shared" si="189"/>
        <v>0</v>
      </c>
      <c r="DH52" s="238">
        <f t="shared" si="190"/>
        <v>0</v>
      </c>
      <c r="DI52" s="239" t="str">
        <f>IFERROR(IF(DH52&gt;20*CU52,'Referencia Parámetros'!$D$20,IF(DH52&gt;10*CU52,'Referencia Parámetros'!$D$21,IF(DH52&gt;5*CU52,'Referencia Parámetros'!$D$22, IF(DH52&gt;1,'Referencia Parámetros'!$D$23,"NO APLICA")))),"")</f>
        <v/>
      </c>
      <c r="DJ52" s="240" t="str">
        <f t="shared" si="125"/>
        <v/>
      </c>
      <c r="DK52" s="241">
        <f t="shared" si="126"/>
        <v>0</v>
      </c>
      <c r="DL52" s="234">
        <f t="shared" si="191"/>
        <v>0</v>
      </c>
      <c r="DM52" s="234">
        <f t="shared" si="127"/>
        <v>0</v>
      </c>
      <c r="DN52" s="234">
        <f t="shared" si="192"/>
        <v>0</v>
      </c>
      <c r="DO52" s="242">
        <f t="shared" si="193"/>
        <v>0</v>
      </c>
      <c r="DQ52" s="234">
        <f t="shared" si="194"/>
        <v>40</v>
      </c>
      <c r="DR52" s="235" t="str">
        <f t="shared" si="128"/>
        <v/>
      </c>
      <c r="DS52" s="236" t="str">
        <f>IFERROR(+VLOOKUP(DR52,'Referencia Parámetros'!$A$2:$B$18,2),"")</f>
        <v/>
      </c>
      <c r="DT52" s="1"/>
      <c r="DU52" s="1"/>
      <c r="DV52" s="136" t="str">
        <f t="shared" si="257"/>
        <v>Completar</v>
      </c>
      <c r="DW52" s="134"/>
      <c r="DX52" s="134"/>
      <c r="DY52" s="134"/>
      <c r="DZ52" s="136" t="str">
        <f t="shared" si="258"/>
        <v>Completar</v>
      </c>
      <c r="EA52" s="137" t="str">
        <f t="shared" si="259"/>
        <v>Completar</v>
      </c>
      <c r="EB52" s="137" t="str">
        <f t="shared" si="260"/>
        <v>Completar</v>
      </c>
      <c r="EC52" s="135"/>
      <c r="ED52" s="136" t="str">
        <f t="shared" si="261"/>
        <v>Completar</v>
      </c>
      <c r="EE52" s="237">
        <f t="shared" si="195"/>
        <v>0</v>
      </c>
      <c r="EF52" s="238">
        <f t="shared" si="196"/>
        <v>0</v>
      </c>
      <c r="EG52" s="239" t="str">
        <f>IFERROR(IF(EF52&gt;20*DS52,'Referencia Parámetros'!$D$20,IF(EF52&gt;10*DS52,'Referencia Parámetros'!$D$21,IF(EF52&gt;5*DS52,'Referencia Parámetros'!$D$22, IF(EF52&gt;1,'Referencia Parámetros'!$D$23,"NO APLICA")))),"")</f>
        <v/>
      </c>
      <c r="EH52" s="240" t="str">
        <f t="shared" si="130"/>
        <v/>
      </c>
      <c r="EI52" s="241">
        <f t="shared" si="131"/>
        <v>0</v>
      </c>
      <c r="EJ52" s="234">
        <f t="shared" si="197"/>
        <v>0</v>
      </c>
      <c r="EK52" s="234">
        <f t="shared" si="132"/>
        <v>0</v>
      </c>
      <c r="EL52" s="234">
        <f t="shared" si="198"/>
        <v>0</v>
      </c>
      <c r="EM52" s="242">
        <f t="shared" si="199"/>
        <v>0</v>
      </c>
      <c r="EO52" s="234">
        <f t="shared" si="200"/>
        <v>40</v>
      </c>
      <c r="EP52" s="235" t="str">
        <f t="shared" si="133"/>
        <v/>
      </c>
      <c r="EQ52" s="236" t="str">
        <f>IFERROR(+VLOOKUP(EP52,'Referencia Parámetros'!$A$2:$B$18,2),"")</f>
        <v/>
      </c>
      <c r="ER52" s="1"/>
      <c r="ES52" s="1"/>
      <c r="ET52" s="136" t="str">
        <f t="shared" si="262"/>
        <v>Completar</v>
      </c>
      <c r="EU52" s="134"/>
      <c r="EV52" s="134"/>
      <c r="EW52" s="134"/>
      <c r="EX52" s="136" t="str">
        <f t="shared" si="263"/>
        <v>Completar</v>
      </c>
      <c r="EY52" s="137" t="str">
        <f t="shared" si="264"/>
        <v>Completar</v>
      </c>
      <c r="EZ52" s="137" t="str">
        <f t="shared" si="265"/>
        <v>Completar</v>
      </c>
      <c r="FA52" s="135"/>
      <c r="FB52" s="136" t="str">
        <f t="shared" si="266"/>
        <v>Completar</v>
      </c>
      <c r="FC52" s="237">
        <f t="shared" si="201"/>
        <v>0</v>
      </c>
      <c r="FD52" s="238">
        <f t="shared" si="202"/>
        <v>0</v>
      </c>
      <c r="FE52" s="239" t="str">
        <f>IFERROR(IF(FD52&gt;20*EQ52,'Referencia Parámetros'!$D$20,IF(FD52&gt;10*EQ52,'Referencia Parámetros'!$D$21,IF(FD52&gt;5*EQ52,'Referencia Parámetros'!$D$22, IF(FD52&gt;1,'Referencia Parámetros'!$D$23,"NO APLICA")))),"")</f>
        <v/>
      </c>
      <c r="FF52" s="240" t="str">
        <f t="shared" si="135"/>
        <v/>
      </c>
      <c r="FG52" s="241">
        <f t="shared" si="136"/>
        <v>0</v>
      </c>
      <c r="FH52" s="234">
        <f t="shared" si="203"/>
        <v>0</v>
      </c>
      <c r="FI52" s="234">
        <f t="shared" si="137"/>
        <v>0</v>
      </c>
      <c r="FJ52" s="234">
        <f t="shared" si="204"/>
        <v>0</v>
      </c>
      <c r="FK52" s="242">
        <f t="shared" si="205"/>
        <v>0</v>
      </c>
      <c r="FM52" s="234">
        <f t="shared" si="206"/>
        <v>40</v>
      </c>
      <c r="FN52" s="235" t="str">
        <f t="shared" si="138"/>
        <v/>
      </c>
      <c r="FO52" s="236" t="str">
        <f>IFERROR(+VLOOKUP(FN52,'Referencia Parámetros'!$A$2:$B$18,2),"")</f>
        <v/>
      </c>
      <c r="FP52" s="1"/>
      <c r="FQ52" s="1"/>
      <c r="FR52" s="136" t="str">
        <f t="shared" si="267"/>
        <v>Completar</v>
      </c>
      <c r="FS52" s="134"/>
      <c r="FT52" s="134"/>
      <c r="FU52" s="134"/>
      <c r="FV52" s="136" t="str">
        <f t="shared" si="268"/>
        <v>Completar</v>
      </c>
      <c r="FW52" s="137" t="str">
        <f t="shared" si="269"/>
        <v>Completar</v>
      </c>
      <c r="FX52" s="137" t="str">
        <f t="shared" si="270"/>
        <v>Completar</v>
      </c>
      <c r="FY52" s="135"/>
      <c r="FZ52" s="136" t="str">
        <f t="shared" si="271"/>
        <v>Completar</v>
      </c>
      <c r="GA52" s="237">
        <f t="shared" si="207"/>
        <v>0</v>
      </c>
      <c r="GB52" s="238">
        <f t="shared" si="208"/>
        <v>0</v>
      </c>
      <c r="GC52" s="239" t="e">
        <f>IF(GB52&gt;20*FO52,'Referencia Parámetros'!$D$20,IF(GB52&gt;10*FO52,'Referencia Parámetros'!$D$21,IF(GB52&gt;5*FO52,'Referencia Parámetros'!$D$22, IF(GB52&gt;1,'Referencia Parámetros'!$D$23,"NO APLICA"))))</f>
        <v>#VALUE!</v>
      </c>
      <c r="GD52" s="240" t="e">
        <f t="shared" si="209"/>
        <v>#VALUE!</v>
      </c>
      <c r="GE52" s="241">
        <f t="shared" si="141"/>
        <v>0</v>
      </c>
      <c r="GF52" s="234">
        <f t="shared" si="210"/>
        <v>0</v>
      </c>
      <c r="GG52" s="234">
        <f t="shared" si="142"/>
        <v>0</v>
      </c>
      <c r="GH52" s="234">
        <f t="shared" si="211"/>
        <v>0</v>
      </c>
      <c r="GI52" s="242">
        <f t="shared" si="212"/>
        <v>0</v>
      </c>
      <c r="GK52" s="234">
        <f t="shared" si="213"/>
        <v>40</v>
      </c>
      <c r="GL52" s="235" t="str">
        <f t="shared" si="143"/>
        <v/>
      </c>
      <c r="GM52" s="236" t="str">
        <f>IFERROR(+VLOOKUP(GL52,'Referencia Parámetros'!$A$2:$B$18,2),"")</f>
        <v/>
      </c>
      <c r="GN52" s="1"/>
      <c r="GO52" s="1"/>
      <c r="GP52" s="136" t="str">
        <f t="shared" si="272"/>
        <v>Completar</v>
      </c>
      <c r="GQ52" s="134"/>
      <c r="GR52" s="134"/>
      <c r="GS52" s="134"/>
      <c r="GT52" s="136" t="str">
        <f t="shared" si="273"/>
        <v>Completar</v>
      </c>
      <c r="GU52" s="137" t="str">
        <f t="shared" si="274"/>
        <v>Completar</v>
      </c>
      <c r="GV52" s="137" t="str">
        <f t="shared" si="275"/>
        <v>Completar</v>
      </c>
      <c r="GW52" s="135"/>
      <c r="GX52" s="136" t="str">
        <f t="shared" si="276"/>
        <v>Completar</v>
      </c>
      <c r="GY52" s="237">
        <f t="shared" si="214"/>
        <v>0</v>
      </c>
      <c r="GZ52" s="238">
        <f t="shared" si="215"/>
        <v>0</v>
      </c>
      <c r="HA52" s="239" t="str">
        <f>IFERROR(IF(GZ52&gt;20*GM52,'Referencia Parámetros'!$D$20,IF(GZ52&gt;10*GM52,'Referencia Parámetros'!$D$21,IF(GZ52&gt;5*GM52,'Referencia Parámetros'!$D$22, IF(GZ52&gt;1,'Referencia Parámetros'!$D$23,"NO APLICA")))),"")</f>
        <v/>
      </c>
      <c r="HB52" s="240" t="str">
        <f t="shared" si="145"/>
        <v/>
      </c>
      <c r="HC52" s="241">
        <f t="shared" si="146"/>
        <v>0</v>
      </c>
      <c r="HD52" s="234">
        <f t="shared" si="216"/>
        <v>0</v>
      </c>
      <c r="HE52" s="234">
        <f t="shared" si="147"/>
        <v>0</v>
      </c>
      <c r="HF52" s="234">
        <f t="shared" si="217"/>
        <v>0</v>
      </c>
      <c r="HG52" s="242">
        <f t="shared" si="218"/>
        <v>0</v>
      </c>
      <c r="HI52" s="234">
        <f t="shared" si="219"/>
        <v>40</v>
      </c>
      <c r="HJ52" s="235" t="str">
        <f t="shared" si="148"/>
        <v/>
      </c>
      <c r="HK52" s="236" t="str">
        <f>IFERROR(+VLOOKUP(HJ52,'Referencia Parámetros'!$A$2:$B$18,2),"")</f>
        <v/>
      </c>
      <c r="HL52" s="1"/>
      <c r="HM52" s="1"/>
      <c r="HN52" s="136" t="str">
        <f t="shared" si="277"/>
        <v>Completar</v>
      </c>
      <c r="HO52" s="134"/>
      <c r="HP52" s="134"/>
      <c r="HQ52" s="134"/>
      <c r="HR52" s="136" t="str">
        <f t="shared" si="278"/>
        <v>Completar</v>
      </c>
      <c r="HS52" s="137" t="str">
        <f t="shared" si="279"/>
        <v>Completar</v>
      </c>
      <c r="HT52" s="137" t="str">
        <f t="shared" si="280"/>
        <v>Completar</v>
      </c>
      <c r="HU52" s="135"/>
      <c r="HV52" s="136" t="str">
        <f t="shared" si="281"/>
        <v>Completar</v>
      </c>
      <c r="HW52" s="237">
        <f t="shared" si="220"/>
        <v>0</v>
      </c>
      <c r="HX52" s="238">
        <f t="shared" si="221"/>
        <v>0</v>
      </c>
      <c r="HY52" s="239" t="str">
        <f>IFERROR(IF(HX52&gt;20*HK52,'Referencia Parámetros'!$D$20,IF(HX52&gt;10*HK52,'Referencia Parámetros'!$D$21,IF(HX52&gt;5*HK52,'Referencia Parámetros'!$D$22, IF(HX52&gt;1,'Referencia Parámetros'!$D$23,"NO APLICA")))),"")</f>
        <v/>
      </c>
      <c r="HZ52" s="240" t="str">
        <f t="shared" si="150"/>
        <v/>
      </c>
      <c r="IA52" s="241">
        <f t="shared" si="151"/>
        <v>0</v>
      </c>
      <c r="IB52" s="234">
        <f t="shared" si="222"/>
        <v>0</v>
      </c>
      <c r="IC52" s="234">
        <f t="shared" si="152"/>
        <v>0</v>
      </c>
      <c r="ID52" s="234">
        <f t="shared" si="223"/>
        <v>0</v>
      </c>
      <c r="IE52" s="242">
        <f t="shared" si="224"/>
        <v>0</v>
      </c>
      <c r="IG52" s="234">
        <f t="shared" si="225"/>
        <v>40</v>
      </c>
      <c r="IH52" s="235" t="str">
        <f t="shared" si="153"/>
        <v/>
      </c>
      <c r="II52" s="236" t="str">
        <f>IFERROR(+VLOOKUP(IH52,'Referencia Parámetros'!$A$2:$B$18,2),"")</f>
        <v/>
      </c>
      <c r="IJ52" s="1"/>
      <c r="IK52" s="1"/>
      <c r="IL52" s="136" t="str">
        <f t="shared" si="282"/>
        <v>Completar</v>
      </c>
      <c r="IM52" s="134"/>
      <c r="IN52" s="134"/>
      <c r="IO52" s="134"/>
      <c r="IP52" s="136" t="str">
        <f t="shared" si="283"/>
        <v>Completar</v>
      </c>
      <c r="IQ52" s="137" t="str">
        <f t="shared" si="284"/>
        <v>Completar</v>
      </c>
      <c r="IR52" s="137" t="str">
        <f t="shared" si="285"/>
        <v>Completar</v>
      </c>
      <c r="IS52" s="135"/>
      <c r="IT52" s="136" t="str">
        <f t="shared" si="286"/>
        <v>Completar</v>
      </c>
      <c r="IU52" s="237">
        <f t="shared" si="226"/>
        <v>0</v>
      </c>
      <c r="IV52" s="238">
        <f t="shared" si="227"/>
        <v>0</v>
      </c>
      <c r="IW52" s="239" t="str">
        <f>IFERROR(IF(IV52&gt;20*II52,'Referencia Parámetros'!$D$20,IF(IV52&gt;10*II52,'Referencia Parámetros'!$D$21,IF(IV52&gt;5*II52,'Referencia Parámetros'!$D$22, IF(IV52&gt;1,'Referencia Parámetros'!$D$23,"NO APLICA")))),"")</f>
        <v/>
      </c>
      <c r="IX52" s="240" t="str">
        <f t="shared" si="155"/>
        <v/>
      </c>
      <c r="IY52" s="241">
        <f t="shared" si="156"/>
        <v>0</v>
      </c>
      <c r="IZ52" s="234">
        <f t="shared" si="228"/>
        <v>0</v>
      </c>
      <c r="JA52" s="234">
        <f t="shared" si="157"/>
        <v>0</v>
      </c>
      <c r="JB52" s="234">
        <f t="shared" si="229"/>
        <v>0</v>
      </c>
      <c r="JC52" s="242">
        <f t="shared" si="230"/>
        <v>0</v>
      </c>
      <c r="JD52" s="198"/>
      <c r="JE52" s="234">
        <f t="shared" si="231"/>
        <v>40</v>
      </c>
      <c r="JF52" s="235" t="str">
        <f t="shared" si="158"/>
        <v/>
      </c>
      <c r="JG52" s="236" t="str">
        <f>IFERROR(+VLOOKUP(JF52,'Referencia Parámetros'!$A$2:$B$18,2),"")</f>
        <v/>
      </c>
      <c r="JH52" s="1"/>
      <c r="JI52" s="1"/>
      <c r="JJ52" s="136" t="str">
        <f t="shared" si="287"/>
        <v>Completar</v>
      </c>
      <c r="JK52" s="134"/>
      <c r="JL52" s="134"/>
      <c r="JM52" s="134"/>
      <c r="JN52" s="136" t="str">
        <f t="shared" si="288"/>
        <v>Completar</v>
      </c>
      <c r="JO52" s="137" t="str">
        <f t="shared" si="289"/>
        <v>Completar</v>
      </c>
      <c r="JP52" s="137" t="str">
        <f t="shared" si="290"/>
        <v>Completar</v>
      </c>
      <c r="JQ52" s="135"/>
      <c r="JR52" s="136" t="str">
        <f t="shared" si="291"/>
        <v>Completar</v>
      </c>
      <c r="JS52" s="237">
        <f t="shared" si="232"/>
        <v>0</v>
      </c>
      <c r="JT52" s="238">
        <f t="shared" si="233"/>
        <v>0</v>
      </c>
      <c r="JU52" s="239" t="str">
        <f>IFERROR(IF(JT52&gt;20*JG52,'Referencia Parámetros'!$D$20,IF(JT52&gt;10*JG52,'Referencia Parámetros'!$D$21,IF(JT52&gt;5*JG52,'Referencia Parámetros'!$D$22, IF(JT52&gt;1,'Referencia Parámetros'!$D$23,"NO APLICA")))),"")</f>
        <v/>
      </c>
      <c r="JV52" s="240" t="str">
        <f t="shared" si="160"/>
        <v/>
      </c>
      <c r="JW52" s="241">
        <f t="shared" si="161"/>
        <v>0</v>
      </c>
      <c r="JX52" s="234">
        <f t="shared" si="234"/>
        <v>0</v>
      </c>
      <c r="JY52" s="234">
        <f t="shared" si="162"/>
        <v>0</v>
      </c>
      <c r="JZ52" s="234">
        <f t="shared" si="235"/>
        <v>0</v>
      </c>
      <c r="KA52" s="242">
        <f t="shared" si="236"/>
        <v>0</v>
      </c>
      <c r="LN52" s="244">
        <v>2</v>
      </c>
    </row>
    <row r="53" spans="1:326" x14ac:dyDescent="0.25">
      <c r="A53" s="234">
        <f t="shared" si="163"/>
        <v>41</v>
      </c>
      <c r="B53" s="235" t="str">
        <f t="shared" si="164"/>
        <v/>
      </c>
      <c r="C53" s="236" t="str">
        <f>+IFERROR(VLOOKUP(B53,'Referencia Parámetros'!$A$2:$B$18,2),"")</f>
        <v/>
      </c>
      <c r="D53" s="1"/>
      <c r="E53" s="1"/>
      <c r="F53" s="136" t="str">
        <f>IFERROR(+VLOOKUP(D53,'Año 2'!JH$13:JJ$112,3,FALSE),"Completar")</f>
        <v>Completar</v>
      </c>
      <c r="G53" s="134"/>
      <c r="H53" s="134"/>
      <c r="I53" s="134"/>
      <c r="J53" s="136" t="str">
        <f>+IFERROR(VLOOKUP(D53,'Año 2'!JH$13:JR$112,7,0),"Completar")</f>
        <v>Completar</v>
      </c>
      <c r="K53" s="137" t="str">
        <f>IFERROR(VLOOKUP(D53,'Año 2'!JH$13:JR$112,8,FALSE),"Completar")</f>
        <v>Completar</v>
      </c>
      <c r="L53" s="137" t="str">
        <f>IFERROR(VLOOKUP(D53,'Año 2'!JH$13:JR$112,9,FALSE),"Completar")</f>
        <v>Completar</v>
      </c>
      <c r="M53" s="135"/>
      <c r="N53" s="136" t="str">
        <f>IFERROR(VLOOKUP(D53,'Año 2'!JH$13:JR$112,11,FALSE),"Completar")</f>
        <v>Completar</v>
      </c>
      <c r="O53" s="237">
        <f t="shared" si="165"/>
        <v>0</v>
      </c>
      <c r="P53" s="238">
        <f t="shared" si="166"/>
        <v>0</v>
      </c>
      <c r="Q53" s="239" t="str">
        <f>IFERROR(IF(P53&gt;20*C53,'Referencia Parámetros'!$D$20,IF(P53&gt;10*C53,'Referencia Parámetros'!$D$21,IF(P53&gt;5*C53,'Referencia Parámetros'!$D$22, IF(P53&gt;1,'Referencia Parámetros'!$D$23,"NO APLICA")))),"")</f>
        <v/>
      </c>
      <c r="R53" s="240" t="str">
        <f t="shared" si="105"/>
        <v/>
      </c>
      <c r="S53" s="241">
        <f t="shared" si="106"/>
        <v>0</v>
      </c>
      <c r="T53" s="234">
        <f t="shared" si="167"/>
        <v>0</v>
      </c>
      <c r="U53" s="234">
        <f t="shared" si="107"/>
        <v>0</v>
      </c>
      <c r="V53" s="234">
        <f t="shared" si="168"/>
        <v>0</v>
      </c>
      <c r="W53" s="242">
        <f t="shared" si="169"/>
        <v>0</v>
      </c>
      <c r="Y53" s="234">
        <f t="shared" si="170"/>
        <v>41</v>
      </c>
      <c r="Z53" s="235" t="str">
        <f t="shared" si="108"/>
        <v/>
      </c>
      <c r="AA53" s="236" t="str">
        <f>IFERROR(+VLOOKUP(Z53,'Referencia Parámetros'!$A$2:$B$18,2),"")</f>
        <v/>
      </c>
      <c r="AB53" s="1"/>
      <c r="AC53" s="1"/>
      <c r="AD53" s="136" t="str">
        <f t="shared" si="237"/>
        <v>Completar</v>
      </c>
      <c r="AE53" s="134"/>
      <c r="AF53" s="134"/>
      <c r="AG53" s="134"/>
      <c r="AH53" s="136" t="str">
        <f t="shared" si="238"/>
        <v>Completar</v>
      </c>
      <c r="AI53" s="137" t="str">
        <f t="shared" si="239"/>
        <v>Completar</v>
      </c>
      <c r="AJ53" s="137" t="str">
        <f t="shared" si="240"/>
        <v>Completar</v>
      </c>
      <c r="AK53" s="135"/>
      <c r="AL53" s="136" t="str">
        <f t="shared" si="241"/>
        <v>Completar</v>
      </c>
      <c r="AM53" s="237">
        <f t="shared" si="171"/>
        <v>0</v>
      </c>
      <c r="AN53" s="238">
        <f t="shared" si="172"/>
        <v>0</v>
      </c>
      <c r="AO53" s="239" t="str">
        <f>IFERROR(IF(AN53&gt;20*AA53,'Referencia Parámetros'!$D$20,IF(AN53&gt;10*AA53,'Referencia Parámetros'!$D$21,IF(AN53&gt;5*AA53,'Referencia Parámetros'!$D$22, IF(AN53&gt;1,'Referencia Parámetros'!$D$23,"NO APLICA")))),"")</f>
        <v/>
      </c>
      <c r="AP53" s="240" t="str">
        <f t="shared" si="110"/>
        <v/>
      </c>
      <c r="AQ53" s="241">
        <f t="shared" si="111"/>
        <v>0</v>
      </c>
      <c r="AR53" s="234">
        <f t="shared" si="173"/>
        <v>0</v>
      </c>
      <c r="AS53" s="234">
        <f t="shared" si="112"/>
        <v>0</v>
      </c>
      <c r="AT53" s="234">
        <f t="shared" si="174"/>
        <v>0</v>
      </c>
      <c r="AU53" s="242">
        <f t="shared" si="175"/>
        <v>0</v>
      </c>
      <c r="AW53" s="234">
        <f t="shared" si="176"/>
        <v>41</v>
      </c>
      <c r="AX53" s="235" t="str">
        <f t="shared" si="113"/>
        <v/>
      </c>
      <c r="AY53" s="236" t="str">
        <f>IFERROR(+VLOOKUP(AX53,'Referencia Parámetros'!$A$2:$B$18,2),"")</f>
        <v/>
      </c>
      <c r="AZ53" s="1"/>
      <c r="BA53" s="1"/>
      <c r="BB53" s="136" t="str">
        <f t="shared" si="242"/>
        <v>Completar</v>
      </c>
      <c r="BC53" s="134"/>
      <c r="BD53" s="134"/>
      <c r="BE53" s="134"/>
      <c r="BF53" s="136" t="str">
        <f t="shared" si="243"/>
        <v>Completar</v>
      </c>
      <c r="BG53" s="137" t="str">
        <f t="shared" si="244"/>
        <v>Completar</v>
      </c>
      <c r="BH53" s="137" t="str">
        <f t="shared" si="245"/>
        <v>Completar</v>
      </c>
      <c r="BI53" s="135"/>
      <c r="BJ53" s="136" t="str">
        <f t="shared" si="246"/>
        <v>Completar</v>
      </c>
      <c r="BK53" s="237">
        <f t="shared" si="177"/>
        <v>0</v>
      </c>
      <c r="BL53" s="238">
        <f t="shared" si="178"/>
        <v>0</v>
      </c>
      <c r="BM53" s="239" t="str">
        <f>IFERROR(IF(BL53&gt;20*AY53,'Referencia Parámetros'!$D$20,IF(BL53&gt;10*AY53,'Referencia Parámetros'!$D$21,IF(BL53&gt;5*AY53,'Referencia Parámetros'!$D$22, IF(BL53&gt;1,'Referencia Parámetros'!$D$23,"NO APLICA")))),"")</f>
        <v/>
      </c>
      <c r="BN53" s="240" t="str">
        <f t="shared" si="115"/>
        <v/>
      </c>
      <c r="BO53" s="241">
        <f t="shared" si="116"/>
        <v>0</v>
      </c>
      <c r="BP53" s="234">
        <f t="shared" si="179"/>
        <v>0</v>
      </c>
      <c r="BQ53" s="234">
        <f t="shared" si="117"/>
        <v>0</v>
      </c>
      <c r="BR53" s="234">
        <f t="shared" si="180"/>
        <v>0</v>
      </c>
      <c r="BS53" s="242">
        <f t="shared" si="181"/>
        <v>0</v>
      </c>
      <c r="BU53" s="234">
        <f t="shared" si="182"/>
        <v>41</v>
      </c>
      <c r="BV53" s="235" t="str">
        <f t="shared" si="118"/>
        <v/>
      </c>
      <c r="BW53" s="236" t="str">
        <f>IFERROR(+VLOOKUP(BV53,'Referencia Parámetros'!$A$2:$B$18,2),"")</f>
        <v/>
      </c>
      <c r="BX53" s="1"/>
      <c r="BY53" s="1"/>
      <c r="BZ53" s="136" t="str">
        <f t="shared" si="247"/>
        <v>Completar</v>
      </c>
      <c r="CA53" s="134"/>
      <c r="CB53" s="134"/>
      <c r="CC53" s="134"/>
      <c r="CD53" s="136" t="str">
        <f t="shared" si="248"/>
        <v>Completar</v>
      </c>
      <c r="CE53" s="137" t="str">
        <f t="shared" si="249"/>
        <v>Completar</v>
      </c>
      <c r="CF53" s="137" t="str">
        <f t="shared" si="250"/>
        <v>Completar</v>
      </c>
      <c r="CG53" s="135"/>
      <c r="CH53" s="136" t="str">
        <f t="shared" si="251"/>
        <v>Completar</v>
      </c>
      <c r="CI53" s="237">
        <f t="shared" si="183"/>
        <v>0</v>
      </c>
      <c r="CJ53" s="238">
        <f t="shared" si="184"/>
        <v>0</v>
      </c>
      <c r="CK53" s="239" t="str">
        <f>IFERROR(IF(CJ53&gt;20*BW53,'Referencia Parámetros'!$D$20,IF(CJ53&gt;10*BW53,'Referencia Parámetros'!$D$21,IF(CJ53&gt;5*BW53,'Referencia Parámetros'!$D$22, IF(CJ53&gt;1,'Referencia Parámetros'!$D$23,"NO APLICA")))),"")</f>
        <v/>
      </c>
      <c r="CL53" s="240" t="str">
        <f t="shared" si="120"/>
        <v/>
      </c>
      <c r="CM53" s="241">
        <f t="shared" si="121"/>
        <v>0</v>
      </c>
      <c r="CN53" s="234">
        <f t="shared" si="185"/>
        <v>0</v>
      </c>
      <c r="CO53" s="234">
        <f t="shared" si="122"/>
        <v>0</v>
      </c>
      <c r="CP53" s="234">
        <f t="shared" si="186"/>
        <v>0</v>
      </c>
      <c r="CQ53" s="242">
        <f t="shared" si="187"/>
        <v>0</v>
      </c>
      <c r="CS53" s="234">
        <f t="shared" si="188"/>
        <v>41</v>
      </c>
      <c r="CT53" s="235" t="str">
        <f t="shared" si="123"/>
        <v/>
      </c>
      <c r="CU53" s="236" t="str">
        <f>IFERROR(+VLOOKUP(CT53,'Referencia Parámetros'!$A$2:$B$18,2),"")</f>
        <v/>
      </c>
      <c r="CV53" s="1"/>
      <c r="CW53" s="1"/>
      <c r="CX53" s="136" t="str">
        <f t="shared" si="252"/>
        <v>Completar</v>
      </c>
      <c r="CY53" s="134"/>
      <c r="CZ53" s="134"/>
      <c r="DA53" s="134"/>
      <c r="DB53" s="136" t="str">
        <f t="shared" si="253"/>
        <v>Completar</v>
      </c>
      <c r="DC53" s="137" t="str">
        <f t="shared" si="254"/>
        <v>Completar</v>
      </c>
      <c r="DD53" s="137" t="str">
        <f t="shared" si="255"/>
        <v>Completar</v>
      </c>
      <c r="DE53" s="135"/>
      <c r="DF53" s="136" t="str">
        <f t="shared" si="256"/>
        <v>Completar</v>
      </c>
      <c r="DG53" s="237">
        <f t="shared" si="189"/>
        <v>0</v>
      </c>
      <c r="DH53" s="238">
        <f t="shared" si="190"/>
        <v>0</v>
      </c>
      <c r="DI53" s="239" t="str">
        <f>IFERROR(IF(DH53&gt;20*CU53,'Referencia Parámetros'!$D$20,IF(DH53&gt;10*CU53,'Referencia Parámetros'!$D$21,IF(DH53&gt;5*CU53,'Referencia Parámetros'!$D$22, IF(DH53&gt;1,'Referencia Parámetros'!$D$23,"NO APLICA")))),"")</f>
        <v/>
      </c>
      <c r="DJ53" s="240" t="str">
        <f t="shared" si="125"/>
        <v/>
      </c>
      <c r="DK53" s="241">
        <f t="shared" si="126"/>
        <v>0</v>
      </c>
      <c r="DL53" s="234">
        <f t="shared" si="191"/>
        <v>0</v>
      </c>
      <c r="DM53" s="234">
        <f t="shared" si="127"/>
        <v>0</v>
      </c>
      <c r="DN53" s="234">
        <f t="shared" si="192"/>
        <v>0</v>
      </c>
      <c r="DO53" s="242">
        <f t="shared" si="193"/>
        <v>0</v>
      </c>
      <c r="DQ53" s="234">
        <f t="shared" si="194"/>
        <v>41</v>
      </c>
      <c r="DR53" s="235" t="str">
        <f t="shared" si="128"/>
        <v/>
      </c>
      <c r="DS53" s="236" t="str">
        <f>IFERROR(+VLOOKUP(DR53,'Referencia Parámetros'!$A$2:$B$18,2),"")</f>
        <v/>
      </c>
      <c r="DT53" s="1"/>
      <c r="DU53" s="1"/>
      <c r="DV53" s="136" t="str">
        <f t="shared" si="257"/>
        <v>Completar</v>
      </c>
      <c r="DW53" s="134"/>
      <c r="DX53" s="134"/>
      <c r="DY53" s="134"/>
      <c r="DZ53" s="136" t="str">
        <f t="shared" si="258"/>
        <v>Completar</v>
      </c>
      <c r="EA53" s="137" t="str">
        <f t="shared" si="259"/>
        <v>Completar</v>
      </c>
      <c r="EB53" s="137" t="str">
        <f t="shared" si="260"/>
        <v>Completar</v>
      </c>
      <c r="EC53" s="135"/>
      <c r="ED53" s="136" t="str">
        <f t="shared" si="261"/>
        <v>Completar</v>
      </c>
      <c r="EE53" s="237">
        <f t="shared" si="195"/>
        <v>0</v>
      </c>
      <c r="EF53" s="238">
        <f t="shared" si="196"/>
        <v>0</v>
      </c>
      <c r="EG53" s="239" t="str">
        <f>IFERROR(IF(EF53&gt;20*DS53,'Referencia Parámetros'!$D$20,IF(EF53&gt;10*DS53,'Referencia Parámetros'!$D$21,IF(EF53&gt;5*DS53,'Referencia Parámetros'!$D$22, IF(EF53&gt;1,'Referencia Parámetros'!$D$23,"NO APLICA")))),"")</f>
        <v/>
      </c>
      <c r="EH53" s="240" t="str">
        <f t="shared" si="130"/>
        <v/>
      </c>
      <c r="EI53" s="241">
        <f t="shared" si="131"/>
        <v>0</v>
      </c>
      <c r="EJ53" s="234">
        <f t="shared" si="197"/>
        <v>0</v>
      </c>
      <c r="EK53" s="234">
        <f t="shared" si="132"/>
        <v>0</v>
      </c>
      <c r="EL53" s="234">
        <f t="shared" si="198"/>
        <v>0</v>
      </c>
      <c r="EM53" s="242">
        <f t="shared" si="199"/>
        <v>0</v>
      </c>
      <c r="EO53" s="234">
        <f t="shared" si="200"/>
        <v>41</v>
      </c>
      <c r="EP53" s="235" t="str">
        <f t="shared" si="133"/>
        <v/>
      </c>
      <c r="EQ53" s="236" t="str">
        <f>IFERROR(+VLOOKUP(EP53,'Referencia Parámetros'!$A$2:$B$18,2),"")</f>
        <v/>
      </c>
      <c r="ER53" s="1"/>
      <c r="ES53" s="1"/>
      <c r="ET53" s="136" t="str">
        <f t="shared" si="262"/>
        <v>Completar</v>
      </c>
      <c r="EU53" s="134"/>
      <c r="EV53" s="134"/>
      <c r="EW53" s="134"/>
      <c r="EX53" s="136" t="str">
        <f t="shared" si="263"/>
        <v>Completar</v>
      </c>
      <c r="EY53" s="137" t="str">
        <f t="shared" si="264"/>
        <v>Completar</v>
      </c>
      <c r="EZ53" s="137" t="str">
        <f t="shared" si="265"/>
        <v>Completar</v>
      </c>
      <c r="FA53" s="135"/>
      <c r="FB53" s="136" t="str">
        <f t="shared" si="266"/>
        <v>Completar</v>
      </c>
      <c r="FC53" s="237">
        <f t="shared" si="201"/>
        <v>0</v>
      </c>
      <c r="FD53" s="238">
        <f t="shared" si="202"/>
        <v>0</v>
      </c>
      <c r="FE53" s="239" t="str">
        <f>IFERROR(IF(FD53&gt;20*EQ53,'Referencia Parámetros'!$D$20,IF(FD53&gt;10*EQ53,'Referencia Parámetros'!$D$21,IF(FD53&gt;5*EQ53,'Referencia Parámetros'!$D$22, IF(FD53&gt;1,'Referencia Parámetros'!$D$23,"NO APLICA")))),"")</f>
        <v/>
      </c>
      <c r="FF53" s="240" t="str">
        <f t="shared" si="135"/>
        <v/>
      </c>
      <c r="FG53" s="241">
        <f t="shared" si="136"/>
        <v>0</v>
      </c>
      <c r="FH53" s="234">
        <f t="shared" si="203"/>
        <v>0</v>
      </c>
      <c r="FI53" s="234">
        <f t="shared" si="137"/>
        <v>0</v>
      </c>
      <c r="FJ53" s="234">
        <f t="shared" si="204"/>
        <v>0</v>
      </c>
      <c r="FK53" s="242">
        <f t="shared" si="205"/>
        <v>0</v>
      </c>
      <c r="FM53" s="234">
        <f t="shared" si="206"/>
        <v>41</v>
      </c>
      <c r="FN53" s="235" t="str">
        <f t="shared" si="138"/>
        <v/>
      </c>
      <c r="FO53" s="236" t="str">
        <f>IFERROR(+VLOOKUP(FN53,'Referencia Parámetros'!$A$2:$B$18,2),"")</f>
        <v/>
      </c>
      <c r="FP53" s="1"/>
      <c r="FQ53" s="1"/>
      <c r="FR53" s="136" t="str">
        <f t="shared" si="267"/>
        <v>Completar</v>
      </c>
      <c r="FS53" s="134"/>
      <c r="FT53" s="134"/>
      <c r="FU53" s="134"/>
      <c r="FV53" s="136" t="str">
        <f t="shared" si="268"/>
        <v>Completar</v>
      </c>
      <c r="FW53" s="137" t="str">
        <f t="shared" si="269"/>
        <v>Completar</v>
      </c>
      <c r="FX53" s="137" t="str">
        <f t="shared" si="270"/>
        <v>Completar</v>
      </c>
      <c r="FY53" s="135"/>
      <c r="FZ53" s="136" t="str">
        <f t="shared" si="271"/>
        <v>Completar</v>
      </c>
      <c r="GA53" s="237">
        <f t="shared" si="207"/>
        <v>0</v>
      </c>
      <c r="GB53" s="238">
        <f t="shared" si="208"/>
        <v>0</v>
      </c>
      <c r="GC53" s="239" t="e">
        <f>IF(GB53&gt;20*FO53,'Referencia Parámetros'!$D$20,IF(GB53&gt;10*FO53,'Referencia Parámetros'!$D$21,IF(GB53&gt;5*FO53,'Referencia Parámetros'!$D$22, IF(GB53&gt;1,'Referencia Parámetros'!$D$23,"NO APLICA"))))</f>
        <v>#VALUE!</v>
      </c>
      <c r="GD53" s="240" t="e">
        <f t="shared" si="209"/>
        <v>#VALUE!</v>
      </c>
      <c r="GE53" s="241">
        <f t="shared" si="141"/>
        <v>0</v>
      </c>
      <c r="GF53" s="234">
        <f t="shared" si="210"/>
        <v>0</v>
      </c>
      <c r="GG53" s="234">
        <f t="shared" si="142"/>
        <v>0</v>
      </c>
      <c r="GH53" s="234">
        <f t="shared" si="211"/>
        <v>0</v>
      </c>
      <c r="GI53" s="242">
        <f t="shared" si="212"/>
        <v>0</v>
      </c>
      <c r="GK53" s="234">
        <f t="shared" si="213"/>
        <v>41</v>
      </c>
      <c r="GL53" s="235" t="str">
        <f t="shared" si="143"/>
        <v/>
      </c>
      <c r="GM53" s="236" t="str">
        <f>IFERROR(+VLOOKUP(GL53,'Referencia Parámetros'!$A$2:$B$18,2),"")</f>
        <v/>
      </c>
      <c r="GN53" s="1"/>
      <c r="GO53" s="1"/>
      <c r="GP53" s="136" t="str">
        <f t="shared" si="272"/>
        <v>Completar</v>
      </c>
      <c r="GQ53" s="134"/>
      <c r="GR53" s="134"/>
      <c r="GS53" s="134"/>
      <c r="GT53" s="136" t="str">
        <f t="shared" si="273"/>
        <v>Completar</v>
      </c>
      <c r="GU53" s="137" t="str">
        <f t="shared" si="274"/>
        <v>Completar</v>
      </c>
      <c r="GV53" s="137" t="str">
        <f t="shared" si="275"/>
        <v>Completar</v>
      </c>
      <c r="GW53" s="135"/>
      <c r="GX53" s="136" t="str">
        <f t="shared" si="276"/>
        <v>Completar</v>
      </c>
      <c r="GY53" s="237">
        <f t="shared" si="214"/>
        <v>0</v>
      </c>
      <c r="GZ53" s="238">
        <f t="shared" si="215"/>
        <v>0</v>
      </c>
      <c r="HA53" s="239" t="str">
        <f>IFERROR(IF(GZ53&gt;20*GM53,'Referencia Parámetros'!$D$20,IF(GZ53&gt;10*GM53,'Referencia Parámetros'!$D$21,IF(GZ53&gt;5*GM53,'Referencia Parámetros'!$D$22, IF(GZ53&gt;1,'Referencia Parámetros'!$D$23,"NO APLICA")))),"")</f>
        <v/>
      </c>
      <c r="HB53" s="240" t="str">
        <f t="shared" si="145"/>
        <v/>
      </c>
      <c r="HC53" s="241">
        <f t="shared" si="146"/>
        <v>0</v>
      </c>
      <c r="HD53" s="234">
        <f t="shared" si="216"/>
        <v>0</v>
      </c>
      <c r="HE53" s="234">
        <f t="shared" si="147"/>
        <v>0</v>
      </c>
      <c r="HF53" s="234">
        <f t="shared" si="217"/>
        <v>0</v>
      </c>
      <c r="HG53" s="242">
        <f t="shared" si="218"/>
        <v>0</v>
      </c>
      <c r="HI53" s="234">
        <f t="shared" si="219"/>
        <v>41</v>
      </c>
      <c r="HJ53" s="235" t="str">
        <f t="shared" si="148"/>
        <v/>
      </c>
      <c r="HK53" s="236" t="str">
        <f>IFERROR(+VLOOKUP(HJ53,'Referencia Parámetros'!$A$2:$B$18,2),"")</f>
        <v/>
      </c>
      <c r="HL53" s="1"/>
      <c r="HM53" s="1"/>
      <c r="HN53" s="136" t="str">
        <f t="shared" si="277"/>
        <v>Completar</v>
      </c>
      <c r="HO53" s="134"/>
      <c r="HP53" s="134"/>
      <c r="HQ53" s="134"/>
      <c r="HR53" s="136" t="str">
        <f t="shared" si="278"/>
        <v>Completar</v>
      </c>
      <c r="HS53" s="137" t="str">
        <f t="shared" si="279"/>
        <v>Completar</v>
      </c>
      <c r="HT53" s="137" t="str">
        <f t="shared" si="280"/>
        <v>Completar</v>
      </c>
      <c r="HU53" s="135"/>
      <c r="HV53" s="136" t="str">
        <f t="shared" si="281"/>
        <v>Completar</v>
      </c>
      <c r="HW53" s="237">
        <f t="shared" si="220"/>
        <v>0</v>
      </c>
      <c r="HX53" s="238">
        <f t="shared" si="221"/>
        <v>0</v>
      </c>
      <c r="HY53" s="239" t="str">
        <f>IFERROR(IF(HX53&gt;20*HK53,'Referencia Parámetros'!$D$20,IF(HX53&gt;10*HK53,'Referencia Parámetros'!$D$21,IF(HX53&gt;5*HK53,'Referencia Parámetros'!$D$22, IF(HX53&gt;1,'Referencia Parámetros'!$D$23,"NO APLICA")))),"")</f>
        <v/>
      </c>
      <c r="HZ53" s="240" t="str">
        <f t="shared" si="150"/>
        <v/>
      </c>
      <c r="IA53" s="241">
        <f t="shared" si="151"/>
        <v>0</v>
      </c>
      <c r="IB53" s="234">
        <f t="shared" si="222"/>
        <v>0</v>
      </c>
      <c r="IC53" s="234">
        <f t="shared" si="152"/>
        <v>0</v>
      </c>
      <c r="ID53" s="234">
        <f t="shared" si="223"/>
        <v>0</v>
      </c>
      <c r="IE53" s="242">
        <f t="shared" si="224"/>
        <v>0</v>
      </c>
      <c r="IG53" s="234">
        <f t="shared" si="225"/>
        <v>41</v>
      </c>
      <c r="IH53" s="235" t="str">
        <f t="shared" si="153"/>
        <v/>
      </c>
      <c r="II53" s="236" t="str">
        <f>IFERROR(+VLOOKUP(IH53,'Referencia Parámetros'!$A$2:$B$18,2),"")</f>
        <v/>
      </c>
      <c r="IJ53" s="1"/>
      <c r="IK53" s="1"/>
      <c r="IL53" s="136" t="str">
        <f t="shared" si="282"/>
        <v>Completar</v>
      </c>
      <c r="IM53" s="134"/>
      <c r="IN53" s="134"/>
      <c r="IO53" s="134"/>
      <c r="IP53" s="136" t="str">
        <f t="shared" si="283"/>
        <v>Completar</v>
      </c>
      <c r="IQ53" s="137" t="str">
        <f t="shared" si="284"/>
        <v>Completar</v>
      </c>
      <c r="IR53" s="137" t="str">
        <f t="shared" si="285"/>
        <v>Completar</v>
      </c>
      <c r="IS53" s="135"/>
      <c r="IT53" s="136" t="str">
        <f t="shared" si="286"/>
        <v>Completar</v>
      </c>
      <c r="IU53" s="237">
        <f t="shared" si="226"/>
        <v>0</v>
      </c>
      <c r="IV53" s="238">
        <f t="shared" si="227"/>
        <v>0</v>
      </c>
      <c r="IW53" s="239" t="str">
        <f>IFERROR(IF(IV53&gt;20*II53,'Referencia Parámetros'!$D$20,IF(IV53&gt;10*II53,'Referencia Parámetros'!$D$21,IF(IV53&gt;5*II53,'Referencia Parámetros'!$D$22, IF(IV53&gt;1,'Referencia Parámetros'!$D$23,"NO APLICA")))),"")</f>
        <v/>
      </c>
      <c r="IX53" s="240" t="str">
        <f t="shared" si="155"/>
        <v/>
      </c>
      <c r="IY53" s="241">
        <f t="shared" si="156"/>
        <v>0</v>
      </c>
      <c r="IZ53" s="234">
        <f t="shared" si="228"/>
        <v>0</v>
      </c>
      <c r="JA53" s="234">
        <f t="shared" si="157"/>
        <v>0</v>
      </c>
      <c r="JB53" s="234">
        <f t="shared" si="229"/>
        <v>0</v>
      </c>
      <c r="JC53" s="242">
        <f t="shared" si="230"/>
        <v>0</v>
      </c>
      <c r="JD53" s="198"/>
      <c r="JE53" s="234">
        <f t="shared" si="231"/>
        <v>41</v>
      </c>
      <c r="JF53" s="235" t="str">
        <f t="shared" si="158"/>
        <v/>
      </c>
      <c r="JG53" s="236" t="str">
        <f>IFERROR(+VLOOKUP(JF53,'Referencia Parámetros'!$A$2:$B$18,2),"")</f>
        <v/>
      </c>
      <c r="JH53" s="1"/>
      <c r="JI53" s="1"/>
      <c r="JJ53" s="136" t="str">
        <f t="shared" si="287"/>
        <v>Completar</v>
      </c>
      <c r="JK53" s="134"/>
      <c r="JL53" s="134"/>
      <c r="JM53" s="134"/>
      <c r="JN53" s="136" t="str">
        <f t="shared" si="288"/>
        <v>Completar</v>
      </c>
      <c r="JO53" s="137" t="str">
        <f t="shared" si="289"/>
        <v>Completar</v>
      </c>
      <c r="JP53" s="137" t="str">
        <f t="shared" si="290"/>
        <v>Completar</v>
      </c>
      <c r="JQ53" s="135"/>
      <c r="JR53" s="136" t="str">
        <f t="shared" si="291"/>
        <v>Completar</v>
      </c>
      <c r="JS53" s="237">
        <f t="shared" si="232"/>
        <v>0</v>
      </c>
      <c r="JT53" s="238">
        <f t="shared" si="233"/>
        <v>0</v>
      </c>
      <c r="JU53" s="239" t="str">
        <f>IFERROR(IF(JT53&gt;20*JG53,'Referencia Parámetros'!$D$20,IF(JT53&gt;10*JG53,'Referencia Parámetros'!$D$21,IF(JT53&gt;5*JG53,'Referencia Parámetros'!$D$22, IF(JT53&gt;1,'Referencia Parámetros'!$D$23,"NO APLICA")))),"")</f>
        <v/>
      </c>
      <c r="JV53" s="240" t="str">
        <f t="shared" si="160"/>
        <v/>
      </c>
      <c r="JW53" s="241">
        <f t="shared" si="161"/>
        <v>0</v>
      </c>
      <c r="JX53" s="234">
        <f t="shared" si="234"/>
        <v>0</v>
      </c>
      <c r="JY53" s="234">
        <f t="shared" si="162"/>
        <v>0</v>
      </c>
      <c r="JZ53" s="234">
        <f t="shared" si="235"/>
        <v>0</v>
      </c>
      <c r="KA53" s="242">
        <f t="shared" si="236"/>
        <v>0</v>
      </c>
      <c r="LN53" s="244">
        <v>2</v>
      </c>
    </row>
    <row r="54" spans="1:326" x14ac:dyDescent="0.25">
      <c r="A54" s="234">
        <f t="shared" si="163"/>
        <v>42</v>
      </c>
      <c r="B54" s="235" t="str">
        <f t="shared" si="164"/>
        <v/>
      </c>
      <c r="C54" s="236" t="str">
        <f>+IFERROR(VLOOKUP(B54,'Referencia Parámetros'!$A$2:$B$18,2),"")</f>
        <v/>
      </c>
      <c r="D54" s="1"/>
      <c r="E54" s="1"/>
      <c r="F54" s="136" t="str">
        <f>IFERROR(+VLOOKUP(D54,'Año 2'!JH$13:JJ$112,3,FALSE),"Completar")</f>
        <v>Completar</v>
      </c>
      <c r="G54" s="134"/>
      <c r="H54" s="134"/>
      <c r="I54" s="134"/>
      <c r="J54" s="136" t="str">
        <f>+IFERROR(VLOOKUP(D54,'Año 2'!JH$13:JR$112,7,0),"Completar")</f>
        <v>Completar</v>
      </c>
      <c r="K54" s="137" t="str">
        <f>IFERROR(VLOOKUP(D54,'Año 2'!JH$13:JR$112,8,FALSE),"Completar")</f>
        <v>Completar</v>
      </c>
      <c r="L54" s="137" t="str">
        <f>IFERROR(VLOOKUP(D54,'Año 2'!JH$13:JR$112,9,FALSE),"Completar")</f>
        <v>Completar</v>
      </c>
      <c r="M54" s="135"/>
      <c r="N54" s="136" t="str">
        <f>IFERROR(VLOOKUP(D54,'Año 2'!JH$13:JR$112,11,FALSE),"Completar")</f>
        <v>Completar</v>
      </c>
      <c r="O54" s="237">
        <f t="shared" si="165"/>
        <v>0</v>
      </c>
      <c r="P54" s="238">
        <f t="shared" si="166"/>
        <v>0</v>
      </c>
      <c r="Q54" s="239" t="str">
        <f>IFERROR(IF(P54&gt;20*C54,'Referencia Parámetros'!$D$20,IF(P54&gt;10*C54,'Referencia Parámetros'!$D$21,IF(P54&gt;5*C54,'Referencia Parámetros'!$D$22, IF(P54&gt;1,'Referencia Parámetros'!$D$23,"NO APLICA")))),"")</f>
        <v/>
      </c>
      <c r="R54" s="240" t="str">
        <f t="shared" si="105"/>
        <v/>
      </c>
      <c r="S54" s="241">
        <f t="shared" si="106"/>
        <v>0</v>
      </c>
      <c r="T54" s="234">
        <f t="shared" si="167"/>
        <v>0</v>
      </c>
      <c r="U54" s="234">
        <f t="shared" si="107"/>
        <v>0</v>
      </c>
      <c r="V54" s="234">
        <f t="shared" si="168"/>
        <v>0</v>
      </c>
      <c r="W54" s="242">
        <f t="shared" si="169"/>
        <v>0</v>
      </c>
      <c r="Y54" s="234">
        <f t="shared" si="170"/>
        <v>42</v>
      </c>
      <c r="Z54" s="235" t="str">
        <f t="shared" si="108"/>
        <v/>
      </c>
      <c r="AA54" s="236" t="str">
        <f>IFERROR(+VLOOKUP(Z54,'Referencia Parámetros'!$A$2:$B$18,2),"")</f>
        <v/>
      </c>
      <c r="AB54" s="1"/>
      <c r="AC54" s="1"/>
      <c r="AD54" s="136" t="str">
        <f t="shared" si="237"/>
        <v>Completar</v>
      </c>
      <c r="AE54" s="134"/>
      <c r="AF54" s="134"/>
      <c r="AG54" s="134"/>
      <c r="AH54" s="136" t="str">
        <f t="shared" si="238"/>
        <v>Completar</v>
      </c>
      <c r="AI54" s="137" t="str">
        <f t="shared" si="239"/>
        <v>Completar</v>
      </c>
      <c r="AJ54" s="137" t="str">
        <f t="shared" si="240"/>
        <v>Completar</v>
      </c>
      <c r="AK54" s="135"/>
      <c r="AL54" s="136" t="str">
        <f t="shared" si="241"/>
        <v>Completar</v>
      </c>
      <c r="AM54" s="237">
        <f t="shared" si="171"/>
        <v>0</v>
      </c>
      <c r="AN54" s="238">
        <f t="shared" si="172"/>
        <v>0</v>
      </c>
      <c r="AO54" s="239" t="str">
        <f>IFERROR(IF(AN54&gt;20*AA54,'Referencia Parámetros'!$D$20,IF(AN54&gt;10*AA54,'Referencia Parámetros'!$D$21,IF(AN54&gt;5*AA54,'Referencia Parámetros'!$D$22, IF(AN54&gt;1,'Referencia Parámetros'!$D$23,"NO APLICA")))),"")</f>
        <v/>
      </c>
      <c r="AP54" s="240" t="str">
        <f t="shared" si="110"/>
        <v/>
      </c>
      <c r="AQ54" s="241">
        <f t="shared" si="111"/>
        <v>0</v>
      </c>
      <c r="AR54" s="234">
        <f t="shared" si="173"/>
        <v>0</v>
      </c>
      <c r="AS54" s="234">
        <f t="shared" si="112"/>
        <v>0</v>
      </c>
      <c r="AT54" s="234">
        <f t="shared" si="174"/>
        <v>0</v>
      </c>
      <c r="AU54" s="242">
        <f t="shared" si="175"/>
        <v>0</v>
      </c>
      <c r="AW54" s="234">
        <f t="shared" si="176"/>
        <v>42</v>
      </c>
      <c r="AX54" s="235" t="str">
        <f t="shared" si="113"/>
        <v/>
      </c>
      <c r="AY54" s="236" t="str">
        <f>IFERROR(+VLOOKUP(AX54,'Referencia Parámetros'!$A$2:$B$18,2),"")</f>
        <v/>
      </c>
      <c r="AZ54" s="1"/>
      <c r="BA54" s="1"/>
      <c r="BB54" s="136" t="str">
        <f t="shared" si="242"/>
        <v>Completar</v>
      </c>
      <c r="BC54" s="134"/>
      <c r="BD54" s="134"/>
      <c r="BE54" s="134"/>
      <c r="BF54" s="136" t="str">
        <f t="shared" si="243"/>
        <v>Completar</v>
      </c>
      <c r="BG54" s="137" t="str">
        <f t="shared" si="244"/>
        <v>Completar</v>
      </c>
      <c r="BH54" s="137" t="str">
        <f t="shared" si="245"/>
        <v>Completar</v>
      </c>
      <c r="BI54" s="135"/>
      <c r="BJ54" s="136" t="str">
        <f t="shared" si="246"/>
        <v>Completar</v>
      </c>
      <c r="BK54" s="237">
        <f t="shared" si="177"/>
        <v>0</v>
      </c>
      <c r="BL54" s="238">
        <f t="shared" si="178"/>
        <v>0</v>
      </c>
      <c r="BM54" s="239" t="str">
        <f>IFERROR(IF(BL54&gt;20*AY54,'Referencia Parámetros'!$D$20,IF(BL54&gt;10*AY54,'Referencia Parámetros'!$D$21,IF(BL54&gt;5*AY54,'Referencia Parámetros'!$D$22, IF(BL54&gt;1,'Referencia Parámetros'!$D$23,"NO APLICA")))),"")</f>
        <v/>
      </c>
      <c r="BN54" s="240" t="str">
        <f t="shared" si="115"/>
        <v/>
      </c>
      <c r="BO54" s="241">
        <f t="shared" si="116"/>
        <v>0</v>
      </c>
      <c r="BP54" s="234">
        <f t="shared" si="179"/>
        <v>0</v>
      </c>
      <c r="BQ54" s="234">
        <f t="shared" si="117"/>
        <v>0</v>
      </c>
      <c r="BR54" s="234">
        <f t="shared" si="180"/>
        <v>0</v>
      </c>
      <c r="BS54" s="242">
        <f t="shared" si="181"/>
        <v>0</v>
      </c>
      <c r="BU54" s="234">
        <f t="shared" si="182"/>
        <v>42</v>
      </c>
      <c r="BV54" s="235" t="str">
        <f t="shared" si="118"/>
        <v/>
      </c>
      <c r="BW54" s="236" t="str">
        <f>IFERROR(+VLOOKUP(BV54,'Referencia Parámetros'!$A$2:$B$18,2),"")</f>
        <v/>
      </c>
      <c r="BX54" s="1"/>
      <c r="BY54" s="1"/>
      <c r="BZ54" s="136" t="str">
        <f t="shared" si="247"/>
        <v>Completar</v>
      </c>
      <c r="CA54" s="134"/>
      <c r="CB54" s="134"/>
      <c r="CC54" s="134"/>
      <c r="CD54" s="136" t="str">
        <f t="shared" si="248"/>
        <v>Completar</v>
      </c>
      <c r="CE54" s="137" t="str">
        <f t="shared" si="249"/>
        <v>Completar</v>
      </c>
      <c r="CF54" s="137" t="str">
        <f t="shared" si="250"/>
        <v>Completar</v>
      </c>
      <c r="CG54" s="135"/>
      <c r="CH54" s="136" t="str">
        <f t="shared" si="251"/>
        <v>Completar</v>
      </c>
      <c r="CI54" s="237">
        <f t="shared" si="183"/>
        <v>0</v>
      </c>
      <c r="CJ54" s="238">
        <f t="shared" si="184"/>
        <v>0</v>
      </c>
      <c r="CK54" s="239" t="str">
        <f>IFERROR(IF(CJ54&gt;20*BW54,'Referencia Parámetros'!$D$20,IF(CJ54&gt;10*BW54,'Referencia Parámetros'!$D$21,IF(CJ54&gt;5*BW54,'Referencia Parámetros'!$D$22, IF(CJ54&gt;1,'Referencia Parámetros'!$D$23,"NO APLICA")))),"")</f>
        <v/>
      </c>
      <c r="CL54" s="240" t="str">
        <f t="shared" si="120"/>
        <v/>
      </c>
      <c r="CM54" s="241">
        <f t="shared" si="121"/>
        <v>0</v>
      </c>
      <c r="CN54" s="234">
        <f t="shared" si="185"/>
        <v>0</v>
      </c>
      <c r="CO54" s="234">
        <f t="shared" si="122"/>
        <v>0</v>
      </c>
      <c r="CP54" s="234">
        <f t="shared" si="186"/>
        <v>0</v>
      </c>
      <c r="CQ54" s="242">
        <f t="shared" si="187"/>
        <v>0</v>
      </c>
      <c r="CS54" s="234">
        <f t="shared" si="188"/>
        <v>42</v>
      </c>
      <c r="CT54" s="235" t="str">
        <f t="shared" si="123"/>
        <v/>
      </c>
      <c r="CU54" s="236" t="str">
        <f>IFERROR(+VLOOKUP(CT54,'Referencia Parámetros'!$A$2:$B$18,2),"")</f>
        <v/>
      </c>
      <c r="CV54" s="1"/>
      <c r="CW54" s="1"/>
      <c r="CX54" s="136" t="str">
        <f t="shared" si="252"/>
        <v>Completar</v>
      </c>
      <c r="CY54" s="134"/>
      <c r="CZ54" s="134"/>
      <c r="DA54" s="134"/>
      <c r="DB54" s="136" t="str">
        <f t="shared" si="253"/>
        <v>Completar</v>
      </c>
      <c r="DC54" s="137" t="str">
        <f t="shared" si="254"/>
        <v>Completar</v>
      </c>
      <c r="DD54" s="137" t="str">
        <f t="shared" si="255"/>
        <v>Completar</v>
      </c>
      <c r="DE54" s="135"/>
      <c r="DF54" s="136" t="str">
        <f t="shared" si="256"/>
        <v>Completar</v>
      </c>
      <c r="DG54" s="237">
        <f t="shared" si="189"/>
        <v>0</v>
      </c>
      <c r="DH54" s="238">
        <f t="shared" si="190"/>
        <v>0</v>
      </c>
      <c r="DI54" s="239" t="str">
        <f>IFERROR(IF(DH54&gt;20*CU54,'Referencia Parámetros'!$D$20,IF(DH54&gt;10*CU54,'Referencia Parámetros'!$D$21,IF(DH54&gt;5*CU54,'Referencia Parámetros'!$D$22, IF(DH54&gt;1,'Referencia Parámetros'!$D$23,"NO APLICA")))),"")</f>
        <v/>
      </c>
      <c r="DJ54" s="240" t="str">
        <f t="shared" si="125"/>
        <v/>
      </c>
      <c r="DK54" s="241">
        <f t="shared" si="126"/>
        <v>0</v>
      </c>
      <c r="DL54" s="234">
        <f t="shared" si="191"/>
        <v>0</v>
      </c>
      <c r="DM54" s="234">
        <f t="shared" si="127"/>
        <v>0</v>
      </c>
      <c r="DN54" s="234">
        <f t="shared" si="192"/>
        <v>0</v>
      </c>
      <c r="DO54" s="242">
        <f t="shared" si="193"/>
        <v>0</v>
      </c>
      <c r="DQ54" s="234">
        <f t="shared" si="194"/>
        <v>42</v>
      </c>
      <c r="DR54" s="235" t="str">
        <f t="shared" si="128"/>
        <v/>
      </c>
      <c r="DS54" s="236" t="str">
        <f>IFERROR(+VLOOKUP(DR54,'Referencia Parámetros'!$A$2:$B$18,2),"")</f>
        <v/>
      </c>
      <c r="DT54" s="1"/>
      <c r="DU54" s="1"/>
      <c r="DV54" s="136" t="str">
        <f t="shared" si="257"/>
        <v>Completar</v>
      </c>
      <c r="DW54" s="134"/>
      <c r="DX54" s="134"/>
      <c r="DY54" s="134"/>
      <c r="DZ54" s="136" t="str">
        <f t="shared" si="258"/>
        <v>Completar</v>
      </c>
      <c r="EA54" s="137" t="str">
        <f t="shared" si="259"/>
        <v>Completar</v>
      </c>
      <c r="EB54" s="137" t="str">
        <f t="shared" si="260"/>
        <v>Completar</v>
      </c>
      <c r="EC54" s="135"/>
      <c r="ED54" s="136" t="str">
        <f t="shared" si="261"/>
        <v>Completar</v>
      </c>
      <c r="EE54" s="237">
        <f t="shared" si="195"/>
        <v>0</v>
      </c>
      <c r="EF54" s="238">
        <f t="shared" si="196"/>
        <v>0</v>
      </c>
      <c r="EG54" s="239" t="str">
        <f>IFERROR(IF(EF54&gt;20*DS54,'Referencia Parámetros'!$D$20,IF(EF54&gt;10*DS54,'Referencia Parámetros'!$D$21,IF(EF54&gt;5*DS54,'Referencia Parámetros'!$D$22, IF(EF54&gt;1,'Referencia Parámetros'!$D$23,"NO APLICA")))),"")</f>
        <v/>
      </c>
      <c r="EH54" s="240" t="str">
        <f t="shared" si="130"/>
        <v/>
      </c>
      <c r="EI54" s="241">
        <f t="shared" si="131"/>
        <v>0</v>
      </c>
      <c r="EJ54" s="234">
        <f t="shared" si="197"/>
        <v>0</v>
      </c>
      <c r="EK54" s="234">
        <f t="shared" si="132"/>
        <v>0</v>
      </c>
      <c r="EL54" s="234">
        <f t="shared" si="198"/>
        <v>0</v>
      </c>
      <c r="EM54" s="242">
        <f t="shared" si="199"/>
        <v>0</v>
      </c>
      <c r="EO54" s="234">
        <f t="shared" si="200"/>
        <v>42</v>
      </c>
      <c r="EP54" s="235" t="str">
        <f t="shared" si="133"/>
        <v/>
      </c>
      <c r="EQ54" s="236" t="str">
        <f>IFERROR(+VLOOKUP(EP54,'Referencia Parámetros'!$A$2:$B$18,2),"")</f>
        <v/>
      </c>
      <c r="ER54" s="1"/>
      <c r="ES54" s="1"/>
      <c r="ET54" s="136" t="str">
        <f t="shared" si="262"/>
        <v>Completar</v>
      </c>
      <c r="EU54" s="134"/>
      <c r="EV54" s="134"/>
      <c r="EW54" s="134"/>
      <c r="EX54" s="136" t="str">
        <f t="shared" si="263"/>
        <v>Completar</v>
      </c>
      <c r="EY54" s="137" t="str">
        <f t="shared" si="264"/>
        <v>Completar</v>
      </c>
      <c r="EZ54" s="137" t="str">
        <f t="shared" si="265"/>
        <v>Completar</v>
      </c>
      <c r="FA54" s="135"/>
      <c r="FB54" s="136" t="str">
        <f t="shared" si="266"/>
        <v>Completar</v>
      </c>
      <c r="FC54" s="237">
        <f t="shared" si="201"/>
        <v>0</v>
      </c>
      <c r="FD54" s="238">
        <f t="shared" si="202"/>
        <v>0</v>
      </c>
      <c r="FE54" s="239" t="str">
        <f>IFERROR(IF(FD54&gt;20*EQ54,'Referencia Parámetros'!$D$20,IF(FD54&gt;10*EQ54,'Referencia Parámetros'!$D$21,IF(FD54&gt;5*EQ54,'Referencia Parámetros'!$D$22, IF(FD54&gt;1,'Referencia Parámetros'!$D$23,"NO APLICA")))),"")</f>
        <v/>
      </c>
      <c r="FF54" s="240" t="str">
        <f t="shared" si="135"/>
        <v/>
      </c>
      <c r="FG54" s="241">
        <f t="shared" si="136"/>
        <v>0</v>
      </c>
      <c r="FH54" s="234">
        <f t="shared" si="203"/>
        <v>0</v>
      </c>
      <c r="FI54" s="234">
        <f t="shared" si="137"/>
        <v>0</v>
      </c>
      <c r="FJ54" s="234">
        <f t="shared" si="204"/>
        <v>0</v>
      </c>
      <c r="FK54" s="242">
        <f t="shared" si="205"/>
        <v>0</v>
      </c>
      <c r="FM54" s="234">
        <f t="shared" si="206"/>
        <v>42</v>
      </c>
      <c r="FN54" s="235" t="str">
        <f t="shared" si="138"/>
        <v/>
      </c>
      <c r="FO54" s="236" t="str">
        <f>IFERROR(+VLOOKUP(FN54,'Referencia Parámetros'!$A$2:$B$18,2),"")</f>
        <v/>
      </c>
      <c r="FP54" s="1"/>
      <c r="FQ54" s="1"/>
      <c r="FR54" s="136" t="str">
        <f t="shared" si="267"/>
        <v>Completar</v>
      </c>
      <c r="FS54" s="134"/>
      <c r="FT54" s="134"/>
      <c r="FU54" s="134"/>
      <c r="FV54" s="136" t="str">
        <f t="shared" si="268"/>
        <v>Completar</v>
      </c>
      <c r="FW54" s="137" t="str">
        <f t="shared" si="269"/>
        <v>Completar</v>
      </c>
      <c r="FX54" s="137" t="str">
        <f t="shared" si="270"/>
        <v>Completar</v>
      </c>
      <c r="FY54" s="135"/>
      <c r="FZ54" s="136" t="str">
        <f t="shared" si="271"/>
        <v>Completar</v>
      </c>
      <c r="GA54" s="237">
        <f t="shared" si="207"/>
        <v>0</v>
      </c>
      <c r="GB54" s="238">
        <f t="shared" si="208"/>
        <v>0</v>
      </c>
      <c r="GC54" s="239" t="e">
        <f>IF(GB54&gt;20*FO54,'Referencia Parámetros'!$D$20,IF(GB54&gt;10*FO54,'Referencia Parámetros'!$D$21,IF(GB54&gt;5*FO54,'Referencia Parámetros'!$D$22, IF(GB54&gt;1,'Referencia Parámetros'!$D$23,"NO APLICA"))))</f>
        <v>#VALUE!</v>
      </c>
      <c r="GD54" s="240" t="e">
        <f t="shared" si="209"/>
        <v>#VALUE!</v>
      </c>
      <c r="GE54" s="241">
        <f t="shared" si="141"/>
        <v>0</v>
      </c>
      <c r="GF54" s="234">
        <f t="shared" si="210"/>
        <v>0</v>
      </c>
      <c r="GG54" s="234">
        <f t="shared" si="142"/>
        <v>0</v>
      </c>
      <c r="GH54" s="234">
        <f t="shared" si="211"/>
        <v>0</v>
      </c>
      <c r="GI54" s="242">
        <f t="shared" si="212"/>
        <v>0</v>
      </c>
      <c r="GK54" s="234">
        <f t="shared" si="213"/>
        <v>42</v>
      </c>
      <c r="GL54" s="235" t="str">
        <f t="shared" si="143"/>
        <v/>
      </c>
      <c r="GM54" s="236" t="str">
        <f>IFERROR(+VLOOKUP(GL54,'Referencia Parámetros'!$A$2:$B$18,2),"")</f>
        <v/>
      </c>
      <c r="GN54" s="1"/>
      <c r="GO54" s="1"/>
      <c r="GP54" s="136" t="str">
        <f t="shared" si="272"/>
        <v>Completar</v>
      </c>
      <c r="GQ54" s="134"/>
      <c r="GR54" s="134"/>
      <c r="GS54" s="134"/>
      <c r="GT54" s="136" t="str">
        <f t="shared" si="273"/>
        <v>Completar</v>
      </c>
      <c r="GU54" s="137" t="str">
        <f t="shared" si="274"/>
        <v>Completar</v>
      </c>
      <c r="GV54" s="137" t="str">
        <f t="shared" si="275"/>
        <v>Completar</v>
      </c>
      <c r="GW54" s="135"/>
      <c r="GX54" s="136" t="str">
        <f t="shared" si="276"/>
        <v>Completar</v>
      </c>
      <c r="GY54" s="237">
        <f t="shared" si="214"/>
        <v>0</v>
      </c>
      <c r="GZ54" s="238">
        <f t="shared" si="215"/>
        <v>0</v>
      </c>
      <c r="HA54" s="239" t="str">
        <f>IFERROR(IF(GZ54&gt;20*GM54,'Referencia Parámetros'!$D$20,IF(GZ54&gt;10*GM54,'Referencia Parámetros'!$D$21,IF(GZ54&gt;5*GM54,'Referencia Parámetros'!$D$22, IF(GZ54&gt;1,'Referencia Parámetros'!$D$23,"NO APLICA")))),"")</f>
        <v/>
      </c>
      <c r="HB54" s="240" t="str">
        <f t="shared" si="145"/>
        <v/>
      </c>
      <c r="HC54" s="241">
        <f t="shared" si="146"/>
        <v>0</v>
      </c>
      <c r="HD54" s="234">
        <f t="shared" si="216"/>
        <v>0</v>
      </c>
      <c r="HE54" s="234">
        <f t="shared" si="147"/>
        <v>0</v>
      </c>
      <c r="HF54" s="234">
        <f t="shared" si="217"/>
        <v>0</v>
      </c>
      <c r="HG54" s="242">
        <f t="shared" si="218"/>
        <v>0</v>
      </c>
      <c r="HI54" s="234">
        <f t="shared" si="219"/>
        <v>42</v>
      </c>
      <c r="HJ54" s="235" t="str">
        <f t="shared" si="148"/>
        <v/>
      </c>
      <c r="HK54" s="236" t="str">
        <f>IFERROR(+VLOOKUP(HJ54,'Referencia Parámetros'!$A$2:$B$18,2),"")</f>
        <v/>
      </c>
      <c r="HL54" s="1"/>
      <c r="HM54" s="1"/>
      <c r="HN54" s="136" t="str">
        <f t="shared" si="277"/>
        <v>Completar</v>
      </c>
      <c r="HO54" s="134"/>
      <c r="HP54" s="134"/>
      <c r="HQ54" s="134"/>
      <c r="HR54" s="136" t="str">
        <f t="shared" si="278"/>
        <v>Completar</v>
      </c>
      <c r="HS54" s="137" t="str">
        <f t="shared" si="279"/>
        <v>Completar</v>
      </c>
      <c r="HT54" s="137" t="str">
        <f t="shared" si="280"/>
        <v>Completar</v>
      </c>
      <c r="HU54" s="135"/>
      <c r="HV54" s="136" t="str">
        <f t="shared" si="281"/>
        <v>Completar</v>
      </c>
      <c r="HW54" s="237">
        <f t="shared" si="220"/>
        <v>0</v>
      </c>
      <c r="HX54" s="238">
        <f t="shared" si="221"/>
        <v>0</v>
      </c>
      <c r="HY54" s="239" t="str">
        <f>IFERROR(IF(HX54&gt;20*HK54,'Referencia Parámetros'!$D$20,IF(HX54&gt;10*HK54,'Referencia Parámetros'!$D$21,IF(HX54&gt;5*HK54,'Referencia Parámetros'!$D$22, IF(HX54&gt;1,'Referencia Parámetros'!$D$23,"NO APLICA")))),"")</f>
        <v/>
      </c>
      <c r="HZ54" s="240" t="str">
        <f t="shared" si="150"/>
        <v/>
      </c>
      <c r="IA54" s="241">
        <f t="shared" si="151"/>
        <v>0</v>
      </c>
      <c r="IB54" s="234">
        <f t="shared" si="222"/>
        <v>0</v>
      </c>
      <c r="IC54" s="234">
        <f t="shared" si="152"/>
        <v>0</v>
      </c>
      <c r="ID54" s="234">
        <f t="shared" si="223"/>
        <v>0</v>
      </c>
      <c r="IE54" s="242">
        <f t="shared" si="224"/>
        <v>0</v>
      </c>
      <c r="IG54" s="234">
        <f t="shared" si="225"/>
        <v>42</v>
      </c>
      <c r="IH54" s="235" t="str">
        <f t="shared" si="153"/>
        <v/>
      </c>
      <c r="II54" s="236" t="str">
        <f>IFERROR(+VLOOKUP(IH54,'Referencia Parámetros'!$A$2:$B$18,2),"")</f>
        <v/>
      </c>
      <c r="IJ54" s="1"/>
      <c r="IK54" s="1"/>
      <c r="IL54" s="136" t="str">
        <f t="shared" si="282"/>
        <v>Completar</v>
      </c>
      <c r="IM54" s="134"/>
      <c r="IN54" s="134"/>
      <c r="IO54" s="134"/>
      <c r="IP54" s="136" t="str">
        <f t="shared" si="283"/>
        <v>Completar</v>
      </c>
      <c r="IQ54" s="137" t="str">
        <f t="shared" si="284"/>
        <v>Completar</v>
      </c>
      <c r="IR54" s="137" t="str">
        <f t="shared" si="285"/>
        <v>Completar</v>
      </c>
      <c r="IS54" s="135"/>
      <c r="IT54" s="136" t="str">
        <f t="shared" si="286"/>
        <v>Completar</v>
      </c>
      <c r="IU54" s="237">
        <f t="shared" si="226"/>
        <v>0</v>
      </c>
      <c r="IV54" s="238">
        <f t="shared" si="227"/>
        <v>0</v>
      </c>
      <c r="IW54" s="239" t="str">
        <f>IFERROR(IF(IV54&gt;20*II54,'Referencia Parámetros'!$D$20,IF(IV54&gt;10*II54,'Referencia Parámetros'!$D$21,IF(IV54&gt;5*II54,'Referencia Parámetros'!$D$22, IF(IV54&gt;1,'Referencia Parámetros'!$D$23,"NO APLICA")))),"")</f>
        <v/>
      </c>
      <c r="IX54" s="240" t="str">
        <f t="shared" si="155"/>
        <v/>
      </c>
      <c r="IY54" s="241">
        <f t="shared" si="156"/>
        <v>0</v>
      </c>
      <c r="IZ54" s="234">
        <f t="shared" si="228"/>
        <v>0</v>
      </c>
      <c r="JA54" s="234">
        <f t="shared" si="157"/>
        <v>0</v>
      </c>
      <c r="JB54" s="234">
        <f t="shared" si="229"/>
        <v>0</v>
      </c>
      <c r="JC54" s="242">
        <f t="shared" si="230"/>
        <v>0</v>
      </c>
      <c r="JD54" s="198"/>
      <c r="JE54" s="234">
        <f t="shared" si="231"/>
        <v>42</v>
      </c>
      <c r="JF54" s="235" t="str">
        <f t="shared" si="158"/>
        <v/>
      </c>
      <c r="JG54" s="236" t="str">
        <f>IFERROR(+VLOOKUP(JF54,'Referencia Parámetros'!$A$2:$B$18,2),"")</f>
        <v/>
      </c>
      <c r="JH54" s="1"/>
      <c r="JI54" s="1"/>
      <c r="JJ54" s="136" t="str">
        <f t="shared" si="287"/>
        <v>Completar</v>
      </c>
      <c r="JK54" s="134"/>
      <c r="JL54" s="134"/>
      <c r="JM54" s="134"/>
      <c r="JN54" s="136" t="str">
        <f t="shared" si="288"/>
        <v>Completar</v>
      </c>
      <c r="JO54" s="137" t="str">
        <f t="shared" si="289"/>
        <v>Completar</v>
      </c>
      <c r="JP54" s="137" t="str">
        <f t="shared" si="290"/>
        <v>Completar</v>
      </c>
      <c r="JQ54" s="135"/>
      <c r="JR54" s="136" t="str">
        <f t="shared" si="291"/>
        <v>Completar</v>
      </c>
      <c r="JS54" s="237">
        <f t="shared" si="232"/>
        <v>0</v>
      </c>
      <c r="JT54" s="238">
        <f t="shared" si="233"/>
        <v>0</v>
      </c>
      <c r="JU54" s="239" t="str">
        <f>IFERROR(IF(JT54&gt;20*JG54,'Referencia Parámetros'!$D$20,IF(JT54&gt;10*JG54,'Referencia Parámetros'!$D$21,IF(JT54&gt;5*JG54,'Referencia Parámetros'!$D$22, IF(JT54&gt;1,'Referencia Parámetros'!$D$23,"NO APLICA")))),"")</f>
        <v/>
      </c>
      <c r="JV54" s="240" t="str">
        <f t="shared" si="160"/>
        <v/>
      </c>
      <c r="JW54" s="241">
        <f t="shared" si="161"/>
        <v>0</v>
      </c>
      <c r="JX54" s="234">
        <f t="shared" si="234"/>
        <v>0</v>
      </c>
      <c r="JY54" s="234">
        <f t="shared" si="162"/>
        <v>0</v>
      </c>
      <c r="JZ54" s="234">
        <f t="shared" si="235"/>
        <v>0</v>
      </c>
      <c r="KA54" s="242">
        <f t="shared" si="236"/>
        <v>0</v>
      </c>
      <c r="LN54" s="244">
        <v>2</v>
      </c>
    </row>
    <row r="55" spans="1:326" x14ac:dyDescent="0.25">
      <c r="A55" s="234">
        <f t="shared" si="163"/>
        <v>43</v>
      </c>
      <c r="B55" s="235" t="str">
        <f t="shared" si="164"/>
        <v/>
      </c>
      <c r="C55" s="236" t="str">
        <f>+IFERROR(VLOOKUP(B55,'Referencia Parámetros'!$A$2:$B$18,2),"")</f>
        <v/>
      </c>
      <c r="D55" s="1"/>
      <c r="E55" s="1"/>
      <c r="F55" s="136" t="str">
        <f>IFERROR(+VLOOKUP(D55,'Año 2'!JH$13:JJ$112,3,FALSE),"Completar")</f>
        <v>Completar</v>
      </c>
      <c r="G55" s="134"/>
      <c r="H55" s="134"/>
      <c r="I55" s="134"/>
      <c r="J55" s="136" t="str">
        <f>+IFERROR(VLOOKUP(D55,'Año 2'!JH$13:JR$112,7,0),"Completar")</f>
        <v>Completar</v>
      </c>
      <c r="K55" s="137" t="str">
        <f>IFERROR(VLOOKUP(D55,'Año 2'!JH$13:JR$112,8,FALSE),"Completar")</f>
        <v>Completar</v>
      </c>
      <c r="L55" s="137" t="str">
        <f>IFERROR(VLOOKUP(D55,'Año 2'!JH$13:JR$112,9,FALSE),"Completar")</f>
        <v>Completar</v>
      </c>
      <c r="M55" s="135"/>
      <c r="N55" s="136" t="str">
        <f>IFERROR(VLOOKUP(D55,'Año 2'!JH$13:JR$112,11,FALSE),"Completar")</f>
        <v>Completar</v>
      </c>
      <c r="O55" s="237">
        <f t="shared" si="165"/>
        <v>0</v>
      </c>
      <c r="P55" s="238">
        <f t="shared" si="166"/>
        <v>0</v>
      </c>
      <c r="Q55" s="239" t="str">
        <f>IFERROR(IF(P55&gt;20*C55,'Referencia Parámetros'!$D$20,IF(P55&gt;10*C55,'Referencia Parámetros'!$D$21,IF(P55&gt;5*C55,'Referencia Parámetros'!$D$22, IF(P55&gt;1,'Referencia Parámetros'!$D$23,"NO APLICA")))),"")</f>
        <v/>
      </c>
      <c r="R55" s="240" t="str">
        <f t="shared" si="105"/>
        <v/>
      </c>
      <c r="S55" s="241">
        <f t="shared" si="106"/>
        <v>0</v>
      </c>
      <c r="T55" s="234">
        <f t="shared" si="167"/>
        <v>0</v>
      </c>
      <c r="U55" s="234">
        <f t="shared" si="107"/>
        <v>0</v>
      </c>
      <c r="V55" s="234">
        <f t="shared" si="168"/>
        <v>0</v>
      </c>
      <c r="W55" s="242">
        <f t="shared" si="169"/>
        <v>0</v>
      </c>
      <c r="Y55" s="234">
        <f t="shared" si="170"/>
        <v>43</v>
      </c>
      <c r="Z55" s="235" t="str">
        <f t="shared" si="108"/>
        <v/>
      </c>
      <c r="AA55" s="236" t="str">
        <f>IFERROR(+VLOOKUP(Z55,'Referencia Parámetros'!$A$2:$B$18,2),"")</f>
        <v/>
      </c>
      <c r="AB55" s="1"/>
      <c r="AC55" s="1"/>
      <c r="AD55" s="136" t="str">
        <f t="shared" si="237"/>
        <v>Completar</v>
      </c>
      <c r="AE55" s="134"/>
      <c r="AF55" s="134"/>
      <c r="AG55" s="134"/>
      <c r="AH55" s="136" t="str">
        <f t="shared" si="238"/>
        <v>Completar</v>
      </c>
      <c r="AI55" s="137" t="str">
        <f t="shared" si="239"/>
        <v>Completar</v>
      </c>
      <c r="AJ55" s="137" t="str">
        <f t="shared" si="240"/>
        <v>Completar</v>
      </c>
      <c r="AK55" s="135"/>
      <c r="AL55" s="136" t="str">
        <f t="shared" si="241"/>
        <v>Completar</v>
      </c>
      <c r="AM55" s="237">
        <f t="shared" si="171"/>
        <v>0</v>
      </c>
      <c r="AN55" s="238">
        <f t="shared" si="172"/>
        <v>0</v>
      </c>
      <c r="AO55" s="239" t="str">
        <f>IFERROR(IF(AN55&gt;20*AA55,'Referencia Parámetros'!$D$20,IF(AN55&gt;10*AA55,'Referencia Parámetros'!$D$21,IF(AN55&gt;5*AA55,'Referencia Parámetros'!$D$22, IF(AN55&gt;1,'Referencia Parámetros'!$D$23,"NO APLICA")))),"")</f>
        <v/>
      </c>
      <c r="AP55" s="240" t="str">
        <f t="shared" si="110"/>
        <v/>
      </c>
      <c r="AQ55" s="241">
        <f t="shared" si="111"/>
        <v>0</v>
      </c>
      <c r="AR55" s="234">
        <f t="shared" si="173"/>
        <v>0</v>
      </c>
      <c r="AS55" s="234">
        <f t="shared" si="112"/>
        <v>0</v>
      </c>
      <c r="AT55" s="234">
        <f t="shared" si="174"/>
        <v>0</v>
      </c>
      <c r="AU55" s="242">
        <f t="shared" si="175"/>
        <v>0</v>
      </c>
      <c r="AW55" s="234">
        <f t="shared" si="176"/>
        <v>43</v>
      </c>
      <c r="AX55" s="235" t="str">
        <f t="shared" si="113"/>
        <v/>
      </c>
      <c r="AY55" s="236" t="str">
        <f>IFERROR(+VLOOKUP(AX55,'Referencia Parámetros'!$A$2:$B$18,2),"")</f>
        <v/>
      </c>
      <c r="AZ55" s="1"/>
      <c r="BA55" s="1"/>
      <c r="BB55" s="136" t="str">
        <f t="shared" si="242"/>
        <v>Completar</v>
      </c>
      <c r="BC55" s="134"/>
      <c r="BD55" s="134"/>
      <c r="BE55" s="134"/>
      <c r="BF55" s="136" t="str">
        <f t="shared" si="243"/>
        <v>Completar</v>
      </c>
      <c r="BG55" s="137" t="str">
        <f t="shared" si="244"/>
        <v>Completar</v>
      </c>
      <c r="BH55" s="137" t="str">
        <f t="shared" si="245"/>
        <v>Completar</v>
      </c>
      <c r="BI55" s="135"/>
      <c r="BJ55" s="136" t="str">
        <f t="shared" si="246"/>
        <v>Completar</v>
      </c>
      <c r="BK55" s="237">
        <f t="shared" si="177"/>
        <v>0</v>
      </c>
      <c r="BL55" s="238">
        <f t="shared" si="178"/>
        <v>0</v>
      </c>
      <c r="BM55" s="239" t="str">
        <f>IFERROR(IF(BL55&gt;20*AY55,'Referencia Parámetros'!$D$20,IF(BL55&gt;10*AY55,'Referencia Parámetros'!$D$21,IF(BL55&gt;5*AY55,'Referencia Parámetros'!$D$22, IF(BL55&gt;1,'Referencia Parámetros'!$D$23,"NO APLICA")))),"")</f>
        <v/>
      </c>
      <c r="BN55" s="240" t="str">
        <f t="shared" si="115"/>
        <v/>
      </c>
      <c r="BO55" s="241">
        <f t="shared" si="116"/>
        <v>0</v>
      </c>
      <c r="BP55" s="234">
        <f t="shared" si="179"/>
        <v>0</v>
      </c>
      <c r="BQ55" s="234">
        <f t="shared" si="117"/>
        <v>0</v>
      </c>
      <c r="BR55" s="234">
        <f t="shared" si="180"/>
        <v>0</v>
      </c>
      <c r="BS55" s="242">
        <f t="shared" si="181"/>
        <v>0</v>
      </c>
      <c r="BU55" s="234">
        <f t="shared" si="182"/>
        <v>43</v>
      </c>
      <c r="BV55" s="235" t="str">
        <f t="shared" si="118"/>
        <v/>
      </c>
      <c r="BW55" s="236" t="str">
        <f>IFERROR(+VLOOKUP(BV55,'Referencia Parámetros'!$A$2:$B$18,2),"")</f>
        <v/>
      </c>
      <c r="BX55" s="1"/>
      <c r="BY55" s="1"/>
      <c r="BZ55" s="136" t="str">
        <f t="shared" si="247"/>
        <v>Completar</v>
      </c>
      <c r="CA55" s="134"/>
      <c r="CB55" s="134"/>
      <c r="CC55" s="134"/>
      <c r="CD55" s="136" t="str">
        <f t="shared" si="248"/>
        <v>Completar</v>
      </c>
      <c r="CE55" s="137" t="str">
        <f t="shared" si="249"/>
        <v>Completar</v>
      </c>
      <c r="CF55" s="137" t="str">
        <f t="shared" si="250"/>
        <v>Completar</v>
      </c>
      <c r="CG55" s="135"/>
      <c r="CH55" s="136" t="str">
        <f t="shared" si="251"/>
        <v>Completar</v>
      </c>
      <c r="CI55" s="237">
        <f t="shared" si="183"/>
        <v>0</v>
      </c>
      <c r="CJ55" s="238">
        <f t="shared" si="184"/>
        <v>0</v>
      </c>
      <c r="CK55" s="239" t="str">
        <f>IFERROR(IF(CJ55&gt;20*BW55,'Referencia Parámetros'!$D$20,IF(CJ55&gt;10*BW55,'Referencia Parámetros'!$D$21,IF(CJ55&gt;5*BW55,'Referencia Parámetros'!$D$22, IF(CJ55&gt;1,'Referencia Parámetros'!$D$23,"NO APLICA")))),"")</f>
        <v/>
      </c>
      <c r="CL55" s="240" t="str">
        <f t="shared" si="120"/>
        <v/>
      </c>
      <c r="CM55" s="241">
        <f t="shared" si="121"/>
        <v>0</v>
      </c>
      <c r="CN55" s="234">
        <f t="shared" si="185"/>
        <v>0</v>
      </c>
      <c r="CO55" s="234">
        <f t="shared" si="122"/>
        <v>0</v>
      </c>
      <c r="CP55" s="234">
        <f t="shared" si="186"/>
        <v>0</v>
      </c>
      <c r="CQ55" s="242">
        <f t="shared" si="187"/>
        <v>0</v>
      </c>
      <c r="CS55" s="234">
        <f t="shared" si="188"/>
        <v>43</v>
      </c>
      <c r="CT55" s="235" t="str">
        <f t="shared" si="123"/>
        <v/>
      </c>
      <c r="CU55" s="236" t="str">
        <f>IFERROR(+VLOOKUP(CT55,'Referencia Parámetros'!$A$2:$B$18,2),"")</f>
        <v/>
      </c>
      <c r="CV55" s="1"/>
      <c r="CW55" s="1"/>
      <c r="CX55" s="136" t="str">
        <f t="shared" si="252"/>
        <v>Completar</v>
      </c>
      <c r="CY55" s="134"/>
      <c r="CZ55" s="134"/>
      <c r="DA55" s="134"/>
      <c r="DB55" s="136" t="str">
        <f t="shared" si="253"/>
        <v>Completar</v>
      </c>
      <c r="DC55" s="137" t="str">
        <f t="shared" si="254"/>
        <v>Completar</v>
      </c>
      <c r="DD55" s="137" t="str">
        <f t="shared" si="255"/>
        <v>Completar</v>
      </c>
      <c r="DE55" s="135"/>
      <c r="DF55" s="136" t="str">
        <f t="shared" si="256"/>
        <v>Completar</v>
      </c>
      <c r="DG55" s="237">
        <f t="shared" si="189"/>
        <v>0</v>
      </c>
      <c r="DH55" s="238">
        <f t="shared" si="190"/>
        <v>0</v>
      </c>
      <c r="DI55" s="239" t="str">
        <f>IFERROR(IF(DH55&gt;20*CU55,'Referencia Parámetros'!$D$20,IF(DH55&gt;10*CU55,'Referencia Parámetros'!$D$21,IF(DH55&gt;5*CU55,'Referencia Parámetros'!$D$22, IF(DH55&gt;1,'Referencia Parámetros'!$D$23,"NO APLICA")))),"")</f>
        <v/>
      </c>
      <c r="DJ55" s="240" t="str">
        <f t="shared" si="125"/>
        <v/>
      </c>
      <c r="DK55" s="241">
        <f t="shared" si="126"/>
        <v>0</v>
      </c>
      <c r="DL55" s="234">
        <f t="shared" si="191"/>
        <v>0</v>
      </c>
      <c r="DM55" s="234">
        <f t="shared" si="127"/>
        <v>0</v>
      </c>
      <c r="DN55" s="234">
        <f t="shared" si="192"/>
        <v>0</v>
      </c>
      <c r="DO55" s="242">
        <f t="shared" si="193"/>
        <v>0</v>
      </c>
      <c r="DQ55" s="234">
        <f t="shared" si="194"/>
        <v>43</v>
      </c>
      <c r="DR55" s="235" t="str">
        <f t="shared" si="128"/>
        <v/>
      </c>
      <c r="DS55" s="236" t="str">
        <f>IFERROR(+VLOOKUP(DR55,'Referencia Parámetros'!$A$2:$B$18,2),"")</f>
        <v/>
      </c>
      <c r="DT55" s="1"/>
      <c r="DU55" s="1"/>
      <c r="DV55" s="136" t="str">
        <f t="shared" si="257"/>
        <v>Completar</v>
      </c>
      <c r="DW55" s="134"/>
      <c r="DX55" s="134"/>
      <c r="DY55" s="134"/>
      <c r="DZ55" s="136" t="str">
        <f t="shared" si="258"/>
        <v>Completar</v>
      </c>
      <c r="EA55" s="137" t="str">
        <f t="shared" si="259"/>
        <v>Completar</v>
      </c>
      <c r="EB55" s="137" t="str">
        <f t="shared" si="260"/>
        <v>Completar</v>
      </c>
      <c r="EC55" s="135"/>
      <c r="ED55" s="136" t="str">
        <f t="shared" si="261"/>
        <v>Completar</v>
      </c>
      <c r="EE55" s="237">
        <f t="shared" si="195"/>
        <v>0</v>
      </c>
      <c r="EF55" s="238">
        <f t="shared" si="196"/>
        <v>0</v>
      </c>
      <c r="EG55" s="239" t="str">
        <f>IFERROR(IF(EF55&gt;20*DS55,'Referencia Parámetros'!$D$20,IF(EF55&gt;10*DS55,'Referencia Parámetros'!$D$21,IF(EF55&gt;5*DS55,'Referencia Parámetros'!$D$22, IF(EF55&gt;1,'Referencia Parámetros'!$D$23,"NO APLICA")))),"")</f>
        <v/>
      </c>
      <c r="EH55" s="240" t="str">
        <f t="shared" si="130"/>
        <v/>
      </c>
      <c r="EI55" s="241">
        <f t="shared" si="131"/>
        <v>0</v>
      </c>
      <c r="EJ55" s="234">
        <f t="shared" si="197"/>
        <v>0</v>
      </c>
      <c r="EK55" s="234">
        <f t="shared" si="132"/>
        <v>0</v>
      </c>
      <c r="EL55" s="234">
        <f t="shared" si="198"/>
        <v>0</v>
      </c>
      <c r="EM55" s="242">
        <f t="shared" si="199"/>
        <v>0</v>
      </c>
      <c r="EO55" s="234">
        <f t="shared" si="200"/>
        <v>43</v>
      </c>
      <c r="EP55" s="235" t="str">
        <f t="shared" si="133"/>
        <v/>
      </c>
      <c r="EQ55" s="236" t="str">
        <f>IFERROR(+VLOOKUP(EP55,'Referencia Parámetros'!$A$2:$B$18,2),"")</f>
        <v/>
      </c>
      <c r="ER55" s="1"/>
      <c r="ES55" s="1"/>
      <c r="ET55" s="136" t="str">
        <f t="shared" si="262"/>
        <v>Completar</v>
      </c>
      <c r="EU55" s="134"/>
      <c r="EV55" s="134"/>
      <c r="EW55" s="134"/>
      <c r="EX55" s="136" t="str">
        <f t="shared" si="263"/>
        <v>Completar</v>
      </c>
      <c r="EY55" s="137" t="str">
        <f t="shared" si="264"/>
        <v>Completar</v>
      </c>
      <c r="EZ55" s="137" t="str">
        <f t="shared" si="265"/>
        <v>Completar</v>
      </c>
      <c r="FA55" s="135"/>
      <c r="FB55" s="136" t="str">
        <f t="shared" si="266"/>
        <v>Completar</v>
      </c>
      <c r="FC55" s="237">
        <f t="shared" si="201"/>
        <v>0</v>
      </c>
      <c r="FD55" s="238">
        <f t="shared" si="202"/>
        <v>0</v>
      </c>
      <c r="FE55" s="239" t="str">
        <f>IFERROR(IF(FD55&gt;20*EQ55,'Referencia Parámetros'!$D$20,IF(FD55&gt;10*EQ55,'Referencia Parámetros'!$D$21,IF(FD55&gt;5*EQ55,'Referencia Parámetros'!$D$22, IF(FD55&gt;1,'Referencia Parámetros'!$D$23,"NO APLICA")))),"")</f>
        <v/>
      </c>
      <c r="FF55" s="240" t="str">
        <f t="shared" si="135"/>
        <v/>
      </c>
      <c r="FG55" s="241">
        <f t="shared" si="136"/>
        <v>0</v>
      </c>
      <c r="FH55" s="234">
        <f t="shared" si="203"/>
        <v>0</v>
      </c>
      <c r="FI55" s="234">
        <f t="shared" si="137"/>
        <v>0</v>
      </c>
      <c r="FJ55" s="234">
        <f t="shared" si="204"/>
        <v>0</v>
      </c>
      <c r="FK55" s="242">
        <f t="shared" si="205"/>
        <v>0</v>
      </c>
      <c r="FM55" s="234">
        <f t="shared" si="206"/>
        <v>43</v>
      </c>
      <c r="FN55" s="235" t="str">
        <f t="shared" si="138"/>
        <v/>
      </c>
      <c r="FO55" s="236" t="str">
        <f>IFERROR(+VLOOKUP(FN55,'Referencia Parámetros'!$A$2:$B$18,2),"")</f>
        <v/>
      </c>
      <c r="FP55" s="1"/>
      <c r="FQ55" s="1"/>
      <c r="FR55" s="136" t="str">
        <f t="shared" si="267"/>
        <v>Completar</v>
      </c>
      <c r="FS55" s="134"/>
      <c r="FT55" s="134"/>
      <c r="FU55" s="134"/>
      <c r="FV55" s="136" t="str">
        <f t="shared" si="268"/>
        <v>Completar</v>
      </c>
      <c r="FW55" s="137" t="str">
        <f t="shared" si="269"/>
        <v>Completar</v>
      </c>
      <c r="FX55" s="137" t="str">
        <f t="shared" si="270"/>
        <v>Completar</v>
      </c>
      <c r="FY55" s="135"/>
      <c r="FZ55" s="136" t="str">
        <f t="shared" si="271"/>
        <v>Completar</v>
      </c>
      <c r="GA55" s="237">
        <f t="shared" si="207"/>
        <v>0</v>
      </c>
      <c r="GB55" s="238">
        <f t="shared" si="208"/>
        <v>0</v>
      </c>
      <c r="GC55" s="239" t="e">
        <f>IF(GB55&gt;20*FO55,'Referencia Parámetros'!$D$20,IF(GB55&gt;10*FO55,'Referencia Parámetros'!$D$21,IF(GB55&gt;5*FO55,'Referencia Parámetros'!$D$22, IF(GB55&gt;1,'Referencia Parámetros'!$D$23,"NO APLICA"))))</f>
        <v>#VALUE!</v>
      </c>
      <c r="GD55" s="240" t="e">
        <f t="shared" si="209"/>
        <v>#VALUE!</v>
      </c>
      <c r="GE55" s="241">
        <f t="shared" si="141"/>
        <v>0</v>
      </c>
      <c r="GF55" s="234">
        <f t="shared" si="210"/>
        <v>0</v>
      </c>
      <c r="GG55" s="234">
        <f t="shared" si="142"/>
        <v>0</v>
      </c>
      <c r="GH55" s="234">
        <f t="shared" si="211"/>
        <v>0</v>
      </c>
      <c r="GI55" s="242">
        <f t="shared" si="212"/>
        <v>0</v>
      </c>
      <c r="GK55" s="234">
        <f t="shared" si="213"/>
        <v>43</v>
      </c>
      <c r="GL55" s="235" t="str">
        <f t="shared" si="143"/>
        <v/>
      </c>
      <c r="GM55" s="236" t="str">
        <f>IFERROR(+VLOOKUP(GL55,'Referencia Parámetros'!$A$2:$B$18,2),"")</f>
        <v/>
      </c>
      <c r="GN55" s="1"/>
      <c r="GO55" s="1"/>
      <c r="GP55" s="136" t="str">
        <f t="shared" si="272"/>
        <v>Completar</v>
      </c>
      <c r="GQ55" s="134"/>
      <c r="GR55" s="134"/>
      <c r="GS55" s="134"/>
      <c r="GT55" s="136" t="str">
        <f t="shared" si="273"/>
        <v>Completar</v>
      </c>
      <c r="GU55" s="137" t="str">
        <f t="shared" si="274"/>
        <v>Completar</v>
      </c>
      <c r="GV55" s="137" t="str">
        <f t="shared" si="275"/>
        <v>Completar</v>
      </c>
      <c r="GW55" s="135"/>
      <c r="GX55" s="136" t="str">
        <f t="shared" si="276"/>
        <v>Completar</v>
      </c>
      <c r="GY55" s="237">
        <f t="shared" si="214"/>
        <v>0</v>
      </c>
      <c r="GZ55" s="238">
        <f t="shared" si="215"/>
        <v>0</v>
      </c>
      <c r="HA55" s="239" t="str">
        <f>IFERROR(IF(GZ55&gt;20*GM55,'Referencia Parámetros'!$D$20,IF(GZ55&gt;10*GM55,'Referencia Parámetros'!$D$21,IF(GZ55&gt;5*GM55,'Referencia Parámetros'!$D$22, IF(GZ55&gt;1,'Referencia Parámetros'!$D$23,"NO APLICA")))),"")</f>
        <v/>
      </c>
      <c r="HB55" s="240" t="str">
        <f t="shared" si="145"/>
        <v/>
      </c>
      <c r="HC55" s="241">
        <f t="shared" si="146"/>
        <v>0</v>
      </c>
      <c r="HD55" s="234">
        <f t="shared" si="216"/>
        <v>0</v>
      </c>
      <c r="HE55" s="234">
        <f t="shared" si="147"/>
        <v>0</v>
      </c>
      <c r="HF55" s="234">
        <f t="shared" si="217"/>
        <v>0</v>
      </c>
      <c r="HG55" s="242">
        <f t="shared" si="218"/>
        <v>0</v>
      </c>
      <c r="HI55" s="234">
        <f t="shared" si="219"/>
        <v>43</v>
      </c>
      <c r="HJ55" s="235" t="str">
        <f t="shared" si="148"/>
        <v/>
      </c>
      <c r="HK55" s="236" t="str">
        <f>IFERROR(+VLOOKUP(HJ55,'Referencia Parámetros'!$A$2:$B$18,2),"")</f>
        <v/>
      </c>
      <c r="HL55" s="1"/>
      <c r="HM55" s="1"/>
      <c r="HN55" s="136" t="str">
        <f t="shared" si="277"/>
        <v>Completar</v>
      </c>
      <c r="HO55" s="134"/>
      <c r="HP55" s="134"/>
      <c r="HQ55" s="134"/>
      <c r="HR55" s="136" t="str">
        <f t="shared" si="278"/>
        <v>Completar</v>
      </c>
      <c r="HS55" s="137" t="str">
        <f t="shared" si="279"/>
        <v>Completar</v>
      </c>
      <c r="HT55" s="137" t="str">
        <f t="shared" si="280"/>
        <v>Completar</v>
      </c>
      <c r="HU55" s="135"/>
      <c r="HV55" s="136" t="str">
        <f t="shared" si="281"/>
        <v>Completar</v>
      </c>
      <c r="HW55" s="237">
        <f t="shared" si="220"/>
        <v>0</v>
      </c>
      <c r="HX55" s="238">
        <f t="shared" si="221"/>
        <v>0</v>
      </c>
      <c r="HY55" s="239" t="str">
        <f>IFERROR(IF(HX55&gt;20*HK55,'Referencia Parámetros'!$D$20,IF(HX55&gt;10*HK55,'Referencia Parámetros'!$D$21,IF(HX55&gt;5*HK55,'Referencia Parámetros'!$D$22, IF(HX55&gt;1,'Referencia Parámetros'!$D$23,"NO APLICA")))),"")</f>
        <v/>
      </c>
      <c r="HZ55" s="240" t="str">
        <f t="shared" si="150"/>
        <v/>
      </c>
      <c r="IA55" s="241">
        <f t="shared" si="151"/>
        <v>0</v>
      </c>
      <c r="IB55" s="234">
        <f t="shared" si="222"/>
        <v>0</v>
      </c>
      <c r="IC55" s="234">
        <f t="shared" si="152"/>
        <v>0</v>
      </c>
      <c r="ID55" s="234">
        <f t="shared" si="223"/>
        <v>0</v>
      </c>
      <c r="IE55" s="242">
        <f t="shared" si="224"/>
        <v>0</v>
      </c>
      <c r="IG55" s="234">
        <f t="shared" si="225"/>
        <v>43</v>
      </c>
      <c r="IH55" s="235" t="str">
        <f t="shared" si="153"/>
        <v/>
      </c>
      <c r="II55" s="236" t="str">
        <f>IFERROR(+VLOOKUP(IH55,'Referencia Parámetros'!$A$2:$B$18,2),"")</f>
        <v/>
      </c>
      <c r="IJ55" s="1"/>
      <c r="IK55" s="1"/>
      <c r="IL55" s="136" t="str">
        <f t="shared" si="282"/>
        <v>Completar</v>
      </c>
      <c r="IM55" s="134"/>
      <c r="IN55" s="134"/>
      <c r="IO55" s="134"/>
      <c r="IP55" s="136" t="str">
        <f t="shared" si="283"/>
        <v>Completar</v>
      </c>
      <c r="IQ55" s="137" t="str">
        <f t="shared" si="284"/>
        <v>Completar</v>
      </c>
      <c r="IR55" s="137" t="str">
        <f t="shared" si="285"/>
        <v>Completar</v>
      </c>
      <c r="IS55" s="135"/>
      <c r="IT55" s="136" t="str">
        <f t="shared" si="286"/>
        <v>Completar</v>
      </c>
      <c r="IU55" s="237">
        <f t="shared" si="226"/>
        <v>0</v>
      </c>
      <c r="IV55" s="238">
        <f t="shared" si="227"/>
        <v>0</v>
      </c>
      <c r="IW55" s="239" t="str">
        <f>IFERROR(IF(IV55&gt;20*II55,'Referencia Parámetros'!$D$20,IF(IV55&gt;10*II55,'Referencia Parámetros'!$D$21,IF(IV55&gt;5*II55,'Referencia Parámetros'!$D$22, IF(IV55&gt;1,'Referencia Parámetros'!$D$23,"NO APLICA")))),"")</f>
        <v/>
      </c>
      <c r="IX55" s="240" t="str">
        <f t="shared" si="155"/>
        <v/>
      </c>
      <c r="IY55" s="241">
        <f t="shared" si="156"/>
        <v>0</v>
      </c>
      <c r="IZ55" s="234">
        <f t="shared" si="228"/>
        <v>0</v>
      </c>
      <c r="JA55" s="234">
        <f t="shared" si="157"/>
        <v>0</v>
      </c>
      <c r="JB55" s="234">
        <f t="shared" si="229"/>
        <v>0</v>
      </c>
      <c r="JC55" s="242">
        <f t="shared" si="230"/>
        <v>0</v>
      </c>
      <c r="JD55" s="198"/>
      <c r="JE55" s="234">
        <f t="shared" si="231"/>
        <v>43</v>
      </c>
      <c r="JF55" s="235" t="str">
        <f t="shared" si="158"/>
        <v/>
      </c>
      <c r="JG55" s="236" t="str">
        <f>IFERROR(+VLOOKUP(JF55,'Referencia Parámetros'!$A$2:$B$18,2),"")</f>
        <v/>
      </c>
      <c r="JH55" s="1"/>
      <c r="JI55" s="1"/>
      <c r="JJ55" s="136" t="str">
        <f t="shared" si="287"/>
        <v>Completar</v>
      </c>
      <c r="JK55" s="134"/>
      <c r="JL55" s="134"/>
      <c r="JM55" s="134"/>
      <c r="JN55" s="136" t="str">
        <f t="shared" si="288"/>
        <v>Completar</v>
      </c>
      <c r="JO55" s="137" t="str">
        <f t="shared" si="289"/>
        <v>Completar</v>
      </c>
      <c r="JP55" s="137" t="str">
        <f t="shared" si="290"/>
        <v>Completar</v>
      </c>
      <c r="JQ55" s="135"/>
      <c r="JR55" s="136" t="str">
        <f t="shared" si="291"/>
        <v>Completar</v>
      </c>
      <c r="JS55" s="237">
        <f t="shared" si="232"/>
        <v>0</v>
      </c>
      <c r="JT55" s="238">
        <f t="shared" si="233"/>
        <v>0</v>
      </c>
      <c r="JU55" s="239" t="str">
        <f>IFERROR(IF(JT55&gt;20*JG55,'Referencia Parámetros'!$D$20,IF(JT55&gt;10*JG55,'Referencia Parámetros'!$D$21,IF(JT55&gt;5*JG55,'Referencia Parámetros'!$D$22, IF(JT55&gt;1,'Referencia Parámetros'!$D$23,"NO APLICA")))),"")</f>
        <v/>
      </c>
      <c r="JV55" s="240" t="str">
        <f t="shared" si="160"/>
        <v/>
      </c>
      <c r="JW55" s="241">
        <f t="shared" si="161"/>
        <v>0</v>
      </c>
      <c r="JX55" s="234">
        <f t="shared" si="234"/>
        <v>0</v>
      </c>
      <c r="JY55" s="234">
        <f t="shared" si="162"/>
        <v>0</v>
      </c>
      <c r="JZ55" s="234">
        <f t="shared" si="235"/>
        <v>0</v>
      </c>
      <c r="KA55" s="242">
        <f t="shared" si="236"/>
        <v>0</v>
      </c>
      <c r="LN55" s="244">
        <v>2</v>
      </c>
    </row>
    <row r="56" spans="1:326" x14ac:dyDescent="0.25">
      <c r="A56" s="234">
        <f t="shared" si="163"/>
        <v>44</v>
      </c>
      <c r="B56" s="235" t="str">
        <f t="shared" si="164"/>
        <v/>
      </c>
      <c r="C56" s="236" t="str">
        <f>+IFERROR(VLOOKUP(B56,'Referencia Parámetros'!$A$2:$B$18,2),"")</f>
        <v/>
      </c>
      <c r="D56" s="1"/>
      <c r="E56" s="1"/>
      <c r="F56" s="136" t="str">
        <f>IFERROR(+VLOOKUP(D56,'Año 2'!JH$13:JJ$112,3,FALSE),"Completar")</f>
        <v>Completar</v>
      </c>
      <c r="G56" s="134"/>
      <c r="H56" s="134"/>
      <c r="I56" s="134"/>
      <c r="J56" s="136" t="str">
        <f>+IFERROR(VLOOKUP(D56,'Año 2'!JH$13:JR$112,7,0),"Completar")</f>
        <v>Completar</v>
      </c>
      <c r="K56" s="137" t="str">
        <f>IFERROR(VLOOKUP(D56,'Año 2'!JH$13:JR$112,8,FALSE),"Completar")</f>
        <v>Completar</v>
      </c>
      <c r="L56" s="137" t="str">
        <f>IFERROR(VLOOKUP(D56,'Año 2'!JH$13:JR$112,9,FALSE),"Completar")</f>
        <v>Completar</v>
      </c>
      <c r="M56" s="135"/>
      <c r="N56" s="136" t="str">
        <f>IFERROR(VLOOKUP(D56,'Año 2'!JH$13:JR$112,11,FALSE),"Completar")</f>
        <v>Completar</v>
      </c>
      <c r="O56" s="237">
        <f t="shared" si="165"/>
        <v>0</v>
      </c>
      <c r="P56" s="238">
        <f t="shared" si="166"/>
        <v>0</v>
      </c>
      <c r="Q56" s="239" t="str">
        <f>IFERROR(IF(P56&gt;20*C56,'Referencia Parámetros'!$D$20,IF(P56&gt;10*C56,'Referencia Parámetros'!$D$21,IF(P56&gt;5*C56,'Referencia Parámetros'!$D$22, IF(P56&gt;1,'Referencia Parámetros'!$D$23,"NO APLICA")))),"")</f>
        <v/>
      </c>
      <c r="R56" s="240" t="str">
        <f t="shared" si="105"/>
        <v/>
      </c>
      <c r="S56" s="241">
        <f t="shared" si="106"/>
        <v>0</v>
      </c>
      <c r="T56" s="234">
        <f t="shared" si="167"/>
        <v>0</v>
      </c>
      <c r="U56" s="234">
        <f t="shared" si="107"/>
        <v>0</v>
      </c>
      <c r="V56" s="234">
        <f t="shared" si="168"/>
        <v>0</v>
      </c>
      <c r="W56" s="242">
        <f t="shared" si="169"/>
        <v>0</v>
      </c>
      <c r="Y56" s="234">
        <f t="shared" si="170"/>
        <v>44</v>
      </c>
      <c r="Z56" s="235" t="str">
        <f t="shared" si="108"/>
        <v/>
      </c>
      <c r="AA56" s="236" t="str">
        <f>IFERROR(+VLOOKUP(Z56,'Referencia Parámetros'!$A$2:$B$18,2),"")</f>
        <v/>
      </c>
      <c r="AB56" s="1"/>
      <c r="AC56" s="1"/>
      <c r="AD56" s="136" t="str">
        <f t="shared" si="237"/>
        <v>Completar</v>
      </c>
      <c r="AE56" s="134"/>
      <c r="AF56" s="134"/>
      <c r="AG56" s="134"/>
      <c r="AH56" s="136" t="str">
        <f t="shared" si="238"/>
        <v>Completar</v>
      </c>
      <c r="AI56" s="137" t="str">
        <f t="shared" si="239"/>
        <v>Completar</v>
      </c>
      <c r="AJ56" s="137" t="str">
        <f t="shared" si="240"/>
        <v>Completar</v>
      </c>
      <c r="AK56" s="135"/>
      <c r="AL56" s="136" t="str">
        <f t="shared" si="241"/>
        <v>Completar</v>
      </c>
      <c r="AM56" s="237">
        <f t="shared" si="171"/>
        <v>0</v>
      </c>
      <c r="AN56" s="238">
        <f t="shared" si="172"/>
        <v>0</v>
      </c>
      <c r="AO56" s="239" t="str">
        <f>IFERROR(IF(AN56&gt;20*AA56,'Referencia Parámetros'!$D$20,IF(AN56&gt;10*AA56,'Referencia Parámetros'!$D$21,IF(AN56&gt;5*AA56,'Referencia Parámetros'!$D$22, IF(AN56&gt;1,'Referencia Parámetros'!$D$23,"NO APLICA")))),"")</f>
        <v/>
      </c>
      <c r="AP56" s="240" t="str">
        <f t="shared" si="110"/>
        <v/>
      </c>
      <c r="AQ56" s="241">
        <f t="shared" si="111"/>
        <v>0</v>
      </c>
      <c r="AR56" s="234">
        <f t="shared" si="173"/>
        <v>0</v>
      </c>
      <c r="AS56" s="234">
        <f t="shared" si="112"/>
        <v>0</v>
      </c>
      <c r="AT56" s="234">
        <f t="shared" si="174"/>
        <v>0</v>
      </c>
      <c r="AU56" s="242">
        <f t="shared" si="175"/>
        <v>0</v>
      </c>
      <c r="AW56" s="234">
        <f t="shared" si="176"/>
        <v>44</v>
      </c>
      <c r="AX56" s="235" t="str">
        <f t="shared" si="113"/>
        <v/>
      </c>
      <c r="AY56" s="236" t="str">
        <f>IFERROR(+VLOOKUP(AX56,'Referencia Parámetros'!$A$2:$B$18,2),"")</f>
        <v/>
      </c>
      <c r="AZ56" s="1"/>
      <c r="BA56" s="1"/>
      <c r="BB56" s="136" t="str">
        <f t="shared" si="242"/>
        <v>Completar</v>
      </c>
      <c r="BC56" s="134"/>
      <c r="BD56" s="134"/>
      <c r="BE56" s="134"/>
      <c r="BF56" s="136" t="str">
        <f t="shared" si="243"/>
        <v>Completar</v>
      </c>
      <c r="BG56" s="137" t="str">
        <f t="shared" si="244"/>
        <v>Completar</v>
      </c>
      <c r="BH56" s="137" t="str">
        <f t="shared" si="245"/>
        <v>Completar</v>
      </c>
      <c r="BI56" s="135"/>
      <c r="BJ56" s="136" t="str">
        <f t="shared" si="246"/>
        <v>Completar</v>
      </c>
      <c r="BK56" s="237">
        <f t="shared" si="177"/>
        <v>0</v>
      </c>
      <c r="BL56" s="238">
        <f t="shared" si="178"/>
        <v>0</v>
      </c>
      <c r="BM56" s="239" t="str">
        <f>IFERROR(IF(BL56&gt;20*AY56,'Referencia Parámetros'!$D$20,IF(BL56&gt;10*AY56,'Referencia Parámetros'!$D$21,IF(BL56&gt;5*AY56,'Referencia Parámetros'!$D$22, IF(BL56&gt;1,'Referencia Parámetros'!$D$23,"NO APLICA")))),"")</f>
        <v/>
      </c>
      <c r="BN56" s="240" t="str">
        <f t="shared" si="115"/>
        <v/>
      </c>
      <c r="BO56" s="241">
        <f t="shared" si="116"/>
        <v>0</v>
      </c>
      <c r="BP56" s="234">
        <f t="shared" si="179"/>
        <v>0</v>
      </c>
      <c r="BQ56" s="234">
        <f t="shared" si="117"/>
        <v>0</v>
      </c>
      <c r="BR56" s="234">
        <f t="shared" si="180"/>
        <v>0</v>
      </c>
      <c r="BS56" s="242">
        <f t="shared" si="181"/>
        <v>0</v>
      </c>
      <c r="BU56" s="234">
        <f t="shared" si="182"/>
        <v>44</v>
      </c>
      <c r="BV56" s="235" t="str">
        <f t="shared" si="118"/>
        <v/>
      </c>
      <c r="BW56" s="236" t="str">
        <f>IFERROR(+VLOOKUP(BV56,'Referencia Parámetros'!$A$2:$B$18,2),"")</f>
        <v/>
      </c>
      <c r="BX56" s="1"/>
      <c r="BY56" s="1"/>
      <c r="BZ56" s="136" t="str">
        <f t="shared" si="247"/>
        <v>Completar</v>
      </c>
      <c r="CA56" s="134"/>
      <c r="CB56" s="134"/>
      <c r="CC56" s="134"/>
      <c r="CD56" s="136" t="str">
        <f t="shared" si="248"/>
        <v>Completar</v>
      </c>
      <c r="CE56" s="137" t="str">
        <f t="shared" si="249"/>
        <v>Completar</v>
      </c>
      <c r="CF56" s="137" t="str">
        <f t="shared" si="250"/>
        <v>Completar</v>
      </c>
      <c r="CG56" s="135"/>
      <c r="CH56" s="136" t="str">
        <f t="shared" si="251"/>
        <v>Completar</v>
      </c>
      <c r="CI56" s="237">
        <f t="shared" si="183"/>
        <v>0</v>
      </c>
      <c r="CJ56" s="238">
        <f t="shared" si="184"/>
        <v>0</v>
      </c>
      <c r="CK56" s="239" t="str">
        <f>IFERROR(IF(CJ56&gt;20*BW56,'Referencia Parámetros'!$D$20,IF(CJ56&gt;10*BW56,'Referencia Parámetros'!$D$21,IF(CJ56&gt;5*BW56,'Referencia Parámetros'!$D$22, IF(CJ56&gt;1,'Referencia Parámetros'!$D$23,"NO APLICA")))),"")</f>
        <v/>
      </c>
      <c r="CL56" s="240" t="str">
        <f t="shared" si="120"/>
        <v/>
      </c>
      <c r="CM56" s="241">
        <f t="shared" si="121"/>
        <v>0</v>
      </c>
      <c r="CN56" s="234">
        <f t="shared" si="185"/>
        <v>0</v>
      </c>
      <c r="CO56" s="234">
        <f t="shared" si="122"/>
        <v>0</v>
      </c>
      <c r="CP56" s="234">
        <f t="shared" si="186"/>
        <v>0</v>
      </c>
      <c r="CQ56" s="242">
        <f t="shared" si="187"/>
        <v>0</v>
      </c>
      <c r="CS56" s="234">
        <f t="shared" si="188"/>
        <v>44</v>
      </c>
      <c r="CT56" s="235" t="str">
        <f t="shared" si="123"/>
        <v/>
      </c>
      <c r="CU56" s="236" t="str">
        <f>IFERROR(+VLOOKUP(CT56,'Referencia Parámetros'!$A$2:$B$18,2),"")</f>
        <v/>
      </c>
      <c r="CV56" s="1"/>
      <c r="CW56" s="1"/>
      <c r="CX56" s="136" t="str">
        <f t="shared" si="252"/>
        <v>Completar</v>
      </c>
      <c r="CY56" s="134"/>
      <c r="CZ56" s="134"/>
      <c r="DA56" s="134"/>
      <c r="DB56" s="136" t="str">
        <f t="shared" si="253"/>
        <v>Completar</v>
      </c>
      <c r="DC56" s="137" t="str">
        <f t="shared" si="254"/>
        <v>Completar</v>
      </c>
      <c r="DD56" s="137" t="str">
        <f t="shared" si="255"/>
        <v>Completar</v>
      </c>
      <c r="DE56" s="135"/>
      <c r="DF56" s="136" t="str">
        <f t="shared" si="256"/>
        <v>Completar</v>
      </c>
      <c r="DG56" s="237">
        <f t="shared" si="189"/>
        <v>0</v>
      </c>
      <c r="DH56" s="238">
        <f t="shared" si="190"/>
        <v>0</v>
      </c>
      <c r="DI56" s="239" t="str">
        <f>IFERROR(IF(DH56&gt;20*CU56,'Referencia Parámetros'!$D$20,IF(DH56&gt;10*CU56,'Referencia Parámetros'!$D$21,IF(DH56&gt;5*CU56,'Referencia Parámetros'!$D$22, IF(DH56&gt;1,'Referencia Parámetros'!$D$23,"NO APLICA")))),"")</f>
        <v/>
      </c>
      <c r="DJ56" s="240" t="str">
        <f t="shared" si="125"/>
        <v/>
      </c>
      <c r="DK56" s="241">
        <f t="shared" si="126"/>
        <v>0</v>
      </c>
      <c r="DL56" s="234">
        <f t="shared" si="191"/>
        <v>0</v>
      </c>
      <c r="DM56" s="234">
        <f t="shared" si="127"/>
        <v>0</v>
      </c>
      <c r="DN56" s="234">
        <f t="shared" si="192"/>
        <v>0</v>
      </c>
      <c r="DO56" s="242">
        <f t="shared" si="193"/>
        <v>0</v>
      </c>
      <c r="DQ56" s="234">
        <f t="shared" si="194"/>
        <v>44</v>
      </c>
      <c r="DR56" s="235" t="str">
        <f t="shared" si="128"/>
        <v/>
      </c>
      <c r="DS56" s="236" t="str">
        <f>IFERROR(+VLOOKUP(DR56,'Referencia Parámetros'!$A$2:$B$18,2),"")</f>
        <v/>
      </c>
      <c r="DT56" s="1"/>
      <c r="DU56" s="1"/>
      <c r="DV56" s="136" t="str">
        <f t="shared" si="257"/>
        <v>Completar</v>
      </c>
      <c r="DW56" s="134"/>
      <c r="DX56" s="134"/>
      <c r="DY56" s="134"/>
      <c r="DZ56" s="136" t="str">
        <f t="shared" si="258"/>
        <v>Completar</v>
      </c>
      <c r="EA56" s="137" t="str">
        <f t="shared" si="259"/>
        <v>Completar</v>
      </c>
      <c r="EB56" s="137" t="str">
        <f t="shared" si="260"/>
        <v>Completar</v>
      </c>
      <c r="EC56" s="135"/>
      <c r="ED56" s="136" t="str">
        <f t="shared" si="261"/>
        <v>Completar</v>
      </c>
      <c r="EE56" s="237">
        <f t="shared" si="195"/>
        <v>0</v>
      </c>
      <c r="EF56" s="238">
        <f t="shared" si="196"/>
        <v>0</v>
      </c>
      <c r="EG56" s="239" t="str">
        <f>IFERROR(IF(EF56&gt;20*DS56,'Referencia Parámetros'!$D$20,IF(EF56&gt;10*DS56,'Referencia Parámetros'!$D$21,IF(EF56&gt;5*DS56,'Referencia Parámetros'!$D$22, IF(EF56&gt;1,'Referencia Parámetros'!$D$23,"NO APLICA")))),"")</f>
        <v/>
      </c>
      <c r="EH56" s="240" t="str">
        <f t="shared" si="130"/>
        <v/>
      </c>
      <c r="EI56" s="241">
        <f t="shared" si="131"/>
        <v>0</v>
      </c>
      <c r="EJ56" s="234">
        <f t="shared" si="197"/>
        <v>0</v>
      </c>
      <c r="EK56" s="234">
        <f t="shared" si="132"/>
        <v>0</v>
      </c>
      <c r="EL56" s="234">
        <f t="shared" si="198"/>
        <v>0</v>
      </c>
      <c r="EM56" s="242">
        <f t="shared" si="199"/>
        <v>0</v>
      </c>
      <c r="EO56" s="234">
        <f t="shared" si="200"/>
        <v>44</v>
      </c>
      <c r="EP56" s="235" t="str">
        <f t="shared" si="133"/>
        <v/>
      </c>
      <c r="EQ56" s="236" t="str">
        <f>IFERROR(+VLOOKUP(EP56,'Referencia Parámetros'!$A$2:$B$18,2),"")</f>
        <v/>
      </c>
      <c r="ER56" s="1"/>
      <c r="ES56" s="1"/>
      <c r="ET56" s="136" t="str">
        <f t="shared" si="262"/>
        <v>Completar</v>
      </c>
      <c r="EU56" s="134"/>
      <c r="EV56" s="134"/>
      <c r="EW56" s="134"/>
      <c r="EX56" s="136" t="str">
        <f t="shared" si="263"/>
        <v>Completar</v>
      </c>
      <c r="EY56" s="137" t="str">
        <f t="shared" si="264"/>
        <v>Completar</v>
      </c>
      <c r="EZ56" s="137" t="str">
        <f t="shared" si="265"/>
        <v>Completar</v>
      </c>
      <c r="FA56" s="135"/>
      <c r="FB56" s="136" t="str">
        <f t="shared" si="266"/>
        <v>Completar</v>
      </c>
      <c r="FC56" s="237">
        <f t="shared" si="201"/>
        <v>0</v>
      </c>
      <c r="FD56" s="238">
        <f t="shared" si="202"/>
        <v>0</v>
      </c>
      <c r="FE56" s="239" t="str">
        <f>IFERROR(IF(FD56&gt;20*EQ56,'Referencia Parámetros'!$D$20,IF(FD56&gt;10*EQ56,'Referencia Parámetros'!$D$21,IF(FD56&gt;5*EQ56,'Referencia Parámetros'!$D$22, IF(FD56&gt;1,'Referencia Parámetros'!$D$23,"NO APLICA")))),"")</f>
        <v/>
      </c>
      <c r="FF56" s="240" t="str">
        <f t="shared" si="135"/>
        <v/>
      </c>
      <c r="FG56" s="241">
        <f t="shared" si="136"/>
        <v>0</v>
      </c>
      <c r="FH56" s="234">
        <f t="shared" si="203"/>
        <v>0</v>
      </c>
      <c r="FI56" s="234">
        <f t="shared" si="137"/>
        <v>0</v>
      </c>
      <c r="FJ56" s="234">
        <f t="shared" si="204"/>
        <v>0</v>
      </c>
      <c r="FK56" s="242">
        <f t="shared" si="205"/>
        <v>0</v>
      </c>
      <c r="FM56" s="234">
        <f t="shared" si="206"/>
        <v>44</v>
      </c>
      <c r="FN56" s="235" t="str">
        <f t="shared" si="138"/>
        <v/>
      </c>
      <c r="FO56" s="236" t="str">
        <f>IFERROR(+VLOOKUP(FN56,'Referencia Parámetros'!$A$2:$B$18,2),"")</f>
        <v/>
      </c>
      <c r="FP56" s="1"/>
      <c r="FQ56" s="1"/>
      <c r="FR56" s="136" t="str">
        <f t="shared" si="267"/>
        <v>Completar</v>
      </c>
      <c r="FS56" s="134"/>
      <c r="FT56" s="134"/>
      <c r="FU56" s="134"/>
      <c r="FV56" s="136" t="str">
        <f t="shared" si="268"/>
        <v>Completar</v>
      </c>
      <c r="FW56" s="137" t="str">
        <f t="shared" si="269"/>
        <v>Completar</v>
      </c>
      <c r="FX56" s="137" t="str">
        <f t="shared" si="270"/>
        <v>Completar</v>
      </c>
      <c r="FY56" s="135"/>
      <c r="FZ56" s="136" t="str">
        <f t="shared" si="271"/>
        <v>Completar</v>
      </c>
      <c r="GA56" s="237">
        <f t="shared" si="207"/>
        <v>0</v>
      </c>
      <c r="GB56" s="238">
        <f t="shared" si="208"/>
        <v>0</v>
      </c>
      <c r="GC56" s="239" t="e">
        <f>IF(GB56&gt;20*FO56,'Referencia Parámetros'!$D$20,IF(GB56&gt;10*FO56,'Referencia Parámetros'!$D$21,IF(GB56&gt;5*FO56,'Referencia Parámetros'!$D$22, IF(GB56&gt;1,'Referencia Parámetros'!$D$23,"NO APLICA"))))</f>
        <v>#VALUE!</v>
      </c>
      <c r="GD56" s="240" t="e">
        <f t="shared" si="209"/>
        <v>#VALUE!</v>
      </c>
      <c r="GE56" s="241">
        <f t="shared" si="141"/>
        <v>0</v>
      </c>
      <c r="GF56" s="234">
        <f t="shared" si="210"/>
        <v>0</v>
      </c>
      <c r="GG56" s="234">
        <f t="shared" si="142"/>
        <v>0</v>
      </c>
      <c r="GH56" s="234">
        <f t="shared" si="211"/>
        <v>0</v>
      </c>
      <c r="GI56" s="242">
        <f t="shared" si="212"/>
        <v>0</v>
      </c>
      <c r="GK56" s="234">
        <f t="shared" si="213"/>
        <v>44</v>
      </c>
      <c r="GL56" s="235" t="str">
        <f t="shared" si="143"/>
        <v/>
      </c>
      <c r="GM56" s="236" t="str">
        <f>IFERROR(+VLOOKUP(GL56,'Referencia Parámetros'!$A$2:$B$18,2),"")</f>
        <v/>
      </c>
      <c r="GN56" s="1"/>
      <c r="GO56" s="1"/>
      <c r="GP56" s="136" t="str">
        <f t="shared" si="272"/>
        <v>Completar</v>
      </c>
      <c r="GQ56" s="134"/>
      <c r="GR56" s="134"/>
      <c r="GS56" s="134"/>
      <c r="GT56" s="136" t="str">
        <f t="shared" si="273"/>
        <v>Completar</v>
      </c>
      <c r="GU56" s="137" t="str">
        <f t="shared" si="274"/>
        <v>Completar</v>
      </c>
      <c r="GV56" s="137" t="str">
        <f t="shared" si="275"/>
        <v>Completar</v>
      </c>
      <c r="GW56" s="135"/>
      <c r="GX56" s="136" t="str">
        <f t="shared" si="276"/>
        <v>Completar</v>
      </c>
      <c r="GY56" s="237">
        <f t="shared" si="214"/>
        <v>0</v>
      </c>
      <c r="GZ56" s="238">
        <f t="shared" si="215"/>
        <v>0</v>
      </c>
      <c r="HA56" s="239" t="str">
        <f>IFERROR(IF(GZ56&gt;20*GM56,'Referencia Parámetros'!$D$20,IF(GZ56&gt;10*GM56,'Referencia Parámetros'!$D$21,IF(GZ56&gt;5*GM56,'Referencia Parámetros'!$D$22, IF(GZ56&gt;1,'Referencia Parámetros'!$D$23,"NO APLICA")))),"")</f>
        <v/>
      </c>
      <c r="HB56" s="240" t="str">
        <f t="shared" si="145"/>
        <v/>
      </c>
      <c r="HC56" s="241">
        <f t="shared" si="146"/>
        <v>0</v>
      </c>
      <c r="HD56" s="234">
        <f t="shared" si="216"/>
        <v>0</v>
      </c>
      <c r="HE56" s="234">
        <f t="shared" si="147"/>
        <v>0</v>
      </c>
      <c r="HF56" s="234">
        <f t="shared" si="217"/>
        <v>0</v>
      </c>
      <c r="HG56" s="242">
        <f t="shared" si="218"/>
        <v>0</v>
      </c>
      <c r="HI56" s="234">
        <f t="shared" si="219"/>
        <v>44</v>
      </c>
      <c r="HJ56" s="235" t="str">
        <f t="shared" si="148"/>
        <v/>
      </c>
      <c r="HK56" s="236" t="str">
        <f>IFERROR(+VLOOKUP(HJ56,'Referencia Parámetros'!$A$2:$B$18,2),"")</f>
        <v/>
      </c>
      <c r="HL56" s="1"/>
      <c r="HM56" s="1"/>
      <c r="HN56" s="136" t="str">
        <f t="shared" si="277"/>
        <v>Completar</v>
      </c>
      <c r="HO56" s="134"/>
      <c r="HP56" s="134"/>
      <c r="HQ56" s="134"/>
      <c r="HR56" s="136" t="str">
        <f t="shared" si="278"/>
        <v>Completar</v>
      </c>
      <c r="HS56" s="137" t="str">
        <f t="shared" si="279"/>
        <v>Completar</v>
      </c>
      <c r="HT56" s="137" t="str">
        <f t="shared" si="280"/>
        <v>Completar</v>
      </c>
      <c r="HU56" s="135"/>
      <c r="HV56" s="136" t="str">
        <f t="shared" si="281"/>
        <v>Completar</v>
      </c>
      <c r="HW56" s="237">
        <f t="shared" si="220"/>
        <v>0</v>
      </c>
      <c r="HX56" s="238">
        <f t="shared" si="221"/>
        <v>0</v>
      </c>
      <c r="HY56" s="239" t="str">
        <f>IFERROR(IF(HX56&gt;20*HK56,'Referencia Parámetros'!$D$20,IF(HX56&gt;10*HK56,'Referencia Parámetros'!$D$21,IF(HX56&gt;5*HK56,'Referencia Parámetros'!$D$22, IF(HX56&gt;1,'Referencia Parámetros'!$D$23,"NO APLICA")))),"")</f>
        <v/>
      </c>
      <c r="HZ56" s="240" t="str">
        <f t="shared" si="150"/>
        <v/>
      </c>
      <c r="IA56" s="241">
        <f t="shared" si="151"/>
        <v>0</v>
      </c>
      <c r="IB56" s="234">
        <f t="shared" si="222"/>
        <v>0</v>
      </c>
      <c r="IC56" s="234">
        <f t="shared" si="152"/>
        <v>0</v>
      </c>
      <c r="ID56" s="234">
        <f t="shared" si="223"/>
        <v>0</v>
      </c>
      <c r="IE56" s="242">
        <f t="shared" si="224"/>
        <v>0</v>
      </c>
      <c r="IG56" s="234">
        <f t="shared" si="225"/>
        <v>44</v>
      </c>
      <c r="IH56" s="235" t="str">
        <f t="shared" si="153"/>
        <v/>
      </c>
      <c r="II56" s="236" t="str">
        <f>IFERROR(+VLOOKUP(IH56,'Referencia Parámetros'!$A$2:$B$18,2),"")</f>
        <v/>
      </c>
      <c r="IJ56" s="1"/>
      <c r="IK56" s="1"/>
      <c r="IL56" s="136" t="str">
        <f t="shared" si="282"/>
        <v>Completar</v>
      </c>
      <c r="IM56" s="134"/>
      <c r="IN56" s="134"/>
      <c r="IO56" s="134"/>
      <c r="IP56" s="136" t="str">
        <f t="shared" si="283"/>
        <v>Completar</v>
      </c>
      <c r="IQ56" s="137" t="str">
        <f t="shared" si="284"/>
        <v>Completar</v>
      </c>
      <c r="IR56" s="137" t="str">
        <f t="shared" si="285"/>
        <v>Completar</v>
      </c>
      <c r="IS56" s="135"/>
      <c r="IT56" s="136" t="str">
        <f t="shared" si="286"/>
        <v>Completar</v>
      </c>
      <c r="IU56" s="237">
        <f t="shared" si="226"/>
        <v>0</v>
      </c>
      <c r="IV56" s="238">
        <f t="shared" si="227"/>
        <v>0</v>
      </c>
      <c r="IW56" s="239" t="str">
        <f>IFERROR(IF(IV56&gt;20*II56,'Referencia Parámetros'!$D$20,IF(IV56&gt;10*II56,'Referencia Parámetros'!$D$21,IF(IV56&gt;5*II56,'Referencia Parámetros'!$D$22, IF(IV56&gt;1,'Referencia Parámetros'!$D$23,"NO APLICA")))),"")</f>
        <v/>
      </c>
      <c r="IX56" s="240" t="str">
        <f t="shared" si="155"/>
        <v/>
      </c>
      <c r="IY56" s="241">
        <f t="shared" si="156"/>
        <v>0</v>
      </c>
      <c r="IZ56" s="234">
        <f t="shared" si="228"/>
        <v>0</v>
      </c>
      <c r="JA56" s="234">
        <f t="shared" si="157"/>
        <v>0</v>
      </c>
      <c r="JB56" s="234">
        <f t="shared" si="229"/>
        <v>0</v>
      </c>
      <c r="JC56" s="242">
        <f t="shared" si="230"/>
        <v>0</v>
      </c>
      <c r="JD56" s="198"/>
      <c r="JE56" s="234">
        <f t="shared" si="231"/>
        <v>44</v>
      </c>
      <c r="JF56" s="235" t="str">
        <f t="shared" si="158"/>
        <v/>
      </c>
      <c r="JG56" s="236" t="str">
        <f>IFERROR(+VLOOKUP(JF56,'Referencia Parámetros'!$A$2:$B$18,2),"")</f>
        <v/>
      </c>
      <c r="JH56" s="1"/>
      <c r="JI56" s="1"/>
      <c r="JJ56" s="136" t="str">
        <f t="shared" si="287"/>
        <v>Completar</v>
      </c>
      <c r="JK56" s="134"/>
      <c r="JL56" s="134"/>
      <c r="JM56" s="134"/>
      <c r="JN56" s="136" t="str">
        <f t="shared" si="288"/>
        <v>Completar</v>
      </c>
      <c r="JO56" s="137" t="str">
        <f t="shared" si="289"/>
        <v>Completar</v>
      </c>
      <c r="JP56" s="137" t="str">
        <f t="shared" si="290"/>
        <v>Completar</v>
      </c>
      <c r="JQ56" s="135"/>
      <c r="JR56" s="136" t="str">
        <f t="shared" si="291"/>
        <v>Completar</v>
      </c>
      <c r="JS56" s="237">
        <f t="shared" si="232"/>
        <v>0</v>
      </c>
      <c r="JT56" s="238">
        <f t="shared" si="233"/>
        <v>0</v>
      </c>
      <c r="JU56" s="239" t="str">
        <f>IFERROR(IF(JT56&gt;20*JG56,'Referencia Parámetros'!$D$20,IF(JT56&gt;10*JG56,'Referencia Parámetros'!$D$21,IF(JT56&gt;5*JG56,'Referencia Parámetros'!$D$22, IF(JT56&gt;1,'Referencia Parámetros'!$D$23,"NO APLICA")))),"")</f>
        <v/>
      </c>
      <c r="JV56" s="240" t="str">
        <f t="shared" si="160"/>
        <v/>
      </c>
      <c r="JW56" s="241">
        <f t="shared" si="161"/>
        <v>0</v>
      </c>
      <c r="JX56" s="234">
        <f t="shared" si="234"/>
        <v>0</v>
      </c>
      <c r="JY56" s="234">
        <f t="shared" si="162"/>
        <v>0</v>
      </c>
      <c r="JZ56" s="234">
        <f t="shared" si="235"/>
        <v>0</v>
      </c>
      <c r="KA56" s="242">
        <f t="shared" si="236"/>
        <v>0</v>
      </c>
      <c r="LN56" s="244">
        <v>2</v>
      </c>
    </row>
    <row r="57" spans="1:326" x14ac:dyDescent="0.25">
      <c r="A57" s="234">
        <f t="shared" si="163"/>
        <v>45</v>
      </c>
      <c r="B57" s="235" t="str">
        <f t="shared" si="164"/>
        <v/>
      </c>
      <c r="C57" s="236" t="str">
        <f>+IFERROR(VLOOKUP(B57,'Referencia Parámetros'!$A$2:$B$18,2),"")</f>
        <v/>
      </c>
      <c r="D57" s="1"/>
      <c r="E57" s="1"/>
      <c r="F57" s="136" t="str">
        <f>IFERROR(+VLOOKUP(D57,'Año 2'!JH$13:JJ$112,3,FALSE),"Completar")</f>
        <v>Completar</v>
      </c>
      <c r="G57" s="134"/>
      <c r="H57" s="134"/>
      <c r="I57" s="134"/>
      <c r="J57" s="136" t="str">
        <f>+IFERROR(VLOOKUP(D57,'Año 2'!JH$13:JR$112,7,0),"Completar")</f>
        <v>Completar</v>
      </c>
      <c r="K57" s="137" t="str">
        <f>IFERROR(VLOOKUP(D57,'Año 2'!JH$13:JR$112,8,FALSE),"Completar")</f>
        <v>Completar</v>
      </c>
      <c r="L57" s="137" t="str">
        <f>IFERROR(VLOOKUP(D57,'Año 2'!JH$13:JR$112,9,FALSE),"Completar")</f>
        <v>Completar</v>
      </c>
      <c r="M57" s="135"/>
      <c r="N57" s="136" t="str">
        <f>IFERROR(VLOOKUP(D57,'Año 2'!JH$13:JR$112,11,FALSE),"Completar")</f>
        <v>Completar</v>
      </c>
      <c r="O57" s="237">
        <f t="shared" si="165"/>
        <v>0</v>
      </c>
      <c r="P57" s="238">
        <f t="shared" si="166"/>
        <v>0</v>
      </c>
      <c r="Q57" s="239" t="str">
        <f>IFERROR(IF(P57&gt;20*C57,'Referencia Parámetros'!$D$20,IF(P57&gt;10*C57,'Referencia Parámetros'!$D$21,IF(P57&gt;5*C57,'Referencia Parámetros'!$D$22, IF(P57&gt;1,'Referencia Parámetros'!$D$23,"NO APLICA")))),"")</f>
        <v/>
      </c>
      <c r="R57" s="240" t="str">
        <f t="shared" si="105"/>
        <v/>
      </c>
      <c r="S57" s="241">
        <f t="shared" si="106"/>
        <v>0</v>
      </c>
      <c r="T57" s="234">
        <f t="shared" si="167"/>
        <v>0</v>
      </c>
      <c r="U57" s="234">
        <f t="shared" si="107"/>
        <v>0</v>
      </c>
      <c r="V57" s="234">
        <f t="shared" si="168"/>
        <v>0</v>
      </c>
      <c r="W57" s="242">
        <f t="shared" si="169"/>
        <v>0</v>
      </c>
      <c r="Y57" s="234">
        <f t="shared" si="170"/>
        <v>45</v>
      </c>
      <c r="Z57" s="235" t="str">
        <f t="shared" si="108"/>
        <v/>
      </c>
      <c r="AA57" s="236" t="str">
        <f>IFERROR(+VLOOKUP(Z57,'Referencia Parámetros'!$A$2:$B$18,2),"")</f>
        <v/>
      </c>
      <c r="AB57" s="1"/>
      <c r="AC57" s="1"/>
      <c r="AD57" s="136" t="str">
        <f t="shared" si="237"/>
        <v>Completar</v>
      </c>
      <c r="AE57" s="134"/>
      <c r="AF57" s="134"/>
      <c r="AG57" s="134"/>
      <c r="AH57" s="136" t="str">
        <f t="shared" si="238"/>
        <v>Completar</v>
      </c>
      <c r="AI57" s="137" t="str">
        <f t="shared" si="239"/>
        <v>Completar</v>
      </c>
      <c r="AJ57" s="137" t="str">
        <f t="shared" si="240"/>
        <v>Completar</v>
      </c>
      <c r="AK57" s="135"/>
      <c r="AL57" s="136" t="str">
        <f t="shared" si="241"/>
        <v>Completar</v>
      </c>
      <c r="AM57" s="237">
        <f t="shared" si="171"/>
        <v>0</v>
      </c>
      <c r="AN57" s="238">
        <f t="shared" si="172"/>
        <v>0</v>
      </c>
      <c r="AO57" s="239" t="str">
        <f>IFERROR(IF(AN57&gt;20*AA57,'Referencia Parámetros'!$D$20,IF(AN57&gt;10*AA57,'Referencia Parámetros'!$D$21,IF(AN57&gt;5*AA57,'Referencia Parámetros'!$D$22, IF(AN57&gt;1,'Referencia Parámetros'!$D$23,"NO APLICA")))),"")</f>
        <v/>
      </c>
      <c r="AP57" s="240" t="str">
        <f t="shared" si="110"/>
        <v/>
      </c>
      <c r="AQ57" s="241">
        <f t="shared" si="111"/>
        <v>0</v>
      </c>
      <c r="AR57" s="234">
        <f t="shared" si="173"/>
        <v>0</v>
      </c>
      <c r="AS57" s="234">
        <f t="shared" si="112"/>
        <v>0</v>
      </c>
      <c r="AT57" s="234">
        <f t="shared" si="174"/>
        <v>0</v>
      </c>
      <c r="AU57" s="242">
        <f t="shared" si="175"/>
        <v>0</v>
      </c>
      <c r="AW57" s="234">
        <f t="shared" si="176"/>
        <v>45</v>
      </c>
      <c r="AX57" s="235" t="str">
        <f t="shared" si="113"/>
        <v/>
      </c>
      <c r="AY57" s="236" t="str">
        <f>IFERROR(+VLOOKUP(AX57,'Referencia Parámetros'!$A$2:$B$18,2),"")</f>
        <v/>
      </c>
      <c r="AZ57" s="1"/>
      <c r="BA57" s="1"/>
      <c r="BB57" s="136" t="str">
        <f t="shared" si="242"/>
        <v>Completar</v>
      </c>
      <c r="BC57" s="134"/>
      <c r="BD57" s="134"/>
      <c r="BE57" s="134"/>
      <c r="BF57" s="136" t="str">
        <f t="shared" si="243"/>
        <v>Completar</v>
      </c>
      <c r="BG57" s="137" t="str">
        <f t="shared" si="244"/>
        <v>Completar</v>
      </c>
      <c r="BH57" s="137" t="str">
        <f t="shared" si="245"/>
        <v>Completar</v>
      </c>
      <c r="BI57" s="135"/>
      <c r="BJ57" s="136" t="str">
        <f t="shared" si="246"/>
        <v>Completar</v>
      </c>
      <c r="BK57" s="237">
        <f t="shared" si="177"/>
        <v>0</v>
      </c>
      <c r="BL57" s="238">
        <f t="shared" si="178"/>
        <v>0</v>
      </c>
      <c r="BM57" s="239" t="str">
        <f>IFERROR(IF(BL57&gt;20*AY57,'Referencia Parámetros'!$D$20,IF(BL57&gt;10*AY57,'Referencia Parámetros'!$D$21,IF(BL57&gt;5*AY57,'Referencia Parámetros'!$D$22, IF(BL57&gt;1,'Referencia Parámetros'!$D$23,"NO APLICA")))),"")</f>
        <v/>
      </c>
      <c r="BN57" s="240" t="str">
        <f t="shared" si="115"/>
        <v/>
      </c>
      <c r="BO57" s="241">
        <f t="shared" si="116"/>
        <v>0</v>
      </c>
      <c r="BP57" s="234">
        <f t="shared" si="179"/>
        <v>0</v>
      </c>
      <c r="BQ57" s="234">
        <f t="shared" si="117"/>
        <v>0</v>
      </c>
      <c r="BR57" s="234">
        <f t="shared" si="180"/>
        <v>0</v>
      </c>
      <c r="BS57" s="242">
        <f t="shared" si="181"/>
        <v>0</v>
      </c>
      <c r="BU57" s="234">
        <f t="shared" si="182"/>
        <v>45</v>
      </c>
      <c r="BV57" s="235" t="str">
        <f t="shared" si="118"/>
        <v/>
      </c>
      <c r="BW57" s="236" t="str">
        <f>IFERROR(+VLOOKUP(BV57,'Referencia Parámetros'!$A$2:$B$18,2),"")</f>
        <v/>
      </c>
      <c r="BX57" s="1"/>
      <c r="BY57" s="1"/>
      <c r="BZ57" s="136" t="str">
        <f t="shared" si="247"/>
        <v>Completar</v>
      </c>
      <c r="CA57" s="134"/>
      <c r="CB57" s="134"/>
      <c r="CC57" s="134"/>
      <c r="CD57" s="136" t="str">
        <f t="shared" si="248"/>
        <v>Completar</v>
      </c>
      <c r="CE57" s="137" t="str">
        <f t="shared" si="249"/>
        <v>Completar</v>
      </c>
      <c r="CF57" s="137" t="str">
        <f t="shared" si="250"/>
        <v>Completar</v>
      </c>
      <c r="CG57" s="135"/>
      <c r="CH57" s="136" t="str">
        <f t="shared" si="251"/>
        <v>Completar</v>
      </c>
      <c r="CI57" s="237">
        <f t="shared" si="183"/>
        <v>0</v>
      </c>
      <c r="CJ57" s="238">
        <f t="shared" si="184"/>
        <v>0</v>
      </c>
      <c r="CK57" s="239" t="str">
        <f>IFERROR(IF(CJ57&gt;20*BW57,'Referencia Parámetros'!$D$20,IF(CJ57&gt;10*BW57,'Referencia Parámetros'!$D$21,IF(CJ57&gt;5*BW57,'Referencia Parámetros'!$D$22, IF(CJ57&gt;1,'Referencia Parámetros'!$D$23,"NO APLICA")))),"")</f>
        <v/>
      </c>
      <c r="CL57" s="240" t="str">
        <f t="shared" si="120"/>
        <v/>
      </c>
      <c r="CM57" s="241">
        <f t="shared" si="121"/>
        <v>0</v>
      </c>
      <c r="CN57" s="234">
        <f t="shared" si="185"/>
        <v>0</v>
      </c>
      <c r="CO57" s="234">
        <f t="shared" si="122"/>
        <v>0</v>
      </c>
      <c r="CP57" s="234">
        <f t="shared" si="186"/>
        <v>0</v>
      </c>
      <c r="CQ57" s="242">
        <f t="shared" si="187"/>
        <v>0</v>
      </c>
      <c r="CS57" s="234">
        <f t="shared" si="188"/>
        <v>45</v>
      </c>
      <c r="CT57" s="235" t="str">
        <f t="shared" si="123"/>
        <v/>
      </c>
      <c r="CU57" s="236" t="str">
        <f>IFERROR(+VLOOKUP(CT57,'Referencia Parámetros'!$A$2:$B$18,2),"")</f>
        <v/>
      </c>
      <c r="CV57" s="1"/>
      <c r="CW57" s="1"/>
      <c r="CX57" s="136" t="str">
        <f t="shared" si="252"/>
        <v>Completar</v>
      </c>
      <c r="CY57" s="134"/>
      <c r="CZ57" s="134"/>
      <c r="DA57" s="134"/>
      <c r="DB57" s="136" t="str">
        <f t="shared" si="253"/>
        <v>Completar</v>
      </c>
      <c r="DC57" s="137" t="str">
        <f t="shared" si="254"/>
        <v>Completar</v>
      </c>
      <c r="DD57" s="137" t="str">
        <f t="shared" si="255"/>
        <v>Completar</v>
      </c>
      <c r="DE57" s="135"/>
      <c r="DF57" s="136" t="str">
        <f t="shared" si="256"/>
        <v>Completar</v>
      </c>
      <c r="DG57" s="237">
        <f t="shared" si="189"/>
        <v>0</v>
      </c>
      <c r="DH57" s="238">
        <f t="shared" si="190"/>
        <v>0</v>
      </c>
      <c r="DI57" s="239" t="str">
        <f>IFERROR(IF(DH57&gt;20*CU57,'Referencia Parámetros'!$D$20,IF(DH57&gt;10*CU57,'Referencia Parámetros'!$D$21,IF(DH57&gt;5*CU57,'Referencia Parámetros'!$D$22, IF(DH57&gt;1,'Referencia Parámetros'!$D$23,"NO APLICA")))),"")</f>
        <v/>
      </c>
      <c r="DJ57" s="240" t="str">
        <f t="shared" si="125"/>
        <v/>
      </c>
      <c r="DK57" s="241">
        <f t="shared" si="126"/>
        <v>0</v>
      </c>
      <c r="DL57" s="234">
        <f t="shared" si="191"/>
        <v>0</v>
      </c>
      <c r="DM57" s="234">
        <f t="shared" si="127"/>
        <v>0</v>
      </c>
      <c r="DN57" s="234">
        <f t="shared" si="192"/>
        <v>0</v>
      </c>
      <c r="DO57" s="242">
        <f t="shared" si="193"/>
        <v>0</v>
      </c>
      <c r="DQ57" s="234">
        <f t="shared" si="194"/>
        <v>45</v>
      </c>
      <c r="DR57" s="235" t="str">
        <f t="shared" si="128"/>
        <v/>
      </c>
      <c r="DS57" s="236" t="str">
        <f>IFERROR(+VLOOKUP(DR57,'Referencia Parámetros'!$A$2:$B$18,2),"")</f>
        <v/>
      </c>
      <c r="DT57" s="1"/>
      <c r="DU57" s="1"/>
      <c r="DV57" s="136" t="str">
        <f t="shared" si="257"/>
        <v>Completar</v>
      </c>
      <c r="DW57" s="134"/>
      <c r="DX57" s="134"/>
      <c r="DY57" s="134"/>
      <c r="DZ57" s="136" t="str">
        <f t="shared" si="258"/>
        <v>Completar</v>
      </c>
      <c r="EA57" s="137" t="str">
        <f t="shared" si="259"/>
        <v>Completar</v>
      </c>
      <c r="EB57" s="137" t="str">
        <f t="shared" si="260"/>
        <v>Completar</v>
      </c>
      <c r="EC57" s="135"/>
      <c r="ED57" s="136" t="str">
        <f t="shared" si="261"/>
        <v>Completar</v>
      </c>
      <c r="EE57" s="237">
        <f t="shared" si="195"/>
        <v>0</v>
      </c>
      <c r="EF57" s="238">
        <f t="shared" si="196"/>
        <v>0</v>
      </c>
      <c r="EG57" s="239" t="str">
        <f>IFERROR(IF(EF57&gt;20*DS57,'Referencia Parámetros'!$D$20,IF(EF57&gt;10*DS57,'Referencia Parámetros'!$D$21,IF(EF57&gt;5*DS57,'Referencia Parámetros'!$D$22, IF(EF57&gt;1,'Referencia Parámetros'!$D$23,"NO APLICA")))),"")</f>
        <v/>
      </c>
      <c r="EH57" s="240" t="str">
        <f t="shared" si="130"/>
        <v/>
      </c>
      <c r="EI57" s="241">
        <f t="shared" si="131"/>
        <v>0</v>
      </c>
      <c r="EJ57" s="234">
        <f t="shared" si="197"/>
        <v>0</v>
      </c>
      <c r="EK57" s="234">
        <f t="shared" si="132"/>
        <v>0</v>
      </c>
      <c r="EL57" s="234">
        <f t="shared" si="198"/>
        <v>0</v>
      </c>
      <c r="EM57" s="242">
        <f t="shared" si="199"/>
        <v>0</v>
      </c>
      <c r="EO57" s="234">
        <f t="shared" si="200"/>
        <v>45</v>
      </c>
      <c r="EP57" s="235" t="str">
        <f t="shared" si="133"/>
        <v/>
      </c>
      <c r="EQ57" s="236" t="str">
        <f>IFERROR(+VLOOKUP(EP57,'Referencia Parámetros'!$A$2:$B$18,2),"")</f>
        <v/>
      </c>
      <c r="ER57" s="1"/>
      <c r="ES57" s="1"/>
      <c r="ET57" s="136" t="str">
        <f t="shared" si="262"/>
        <v>Completar</v>
      </c>
      <c r="EU57" s="134"/>
      <c r="EV57" s="134"/>
      <c r="EW57" s="134"/>
      <c r="EX57" s="136" t="str">
        <f t="shared" si="263"/>
        <v>Completar</v>
      </c>
      <c r="EY57" s="137" t="str">
        <f t="shared" si="264"/>
        <v>Completar</v>
      </c>
      <c r="EZ57" s="137" t="str">
        <f t="shared" si="265"/>
        <v>Completar</v>
      </c>
      <c r="FA57" s="135"/>
      <c r="FB57" s="136" t="str">
        <f t="shared" si="266"/>
        <v>Completar</v>
      </c>
      <c r="FC57" s="237">
        <f t="shared" si="201"/>
        <v>0</v>
      </c>
      <c r="FD57" s="238">
        <f t="shared" si="202"/>
        <v>0</v>
      </c>
      <c r="FE57" s="239" t="str">
        <f>IFERROR(IF(FD57&gt;20*EQ57,'Referencia Parámetros'!$D$20,IF(FD57&gt;10*EQ57,'Referencia Parámetros'!$D$21,IF(FD57&gt;5*EQ57,'Referencia Parámetros'!$D$22, IF(FD57&gt;1,'Referencia Parámetros'!$D$23,"NO APLICA")))),"")</f>
        <v/>
      </c>
      <c r="FF57" s="240" t="str">
        <f t="shared" si="135"/>
        <v/>
      </c>
      <c r="FG57" s="241">
        <f t="shared" si="136"/>
        <v>0</v>
      </c>
      <c r="FH57" s="234">
        <f t="shared" si="203"/>
        <v>0</v>
      </c>
      <c r="FI57" s="234">
        <f t="shared" si="137"/>
        <v>0</v>
      </c>
      <c r="FJ57" s="234">
        <f t="shared" si="204"/>
        <v>0</v>
      </c>
      <c r="FK57" s="242">
        <f t="shared" si="205"/>
        <v>0</v>
      </c>
      <c r="FM57" s="234">
        <f t="shared" si="206"/>
        <v>45</v>
      </c>
      <c r="FN57" s="235" t="str">
        <f t="shared" si="138"/>
        <v/>
      </c>
      <c r="FO57" s="236" t="str">
        <f>IFERROR(+VLOOKUP(FN57,'Referencia Parámetros'!$A$2:$B$18,2),"")</f>
        <v/>
      </c>
      <c r="FP57" s="1"/>
      <c r="FQ57" s="1"/>
      <c r="FR57" s="136" t="str">
        <f t="shared" si="267"/>
        <v>Completar</v>
      </c>
      <c r="FS57" s="134"/>
      <c r="FT57" s="134"/>
      <c r="FU57" s="134"/>
      <c r="FV57" s="136" t="str">
        <f t="shared" si="268"/>
        <v>Completar</v>
      </c>
      <c r="FW57" s="137" t="str">
        <f t="shared" si="269"/>
        <v>Completar</v>
      </c>
      <c r="FX57" s="137" t="str">
        <f t="shared" si="270"/>
        <v>Completar</v>
      </c>
      <c r="FY57" s="135"/>
      <c r="FZ57" s="136" t="str">
        <f t="shared" si="271"/>
        <v>Completar</v>
      </c>
      <c r="GA57" s="237">
        <f t="shared" si="207"/>
        <v>0</v>
      </c>
      <c r="GB57" s="238">
        <f t="shared" si="208"/>
        <v>0</v>
      </c>
      <c r="GC57" s="239" t="e">
        <f>IF(GB57&gt;20*FO57,'Referencia Parámetros'!$D$20,IF(GB57&gt;10*FO57,'Referencia Parámetros'!$D$21,IF(GB57&gt;5*FO57,'Referencia Parámetros'!$D$22, IF(GB57&gt;1,'Referencia Parámetros'!$D$23,"NO APLICA"))))</f>
        <v>#VALUE!</v>
      </c>
      <c r="GD57" s="240" t="e">
        <f t="shared" si="209"/>
        <v>#VALUE!</v>
      </c>
      <c r="GE57" s="241">
        <f t="shared" si="141"/>
        <v>0</v>
      </c>
      <c r="GF57" s="234">
        <f t="shared" si="210"/>
        <v>0</v>
      </c>
      <c r="GG57" s="234">
        <f t="shared" si="142"/>
        <v>0</v>
      </c>
      <c r="GH57" s="234">
        <f t="shared" si="211"/>
        <v>0</v>
      </c>
      <c r="GI57" s="242">
        <f t="shared" si="212"/>
        <v>0</v>
      </c>
      <c r="GK57" s="234">
        <f t="shared" si="213"/>
        <v>45</v>
      </c>
      <c r="GL57" s="235" t="str">
        <f t="shared" si="143"/>
        <v/>
      </c>
      <c r="GM57" s="236" t="str">
        <f>IFERROR(+VLOOKUP(GL57,'Referencia Parámetros'!$A$2:$B$18,2),"")</f>
        <v/>
      </c>
      <c r="GN57" s="1"/>
      <c r="GO57" s="1"/>
      <c r="GP57" s="136" t="str">
        <f t="shared" si="272"/>
        <v>Completar</v>
      </c>
      <c r="GQ57" s="134"/>
      <c r="GR57" s="134"/>
      <c r="GS57" s="134"/>
      <c r="GT57" s="136" t="str">
        <f t="shared" si="273"/>
        <v>Completar</v>
      </c>
      <c r="GU57" s="137" t="str">
        <f t="shared" si="274"/>
        <v>Completar</v>
      </c>
      <c r="GV57" s="137" t="str">
        <f t="shared" si="275"/>
        <v>Completar</v>
      </c>
      <c r="GW57" s="135"/>
      <c r="GX57" s="136" t="str">
        <f t="shared" si="276"/>
        <v>Completar</v>
      </c>
      <c r="GY57" s="237">
        <f t="shared" si="214"/>
        <v>0</v>
      </c>
      <c r="GZ57" s="238">
        <f t="shared" si="215"/>
        <v>0</v>
      </c>
      <c r="HA57" s="239" t="str">
        <f>IFERROR(IF(GZ57&gt;20*GM57,'Referencia Parámetros'!$D$20,IF(GZ57&gt;10*GM57,'Referencia Parámetros'!$D$21,IF(GZ57&gt;5*GM57,'Referencia Parámetros'!$D$22, IF(GZ57&gt;1,'Referencia Parámetros'!$D$23,"NO APLICA")))),"")</f>
        <v/>
      </c>
      <c r="HB57" s="240" t="str">
        <f t="shared" si="145"/>
        <v/>
      </c>
      <c r="HC57" s="241">
        <f t="shared" si="146"/>
        <v>0</v>
      </c>
      <c r="HD57" s="234">
        <f t="shared" si="216"/>
        <v>0</v>
      </c>
      <c r="HE57" s="234">
        <f t="shared" si="147"/>
        <v>0</v>
      </c>
      <c r="HF57" s="234">
        <f t="shared" si="217"/>
        <v>0</v>
      </c>
      <c r="HG57" s="242">
        <f t="shared" si="218"/>
        <v>0</v>
      </c>
      <c r="HI57" s="234">
        <f t="shared" si="219"/>
        <v>45</v>
      </c>
      <c r="HJ57" s="235" t="str">
        <f t="shared" si="148"/>
        <v/>
      </c>
      <c r="HK57" s="236" t="str">
        <f>IFERROR(+VLOOKUP(HJ57,'Referencia Parámetros'!$A$2:$B$18,2),"")</f>
        <v/>
      </c>
      <c r="HL57" s="1"/>
      <c r="HM57" s="1"/>
      <c r="HN57" s="136" t="str">
        <f t="shared" si="277"/>
        <v>Completar</v>
      </c>
      <c r="HO57" s="134"/>
      <c r="HP57" s="134"/>
      <c r="HQ57" s="134"/>
      <c r="HR57" s="136" t="str">
        <f t="shared" si="278"/>
        <v>Completar</v>
      </c>
      <c r="HS57" s="137" t="str">
        <f t="shared" si="279"/>
        <v>Completar</v>
      </c>
      <c r="HT57" s="137" t="str">
        <f t="shared" si="280"/>
        <v>Completar</v>
      </c>
      <c r="HU57" s="135"/>
      <c r="HV57" s="136" t="str">
        <f t="shared" si="281"/>
        <v>Completar</v>
      </c>
      <c r="HW57" s="237">
        <f t="shared" si="220"/>
        <v>0</v>
      </c>
      <c r="HX57" s="238">
        <f t="shared" si="221"/>
        <v>0</v>
      </c>
      <c r="HY57" s="239" t="str">
        <f>IFERROR(IF(HX57&gt;20*HK57,'Referencia Parámetros'!$D$20,IF(HX57&gt;10*HK57,'Referencia Parámetros'!$D$21,IF(HX57&gt;5*HK57,'Referencia Parámetros'!$D$22, IF(HX57&gt;1,'Referencia Parámetros'!$D$23,"NO APLICA")))),"")</f>
        <v/>
      </c>
      <c r="HZ57" s="240" t="str">
        <f t="shared" si="150"/>
        <v/>
      </c>
      <c r="IA57" s="241">
        <f t="shared" si="151"/>
        <v>0</v>
      </c>
      <c r="IB57" s="234">
        <f t="shared" si="222"/>
        <v>0</v>
      </c>
      <c r="IC57" s="234">
        <f t="shared" si="152"/>
        <v>0</v>
      </c>
      <c r="ID57" s="234">
        <f t="shared" si="223"/>
        <v>0</v>
      </c>
      <c r="IE57" s="242">
        <f t="shared" si="224"/>
        <v>0</v>
      </c>
      <c r="IG57" s="234">
        <f t="shared" si="225"/>
        <v>45</v>
      </c>
      <c r="IH57" s="235" t="str">
        <f t="shared" si="153"/>
        <v/>
      </c>
      <c r="II57" s="236" t="str">
        <f>IFERROR(+VLOOKUP(IH57,'Referencia Parámetros'!$A$2:$B$18,2),"")</f>
        <v/>
      </c>
      <c r="IJ57" s="1"/>
      <c r="IK57" s="1"/>
      <c r="IL57" s="136" t="str">
        <f t="shared" si="282"/>
        <v>Completar</v>
      </c>
      <c r="IM57" s="134"/>
      <c r="IN57" s="134"/>
      <c r="IO57" s="134"/>
      <c r="IP57" s="136" t="str">
        <f t="shared" si="283"/>
        <v>Completar</v>
      </c>
      <c r="IQ57" s="137" t="str">
        <f t="shared" si="284"/>
        <v>Completar</v>
      </c>
      <c r="IR57" s="137" t="str">
        <f t="shared" si="285"/>
        <v>Completar</v>
      </c>
      <c r="IS57" s="135"/>
      <c r="IT57" s="136" t="str">
        <f t="shared" si="286"/>
        <v>Completar</v>
      </c>
      <c r="IU57" s="237">
        <f t="shared" si="226"/>
        <v>0</v>
      </c>
      <c r="IV57" s="238">
        <f t="shared" si="227"/>
        <v>0</v>
      </c>
      <c r="IW57" s="239" t="str">
        <f>IFERROR(IF(IV57&gt;20*II57,'Referencia Parámetros'!$D$20,IF(IV57&gt;10*II57,'Referencia Parámetros'!$D$21,IF(IV57&gt;5*II57,'Referencia Parámetros'!$D$22, IF(IV57&gt;1,'Referencia Parámetros'!$D$23,"NO APLICA")))),"")</f>
        <v/>
      </c>
      <c r="IX57" s="240" t="str">
        <f t="shared" si="155"/>
        <v/>
      </c>
      <c r="IY57" s="241">
        <f t="shared" si="156"/>
        <v>0</v>
      </c>
      <c r="IZ57" s="234">
        <f t="shared" si="228"/>
        <v>0</v>
      </c>
      <c r="JA57" s="234">
        <f t="shared" si="157"/>
        <v>0</v>
      </c>
      <c r="JB57" s="234">
        <f t="shared" si="229"/>
        <v>0</v>
      </c>
      <c r="JC57" s="242">
        <f t="shared" si="230"/>
        <v>0</v>
      </c>
      <c r="JD57" s="198"/>
      <c r="JE57" s="234">
        <f t="shared" si="231"/>
        <v>45</v>
      </c>
      <c r="JF57" s="235" t="str">
        <f t="shared" si="158"/>
        <v/>
      </c>
      <c r="JG57" s="236" t="str">
        <f>IFERROR(+VLOOKUP(JF57,'Referencia Parámetros'!$A$2:$B$18,2),"")</f>
        <v/>
      </c>
      <c r="JH57" s="1"/>
      <c r="JI57" s="1"/>
      <c r="JJ57" s="136" t="str">
        <f t="shared" si="287"/>
        <v>Completar</v>
      </c>
      <c r="JK57" s="134"/>
      <c r="JL57" s="134"/>
      <c r="JM57" s="134"/>
      <c r="JN57" s="136" t="str">
        <f t="shared" si="288"/>
        <v>Completar</v>
      </c>
      <c r="JO57" s="137" t="str">
        <f t="shared" si="289"/>
        <v>Completar</v>
      </c>
      <c r="JP57" s="137" t="str">
        <f t="shared" si="290"/>
        <v>Completar</v>
      </c>
      <c r="JQ57" s="135"/>
      <c r="JR57" s="136" t="str">
        <f t="shared" si="291"/>
        <v>Completar</v>
      </c>
      <c r="JS57" s="237">
        <f t="shared" si="232"/>
        <v>0</v>
      </c>
      <c r="JT57" s="238">
        <f t="shared" si="233"/>
        <v>0</v>
      </c>
      <c r="JU57" s="239" t="str">
        <f>IFERROR(IF(JT57&gt;20*JG57,'Referencia Parámetros'!$D$20,IF(JT57&gt;10*JG57,'Referencia Parámetros'!$D$21,IF(JT57&gt;5*JG57,'Referencia Parámetros'!$D$22, IF(JT57&gt;1,'Referencia Parámetros'!$D$23,"NO APLICA")))),"")</f>
        <v/>
      </c>
      <c r="JV57" s="240" t="str">
        <f t="shared" si="160"/>
        <v/>
      </c>
      <c r="JW57" s="241">
        <f t="shared" si="161"/>
        <v>0</v>
      </c>
      <c r="JX57" s="234">
        <f t="shared" si="234"/>
        <v>0</v>
      </c>
      <c r="JY57" s="234">
        <f t="shared" si="162"/>
        <v>0</v>
      </c>
      <c r="JZ57" s="234">
        <f t="shared" si="235"/>
        <v>0</v>
      </c>
      <c r="KA57" s="242">
        <f t="shared" si="236"/>
        <v>0</v>
      </c>
      <c r="LN57" s="244">
        <v>2</v>
      </c>
    </row>
    <row r="58" spans="1:326" x14ac:dyDescent="0.25">
      <c r="A58" s="234">
        <f t="shared" si="163"/>
        <v>46</v>
      </c>
      <c r="B58" s="235" t="str">
        <f t="shared" si="164"/>
        <v/>
      </c>
      <c r="C58" s="236" t="str">
        <f>+IFERROR(VLOOKUP(B58,'Referencia Parámetros'!$A$2:$B$18,2),"")</f>
        <v/>
      </c>
      <c r="D58" s="1"/>
      <c r="E58" s="1"/>
      <c r="F58" s="136" t="str">
        <f>IFERROR(+VLOOKUP(D58,'Año 2'!JH$13:JJ$112,3,FALSE),"Completar")</f>
        <v>Completar</v>
      </c>
      <c r="G58" s="134"/>
      <c r="H58" s="134"/>
      <c r="I58" s="134"/>
      <c r="J58" s="136" t="str">
        <f>+IFERROR(VLOOKUP(D58,'Año 2'!JH$13:JR$112,7,0),"Completar")</f>
        <v>Completar</v>
      </c>
      <c r="K58" s="137" t="str">
        <f>IFERROR(VLOOKUP(D58,'Año 2'!JH$13:JR$112,8,FALSE),"Completar")</f>
        <v>Completar</v>
      </c>
      <c r="L58" s="137" t="str">
        <f>IFERROR(VLOOKUP(D58,'Año 2'!JH$13:JR$112,9,FALSE),"Completar")</f>
        <v>Completar</v>
      </c>
      <c r="M58" s="135"/>
      <c r="N58" s="136" t="str">
        <f>IFERROR(VLOOKUP(D58,'Año 2'!JH$13:JR$112,11,FALSE),"Completar")</f>
        <v>Completar</v>
      </c>
      <c r="O58" s="237">
        <f t="shared" si="165"/>
        <v>0</v>
      </c>
      <c r="P58" s="238">
        <f t="shared" si="166"/>
        <v>0</v>
      </c>
      <c r="Q58" s="239" t="str">
        <f>IFERROR(IF(P58&gt;20*C58,'Referencia Parámetros'!$D$20,IF(P58&gt;10*C58,'Referencia Parámetros'!$D$21,IF(P58&gt;5*C58,'Referencia Parámetros'!$D$22, IF(P58&gt;1,'Referencia Parámetros'!$D$23,"NO APLICA")))),"")</f>
        <v/>
      </c>
      <c r="R58" s="240" t="str">
        <f t="shared" si="105"/>
        <v/>
      </c>
      <c r="S58" s="241">
        <f t="shared" si="106"/>
        <v>0</v>
      </c>
      <c r="T58" s="234">
        <f t="shared" si="167"/>
        <v>0</v>
      </c>
      <c r="U58" s="234">
        <f t="shared" si="107"/>
        <v>0</v>
      </c>
      <c r="V58" s="234">
        <f t="shared" si="168"/>
        <v>0</v>
      </c>
      <c r="W58" s="242">
        <f t="shared" si="169"/>
        <v>0</v>
      </c>
      <c r="Y58" s="234">
        <f t="shared" si="170"/>
        <v>46</v>
      </c>
      <c r="Z58" s="235" t="str">
        <f t="shared" si="108"/>
        <v/>
      </c>
      <c r="AA58" s="236" t="str">
        <f>IFERROR(+VLOOKUP(Z58,'Referencia Parámetros'!$A$2:$B$18,2),"")</f>
        <v/>
      </c>
      <c r="AB58" s="1"/>
      <c r="AC58" s="1"/>
      <c r="AD58" s="136" t="str">
        <f t="shared" si="237"/>
        <v>Completar</v>
      </c>
      <c r="AE58" s="134"/>
      <c r="AF58" s="134"/>
      <c r="AG58" s="134"/>
      <c r="AH58" s="136" t="str">
        <f t="shared" si="238"/>
        <v>Completar</v>
      </c>
      <c r="AI58" s="137" t="str">
        <f t="shared" si="239"/>
        <v>Completar</v>
      </c>
      <c r="AJ58" s="137" t="str">
        <f t="shared" si="240"/>
        <v>Completar</v>
      </c>
      <c r="AK58" s="135"/>
      <c r="AL58" s="136" t="str">
        <f t="shared" si="241"/>
        <v>Completar</v>
      </c>
      <c r="AM58" s="237">
        <f t="shared" si="171"/>
        <v>0</v>
      </c>
      <c r="AN58" s="238">
        <f t="shared" si="172"/>
        <v>0</v>
      </c>
      <c r="AO58" s="239" t="str">
        <f>IFERROR(IF(AN58&gt;20*AA58,'Referencia Parámetros'!$D$20,IF(AN58&gt;10*AA58,'Referencia Parámetros'!$D$21,IF(AN58&gt;5*AA58,'Referencia Parámetros'!$D$22, IF(AN58&gt;1,'Referencia Parámetros'!$D$23,"NO APLICA")))),"")</f>
        <v/>
      </c>
      <c r="AP58" s="240" t="str">
        <f t="shared" si="110"/>
        <v/>
      </c>
      <c r="AQ58" s="241">
        <f t="shared" si="111"/>
        <v>0</v>
      </c>
      <c r="AR58" s="234">
        <f t="shared" si="173"/>
        <v>0</v>
      </c>
      <c r="AS58" s="234">
        <f t="shared" si="112"/>
        <v>0</v>
      </c>
      <c r="AT58" s="234">
        <f t="shared" si="174"/>
        <v>0</v>
      </c>
      <c r="AU58" s="242">
        <f t="shared" si="175"/>
        <v>0</v>
      </c>
      <c r="AW58" s="234">
        <f t="shared" si="176"/>
        <v>46</v>
      </c>
      <c r="AX58" s="235" t="str">
        <f t="shared" si="113"/>
        <v/>
      </c>
      <c r="AY58" s="236" t="str">
        <f>IFERROR(+VLOOKUP(AX58,'Referencia Parámetros'!$A$2:$B$18,2),"")</f>
        <v/>
      </c>
      <c r="AZ58" s="1"/>
      <c r="BA58" s="1"/>
      <c r="BB58" s="136" t="str">
        <f t="shared" si="242"/>
        <v>Completar</v>
      </c>
      <c r="BC58" s="134"/>
      <c r="BD58" s="134"/>
      <c r="BE58" s="134"/>
      <c r="BF58" s="136" t="str">
        <f t="shared" si="243"/>
        <v>Completar</v>
      </c>
      <c r="BG58" s="137" t="str">
        <f t="shared" si="244"/>
        <v>Completar</v>
      </c>
      <c r="BH58" s="137" t="str">
        <f t="shared" si="245"/>
        <v>Completar</v>
      </c>
      <c r="BI58" s="135"/>
      <c r="BJ58" s="136" t="str">
        <f t="shared" si="246"/>
        <v>Completar</v>
      </c>
      <c r="BK58" s="237">
        <f t="shared" si="177"/>
        <v>0</v>
      </c>
      <c r="BL58" s="238">
        <f t="shared" si="178"/>
        <v>0</v>
      </c>
      <c r="BM58" s="239" t="str">
        <f>IFERROR(IF(BL58&gt;20*AY58,'Referencia Parámetros'!$D$20,IF(BL58&gt;10*AY58,'Referencia Parámetros'!$D$21,IF(BL58&gt;5*AY58,'Referencia Parámetros'!$D$22, IF(BL58&gt;1,'Referencia Parámetros'!$D$23,"NO APLICA")))),"")</f>
        <v/>
      </c>
      <c r="BN58" s="240" t="str">
        <f t="shared" si="115"/>
        <v/>
      </c>
      <c r="BO58" s="241">
        <f t="shared" si="116"/>
        <v>0</v>
      </c>
      <c r="BP58" s="234">
        <f t="shared" si="179"/>
        <v>0</v>
      </c>
      <c r="BQ58" s="234">
        <f t="shared" si="117"/>
        <v>0</v>
      </c>
      <c r="BR58" s="234">
        <f t="shared" si="180"/>
        <v>0</v>
      </c>
      <c r="BS58" s="242">
        <f t="shared" si="181"/>
        <v>0</v>
      </c>
      <c r="BU58" s="234">
        <f t="shared" si="182"/>
        <v>46</v>
      </c>
      <c r="BV58" s="235" t="str">
        <f t="shared" si="118"/>
        <v/>
      </c>
      <c r="BW58" s="236" t="str">
        <f>IFERROR(+VLOOKUP(BV58,'Referencia Parámetros'!$A$2:$B$18,2),"")</f>
        <v/>
      </c>
      <c r="BX58" s="1"/>
      <c r="BY58" s="1"/>
      <c r="BZ58" s="136" t="str">
        <f t="shared" si="247"/>
        <v>Completar</v>
      </c>
      <c r="CA58" s="134"/>
      <c r="CB58" s="134"/>
      <c r="CC58" s="134"/>
      <c r="CD58" s="136" t="str">
        <f t="shared" si="248"/>
        <v>Completar</v>
      </c>
      <c r="CE58" s="137" t="str">
        <f t="shared" si="249"/>
        <v>Completar</v>
      </c>
      <c r="CF58" s="137" t="str">
        <f t="shared" si="250"/>
        <v>Completar</v>
      </c>
      <c r="CG58" s="135"/>
      <c r="CH58" s="136" t="str">
        <f t="shared" si="251"/>
        <v>Completar</v>
      </c>
      <c r="CI58" s="237">
        <f t="shared" si="183"/>
        <v>0</v>
      </c>
      <c r="CJ58" s="238">
        <f t="shared" si="184"/>
        <v>0</v>
      </c>
      <c r="CK58" s="239" t="str">
        <f>IFERROR(IF(CJ58&gt;20*BW58,'Referencia Parámetros'!$D$20,IF(CJ58&gt;10*BW58,'Referencia Parámetros'!$D$21,IF(CJ58&gt;5*BW58,'Referencia Parámetros'!$D$22, IF(CJ58&gt;1,'Referencia Parámetros'!$D$23,"NO APLICA")))),"")</f>
        <v/>
      </c>
      <c r="CL58" s="240" t="str">
        <f t="shared" si="120"/>
        <v/>
      </c>
      <c r="CM58" s="241">
        <f t="shared" si="121"/>
        <v>0</v>
      </c>
      <c r="CN58" s="234">
        <f t="shared" si="185"/>
        <v>0</v>
      </c>
      <c r="CO58" s="234">
        <f t="shared" si="122"/>
        <v>0</v>
      </c>
      <c r="CP58" s="234">
        <f t="shared" si="186"/>
        <v>0</v>
      </c>
      <c r="CQ58" s="242">
        <f t="shared" si="187"/>
        <v>0</v>
      </c>
      <c r="CS58" s="234">
        <f t="shared" si="188"/>
        <v>46</v>
      </c>
      <c r="CT58" s="235" t="str">
        <f t="shared" si="123"/>
        <v/>
      </c>
      <c r="CU58" s="236" t="str">
        <f>IFERROR(+VLOOKUP(CT58,'Referencia Parámetros'!$A$2:$B$18,2),"")</f>
        <v/>
      </c>
      <c r="CV58" s="1"/>
      <c r="CW58" s="1"/>
      <c r="CX58" s="136" t="str">
        <f t="shared" si="252"/>
        <v>Completar</v>
      </c>
      <c r="CY58" s="134"/>
      <c r="CZ58" s="134"/>
      <c r="DA58" s="134"/>
      <c r="DB58" s="136" t="str">
        <f t="shared" si="253"/>
        <v>Completar</v>
      </c>
      <c r="DC58" s="137" t="str">
        <f t="shared" si="254"/>
        <v>Completar</v>
      </c>
      <c r="DD58" s="137" t="str">
        <f t="shared" si="255"/>
        <v>Completar</v>
      </c>
      <c r="DE58" s="135"/>
      <c r="DF58" s="136" t="str">
        <f t="shared" si="256"/>
        <v>Completar</v>
      </c>
      <c r="DG58" s="237">
        <f t="shared" si="189"/>
        <v>0</v>
      </c>
      <c r="DH58" s="238">
        <f t="shared" si="190"/>
        <v>0</v>
      </c>
      <c r="DI58" s="239" t="str">
        <f>IFERROR(IF(DH58&gt;20*CU58,'Referencia Parámetros'!$D$20,IF(DH58&gt;10*CU58,'Referencia Parámetros'!$D$21,IF(DH58&gt;5*CU58,'Referencia Parámetros'!$D$22, IF(DH58&gt;1,'Referencia Parámetros'!$D$23,"NO APLICA")))),"")</f>
        <v/>
      </c>
      <c r="DJ58" s="240" t="str">
        <f t="shared" si="125"/>
        <v/>
      </c>
      <c r="DK58" s="241">
        <f t="shared" si="126"/>
        <v>0</v>
      </c>
      <c r="DL58" s="234">
        <f t="shared" si="191"/>
        <v>0</v>
      </c>
      <c r="DM58" s="234">
        <f t="shared" si="127"/>
        <v>0</v>
      </c>
      <c r="DN58" s="234">
        <f t="shared" si="192"/>
        <v>0</v>
      </c>
      <c r="DO58" s="242">
        <f t="shared" si="193"/>
        <v>0</v>
      </c>
      <c r="DQ58" s="234">
        <f t="shared" si="194"/>
        <v>46</v>
      </c>
      <c r="DR58" s="235" t="str">
        <f t="shared" si="128"/>
        <v/>
      </c>
      <c r="DS58" s="236" t="str">
        <f>IFERROR(+VLOOKUP(DR58,'Referencia Parámetros'!$A$2:$B$18,2),"")</f>
        <v/>
      </c>
      <c r="DT58" s="1"/>
      <c r="DU58" s="1"/>
      <c r="DV58" s="136" t="str">
        <f t="shared" si="257"/>
        <v>Completar</v>
      </c>
      <c r="DW58" s="134"/>
      <c r="DX58" s="134"/>
      <c r="DY58" s="134"/>
      <c r="DZ58" s="136" t="str">
        <f t="shared" si="258"/>
        <v>Completar</v>
      </c>
      <c r="EA58" s="137" t="str">
        <f t="shared" si="259"/>
        <v>Completar</v>
      </c>
      <c r="EB58" s="137" t="str">
        <f t="shared" si="260"/>
        <v>Completar</v>
      </c>
      <c r="EC58" s="135"/>
      <c r="ED58" s="136" t="str">
        <f t="shared" si="261"/>
        <v>Completar</v>
      </c>
      <c r="EE58" s="237">
        <f t="shared" si="195"/>
        <v>0</v>
      </c>
      <c r="EF58" s="238">
        <f t="shared" si="196"/>
        <v>0</v>
      </c>
      <c r="EG58" s="239" t="str">
        <f>IFERROR(IF(EF58&gt;20*DS58,'Referencia Parámetros'!$D$20,IF(EF58&gt;10*DS58,'Referencia Parámetros'!$D$21,IF(EF58&gt;5*DS58,'Referencia Parámetros'!$D$22, IF(EF58&gt;1,'Referencia Parámetros'!$D$23,"NO APLICA")))),"")</f>
        <v/>
      </c>
      <c r="EH58" s="240" t="str">
        <f t="shared" si="130"/>
        <v/>
      </c>
      <c r="EI58" s="241">
        <f t="shared" si="131"/>
        <v>0</v>
      </c>
      <c r="EJ58" s="234">
        <f t="shared" si="197"/>
        <v>0</v>
      </c>
      <c r="EK58" s="234">
        <f t="shared" si="132"/>
        <v>0</v>
      </c>
      <c r="EL58" s="234">
        <f t="shared" si="198"/>
        <v>0</v>
      </c>
      <c r="EM58" s="242">
        <f t="shared" si="199"/>
        <v>0</v>
      </c>
      <c r="EO58" s="234">
        <f t="shared" si="200"/>
        <v>46</v>
      </c>
      <c r="EP58" s="235" t="str">
        <f t="shared" si="133"/>
        <v/>
      </c>
      <c r="EQ58" s="236" t="str">
        <f>IFERROR(+VLOOKUP(EP58,'Referencia Parámetros'!$A$2:$B$18,2),"")</f>
        <v/>
      </c>
      <c r="ER58" s="1"/>
      <c r="ES58" s="1"/>
      <c r="ET58" s="136" t="str">
        <f t="shared" si="262"/>
        <v>Completar</v>
      </c>
      <c r="EU58" s="134"/>
      <c r="EV58" s="134"/>
      <c r="EW58" s="134"/>
      <c r="EX58" s="136" t="str">
        <f t="shared" si="263"/>
        <v>Completar</v>
      </c>
      <c r="EY58" s="137" t="str">
        <f t="shared" si="264"/>
        <v>Completar</v>
      </c>
      <c r="EZ58" s="137" t="str">
        <f t="shared" si="265"/>
        <v>Completar</v>
      </c>
      <c r="FA58" s="135"/>
      <c r="FB58" s="136" t="str">
        <f t="shared" si="266"/>
        <v>Completar</v>
      </c>
      <c r="FC58" s="237">
        <f t="shared" si="201"/>
        <v>0</v>
      </c>
      <c r="FD58" s="238">
        <f t="shared" si="202"/>
        <v>0</v>
      </c>
      <c r="FE58" s="239" t="str">
        <f>IFERROR(IF(FD58&gt;20*EQ58,'Referencia Parámetros'!$D$20,IF(FD58&gt;10*EQ58,'Referencia Parámetros'!$D$21,IF(FD58&gt;5*EQ58,'Referencia Parámetros'!$D$22, IF(FD58&gt;1,'Referencia Parámetros'!$D$23,"NO APLICA")))),"")</f>
        <v/>
      </c>
      <c r="FF58" s="240" t="str">
        <f t="shared" si="135"/>
        <v/>
      </c>
      <c r="FG58" s="241">
        <f t="shared" si="136"/>
        <v>0</v>
      </c>
      <c r="FH58" s="234">
        <f t="shared" si="203"/>
        <v>0</v>
      </c>
      <c r="FI58" s="234">
        <f t="shared" si="137"/>
        <v>0</v>
      </c>
      <c r="FJ58" s="234">
        <f t="shared" si="204"/>
        <v>0</v>
      </c>
      <c r="FK58" s="242">
        <f t="shared" si="205"/>
        <v>0</v>
      </c>
      <c r="FM58" s="234">
        <f t="shared" si="206"/>
        <v>46</v>
      </c>
      <c r="FN58" s="235" t="str">
        <f t="shared" si="138"/>
        <v/>
      </c>
      <c r="FO58" s="236" t="str">
        <f>IFERROR(+VLOOKUP(FN58,'Referencia Parámetros'!$A$2:$B$18,2),"")</f>
        <v/>
      </c>
      <c r="FP58" s="1"/>
      <c r="FQ58" s="1"/>
      <c r="FR58" s="136" t="str">
        <f t="shared" si="267"/>
        <v>Completar</v>
      </c>
      <c r="FS58" s="134"/>
      <c r="FT58" s="134"/>
      <c r="FU58" s="134"/>
      <c r="FV58" s="136" t="str">
        <f t="shared" si="268"/>
        <v>Completar</v>
      </c>
      <c r="FW58" s="137" t="str">
        <f t="shared" si="269"/>
        <v>Completar</v>
      </c>
      <c r="FX58" s="137" t="str">
        <f t="shared" si="270"/>
        <v>Completar</v>
      </c>
      <c r="FY58" s="135"/>
      <c r="FZ58" s="136" t="str">
        <f t="shared" si="271"/>
        <v>Completar</v>
      </c>
      <c r="GA58" s="237">
        <f t="shared" si="207"/>
        <v>0</v>
      </c>
      <c r="GB58" s="238">
        <f t="shared" si="208"/>
        <v>0</v>
      </c>
      <c r="GC58" s="239" t="e">
        <f>IF(GB58&gt;20*FO58,'Referencia Parámetros'!$D$20,IF(GB58&gt;10*FO58,'Referencia Parámetros'!$D$21,IF(GB58&gt;5*FO58,'Referencia Parámetros'!$D$22, IF(GB58&gt;1,'Referencia Parámetros'!$D$23,"NO APLICA"))))</f>
        <v>#VALUE!</v>
      </c>
      <c r="GD58" s="240" t="e">
        <f t="shared" si="209"/>
        <v>#VALUE!</v>
      </c>
      <c r="GE58" s="241">
        <f t="shared" si="141"/>
        <v>0</v>
      </c>
      <c r="GF58" s="234">
        <f t="shared" si="210"/>
        <v>0</v>
      </c>
      <c r="GG58" s="234">
        <f t="shared" si="142"/>
        <v>0</v>
      </c>
      <c r="GH58" s="234">
        <f t="shared" si="211"/>
        <v>0</v>
      </c>
      <c r="GI58" s="242">
        <f t="shared" si="212"/>
        <v>0</v>
      </c>
      <c r="GK58" s="234">
        <f t="shared" si="213"/>
        <v>46</v>
      </c>
      <c r="GL58" s="235" t="str">
        <f t="shared" si="143"/>
        <v/>
      </c>
      <c r="GM58" s="236" t="str">
        <f>IFERROR(+VLOOKUP(GL58,'Referencia Parámetros'!$A$2:$B$18,2),"")</f>
        <v/>
      </c>
      <c r="GN58" s="1"/>
      <c r="GO58" s="1"/>
      <c r="GP58" s="136" t="str">
        <f t="shared" si="272"/>
        <v>Completar</v>
      </c>
      <c r="GQ58" s="134"/>
      <c r="GR58" s="134"/>
      <c r="GS58" s="134"/>
      <c r="GT58" s="136" t="str">
        <f t="shared" si="273"/>
        <v>Completar</v>
      </c>
      <c r="GU58" s="137" t="str">
        <f t="shared" si="274"/>
        <v>Completar</v>
      </c>
      <c r="GV58" s="137" t="str">
        <f t="shared" si="275"/>
        <v>Completar</v>
      </c>
      <c r="GW58" s="135"/>
      <c r="GX58" s="136" t="str">
        <f t="shared" si="276"/>
        <v>Completar</v>
      </c>
      <c r="GY58" s="237">
        <f t="shared" si="214"/>
        <v>0</v>
      </c>
      <c r="GZ58" s="238">
        <f t="shared" si="215"/>
        <v>0</v>
      </c>
      <c r="HA58" s="239" t="str">
        <f>IFERROR(IF(GZ58&gt;20*GM58,'Referencia Parámetros'!$D$20,IF(GZ58&gt;10*GM58,'Referencia Parámetros'!$D$21,IF(GZ58&gt;5*GM58,'Referencia Parámetros'!$D$22, IF(GZ58&gt;1,'Referencia Parámetros'!$D$23,"NO APLICA")))),"")</f>
        <v/>
      </c>
      <c r="HB58" s="240" t="str">
        <f t="shared" si="145"/>
        <v/>
      </c>
      <c r="HC58" s="241">
        <f t="shared" si="146"/>
        <v>0</v>
      </c>
      <c r="HD58" s="234">
        <f t="shared" si="216"/>
        <v>0</v>
      </c>
      <c r="HE58" s="234">
        <f t="shared" si="147"/>
        <v>0</v>
      </c>
      <c r="HF58" s="234">
        <f t="shared" si="217"/>
        <v>0</v>
      </c>
      <c r="HG58" s="242">
        <f t="shared" si="218"/>
        <v>0</v>
      </c>
      <c r="HI58" s="234">
        <f t="shared" si="219"/>
        <v>46</v>
      </c>
      <c r="HJ58" s="235" t="str">
        <f t="shared" si="148"/>
        <v/>
      </c>
      <c r="HK58" s="236" t="str">
        <f>IFERROR(+VLOOKUP(HJ58,'Referencia Parámetros'!$A$2:$B$18,2),"")</f>
        <v/>
      </c>
      <c r="HL58" s="1"/>
      <c r="HM58" s="1"/>
      <c r="HN58" s="136" t="str">
        <f t="shared" si="277"/>
        <v>Completar</v>
      </c>
      <c r="HO58" s="134"/>
      <c r="HP58" s="134"/>
      <c r="HQ58" s="134"/>
      <c r="HR58" s="136" t="str">
        <f t="shared" si="278"/>
        <v>Completar</v>
      </c>
      <c r="HS58" s="137" t="str">
        <f t="shared" si="279"/>
        <v>Completar</v>
      </c>
      <c r="HT58" s="137" t="str">
        <f t="shared" si="280"/>
        <v>Completar</v>
      </c>
      <c r="HU58" s="135"/>
      <c r="HV58" s="136" t="str">
        <f t="shared" si="281"/>
        <v>Completar</v>
      </c>
      <c r="HW58" s="237">
        <f t="shared" si="220"/>
        <v>0</v>
      </c>
      <c r="HX58" s="238">
        <f t="shared" si="221"/>
        <v>0</v>
      </c>
      <c r="HY58" s="239" t="str">
        <f>IFERROR(IF(HX58&gt;20*HK58,'Referencia Parámetros'!$D$20,IF(HX58&gt;10*HK58,'Referencia Parámetros'!$D$21,IF(HX58&gt;5*HK58,'Referencia Parámetros'!$D$22, IF(HX58&gt;1,'Referencia Parámetros'!$D$23,"NO APLICA")))),"")</f>
        <v/>
      </c>
      <c r="HZ58" s="240" t="str">
        <f t="shared" si="150"/>
        <v/>
      </c>
      <c r="IA58" s="241">
        <f t="shared" si="151"/>
        <v>0</v>
      </c>
      <c r="IB58" s="234">
        <f t="shared" si="222"/>
        <v>0</v>
      </c>
      <c r="IC58" s="234">
        <f t="shared" si="152"/>
        <v>0</v>
      </c>
      <c r="ID58" s="234">
        <f t="shared" si="223"/>
        <v>0</v>
      </c>
      <c r="IE58" s="242">
        <f t="shared" si="224"/>
        <v>0</v>
      </c>
      <c r="IG58" s="234">
        <f t="shared" si="225"/>
        <v>46</v>
      </c>
      <c r="IH58" s="235" t="str">
        <f t="shared" si="153"/>
        <v/>
      </c>
      <c r="II58" s="236" t="str">
        <f>IFERROR(+VLOOKUP(IH58,'Referencia Parámetros'!$A$2:$B$18,2),"")</f>
        <v/>
      </c>
      <c r="IJ58" s="1"/>
      <c r="IK58" s="1"/>
      <c r="IL58" s="136" t="str">
        <f t="shared" si="282"/>
        <v>Completar</v>
      </c>
      <c r="IM58" s="134"/>
      <c r="IN58" s="134"/>
      <c r="IO58" s="134"/>
      <c r="IP58" s="136" t="str">
        <f t="shared" si="283"/>
        <v>Completar</v>
      </c>
      <c r="IQ58" s="137" t="str">
        <f t="shared" si="284"/>
        <v>Completar</v>
      </c>
      <c r="IR58" s="137" t="str">
        <f t="shared" si="285"/>
        <v>Completar</v>
      </c>
      <c r="IS58" s="135"/>
      <c r="IT58" s="136" t="str">
        <f t="shared" si="286"/>
        <v>Completar</v>
      </c>
      <c r="IU58" s="237">
        <f t="shared" si="226"/>
        <v>0</v>
      </c>
      <c r="IV58" s="238">
        <f t="shared" si="227"/>
        <v>0</v>
      </c>
      <c r="IW58" s="239" t="str">
        <f>IFERROR(IF(IV58&gt;20*II58,'Referencia Parámetros'!$D$20,IF(IV58&gt;10*II58,'Referencia Parámetros'!$D$21,IF(IV58&gt;5*II58,'Referencia Parámetros'!$D$22, IF(IV58&gt;1,'Referencia Parámetros'!$D$23,"NO APLICA")))),"")</f>
        <v/>
      </c>
      <c r="IX58" s="240" t="str">
        <f t="shared" si="155"/>
        <v/>
      </c>
      <c r="IY58" s="241">
        <f t="shared" si="156"/>
        <v>0</v>
      </c>
      <c r="IZ58" s="234">
        <f t="shared" si="228"/>
        <v>0</v>
      </c>
      <c r="JA58" s="234">
        <f t="shared" si="157"/>
        <v>0</v>
      </c>
      <c r="JB58" s="234">
        <f t="shared" si="229"/>
        <v>0</v>
      </c>
      <c r="JC58" s="242">
        <f t="shared" si="230"/>
        <v>0</v>
      </c>
      <c r="JD58" s="198"/>
      <c r="JE58" s="234">
        <f t="shared" si="231"/>
        <v>46</v>
      </c>
      <c r="JF58" s="235" t="str">
        <f t="shared" si="158"/>
        <v/>
      </c>
      <c r="JG58" s="236" t="str">
        <f>IFERROR(+VLOOKUP(JF58,'Referencia Parámetros'!$A$2:$B$18,2),"")</f>
        <v/>
      </c>
      <c r="JH58" s="1"/>
      <c r="JI58" s="1"/>
      <c r="JJ58" s="136" t="str">
        <f t="shared" si="287"/>
        <v>Completar</v>
      </c>
      <c r="JK58" s="134"/>
      <c r="JL58" s="134"/>
      <c r="JM58" s="134"/>
      <c r="JN58" s="136" t="str">
        <f t="shared" si="288"/>
        <v>Completar</v>
      </c>
      <c r="JO58" s="137" t="str">
        <f t="shared" si="289"/>
        <v>Completar</v>
      </c>
      <c r="JP58" s="137" t="str">
        <f t="shared" si="290"/>
        <v>Completar</v>
      </c>
      <c r="JQ58" s="135"/>
      <c r="JR58" s="136" t="str">
        <f t="shared" si="291"/>
        <v>Completar</v>
      </c>
      <c r="JS58" s="237">
        <f t="shared" si="232"/>
        <v>0</v>
      </c>
      <c r="JT58" s="238">
        <f t="shared" si="233"/>
        <v>0</v>
      </c>
      <c r="JU58" s="239" t="str">
        <f>IFERROR(IF(JT58&gt;20*JG58,'Referencia Parámetros'!$D$20,IF(JT58&gt;10*JG58,'Referencia Parámetros'!$D$21,IF(JT58&gt;5*JG58,'Referencia Parámetros'!$D$22, IF(JT58&gt;1,'Referencia Parámetros'!$D$23,"NO APLICA")))),"")</f>
        <v/>
      </c>
      <c r="JV58" s="240" t="str">
        <f t="shared" si="160"/>
        <v/>
      </c>
      <c r="JW58" s="241">
        <f t="shared" si="161"/>
        <v>0</v>
      </c>
      <c r="JX58" s="234">
        <f t="shared" si="234"/>
        <v>0</v>
      </c>
      <c r="JY58" s="234">
        <f t="shared" si="162"/>
        <v>0</v>
      </c>
      <c r="JZ58" s="234">
        <f t="shared" si="235"/>
        <v>0</v>
      </c>
      <c r="KA58" s="242">
        <f t="shared" si="236"/>
        <v>0</v>
      </c>
      <c r="LN58" s="244">
        <v>2</v>
      </c>
    </row>
    <row r="59" spans="1:326" x14ac:dyDescent="0.25">
      <c r="A59" s="234">
        <f t="shared" si="163"/>
        <v>47</v>
      </c>
      <c r="B59" s="235" t="str">
        <f t="shared" si="164"/>
        <v/>
      </c>
      <c r="C59" s="236" t="str">
        <f>+IFERROR(VLOOKUP(B59,'Referencia Parámetros'!$A$2:$B$18,2),"")</f>
        <v/>
      </c>
      <c r="D59" s="1"/>
      <c r="E59" s="1"/>
      <c r="F59" s="136" t="str">
        <f>IFERROR(+VLOOKUP(D59,'Año 2'!JH$13:JJ$112,3,FALSE),"Completar")</f>
        <v>Completar</v>
      </c>
      <c r="G59" s="134"/>
      <c r="H59" s="134"/>
      <c r="I59" s="134"/>
      <c r="J59" s="136" t="str">
        <f>+IFERROR(VLOOKUP(D59,'Año 2'!JH$13:JR$112,7,0),"Completar")</f>
        <v>Completar</v>
      </c>
      <c r="K59" s="137" t="str">
        <f>IFERROR(VLOOKUP(D59,'Año 2'!JH$13:JR$112,8,FALSE),"Completar")</f>
        <v>Completar</v>
      </c>
      <c r="L59" s="137" t="str">
        <f>IFERROR(VLOOKUP(D59,'Año 2'!JH$13:JR$112,9,FALSE),"Completar")</f>
        <v>Completar</v>
      </c>
      <c r="M59" s="135"/>
      <c r="N59" s="136" t="str">
        <f>IFERROR(VLOOKUP(D59,'Año 2'!JH$13:JR$112,11,FALSE),"Completar")</f>
        <v>Completar</v>
      </c>
      <c r="O59" s="237">
        <f t="shared" si="165"/>
        <v>0</v>
      </c>
      <c r="P59" s="238">
        <f t="shared" si="166"/>
        <v>0</v>
      </c>
      <c r="Q59" s="239" t="str">
        <f>IFERROR(IF(P59&gt;20*C59,'Referencia Parámetros'!$D$20,IF(P59&gt;10*C59,'Referencia Parámetros'!$D$21,IF(P59&gt;5*C59,'Referencia Parámetros'!$D$22, IF(P59&gt;1,'Referencia Parámetros'!$D$23,"NO APLICA")))),"")</f>
        <v/>
      </c>
      <c r="R59" s="240" t="str">
        <f t="shared" si="105"/>
        <v/>
      </c>
      <c r="S59" s="241">
        <f t="shared" si="106"/>
        <v>0</v>
      </c>
      <c r="T59" s="234">
        <f t="shared" si="167"/>
        <v>0</v>
      </c>
      <c r="U59" s="234">
        <f t="shared" si="107"/>
        <v>0</v>
      </c>
      <c r="V59" s="234">
        <f t="shared" si="168"/>
        <v>0</v>
      </c>
      <c r="W59" s="242">
        <f t="shared" si="169"/>
        <v>0</v>
      </c>
      <c r="Y59" s="234">
        <f t="shared" si="170"/>
        <v>47</v>
      </c>
      <c r="Z59" s="235" t="str">
        <f t="shared" si="108"/>
        <v/>
      </c>
      <c r="AA59" s="236" t="str">
        <f>IFERROR(+VLOOKUP(Z59,'Referencia Parámetros'!$A$2:$B$18,2),"")</f>
        <v/>
      </c>
      <c r="AB59" s="1"/>
      <c r="AC59" s="1"/>
      <c r="AD59" s="136" t="str">
        <f t="shared" si="237"/>
        <v>Completar</v>
      </c>
      <c r="AE59" s="134"/>
      <c r="AF59" s="134"/>
      <c r="AG59" s="134"/>
      <c r="AH59" s="136" t="str">
        <f t="shared" si="238"/>
        <v>Completar</v>
      </c>
      <c r="AI59" s="137" t="str">
        <f t="shared" si="239"/>
        <v>Completar</v>
      </c>
      <c r="AJ59" s="137" t="str">
        <f t="shared" si="240"/>
        <v>Completar</v>
      </c>
      <c r="AK59" s="135"/>
      <c r="AL59" s="136" t="str">
        <f t="shared" si="241"/>
        <v>Completar</v>
      </c>
      <c r="AM59" s="237">
        <f t="shared" si="171"/>
        <v>0</v>
      </c>
      <c r="AN59" s="238">
        <f t="shared" si="172"/>
        <v>0</v>
      </c>
      <c r="AO59" s="239" t="str">
        <f>IFERROR(IF(AN59&gt;20*AA59,'Referencia Parámetros'!$D$20,IF(AN59&gt;10*AA59,'Referencia Parámetros'!$D$21,IF(AN59&gt;5*AA59,'Referencia Parámetros'!$D$22, IF(AN59&gt;1,'Referencia Parámetros'!$D$23,"NO APLICA")))),"")</f>
        <v/>
      </c>
      <c r="AP59" s="240" t="str">
        <f t="shared" si="110"/>
        <v/>
      </c>
      <c r="AQ59" s="241">
        <f t="shared" si="111"/>
        <v>0</v>
      </c>
      <c r="AR59" s="234">
        <f t="shared" si="173"/>
        <v>0</v>
      </c>
      <c r="AS59" s="234">
        <f t="shared" si="112"/>
        <v>0</v>
      </c>
      <c r="AT59" s="234">
        <f t="shared" si="174"/>
        <v>0</v>
      </c>
      <c r="AU59" s="242">
        <f t="shared" si="175"/>
        <v>0</v>
      </c>
      <c r="AW59" s="234">
        <f t="shared" si="176"/>
        <v>47</v>
      </c>
      <c r="AX59" s="235" t="str">
        <f t="shared" si="113"/>
        <v/>
      </c>
      <c r="AY59" s="236" t="str">
        <f>IFERROR(+VLOOKUP(AX59,'Referencia Parámetros'!$A$2:$B$18,2),"")</f>
        <v/>
      </c>
      <c r="AZ59" s="1"/>
      <c r="BA59" s="1"/>
      <c r="BB59" s="136" t="str">
        <f t="shared" si="242"/>
        <v>Completar</v>
      </c>
      <c r="BC59" s="134"/>
      <c r="BD59" s="134"/>
      <c r="BE59" s="134"/>
      <c r="BF59" s="136" t="str">
        <f t="shared" si="243"/>
        <v>Completar</v>
      </c>
      <c r="BG59" s="137" t="str">
        <f t="shared" si="244"/>
        <v>Completar</v>
      </c>
      <c r="BH59" s="137" t="str">
        <f t="shared" si="245"/>
        <v>Completar</v>
      </c>
      <c r="BI59" s="135"/>
      <c r="BJ59" s="136" t="str">
        <f t="shared" si="246"/>
        <v>Completar</v>
      </c>
      <c r="BK59" s="237">
        <f t="shared" si="177"/>
        <v>0</v>
      </c>
      <c r="BL59" s="238">
        <f t="shared" si="178"/>
        <v>0</v>
      </c>
      <c r="BM59" s="239" t="str">
        <f>IFERROR(IF(BL59&gt;20*AY59,'Referencia Parámetros'!$D$20,IF(BL59&gt;10*AY59,'Referencia Parámetros'!$D$21,IF(BL59&gt;5*AY59,'Referencia Parámetros'!$D$22, IF(BL59&gt;1,'Referencia Parámetros'!$D$23,"NO APLICA")))),"")</f>
        <v/>
      </c>
      <c r="BN59" s="240" t="str">
        <f t="shared" si="115"/>
        <v/>
      </c>
      <c r="BO59" s="241">
        <f t="shared" si="116"/>
        <v>0</v>
      </c>
      <c r="BP59" s="234">
        <f t="shared" si="179"/>
        <v>0</v>
      </c>
      <c r="BQ59" s="234">
        <f t="shared" si="117"/>
        <v>0</v>
      </c>
      <c r="BR59" s="234">
        <f t="shared" si="180"/>
        <v>0</v>
      </c>
      <c r="BS59" s="242">
        <f t="shared" si="181"/>
        <v>0</v>
      </c>
      <c r="BU59" s="234">
        <f t="shared" si="182"/>
        <v>47</v>
      </c>
      <c r="BV59" s="235" t="str">
        <f t="shared" si="118"/>
        <v/>
      </c>
      <c r="BW59" s="236" t="str">
        <f>IFERROR(+VLOOKUP(BV59,'Referencia Parámetros'!$A$2:$B$18,2),"")</f>
        <v/>
      </c>
      <c r="BX59" s="1"/>
      <c r="BY59" s="1"/>
      <c r="BZ59" s="136" t="str">
        <f t="shared" si="247"/>
        <v>Completar</v>
      </c>
      <c r="CA59" s="134"/>
      <c r="CB59" s="134"/>
      <c r="CC59" s="134"/>
      <c r="CD59" s="136" t="str">
        <f t="shared" si="248"/>
        <v>Completar</v>
      </c>
      <c r="CE59" s="137" t="str">
        <f t="shared" si="249"/>
        <v>Completar</v>
      </c>
      <c r="CF59" s="137" t="str">
        <f t="shared" si="250"/>
        <v>Completar</v>
      </c>
      <c r="CG59" s="135"/>
      <c r="CH59" s="136" t="str">
        <f t="shared" si="251"/>
        <v>Completar</v>
      </c>
      <c r="CI59" s="237">
        <f t="shared" si="183"/>
        <v>0</v>
      </c>
      <c r="CJ59" s="238">
        <f t="shared" si="184"/>
        <v>0</v>
      </c>
      <c r="CK59" s="239" t="str">
        <f>IFERROR(IF(CJ59&gt;20*BW59,'Referencia Parámetros'!$D$20,IF(CJ59&gt;10*BW59,'Referencia Parámetros'!$D$21,IF(CJ59&gt;5*BW59,'Referencia Parámetros'!$D$22, IF(CJ59&gt;1,'Referencia Parámetros'!$D$23,"NO APLICA")))),"")</f>
        <v/>
      </c>
      <c r="CL59" s="240" t="str">
        <f t="shared" si="120"/>
        <v/>
      </c>
      <c r="CM59" s="241">
        <f t="shared" si="121"/>
        <v>0</v>
      </c>
      <c r="CN59" s="234">
        <f t="shared" si="185"/>
        <v>0</v>
      </c>
      <c r="CO59" s="234">
        <f t="shared" si="122"/>
        <v>0</v>
      </c>
      <c r="CP59" s="234">
        <f t="shared" si="186"/>
        <v>0</v>
      </c>
      <c r="CQ59" s="242">
        <f t="shared" si="187"/>
        <v>0</v>
      </c>
      <c r="CS59" s="234">
        <f t="shared" si="188"/>
        <v>47</v>
      </c>
      <c r="CT59" s="235" t="str">
        <f t="shared" si="123"/>
        <v/>
      </c>
      <c r="CU59" s="236" t="str">
        <f>IFERROR(+VLOOKUP(CT59,'Referencia Parámetros'!$A$2:$B$18,2),"")</f>
        <v/>
      </c>
      <c r="CV59" s="1"/>
      <c r="CW59" s="1"/>
      <c r="CX59" s="136" t="str">
        <f t="shared" si="252"/>
        <v>Completar</v>
      </c>
      <c r="CY59" s="134"/>
      <c r="CZ59" s="134"/>
      <c r="DA59" s="134"/>
      <c r="DB59" s="136" t="str">
        <f t="shared" si="253"/>
        <v>Completar</v>
      </c>
      <c r="DC59" s="137" t="str">
        <f t="shared" si="254"/>
        <v>Completar</v>
      </c>
      <c r="DD59" s="137" t="str">
        <f t="shared" si="255"/>
        <v>Completar</v>
      </c>
      <c r="DE59" s="135"/>
      <c r="DF59" s="136" t="str">
        <f t="shared" si="256"/>
        <v>Completar</v>
      </c>
      <c r="DG59" s="237">
        <f t="shared" si="189"/>
        <v>0</v>
      </c>
      <c r="DH59" s="238">
        <f t="shared" si="190"/>
        <v>0</v>
      </c>
      <c r="DI59" s="239" t="str">
        <f>IFERROR(IF(DH59&gt;20*CU59,'Referencia Parámetros'!$D$20,IF(DH59&gt;10*CU59,'Referencia Parámetros'!$D$21,IF(DH59&gt;5*CU59,'Referencia Parámetros'!$D$22, IF(DH59&gt;1,'Referencia Parámetros'!$D$23,"NO APLICA")))),"")</f>
        <v/>
      </c>
      <c r="DJ59" s="240" t="str">
        <f t="shared" si="125"/>
        <v/>
      </c>
      <c r="DK59" s="241">
        <f t="shared" si="126"/>
        <v>0</v>
      </c>
      <c r="DL59" s="234">
        <f t="shared" si="191"/>
        <v>0</v>
      </c>
      <c r="DM59" s="234">
        <f t="shared" si="127"/>
        <v>0</v>
      </c>
      <c r="DN59" s="234">
        <f t="shared" si="192"/>
        <v>0</v>
      </c>
      <c r="DO59" s="242">
        <f t="shared" si="193"/>
        <v>0</v>
      </c>
      <c r="DQ59" s="234">
        <f t="shared" si="194"/>
        <v>47</v>
      </c>
      <c r="DR59" s="235" t="str">
        <f t="shared" si="128"/>
        <v/>
      </c>
      <c r="DS59" s="236" t="str">
        <f>IFERROR(+VLOOKUP(DR59,'Referencia Parámetros'!$A$2:$B$18,2),"")</f>
        <v/>
      </c>
      <c r="DT59" s="1"/>
      <c r="DU59" s="1"/>
      <c r="DV59" s="136" t="str">
        <f t="shared" si="257"/>
        <v>Completar</v>
      </c>
      <c r="DW59" s="134"/>
      <c r="DX59" s="134"/>
      <c r="DY59" s="134"/>
      <c r="DZ59" s="136" t="str">
        <f t="shared" si="258"/>
        <v>Completar</v>
      </c>
      <c r="EA59" s="137" t="str">
        <f t="shared" si="259"/>
        <v>Completar</v>
      </c>
      <c r="EB59" s="137" t="str">
        <f t="shared" si="260"/>
        <v>Completar</v>
      </c>
      <c r="EC59" s="135"/>
      <c r="ED59" s="136" t="str">
        <f t="shared" si="261"/>
        <v>Completar</v>
      </c>
      <c r="EE59" s="237">
        <f t="shared" si="195"/>
        <v>0</v>
      </c>
      <c r="EF59" s="238">
        <f t="shared" si="196"/>
        <v>0</v>
      </c>
      <c r="EG59" s="239" t="str">
        <f>IFERROR(IF(EF59&gt;20*DS59,'Referencia Parámetros'!$D$20,IF(EF59&gt;10*DS59,'Referencia Parámetros'!$D$21,IF(EF59&gt;5*DS59,'Referencia Parámetros'!$D$22, IF(EF59&gt;1,'Referencia Parámetros'!$D$23,"NO APLICA")))),"")</f>
        <v/>
      </c>
      <c r="EH59" s="240" t="str">
        <f t="shared" si="130"/>
        <v/>
      </c>
      <c r="EI59" s="241">
        <f t="shared" si="131"/>
        <v>0</v>
      </c>
      <c r="EJ59" s="234">
        <f t="shared" si="197"/>
        <v>0</v>
      </c>
      <c r="EK59" s="234">
        <f t="shared" si="132"/>
        <v>0</v>
      </c>
      <c r="EL59" s="234">
        <f t="shared" si="198"/>
        <v>0</v>
      </c>
      <c r="EM59" s="242">
        <f t="shared" si="199"/>
        <v>0</v>
      </c>
      <c r="EO59" s="234">
        <f t="shared" si="200"/>
        <v>47</v>
      </c>
      <c r="EP59" s="235" t="str">
        <f t="shared" si="133"/>
        <v/>
      </c>
      <c r="EQ59" s="236" t="str">
        <f>IFERROR(+VLOOKUP(EP59,'Referencia Parámetros'!$A$2:$B$18,2),"")</f>
        <v/>
      </c>
      <c r="ER59" s="1"/>
      <c r="ES59" s="1"/>
      <c r="ET59" s="136" t="str">
        <f t="shared" si="262"/>
        <v>Completar</v>
      </c>
      <c r="EU59" s="134"/>
      <c r="EV59" s="134"/>
      <c r="EW59" s="134"/>
      <c r="EX59" s="136" t="str">
        <f t="shared" si="263"/>
        <v>Completar</v>
      </c>
      <c r="EY59" s="137" t="str">
        <f t="shared" si="264"/>
        <v>Completar</v>
      </c>
      <c r="EZ59" s="137" t="str">
        <f t="shared" si="265"/>
        <v>Completar</v>
      </c>
      <c r="FA59" s="135"/>
      <c r="FB59" s="136" t="str">
        <f t="shared" si="266"/>
        <v>Completar</v>
      </c>
      <c r="FC59" s="237">
        <f t="shared" si="201"/>
        <v>0</v>
      </c>
      <c r="FD59" s="238">
        <f t="shared" si="202"/>
        <v>0</v>
      </c>
      <c r="FE59" s="239" t="str">
        <f>IFERROR(IF(FD59&gt;20*EQ59,'Referencia Parámetros'!$D$20,IF(FD59&gt;10*EQ59,'Referencia Parámetros'!$D$21,IF(FD59&gt;5*EQ59,'Referencia Parámetros'!$D$22, IF(FD59&gt;1,'Referencia Parámetros'!$D$23,"NO APLICA")))),"")</f>
        <v/>
      </c>
      <c r="FF59" s="240" t="str">
        <f t="shared" si="135"/>
        <v/>
      </c>
      <c r="FG59" s="241">
        <f t="shared" si="136"/>
        <v>0</v>
      </c>
      <c r="FH59" s="234">
        <f t="shared" si="203"/>
        <v>0</v>
      </c>
      <c r="FI59" s="234">
        <f t="shared" si="137"/>
        <v>0</v>
      </c>
      <c r="FJ59" s="234">
        <f t="shared" si="204"/>
        <v>0</v>
      </c>
      <c r="FK59" s="242">
        <f t="shared" si="205"/>
        <v>0</v>
      </c>
      <c r="FM59" s="234">
        <f t="shared" si="206"/>
        <v>47</v>
      </c>
      <c r="FN59" s="235" t="str">
        <f t="shared" si="138"/>
        <v/>
      </c>
      <c r="FO59" s="236" t="str">
        <f>IFERROR(+VLOOKUP(FN59,'Referencia Parámetros'!$A$2:$B$18,2),"")</f>
        <v/>
      </c>
      <c r="FP59" s="1"/>
      <c r="FQ59" s="1"/>
      <c r="FR59" s="136" t="str">
        <f t="shared" si="267"/>
        <v>Completar</v>
      </c>
      <c r="FS59" s="134"/>
      <c r="FT59" s="134"/>
      <c r="FU59" s="134"/>
      <c r="FV59" s="136" t="str">
        <f t="shared" si="268"/>
        <v>Completar</v>
      </c>
      <c r="FW59" s="137" t="str">
        <f t="shared" si="269"/>
        <v>Completar</v>
      </c>
      <c r="FX59" s="137" t="str">
        <f t="shared" si="270"/>
        <v>Completar</v>
      </c>
      <c r="FY59" s="135"/>
      <c r="FZ59" s="136" t="str">
        <f t="shared" si="271"/>
        <v>Completar</v>
      </c>
      <c r="GA59" s="237">
        <f t="shared" si="207"/>
        <v>0</v>
      </c>
      <c r="GB59" s="238">
        <f t="shared" si="208"/>
        <v>0</v>
      </c>
      <c r="GC59" s="239" t="e">
        <f>IF(GB59&gt;20*FO59,'Referencia Parámetros'!$D$20,IF(GB59&gt;10*FO59,'Referencia Parámetros'!$D$21,IF(GB59&gt;5*FO59,'Referencia Parámetros'!$D$22, IF(GB59&gt;1,'Referencia Parámetros'!$D$23,"NO APLICA"))))</f>
        <v>#VALUE!</v>
      </c>
      <c r="GD59" s="240" t="e">
        <f t="shared" si="209"/>
        <v>#VALUE!</v>
      </c>
      <c r="GE59" s="241">
        <f t="shared" si="141"/>
        <v>0</v>
      </c>
      <c r="GF59" s="234">
        <f t="shared" si="210"/>
        <v>0</v>
      </c>
      <c r="GG59" s="234">
        <f t="shared" si="142"/>
        <v>0</v>
      </c>
      <c r="GH59" s="234">
        <f t="shared" si="211"/>
        <v>0</v>
      </c>
      <c r="GI59" s="242">
        <f t="shared" si="212"/>
        <v>0</v>
      </c>
      <c r="GK59" s="234">
        <f t="shared" si="213"/>
        <v>47</v>
      </c>
      <c r="GL59" s="235" t="str">
        <f t="shared" si="143"/>
        <v/>
      </c>
      <c r="GM59" s="236" t="str">
        <f>IFERROR(+VLOOKUP(GL59,'Referencia Parámetros'!$A$2:$B$18,2),"")</f>
        <v/>
      </c>
      <c r="GN59" s="1"/>
      <c r="GO59" s="1"/>
      <c r="GP59" s="136" t="str">
        <f t="shared" si="272"/>
        <v>Completar</v>
      </c>
      <c r="GQ59" s="134"/>
      <c r="GR59" s="134"/>
      <c r="GS59" s="134"/>
      <c r="GT59" s="136" t="str">
        <f t="shared" si="273"/>
        <v>Completar</v>
      </c>
      <c r="GU59" s="137" t="str">
        <f t="shared" si="274"/>
        <v>Completar</v>
      </c>
      <c r="GV59" s="137" t="str">
        <f t="shared" si="275"/>
        <v>Completar</v>
      </c>
      <c r="GW59" s="135"/>
      <c r="GX59" s="136" t="str">
        <f t="shared" si="276"/>
        <v>Completar</v>
      </c>
      <c r="GY59" s="237">
        <f t="shared" si="214"/>
        <v>0</v>
      </c>
      <c r="GZ59" s="238">
        <f t="shared" si="215"/>
        <v>0</v>
      </c>
      <c r="HA59" s="239" t="str">
        <f>IFERROR(IF(GZ59&gt;20*GM59,'Referencia Parámetros'!$D$20,IF(GZ59&gt;10*GM59,'Referencia Parámetros'!$D$21,IF(GZ59&gt;5*GM59,'Referencia Parámetros'!$D$22, IF(GZ59&gt;1,'Referencia Parámetros'!$D$23,"NO APLICA")))),"")</f>
        <v/>
      </c>
      <c r="HB59" s="240" t="str">
        <f t="shared" si="145"/>
        <v/>
      </c>
      <c r="HC59" s="241">
        <f t="shared" si="146"/>
        <v>0</v>
      </c>
      <c r="HD59" s="234">
        <f t="shared" si="216"/>
        <v>0</v>
      </c>
      <c r="HE59" s="234">
        <f t="shared" si="147"/>
        <v>0</v>
      </c>
      <c r="HF59" s="234">
        <f t="shared" si="217"/>
        <v>0</v>
      </c>
      <c r="HG59" s="242">
        <f t="shared" si="218"/>
        <v>0</v>
      </c>
      <c r="HI59" s="234">
        <f t="shared" si="219"/>
        <v>47</v>
      </c>
      <c r="HJ59" s="235" t="str">
        <f t="shared" si="148"/>
        <v/>
      </c>
      <c r="HK59" s="236" t="str">
        <f>IFERROR(+VLOOKUP(HJ59,'Referencia Parámetros'!$A$2:$B$18,2),"")</f>
        <v/>
      </c>
      <c r="HL59" s="1"/>
      <c r="HM59" s="1"/>
      <c r="HN59" s="136" t="str">
        <f t="shared" si="277"/>
        <v>Completar</v>
      </c>
      <c r="HO59" s="134"/>
      <c r="HP59" s="134"/>
      <c r="HQ59" s="134"/>
      <c r="HR59" s="136" t="str">
        <f t="shared" si="278"/>
        <v>Completar</v>
      </c>
      <c r="HS59" s="137" t="str">
        <f t="shared" si="279"/>
        <v>Completar</v>
      </c>
      <c r="HT59" s="137" t="str">
        <f t="shared" si="280"/>
        <v>Completar</v>
      </c>
      <c r="HU59" s="135"/>
      <c r="HV59" s="136" t="str">
        <f t="shared" si="281"/>
        <v>Completar</v>
      </c>
      <c r="HW59" s="237">
        <f t="shared" si="220"/>
        <v>0</v>
      </c>
      <c r="HX59" s="238">
        <f t="shared" si="221"/>
        <v>0</v>
      </c>
      <c r="HY59" s="239" t="str">
        <f>IFERROR(IF(HX59&gt;20*HK59,'Referencia Parámetros'!$D$20,IF(HX59&gt;10*HK59,'Referencia Parámetros'!$D$21,IF(HX59&gt;5*HK59,'Referencia Parámetros'!$D$22, IF(HX59&gt;1,'Referencia Parámetros'!$D$23,"NO APLICA")))),"")</f>
        <v/>
      </c>
      <c r="HZ59" s="240" t="str">
        <f t="shared" si="150"/>
        <v/>
      </c>
      <c r="IA59" s="241">
        <f t="shared" si="151"/>
        <v>0</v>
      </c>
      <c r="IB59" s="234">
        <f t="shared" si="222"/>
        <v>0</v>
      </c>
      <c r="IC59" s="234">
        <f t="shared" si="152"/>
        <v>0</v>
      </c>
      <c r="ID59" s="234">
        <f t="shared" si="223"/>
        <v>0</v>
      </c>
      <c r="IE59" s="242">
        <f t="shared" si="224"/>
        <v>0</v>
      </c>
      <c r="IG59" s="234">
        <f t="shared" si="225"/>
        <v>47</v>
      </c>
      <c r="IH59" s="235" t="str">
        <f t="shared" si="153"/>
        <v/>
      </c>
      <c r="II59" s="236" t="str">
        <f>IFERROR(+VLOOKUP(IH59,'Referencia Parámetros'!$A$2:$B$18,2),"")</f>
        <v/>
      </c>
      <c r="IJ59" s="1"/>
      <c r="IK59" s="1"/>
      <c r="IL59" s="136" t="str">
        <f t="shared" si="282"/>
        <v>Completar</v>
      </c>
      <c r="IM59" s="134"/>
      <c r="IN59" s="134"/>
      <c r="IO59" s="134"/>
      <c r="IP59" s="136" t="str">
        <f t="shared" si="283"/>
        <v>Completar</v>
      </c>
      <c r="IQ59" s="137" t="str">
        <f t="shared" si="284"/>
        <v>Completar</v>
      </c>
      <c r="IR59" s="137" t="str">
        <f t="shared" si="285"/>
        <v>Completar</v>
      </c>
      <c r="IS59" s="135"/>
      <c r="IT59" s="136" t="str">
        <f t="shared" si="286"/>
        <v>Completar</v>
      </c>
      <c r="IU59" s="237">
        <f t="shared" si="226"/>
        <v>0</v>
      </c>
      <c r="IV59" s="238">
        <f t="shared" si="227"/>
        <v>0</v>
      </c>
      <c r="IW59" s="239" t="str">
        <f>IFERROR(IF(IV59&gt;20*II59,'Referencia Parámetros'!$D$20,IF(IV59&gt;10*II59,'Referencia Parámetros'!$D$21,IF(IV59&gt;5*II59,'Referencia Parámetros'!$D$22, IF(IV59&gt;1,'Referencia Parámetros'!$D$23,"NO APLICA")))),"")</f>
        <v/>
      </c>
      <c r="IX59" s="240" t="str">
        <f t="shared" si="155"/>
        <v/>
      </c>
      <c r="IY59" s="241">
        <f t="shared" si="156"/>
        <v>0</v>
      </c>
      <c r="IZ59" s="234">
        <f t="shared" si="228"/>
        <v>0</v>
      </c>
      <c r="JA59" s="234">
        <f t="shared" si="157"/>
        <v>0</v>
      </c>
      <c r="JB59" s="234">
        <f t="shared" si="229"/>
        <v>0</v>
      </c>
      <c r="JC59" s="242">
        <f t="shared" si="230"/>
        <v>0</v>
      </c>
      <c r="JD59" s="198"/>
      <c r="JE59" s="234">
        <f t="shared" si="231"/>
        <v>47</v>
      </c>
      <c r="JF59" s="235" t="str">
        <f t="shared" si="158"/>
        <v/>
      </c>
      <c r="JG59" s="236" t="str">
        <f>IFERROR(+VLOOKUP(JF59,'Referencia Parámetros'!$A$2:$B$18,2),"")</f>
        <v/>
      </c>
      <c r="JH59" s="1"/>
      <c r="JI59" s="1"/>
      <c r="JJ59" s="136" t="str">
        <f t="shared" si="287"/>
        <v>Completar</v>
      </c>
      <c r="JK59" s="134"/>
      <c r="JL59" s="134"/>
      <c r="JM59" s="134"/>
      <c r="JN59" s="136" t="str">
        <f t="shared" si="288"/>
        <v>Completar</v>
      </c>
      <c r="JO59" s="137" t="str">
        <f t="shared" si="289"/>
        <v>Completar</v>
      </c>
      <c r="JP59" s="137" t="str">
        <f t="shared" si="290"/>
        <v>Completar</v>
      </c>
      <c r="JQ59" s="135"/>
      <c r="JR59" s="136" t="str">
        <f t="shared" si="291"/>
        <v>Completar</v>
      </c>
      <c r="JS59" s="237">
        <f t="shared" si="232"/>
        <v>0</v>
      </c>
      <c r="JT59" s="238">
        <f t="shared" si="233"/>
        <v>0</v>
      </c>
      <c r="JU59" s="239" t="str">
        <f>IFERROR(IF(JT59&gt;20*JG59,'Referencia Parámetros'!$D$20,IF(JT59&gt;10*JG59,'Referencia Parámetros'!$D$21,IF(JT59&gt;5*JG59,'Referencia Parámetros'!$D$22, IF(JT59&gt;1,'Referencia Parámetros'!$D$23,"NO APLICA")))),"")</f>
        <v/>
      </c>
      <c r="JV59" s="240" t="str">
        <f t="shared" si="160"/>
        <v/>
      </c>
      <c r="JW59" s="241">
        <f t="shared" si="161"/>
        <v>0</v>
      </c>
      <c r="JX59" s="234">
        <f t="shared" si="234"/>
        <v>0</v>
      </c>
      <c r="JY59" s="234">
        <f t="shared" si="162"/>
        <v>0</v>
      </c>
      <c r="JZ59" s="234">
        <f t="shared" si="235"/>
        <v>0</v>
      </c>
      <c r="KA59" s="242">
        <f t="shared" si="236"/>
        <v>0</v>
      </c>
      <c r="LN59" s="244">
        <v>2</v>
      </c>
    </row>
    <row r="60" spans="1:326" x14ac:dyDescent="0.25">
      <c r="A60" s="234">
        <f t="shared" si="163"/>
        <v>48</v>
      </c>
      <c r="B60" s="235" t="str">
        <f t="shared" si="164"/>
        <v/>
      </c>
      <c r="C60" s="236" t="str">
        <f>+IFERROR(VLOOKUP(B60,'Referencia Parámetros'!$A$2:$B$18,2),"")</f>
        <v/>
      </c>
      <c r="D60" s="1"/>
      <c r="E60" s="1"/>
      <c r="F60" s="136" t="str">
        <f>IFERROR(+VLOOKUP(D60,'Año 2'!JH$13:JJ$112,3,FALSE),"Completar")</f>
        <v>Completar</v>
      </c>
      <c r="G60" s="134"/>
      <c r="H60" s="134"/>
      <c r="I60" s="134"/>
      <c r="J60" s="136" t="str">
        <f>+IFERROR(VLOOKUP(D60,'Año 2'!JH$13:JR$112,7,0),"Completar")</f>
        <v>Completar</v>
      </c>
      <c r="K60" s="137" t="str">
        <f>IFERROR(VLOOKUP(D60,'Año 2'!JH$13:JR$112,8,FALSE),"Completar")</f>
        <v>Completar</v>
      </c>
      <c r="L60" s="137" t="str">
        <f>IFERROR(VLOOKUP(D60,'Año 2'!JH$13:JR$112,9,FALSE),"Completar")</f>
        <v>Completar</v>
      </c>
      <c r="M60" s="135"/>
      <c r="N60" s="136" t="str">
        <f>IFERROR(VLOOKUP(D60,'Año 2'!JH$13:JR$112,11,FALSE),"Completar")</f>
        <v>Completar</v>
      </c>
      <c r="O60" s="237">
        <f t="shared" si="165"/>
        <v>0</v>
      </c>
      <c r="P60" s="238">
        <f t="shared" si="166"/>
        <v>0</v>
      </c>
      <c r="Q60" s="239" t="str">
        <f>IFERROR(IF(P60&gt;20*C60,'Referencia Parámetros'!$D$20,IF(P60&gt;10*C60,'Referencia Parámetros'!$D$21,IF(P60&gt;5*C60,'Referencia Parámetros'!$D$22, IF(P60&gt;1,'Referencia Parámetros'!$D$23,"NO APLICA")))),"")</f>
        <v/>
      </c>
      <c r="R60" s="240" t="str">
        <f t="shared" si="105"/>
        <v/>
      </c>
      <c r="S60" s="241">
        <f t="shared" si="106"/>
        <v>0</v>
      </c>
      <c r="T60" s="234">
        <f t="shared" si="167"/>
        <v>0</v>
      </c>
      <c r="U60" s="234">
        <f t="shared" si="107"/>
        <v>0</v>
      </c>
      <c r="V60" s="234">
        <f t="shared" si="168"/>
        <v>0</v>
      </c>
      <c r="W60" s="242">
        <f t="shared" si="169"/>
        <v>0</v>
      </c>
      <c r="Y60" s="234">
        <f t="shared" si="170"/>
        <v>48</v>
      </c>
      <c r="Z60" s="235" t="str">
        <f t="shared" si="108"/>
        <v/>
      </c>
      <c r="AA60" s="236" t="str">
        <f>IFERROR(+VLOOKUP(Z60,'Referencia Parámetros'!$A$2:$B$18,2),"")</f>
        <v/>
      </c>
      <c r="AB60" s="1"/>
      <c r="AC60" s="1"/>
      <c r="AD60" s="136" t="str">
        <f t="shared" si="237"/>
        <v>Completar</v>
      </c>
      <c r="AE60" s="134"/>
      <c r="AF60" s="134"/>
      <c r="AG60" s="134"/>
      <c r="AH60" s="136" t="str">
        <f t="shared" si="238"/>
        <v>Completar</v>
      </c>
      <c r="AI60" s="137" t="str">
        <f t="shared" si="239"/>
        <v>Completar</v>
      </c>
      <c r="AJ60" s="137" t="str">
        <f t="shared" si="240"/>
        <v>Completar</v>
      </c>
      <c r="AK60" s="135"/>
      <c r="AL60" s="136" t="str">
        <f t="shared" si="241"/>
        <v>Completar</v>
      </c>
      <c r="AM60" s="237">
        <f t="shared" si="171"/>
        <v>0</v>
      </c>
      <c r="AN60" s="238">
        <f t="shared" si="172"/>
        <v>0</v>
      </c>
      <c r="AO60" s="239" t="str">
        <f>IFERROR(IF(AN60&gt;20*AA60,'Referencia Parámetros'!$D$20,IF(AN60&gt;10*AA60,'Referencia Parámetros'!$D$21,IF(AN60&gt;5*AA60,'Referencia Parámetros'!$D$22, IF(AN60&gt;1,'Referencia Parámetros'!$D$23,"NO APLICA")))),"")</f>
        <v/>
      </c>
      <c r="AP60" s="240" t="str">
        <f t="shared" si="110"/>
        <v/>
      </c>
      <c r="AQ60" s="241">
        <f t="shared" si="111"/>
        <v>0</v>
      </c>
      <c r="AR60" s="234">
        <f t="shared" si="173"/>
        <v>0</v>
      </c>
      <c r="AS60" s="234">
        <f t="shared" si="112"/>
        <v>0</v>
      </c>
      <c r="AT60" s="234">
        <f t="shared" si="174"/>
        <v>0</v>
      </c>
      <c r="AU60" s="242">
        <f t="shared" si="175"/>
        <v>0</v>
      </c>
      <c r="AW60" s="234">
        <f t="shared" si="176"/>
        <v>48</v>
      </c>
      <c r="AX60" s="235" t="str">
        <f t="shared" si="113"/>
        <v/>
      </c>
      <c r="AY60" s="236" t="str">
        <f>IFERROR(+VLOOKUP(AX60,'Referencia Parámetros'!$A$2:$B$18,2),"")</f>
        <v/>
      </c>
      <c r="AZ60" s="1"/>
      <c r="BA60" s="1"/>
      <c r="BB60" s="136" t="str">
        <f t="shared" si="242"/>
        <v>Completar</v>
      </c>
      <c r="BC60" s="134"/>
      <c r="BD60" s="134"/>
      <c r="BE60" s="134"/>
      <c r="BF60" s="136" t="str">
        <f t="shared" si="243"/>
        <v>Completar</v>
      </c>
      <c r="BG60" s="137" t="str">
        <f t="shared" si="244"/>
        <v>Completar</v>
      </c>
      <c r="BH60" s="137" t="str">
        <f t="shared" si="245"/>
        <v>Completar</v>
      </c>
      <c r="BI60" s="135"/>
      <c r="BJ60" s="136" t="str">
        <f t="shared" si="246"/>
        <v>Completar</v>
      </c>
      <c r="BK60" s="237">
        <f t="shared" si="177"/>
        <v>0</v>
      </c>
      <c r="BL60" s="238">
        <f t="shared" si="178"/>
        <v>0</v>
      </c>
      <c r="BM60" s="239" t="str">
        <f>IFERROR(IF(BL60&gt;20*AY60,'Referencia Parámetros'!$D$20,IF(BL60&gt;10*AY60,'Referencia Parámetros'!$D$21,IF(BL60&gt;5*AY60,'Referencia Parámetros'!$D$22, IF(BL60&gt;1,'Referencia Parámetros'!$D$23,"NO APLICA")))),"")</f>
        <v/>
      </c>
      <c r="BN60" s="240" t="str">
        <f t="shared" si="115"/>
        <v/>
      </c>
      <c r="BO60" s="241">
        <f t="shared" si="116"/>
        <v>0</v>
      </c>
      <c r="BP60" s="234">
        <f t="shared" si="179"/>
        <v>0</v>
      </c>
      <c r="BQ60" s="234">
        <f t="shared" si="117"/>
        <v>0</v>
      </c>
      <c r="BR60" s="234">
        <f t="shared" si="180"/>
        <v>0</v>
      </c>
      <c r="BS60" s="242">
        <f t="shared" si="181"/>
        <v>0</v>
      </c>
      <c r="BU60" s="234">
        <f t="shared" si="182"/>
        <v>48</v>
      </c>
      <c r="BV60" s="235" t="str">
        <f t="shared" si="118"/>
        <v/>
      </c>
      <c r="BW60" s="236" t="str">
        <f>IFERROR(+VLOOKUP(BV60,'Referencia Parámetros'!$A$2:$B$18,2),"")</f>
        <v/>
      </c>
      <c r="BX60" s="1"/>
      <c r="BY60" s="1"/>
      <c r="BZ60" s="136" t="str">
        <f t="shared" si="247"/>
        <v>Completar</v>
      </c>
      <c r="CA60" s="134"/>
      <c r="CB60" s="134"/>
      <c r="CC60" s="134"/>
      <c r="CD60" s="136" t="str">
        <f t="shared" si="248"/>
        <v>Completar</v>
      </c>
      <c r="CE60" s="137" t="str">
        <f t="shared" si="249"/>
        <v>Completar</v>
      </c>
      <c r="CF60" s="137" t="str">
        <f t="shared" si="250"/>
        <v>Completar</v>
      </c>
      <c r="CG60" s="135"/>
      <c r="CH60" s="136" t="str">
        <f t="shared" si="251"/>
        <v>Completar</v>
      </c>
      <c r="CI60" s="237">
        <f t="shared" si="183"/>
        <v>0</v>
      </c>
      <c r="CJ60" s="238">
        <f t="shared" si="184"/>
        <v>0</v>
      </c>
      <c r="CK60" s="239" t="str">
        <f>IFERROR(IF(CJ60&gt;20*BW60,'Referencia Parámetros'!$D$20,IF(CJ60&gt;10*BW60,'Referencia Parámetros'!$D$21,IF(CJ60&gt;5*BW60,'Referencia Parámetros'!$D$22, IF(CJ60&gt;1,'Referencia Parámetros'!$D$23,"NO APLICA")))),"")</f>
        <v/>
      </c>
      <c r="CL60" s="240" t="str">
        <f t="shared" si="120"/>
        <v/>
      </c>
      <c r="CM60" s="241">
        <f t="shared" si="121"/>
        <v>0</v>
      </c>
      <c r="CN60" s="234">
        <f t="shared" si="185"/>
        <v>0</v>
      </c>
      <c r="CO60" s="234">
        <f t="shared" si="122"/>
        <v>0</v>
      </c>
      <c r="CP60" s="234">
        <f t="shared" si="186"/>
        <v>0</v>
      </c>
      <c r="CQ60" s="242">
        <f t="shared" si="187"/>
        <v>0</v>
      </c>
      <c r="CS60" s="234">
        <f t="shared" si="188"/>
        <v>48</v>
      </c>
      <c r="CT60" s="235" t="str">
        <f t="shared" si="123"/>
        <v/>
      </c>
      <c r="CU60" s="236" t="str">
        <f>IFERROR(+VLOOKUP(CT60,'Referencia Parámetros'!$A$2:$B$18,2),"")</f>
        <v/>
      </c>
      <c r="CV60" s="1"/>
      <c r="CW60" s="1"/>
      <c r="CX60" s="136" t="str">
        <f t="shared" si="252"/>
        <v>Completar</v>
      </c>
      <c r="CY60" s="134"/>
      <c r="CZ60" s="134"/>
      <c r="DA60" s="134"/>
      <c r="DB60" s="136" t="str">
        <f t="shared" si="253"/>
        <v>Completar</v>
      </c>
      <c r="DC60" s="137" t="str">
        <f t="shared" si="254"/>
        <v>Completar</v>
      </c>
      <c r="DD60" s="137" t="str">
        <f t="shared" si="255"/>
        <v>Completar</v>
      </c>
      <c r="DE60" s="135"/>
      <c r="DF60" s="136" t="str">
        <f t="shared" si="256"/>
        <v>Completar</v>
      </c>
      <c r="DG60" s="237">
        <f t="shared" si="189"/>
        <v>0</v>
      </c>
      <c r="DH60" s="238">
        <f t="shared" si="190"/>
        <v>0</v>
      </c>
      <c r="DI60" s="239" t="str">
        <f>IFERROR(IF(DH60&gt;20*CU60,'Referencia Parámetros'!$D$20,IF(DH60&gt;10*CU60,'Referencia Parámetros'!$D$21,IF(DH60&gt;5*CU60,'Referencia Parámetros'!$D$22, IF(DH60&gt;1,'Referencia Parámetros'!$D$23,"NO APLICA")))),"")</f>
        <v/>
      </c>
      <c r="DJ60" s="240" t="str">
        <f t="shared" si="125"/>
        <v/>
      </c>
      <c r="DK60" s="241">
        <f t="shared" si="126"/>
        <v>0</v>
      </c>
      <c r="DL60" s="234">
        <f t="shared" si="191"/>
        <v>0</v>
      </c>
      <c r="DM60" s="234">
        <f t="shared" si="127"/>
        <v>0</v>
      </c>
      <c r="DN60" s="234">
        <f t="shared" si="192"/>
        <v>0</v>
      </c>
      <c r="DO60" s="242">
        <f t="shared" si="193"/>
        <v>0</v>
      </c>
      <c r="DQ60" s="234">
        <f t="shared" si="194"/>
        <v>48</v>
      </c>
      <c r="DR60" s="235" t="str">
        <f t="shared" si="128"/>
        <v/>
      </c>
      <c r="DS60" s="236" t="str">
        <f>IFERROR(+VLOOKUP(DR60,'Referencia Parámetros'!$A$2:$B$18,2),"")</f>
        <v/>
      </c>
      <c r="DT60" s="1"/>
      <c r="DU60" s="1"/>
      <c r="DV60" s="136" t="str">
        <f t="shared" si="257"/>
        <v>Completar</v>
      </c>
      <c r="DW60" s="134"/>
      <c r="DX60" s="134"/>
      <c r="DY60" s="134"/>
      <c r="DZ60" s="136" t="str">
        <f t="shared" si="258"/>
        <v>Completar</v>
      </c>
      <c r="EA60" s="137" t="str">
        <f t="shared" si="259"/>
        <v>Completar</v>
      </c>
      <c r="EB60" s="137" t="str">
        <f t="shared" si="260"/>
        <v>Completar</v>
      </c>
      <c r="EC60" s="135"/>
      <c r="ED60" s="136" t="str">
        <f t="shared" si="261"/>
        <v>Completar</v>
      </c>
      <c r="EE60" s="237">
        <f t="shared" si="195"/>
        <v>0</v>
      </c>
      <c r="EF60" s="238">
        <f t="shared" si="196"/>
        <v>0</v>
      </c>
      <c r="EG60" s="239" t="str">
        <f>IFERROR(IF(EF60&gt;20*DS60,'Referencia Parámetros'!$D$20,IF(EF60&gt;10*DS60,'Referencia Parámetros'!$D$21,IF(EF60&gt;5*DS60,'Referencia Parámetros'!$D$22, IF(EF60&gt;1,'Referencia Parámetros'!$D$23,"NO APLICA")))),"")</f>
        <v/>
      </c>
      <c r="EH60" s="240" t="str">
        <f t="shared" si="130"/>
        <v/>
      </c>
      <c r="EI60" s="241">
        <f t="shared" si="131"/>
        <v>0</v>
      </c>
      <c r="EJ60" s="234">
        <f t="shared" si="197"/>
        <v>0</v>
      </c>
      <c r="EK60" s="234">
        <f t="shared" si="132"/>
        <v>0</v>
      </c>
      <c r="EL60" s="234">
        <f t="shared" si="198"/>
        <v>0</v>
      </c>
      <c r="EM60" s="242">
        <f t="shared" si="199"/>
        <v>0</v>
      </c>
      <c r="EO60" s="234">
        <f t="shared" si="200"/>
        <v>48</v>
      </c>
      <c r="EP60" s="235" t="str">
        <f t="shared" si="133"/>
        <v/>
      </c>
      <c r="EQ60" s="236" t="str">
        <f>IFERROR(+VLOOKUP(EP60,'Referencia Parámetros'!$A$2:$B$18,2),"")</f>
        <v/>
      </c>
      <c r="ER60" s="1"/>
      <c r="ES60" s="1"/>
      <c r="ET60" s="136" t="str">
        <f t="shared" si="262"/>
        <v>Completar</v>
      </c>
      <c r="EU60" s="134"/>
      <c r="EV60" s="134"/>
      <c r="EW60" s="134"/>
      <c r="EX60" s="136" t="str">
        <f t="shared" si="263"/>
        <v>Completar</v>
      </c>
      <c r="EY60" s="137" t="str">
        <f t="shared" si="264"/>
        <v>Completar</v>
      </c>
      <c r="EZ60" s="137" t="str">
        <f t="shared" si="265"/>
        <v>Completar</v>
      </c>
      <c r="FA60" s="135"/>
      <c r="FB60" s="136" t="str">
        <f t="shared" si="266"/>
        <v>Completar</v>
      </c>
      <c r="FC60" s="237">
        <f t="shared" si="201"/>
        <v>0</v>
      </c>
      <c r="FD60" s="238">
        <f t="shared" si="202"/>
        <v>0</v>
      </c>
      <c r="FE60" s="239" t="str">
        <f>IFERROR(IF(FD60&gt;20*EQ60,'Referencia Parámetros'!$D$20,IF(FD60&gt;10*EQ60,'Referencia Parámetros'!$D$21,IF(FD60&gt;5*EQ60,'Referencia Parámetros'!$D$22, IF(FD60&gt;1,'Referencia Parámetros'!$D$23,"NO APLICA")))),"")</f>
        <v/>
      </c>
      <c r="FF60" s="240" t="str">
        <f t="shared" si="135"/>
        <v/>
      </c>
      <c r="FG60" s="241">
        <f t="shared" si="136"/>
        <v>0</v>
      </c>
      <c r="FH60" s="234">
        <f t="shared" si="203"/>
        <v>0</v>
      </c>
      <c r="FI60" s="234">
        <f t="shared" si="137"/>
        <v>0</v>
      </c>
      <c r="FJ60" s="234">
        <f t="shared" si="204"/>
        <v>0</v>
      </c>
      <c r="FK60" s="242">
        <f t="shared" si="205"/>
        <v>0</v>
      </c>
      <c r="FM60" s="234">
        <f t="shared" si="206"/>
        <v>48</v>
      </c>
      <c r="FN60" s="235" t="str">
        <f t="shared" si="138"/>
        <v/>
      </c>
      <c r="FO60" s="236" t="str">
        <f>IFERROR(+VLOOKUP(FN60,'Referencia Parámetros'!$A$2:$B$18,2),"")</f>
        <v/>
      </c>
      <c r="FP60" s="1"/>
      <c r="FQ60" s="1"/>
      <c r="FR60" s="136" t="str">
        <f t="shared" si="267"/>
        <v>Completar</v>
      </c>
      <c r="FS60" s="134"/>
      <c r="FT60" s="134"/>
      <c r="FU60" s="134"/>
      <c r="FV60" s="136" t="str">
        <f t="shared" si="268"/>
        <v>Completar</v>
      </c>
      <c r="FW60" s="137" t="str">
        <f t="shared" si="269"/>
        <v>Completar</v>
      </c>
      <c r="FX60" s="137" t="str">
        <f t="shared" si="270"/>
        <v>Completar</v>
      </c>
      <c r="FY60" s="135"/>
      <c r="FZ60" s="136" t="str">
        <f t="shared" si="271"/>
        <v>Completar</v>
      </c>
      <c r="GA60" s="237">
        <f t="shared" si="207"/>
        <v>0</v>
      </c>
      <c r="GB60" s="238">
        <f t="shared" si="208"/>
        <v>0</v>
      </c>
      <c r="GC60" s="239" t="e">
        <f>IF(GB60&gt;20*FO60,'Referencia Parámetros'!$D$20,IF(GB60&gt;10*FO60,'Referencia Parámetros'!$D$21,IF(GB60&gt;5*FO60,'Referencia Parámetros'!$D$22, IF(GB60&gt;1,'Referencia Parámetros'!$D$23,"NO APLICA"))))</f>
        <v>#VALUE!</v>
      </c>
      <c r="GD60" s="240" t="e">
        <f t="shared" si="209"/>
        <v>#VALUE!</v>
      </c>
      <c r="GE60" s="241">
        <f t="shared" si="141"/>
        <v>0</v>
      </c>
      <c r="GF60" s="234">
        <f t="shared" si="210"/>
        <v>0</v>
      </c>
      <c r="GG60" s="234">
        <f t="shared" si="142"/>
        <v>0</v>
      </c>
      <c r="GH60" s="234">
        <f t="shared" si="211"/>
        <v>0</v>
      </c>
      <c r="GI60" s="242">
        <f t="shared" si="212"/>
        <v>0</v>
      </c>
      <c r="GK60" s="234">
        <f t="shared" si="213"/>
        <v>48</v>
      </c>
      <c r="GL60" s="235" t="str">
        <f t="shared" si="143"/>
        <v/>
      </c>
      <c r="GM60" s="236" t="str">
        <f>IFERROR(+VLOOKUP(GL60,'Referencia Parámetros'!$A$2:$B$18,2),"")</f>
        <v/>
      </c>
      <c r="GN60" s="1"/>
      <c r="GO60" s="1"/>
      <c r="GP60" s="136" t="str">
        <f t="shared" si="272"/>
        <v>Completar</v>
      </c>
      <c r="GQ60" s="134"/>
      <c r="GR60" s="134"/>
      <c r="GS60" s="134"/>
      <c r="GT60" s="136" t="str">
        <f t="shared" si="273"/>
        <v>Completar</v>
      </c>
      <c r="GU60" s="137" t="str">
        <f t="shared" si="274"/>
        <v>Completar</v>
      </c>
      <c r="GV60" s="137" t="str">
        <f t="shared" si="275"/>
        <v>Completar</v>
      </c>
      <c r="GW60" s="135"/>
      <c r="GX60" s="136" t="str">
        <f t="shared" si="276"/>
        <v>Completar</v>
      </c>
      <c r="GY60" s="237">
        <f t="shared" si="214"/>
        <v>0</v>
      </c>
      <c r="GZ60" s="238">
        <f t="shared" si="215"/>
        <v>0</v>
      </c>
      <c r="HA60" s="239" t="str">
        <f>IFERROR(IF(GZ60&gt;20*GM60,'Referencia Parámetros'!$D$20,IF(GZ60&gt;10*GM60,'Referencia Parámetros'!$D$21,IF(GZ60&gt;5*GM60,'Referencia Parámetros'!$D$22, IF(GZ60&gt;1,'Referencia Parámetros'!$D$23,"NO APLICA")))),"")</f>
        <v/>
      </c>
      <c r="HB60" s="240" t="str">
        <f t="shared" si="145"/>
        <v/>
      </c>
      <c r="HC60" s="241">
        <f t="shared" si="146"/>
        <v>0</v>
      </c>
      <c r="HD60" s="234">
        <f t="shared" si="216"/>
        <v>0</v>
      </c>
      <c r="HE60" s="234">
        <f t="shared" si="147"/>
        <v>0</v>
      </c>
      <c r="HF60" s="234">
        <f t="shared" si="217"/>
        <v>0</v>
      </c>
      <c r="HG60" s="242">
        <f t="shared" si="218"/>
        <v>0</v>
      </c>
      <c r="HI60" s="234">
        <f t="shared" si="219"/>
        <v>48</v>
      </c>
      <c r="HJ60" s="235" t="str">
        <f t="shared" si="148"/>
        <v/>
      </c>
      <c r="HK60" s="236" t="str">
        <f>IFERROR(+VLOOKUP(HJ60,'Referencia Parámetros'!$A$2:$B$18,2),"")</f>
        <v/>
      </c>
      <c r="HL60" s="1"/>
      <c r="HM60" s="1"/>
      <c r="HN60" s="136" t="str">
        <f t="shared" si="277"/>
        <v>Completar</v>
      </c>
      <c r="HO60" s="134"/>
      <c r="HP60" s="134"/>
      <c r="HQ60" s="134"/>
      <c r="HR60" s="136" t="str">
        <f t="shared" si="278"/>
        <v>Completar</v>
      </c>
      <c r="HS60" s="137" t="str">
        <f t="shared" si="279"/>
        <v>Completar</v>
      </c>
      <c r="HT60" s="137" t="str">
        <f t="shared" si="280"/>
        <v>Completar</v>
      </c>
      <c r="HU60" s="135"/>
      <c r="HV60" s="136" t="str">
        <f t="shared" si="281"/>
        <v>Completar</v>
      </c>
      <c r="HW60" s="237">
        <f t="shared" si="220"/>
        <v>0</v>
      </c>
      <c r="HX60" s="238">
        <f t="shared" si="221"/>
        <v>0</v>
      </c>
      <c r="HY60" s="239" t="str">
        <f>IFERROR(IF(HX60&gt;20*HK60,'Referencia Parámetros'!$D$20,IF(HX60&gt;10*HK60,'Referencia Parámetros'!$D$21,IF(HX60&gt;5*HK60,'Referencia Parámetros'!$D$22, IF(HX60&gt;1,'Referencia Parámetros'!$D$23,"NO APLICA")))),"")</f>
        <v/>
      </c>
      <c r="HZ60" s="240" t="str">
        <f t="shared" si="150"/>
        <v/>
      </c>
      <c r="IA60" s="241">
        <f t="shared" si="151"/>
        <v>0</v>
      </c>
      <c r="IB60" s="234">
        <f t="shared" si="222"/>
        <v>0</v>
      </c>
      <c r="IC60" s="234">
        <f t="shared" si="152"/>
        <v>0</v>
      </c>
      <c r="ID60" s="234">
        <f t="shared" si="223"/>
        <v>0</v>
      </c>
      <c r="IE60" s="242">
        <f t="shared" si="224"/>
        <v>0</v>
      </c>
      <c r="IG60" s="234">
        <f t="shared" si="225"/>
        <v>48</v>
      </c>
      <c r="IH60" s="235" t="str">
        <f t="shared" si="153"/>
        <v/>
      </c>
      <c r="II60" s="236" t="str">
        <f>IFERROR(+VLOOKUP(IH60,'Referencia Parámetros'!$A$2:$B$18,2),"")</f>
        <v/>
      </c>
      <c r="IJ60" s="1"/>
      <c r="IK60" s="1"/>
      <c r="IL60" s="136" t="str">
        <f t="shared" si="282"/>
        <v>Completar</v>
      </c>
      <c r="IM60" s="134"/>
      <c r="IN60" s="134"/>
      <c r="IO60" s="134"/>
      <c r="IP60" s="136" t="str">
        <f t="shared" si="283"/>
        <v>Completar</v>
      </c>
      <c r="IQ60" s="137" t="str">
        <f t="shared" si="284"/>
        <v>Completar</v>
      </c>
      <c r="IR60" s="137" t="str">
        <f t="shared" si="285"/>
        <v>Completar</v>
      </c>
      <c r="IS60" s="135"/>
      <c r="IT60" s="136" t="str">
        <f t="shared" si="286"/>
        <v>Completar</v>
      </c>
      <c r="IU60" s="237">
        <f t="shared" si="226"/>
        <v>0</v>
      </c>
      <c r="IV60" s="238">
        <f t="shared" si="227"/>
        <v>0</v>
      </c>
      <c r="IW60" s="239" t="str">
        <f>IFERROR(IF(IV60&gt;20*II60,'Referencia Parámetros'!$D$20,IF(IV60&gt;10*II60,'Referencia Parámetros'!$D$21,IF(IV60&gt;5*II60,'Referencia Parámetros'!$D$22, IF(IV60&gt;1,'Referencia Parámetros'!$D$23,"NO APLICA")))),"")</f>
        <v/>
      </c>
      <c r="IX60" s="240" t="str">
        <f t="shared" si="155"/>
        <v/>
      </c>
      <c r="IY60" s="241">
        <f t="shared" si="156"/>
        <v>0</v>
      </c>
      <c r="IZ60" s="234">
        <f t="shared" si="228"/>
        <v>0</v>
      </c>
      <c r="JA60" s="234">
        <f t="shared" si="157"/>
        <v>0</v>
      </c>
      <c r="JB60" s="234">
        <f t="shared" si="229"/>
        <v>0</v>
      </c>
      <c r="JC60" s="242">
        <f t="shared" si="230"/>
        <v>0</v>
      </c>
      <c r="JD60" s="198"/>
      <c r="JE60" s="234">
        <f t="shared" si="231"/>
        <v>48</v>
      </c>
      <c r="JF60" s="235" t="str">
        <f t="shared" si="158"/>
        <v/>
      </c>
      <c r="JG60" s="236" t="str">
        <f>IFERROR(+VLOOKUP(JF60,'Referencia Parámetros'!$A$2:$B$18,2),"")</f>
        <v/>
      </c>
      <c r="JH60" s="1"/>
      <c r="JI60" s="1"/>
      <c r="JJ60" s="136" t="str">
        <f t="shared" si="287"/>
        <v>Completar</v>
      </c>
      <c r="JK60" s="134"/>
      <c r="JL60" s="134"/>
      <c r="JM60" s="134"/>
      <c r="JN60" s="136" t="str">
        <f t="shared" si="288"/>
        <v>Completar</v>
      </c>
      <c r="JO60" s="137" t="str">
        <f t="shared" si="289"/>
        <v>Completar</v>
      </c>
      <c r="JP60" s="137" t="str">
        <f t="shared" si="290"/>
        <v>Completar</v>
      </c>
      <c r="JQ60" s="135"/>
      <c r="JR60" s="136" t="str">
        <f t="shared" si="291"/>
        <v>Completar</v>
      </c>
      <c r="JS60" s="237">
        <f t="shared" si="232"/>
        <v>0</v>
      </c>
      <c r="JT60" s="238">
        <f t="shared" si="233"/>
        <v>0</v>
      </c>
      <c r="JU60" s="239" t="str">
        <f>IFERROR(IF(JT60&gt;20*JG60,'Referencia Parámetros'!$D$20,IF(JT60&gt;10*JG60,'Referencia Parámetros'!$D$21,IF(JT60&gt;5*JG60,'Referencia Parámetros'!$D$22, IF(JT60&gt;1,'Referencia Parámetros'!$D$23,"NO APLICA")))),"")</f>
        <v/>
      </c>
      <c r="JV60" s="240" t="str">
        <f t="shared" si="160"/>
        <v/>
      </c>
      <c r="JW60" s="241">
        <f t="shared" si="161"/>
        <v>0</v>
      </c>
      <c r="JX60" s="234">
        <f t="shared" si="234"/>
        <v>0</v>
      </c>
      <c r="JY60" s="234">
        <f t="shared" si="162"/>
        <v>0</v>
      </c>
      <c r="JZ60" s="234">
        <f t="shared" si="235"/>
        <v>0</v>
      </c>
      <c r="KA60" s="242">
        <f t="shared" si="236"/>
        <v>0</v>
      </c>
      <c r="LN60" s="244">
        <v>2</v>
      </c>
    </row>
    <row r="61" spans="1:326" x14ac:dyDescent="0.25">
      <c r="A61" s="234">
        <f t="shared" si="163"/>
        <v>49</v>
      </c>
      <c r="B61" s="235" t="str">
        <f t="shared" si="164"/>
        <v/>
      </c>
      <c r="C61" s="236" t="str">
        <f>+IFERROR(VLOOKUP(B61,'Referencia Parámetros'!$A$2:$B$18,2),"")</f>
        <v/>
      </c>
      <c r="D61" s="1"/>
      <c r="E61" s="1"/>
      <c r="F61" s="136" t="str">
        <f>IFERROR(+VLOOKUP(D61,'Año 2'!JH$13:JJ$112,3,FALSE),"Completar")</f>
        <v>Completar</v>
      </c>
      <c r="G61" s="134"/>
      <c r="H61" s="134"/>
      <c r="I61" s="134"/>
      <c r="J61" s="136" t="str">
        <f>+IFERROR(VLOOKUP(D61,'Año 2'!JH$13:JR$112,7,0),"Completar")</f>
        <v>Completar</v>
      </c>
      <c r="K61" s="137" t="str">
        <f>IFERROR(VLOOKUP(D61,'Año 2'!JH$13:JR$112,8,FALSE),"Completar")</f>
        <v>Completar</v>
      </c>
      <c r="L61" s="137" t="str">
        <f>IFERROR(VLOOKUP(D61,'Año 2'!JH$13:JR$112,9,FALSE),"Completar")</f>
        <v>Completar</v>
      </c>
      <c r="M61" s="135"/>
      <c r="N61" s="136" t="str">
        <f>IFERROR(VLOOKUP(D61,'Año 2'!JH$13:JR$112,11,FALSE),"Completar")</f>
        <v>Completar</v>
      </c>
      <c r="O61" s="237">
        <f t="shared" si="165"/>
        <v>0</v>
      </c>
      <c r="P61" s="238">
        <f t="shared" si="166"/>
        <v>0</v>
      </c>
      <c r="Q61" s="239" t="str">
        <f>IFERROR(IF(P61&gt;20*C61,'Referencia Parámetros'!$D$20,IF(P61&gt;10*C61,'Referencia Parámetros'!$D$21,IF(P61&gt;5*C61,'Referencia Parámetros'!$D$22, IF(P61&gt;1,'Referencia Parámetros'!$D$23,"NO APLICA")))),"")</f>
        <v/>
      </c>
      <c r="R61" s="240" t="str">
        <f t="shared" si="105"/>
        <v/>
      </c>
      <c r="S61" s="241">
        <f t="shared" si="106"/>
        <v>0</v>
      </c>
      <c r="T61" s="234">
        <f t="shared" si="167"/>
        <v>0</v>
      </c>
      <c r="U61" s="234">
        <f t="shared" si="107"/>
        <v>0</v>
      </c>
      <c r="V61" s="234">
        <f t="shared" si="168"/>
        <v>0</v>
      </c>
      <c r="W61" s="242">
        <f t="shared" si="169"/>
        <v>0</v>
      </c>
      <c r="Y61" s="234">
        <f t="shared" si="170"/>
        <v>49</v>
      </c>
      <c r="Z61" s="235" t="str">
        <f t="shared" si="108"/>
        <v/>
      </c>
      <c r="AA61" s="236" t="str">
        <f>IFERROR(+VLOOKUP(Z61,'Referencia Parámetros'!$A$2:$B$18,2),"")</f>
        <v/>
      </c>
      <c r="AB61" s="1"/>
      <c r="AC61" s="1"/>
      <c r="AD61" s="136" t="str">
        <f t="shared" si="237"/>
        <v>Completar</v>
      </c>
      <c r="AE61" s="134"/>
      <c r="AF61" s="134"/>
      <c r="AG61" s="134"/>
      <c r="AH61" s="136" t="str">
        <f t="shared" si="238"/>
        <v>Completar</v>
      </c>
      <c r="AI61" s="137" t="str">
        <f t="shared" si="239"/>
        <v>Completar</v>
      </c>
      <c r="AJ61" s="137" t="str">
        <f t="shared" si="240"/>
        <v>Completar</v>
      </c>
      <c r="AK61" s="135"/>
      <c r="AL61" s="136" t="str">
        <f t="shared" si="241"/>
        <v>Completar</v>
      </c>
      <c r="AM61" s="237">
        <f t="shared" si="171"/>
        <v>0</v>
      </c>
      <c r="AN61" s="238">
        <f t="shared" si="172"/>
        <v>0</v>
      </c>
      <c r="AO61" s="239" t="str">
        <f>IFERROR(IF(AN61&gt;20*AA61,'Referencia Parámetros'!$D$20,IF(AN61&gt;10*AA61,'Referencia Parámetros'!$D$21,IF(AN61&gt;5*AA61,'Referencia Parámetros'!$D$22, IF(AN61&gt;1,'Referencia Parámetros'!$D$23,"NO APLICA")))),"")</f>
        <v/>
      </c>
      <c r="AP61" s="240" t="str">
        <f t="shared" si="110"/>
        <v/>
      </c>
      <c r="AQ61" s="241">
        <f t="shared" si="111"/>
        <v>0</v>
      </c>
      <c r="AR61" s="234">
        <f t="shared" si="173"/>
        <v>0</v>
      </c>
      <c r="AS61" s="234">
        <f t="shared" si="112"/>
        <v>0</v>
      </c>
      <c r="AT61" s="234">
        <f t="shared" si="174"/>
        <v>0</v>
      </c>
      <c r="AU61" s="242">
        <f t="shared" si="175"/>
        <v>0</v>
      </c>
      <c r="AW61" s="234">
        <f t="shared" si="176"/>
        <v>49</v>
      </c>
      <c r="AX61" s="235" t="str">
        <f t="shared" si="113"/>
        <v/>
      </c>
      <c r="AY61" s="236" t="str">
        <f>IFERROR(+VLOOKUP(AX61,'Referencia Parámetros'!$A$2:$B$18,2),"")</f>
        <v/>
      </c>
      <c r="AZ61" s="1"/>
      <c r="BA61" s="1"/>
      <c r="BB61" s="136" t="str">
        <f t="shared" si="242"/>
        <v>Completar</v>
      </c>
      <c r="BC61" s="134"/>
      <c r="BD61" s="134"/>
      <c r="BE61" s="134"/>
      <c r="BF61" s="136" t="str">
        <f t="shared" si="243"/>
        <v>Completar</v>
      </c>
      <c r="BG61" s="137" t="str">
        <f t="shared" si="244"/>
        <v>Completar</v>
      </c>
      <c r="BH61" s="137" t="str">
        <f t="shared" si="245"/>
        <v>Completar</v>
      </c>
      <c r="BI61" s="135"/>
      <c r="BJ61" s="136" t="str">
        <f t="shared" si="246"/>
        <v>Completar</v>
      </c>
      <c r="BK61" s="237">
        <f t="shared" si="177"/>
        <v>0</v>
      </c>
      <c r="BL61" s="238">
        <f t="shared" si="178"/>
        <v>0</v>
      </c>
      <c r="BM61" s="239" t="str">
        <f>IFERROR(IF(BL61&gt;20*AY61,'Referencia Parámetros'!$D$20,IF(BL61&gt;10*AY61,'Referencia Parámetros'!$D$21,IF(BL61&gt;5*AY61,'Referencia Parámetros'!$D$22, IF(BL61&gt;1,'Referencia Parámetros'!$D$23,"NO APLICA")))),"")</f>
        <v/>
      </c>
      <c r="BN61" s="240" t="str">
        <f t="shared" si="115"/>
        <v/>
      </c>
      <c r="BO61" s="241">
        <f t="shared" si="116"/>
        <v>0</v>
      </c>
      <c r="BP61" s="234">
        <f t="shared" si="179"/>
        <v>0</v>
      </c>
      <c r="BQ61" s="234">
        <f t="shared" si="117"/>
        <v>0</v>
      </c>
      <c r="BR61" s="234">
        <f t="shared" si="180"/>
        <v>0</v>
      </c>
      <c r="BS61" s="242">
        <f t="shared" si="181"/>
        <v>0</v>
      </c>
      <c r="BU61" s="234">
        <f t="shared" si="182"/>
        <v>49</v>
      </c>
      <c r="BV61" s="235" t="str">
        <f t="shared" si="118"/>
        <v/>
      </c>
      <c r="BW61" s="236" t="str">
        <f>IFERROR(+VLOOKUP(BV61,'Referencia Parámetros'!$A$2:$B$18,2),"")</f>
        <v/>
      </c>
      <c r="BX61" s="1"/>
      <c r="BY61" s="1"/>
      <c r="BZ61" s="136" t="str">
        <f t="shared" si="247"/>
        <v>Completar</v>
      </c>
      <c r="CA61" s="134"/>
      <c r="CB61" s="134"/>
      <c r="CC61" s="134"/>
      <c r="CD61" s="136" t="str">
        <f t="shared" si="248"/>
        <v>Completar</v>
      </c>
      <c r="CE61" s="137" t="str">
        <f t="shared" si="249"/>
        <v>Completar</v>
      </c>
      <c r="CF61" s="137" t="str">
        <f t="shared" si="250"/>
        <v>Completar</v>
      </c>
      <c r="CG61" s="135"/>
      <c r="CH61" s="136" t="str">
        <f t="shared" si="251"/>
        <v>Completar</v>
      </c>
      <c r="CI61" s="237">
        <f t="shared" si="183"/>
        <v>0</v>
      </c>
      <c r="CJ61" s="238">
        <f t="shared" si="184"/>
        <v>0</v>
      </c>
      <c r="CK61" s="239" t="str">
        <f>IFERROR(IF(CJ61&gt;20*BW61,'Referencia Parámetros'!$D$20,IF(CJ61&gt;10*BW61,'Referencia Parámetros'!$D$21,IF(CJ61&gt;5*BW61,'Referencia Parámetros'!$D$22, IF(CJ61&gt;1,'Referencia Parámetros'!$D$23,"NO APLICA")))),"")</f>
        <v/>
      </c>
      <c r="CL61" s="240" t="str">
        <f t="shared" si="120"/>
        <v/>
      </c>
      <c r="CM61" s="241">
        <f t="shared" si="121"/>
        <v>0</v>
      </c>
      <c r="CN61" s="234">
        <f t="shared" si="185"/>
        <v>0</v>
      </c>
      <c r="CO61" s="234">
        <f t="shared" si="122"/>
        <v>0</v>
      </c>
      <c r="CP61" s="234">
        <f t="shared" si="186"/>
        <v>0</v>
      </c>
      <c r="CQ61" s="242">
        <f t="shared" si="187"/>
        <v>0</v>
      </c>
      <c r="CS61" s="234">
        <f t="shared" si="188"/>
        <v>49</v>
      </c>
      <c r="CT61" s="235" t="str">
        <f t="shared" si="123"/>
        <v/>
      </c>
      <c r="CU61" s="236" t="str">
        <f>IFERROR(+VLOOKUP(CT61,'Referencia Parámetros'!$A$2:$B$18,2),"")</f>
        <v/>
      </c>
      <c r="CV61" s="1"/>
      <c r="CW61" s="1"/>
      <c r="CX61" s="136" t="str">
        <f t="shared" si="252"/>
        <v>Completar</v>
      </c>
      <c r="CY61" s="134"/>
      <c r="CZ61" s="134"/>
      <c r="DA61" s="134"/>
      <c r="DB61" s="136" t="str">
        <f t="shared" si="253"/>
        <v>Completar</v>
      </c>
      <c r="DC61" s="137" t="str">
        <f t="shared" si="254"/>
        <v>Completar</v>
      </c>
      <c r="DD61" s="137" t="str">
        <f t="shared" si="255"/>
        <v>Completar</v>
      </c>
      <c r="DE61" s="135"/>
      <c r="DF61" s="136" t="str">
        <f t="shared" si="256"/>
        <v>Completar</v>
      </c>
      <c r="DG61" s="237">
        <f t="shared" si="189"/>
        <v>0</v>
      </c>
      <c r="DH61" s="238">
        <f t="shared" si="190"/>
        <v>0</v>
      </c>
      <c r="DI61" s="239" t="str">
        <f>IFERROR(IF(DH61&gt;20*CU61,'Referencia Parámetros'!$D$20,IF(DH61&gt;10*CU61,'Referencia Parámetros'!$D$21,IF(DH61&gt;5*CU61,'Referencia Parámetros'!$D$22, IF(DH61&gt;1,'Referencia Parámetros'!$D$23,"NO APLICA")))),"")</f>
        <v/>
      </c>
      <c r="DJ61" s="240" t="str">
        <f t="shared" si="125"/>
        <v/>
      </c>
      <c r="DK61" s="241">
        <f t="shared" si="126"/>
        <v>0</v>
      </c>
      <c r="DL61" s="234">
        <f t="shared" si="191"/>
        <v>0</v>
      </c>
      <c r="DM61" s="234">
        <f t="shared" si="127"/>
        <v>0</v>
      </c>
      <c r="DN61" s="234">
        <f t="shared" si="192"/>
        <v>0</v>
      </c>
      <c r="DO61" s="242">
        <f t="shared" si="193"/>
        <v>0</v>
      </c>
      <c r="DQ61" s="234">
        <f t="shared" si="194"/>
        <v>49</v>
      </c>
      <c r="DR61" s="235" t="str">
        <f t="shared" si="128"/>
        <v/>
      </c>
      <c r="DS61" s="236" t="str">
        <f>IFERROR(+VLOOKUP(DR61,'Referencia Parámetros'!$A$2:$B$18,2),"")</f>
        <v/>
      </c>
      <c r="DT61" s="1"/>
      <c r="DU61" s="1"/>
      <c r="DV61" s="136" t="str">
        <f t="shared" si="257"/>
        <v>Completar</v>
      </c>
      <c r="DW61" s="134"/>
      <c r="DX61" s="134"/>
      <c r="DY61" s="134"/>
      <c r="DZ61" s="136" t="str">
        <f t="shared" si="258"/>
        <v>Completar</v>
      </c>
      <c r="EA61" s="137" t="str">
        <f t="shared" si="259"/>
        <v>Completar</v>
      </c>
      <c r="EB61" s="137" t="str">
        <f t="shared" si="260"/>
        <v>Completar</v>
      </c>
      <c r="EC61" s="135"/>
      <c r="ED61" s="136" t="str">
        <f t="shared" si="261"/>
        <v>Completar</v>
      </c>
      <c r="EE61" s="237">
        <f t="shared" si="195"/>
        <v>0</v>
      </c>
      <c r="EF61" s="238">
        <f t="shared" si="196"/>
        <v>0</v>
      </c>
      <c r="EG61" s="239" t="str">
        <f>IFERROR(IF(EF61&gt;20*DS61,'Referencia Parámetros'!$D$20,IF(EF61&gt;10*DS61,'Referencia Parámetros'!$D$21,IF(EF61&gt;5*DS61,'Referencia Parámetros'!$D$22, IF(EF61&gt;1,'Referencia Parámetros'!$D$23,"NO APLICA")))),"")</f>
        <v/>
      </c>
      <c r="EH61" s="240" t="str">
        <f t="shared" si="130"/>
        <v/>
      </c>
      <c r="EI61" s="241">
        <f t="shared" si="131"/>
        <v>0</v>
      </c>
      <c r="EJ61" s="234">
        <f t="shared" si="197"/>
        <v>0</v>
      </c>
      <c r="EK61" s="234">
        <f t="shared" si="132"/>
        <v>0</v>
      </c>
      <c r="EL61" s="234">
        <f t="shared" si="198"/>
        <v>0</v>
      </c>
      <c r="EM61" s="242">
        <f t="shared" si="199"/>
        <v>0</v>
      </c>
      <c r="EO61" s="234">
        <f t="shared" si="200"/>
        <v>49</v>
      </c>
      <c r="EP61" s="235" t="str">
        <f t="shared" si="133"/>
        <v/>
      </c>
      <c r="EQ61" s="236" t="str">
        <f>IFERROR(+VLOOKUP(EP61,'Referencia Parámetros'!$A$2:$B$18,2),"")</f>
        <v/>
      </c>
      <c r="ER61" s="1"/>
      <c r="ES61" s="1"/>
      <c r="ET61" s="136" t="str">
        <f t="shared" si="262"/>
        <v>Completar</v>
      </c>
      <c r="EU61" s="134"/>
      <c r="EV61" s="134"/>
      <c r="EW61" s="134"/>
      <c r="EX61" s="136" t="str">
        <f t="shared" si="263"/>
        <v>Completar</v>
      </c>
      <c r="EY61" s="137" t="str">
        <f t="shared" si="264"/>
        <v>Completar</v>
      </c>
      <c r="EZ61" s="137" t="str">
        <f t="shared" si="265"/>
        <v>Completar</v>
      </c>
      <c r="FA61" s="135"/>
      <c r="FB61" s="136" t="str">
        <f t="shared" si="266"/>
        <v>Completar</v>
      </c>
      <c r="FC61" s="237">
        <f t="shared" si="201"/>
        <v>0</v>
      </c>
      <c r="FD61" s="238">
        <f t="shared" si="202"/>
        <v>0</v>
      </c>
      <c r="FE61" s="239" t="str">
        <f>IFERROR(IF(FD61&gt;20*EQ61,'Referencia Parámetros'!$D$20,IF(FD61&gt;10*EQ61,'Referencia Parámetros'!$D$21,IF(FD61&gt;5*EQ61,'Referencia Parámetros'!$D$22, IF(FD61&gt;1,'Referencia Parámetros'!$D$23,"NO APLICA")))),"")</f>
        <v/>
      </c>
      <c r="FF61" s="240" t="str">
        <f t="shared" si="135"/>
        <v/>
      </c>
      <c r="FG61" s="241">
        <f t="shared" si="136"/>
        <v>0</v>
      </c>
      <c r="FH61" s="234">
        <f t="shared" si="203"/>
        <v>0</v>
      </c>
      <c r="FI61" s="234">
        <f t="shared" si="137"/>
        <v>0</v>
      </c>
      <c r="FJ61" s="234">
        <f t="shared" si="204"/>
        <v>0</v>
      </c>
      <c r="FK61" s="242">
        <f t="shared" si="205"/>
        <v>0</v>
      </c>
      <c r="FM61" s="234">
        <f t="shared" si="206"/>
        <v>49</v>
      </c>
      <c r="FN61" s="235" t="str">
        <f t="shared" si="138"/>
        <v/>
      </c>
      <c r="FO61" s="236" t="str">
        <f>IFERROR(+VLOOKUP(FN61,'Referencia Parámetros'!$A$2:$B$18,2),"")</f>
        <v/>
      </c>
      <c r="FP61" s="1"/>
      <c r="FQ61" s="1"/>
      <c r="FR61" s="136" t="str">
        <f t="shared" si="267"/>
        <v>Completar</v>
      </c>
      <c r="FS61" s="134"/>
      <c r="FT61" s="134"/>
      <c r="FU61" s="134"/>
      <c r="FV61" s="136" t="str">
        <f t="shared" si="268"/>
        <v>Completar</v>
      </c>
      <c r="FW61" s="137" t="str">
        <f t="shared" si="269"/>
        <v>Completar</v>
      </c>
      <c r="FX61" s="137" t="str">
        <f t="shared" si="270"/>
        <v>Completar</v>
      </c>
      <c r="FY61" s="135"/>
      <c r="FZ61" s="136" t="str">
        <f t="shared" si="271"/>
        <v>Completar</v>
      </c>
      <c r="GA61" s="237">
        <f t="shared" si="207"/>
        <v>0</v>
      </c>
      <c r="GB61" s="238">
        <f t="shared" si="208"/>
        <v>0</v>
      </c>
      <c r="GC61" s="239" t="e">
        <f>IF(GB61&gt;20*FO61,'Referencia Parámetros'!$D$20,IF(GB61&gt;10*FO61,'Referencia Parámetros'!$D$21,IF(GB61&gt;5*FO61,'Referencia Parámetros'!$D$22, IF(GB61&gt;1,'Referencia Parámetros'!$D$23,"NO APLICA"))))</f>
        <v>#VALUE!</v>
      </c>
      <c r="GD61" s="240" t="e">
        <f t="shared" si="209"/>
        <v>#VALUE!</v>
      </c>
      <c r="GE61" s="241">
        <f t="shared" si="141"/>
        <v>0</v>
      </c>
      <c r="GF61" s="234">
        <f t="shared" si="210"/>
        <v>0</v>
      </c>
      <c r="GG61" s="234">
        <f t="shared" si="142"/>
        <v>0</v>
      </c>
      <c r="GH61" s="234">
        <f t="shared" si="211"/>
        <v>0</v>
      </c>
      <c r="GI61" s="242">
        <f t="shared" si="212"/>
        <v>0</v>
      </c>
      <c r="GK61" s="234">
        <f t="shared" si="213"/>
        <v>49</v>
      </c>
      <c r="GL61" s="235" t="str">
        <f t="shared" si="143"/>
        <v/>
      </c>
      <c r="GM61" s="236" t="str">
        <f>IFERROR(+VLOOKUP(GL61,'Referencia Parámetros'!$A$2:$B$18,2),"")</f>
        <v/>
      </c>
      <c r="GN61" s="1"/>
      <c r="GO61" s="1"/>
      <c r="GP61" s="136" t="str">
        <f t="shared" si="272"/>
        <v>Completar</v>
      </c>
      <c r="GQ61" s="134"/>
      <c r="GR61" s="134"/>
      <c r="GS61" s="134"/>
      <c r="GT61" s="136" t="str">
        <f t="shared" si="273"/>
        <v>Completar</v>
      </c>
      <c r="GU61" s="137" t="str">
        <f t="shared" si="274"/>
        <v>Completar</v>
      </c>
      <c r="GV61" s="137" t="str">
        <f t="shared" si="275"/>
        <v>Completar</v>
      </c>
      <c r="GW61" s="135"/>
      <c r="GX61" s="136" t="str">
        <f t="shared" si="276"/>
        <v>Completar</v>
      </c>
      <c r="GY61" s="237">
        <f t="shared" si="214"/>
        <v>0</v>
      </c>
      <c r="GZ61" s="238">
        <f t="shared" si="215"/>
        <v>0</v>
      </c>
      <c r="HA61" s="239" t="str">
        <f>IFERROR(IF(GZ61&gt;20*GM61,'Referencia Parámetros'!$D$20,IF(GZ61&gt;10*GM61,'Referencia Parámetros'!$D$21,IF(GZ61&gt;5*GM61,'Referencia Parámetros'!$D$22, IF(GZ61&gt;1,'Referencia Parámetros'!$D$23,"NO APLICA")))),"")</f>
        <v/>
      </c>
      <c r="HB61" s="240" t="str">
        <f t="shared" si="145"/>
        <v/>
      </c>
      <c r="HC61" s="241">
        <f t="shared" si="146"/>
        <v>0</v>
      </c>
      <c r="HD61" s="234">
        <f t="shared" si="216"/>
        <v>0</v>
      </c>
      <c r="HE61" s="234">
        <f t="shared" si="147"/>
        <v>0</v>
      </c>
      <c r="HF61" s="234">
        <f t="shared" si="217"/>
        <v>0</v>
      </c>
      <c r="HG61" s="242">
        <f t="shared" si="218"/>
        <v>0</v>
      </c>
      <c r="HI61" s="234">
        <f t="shared" si="219"/>
        <v>49</v>
      </c>
      <c r="HJ61" s="235" t="str">
        <f t="shared" si="148"/>
        <v/>
      </c>
      <c r="HK61" s="236" t="str">
        <f>IFERROR(+VLOOKUP(HJ61,'Referencia Parámetros'!$A$2:$B$18,2),"")</f>
        <v/>
      </c>
      <c r="HL61" s="1"/>
      <c r="HM61" s="1"/>
      <c r="HN61" s="136" t="str">
        <f t="shared" si="277"/>
        <v>Completar</v>
      </c>
      <c r="HO61" s="134"/>
      <c r="HP61" s="134"/>
      <c r="HQ61" s="134"/>
      <c r="HR61" s="136" t="str">
        <f t="shared" si="278"/>
        <v>Completar</v>
      </c>
      <c r="HS61" s="137" t="str">
        <f t="shared" si="279"/>
        <v>Completar</v>
      </c>
      <c r="HT61" s="137" t="str">
        <f t="shared" si="280"/>
        <v>Completar</v>
      </c>
      <c r="HU61" s="135"/>
      <c r="HV61" s="136" t="str">
        <f t="shared" si="281"/>
        <v>Completar</v>
      </c>
      <c r="HW61" s="237">
        <f t="shared" si="220"/>
        <v>0</v>
      </c>
      <c r="HX61" s="238">
        <f t="shared" si="221"/>
        <v>0</v>
      </c>
      <c r="HY61" s="239" t="str">
        <f>IFERROR(IF(HX61&gt;20*HK61,'Referencia Parámetros'!$D$20,IF(HX61&gt;10*HK61,'Referencia Parámetros'!$D$21,IF(HX61&gt;5*HK61,'Referencia Parámetros'!$D$22, IF(HX61&gt;1,'Referencia Parámetros'!$D$23,"NO APLICA")))),"")</f>
        <v/>
      </c>
      <c r="HZ61" s="240" t="str">
        <f t="shared" si="150"/>
        <v/>
      </c>
      <c r="IA61" s="241">
        <f t="shared" si="151"/>
        <v>0</v>
      </c>
      <c r="IB61" s="234">
        <f t="shared" si="222"/>
        <v>0</v>
      </c>
      <c r="IC61" s="234">
        <f t="shared" si="152"/>
        <v>0</v>
      </c>
      <c r="ID61" s="234">
        <f t="shared" si="223"/>
        <v>0</v>
      </c>
      <c r="IE61" s="242">
        <f t="shared" si="224"/>
        <v>0</v>
      </c>
      <c r="IG61" s="234">
        <f t="shared" si="225"/>
        <v>49</v>
      </c>
      <c r="IH61" s="235" t="str">
        <f t="shared" si="153"/>
        <v/>
      </c>
      <c r="II61" s="236" t="str">
        <f>IFERROR(+VLOOKUP(IH61,'Referencia Parámetros'!$A$2:$B$18,2),"")</f>
        <v/>
      </c>
      <c r="IJ61" s="1"/>
      <c r="IK61" s="1"/>
      <c r="IL61" s="136" t="str">
        <f t="shared" si="282"/>
        <v>Completar</v>
      </c>
      <c r="IM61" s="134"/>
      <c r="IN61" s="134"/>
      <c r="IO61" s="134"/>
      <c r="IP61" s="136" t="str">
        <f t="shared" si="283"/>
        <v>Completar</v>
      </c>
      <c r="IQ61" s="137" t="str">
        <f t="shared" si="284"/>
        <v>Completar</v>
      </c>
      <c r="IR61" s="137" t="str">
        <f t="shared" si="285"/>
        <v>Completar</v>
      </c>
      <c r="IS61" s="135"/>
      <c r="IT61" s="136" t="str">
        <f t="shared" si="286"/>
        <v>Completar</v>
      </c>
      <c r="IU61" s="237">
        <f t="shared" si="226"/>
        <v>0</v>
      </c>
      <c r="IV61" s="238">
        <f t="shared" si="227"/>
        <v>0</v>
      </c>
      <c r="IW61" s="239" t="str">
        <f>IFERROR(IF(IV61&gt;20*II61,'Referencia Parámetros'!$D$20,IF(IV61&gt;10*II61,'Referencia Parámetros'!$D$21,IF(IV61&gt;5*II61,'Referencia Parámetros'!$D$22, IF(IV61&gt;1,'Referencia Parámetros'!$D$23,"NO APLICA")))),"")</f>
        <v/>
      </c>
      <c r="IX61" s="240" t="str">
        <f t="shared" si="155"/>
        <v/>
      </c>
      <c r="IY61" s="241">
        <f t="shared" si="156"/>
        <v>0</v>
      </c>
      <c r="IZ61" s="234">
        <f t="shared" si="228"/>
        <v>0</v>
      </c>
      <c r="JA61" s="234">
        <f t="shared" si="157"/>
        <v>0</v>
      </c>
      <c r="JB61" s="234">
        <f t="shared" si="229"/>
        <v>0</v>
      </c>
      <c r="JC61" s="242">
        <f t="shared" si="230"/>
        <v>0</v>
      </c>
      <c r="JD61" s="198"/>
      <c r="JE61" s="234">
        <f t="shared" si="231"/>
        <v>49</v>
      </c>
      <c r="JF61" s="235" t="str">
        <f t="shared" si="158"/>
        <v/>
      </c>
      <c r="JG61" s="236" t="str">
        <f>IFERROR(+VLOOKUP(JF61,'Referencia Parámetros'!$A$2:$B$18,2),"")</f>
        <v/>
      </c>
      <c r="JH61" s="1"/>
      <c r="JI61" s="1"/>
      <c r="JJ61" s="136" t="str">
        <f t="shared" si="287"/>
        <v>Completar</v>
      </c>
      <c r="JK61" s="134"/>
      <c r="JL61" s="134"/>
      <c r="JM61" s="134"/>
      <c r="JN61" s="136" t="str">
        <f t="shared" si="288"/>
        <v>Completar</v>
      </c>
      <c r="JO61" s="137" t="str">
        <f t="shared" si="289"/>
        <v>Completar</v>
      </c>
      <c r="JP61" s="137" t="str">
        <f t="shared" si="290"/>
        <v>Completar</v>
      </c>
      <c r="JQ61" s="135"/>
      <c r="JR61" s="136" t="str">
        <f t="shared" si="291"/>
        <v>Completar</v>
      </c>
      <c r="JS61" s="237">
        <f t="shared" si="232"/>
        <v>0</v>
      </c>
      <c r="JT61" s="238">
        <f t="shared" si="233"/>
        <v>0</v>
      </c>
      <c r="JU61" s="239" t="str">
        <f>IFERROR(IF(JT61&gt;20*JG61,'Referencia Parámetros'!$D$20,IF(JT61&gt;10*JG61,'Referencia Parámetros'!$D$21,IF(JT61&gt;5*JG61,'Referencia Parámetros'!$D$22, IF(JT61&gt;1,'Referencia Parámetros'!$D$23,"NO APLICA")))),"")</f>
        <v/>
      </c>
      <c r="JV61" s="240" t="str">
        <f t="shared" si="160"/>
        <v/>
      </c>
      <c r="JW61" s="241">
        <f t="shared" si="161"/>
        <v>0</v>
      </c>
      <c r="JX61" s="234">
        <f t="shared" si="234"/>
        <v>0</v>
      </c>
      <c r="JY61" s="234">
        <f t="shared" si="162"/>
        <v>0</v>
      </c>
      <c r="JZ61" s="234">
        <f t="shared" si="235"/>
        <v>0</v>
      </c>
      <c r="KA61" s="242">
        <f t="shared" si="236"/>
        <v>0</v>
      </c>
      <c r="LN61" s="244">
        <v>2</v>
      </c>
    </row>
    <row r="62" spans="1:326" x14ac:dyDescent="0.25">
      <c r="A62" s="234">
        <f t="shared" si="163"/>
        <v>50</v>
      </c>
      <c r="B62" s="235" t="str">
        <f t="shared" si="164"/>
        <v/>
      </c>
      <c r="C62" s="236" t="str">
        <f>+IFERROR(VLOOKUP(B62,'Referencia Parámetros'!$A$2:$B$18,2),"")</f>
        <v/>
      </c>
      <c r="D62" s="1"/>
      <c r="E62" s="1"/>
      <c r="F62" s="136" t="str">
        <f>IFERROR(+VLOOKUP(D62,'Año 2'!JH$13:JJ$112,3,FALSE),"Completar")</f>
        <v>Completar</v>
      </c>
      <c r="G62" s="134"/>
      <c r="H62" s="134"/>
      <c r="I62" s="134"/>
      <c r="J62" s="136" t="str">
        <f>+IFERROR(VLOOKUP(D62,'Año 2'!JH$13:JR$112,7,0),"Completar")</f>
        <v>Completar</v>
      </c>
      <c r="K62" s="137" t="str">
        <f>IFERROR(VLOOKUP(D62,'Año 2'!JH$13:JR$112,8,FALSE),"Completar")</f>
        <v>Completar</v>
      </c>
      <c r="L62" s="137" t="str">
        <f>IFERROR(VLOOKUP(D62,'Año 2'!JH$13:JR$112,9,FALSE),"Completar")</f>
        <v>Completar</v>
      </c>
      <c r="M62" s="135"/>
      <c r="N62" s="136" t="str">
        <f>IFERROR(VLOOKUP(D62,'Año 2'!JH$13:JR$112,11,FALSE),"Completar")</f>
        <v>Completar</v>
      </c>
      <c r="O62" s="237">
        <f t="shared" si="165"/>
        <v>0</v>
      </c>
      <c r="P62" s="238">
        <f t="shared" si="166"/>
        <v>0</v>
      </c>
      <c r="Q62" s="239" t="str">
        <f>IFERROR(IF(P62&gt;20*C62,'Referencia Parámetros'!$D$20,IF(P62&gt;10*C62,'Referencia Parámetros'!$D$21,IF(P62&gt;5*C62,'Referencia Parámetros'!$D$22, IF(P62&gt;1,'Referencia Parámetros'!$D$23,"NO APLICA")))),"")</f>
        <v/>
      </c>
      <c r="R62" s="240" t="str">
        <f t="shared" si="105"/>
        <v/>
      </c>
      <c r="S62" s="241">
        <f t="shared" si="106"/>
        <v>0</v>
      </c>
      <c r="T62" s="234">
        <f t="shared" si="167"/>
        <v>0</v>
      </c>
      <c r="U62" s="234">
        <f t="shared" si="107"/>
        <v>0</v>
      </c>
      <c r="V62" s="234">
        <f t="shared" si="168"/>
        <v>0</v>
      </c>
      <c r="W62" s="242">
        <f t="shared" si="169"/>
        <v>0</v>
      </c>
      <c r="Y62" s="234">
        <f t="shared" si="170"/>
        <v>50</v>
      </c>
      <c r="Z62" s="235" t="str">
        <f t="shared" si="108"/>
        <v/>
      </c>
      <c r="AA62" s="236" t="str">
        <f>IFERROR(+VLOOKUP(Z62,'Referencia Parámetros'!$A$2:$B$18,2),"")</f>
        <v/>
      </c>
      <c r="AB62" s="1"/>
      <c r="AC62" s="1"/>
      <c r="AD62" s="136" t="str">
        <f t="shared" si="237"/>
        <v>Completar</v>
      </c>
      <c r="AE62" s="134"/>
      <c r="AF62" s="134"/>
      <c r="AG62" s="134"/>
      <c r="AH62" s="136" t="str">
        <f t="shared" si="238"/>
        <v>Completar</v>
      </c>
      <c r="AI62" s="137" t="str">
        <f t="shared" si="239"/>
        <v>Completar</v>
      </c>
      <c r="AJ62" s="137" t="str">
        <f t="shared" si="240"/>
        <v>Completar</v>
      </c>
      <c r="AK62" s="135"/>
      <c r="AL62" s="136" t="str">
        <f t="shared" si="241"/>
        <v>Completar</v>
      </c>
      <c r="AM62" s="237">
        <f t="shared" si="171"/>
        <v>0</v>
      </c>
      <c r="AN62" s="238">
        <f t="shared" si="172"/>
        <v>0</v>
      </c>
      <c r="AO62" s="239" t="str">
        <f>IFERROR(IF(AN62&gt;20*AA62,'Referencia Parámetros'!$D$20,IF(AN62&gt;10*AA62,'Referencia Parámetros'!$D$21,IF(AN62&gt;5*AA62,'Referencia Parámetros'!$D$22, IF(AN62&gt;1,'Referencia Parámetros'!$D$23,"NO APLICA")))),"")</f>
        <v/>
      </c>
      <c r="AP62" s="240" t="str">
        <f t="shared" si="110"/>
        <v/>
      </c>
      <c r="AQ62" s="241">
        <f t="shared" si="111"/>
        <v>0</v>
      </c>
      <c r="AR62" s="234">
        <f t="shared" si="173"/>
        <v>0</v>
      </c>
      <c r="AS62" s="234">
        <f t="shared" si="112"/>
        <v>0</v>
      </c>
      <c r="AT62" s="234">
        <f t="shared" si="174"/>
        <v>0</v>
      </c>
      <c r="AU62" s="242">
        <f t="shared" si="175"/>
        <v>0</v>
      </c>
      <c r="AW62" s="234">
        <f t="shared" si="176"/>
        <v>50</v>
      </c>
      <c r="AX62" s="235" t="str">
        <f t="shared" si="113"/>
        <v/>
      </c>
      <c r="AY62" s="236" t="str">
        <f>IFERROR(+VLOOKUP(AX62,'Referencia Parámetros'!$A$2:$B$18,2),"")</f>
        <v/>
      </c>
      <c r="AZ62" s="1"/>
      <c r="BA62" s="1"/>
      <c r="BB62" s="136" t="str">
        <f t="shared" si="242"/>
        <v>Completar</v>
      </c>
      <c r="BC62" s="134"/>
      <c r="BD62" s="134"/>
      <c r="BE62" s="134"/>
      <c r="BF62" s="136" t="str">
        <f t="shared" si="243"/>
        <v>Completar</v>
      </c>
      <c r="BG62" s="137" t="str">
        <f t="shared" si="244"/>
        <v>Completar</v>
      </c>
      <c r="BH62" s="137" t="str">
        <f t="shared" si="245"/>
        <v>Completar</v>
      </c>
      <c r="BI62" s="135"/>
      <c r="BJ62" s="136" t="str">
        <f t="shared" si="246"/>
        <v>Completar</v>
      </c>
      <c r="BK62" s="237">
        <f t="shared" si="177"/>
        <v>0</v>
      </c>
      <c r="BL62" s="238">
        <f t="shared" si="178"/>
        <v>0</v>
      </c>
      <c r="BM62" s="239" t="str">
        <f>IFERROR(IF(BL62&gt;20*AY62,'Referencia Parámetros'!$D$20,IF(BL62&gt;10*AY62,'Referencia Parámetros'!$D$21,IF(BL62&gt;5*AY62,'Referencia Parámetros'!$D$22, IF(BL62&gt;1,'Referencia Parámetros'!$D$23,"NO APLICA")))),"")</f>
        <v/>
      </c>
      <c r="BN62" s="240" t="str">
        <f t="shared" si="115"/>
        <v/>
      </c>
      <c r="BO62" s="241">
        <f t="shared" si="116"/>
        <v>0</v>
      </c>
      <c r="BP62" s="234">
        <f t="shared" si="179"/>
        <v>0</v>
      </c>
      <c r="BQ62" s="234">
        <f t="shared" si="117"/>
        <v>0</v>
      </c>
      <c r="BR62" s="234">
        <f t="shared" si="180"/>
        <v>0</v>
      </c>
      <c r="BS62" s="242">
        <f t="shared" si="181"/>
        <v>0</v>
      </c>
      <c r="BU62" s="234">
        <f t="shared" si="182"/>
        <v>50</v>
      </c>
      <c r="BV62" s="235" t="str">
        <f t="shared" si="118"/>
        <v/>
      </c>
      <c r="BW62" s="236" t="str">
        <f>IFERROR(+VLOOKUP(BV62,'Referencia Parámetros'!$A$2:$B$18,2),"")</f>
        <v/>
      </c>
      <c r="BX62" s="1"/>
      <c r="BY62" s="1"/>
      <c r="BZ62" s="136" t="str">
        <f t="shared" si="247"/>
        <v>Completar</v>
      </c>
      <c r="CA62" s="134"/>
      <c r="CB62" s="134"/>
      <c r="CC62" s="134"/>
      <c r="CD62" s="136" t="str">
        <f t="shared" si="248"/>
        <v>Completar</v>
      </c>
      <c r="CE62" s="137" t="str">
        <f t="shared" si="249"/>
        <v>Completar</v>
      </c>
      <c r="CF62" s="137" t="str">
        <f t="shared" si="250"/>
        <v>Completar</v>
      </c>
      <c r="CG62" s="135"/>
      <c r="CH62" s="136" t="str">
        <f t="shared" si="251"/>
        <v>Completar</v>
      </c>
      <c r="CI62" s="237">
        <f t="shared" si="183"/>
        <v>0</v>
      </c>
      <c r="CJ62" s="238">
        <f t="shared" si="184"/>
        <v>0</v>
      </c>
      <c r="CK62" s="239" t="str">
        <f>IFERROR(IF(CJ62&gt;20*BW62,'Referencia Parámetros'!$D$20,IF(CJ62&gt;10*BW62,'Referencia Parámetros'!$D$21,IF(CJ62&gt;5*BW62,'Referencia Parámetros'!$D$22, IF(CJ62&gt;1,'Referencia Parámetros'!$D$23,"NO APLICA")))),"")</f>
        <v/>
      </c>
      <c r="CL62" s="240" t="str">
        <f t="shared" si="120"/>
        <v/>
      </c>
      <c r="CM62" s="241">
        <f t="shared" si="121"/>
        <v>0</v>
      </c>
      <c r="CN62" s="234">
        <f t="shared" si="185"/>
        <v>0</v>
      </c>
      <c r="CO62" s="234">
        <f t="shared" si="122"/>
        <v>0</v>
      </c>
      <c r="CP62" s="234">
        <f t="shared" si="186"/>
        <v>0</v>
      </c>
      <c r="CQ62" s="242">
        <f t="shared" si="187"/>
        <v>0</v>
      </c>
      <c r="CS62" s="234">
        <f t="shared" si="188"/>
        <v>50</v>
      </c>
      <c r="CT62" s="235" t="str">
        <f t="shared" si="123"/>
        <v/>
      </c>
      <c r="CU62" s="236" t="str">
        <f>IFERROR(+VLOOKUP(CT62,'Referencia Parámetros'!$A$2:$B$18,2),"")</f>
        <v/>
      </c>
      <c r="CV62" s="1"/>
      <c r="CW62" s="1"/>
      <c r="CX62" s="136" t="str">
        <f t="shared" si="252"/>
        <v>Completar</v>
      </c>
      <c r="CY62" s="134"/>
      <c r="CZ62" s="134"/>
      <c r="DA62" s="134"/>
      <c r="DB62" s="136" t="str">
        <f t="shared" si="253"/>
        <v>Completar</v>
      </c>
      <c r="DC62" s="137" t="str">
        <f t="shared" si="254"/>
        <v>Completar</v>
      </c>
      <c r="DD62" s="137" t="str">
        <f t="shared" si="255"/>
        <v>Completar</v>
      </c>
      <c r="DE62" s="135"/>
      <c r="DF62" s="136" t="str">
        <f t="shared" si="256"/>
        <v>Completar</v>
      </c>
      <c r="DG62" s="237">
        <f t="shared" si="189"/>
        <v>0</v>
      </c>
      <c r="DH62" s="238">
        <f t="shared" si="190"/>
        <v>0</v>
      </c>
      <c r="DI62" s="239" t="str">
        <f>IFERROR(IF(DH62&gt;20*CU62,'Referencia Parámetros'!$D$20,IF(DH62&gt;10*CU62,'Referencia Parámetros'!$D$21,IF(DH62&gt;5*CU62,'Referencia Parámetros'!$D$22, IF(DH62&gt;1,'Referencia Parámetros'!$D$23,"NO APLICA")))),"")</f>
        <v/>
      </c>
      <c r="DJ62" s="240" t="str">
        <f t="shared" si="125"/>
        <v/>
      </c>
      <c r="DK62" s="241">
        <f t="shared" si="126"/>
        <v>0</v>
      </c>
      <c r="DL62" s="234">
        <f t="shared" si="191"/>
        <v>0</v>
      </c>
      <c r="DM62" s="234">
        <f t="shared" si="127"/>
        <v>0</v>
      </c>
      <c r="DN62" s="234">
        <f t="shared" si="192"/>
        <v>0</v>
      </c>
      <c r="DO62" s="242">
        <f t="shared" si="193"/>
        <v>0</v>
      </c>
      <c r="DQ62" s="234">
        <f t="shared" si="194"/>
        <v>50</v>
      </c>
      <c r="DR62" s="235" t="str">
        <f t="shared" si="128"/>
        <v/>
      </c>
      <c r="DS62" s="236" t="str">
        <f>IFERROR(+VLOOKUP(DR62,'Referencia Parámetros'!$A$2:$B$18,2),"")</f>
        <v/>
      </c>
      <c r="DT62" s="1"/>
      <c r="DU62" s="1"/>
      <c r="DV62" s="136" t="str">
        <f t="shared" si="257"/>
        <v>Completar</v>
      </c>
      <c r="DW62" s="134"/>
      <c r="DX62" s="134"/>
      <c r="DY62" s="134"/>
      <c r="DZ62" s="136" t="str">
        <f t="shared" si="258"/>
        <v>Completar</v>
      </c>
      <c r="EA62" s="137" t="str">
        <f t="shared" si="259"/>
        <v>Completar</v>
      </c>
      <c r="EB62" s="137" t="str">
        <f t="shared" si="260"/>
        <v>Completar</v>
      </c>
      <c r="EC62" s="135"/>
      <c r="ED62" s="136" t="str">
        <f t="shared" si="261"/>
        <v>Completar</v>
      </c>
      <c r="EE62" s="237">
        <f t="shared" si="195"/>
        <v>0</v>
      </c>
      <c r="EF62" s="238">
        <f t="shared" si="196"/>
        <v>0</v>
      </c>
      <c r="EG62" s="239" t="str">
        <f>IFERROR(IF(EF62&gt;20*DS62,'Referencia Parámetros'!$D$20,IF(EF62&gt;10*DS62,'Referencia Parámetros'!$D$21,IF(EF62&gt;5*DS62,'Referencia Parámetros'!$D$22, IF(EF62&gt;1,'Referencia Parámetros'!$D$23,"NO APLICA")))),"")</f>
        <v/>
      </c>
      <c r="EH62" s="240" t="str">
        <f t="shared" si="130"/>
        <v/>
      </c>
      <c r="EI62" s="241">
        <f t="shared" si="131"/>
        <v>0</v>
      </c>
      <c r="EJ62" s="234">
        <f t="shared" si="197"/>
        <v>0</v>
      </c>
      <c r="EK62" s="234">
        <f t="shared" si="132"/>
        <v>0</v>
      </c>
      <c r="EL62" s="234">
        <f t="shared" si="198"/>
        <v>0</v>
      </c>
      <c r="EM62" s="242">
        <f t="shared" si="199"/>
        <v>0</v>
      </c>
      <c r="EO62" s="234">
        <f t="shared" si="200"/>
        <v>50</v>
      </c>
      <c r="EP62" s="235" t="str">
        <f t="shared" si="133"/>
        <v/>
      </c>
      <c r="EQ62" s="236" t="str">
        <f>IFERROR(+VLOOKUP(EP62,'Referencia Parámetros'!$A$2:$B$18,2),"")</f>
        <v/>
      </c>
      <c r="ER62" s="1"/>
      <c r="ES62" s="1"/>
      <c r="ET62" s="136" t="str">
        <f t="shared" si="262"/>
        <v>Completar</v>
      </c>
      <c r="EU62" s="134"/>
      <c r="EV62" s="134"/>
      <c r="EW62" s="134"/>
      <c r="EX62" s="136" t="str">
        <f t="shared" si="263"/>
        <v>Completar</v>
      </c>
      <c r="EY62" s="137" t="str">
        <f t="shared" si="264"/>
        <v>Completar</v>
      </c>
      <c r="EZ62" s="137" t="str">
        <f t="shared" si="265"/>
        <v>Completar</v>
      </c>
      <c r="FA62" s="135"/>
      <c r="FB62" s="136" t="str">
        <f t="shared" si="266"/>
        <v>Completar</v>
      </c>
      <c r="FC62" s="237">
        <f t="shared" si="201"/>
        <v>0</v>
      </c>
      <c r="FD62" s="238">
        <f t="shared" si="202"/>
        <v>0</v>
      </c>
      <c r="FE62" s="239" t="str">
        <f>IFERROR(IF(FD62&gt;20*EQ62,'Referencia Parámetros'!$D$20,IF(FD62&gt;10*EQ62,'Referencia Parámetros'!$D$21,IF(FD62&gt;5*EQ62,'Referencia Parámetros'!$D$22, IF(FD62&gt;1,'Referencia Parámetros'!$D$23,"NO APLICA")))),"")</f>
        <v/>
      </c>
      <c r="FF62" s="240" t="str">
        <f t="shared" si="135"/>
        <v/>
      </c>
      <c r="FG62" s="241">
        <f t="shared" si="136"/>
        <v>0</v>
      </c>
      <c r="FH62" s="234">
        <f t="shared" si="203"/>
        <v>0</v>
      </c>
      <c r="FI62" s="234">
        <f t="shared" si="137"/>
        <v>0</v>
      </c>
      <c r="FJ62" s="234">
        <f t="shared" si="204"/>
        <v>0</v>
      </c>
      <c r="FK62" s="242">
        <f t="shared" si="205"/>
        <v>0</v>
      </c>
      <c r="FM62" s="234">
        <f t="shared" si="206"/>
        <v>50</v>
      </c>
      <c r="FN62" s="235" t="str">
        <f t="shared" si="138"/>
        <v/>
      </c>
      <c r="FO62" s="236" t="str">
        <f>IFERROR(+VLOOKUP(FN62,'Referencia Parámetros'!$A$2:$B$18,2),"")</f>
        <v/>
      </c>
      <c r="FP62" s="1"/>
      <c r="FQ62" s="1"/>
      <c r="FR62" s="136" t="str">
        <f t="shared" si="267"/>
        <v>Completar</v>
      </c>
      <c r="FS62" s="134"/>
      <c r="FT62" s="134"/>
      <c r="FU62" s="134"/>
      <c r="FV62" s="136" t="str">
        <f t="shared" si="268"/>
        <v>Completar</v>
      </c>
      <c r="FW62" s="137" t="str">
        <f t="shared" si="269"/>
        <v>Completar</v>
      </c>
      <c r="FX62" s="137" t="str">
        <f t="shared" si="270"/>
        <v>Completar</v>
      </c>
      <c r="FY62" s="135"/>
      <c r="FZ62" s="136" t="str">
        <f t="shared" si="271"/>
        <v>Completar</v>
      </c>
      <c r="GA62" s="237">
        <f t="shared" si="207"/>
        <v>0</v>
      </c>
      <c r="GB62" s="238">
        <f t="shared" si="208"/>
        <v>0</v>
      </c>
      <c r="GC62" s="239" t="e">
        <f>IF(GB62&gt;20*FO62,'Referencia Parámetros'!$D$20,IF(GB62&gt;10*FO62,'Referencia Parámetros'!$D$21,IF(GB62&gt;5*FO62,'Referencia Parámetros'!$D$22, IF(GB62&gt;1,'Referencia Parámetros'!$D$23,"NO APLICA"))))</f>
        <v>#VALUE!</v>
      </c>
      <c r="GD62" s="240" t="e">
        <f t="shared" si="209"/>
        <v>#VALUE!</v>
      </c>
      <c r="GE62" s="241">
        <f t="shared" si="141"/>
        <v>0</v>
      </c>
      <c r="GF62" s="234">
        <f t="shared" si="210"/>
        <v>0</v>
      </c>
      <c r="GG62" s="234">
        <f t="shared" si="142"/>
        <v>0</v>
      </c>
      <c r="GH62" s="234">
        <f t="shared" si="211"/>
        <v>0</v>
      </c>
      <c r="GI62" s="242">
        <f t="shared" si="212"/>
        <v>0</v>
      </c>
      <c r="GK62" s="234">
        <f t="shared" si="213"/>
        <v>50</v>
      </c>
      <c r="GL62" s="235" t="str">
        <f t="shared" si="143"/>
        <v/>
      </c>
      <c r="GM62" s="236" t="str">
        <f>IFERROR(+VLOOKUP(GL62,'Referencia Parámetros'!$A$2:$B$18,2),"")</f>
        <v/>
      </c>
      <c r="GN62" s="1"/>
      <c r="GO62" s="1"/>
      <c r="GP62" s="136" t="str">
        <f t="shared" si="272"/>
        <v>Completar</v>
      </c>
      <c r="GQ62" s="134"/>
      <c r="GR62" s="134"/>
      <c r="GS62" s="134"/>
      <c r="GT62" s="136" t="str">
        <f t="shared" si="273"/>
        <v>Completar</v>
      </c>
      <c r="GU62" s="137" t="str">
        <f t="shared" si="274"/>
        <v>Completar</v>
      </c>
      <c r="GV62" s="137" t="str">
        <f t="shared" si="275"/>
        <v>Completar</v>
      </c>
      <c r="GW62" s="135"/>
      <c r="GX62" s="136" t="str">
        <f t="shared" si="276"/>
        <v>Completar</v>
      </c>
      <c r="GY62" s="237">
        <f t="shared" si="214"/>
        <v>0</v>
      </c>
      <c r="GZ62" s="238">
        <f t="shared" si="215"/>
        <v>0</v>
      </c>
      <c r="HA62" s="239" t="str">
        <f>IFERROR(IF(GZ62&gt;20*GM62,'Referencia Parámetros'!$D$20,IF(GZ62&gt;10*GM62,'Referencia Parámetros'!$D$21,IF(GZ62&gt;5*GM62,'Referencia Parámetros'!$D$22, IF(GZ62&gt;1,'Referencia Parámetros'!$D$23,"NO APLICA")))),"")</f>
        <v/>
      </c>
      <c r="HB62" s="240" t="str">
        <f t="shared" si="145"/>
        <v/>
      </c>
      <c r="HC62" s="241">
        <f t="shared" si="146"/>
        <v>0</v>
      </c>
      <c r="HD62" s="234">
        <f t="shared" si="216"/>
        <v>0</v>
      </c>
      <c r="HE62" s="234">
        <f t="shared" si="147"/>
        <v>0</v>
      </c>
      <c r="HF62" s="234">
        <f t="shared" si="217"/>
        <v>0</v>
      </c>
      <c r="HG62" s="242">
        <f t="shared" si="218"/>
        <v>0</v>
      </c>
      <c r="HI62" s="234">
        <f t="shared" si="219"/>
        <v>50</v>
      </c>
      <c r="HJ62" s="235" t="str">
        <f t="shared" si="148"/>
        <v/>
      </c>
      <c r="HK62" s="236" t="str">
        <f>IFERROR(+VLOOKUP(HJ62,'Referencia Parámetros'!$A$2:$B$18,2),"")</f>
        <v/>
      </c>
      <c r="HL62" s="1"/>
      <c r="HM62" s="1"/>
      <c r="HN62" s="136" t="str">
        <f t="shared" si="277"/>
        <v>Completar</v>
      </c>
      <c r="HO62" s="134"/>
      <c r="HP62" s="134"/>
      <c r="HQ62" s="134"/>
      <c r="HR62" s="136" t="str">
        <f t="shared" si="278"/>
        <v>Completar</v>
      </c>
      <c r="HS62" s="137" t="str">
        <f t="shared" si="279"/>
        <v>Completar</v>
      </c>
      <c r="HT62" s="137" t="str">
        <f t="shared" si="280"/>
        <v>Completar</v>
      </c>
      <c r="HU62" s="135"/>
      <c r="HV62" s="136" t="str">
        <f t="shared" si="281"/>
        <v>Completar</v>
      </c>
      <c r="HW62" s="237">
        <f t="shared" si="220"/>
        <v>0</v>
      </c>
      <c r="HX62" s="238">
        <f t="shared" si="221"/>
        <v>0</v>
      </c>
      <c r="HY62" s="239" t="str">
        <f>IFERROR(IF(HX62&gt;20*HK62,'Referencia Parámetros'!$D$20,IF(HX62&gt;10*HK62,'Referencia Parámetros'!$D$21,IF(HX62&gt;5*HK62,'Referencia Parámetros'!$D$22, IF(HX62&gt;1,'Referencia Parámetros'!$D$23,"NO APLICA")))),"")</f>
        <v/>
      </c>
      <c r="HZ62" s="240" t="str">
        <f t="shared" si="150"/>
        <v/>
      </c>
      <c r="IA62" s="241">
        <f t="shared" si="151"/>
        <v>0</v>
      </c>
      <c r="IB62" s="234">
        <f t="shared" si="222"/>
        <v>0</v>
      </c>
      <c r="IC62" s="234">
        <f t="shared" si="152"/>
        <v>0</v>
      </c>
      <c r="ID62" s="234">
        <f t="shared" si="223"/>
        <v>0</v>
      </c>
      <c r="IE62" s="242">
        <f t="shared" si="224"/>
        <v>0</v>
      </c>
      <c r="IG62" s="234">
        <f t="shared" si="225"/>
        <v>50</v>
      </c>
      <c r="IH62" s="235" t="str">
        <f t="shared" si="153"/>
        <v/>
      </c>
      <c r="II62" s="236" t="str">
        <f>IFERROR(+VLOOKUP(IH62,'Referencia Parámetros'!$A$2:$B$18,2),"")</f>
        <v/>
      </c>
      <c r="IJ62" s="1"/>
      <c r="IK62" s="1"/>
      <c r="IL62" s="136" t="str">
        <f t="shared" si="282"/>
        <v>Completar</v>
      </c>
      <c r="IM62" s="134"/>
      <c r="IN62" s="134"/>
      <c r="IO62" s="134"/>
      <c r="IP62" s="136" t="str">
        <f t="shared" si="283"/>
        <v>Completar</v>
      </c>
      <c r="IQ62" s="137" t="str">
        <f t="shared" si="284"/>
        <v>Completar</v>
      </c>
      <c r="IR62" s="137" t="str">
        <f t="shared" si="285"/>
        <v>Completar</v>
      </c>
      <c r="IS62" s="135"/>
      <c r="IT62" s="136" t="str">
        <f t="shared" si="286"/>
        <v>Completar</v>
      </c>
      <c r="IU62" s="237">
        <f t="shared" si="226"/>
        <v>0</v>
      </c>
      <c r="IV62" s="238">
        <f t="shared" si="227"/>
        <v>0</v>
      </c>
      <c r="IW62" s="239" t="str">
        <f>IFERROR(IF(IV62&gt;20*II62,'Referencia Parámetros'!$D$20,IF(IV62&gt;10*II62,'Referencia Parámetros'!$D$21,IF(IV62&gt;5*II62,'Referencia Parámetros'!$D$22, IF(IV62&gt;1,'Referencia Parámetros'!$D$23,"NO APLICA")))),"")</f>
        <v/>
      </c>
      <c r="IX62" s="240" t="str">
        <f t="shared" si="155"/>
        <v/>
      </c>
      <c r="IY62" s="241">
        <f t="shared" si="156"/>
        <v>0</v>
      </c>
      <c r="IZ62" s="234">
        <f t="shared" si="228"/>
        <v>0</v>
      </c>
      <c r="JA62" s="234">
        <f t="shared" si="157"/>
        <v>0</v>
      </c>
      <c r="JB62" s="234">
        <f t="shared" si="229"/>
        <v>0</v>
      </c>
      <c r="JC62" s="242">
        <f t="shared" si="230"/>
        <v>0</v>
      </c>
      <c r="JD62" s="198"/>
      <c r="JE62" s="234">
        <f t="shared" si="231"/>
        <v>50</v>
      </c>
      <c r="JF62" s="235" t="str">
        <f t="shared" si="158"/>
        <v/>
      </c>
      <c r="JG62" s="236" t="str">
        <f>IFERROR(+VLOOKUP(JF62,'Referencia Parámetros'!$A$2:$B$18,2),"")</f>
        <v/>
      </c>
      <c r="JH62" s="1"/>
      <c r="JI62" s="1"/>
      <c r="JJ62" s="136" t="str">
        <f t="shared" si="287"/>
        <v>Completar</v>
      </c>
      <c r="JK62" s="134"/>
      <c r="JL62" s="134"/>
      <c r="JM62" s="134"/>
      <c r="JN62" s="136" t="str">
        <f t="shared" si="288"/>
        <v>Completar</v>
      </c>
      <c r="JO62" s="137" t="str">
        <f t="shared" si="289"/>
        <v>Completar</v>
      </c>
      <c r="JP62" s="137" t="str">
        <f t="shared" si="290"/>
        <v>Completar</v>
      </c>
      <c r="JQ62" s="135"/>
      <c r="JR62" s="136" t="str">
        <f t="shared" si="291"/>
        <v>Completar</v>
      </c>
      <c r="JS62" s="237">
        <f t="shared" si="232"/>
        <v>0</v>
      </c>
      <c r="JT62" s="238">
        <f t="shared" si="233"/>
        <v>0</v>
      </c>
      <c r="JU62" s="239" t="str">
        <f>IFERROR(IF(JT62&gt;20*JG62,'Referencia Parámetros'!$D$20,IF(JT62&gt;10*JG62,'Referencia Parámetros'!$D$21,IF(JT62&gt;5*JG62,'Referencia Parámetros'!$D$22, IF(JT62&gt;1,'Referencia Parámetros'!$D$23,"NO APLICA")))),"")</f>
        <v/>
      </c>
      <c r="JV62" s="240" t="str">
        <f t="shared" si="160"/>
        <v/>
      </c>
      <c r="JW62" s="241">
        <f t="shared" si="161"/>
        <v>0</v>
      </c>
      <c r="JX62" s="234">
        <f t="shared" si="234"/>
        <v>0</v>
      </c>
      <c r="JY62" s="234">
        <f t="shared" si="162"/>
        <v>0</v>
      </c>
      <c r="JZ62" s="234">
        <f t="shared" si="235"/>
        <v>0</v>
      </c>
      <c r="KA62" s="242">
        <f t="shared" si="236"/>
        <v>0</v>
      </c>
      <c r="LN62" s="244">
        <v>2</v>
      </c>
    </row>
    <row r="63" spans="1:326" x14ac:dyDescent="0.25">
      <c r="A63" s="234">
        <f t="shared" si="163"/>
        <v>51</v>
      </c>
      <c r="B63" s="235" t="str">
        <f t="shared" si="164"/>
        <v/>
      </c>
      <c r="C63" s="236" t="str">
        <f>+IFERROR(VLOOKUP(B63,'Referencia Parámetros'!$A$2:$B$18,2),"")</f>
        <v/>
      </c>
      <c r="D63" s="1"/>
      <c r="E63" s="1"/>
      <c r="F63" s="136" t="str">
        <f>IFERROR(+VLOOKUP(D63,'Año 2'!JH$13:JJ$112,3,FALSE),"Completar")</f>
        <v>Completar</v>
      </c>
      <c r="G63" s="134"/>
      <c r="H63" s="134"/>
      <c r="I63" s="134"/>
      <c r="J63" s="136" t="str">
        <f>+IFERROR(VLOOKUP(D63,'Año 2'!JH$13:JR$112,7,0),"Completar")</f>
        <v>Completar</v>
      </c>
      <c r="K63" s="137" t="str">
        <f>IFERROR(VLOOKUP(D63,'Año 2'!JH$13:JR$112,8,FALSE),"Completar")</f>
        <v>Completar</v>
      </c>
      <c r="L63" s="137" t="str">
        <f>IFERROR(VLOOKUP(D63,'Año 2'!JH$13:JR$112,9,FALSE),"Completar")</f>
        <v>Completar</v>
      </c>
      <c r="M63" s="135"/>
      <c r="N63" s="136" t="str">
        <f>IFERROR(VLOOKUP(D63,'Año 2'!JH$13:JR$112,11,FALSE),"Completar")</f>
        <v>Completar</v>
      </c>
      <c r="O63" s="237">
        <f t="shared" si="165"/>
        <v>0</v>
      </c>
      <c r="P63" s="238">
        <f t="shared" si="166"/>
        <v>0</v>
      </c>
      <c r="Q63" s="239" t="str">
        <f>IFERROR(IF(P63&gt;20*C63,'Referencia Parámetros'!$D$20,IF(P63&gt;10*C63,'Referencia Parámetros'!$D$21,IF(P63&gt;5*C63,'Referencia Parámetros'!$D$22, IF(P63&gt;1,'Referencia Parámetros'!$D$23,"NO APLICA")))),"")</f>
        <v/>
      </c>
      <c r="R63" s="240" t="str">
        <f t="shared" si="105"/>
        <v/>
      </c>
      <c r="S63" s="241">
        <f t="shared" si="106"/>
        <v>0</v>
      </c>
      <c r="T63" s="234">
        <f t="shared" si="167"/>
        <v>0</v>
      </c>
      <c r="U63" s="234">
        <f t="shared" si="107"/>
        <v>0</v>
      </c>
      <c r="V63" s="234">
        <f t="shared" si="168"/>
        <v>0</v>
      </c>
      <c r="W63" s="242">
        <f t="shared" si="169"/>
        <v>0</v>
      </c>
      <c r="Y63" s="234">
        <f t="shared" si="170"/>
        <v>51</v>
      </c>
      <c r="Z63" s="235" t="str">
        <f t="shared" si="108"/>
        <v/>
      </c>
      <c r="AA63" s="236" t="str">
        <f>IFERROR(+VLOOKUP(Z63,'Referencia Parámetros'!$A$2:$B$18,2),"")</f>
        <v/>
      </c>
      <c r="AB63" s="1"/>
      <c r="AC63" s="1"/>
      <c r="AD63" s="136" t="str">
        <f t="shared" si="237"/>
        <v>Completar</v>
      </c>
      <c r="AE63" s="134"/>
      <c r="AF63" s="134"/>
      <c r="AG63" s="134"/>
      <c r="AH63" s="136" t="str">
        <f t="shared" si="238"/>
        <v>Completar</v>
      </c>
      <c r="AI63" s="137" t="str">
        <f t="shared" si="239"/>
        <v>Completar</v>
      </c>
      <c r="AJ63" s="137" t="str">
        <f t="shared" si="240"/>
        <v>Completar</v>
      </c>
      <c r="AK63" s="135"/>
      <c r="AL63" s="136" t="str">
        <f t="shared" si="241"/>
        <v>Completar</v>
      </c>
      <c r="AM63" s="237">
        <f t="shared" si="171"/>
        <v>0</v>
      </c>
      <c r="AN63" s="238">
        <f t="shared" si="172"/>
        <v>0</v>
      </c>
      <c r="AO63" s="239" t="str">
        <f>IFERROR(IF(AN63&gt;20*AA63,'Referencia Parámetros'!$D$20,IF(AN63&gt;10*AA63,'Referencia Parámetros'!$D$21,IF(AN63&gt;5*AA63,'Referencia Parámetros'!$D$22, IF(AN63&gt;1,'Referencia Parámetros'!$D$23,"NO APLICA")))),"")</f>
        <v/>
      </c>
      <c r="AP63" s="240" t="str">
        <f t="shared" si="110"/>
        <v/>
      </c>
      <c r="AQ63" s="241">
        <f t="shared" si="111"/>
        <v>0</v>
      </c>
      <c r="AR63" s="234">
        <f t="shared" si="173"/>
        <v>0</v>
      </c>
      <c r="AS63" s="234">
        <f t="shared" si="112"/>
        <v>0</v>
      </c>
      <c r="AT63" s="234">
        <f t="shared" si="174"/>
        <v>0</v>
      </c>
      <c r="AU63" s="242">
        <f t="shared" si="175"/>
        <v>0</v>
      </c>
      <c r="AW63" s="234">
        <f t="shared" si="176"/>
        <v>51</v>
      </c>
      <c r="AX63" s="235" t="str">
        <f t="shared" si="113"/>
        <v/>
      </c>
      <c r="AY63" s="236" t="str">
        <f>IFERROR(+VLOOKUP(AX63,'Referencia Parámetros'!$A$2:$B$18,2),"")</f>
        <v/>
      </c>
      <c r="AZ63" s="1"/>
      <c r="BA63" s="1"/>
      <c r="BB63" s="136" t="str">
        <f t="shared" si="242"/>
        <v>Completar</v>
      </c>
      <c r="BC63" s="134"/>
      <c r="BD63" s="134"/>
      <c r="BE63" s="134"/>
      <c r="BF63" s="136" t="str">
        <f t="shared" si="243"/>
        <v>Completar</v>
      </c>
      <c r="BG63" s="137" t="str">
        <f t="shared" si="244"/>
        <v>Completar</v>
      </c>
      <c r="BH63" s="137" t="str">
        <f t="shared" si="245"/>
        <v>Completar</v>
      </c>
      <c r="BI63" s="135"/>
      <c r="BJ63" s="136" t="str">
        <f t="shared" si="246"/>
        <v>Completar</v>
      </c>
      <c r="BK63" s="237">
        <f t="shared" si="177"/>
        <v>0</v>
      </c>
      <c r="BL63" s="238">
        <f t="shared" si="178"/>
        <v>0</v>
      </c>
      <c r="BM63" s="239" t="str">
        <f>IFERROR(IF(BL63&gt;20*AY63,'Referencia Parámetros'!$D$20,IF(BL63&gt;10*AY63,'Referencia Parámetros'!$D$21,IF(BL63&gt;5*AY63,'Referencia Parámetros'!$D$22, IF(BL63&gt;1,'Referencia Parámetros'!$D$23,"NO APLICA")))),"")</f>
        <v/>
      </c>
      <c r="BN63" s="240" t="str">
        <f t="shared" si="115"/>
        <v/>
      </c>
      <c r="BO63" s="241">
        <f t="shared" si="116"/>
        <v>0</v>
      </c>
      <c r="BP63" s="234">
        <f t="shared" si="179"/>
        <v>0</v>
      </c>
      <c r="BQ63" s="234">
        <f t="shared" si="117"/>
        <v>0</v>
      </c>
      <c r="BR63" s="234">
        <f t="shared" si="180"/>
        <v>0</v>
      </c>
      <c r="BS63" s="242">
        <f t="shared" si="181"/>
        <v>0</v>
      </c>
      <c r="BU63" s="234">
        <f t="shared" si="182"/>
        <v>51</v>
      </c>
      <c r="BV63" s="235" t="str">
        <f t="shared" si="118"/>
        <v/>
      </c>
      <c r="BW63" s="236" t="str">
        <f>IFERROR(+VLOOKUP(BV63,'Referencia Parámetros'!$A$2:$B$18,2),"")</f>
        <v/>
      </c>
      <c r="BX63" s="1"/>
      <c r="BY63" s="1"/>
      <c r="BZ63" s="136" t="str">
        <f t="shared" si="247"/>
        <v>Completar</v>
      </c>
      <c r="CA63" s="134"/>
      <c r="CB63" s="134"/>
      <c r="CC63" s="134"/>
      <c r="CD63" s="136" t="str">
        <f t="shared" si="248"/>
        <v>Completar</v>
      </c>
      <c r="CE63" s="137" t="str">
        <f t="shared" si="249"/>
        <v>Completar</v>
      </c>
      <c r="CF63" s="137" t="str">
        <f t="shared" si="250"/>
        <v>Completar</v>
      </c>
      <c r="CG63" s="135"/>
      <c r="CH63" s="136" t="str">
        <f t="shared" si="251"/>
        <v>Completar</v>
      </c>
      <c r="CI63" s="237">
        <f t="shared" si="183"/>
        <v>0</v>
      </c>
      <c r="CJ63" s="238">
        <f t="shared" si="184"/>
        <v>0</v>
      </c>
      <c r="CK63" s="239" t="str">
        <f>IFERROR(IF(CJ63&gt;20*BW63,'Referencia Parámetros'!$D$20,IF(CJ63&gt;10*BW63,'Referencia Parámetros'!$D$21,IF(CJ63&gt;5*BW63,'Referencia Parámetros'!$D$22, IF(CJ63&gt;1,'Referencia Parámetros'!$D$23,"NO APLICA")))),"")</f>
        <v/>
      </c>
      <c r="CL63" s="240" t="str">
        <f t="shared" si="120"/>
        <v/>
      </c>
      <c r="CM63" s="241">
        <f t="shared" si="121"/>
        <v>0</v>
      </c>
      <c r="CN63" s="234">
        <f t="shared" si="185"/>
        <v>0</v>
      </c>
      <c r="CO63" s="234">
        <f t="shared" si="122"/>
        <v>0</v>
      </c>
      <c r="CP63" s="234">
        <f t="shared" si="186"/>
        <v>0</v>
      </c>
      <c r="CQ63" s="242">
        <f t="shared" si="187"/>
        <v>0</v>
      </c>
      <c r="CS63" s="234">
        <f t="shared" si="188"/>
        <v>51</v>
      </c>
      <c r="CT63" s="235" t="str">
        <f t="shared" si="123"/>
        <v/>
      </c>
      <c r="CU63" s="236" t="str">
        <f>IFERROR(+VLOOKUP(CT63,'Referencia Parámetros'!$A$2:$B$18,2),"")</f>
        <v/>
      </c>
      <c r="CV63" s="1"/>
      <c r="CW63" s="1"/>
      <c r="CX63" s="136" t="str">
        <f t="shared" si="252"/>
        <v>Completar</v>
      </c>
      <c r="CY63" s="134"/>
      <c r="CZ63" s="134"/>
      <c r="DA63" s="134"/>
      <c r="DB63" s="136" t="str">
        <f t="shared" si="253"/>
        <v>Completar</v>
      </c>
      <c r="DC63" s="137" t="str">
        <f t="shared" si="254"/>
        <v>Completar</v>
      </c>
      <c r="DD63" s="137" t="str">
        <f t="shared" si="255"/>
        <v>Completar</v>
      </c>
      <c r="DE63" s="135"/>
      <c r="DF63" s="136" t="str">
        <f t="shared" si="256"/>
        <v>Completar</v>
      </c>
      <c r="DG63" s="237">
        <f t="shared" si="189"/>
        <v>0</v>
      </c>
      <c r="DH63" s="238">
        <f t="shared" si="190"/>
        <v>0</v>
      </c>
      <c r="DI63" s="239" t="str">
        <f>IFERROR(IF(DH63&gt;20*CU63,'Referencia Parámetros'!$D$20,IF(DH63&gt;10*CU63,'Referencia Parámetros'!$D$21,IF(DH63&gt;5*CU63,'Referencia Parámetros'!$D$22, IF(DH63&gt;1,'Referencia Parámetros'!$D$23,"NO APLICA")))),"")</f>
        <v/>
      </c>
      <c r="DJ63" s="240" t="str">
        <f t="shared" si="125"/>
        <v/>
      </c>
      <c r="DK63" s="241">
        <f t="shared" si="126"/>
        <v>0</v>
      </c>
      <c r="DL63" s="234">
        <f t="shared" si="191"/>
        <v>0</v>
      </c>
      <c r="DM63" s="234">
        <f t="shared" si="127"/>
        <v>0</v>
      </c>
      <c r="DN63" s="234">
        <f t="shared" si="192"/>
        <v>0</v>
      </c>
      <c r="DO63" s="242">
        <f t="shared" si="193"/>
        <v>0</v>
      </c>
      <c r="DQ63" s="234">
        <f t="shared" si="194"/>
        <v>51</v>
      </c>
      <c r="DR63" s="235" t="str">
        <f t="shared" si="128"/>
        <v/>
      </c>
      <c r="DS63" s="236" t="str">
        <f>IFERROR(+VLOOKUP(DR63,'Referencia Parámetros'!$A$2:$B$18,2),"")</f>
        <v/>
      </c>
      <c r="DT63" s="1"/>
      <c r="DU63" s="1"/>
      <c r="DV63" s="136" t="str">
        <f t="shared" si="257"/>
        <v>Completar</v>
      </c>
      <c r="DW63" s="134"/>
      <c r="DX63" s="134"/>
      <c r="DY63" s="134"/>
      <c r="DZ63" s="136" t="str">
        <f t="shared" si="258"/>
        <v>Completar</v>
      </c>
      <c r="EA63" s="137" t="str">
        <f t="shared" si="259"/>
        <v>Completar</v>
      </c>
      <c r="EB63" s="137" t="str">
        <f t="shared" si="260"/>
        <v>Completar</v>
      </c>
      <c r="EC63" s="135"/>
      <c r="ED63" s="136" t="str">
        <f t="shared" si="261"/>
        <v>Completar</v>
      </c>
      <c r="EE63" s="237">
        <f t="shared" si="195"/>
        <v>0</v>
      </c>
      <c r="EF63" s="238">
        <f t="shared" si="196"/>
        <v>0</v>
      </c>
      <c r="EG63" s="239" t="str">
        <f>IFERROR(IF(EF63&gt;20*DS63,'Referencia Parámetros'!$D$20,IF(EF63&gt;10*DS63,'Referencia Parámetros'!$D$21,IF(EF63&gt;5*DS63,'Referencia Parámetros'!$D$22, IF(EF63&gt;1,'Referencia Parámetros'!$D$23,"NO APLICA")))),"")</f>
        <v/>
      </c>
      <c r="EH63" s="240" t="str">
        <f t="shared" si="130"/>
        <v/>
      </c>
      <c r="EI63" s="241">
        <f t="shared" si="131"/>
        <v>0</v>
      </c>
      <c r="EJ63" s="234">
        <f t="shared" si="197"/>
        <v>0</v>
      </c>
      <c r="EK63" s="234">
        <f t="shared" si="132"/>
        <v>0</v>
      </c>
      <c r="EL63" s="234">
        <f t="shared" si="198"/>
        <v>0</v>
      </c>
      <c r="EM63" s="242">
        <f t="shared" si="199"/>
        <v>0</v>
      </c>
      <c r="EO63" s="234">
        <f t="shared" si="200"/>
        <v>51</v>
      </c>
      <c r="EP63" s="235" t="str">
        <f t="shared" si="133"/>
        <v/>
      </c>
      <c r="EQ63" s="236" t="str">
        <f>IFERROR(+VLOOKUP(EP63,'Referencia Parámetros'!$A$2:$B$18,2),"")</f>
        <v/>
      </c>
      <c r="ER63" s="1"/>
      <c r="ES63" s="1"/>
      <c r="ET63" s="136" t="str">
        <f t="shared" si="262"/>
        <v>Completar</v>
      </c>
      <c r="EU63" s="134"/>
      <c r="EV63" s="134"/>
      <c r="EW63" s="134"/>
      <c r="EX63" s="136" t="str">
        <f t="shared" si="263"/>
        <v>Completar</v>
      </c>
      <c r="EY63" s="137" t="str">
        <f t="shared" si="264"/>
        <v>Completar</v>
      </c>
      <c r="EZ63" s="137" t="str">
        <f t="shared" si="265"/>
        <v>Completar</v>
      </c>
      <c r="FA63" s="135"/>
      <c r="FB63" s="136" t="str">
        <f t="shared" si="266"/>
        <v>Completar</v>
      </c>
      <c r="FC63" s="237">
        <f t="shared" si="201"/>
        <v>0</v>
      </c>
      <c r="FD63" s="238">
        <f t="shared" si="202"/>
        <v>0</v>
      </c>
      <c r="FE63" s="239" t="str">
        <f>IFERROR(IF(FD63&gt;20*EQ63,'Referencia Parámetros'!$D$20,IF(FD63&gt;10*EQ63,'Referencia Parámetros'!$D$21,IF(FD63&gt;5*EQ63,'Referencia Parámetros'!$D$22, IF(FD63&gt;1,'Referencia Parámetros'!$D$23,"NO APLICA")))),"")</f>
        <v/>
      </c>
      <c r="FF63" s="240" t="str">
        <f t="shared" si="135"/>
        <v/>
      </c>
      <c r="FG63" s="241">
        <f t="shared" si="136"/>
        <v>0</v>
      </c>
      <c r="FH63" s="234">
        <f t="shared" si="203"/>
        <v>0</v>
      </c>
      <c r="FI63" s="234">
        <f t="shared" si="137"/>
        <v>0</v>
      </c>
      <c r="FJ63" s="234">
        <f t="shared" si="204"/>
        <v>0</v>
      </c>
      <c r="FK63" s="242">
        <f t="shared" si="205"/>
        <v>0</v>
      </c>
      <c r="FM63" s="234">
        <f t="shared" si="206"/>
        <v>51</v>
      </c>
      <c r="FN63" s="235" t="str">
        <f t="shared" si="138"/>
        <v/>
      </c>
      <c r="FO63" s="236" t="str">
        <f>IFERROR(+VLOOKUP(FN63,'Referencia Parámetros'!$A$2:$B$18,2),"")</f>
        <v/>
      </c>
      <c r="FP63" s="1"/>
      <c r="FQ63" s="1"/>
      <c r="FR63" s="136" t="str">
        <f t="shared" si="267"/>
        <v>Completar</v>
      </c>
      <c r="FS63" s="134"/>
      <c r="FT63" s="134"/>
      <c r="FU63" s="134"/>
      <c r="FV63" s="136" t="str">
        <f t="shared" si="268"/>
        <v>Completar</v>
      </c>
      <c r="FW63" s="137" t="str">
        <f t="shared" si="269"/>
        <v>Completar</v>
      </c>
      <c r="FX63" s="137" t="str">
        <f t="shared" si="270"/>
        <v>Completar</v>
      </c>
      <c r="FY63" s="135"/>
      <c r="FZ63" s="136" t="str">
        <f t="shared" si="271"/>
        <v>Completar</v>
      </c>
      <c r="GA63" s="237">
        <f t="shared" si="207"/>
        <v>0</v>
      </c>
      <c r="GB63" s="238">
        <f t="shared" si="208"/>
        <v>0</v>
      </c>
      <c r="GC63" s="239" t="e">
        <f>IF(GB63&gt;20*FO63,'Referencia Parámetros'!$D$20,IF(GB63&gt;10*FO63,'Referencia Parámetros'!$D$21,IF(GB63&gt;5*FO63,'Referencia Parámetros'!$D$22, IF(GB63&gt;1,'Referencia Parámetros'!$D$23,"NO APLICA"))))</f>
        <v>#VALUE!</v>
      </c>
      <c r="GD63" s="240" t="e">
        <f t="shared" si="209"/>
        <v>#VALUE!</v>
      </c>
      <c r="GE63" s="241">
        <f t="shared" si="141"/>
        <v>0</v>
      </c>
      <c r="GF63" s="234">
        <f t="shared" si="210"/>
        <v>0</v>
      </c>
      <c r="GG63" s="234">
        <f t="shared" si="142"/>
        <v>0</v>
      </c>
      <c r="GH63" s="234">
        <f t="shared" si="211"/>
        <v>0</v>
      </c>
      <c r="GI63" s="242">
        <f t="shared" si="212"/>
        <v>0</v>
      </c>
      <c r="GK63" s="234">
        <f t="shared" si="213"/>
        <v>51</v>
      </c>
      <c r="GL63" s="235" t="str">
        <f t="shared" si="143"/>
        <v/>
      </c>
      <c r="GM63" s="236" t="str">
        <f>IFERROR(+VLOOKUP(GL63,'Referencia Parámetros'!$A$2:$B$18,2),"")</f>
        <v/>
      </c>
      <c r="GN63" s="1"/>
      <c r="GO63" s="1"/>
      <c r="GP63" s="136" t="str">
        <f t="shared" si="272"/>
        <v>Completar</v>
      </c>
      <c r="GQ63" s="134"/>
      <c r="GR63" s="134"/>
      <c r="GS63" s="134"/>
      <c r="GT63" s="136" t="str">
        <f t="shared" si="273"/>
        <v>Completar</v>
      </c>
      <c r="GU63" s="137" t="str">
        <f t="shared" si="274"/>
        <v>Completar</v>
      </c>
      <c r="GV63" s="137" t="str">
        <f t="shared" si="275"/>
        <v>Completar</v>
      </c>
      <c r="GW63" s="135"/>
      <c r="GX63" s="136" t="str">
        <f t="shared" si="276"/>
        <v>Completar</v>
      </c>
      <c r="GY63" s="237">
        <f t="shared" si="214"/>
        <v>0</v>
      </c>
      <c r="GZ63" s="238">
        <f t="shared" si="215"/>
        <v>0</v>
      </c>
      <c r="HA63" s="239" t="str">
        <f>IFERROR(IF(GZ63&gt;20*GM63,'Referencia Parámetros'!$D$20,IF(GZ63&gt;10*GM63,'Referencia Parámetros'!$D$21,IF(GZ63&gt;5*GM63,'Referencia Parámetros'!$D$22, IF(GZ63&gt;1,'Referencia Parámetros'!$D$23,"NO APLICA")))),"")</f>
        <v/>
      </c>
      <c r="HB63" s="240" t="str">
        <f t="shared" si="145"/>
        <v/>
      </c>
      <c r="HC63" s="241">
        <f t="shared" si="146"/>
        <v>0</v>
      </c>
      <c r="HD63" s="234">
        <f t="shared" si="216"/>
        <v>0</v>
      </c>
      <c r="HE63" s="234">
        <f t="shared" si="147"/>
        <v>0</v>
      </c>
      <c r="HF63" s="234">
        <f t="shared" si="217"/>
        <v>0</v>
      </c>
      <c r="HG63" s="242">
        <f t="shared" si="218"/>
        <v>0</v>
      </c>
      <c r="HI63" s="234">
        <f t="shared" si="219"/>
        <v>51</v>
      </c>
      <c r="HJ63" s="235" t="str">
        <f t="shared" si="148"/>
        <v/>
      </c>
      <c r="HK63" s="236" t="str">
        <f>IFERROR(+VLOOKUP(HJ63,'Referencia Parámetros'!$A$2:$B$18,2),"")</f>
        <v/>
      </c>
      <c r="HL63" s="1"/>
      <c r="HM63" s="1"/>
      <c r="HN63" s="136" t="str">
        <f t="shared" si="277"/>
        <v>Completar</v>
      </c>
      <c r="HO63" s="134"/>
      <c r="HP63" s="134"/>
      <c r="HQ63" s="134"/>
      <c r="HR63" s="136" t="str">
        <f t="shared" si="278"/>
        <v>Completar</v>
      </c>
      <c r="HS63" s="137" t="str">
        <f t="shared" si="279"/>
        <v>Completar</v>
      </c>
      <c r="HT63" s="137" t="str">
        <f t="shared" si="280"/>
        <v>Completar</v>
      </c>
      <c r="HU63" s="135"/>
      <c r="HV63" s="136" t="str">
        <f t="shared" si="281"/>
        <v>Completar</v>
      </c>
      <c r="HW63" s="237">
        <f t="shared" si="220"/>
        <v>0</v>
      </c>
      <c r="HX63" s="238">
        <f t="shared" si="221"/>
        <v>0</v>
      </c>
      <c r="HY63" s="239" t="str">
        <f>IFERROR(IF(HX63&gt;20*HK63,'Referencia Parámetros'!$D$20,IF(HX63&gt;10*HK63,'Referencia Parámetros'!$D$21,IF(HX63&gt;5*HK63,'Referencia Parámetros'!$D$22, IF(HX63&gt;1,'Referencia Parámetros'!$D$23,"NO APLICA")))),"")</f>
        <v/>
      </c>
      <c r="HZ63" s="240" t="str">
        <f t="shared" si="150"/>
        <v/>
      </c>
      <c r="IA63" s="241">
        <f t="shared" si="151"/>
        <v>0</v>
      </c>
      <c r="IB63" s="234">
        <f t="shared" si="222"/>
        <v>0</v>
      </c>
      <c r="IC63" s="234">
        <f t="shared" si="152"/>
        <v>0</v>
      </c>
      <c r="ID63" s="234">
        <f t="shared" si="223"/>
        <v>0</v>
      </c>
      <c r="IE63" s="242">
        <f t="shared" si="224"/>
        <v>0</v>
      </c>
      <c r="IG63" s="234">
        <f t="shared" si="225"/>
        <v>51</v>
      </c>
      <c r="IH63" s="235" t="str">
        <f t="shared" si="153"/>
        <v/>
      </c>
      <c r="II63" s="236" t="str">
        <f>IFERROR(+VLOOKUP(IH63,'Referencia Parámetros'!$A$2:$B$18,2),"")</f>
        <v/>
      </c>
      <c r="IJ63" s="1"/>
      <c r="IK63" s="1"/>
      <c r="IL63" s="136" t="str">
        <f t="shared" si="282"/>
        <v>Completar</v>
      </c>
      <c r="IM63" s="134"/>
      <c r="IN63" s="134"/>
      <c r="IO63" s="134"/>
      <c r="IP63" s="136" t="str">
        <f t="shared" si="283"/>
        <v>Completar</v>
      </c>
      <c r="IQ63" s="137" t="str">
        <f t="shared" si="284"/>
        <v>Completar</v>
      </c>
      <c r="IR63" s="137" t="str">
        <f t="shared" si="285"/>
        <v>Completar</v>
      </c>
      <c r="IS63" s="135"/>
      <c r="IT63" s="136" t="str">
        <f t="shared" si="286"/>
        <v>Completar</v>
      </c>
      <c r="IU63" s="237">
        <f t="shared" si="226"/>
        <v>0</v>
      </c>
      <c r="IV63" s="238">
        <f t="shared" si="227"/>
        <v>0</v>
      </c>
      <c r="IW63" s="239" t="str">
        <f>IFERROR(IF(IV63&gt;20*II63,'Referencia Parámetros'!$D$20,IF(IV63&gt;10*II63,'Referencia Parámetros'!$D$21,IF(IV63&gt;5*II63,'Referencia Parámetros'!$D$22, IF(IV63&gt;1,'Referencia Parámetros'!$D$23,"NO APLICA")))),"")</f>
        <v/>
      </c>
      <c r="IX63" s="240" t="str">
        <f t="shared" si="155"/>
        <v/>
      </c>
      <c r="IY63" s="241">
        <f t="shared" si="156"/>
        <v>0</v>
      </c>
      <c r="IZ63" s="234">
        <f t="shared" si="228"/>
        <v>0</v>
      </c>
      <c r="JA63" s="234">
        <f t="shared" si="157"/>
        <v>0</v>
      </c>
      <c r="JB63" s="234">
        <f t="shared" si="229"/>
        <v>0</v>
      </c>
      <c r="JC63" s="242">
        <f t="shared" si="230"/>
        <v>0</v>
      </c>
      <c r="JD63" s="198"/>
      <c r="JE63" s="234">
        <f t="shared" si="231"/>
        <v>51</v>
      </c>
      <c r="JF63" s="235" t="str">
        <f t="shared" si="158"/>
        <v/>
      </c>
      <c r="JG63" s="236" t="str">
        <f>IFERROR(+VLOOKUP(JF63,'Referencia Parámetros'!$A$2:$B$18,2),"")</f>
        <v/>
      </c>
      <c r="JH63" s="1"/>
      <c r="JI63" s="1"/>
      <c r="JJ63" s="136" t="str">
        <f t="shared" si="287"/>
        <v>Completar</v>
      </c>
      <c r="JK63" s="134"/>
      <c r="JL63" s="134"/>
      <c r="JM63" s="134"/>
      <c r="JN63" s="136" t="str">
        <f t="shared" si="288"/>
        <v>Completar</v>
      </c>
      <c r="JO63" s="137" t="str">
        <f t="shared" si="289"/>
        <v>Completar</v>
      </c>
      <c r="JP63" s="137" t="str">
        <f t="shared" si="290"/>
        <v>Completar</v>
      </c>
      <c r="JQ63" s="135"/>
      <c r="JR63" s="136" t="str">
        <f t="shared" si="291"/>
        <v>Completar</v>
      </c>
      <c r="JS63" s="237">
        <f t="shared" si="232"/>
        <v>0</v>
      </c>
      <c r="JT63" s="238">
        <f t="shared" si="233"/>
        <v>0</v>
      </c>
      <c r="JU63" s="239" t="str">
        <f>IFERROR(IF(JT63&gt;20*JG63,'Referencia Parámetros'!$D$20,IF(JT63&gt;10*JG63,'Referencia Parámetros'!$D$21,IF(JT63&gt;5*JG63,'Referencia Parámetros'!$D$22, IF(JT63&gt;1,'Referencia Parámetros'!$D$23,"NO APLICA")))),"")</f>
        <v/>
      </c>
      <c r="JV63" s="240" t="str">
        <f t="shared" si="160"/>
        <v/>
      </c>
      <c r="JW63" s="241">
        <f t="shared" si="161"/>
        <v>0</v>
      </c>
      <c r="JX63" s="234">
        <f t="shared" si="234"/>
        <v>0</v>
      </c>
      <c r="JY63" s="234">
        <f t="shared" si="162"/>
        <v>0</v>
      </c>
      <c r="JZ63" s="234">
        <f t="shared" si="235"/>
        <v>0</v>
      </c>
      <c r="KA63" s="242">
        <f t="shared" si="236"/>
        <v>0</v>
      </c>
      <c r="LN63" s="244">
        <v>2</v>
      </c>
    </row>
    <row r="64" spans="1:326" x14ac:dyDescent="0.25">
      <c r="A64" s="234">
        <f t="shared" si="163"/>
        <v>52</v>
      </c>
      <c r="B64" s="235" t="str">
        <f t="shared" si="164"/>
        <v/>
      </c>
      <c r="C64" s="236" t="str">
        <f>+IFERROR(VLOOKUP(B64,'Referencia Parámetros'!$A$2:$B$18,2),"")</f>
        <v/>
      </c>
      <c r="D64" s="1"/>
      <c r="E64" s="1"/>
      <c r="F64" s="136" t="str">
        <f>IFERROR(+VLOOKUP(D64,'Año 2'!JH$13:JJ$112,3,FALSE),"Completar")</f>
        <v>Completar</v>
      </c>
      <c r="G64" s="134"/>
      <c r="H64" s="134"/>
      <c r="I64" s="134"/>
      <c r="J64" s="136" t="str">
        <f>+IFERROR(VLOOKUP(D64,'Año 2'!JH$13:JR$112,7,0),"Completar")</f>
        <v>Completar</v>
      </c>
      <c r="K64" s="137" t="str">
        <f>IFERROR(VLOOKUP(D64,'Año 2'!JH$13:JR$112,8,FALSE),"Completar")</f>
        <v>Completar</v>
      </c>
      <c r="L64" s="137" t="str">
        <f>IFERROR(VLOOKUP(D64,'Año 2'!JH$13:JR$112,9,FALSE),"Completar")</f>
        <v>Completar</v>
      </c>
      <c r="M64" s="135"/>
      <c r="N64" s="136" t="str">
        <f>IFERROR(VLOOKUP(D64,'Año 2'!JH$13:JR$112,11,FALSE),"Completar")</f>
        <v>Completar</v>
      </c>
      <c r="O64" s="237">
        <f t="shared" si="165"/>
        <v>0</v>
      </c>
      <c r="P64" s="238">
        <f t="shared" si="166"/>
        <v>0</v>
      </c>
      <c r="Q64" s="239" t="str">
        <f>IFERROR(IF(P64&gt;20*C64,'Referencia Parámetros'!$D$20,IF(P64&gt;10*C64,'Referencia Parámetros'!$D$21,IF(P64&gt;5*C64,'Referencia Parámetros'!$D$22, IF(P64&gt;1,'Referencia Parámetros'!$D$23,"NO APLICA")))),"")</f>
        <v/>
      </c>
      <c r="R64" s="240" t="str">
        <f t="shared" si="105"/>
        <v/>
      </c>
      <c r="S64" s="241">
        <f t="shared" si="106"/>
        <v>0</v>
      </c>
      <c r="T64" s="234">
        <f t="shared" si="167"/>
        <v>0</v>
      </c>
      <c r="U64" s="234">
        <f t="shared" si="107"/>
        <v>0</v>
      </c>
      <c r="V64" s="234">
        <f t="shared" si="168"/>
        <v>0</v>
      </c>
      <c r="W64" s="242">
        <f t="shared" si="169"/>
        <v>0</v>
      </c>
      <c r="Y64" s="234">
        <f t="shared" si="170"/>
        <v>52</v>
      </c>
      <c r="Z64" s="235" t="str">
        <f t="shared" si="108"/>
        <v/>
      </c>
      <c r="AA64" s="236" t="str">
        <f>IFERROR(+VLOOKUP(Z64,'Referencia Parámetros'!$A$2:$B$18,2),"")</f>
        <v/>
      </c>
      <c r="AB64" s="1"/>
      <c r="AC64" s="1"/>
      <c r="AD64" s="136" t="str">
        <f t="shared" si="237"/>
        <v>Completar</v>
      </c>
      <c r="AE64" s="134"/>
      <c r="AF64" s="134"/>
      <c r="AG64" s="134"/>
      <c r="AH64" s="136" t="str">
        <f t="shared" si="238"/>
        <v>Completar</v>
      </c>
      <c r="AI64" s="137" t="str">
        <f t="shared" si="239"/>
        <v>Completar</v>
      </c>
      <c r="AJ64" s="137" t="str">
        <f t="shared" si="240"/>
        <v>Completar</v>
      </c>
      <c r="AK64" s="135"/>
      <c r="AL64" s="136" t="str">
        <f t="shared" si="241"/>
        <v>Completar</v>
      </c>
      <c r="AM64" s="237">
        <f t="shared" si="171"/>
        <v>0</v>
      </c>
      <c r="AN64" s="238">
        <f t="shared" si="172"/>
        <v>0</v>
      </c>
      <c r="AO64" s="239" t="str">
        <f>IFERROR(IF(AN64&gt;20*AA64,'Referencia Parámetros'!$D$20,IF(AN64&gt;10*AA64,'Referencia Parámetros'!$D$21,IF(AN64&gt;5*AA64,'Referencia Parámetros'!$D$22, IF(AN64&gt;1,'Referencia Parámetros'!$D$23,"NO APLICA")))),"")</f>
        <v/>
      </c>
      <c r="AP64" s="240" t="str">
        <f t="shared" si="110"/>
        <v/>
      </c>
      <c r="AQ64" s="241">
        <f t="shared" si="111"/>
        <v>0</v>
      </c>
      <c r="AR64" s="234">
        <f t="shared" si="173"/>
        <v>0</v>
      </c>
      <c r="AS64" s="234">
        <f t="shared" si="112"/>
        <v>0</v>
      </c>
      <c r="AT64" s="234">
        <f t="shared" si="174"/>
        <v>0</v>
      </c>
      <c r="AU64" s="242">
        <f t="shared" si="175"/>
        <v>0</v>
      </c>
      <c r="AW64" s="234">
        <f t="shared" si="176"/>
        <v>52</v>
      </c>
      <c r="AX64" s="235" t="str">
        <f t="shared" si="113"/>
        <v/>
      </c>
      <c r="AY64" s="236" t="str">
        <f>IFERROR(+VLOOKUP(AX64,'Referencia Parámetros'!$A$2:$B$18,2),"")</f>
        <v/>
      </c>
      <c r="AZ64" s="1"/>
      <c r="BA64" s="1"/>
      <c r="BB64" s="136" t="str">
        <f t="shared" si="242"/>
        <v>Completar</v>
      </c>
      <c r="BC64" s="134"/>
      <c r="BD64" s="134"/>
      <c r="BE64" s="134"/>
      <c r="BF64" s="136" t="str">
        <f t="shared" si="243"/>
        <v>Completar</v>
      </c>
      <c r="BG64" s="137" t="str">
        <f t="shared" si="244"/>
        <v>Completar</v>
      </c>
      <c r="BH64" s="137" t="str">
        <f t="shared" si="245"/>
        <v>Completar</v>
      </c>
      <c r="BI64" s="135"/>
      <c r="BJ64" s="136" t="str">
        <f t="shared" si="246"/>
        <v>Completar</v>
      </c>
      <c r="BK64" s="237">
        <f t="shared" si="177"/>
        <v>0</v>
      </c>
      <c r="BL64" s="238">
        <f t="shared" si="178"/>
        <v>0</v>
      </c>
      <c r="BM64" s="239" t="str">
        <f>IFERROR(IF(BL64&gt;20*AY64,'Referencia Parámetros'!$D$20,IF(BL64&gt;10*AY64,'Referencia Parámetros'!$D$21,IF(BL64&gt;5*AY64,'Referencia Parámetros'!$D$22, IF(BL64&gt;1,'Referencia Parámetros'!$D$23,"NO APLICA")))),"")</f>
        <v/>
      </c>
      <c r="BN64" s="240" t="str">
        <f t="shared" si="115"/>
        <v/>
      </c>
      <c r="BO64" s="241">
        <f t="shared" si="116"/>
        <v>0</v>
      </c>
      <c r="BP64" s="234">
        <f t="shared" si="179"/>
        <v>0</v>
      </c>
      <c r="BQ64" s="234">
        <f t="shared" si="117"/>
        <v>0</v>
      </c>
      <c r="BR64" s="234">
        <f t="shared" si="180"/>
        <v>0</v>
      </c>
      <c r="BS64" s="242">
        <f t="shared" si="181"/>
        <v>0</v>
      </c>
      <c r="BU64" s="234">
        <f t="shared" si="182"/>
        <v>52</v>
      </c>
      <c r="BV64" s="235" t="str">
        <f t="shared" si="118"/>
        <v/>
      </c>
      <c r="BW64" s="236" t="str">
        <f>IFERROR(+VLOOKUP(BV64,'Referencia Parámetros'!$A$2:$B$18,2),"")</f>
        <v/>
      </c>
      <c r="BX64" s="1"/>
      <c r="BY64" s="1"/>
      <c r="BZ64" s="136" t="str">
        <f t="shared" si="247"/>
        <v>Completar</v>
      </c>
      <c r="CA64" s="134"/>
      <c r="CB64" s="134"/>
      <c r="CC64" s="134"/>
      <c r="CD64" s="136" t="str">
        <f t="shared" si="248"/>
        <v>Completar</v>
      </c>
      <c r="CE64" s="137" t="str">
        <f t="shared" si="249"/>
        <v>Completar</v>
      </c>
      <c r="CF64" s="137" t="str">
        <f t="shared" si="250"/>
        <v>Completar</v>
      </c>
      <c r="CG64" s="135"/>
      <c r="CH64" s="136" t="str">
        <f t="shared" si="251"/>
        <v>Completar</v>
      </c>
      <c r="CI64" s="237">
        <f t="shared" si="183"/>
        <v>0</v>
      </c>
      <c r="CJ64" s="238">
        <f t="shared" si="184"/>
        <v>0</v>
      </c>
      <c r="CK64" s="239" t="str">
        <f>IFERROR(IF(CJ64&gt;20*BW64,'Referencia Parámetros'!$D$20,IF(CJ64&gt;10*BW64,'Referencia Parámetros'!$D$21,IF(CJ64&gt;5*BW64,'Referencia Parámetros'!$D$22, IF(CJ64&gt;1,'Referencia Parámetros'!$D$23,"NO APLICA")))),"")</f>
        <v/>
      </c>
      <c r="CL64" s="240" t="str">
        <f t="shared" si="120"/>
        <v/>
      </c>
      <c r="CM64" s="241">
        <f t="shared" si="121"/>
        <v>0</v>
      </c>
      <c r="CN64" s="234">
        <f t="shared" si="185"/>
        <v>0</v>
      </c>
      <c r="CO64" s="234">
        <f t="shared" si="122"/>
        <v>0</v>
      </c>
      <c r="CP64" s="234">
        <f t="shared" si="186"/>
        <v>0</v>
      </c>
      <c r="CQ64" s="242">
        <f t="shared" si="187"/>
        <v>0</v>
      </c>
      <c r="CS64" s="234">
        <f t="shared" si="188"/>
        <v>52</v>
      </c>
      <c r="CT64" s="235" t="str">
        <f t="shared" si="123"/>
        <v/>
      </c>
      <c r="CU64" s="236" t="str">
        <f>IFERROR(+VLOOKUP(CT64,'Referencia Parámetros'!$A$2:$B$18,2),"")</f>
        <v/>
      </c>
      <c r="CV64" s="1"/>
      <c r="CW64" s="1"/>
      <c r="CX64" s="136" t="str">
        <f t="shared" si="252"/>
        <v>Completar</v>
      </c>
      <c r="CY64" s="134"/>
      <c r="CZ64" s="134"/>
      <c r="DA64" s="134"/>
      <c r="DB64" s="136" t="str">
        <f t="shared" si="253"/>
        <v>Completar</v>
      </c>
      <c r="DC64" s="137" t="str">
        <f t="shared" si="254"/>
        <v>Completar</v>
      </c>
      <c r="DD64" s="137" t="str">
        <f t="shared" si="255"/>
        <v>Completar</v>
      </c>
      <c r="DE64" s="135"/>
      <c r="DF64" s="136" t="str">
        <f t="shared" si="256"/>
        <v>Completar</v>
      </c>
      <c r="DG64" s="237">
        <f t="shared" si="189"/>
        <v>0</v>
      </c>
      <c r="DH64" s="238">
        <f t="shared" si="190"/>
        <v>0</v>
      </c>
      <c r="DI64" s="239" t="str">
        <f>IFERROR(IF(DH64&gt;20*CU64,'Referencia Parámetros'!$D$20,IF(DH64&gt;10*CU64,'Referencia Parámetros'!$D$21,IF(DH64&gt;5*CU64,'Referencia Parámetros'!$D$22, IF(DH64&gt;1,'Referencia Parámetros'!$D$23,"NO APLICA")))),"")</f>
        <v/>
      </c>
      <c r="DJ64" s="240" t="str">
        <f t="shared" si="125"/>
        <v/>
      </c>
      <c r="DK64" s="241">
        <f t="shared" si="126"/>
        <v>0</v>
      </c>
      <c r="DL64" s="234">
        <f t="shared" si="191"/>
        <v>0</v>
      </c>
      <c r="DM64" s="234">
        <f t="shared" si="127"/>
        <v>0</v>
      </c>
      <c r="DN64" s="234">
        <f t="shared" si="192"/>
        <v>0</v>
      </c>
      <c r="DO64" s="242">
        <f t="shared" si="193"/>
        <v>0</v>
      </c>
      <c r="DQ64" s="234">
        <f t="shared" si="194"/>
        <v>52</v>
      </c>
      <c r="DR64" s="235" t="str">
        <f t="shared" si="128"/>
        <v/>
      </c>
      <c r="DS64" s="236" t="str">
        <f>IFERROR(+VLOOKUP(DR64,'Referencia Parámetros'!$A$2:$B$18,2),"")</f>
        <v/>
      </c>
      <c r="DT64" s="1"/>
      <c r="DU64" s="1"/>
      <c r="DV64" s="136" t="str">
        <f t="shared" si="257"/>
        <v>Completar</v>
      </c>
      <c r="DW64" s="134"/>
      <c r="DX64" s="134"/>
      <c r="DY64" s="134"/>
      <c r="DZ64" s="136" t="str">
        <f t="shared" si="258"/>
        <v>Completar</v>
      </c>
      <c r="EA64" s="137" t="str">
        <f t="shared" si="259"/>
        <v>Completar</v>
      </c>
      <c r="EB64" s="137" t="str">
        <f t="shared" si="260"/>
        <v>Completar</v>
      </c>
      <c r="EC64" s="135"/>
      <c r="ED64" s="136" t="str">
        <f t="shared" si="261"/>
        <v>Completar</v>
      </c>
      <c r="EE64" s="237">
        <f t="shared" si="195"/>
        <v>0</v>
      </c>
      <c r="EF64" s="238">
        <f t="shared" si="196"/>
        <v>0</v>
      </c>
      <c r="EG64" s="239" t="str">
        <f>IFERROR(IF(EF64&gt;20*DS64,'Referencia Parámetros'!$D$20,IF(EF64&gt;10*DS64,'Referencia Parámetros'!$D$21,IF(EF64&gt;5*DS64,'Referencia Parámetros'!$D$22, IF(EF64&gt;1,'Referencia Parámetros'!$D$23,"NO APLICA")))),"")</f>
        <v/>
      </c>
      <c r="EH64" s="240" t="str">
        <f t="shared" si="130"/>
        <v/>
      </c>
      <c r="EI64" s="241">
        <f t="shared" si="131"/>
        <v>0</v>
      </c>
      <c r="EJ64" s="234">
        <f t="shared" si="197"/>
        <v>0</v>
      </c>
      <c r="EK64" s="234">
        <f t="shared" si="132"/>
        <v>0</v>
      </c>
      <c r="EL64" s="234">
        <f t="shared" si="198"/>
        <v>0</v>
      </c>
      <c r="EM64" s="242">
        <f t="shared" si="199"/>
        <v>0</v>
      </c>
      <c r="EO64" s="234">
        <f t="shared" si="200"/>
        <v>52</v>
      </c>
      <c r="EP64" s="235" t="str">
        <f t="shared" si="133"/>
        <v/>
      </c>
      <c r="EQ64" s="236" t="str">
        <f>IFERROR(+VLOOKUP(EP64,'Referencia Parámetros'!$A$2:$B$18,2),"")</f>
        <v/>
      </c>
      <c r="ER64" s="1"/>
      <c r="ES64" s="1"/>
      <c r="ET64" s="136" t="str">
        <f t="shared" si="262"/>
        <v>Completar</v>
      </c>
      <c r="EU64" s="134"/>
      <c r="EV64" s="134"/>
      <c r="EW64" s="134"/>
      <c r="EX64" s="136" t="str">
        <f t="shared" si="263"/>
        <v>Completar</v>
      </c>
      <c r="EY64" s="137" t="str">
        <f t="shared" si="264"/>
        <v>Completar</v>
      </c>
      <c r="EZ64" s="137" t="str">
        <f t="shared" si="265"/>
        <v>Completar</v>
      </c>
      <c r="FA64" s="135"/>
      <c r="FB64" s="136" t="str">
        <f t="shared" si="266"/>
        <v>Completar</v>
      </c>
      <c r="FC64" s="237">
        <f t="shared" si="201"/>
        <v>0</v>
      </c>
      <c r="FD64" s="238">
        <f t="shared" si="202"/>
        <v>0</v>
      </c>
      <c r="FE64" s="239" t="str">
        <f>IFERROR(IF(FD64&gt;20*EQ64,'Referencia Parámetros'!$D$20,IF(FD64&gt;10*EQ64,'Referencia Parámetros'!$D$21,IF(FD64&gt;5*EQ64,'Referencia Parámetros'!$D$22, IF(FD64&gt;1,'Referencia Parámetros'!$D$23,"NO APLICA")))),"")</f>
        <v/>
      </c>
      <c r="FF64" s="240" t="str">
        <f t="shared" si="135"/>
        <v/>
      </c>
      <c r="FG64" s="241">
        <f t="shared" si="136"/>
        <v>0</v>
      </c>
      <c r="FH64" s="234">
        <f t="shared" si="203"/>
        <v>0</v>
      </c>
      <c r="FI64" s="234">
        <f t="shared" si="137"/>
        <v>0</v>
      </c>
      <c r="FJ64" s="234">
        <f t="shared" si="204"/>
        <v>0</v>
      </c>
      <c r="FK64" s="242">
        <f t="shared" si="205"/>
        <v>0</v>
      </c>
      <c r="FM64" s="234">
        <f t="shared" si="206"/>
        <v>52</v>
      </c>
      <c r="FN64" s="235" t="str">
        <f t="shared" si="138"/>
        <v/>
      </c>
      <c r="FO64" s="236" t="str">
        <f>IFERROR(+VLOOKUP(FN64,'Referencia Parámetros'!$A$2:$B$18,2),"")</f>
        <v/>
      </c>
      <c r="FP64" s="1"/>
      <c r="FQ64" s="1"/>
      <c r="FR64" s="136" t="str">
        <f t="shared" si="267"/>
        <v>Completar</v>
      </c>
      <c r="FS64" s="134"/>
      <c r="FT64" s="134"/>
      <c r="FU64" s="134"/>
      <c r="FV64" s="136" t="str">
        <f t="shared" si="268"/>
        <v>Completar</v>
      </c>
      <c r="FW64" s="137" t="str">
        <f t="shared" si="269"/>
        <v>Completar</v>
      </c>
      <c r="FX64" s="137" t="str">
        <f t="shared" si="270"/>
        <v>Completar</v>
      </c>
      <c r="FY64" s="135"/>
      <c r="FZ64" s="136" t="str">
        <f t="shared" si="271"/>
        <v>Completar</v>
      </c>
      <c r="GA64" s="237">
        <f t="shared" si="207"/>
        <v>0</v>
      </c>
      <c r="GB64" s="238">
        <f t="shared" si="208"/>
        <v>0</v>
      </c>
      <c r="GC64" s="239" t="e">
        <f>IF(GB64&gt;20*FO64,'Referencia Parámetros'!$D$20,IF(GB64&gt;10*FO64,'Referencia Parámetros'!$D$21,IF(GB64&gt;5*FO64,'Referencia Parámetros'!$D$22, IF(GB64&gt;1,'Referencia Parámetros'!$D$23,"NO APLICA"))))</f>
        <v>#VALUE!</v>
      </c>
      <c r="GD64" s="240" t="e">
        <f t="shared" si="209"/>
        <v>#VALUE!</v>
      </c>
      <c r="GE64" s="241">
        <f t="shared" si="141"/>
        <v>0</v>
      </c>
      <c r="GF64" s="234">
        <f t="shared" si="210"/>
        <v>0</v>
      </c>
      <c r="GG64" s="234">
        <f t="shared" si="142"/>
        <v>0</v>
      </c>
      <c r="GH64" s="234">
        <f t="shared" si="211"/>
        <v>0</v>
      </c>
      <c r="GI64" s="242">
        <f t="shared" si="212"/>
        <v>0</v>
      </c>
      <c r="GK64" s="234">
        <f t="shared" si="213"/>
        <v>52</v>
      </c>
      <c r="GL64" s="235" t="str">
        <f t="shared" si="143"/>
        <v/>
      </c>
      <c r="GM64" s="236" t="str">
        <f>IFERROR(+VLOOKUP(GL64,'Referencia Parámetros'!$A$2:$B$18,2),"")</f>
        <v/>
      </c>
      <c r="GN64" s="1"/>
      <c r="GO64" s="1"/>
      <c r="GP64" s="136" t="str">
        <f t="shared" si="272"/>
        <v>Completar</v>
      </c>
      <c r="GQ64" s="134"/>
      <c r="GR64" s="134"/>
      <c r="GS64" s="134"/>
      <c r="GT64" s="136" t="str">
        <f t="shared" si="273"/>
        <v>Completar</v>
      </c>
      <c r="GU64" s="137" t="str">
        <f t="shared" si="274"/>
        <v>Completar</v>
      </c>
      <c r="GV64" s="137" t="str">
        <f t="shared" si="275"/>
        <v>Completar</v>
      </c>
      <c r="GW64" s="135"/>
      <c r="GX64" s="136" t="str">
        <f t="shared" si="276"/>
        <v>Completar</v>
      </c>
      <c r="GY64" s="237">
        <f t="shared" si="214"/>
        <v>0</v>
      </c>
      <c r="GZ64" s="238">
        <f t="shared" si="215"/>
        <v>0</v>
      </c>
      <c r="HA64" s="239" t="str">
        <f>IFERROR(IF(GZ64&gt;20*GM64,'Referencia Parámetros'!$D$20,IF(GZ64&gt;10*GM64,'Referencia Parámetros'!$D$21,IF(GZ64&gt;5*GM64,'Referencia Parámetros'!$D$22, IF(GZ64&gt;1,'Referencia Parámetros'!$D$23,"NO APLICA")))),"")</f>
        <v/>
      </c>
      <c r="HB64" s="240" t="str">
        <f t="shared" si="145"/>
        <v/>
      </c>
      <c r="HC64" s="241">
        <f t="shared" si="146"/>
        <v>0</v>
      </c>
      <c r="HD64" s="234">
        <f t="shared" si="216"/>
        <v>0</v>
      </c>
      <c r="HE64" s="234">
        <f t="shared" si="147"/>
        <v>0</v>
      </c>
      <c r="HF64" s="234">
        <f t="shared" si="217"/>
        <v>0</v>
      </c>
      <c r="HG64" s="242">
        <f t="shared" si="218"/>
        <v>0</v>
      </c>
      <c r="HI64" s="234">
        <f t="shared" si="219"/>
        <v>52</v>
      </c>
      <c r="HJ64" s="235" t="str">
        <f t="shared" si="148"/>
        <v/>
      </c>
      <c r="HK64" s="236" t="str">
        <f>IFERROR(+VLOOKUP(HJ64,'Referencia Parámetros'!$A$2:$B$18,2),"")</f>
        <v/>
      </c>
      <c r="HL64" s="1"/>
      <c r="HM64" s="1"/>
      <c r="HN64" s="136" t="str">
        <f t="shared" si="277"/>
        <v>Completar</v>
      </c>
      <c r="HO64" s="134"/>
      <c r="HP64" s="134"/>
      <c r="HQ64" s="134"/>
      <c r="HR64" s="136" t="str">
        <f t="shared" si="278"/>
        <v>Completar</v>
      </c>
      <c r="HS64" s="137" t="str">
        <f t="shared" si="279"/>
        <v>Completar</v>
      </c>
      <c r="HT64" s="137" t="str">
        <f t="shared" si="280"/>
        <v>Completar</v>
      </c>
      <c r="HU64" s="135"/>
      <c r="HV64" s="136" t="str">
        <f t="shared" si="281"/>
        <v>Completar</v>
      </c>
      <c r="HW64" s="237">
        <f t="shared" si="220"/>
        <v>0</v>
      </c>
      <c r="HX64" s="238">
        <f t="shared" si="221"/>
        <v>0</v>
      </c>
      <c r="HY64" s="239" t="str">
        <f>IFERROR(IF(HX64&gt;20*HK64,'Referencia Parámetros'!$D$20,IF(HX64&gt;10*HK64,'Referencia Parámetros'!$D$21,IF(HX64&gt;5*HK64,'Referencia Parámetros'!$D$22, IF(HX64&gt;1,'Referencia Parámetros'!$D$23,"NO APLICA")))),"")</f>
        <v/>
      </c>
      <c r="HZ64" s="240" t="str">
        <f t="shared" si="150"/>
        <v/>
      </c>
      <c r="IA64" s="241">
        <f t="shared" si="151"/>
        <v>0</v>
      </c>
      <c r="IB64" s="234">
        <f t="shared" si="222"/>
        <v>0</v>
      </c>
      <c r="IC64" s="234">
        <f t="shared" si="152"/>
        <v>0</v>
      </c>
      <c r="ID64" s="234">
        <f t="shared" si="223"/>
        <v>0</v>
      </c>
      <c r="IE64" s="242">
        <f t="shared" si="224"/>
        <v>0</v>
      </c>
      <c r="IG64" s="234">
        <f t="shared" si="225"/>
        <v>52</v>
      </c>
      <c r="IH64" s="235" t="str">
        <f t="shared" si="153"/>
        <v/>
      </c>
      <c r="II64" s="236" t="str">
        <f>IFERROR(+VLOOKUP(IH64,'Referencia Parámetros'!$A$2:$B$18,2),"")</f>
        <v/>
      </c>
      <c r="IJ64" s="1"/>
      <c r="IK64" s="1"/>
      <c r="IL64" s="136" t="str">
        <f t="shared" si="282"/>
        <v>Completar</v>
      </c>
      <c r="IM64" s="134"/>
      <c r="IN64" s="134"/>
      <c r="IO64" s="134"/>
      <c r="IP64" s="136" t="str">
        <f t="shared" si="283"/>
        <v>Completar</v>
      </c>
      <c r="IQ64" s="137" t="str">
        <f t="shared" si="284"/>
        <v>Completar</v>
      </c>
      <c r="IR64" s="137" t="str">
        <f t="shared" si="285"/>
        <v>Completar</v>
      </c>
      <c r="IS64" s="135"/>
      <c r="IT64" s="136" t="str">
        <f t="shared" si="286"/>
        <v>Completar</v>
      </c>
      <c r="IU64" s="237">
        <f t="shared" si="226"/>
        <v>0</v>
      </c>
      <c r="IV64" s="238">
        <f t="shared" si="227"/>
        <v>0</v>
      </c>
      <c r="IW64" s="239" t="str">
        <f>IFERROR(IF(IV64&gt;20*II64,'Referencia Parámetros'!$D$20,IF(IV64&gt;10*II64,'Referencia Parámetros'!$D$21,IF(IV64&gt;5*II64,'Referencia Parámetros'!$D$22, IF(IV64&gt;1,'Referencia Parámetros'!$D$23,"NO APLICA")))),"")</f>
        <v/>
      </c>
      <c r="IX64" s="240" t="str">
        <f t="shared" si="155"/>
        <v/>
      </c>
      <c r="IY64" s="241">
        <f t="shared" si="156"/>
        <v>0</v>
      </c>
      <c r="IZ64" s="234">
        <f t="shared" si="228"/>
        <v>0</v>
      </c>
      <c r="JA64" s="234">
        <f t="shared" si="157"/>
        <v>0</v>
      </c>
      <c r="JB64" s="234">
        <f t="shared" si="229"/>
        <v>0</v>
      </c>
      <c r="JC64" s="242">
        <f t="shared" si="230"/>
        <v>0</v>
      </c>
      <c r="JD64" s="198"/>
      <c r="JE64" s="234">
        <f t="shared" si="231"/>
        <v>52</v>
      </c>
      <c r="JF64" s="235" t="str">
        <f t="shared" si="158"/>
        <v/>
      </c>
      <c r="JG64" s="236" t="str">
        <f>IFERROR(+VLOOKUP(JF64,'Referencia Parámetros'!$A$2:$B$18,2),"")</f>
        <v/>
      </c>
      <c r="JH64" s="1"/>
      <c r="JI64" s="1"/>
      <c r="JJ64" s="136" t="str">
        <f t="shared" si="287"/>
        <v>Completar</v>
      </c>
      <c r="JK64" s="134"/>
      <c r="JL64" s="134"/>
      <c r="JM64" s="134"/>
      <c r="JN64" s="136" t="str">
        <f t="shared" si="288"/>
        <v>Completar</v>
      </c>
      <c r="JO64" s="137" t="str">
        <f t="shared" si="289"/>
        <v>Completar</v>
      </c>
      <c r="JP64" s="137" t="str">
        <f t="shared" si="290"/>
        <v>Completar</v>
      </c>
      <c r="JQ64" s="135"/>
      <c r="JR64" s="136" t="str">
        <f t="shared" si="291"/>
        <v>Completar</v>
      </c>
      <c r="JS64" s="237">
        <f t="shared" si="232"/>
        <v>0</v>
      </c>
      <c r="JT64" s="238">
        <f t="shared" si="233"/>
        <v>0</v>
      </c>
      <c r="JU64" s="239" t="str">
        <f>IFERROR(IF(JT64&gt;20*JG64,'Referencia Parámetros'!$D$20,IF(JT64&gt;10*JG64,'Referencia Parámetros'!$D$21,IF(JT64&gt;5*JG64,'Referencia Parámetros'!$D$22, IF(JT64&gt;1,'Referencia Parámetros'!$D$23,"NO APLICA")))),"")</f>
        <v/>
      </c>
      <c r="JV64" s="240" t="str">
        <f t="shared" si="160"/>
        <v/>
      </c>
      <c r="JW64" s="241">
        <f t="shared" si="161"/>
        <v>0</v>
      </c>
      <c r="JX64" s="234">
        <f t="shared" si="234"/>
        <v>0</v>
      </c>
      <c r="JY64" s="234">
        <f t="shared" si="162"/>
        <v>0</v>
      </c>
      <c r="JZ64" s="234">
        <f t="shared" si="235"/>
        <v>0</v>
      </c>
      <c r="KA64" s="242">
        <f t="shared" si="236"/>
        <v>0</v>
      </c>
      <c r="LN64" s="244">
        <v>2</v>
      </c>
    </row>
    <row r="65" spans="1:326" x14ac:dyDescent="0.25">
      <c r="A65" s="234">
        <f t="shared" si="163"/>
        <v>53</v>
      </c>
      <c r="B65" s="235" t="str">
        <f t="shared" si="164"/>
        <v/>
      </c>
      <c r="C65" s="236" t="str">
        <f>+IFERROR(VLOOKUP(B65,'Referencia Parámetros'!$A$2:$B$18,2),"")</f>
        <v/>
      </c>
      <c r="D65" s="1"/>
      <c r="E65" s="1"/>
      <c r="F65" s="136" t="str">
        <f>IFERROR(+VLOOKUP(D65,'Año 2'!JH$13:JJ$112,3,FALSE),"Completar")</f>
        <v>Completar</v>
      </c>
      <c r="G65" s="134"/>
      <c r="H65" s="134"/>
      <c r="I65" s="134"/>
      <c r="J65" s="136" t="str">
        <f>+IFERROR(VLOOKUP(D65,'Año 2'!JH$13:JR$112,7,0),"Completar")</f>
        <v>Completar</v>
      </c>
      <c r="K65" s="137" t="str">
        <f>IFERROR(VLOOKUP(D65,'Año 2'!JH$13:JR$112,8,FALSE),"Completar")</f>
        <v>Completar</v>
      </c>
      <c r="L65" s="137" t="str">
        <f>IFERROR(VLOOKUP(D65,'Año 2'!JH$13:JR$112,9,FALSE),"Completar")</f>
        <v>Completar</v>
      </c>
      <c r="M65" s="135"/>
      <c r="N65" s="136" t="str">
        <f>IFERROR(VLOOKUP(D65,'Año 2'!JH$13:JR$112,11,FALSE),"Completar")</f>
        <v>Completar</v>
      </c>
      <c r="O65" s="237">
        <f t="shared" si="165"/>
        <v>0</v>
      </c>
      <c r="P65" s="238">
        <f t="shared" si="166"/>
        <v>0</v>
      </c>
      <c r="Q65" s="239" t="str">
        <f>IFERROR(IF(P65&gt;20*C65,'Referencia Parámetros'!$D$20,IF(P65&gt;10*C65,'Referencia Parámetros'!$D$21,IF(P65&gt;5*C65,'Referencia Parámetros'!$D$22, IF(P65&gt;1,'Referencia Parámetros'!$D$23,"NO APLICA")))),"")</f>
        <v/>
      </c>
      <c r="R65" s="240" t="str">
        <f t="shared" si="105"/>
        <v/>
      </c>
      <c r="S65" s="241">
        <f t="shared" si="106"/>
        <v>0</v>
      </c>
      <c r="T65" s="234">
        <f t="shared" si="167"/>
        <v>0</v>
      </c>
      <c r="U65" s="234">
        <f t="shared" si="107"/>
        <v>0</v>
      </c>
      <c r="V65" s="234">
        <f t="shared" si="168"/>
        <v>0</v>
      </c>
      <c r="W65" s="242">
        <f t="shared" si="169"/>
        <v>0</v>
      </c>
      <c r="Y65" s="234">
        <f t="shared" si="170"/>
        <v>53</v>
      </c>
      <c r="Z65" s="235" t="str">
        <f t="shared" si="108"/>
        <v/>
      </c>
      <c r="AA65" s="236" t="str">
        <f>IFERROR(+VLOOKUP(Z65,'Referencia Parámetros'!$A$2:$B$18,2),"")</f>
        <v/>
      </c>
      <c r="AB65" s="1"/>
      <c r="AC65" s="1"/>
      <c r="AD65" s="136" t="str">
        <f t="shared" si="237"/>
        <v>Completar</v>
      </c>
      <c r="AE65" s="134"/>
      <c r="AF65" s="134"/>
      <c r="AG65" s="134"/>
      <c r="AH65" s="136" t="str">
        <f t="shared" si="238"/>
        <v>Completar</v>
      </c>
      <c r="AI65" s="137" t="str">
        <f t="shared" si="239"/>
        <v>Completar</v>
      </c>
      <c r="AJ65" s="137" t="str">
        <f t="shared" si="240"/>
        <v>Completar</v>
      </c>
      <c r="AK65" s="135"/>
      <c r="AL65" s="136" t="str">
        <f t="shared" si="241"/>
        <v>Completar</v>
      </c>
      <c r="AM65" s="237">
        <f t="shared" si="171"/>
        <v>0</v>
      </c>
      <c r="AN65" s="238">
        <f t="shared" si="172"/>
        <v>0</v>
      </c>
      <c r="AO65" s="239" t="str">
        <f>IFERROR(IF(AN65&gt;20*AA65,'Referencia Parámetros'!$D$20,IF(AN65&gt;10*AA65,'Referencia Parámetros'!$D$21,IF(AN65&gt;5*AA65,'Referencia Parámetros'!$D$22, IF(AN65&gt;1,'Referencia Parámetros'!$D$23,"NO APLICA")))),"")</f>
        <v/>
      </c>
      <c r="AP65" s="240" t="str">
        <f t="shared" si="110"/>
        <v/>
      </c>
      <c r="AQ65" s="241">
        <f t="shared" si="111"/>
        <v>0</v>
      </c>
      <c r="AR65" s="234">
        <f t="shared" si="173"/>
        <v>0</v>
      </c>
      <c r="AS65" s="234">
        <f t="shared" si="112"/>
        <v>0</v>
      </c>
      <c r="AT65" s="234">
        <f t="shared" si="174"/>
        <v>0</v>
      </c>
      <c r="AU65" s="242">
        <f t="shared" si="175"/>
        <v>0</v>
      </c>
      <c r="AW65" s="234">
        <f t="shared" si="176"/>
        <v>53</v>
      </c>
      <c r="AX65" s="235" t="str">
        <f t="shared" si="113"/>
        <v/>
      </c>
      <c r="AY65" s="236" t="str">
        <f>IFERROR(+VLOOKUP(AX65,'Referencia Parámetros'!$A$2:$B$18,2),"")</f>
        <v/>
      </c>
      <c r="AZ65" s="1"/>
      <c r="BA65" s="1"/>
      <c r="BB65" s="136" t="str">
        <f t="shared" si="242"/>
        <v>Completar</v>
      </c>
      <c r="BC65" s="134"/>
      <c r="BD65" s="134"/>
      <c r="BE65" s="134"/>
      <c r="BF65" s="136" t="str">
        <f t="shared" si="243"/>
        <v>Completar</v>
      </c>
      <c r="BG65" s="137" t="str">
        <f t="shared" si="244"/>
        <v>Completar</v>
      </c>
      <c r="BH65" s="137" t="str">
        <f t="shared" si="245"/>
        <v>Completar</v>
      </c>
      <c r="BI65" s="135"/>
      <c r="BJ65" s="136" t="str">
        <f t="shared" si="246"/>
        <v>Completar</v>
      </c>
      <c r="BK65" s="237">
        <f t="shared" si="177"/>
        <v>0</v>
      </c>
      <c r="BL65" s="238">
        <f t="shared" si="178"/>
        <v>0</v>
      </c>
      <c r="BM65" s="239" t="str">
        <f>IFERROR(IF(BL65&gt;20*AY65,'Referencia Parámetros'!$D$20,IF(BL65&gt;10*AY65,'Referencia Parámetros'!$D$21,IF(BL65&gt;5*AY65,'Referencia Parámetros'!$D$22, IF(BL65&gt;1,'Referencia Parámetros'!$D$23,"NO APLICA")))),"")</f>
        <v/>
      </c>
      <c r="BN65" s="240" t="str">
        <f t="shared" si="115"/>
        <v/>
      </c>
      <c r="BO65" s="241">
        <f t="shared" si="116"/>
        <v>0</v>
      </c>
      <c r="BP65" s="234">
        <f t="shared" si="179"/>
        <v>0</v>
      </c>
      <c r="BQ65" s="234">
        <f t="shared" si="117"/>
        <v>0</v>
      </c>
      <c r="BR65" s="234">
        <f t="shared" si="180"/>
        <v>0</v>
      </c>
      <c r="BS65" s="242">
        <f t="shared" si="181"/>
        <v>0</v>
      </c>
      <c r="BU65" s="234">
        <f t="shared" si="182"/>
        <v>53</v>
      </c>
      <c r="BV65" s="235" t="str">
        <f t="shared" si="118"/>
        <v/>
      </c>
      <c r="BW65" s="236" t="str">
        <f>IFERROR(+VLOOKUP(BV65,'Referencia Parámetros'!$A$2:$B$18,2),"")</f>
        <v/>
      </c>
      <c r="BX65" s="1"/>
      <c r="BY65" s="1"/>
      <c r="BZ65" s="136" t="str">
        <f t="shared" si="247"/>
        <v>Completar</v>
      </c>
      <c r="CA65" s="134"/>
      <c r="CB65" s="134"/>
      <c r="CC65" s="134"/>
      <c r="CD65" s="136" t="str">
        <f t="shared" si="248"/>
        <v>Completar</v>
      </c>
      <c r="CE65" s="137" t="str">
        <f t="shared" si="249"/>
        <v>Completar</v>
      </c>
      <c r="CF65" s="137" t="str">
        <f t="shared" si="250"/>
        <v>Completar</v>
      </c>
      <c r="CG65" s="135"/>
      <c r="CH65" s="136" t="str">
        <f t="shared" si="251"/>
        <v>Completar</v>
      </c>
      <c r="CI65" s="237">
        <f t="shared" si="183"/>
        <v>0</v>
      </c>
      <c r="CJ65" s="238">
        <f t="shared" si="184"/>
        <v>0</v>
      </c>
      <c r="CK65" s="239" t="str">
        <f>IFERROR(IF(CJ65&gt;20*BW65,'Referencia Parámetros'!$D$20,IF(CJ65&gt;10*BW65,'Referencia Parámetros'!$D$21,IF(CJ65&gt;5*BW65,'Referencia Parámetros'!$D$22, IF(CJ65&gt;1,'Referencia Parámetros'!$D$23,"NO APLICA")))),"")</f>
        <v/>
      </c>
      <c r="CL65" s="240" t="str">
        <f t="shared" si="120"/>
        <v/>
      </c>
      <c r="CM65" s="241">
        <f t="shared" si="121"/>
        <v>0</v>
      </c>
      <c r="CN65" s="234">
        <f t="shared" si="185"/>
        <v>0</v>
      </c>
      <c r="CO65" s="234">
        <f t="shared" si="122"/>
        <v>0</v>
      </c>
      <c r="CP65" s="234">
        <f t="shared" si="186"/>
        <v>0</v>
      </c>
      <c r="CQ65" s="242">
        <f t="shared" si="187"/>
        <v>0</v>
      </c>
      <c r="CS65" s="234">
        <f t="shared" si="188"/>
        <v>53</v>
      </c>
      <c r="CT65" s="235" t="str">
        <f t="shared" si="123"/>
        <v/>
      </c>
      <c r="CU65" s="236" t="str">
        <f>IFERROR(+VLOOKUP(CT65,'Referencia Parámetros'!$A$2:$B$18,2),"")</f>
        <v/>
      </c>
      <c r="CV65" s="1"/>
      <c r="CW65" s="1"/>
      <c r="CX65" s="136" t="str">
        <f t="shared" si="252"/>
        <v>Completar</v>
      </c>
      <c r="CY65" s="134"/>
      <c r="CZ65" s="134"/>
      <c r="DA65" s="134"/>
      <c r="DB65" s="136" t="str">
        <f t="shared" si="253"/>
        <v>Completar</v>
      </c>
      <c r="DC65" s="137" t="str">
        <f t="shared" si="254"/>
        <v>Completar</v>
      </c>
      <c r="DD65" s="137" t="str">
        <f t="shared" si="255"/>
        <v>Completar</v>
      </c>
      <c r="DE65" s="135"/>
      <c r="DF65" s="136" t="str">
        <f t="shared" si="256"/>
        <v>Completar</v>
      </c>
      <c r="DG65" s="237">
        <f t="shared" si="189"/>
        <v>0</v>
      </c>
      <c r="DH65" s="238">
        <f t="shared" si="190"/>
        <v>0</v>
      </c>
      <c r="DI65" s="239" t="str">
        <f>IFERROR(IF(DH65&gt;20*CU65,'Referencia Parámetros'!$D$20,IF(DH65&gt;10*CU65,'Referencia Parámetros'!$D$21,IF(DH65&gt;5*CU65,'Referencia Parámetros'!$D$22, IF(DH65&gt;1,'Referencia Parámetros'!$D$23,"NO APLICA")))),"")</f>
        <v/>
      </c>
      <c r="DJ65" s="240" t="str">
        <f t="shared" si="125"/>
        <v/>
      </c>
      <c r="DK65" s="241">
        <f t="shared" si="126"/>
        <v>0</v>
      </c>
      <c r="DL65" s="234">
        <f t="shared" si="191"/>
        <v>0</v>
      </c>
      <c r="DM65" s="234">
        <f t="shared" si="127"/>
        <v>0</v>
      </c>
      <c r="DN65" s="234">
        <f t="shared" si="192"/>
        <v>0</v>
      </c>
      <c r="DO65" s="242">
        <f t="shared" si="193"/>
        <v>0</v>
      </c>
      <c r="DQ65" s="234">
        <f t="shared" si="194"/>
        <v>53</v>
      </c>
      <c r="DR65" s="235" t="str">
        <f t="shared" si="128"/>
        <v/>
      </c>
      <c r="DS65" s="236" t="str">
        <f>IFERROR(+VLOOKUP(DR65,'Referencia Parámetros'!$A$2:$B$18,2),"")</f>
        <v/>
      </c>
      <c r="DT65" s="1"/>
      <c r="DU65" s="1"/>
      <c r="DV65" s="136" t="str">
        <f t="shared" si="257"/>
        <v>Completar</v>
      </c>
      <c r="DW65" s="134"/>
      <c r="DX65" s="134"/>
      <c r="DY65" s="134"/>
      <c r="DZ65" s="136" t="str">
        <f t="shared" si="258"/>
        <v>Completar</v>
      </c>
      <c r="EA65" s="137" t="str">
        <f t="shared" si="259"/>
        <v>Completar</v>
      </c>
      <c r="EB65" s="137" t="str">
        <f t="shared" si="260"/>
        <v>Completar</v>
      </c>
      <c r="EC65" s="135"/>
      <c r="ED65" s="136" t="str">
        <f t="shared" si="261"/>
        <v>Completar</v>
      </c>
      <c r="EE65" s="237">
        <f t="shared" si="195"/>
        <v>0</v>
      </c>
      <c r="EF65" s="238">
        <f t="shared" si="196"/>
        <v>0</v>
      </c>
      <c r="EG65" s="239" t="str">
        <f>IFERROR(IF(EF65&gt;20*DS65,'Referencia Parámetros'!$D$20,IF(EF65&gt;10*DS65,'Referencia Parámetros'!$D$21,IF(EF65&gt;5*DS65,'Referencia Parámetros'!$D$22, IF(EF65&gt;1,'Referencia Parámetros'!$D$23,"NO APLICA")))),"")</f>
        <v/>
      </c>
      <c r="EH65" s="240" t="str">
        <f t="shared" si="130"/>
        <v/>
      </c>
      <c r="EI65" s="241">
        <f t="shared" si="131"/>
        <v>0</v>
      </c>
      <c r="EJ65" s="234">
        <f t="shared" si="197"/>
        <v>0</v>
      </c>
      <c r="EK65" s="234">
        <f t="shared" si="132"/>
        <v>0</v>
      </c>
      <c r="EL65" s="234">
        <f t="shared" si="198"/>
        <v>0</v>
      </c>
      <c r="EM65" s="242">
        <f t="shared" si="199"/>
        <v>0</v>
      </c>
      <c r="EO65" s="234">
        <f t="shared" si="200"/>
        <v>53</v>
      </c>
      <c r="EP65" s="235" t="str">
        <f t="shared" si="133"/>
        <v/>
      </c>
      <c r="EQ65" s="236" t="str">
        <f>IFERROR(+VLOOKUP(EP65,'Referencia Parámetros'!$A$2:$B$18,2),"")</f>
        <v/>
      </c>
      <c r="ER65" s="1"/>
      <c r="ES65" s="1"/>
      <c r="ET65" s="136" t="str">
        <f t="shared" si="262"/>
        <v>Completar</v>
      </c>
      <c r="EU65" s="134"/>
      <c r="EV65" s="134"/>
      <c r="EW65" s="134"/>
      <c r="EX65" s="136" t="str">
        <f t="shared" si="263"/>
        <v>Completar</v>
      </c>
      <c r="EY65" s="137" t="str">
        <f t="shared" si="264"/>
        <v>Completar</v>
      </c>
      <c r="EZ65" s="137" t="str">
        <f t="shared" si="265"/>
        <v>Completar</v>
      </c>
      <c r="FA65" s="135"/>
      <c r="FB65" s="136" t="str">
        <f t="shared" si="266"/>
        <v>Completar</v>
      </c>
      <c r="FC65" s="237">
        <f t="shared" si="201"/>
        <v>0</v>
      </c>
      <c r="FD65" s="238">
        <f t="shared" si="202"/>
        <v>0</v>
      </c>
      <c r="FE65" s="239" t="str">
        <f>IFERROR(IF(FD65&gt;20*EQ65,'Referencia Parámetros'!$D$20,IF(FD65&gt;10*EQ65,'Referencia Parámetros'!$D$21,IF(FD65&gt;5*EQ65,'Referencia Parámetros'!$D$22, IF(FD65&gt;1,'Referencia Parámetros'!$D$23,"NO APLICA")))),"")</f>
        <v/>
      </c>
      <c r="FF65" s="240" t="str">
        <f t="shared" si="135"/>
        <v/>
      </c>
      <c r="FG65" s="241">
        <f t="shared" si="136"/>
        <v>0</v>
      </c>
      <c r="FH65" s="234">
        <f t="shared" si="203"/>
        <v>0</v>
      </c>
      <c r="FI65" s="234">
        <f t="shared" si="137"/>
        <v>0</v>
      </c>
      <c r="FJ65" s="234">
        <f t="shared" si="204"/>
        <v>0</v>
      </c>
      <c r="FK65" s="242">
        <f t="shared" si="205"/>
        <v>0</v>
      </c>
      <c r="FM65" s="234">
        <f t="shared" si="206"/>
        <v>53</v>
      </c>
      <c r="FN65" s="235" t="str">
        <f t="shared" si="138"/>
        <v/>
      </c>
      <c r="FO65" s="236" t="str">
        <f>IFERROR(+VLOOKUP(FN65,'Referencia Parámetros'!$A$2:$B$18,2),"")</f>
        <v/>
      </c>
      <c r="FP65" s="1"/>
      <c r="FQ65" s="1"/>
      <c r="FR65" s="136" t="str">
        <f t="shared" si="267"/>
        <v>Completar</v>
      </c>
      <c r="FS65" s="134"/>
      <c r="FT65" s="134"/>
      <c r="FU65" s="134"/>
      <c r="FV65" s="136" t="str">
        <f t="shared" si="268"/>
        <v>Completar</v>
      </c>
      <c r="FW65" s="137" t="str">
        <f t="shared" si="269"/>
        <v>Completar</v>
      </c>
      <c r="FX65" s="137" t="str">
        <f t="shared" si="270"/>
        <v>Completar</v>
      </c>
      <c r="FY65" s="135"/>
      <c r="FZ65" s="136" t="str">
        <f t="shared" si="271"/>
        <v>Completar</v>
      </c>
      <c r="GA65" s="237">
        <f t="shared" si="207"/>
        <v>0</v>
      </c>
      <c r="GB65" s="238">
        <f t="shared" si="208"/>
        <v>0</v>
      </c>
      <c r="GC65" s="239" t="e">
        <f>IF(GB65&gt;20*FO65,'Referencia Parámetros'!$D$20,IF(GB65&gt;10*FO65,'Referencia Parámetros'!$D$21,IF(GB65&gt;5*FO65,'Referencia Parámetros'!$D$22, IF(GB65&gt;1,'Referencia Parámetros'!$D$23,"NO APLICA"))))</f>
        <v>#VALUE!</v>
      </c>
      <c r="GD65" s="240" t="e">
        <f t="shared" si="209"/>
        <v>#VALUE!</v>
      </c>
      <c r="GE65" s="241">
        <f t="shared" si="141"/>
        <v>0</v>
      </c>
      <c r="GF65" s="234">
        <f t="shared" si="210"/>
        <v>0</v>
      </c>
      <c r="GG65" s="234">
        <f t="shared" si="142"/>
        <v>0</v>
      </c>
      <c r="GH65" s="234">
        <f t="shared" si="211"/>
        <v>0</v>
      </c>
      <c r="GI65" s="242">
        <f t="shared" si="212"/>
        <v>0</v>
      </c>
      <c r="GK65" s="234">
        <f t="shared" si="213"/>
        <v>53</v>
      </c>
      <c r="GL65" s="235" t="str">
        <f t="shared" si="143"/>
        <v/>
      </c>
      <c r="GM65" s="236" t="str">
        <f>IFERROR(+VLOOKUP(GL65,'Referencia Parámetros'!$A$2:$B$18,2),"")</f>
        <v/>
      </c>
      <c r="GN65" s="1"/>
      <c r="GO65" s="1"/>
      <c r="GP65" s="136" t="str">
        <f t="shared" si="272"/>
        <v>Completar</v>
      </c>
      <c r="GQ65" s="134"/>
      <c r="GR65" s="134"/>
      <c r="GS65" s="134"/>
      <c r="GT65" s="136" t="str">
        <f t="shared" si="273"/>
        <v>Completar</v>
      </c>
      <c r="GU65" s="137" t="str">
        <f t="shared" si="274"/>
        <v>Completar</v>
      </c>
      <c r="GV65" s="137" t="str">
        <f t="shared" si="275"/>
        <v>Completar</v>
      </c>
      <c r="GW65" s="135"/>
      <c r="GX65" s="136" t="str">
        <f t="shared" si="276"/>
        <v>Completar</v>
      </c>
      <c r="GY65" s="237">
        <f t="shared" si="214"/>
        <v>0</v>
      </c>
      <c r="GZ65" s="238">
        <f t="shared" si="215"/>
        <v>0</v>
      </c>
      <c r="HA65" s="239" t="str">
        <f>IFERROR(IF(GZ65&gt;20*GM65,'Referencia Parámetros'!$D$20,IF(GZ65&gt;10*GM65,'Referencia Parámetros'!$D$21,IF(GZ65&gt;5*GM65,'Referencia Parámetros'!$D$22, IF(GZ65&gt;1,'Referencia Parámetros'!$D$23,"NO APLICA")))),"")</f>
        <v/>
      </c>
      <c r="HB65" s="240" t="str">
        <f t="shared" si="145"/>
        <v/>
      </c>
      <c r="HC65" s="241">
        <f t="shared" si="146"/>
        <v>0</v>
      </c>
      <c r="HD65" s="234">
        <f t="shared" si="216"/>
        <v>0</v>
      </c>
      <c r="HE65" s="234">
        <f t="shared" si="147"/>
        <v>0</v>
      </c>
      <c r="HF65" s="234">
        <f t="shared" si="217"/>
        <v>0</v>
      </c>
      <c r="HG65" s="242">
        <f t="shared" si="218"/>
        <v>0</v>
      </c>
      <c r="HI65" s="234">
        <f t="shared" si="219"/>
        <v>53</v>
      </c>
      <c r="HJ65" s="235" t="str">
        <f t="shared" si="148"/>
        <v/>
      </c>
      <c r="HK65" s="236" t="str">
        <f>IFERROR(+VLOOKUP(HJ65,'Referencia Parámetros'!$A$2:$B$18,2),"")</f>
        <v/>
      </c>
      <c r="HL65" s="1"/>
      <c r="HM65" s="1"/>
      <c r="HN65" s="136" t="str">
        <f t="shared" si="277"/>
        <v>Completar</v>
      </c>
      <c r="HO65" s="134"/>
      <c r="HP65" s="134"/>
      <c r="HQ65" s="134"/>
      <c r="HR65" s="136" t="str">
        <f t="shared" si="278"/>
        <v>Completar</v>
      </c>
      <c r="HS65" s="137" t="str">
        <f t="shared" si="279"/>
        <v>Completar</v>
      </c>
      <c r="HT65" s="137" t="str">
        <f t="shared" si="280"/>
        <v>Completar</v>
      </c>
      <c r="HU65" s="135"/>
      <c r="HV65" s="136" t="str">
        <f t="shared" si="281"/>
        <v>Completar</v>
      </c>
      <c r="HW65" s="237">
        <f t="shared" si="220"/>
        <v>0</v>
      </c>
      <c r="HX65" s="238">
        <f t="shared" si="221"/>
        <v>0</v>
      </c>
      <c r="HY65" s="239" t="str">
        <f>IFERROR(IF(HX65&gt;20*HK65,'Referencia Parámetros'!$D$20,IF(HX65&gt;10*HK65,'Referencia Parámetros'!$D$21,IF(HX65&gt;5*HK65,'Referencia Parámetros'!$D$22, IF(HX65&gt;1,'Referencia Parámetros'!$D$23,"NO APLICA")))),"")</f>
        <v/>
      </c>
      <c r="HZ65" s="240" t="str">
        <f t="shared" si="150"/>
        <v/>
      </c>
      <c r="IA65" s="241">
        <f t="shared" si="151"/>
        <v>0</v>
      </c>
      <c r="IB65" s="234">
        <f t="shared" si="222"/>
        <v>0</v>
      </c>
      <c r="IC65" s="234">
        <f t="shared" si="152"/>
        <v>0</v>
      </c>
      <c r="ID65" s="234">
        <f t="shared" si="223"/>
        <v>0</v>
      </c>
      <c r="IE65" s="242">
        <f t="shared" si="224"/>
        <v>0</v>
      </c>
      <c r="IG65" s="234">
        <f t="shared" si="225"/>
        <v>53</v>
      </c>
      <c r="IH65" s="235" t="str">
        <f t="shared" si="153"/>
        <v/>
      </c>
      <c r="II65" s="236" t="str">
        <f>IFERROR(+VLOOKUP(IH65,'Referencia Parámetros'!$A$2:$B$18,2),"")</f>
        <v/>
      </c>
      <c r="IJ65" s="1"/>
      <c r="IK65" s="1"/>
      <c r="IL65" s="136" t="str">
        <f t="shared" si="282"/>
        <v>Completar</v>
      </c>
      <c r="IM65" s="134"/>
      <c r="IN65" s="134"/>
      <c r="IO65" s="134"/>
      <c r="IP65" s="136" t="str">
        <f t="shared" si="283"/>
        <v>Completar</v>
      </c>
      <c r="IQ65" s="137" t="str">
        <f t="shared" si="284"/>
        <v>Completar</v>
      </c>
      <c r="IR65" s="137" t="str">
        <f t="shared" si="285"/>
        <v>Completar</v>
      </c>
      <c r="IS65" s="135"/>
      <c r="IT65" s="136" t="str">
        <f t="shared" si="286"/>
        <v>Completar</v>
      </c>
      <c r="IU65" s="237">
        <f t="shared" si="226"/>
        <v>0</v>
      </c>
      <c r="IV65" s="238">
        <f t="shared" si="227"/>
        <v>0</v>
      </c>
      <c r="IW65" s="239" t="str">
        <f>IFERROR(IF(IV65&gt;20*II65,'Referencia Parámetros'!$D$20,IF(IV65&gt;10*II65,'Referencia Parámetros'!$D$21,IF(IV65&gt;5*II65,'Referencia Parámetros'!$D$22, IF(IV65&gt;1,'Referencia Parámetros'!$D$23,"NO APLICA")))),"")</f>
        <v/>
      </c>
      <c r="IX65" s="240" t="str">
        <f t="shared" si="155"/>
        <v/>
      </c>
      <c r="IY65" s="241">
        <f t="shared" si="156"/>
        <v>0</v>
      </c>
      <c r="IZ65" s="234">
        <f t="shared" si="228"/>
        <v>0</v>
      </c>
      <c r="JA65" s="234">
        <f t="shared" si="157"/>
        <v>0</v>
      </c>
      <c r="JB65" s="234">
        <f t="shared" si="229"/>
        <v>0</v>
      </c>
      <c r="JC65" s="242">
        <f t="shared" si="230"/>
        <v>0</v>
      </c>
      <c r="JD65" s="198"/>
      <c r="JE65" s="234">
        <f t="shared" si="231"/>
        <v>53</v>
      </c>
      <c r="JF65" s="235" t="str">
        <f t="shared" si="158"/>
        <v/>
      </c>
      <c r="JG65" s="236" t="str">
        <f>IFERROR(+VLOOKUP(JF65,'Referencia Parámetros'!$A$2:$B$18,2),"")</f>
        <v/>
      </c>
      <c r="JH65" s="1"/>
      <c r="JI65" s="1"/>
      <c r="JJ65" s="136" t="str">
        <f t="shared" si="287"/>
        <v>Completar</v>
      </c>
      <c r="JK65" s="134"/>
      <c r="JL65" s="134"/>
      <c r="JM65" s="134"/>
      <c r="JN65" s="136" t="str">
        <f t="shared" si="288"/>
        <v>Completar</v>
      </c>
      <c r="JO65" s="137" t="str">
        <f t="shared" si="289"/>
        <v>Completar</v>
      </c>
      <c r="JP65" s="137" t="str">
        <f t="shared" si="290"/>
        <v>Completar</v>
      </c>
      <c r="JQ65" s="135"/>
      <c r="JR65" s="136" t="str">
        <f t="shared" si="291"/>
        <v>Completar</v>
      </c>
      <c r="JS65" s="237">
        <f t="shared" si="232"/>
        <v>0</v>
      </c>
      <c r="JT65" s="238">
        <f t="shared" si="233"/>
        <v>0</v>
      </c>
      <c r="JU65" s="239" t="str">
        <f>IFERROR(IF(JT65&gt;20*JG65,'Referencia Parámetros'!$D$20,IF(JT65&gt;10*JG65,'Referencia Parámetros'!$D$21,IF(JT65&gt;5*JG65,'Referencia Parámetros'!$D$22, IF(JT65&gt;1,'Referencia Parámetros'!$D$23,"NO APLICA")))),"")</f>
        <v/>
      </c>
      <c r="JV65" s="240" t="str">
        <f t="shared" si="160"/>
        <v/>
      </c>
      <c r="JW65" s="241">
        <f t="shared" si="161"/>
        <v>0</v>
      </c>
      <c r="JX65" s="234">
        <f t="shared" si="234"/>
        <v>0</v>
      </c>
      <c r="JY65" s="234">
        <f t="shared" si="162"/>
        <v>0</v>
      </c>
      <c r="JZ65" s="234">
        <f t="shared" si="235"/>
        <v>0</v>
      </c>
      <c r="KA65" s="242">
        <f t="shared" si="236"/>
        <v>0</v>
      </c>
      <c r="LN65" s="244">
        <v>2</v>
      </c>
    </row>
    <row r="66" spans="1:326" x14ac:dyDescent="0.25">
      <c r="A66" s="234">
        <f t="shared" si="163"/>
        <v>54</v>
      </c>
      <c r="B66" s="235" t="str">
        <f t="shared" si="164"/>
        <v/>
      </c>
      <c r="C66" s="236" t="str">
        <f>+IFERROR(VLOOKUP(B66,'Referencia Parámetros'!$A$2:$B$18,2),"")</f>
        <v/>
      </c>
      <c r="D66" s="1"/>
      <c r="E66" s="1"/>
      <c r="F66" s="136" t="str">
        <f>IFERROR(+VLOOKUP(D66,'Año 2'!JH$13:JJ$112,3,FALSE),"Completar")</f>
        <v>Completar</v>
      </c>
      <c r="G66" s="134"/>
      <c r="H66" s="134"/>
      <c r="I66" s="134"/>
      <c r="J66" s="136" t="str">
        <f>+IFERROR(VLOOKUP(D66,'Año 2'!JH$13:JR$112,7,0),"Completar")</f>
        <v>Completar</v>
      </c>
      <c r="K66" s="137" t="str">
        <f>IFERROR(VLOOKUP(D66,'Año 2'!JH$13:JR$112,8,FALSE),"Completar")</f>
        <v>Completar</v>
      </c>
      <c r="L66" s="137" t="str">
        <f>IFERROR(VLOOKUP(D66,'Año 2'!JH$13:JR$112,9,FALSE),"Completar")</f>
        <v>Completar</v>
      </c>
      <c r="M66" s="135"/>
      <c r="N66" s="136" t="str">
        <f>IFERROR(VLOOKUP(D66,'Año 2'!JH$13:JR$112,11,FALSE),"Completar")</f>
        <v>Completar</v>
      </c>
      <c r="O66" s="237">
        <f t="shared" si="165"/>
        <v>0</v>
      </c>
      <c r="P66" s="238">
        <f t="shared" si="166"/>
        <v>0</v>
      </c>
      <c r="Q66" s="239" t="str">
        <f>IFERROR(IF(P66&gt;20*C66,'Referencia Parámetros'!$D$20,IF(P66&gt;10*C66,'Referencia Parámetros'!$D$21,IF(P66&gt;5*C66,'Referencia Parámetros'!$D$22, IF(P66&gt;1,'Referencia Parámetros'!$D$23,"NO APLICA")))),"")</f>
        <v/>
      </c>
      <c r="R66" s="240" t="str">
        <f t="shared" si="105"/>
        <v/>
      </c>
      <c r="S66" s="241">
        <f t="shared" si="106"/>
        <v>0</v>
      </c>
      <c r="T66" s="234">
        <f t="shared" si="167"/>
        <v>0</v>
      </c>
      <c r="U66" s="234">
        <f t="shared" si="107"/>
        <v>0</v>
      </c>
      <c r="V66" s="234">
        <f t="shared" si="168"/>
        <v>0</v>
      </c>
      <c r="W66" s="242">
        <f t="shared" si="169"/>
        <v>0</v>
      </c>
      <c r="Y66" s="234">
        <f t="shared" si="170"/>
        <v>54</v>
      </c>
      <c r="Z66" s="235" t="str">
        <f t="shared" si="108"/>
        <v/>
      </c>
      <c r="AA66" s="236" t="str">
        <f>IFERROR(+VLOOKUP(Z66,'Referencia Parámetros'!$A$2:$B$18,2),"")</f>
        <v/>
      </c>
      <c r="AB66" s="1"/>
      <c r="AC66" s="1"/>
      <c r="AD66" s="136" t="str">
        <f t="shared" si="237"/>
        <v>Completar</v>
      </c>
      <c r="AE66" s="134"/>
      <c r="AF66" s="134"/>
      <c r="AG66" s="134"/>
      <c r="AH66" s="136" t="str">
        <f t="shared" si="238"/>
        <v>Completar</v>
      </c>
      <c r="AI66" s="137" t="str">
        <f t="shared" si="239"/>
        <v>Completar</v>
      </c>
      <c r="AJ66" s="137" t="str">
        <f t="shared" si="240"/>
        <v>Completar</v>
      </c>
      <c r="AK66" s="135"/>
      <c r="AL66" s="136" t="str">
        <f t="shared" si="241"/>
        <v>Completar</v>
      </c>
      <c r="AM66" s="237">
        <f t="shared" si="171"/>
        <v>0</v>
      </c>
      <c r="AN66" s="238">
        <f t="shared" si="172"/>
        <v>0</v>
      </c>
      <c r="AO66" s="239" t="str">
        <f>IFERROR(IF(AN66&gt;20*AA66,'Referencia Parámetros'!$D$20,IF(AN66&gt;10*AA66,'Referencia Parámetros'!$D$21,IF(AN66&gt;5*AA66,'Referencia Parámetros'!$D$22, IF(AN66&gt;1,'Referencia Parámetros'!$D$23,"NO APLICA")))),"")</f>
        <v/>
      </c>
      <c r="AP66" s="240" t="str">
        <f t="shared" si="110"/>
        <v/>
      </c>
      <c r="AQ66" s="241">
        <f t="shared" si="111"/>
        <v>0</v>
      </c>
      <c r="AR66" s="234">
        <f t="shared" si="173"/>
        <v>0</v>
      </c>
      <c r="AS66" s="234">
        <f t="shared" si="112"/>
        <v>0</v>
      </c>
      <c r="AT66" s="234">
        <f t="shared" si="174"/>
        <v>0</v>
      </c>
      <c r="AU66" s="242">
        <f t="shared" si="175"/>
        <v>0</v>
      </c>
      <c r="AW66" s="234">
        <f t="shared" si="176"/>
        <v>54</v>
      </c>
      <c r="AX66" s="235" t="str">
        <f t="shared" si="113"/>
        <v/>
      </c>
      <c r="AY66" s="236" t="str">
        <f>IFERROR(+VLOOKUP(AX66,'Referencia Parámetros'!$A$2:$B$18,2),"")</f>
        <v/>
      </c>
      <c r="AZ66" s="1"/>
      <c r="BA66" s="1"/>
      <c r="BB66" s="136" t="str">
        <f t="shared" si="242"/>
        <v>Completar</v>
      </c>
      <c r="BC66" s="134"/>
      <c r="BD66" s="134"/>
      <c r="BE66" s="134"/>
      <c r="BF66" s="136" t="str">
        <f t="shared" si="243"/>
        <v>Completar</v>
      </c>
      <c r="BG66" s="137" t="str">
        <f t="shared" si="244"/>
        <v>Completar</v>
      </c>
      <c r="BH66" s="137" t="str">
        <f t="shared" si="245"/>
        <v>Completar</v>
      </c>
      <c r="BI66" s="135"/>
      <c r="BJ66" s="136" t="str">
        <f t="shared" si="246"/>
        <v>Completar</v>
      </c>
      <c r="BK66" s="237">
        <f t="shared" si="177"/>
        <v>0</v>
      </c>
      <c r="BL66" s="238">
        <f t="shared" si="178"/>
        <v>0</v>
      </c>
      <c r="BM66" s="239" t="str">
        <f>IFERROR(IF(BL66&gt;20*AY66,'Referencia Parámetros'!$D$20,IF(BL66&gt;10*AY66,'Referencia Parámetros'!$D$21,IF(BL66&gt;5*AY66,'Referencia Parámetros'!$D$22, IF(BL66&gt;1,'Referencia Parámetros'!$D$23,"NO APLICA")))),"")</f>
        <v/>
      </c>
      <c r="BN66" s="240" t="str">
        <f t="shared" si="115"/>
        <v/>
      </c>
      <c r="BO66" s="241">
        <f t="shared" si="116"/>
        <v>0</v>
      </c>
      <c r="BP66" s="234">
        <f t="shared" si="179"/>
        <v>0</v>
      </c>
      <c r="BQ66" s="234">
        <f t="shared" si="117"/>
        <v>0</v>
      </c>
      <c r="BR66" s="234">
        <f t="shared" si="180"/>
        <v>0</v>
      </c>
      <c r="BS66" s="242">
        <f t="shared" si="181"/>
        <v>0</v>
      </c>
      <c r="BU66" s="234">
        <f t="shared" si="182"/>
        <v>54</v>
      </c>
      <c r="BV66" s="235" t="str">
        <f t="shared" si="118"/>
        <v/>
      </c>
      <c r="BW66" s="236" t="str">
        <f>IFERROR(+VLOOKUP(BV66,'Referencia Parámetros'!$A$2:$B$18,2),"")</f>
        <v/>
      </c>
      <c r="BX66" s="1"/>
      <c r="BY66" s="1"/>
      <c r="BZ66" s="136" t="str">
        <f t="shared" si="247"/>
        <v>Completar</v>
      </c>
      <c r="CA66" s="134"/>
      <c r="CB66" s="134"/>
      <c r="CC66" s="134"/>
      <c r="CD66" s="136" t="str">
        <f t="shared" si="248"/>
        <v>Completar</v>
      </c>
      <c r="CE66" s="137" t="str">
        <f t="shared" si="249"/>
        <v>Completar</v>
      </c>
      <c r="CF66" s="137" t="str">
        <f t="shared" si="250"/>
        <v>Completar</v>
      </c>
      <c r="CG66" s="135"/>
      <c r="CH66" s="136" t="str">
        <f t="shared" si="251"/>
        <v>Completar</v>
      </c>
      <c r="CI66" s="237">
        <f t="shared" si="183"/>
        <v>0</v>
      </c>
      <c r="CJ66" s="238">
        <f t="shared" si="184"/>
        <v>0</v>
      </c>
      <c r="CK66" s="239" t="str">
        <f>IFERROR(IF(CJ66&gt;20*BW66,'Referencia Parámetros'!$D$20,IF(CJ66&gt;10*BW66,'Referencia Parámetros'!$D$21,IF(CJ66&gt;5*BW66,'Referencia Parámetros'!$D$22, IF(CJ66&gt;1,'Referencia Parámetros'!$D$23,"NO APLICA")))),"")</f>
        <v/>
      </c>
      <c r="CL66" s="240" t="str">
        <f t="shared" si="120"/>
        <v/>
      </c>
      <c r="CM66" s="241">
        <f t="shared" si="121"/>
        <v>0</v>
      </c>
      <c r="CN66" s="234">
        <f t="shared" si="185"/>
        <v>0</v>
      </c>
      <c r="CO66" s="234">
        <f t="shared" si="122"/>
        <v>0</v>
      </c>
      <c r="CP66" s="234">
        <f t="shared" si="186"/>
        <v>0</v>
      </c>
      <c r="CQ66" s="242">
        <f t="shared" si="187"/>
        <v>0</v>
      </c>
      <c r="CS66" s="234">
        <f t="shared" si="188"/>
        <v>54</v>
      </c>
      <c r="CT66" s="235" t="str">
        <f t="shared" si="123"/>
        <v/>
      </c>
      <c r="CU66" s="236" t="str">
        <f>IFERROR(+VLOOKUP(CT66,'Referencia Parámetros'!$A$2:$B$18,2),"")</f>
        <v/>
      </c>
      <c r="CV66" s="1"/>
      <c r="CW66" s="1"/>
      <c r="CX66" s="136" t="str">
        <f t="shared" si="252"/>
        <v>Completar</v>
      </c>
      <c r="CY66" s="134"/>
      <c r="CZ66" s="134"/>
      <c r="DA66" s="134"/>
      <c r="DB66" s="136" t="str">
        <f t="shared" si="253"/>
        <v>Completar</v>
      </c>
      <c r="DC66" s="137" t="str">
        <f t="shared" si="254"/>
        <v>Completar</v>
      </c>
      <c r="DD66" s="137" t="str">
        <f t="shared" si="255"/>
        <v>Completar</v>
      </c>
      <c r="DE66" s="135"/>
      <c r="DF66" s="136" t="str">
        <f t="shared" si="256"/>
        <v>Completar</v>
      </c>
      <c r="DG66" s="237">
        <f t="shared" si="189"/>
        <v>0</v>
      </c>
      <c r="DH66" s="238">
        <f t="shared" si="190"/>
        <v>0</v>
      </c>
      <c r="DI66" s="239" t="str">
        <f>IFERROR(IF(DH66&gt;20*CU66,'Referencia Parámetros'!$D$20,IF(DH66&gt;10*CU66,'Referencia Parámetros'!$D$21,IF(DH66&gt;5*CU66,'Referencia Parámetros'!$D$22, IF(DH66&gt;1,'Referencia Parámetros'!$D$23,"NO APLICA")))),"")</f>
        <v/>
      </c>
      <c r="DJ66" s="240" t="str">
        <f t="shared" si="125"/>
        <v/>
      </c>
      <c r="DK66" s="241">
        <f t="shared" si="126"/>
        <v>0</v>
      </c>
      <c r="DL66" s="234">
        <f t="shared" si="191"/>
        <v>0</v>
      </c>
      <c r="DM66" s="234">
        <f t="shared" si="127"/>
        <v>0</v>
      </c>
      <c r="DN66" s="234">
        <f t="shared" si="192"/>
        <v>0</v>
      </c>
      <c r="DO66" s="242">
        <f t="shared" si="193"/>
        <v>0</v>
      </c>
      <c r="DQ66" s="234">
        <f t="shared" si="194"/>
        <v>54</v>
      </c>
      <c r="DR66" s="235" t="str">
        <f t="shared" si="128"/>
        <v/>
      </c>
      <c r="DS66" s="236" t="str">
        <f>IFERROR(+VLOOKUP(DR66,'Referencia Parámetros'!$A$2:$B$18,2),"")</f>
        <v/>
      </c>
      <c r="DT66" s="1"/>
      <c r="DU66" s="1"/>
      <c r="DV66" s="136" t="str">
        <f t="shared" si="257"/>
        <v>Completar</v>
      </c>
      <c r="DW66" s="134"/>
      <c r="DX66" s="134"/>
      <c r="DY66" s="134"/>
      <c r="DZ66" s="136" t="str">
        <f t="shared" si="258"/>
        <v>Completar</v>
      </c>
      <c r="EA66" s="137" t="str">
        <f t="shared" si="259"/>
        <v>Completar</v>
      </c>
      <c r="EB66" s="137" t="str">
        <f t="shared" si="260"/>
        <v>Completar</v>
      </c>
      <c r="EC66" s="135"/>
      <c r="ED66" s="136" t="str">
        <f t="shared" si="261"/>
        <v>Completar</v>
      </c>
      <c r="EE66" s="237">
        <f t="shared" si="195"/>
        <v>0</v>
      </c>
      <c r="EF66" s="238">
        <f t="shared" si="196"/>
        <v>0</v>
      </c>
      <c r="EG66" s="239" t="str">
        <f>IFERROR(IF(EF66&gt;20*DS66,'Referencia Parámetros'!$D$20,IF(EF66&gt;10*DS66,'Referencia Parámetros'!$D$21,IF(EF66&gt;5*DS66,'Referencia Parámetros'!$D$22, IF(EF66&gt;1,'Referencia Parámetros'!$D$23,"NO APLICA")))),"")</f>
        <v/>
      </c>
      <c r="EH66" s="240" t="str">
        <f t="shared" si="130"/>
        <v/>
      </c>
      <c r="EI66" s="241">
        <f t="shared" si="131"/>
        <v>0</v>
      </c>
      <c r="EJ66" s="234">
        <f t="shared" si="197"/>
        <v>0</v>
      </c>
      <c r="EK66" s="234">
        <f t="shared" si="132"/>
        <v>0</v>
      </c>
      <c r="EL66" s="234">
        <f t="shared" si="198"/>
        <v>0</v>
      </c>
      <c r="EM66" s="242">
        <f t="shared" si="199"/>
        <v>0</v>
      </c>
      <c r="EO66" s="234">
        <f t="shared" si="200"/>
        <v>54</v>
      </c>
      <c r="EP66" s="235" t="str">
        <f t="shared" si="133"/>
        <v/>
      </c>
      <c r="EQ66" s="236" t="str">
        <f>IFERROR(+VLOOKUP(EP66,'Referencia Parámetros'!$A$2:$B$18,2),"")</f>
        <v/>
      </c>
      <c r="ER66" s="1"/>
      <c r="ES66" s="1"/>
      <c r="ET66" s="136" t="str">
        <f t="shared" si="262"/>
        <v>Completar</v>
      </c>
      <c r="EU66" s="134"/>
      <c r="EV66" s="134"/>
      <c r="EW66" s="134"/>
      <c r="EX66" s="136" t="str">
        <f t="shared" si="263"/>
        <v>Completar</v>
      </c>
      <c r="EY66" s="137" t="str">
        <f t="shared" si="264"/>
        <v>Completar</v>
      </c>
      <c r="EZ66" s="137" t="str">
        <f t="shared" si="265"/>
        <v>Completar</v>
      </c>
      <c r="FA66" s="135"/>
      <c r="FB66" s="136" t="str">
        <f t="shared" si="266"/>
        <v>Completar</v>
      </c>
      <c r="FC66" s="237">
        <f t="shared" si="201"/>
        <v>0</v>
      </c>
      <c r="FD66" s="238">
        <f t="shared" si="202"/>
        <v>0</v>
      </c>
      <c r="FE66" s="239" t="str">
        <f>IFERROR(IF(FD66&gt;20*EQ66,'Referencia Parámetros'!$D$20,IF(FD66&gt;10*EQ66,'Referencia Parámetros'!$D$21,IF(FD66&gt;5*EQ66,'Referencia Parámetros'!$D$22, IF(FD66&gt;1,'Referencia Parámetros'!$D$23,"NO APLICA")))),"")</f>
        <v/>
      </c>
      <c r="FF66" s="240" t="str">
        <f t="shared" si="135"/>
        <v/>
      </c>
      <c r="FG66" s="241">
        <f t="shared" si="136"/>
        <v>0</v>
      </c>
      <c r="FH66" s="234">
        <f t="shared" si="203"/>
        <v>0</v>
      </c>
      <c r="FI66" s="234">
        <f t="shared" si="137"/>
        <v>0</v>
      </c>
      <c r="FJ66" s="234">
        <f t="shared" si="204"/>
        <v>0</v>
      </c>
      <c r="FK66" s="242">
        <f t="shared" si="205"/>
        <v>0</v>
      </c>
      <c r="FM66" s="234">
        <f t="shared" si="206"/>
        <v>54</v>
      </c>
      <c r="FN66" s="235" t="str">
        <f t="shared" si="138"/>
        <v/>
      </c>
      <c r="FO66" s="236" t="str">
        <f>IFERROR(+VLOOKUP(FN66,'Referencia Parámetros'!$A$2:$B$18,2),"")</f>
        <v/>
      </c>
      <c r="FP66" s="1"/>
      <c r="FQ66" s="1"/>
      <c r="FR66" s="136" t="str">
        <f t="shared" si="267"/>
        <v>Completar</v>
      </c>
      <c r="FS66" s="134"/>
      <c r="FT66" s="134"/>
      <c r="FU66" s="134"/>
      <c r="FV66" s="136" t="str">
        <f t="shared" si="268"/>
        <v>Completar</v>
      </c>
      <c r="FW66" s="137" t="str">
        <f t="shared" si="269"/>
        <v>Completar</v>
      </c>
      <c r="FX66" s="137" t="str">
        <f t="shared" si="270"/>
        <v>Completar</v>
      </c>
      <c r="FY66" s="135"/>
      <c r="FZ66" s="136" t="str">
        <f t="shared" si="271"/>
        <v>Completar</v>
      </c>
      <c r="GA66" s="237">
        <f t="shared" si="207"/>
        <v>0</v>
      </c>
      <c r="GB66" s="238">
        <f t="shared" si="208"/>
        <v>0</v>
      </c>
      <c r="GC66" s="239" t="e">
        <f>IF(GB66&gt;20*FO66,'Referencia Parámetros'!$D$20,IF(GB66&gt;10*FO66,'Referencia Parámetros'!$D$21,IF(GB66&gt;5*FO66,'Referencia Parámetros'!$D$22, IF(GB66&gt;1,'Referencia Parámetros'!$D$23,"NO APLICA"))))</f>
        <v>#VALUE!</v>
      </c>
      <c r="GD66" s="240" t="e">
        <f t="shared" si="209"/>
        <v>#VALUE!</v>
      </c>
      <c r="GE66" s="241">
        <f t="shared" si="141"/>
        <v>0</v>
      </c>
      <c r="GF66" s="234">
        <f t="shared" si="210"/>
        <v>0</v>
      </c>
      <c r="GG66" s="234">
        <f t="shared" si="142"/>
        <v>0</v>
      </c>
      <c r="GH66" s="234">
        <f t="shared" si="211"/>
        <v>0</v>
      </c>
      <c r="GI66" s="242">
        <f t="shared" si="212"/>
        <v>0</v>
      </c>
      <c r="GK66" s="234">
        <f t="shared" si="213"/>
        <v>54</v>
      </c>
      <c r="GL66" s="235" t="str">
        <f t="shared" si="143"/>
        <v/>
      </c>
      <c r="GM66" s="236" t="str">
        <f>IFERROR(+VLOOKUP(GL66,'Referencia Parámetros'!$A$2:$B$18,2),"")</f>
        <v/>
      </c>
      <c r="GN66" s="1"/>
      <c r="GO66" s="1"/>
      <c r="GP66" s="136" t="str">
        <f t="shared" si="272"/>
        <v>Completar</v>
      </c>
      <c r="GQ66" s="134"/>
      <c r="GR66" s="134"/>
      <c r="GS66" s="134"/>
      <c r="GT66" s="136" t="str">
        <f t="shared" si="273"/>
        <v>Completar</v>
      </c>
      <c r="GU66" s="137" t="str">
        <f t="shared" si="274"/>
        <v>Completar</v>
      </c>
      <c r="GV66" s="137" t="str">
        <f t="shared" si="275"/>
        <v>Completar</v>
      </c>
      <c r="GW66" s="135"/>
      <c r="GX66" s="136" t="str">
        <f t="shared" si="276"/>
        <v>Completar</v>
      </c>
      <c r="GY66" s="237">
        <f t="shared" si="214"/>
        <v>0</v>
      </c>
      <c r="GZ66" s="238">
        <f t="shared" si="215"/>
        <v>0</v>
      </c>
      <c r="HA66" s="239" t="str">
        <f>IFERROR(IF(GZ66&gt;20*GM66,'Referencia Parámetros'!$D$20,IF(GZ66&gt;10*GM66,'Referencia Parámetros'!$D$21,IF(GZ66&gt;5*GM66,'Referencia Parámetros'!$D$22, IF(GZ66&gt;1,'Referencia Parámetros'!$D$23,"NO APLICA")))),"")</f>
        <v/>
      </c>
      <c r="HB66" s="240" t="str">
        <f t="shared" si="145"/>
        <v/>
      </c>
      <c r="HC66" s="241">
        <f t="shared" si="146"/>
        <v>0</v>
      </c>
      <c r="HD66" s="234">
        <f t="shared" si="216"/>
        <v>0</v>
      </c>
      <c r="HE66" s="234">
        <f t="shared" si="147"/>
        <v>0</v>
      </c>
      <c r="HF66" s="234">
        <f t="shared" si="217"/>
        <v>0</v>
      </c>
      <c r="HG66" s="242">
        <f t="shared" si="218"/>
        <v>0</v>
      </c>
      <c r="HI66" s="234">
        <f t="shared" si="219"/>
        <v>54</v>
      </c>
      <c r="HJ66" s="235" t="str">
        <f t="shared" si="148"/>
        <v/>
      </c>
      <c r="HK66" s="236" t="str">
        <f>IFERROR(+VLOOKUP(HJ66,'Referencia Parámetros'!$A$2:$B$18,2),"")</f>
        <v/>
      </c>
      <c r="HL66" s="1"/>
      <c r="HM66" s="1"/>
      <c r="HN66" s="136" t="str">
        <f t="shared" si="277"/>
        <v>Completar</v>
      </c>
      <c r="HO66" s="134"/>
      <c r="HP66" s="134"/>
      <c r="HQ66" s="134"/>
      <c r="HR66" s="136" t="str">
        <f t="shared" si="278"/>
        <v>Completar</v>
      </c>
      <c r="HS66" s="137" t="str">
        <f t="shared" si="279"/>
        <v>Completar</v>
      </c>
      <c r="HT66" s="137" t="str">
        <f t="shared" si="280"/>
        <v>Completar</v>
      </c>
      <c r="HU66" s="135"/>
      <c r="HV66" s="136" t="str">
        <f t="shared" si="281"/>
        <v>Completar</v>
      </c>
      <c r="HW66" s="237">
        <f t="shared" si="220"/>
        <v>0</v>
      </c>
      <c r="HX66" s="238">
        <f t="shared" si="221"/>
        <v>0</v>
      </c>
      <c r="HY66" s="239" t="str">
        <f>IFERROR(IF(HX66&gt;20*HK66,'Referencia Parámetros'!$D$20,IF(HX66&gt;10*HK66,'Referencia Parámetros'!$D$21,IF(HX66&gt;5*HK66,'Referencia Parámetros'!$D$22, IF(HX66&gt;1,'Referencia Parámetros'!$D$23,"NO APLICA")))),"")</f>
        <v/>
      </c>
      <c r="HZ66" s="240" t="str">
        <f t="shared" si="150"/>
        <v/>
      </c>
      <c r="IA66" s="241">
        <f t="shared" si="151"/>
        <v>0</v>
      </c>
      <c r="IB66" s="234">
        <f t="shared" si="222"/>
        <v>0</v>
      </c>
      <c r="IC66" s="234">
        <f t="shared" si="152"/>
        <v>0</v>
      </c>
      <c r="ID66" s="234">
        <f t="shared" si="223"/>
        <v>0</v>
      </c>
      <c r="IE66" s="242">
        <f t="shared" si="224"/>
        <v>0</v>
      </c>
      <c r="IG66" s="234">
        <f t="shared" si="225"/>
        <v>54</v>
      </c>
      <c r="IH66" s="235" t="str">
        <f t="shared" si="153"/>
        <v/>
      </c>
      <c r="II66" s="236" t="str">
        <f>IFERROR(+VLOOKUP(IH66,'Referencia Parámetros'!$A$2:$B$18,2),"")</f>
        <v/>
      </c>
      <c r="IJ66" s="1"/>
      <c r="IK66" s="1"/>
      <c r="IL66" s="136" t="str">
        <f t="shared" si="282"/>
        <v>Completar</v>
      </c>
      <c r="IM66" s="134"/>
      <c r="IN66" s="134"/>
      <c r="IO66" s="134"/>
      <c r="IP66" s="136" t="str">
        <f t="shared" si="283"/>
        <v>Completar</v>
      </c>
      <c r="IQ66" s="137" t="str">
        <f t="shared" si="284"/>
        <v>Completar</v>
      </c>
      <c r="IR66" s="137" t="str">
        <f t="shared" si="285"/>
        <v>Completar</v>
      </c>
      <c r="IS66" s="135"/>
      <c r="IT66" s="136" t="str">
        <f t="shared" si="286"/>
        <v>Completar</v>
      </c>
      <c r="IU66" s="237">
        <f t="shared" si="226"/>
        <v>0</v>
      </c>
      <c r="IV66" s="238">
        <f t="shared" si="227"/>
        <v>0</v>
      </c>
      <c r="IW66" s="239" t="str">
        <f>IFERROR(IF(IV66&gt;20*II66,'Referencia Parámetros'!$D$20,IF(IV66&gt;10*II66,'Referencia Parámetros'!$D$21,IF(IV66&gt;5*II66,'Referencia Parámetros'!$D$22, IF(IV66&gt;1,'Referencia Parámetros'!$D$23,"NO APLICA")))),"")</f>
        <v/>
      </c>
      <c r="IX66" s="240" t="str">
        <f t="shared" si="155"/>
        <v/>
      </c>
      <c r="IY66" s="241">
        <f t="shared" si="156"/>
        <v>0</v>
      </c>
      <c r="IZ66" s="234">
        <f t="shared" si="228"/>
        <v>0</v>
      </c>
      <c r="JA66" s="234">
        <f t="shared" si="157"/>
        <v>0</v>
      </c>
      <c r="JB66" s="234">
        <f t="shared" si="229"/>
        <v>0</v>
      </c>
      <c r="JC66" s="242">
        <f t="shared" si="230"/>
        <v>0</v>
      </c>
      <c r="JD66" s="198"/>
      <c r="JE66" s="234">
        <f t="shared" si="231"/>
        <v>54</v>
      </c>
      <c r="JF66" s="235" t="str">
        <f t="shared" si="158"/>
        <v/>
      </c>
      <c r="JG66" s="236" t="str">
        <f>IFERROR(+VLOOKUP(JF66,'Referencia Parámetros'!$A$2:$B$18,2),"")</f>
        <v/>
      </c>
      <c r="JH66" s="1"/>
      <c r="JI66" s="1"/>
      <c r="JJ66" s="136" t="str">
        <f t="shared" si="287"/>
        <v>Completar</v>
      </c>
      <c r="JK66" s="134"/>
      <c r="JL66" s="134"/>
      <c r="JM66" s="134"/>
      <c r="JN66" s="136" t="str">
        <f t="shared" si="288"/>
        <v>Completar</v>
      </c>
      <c r="JO66" s="137" t="str">
        <f t="shared" si="289"/>
        <v>Completar</v>
      </c>
      <c r="JP66" s="137" t="str">
        <f t="shared" si="290"/>
        <v>Completar</v>
      </c>
      <c r="JQ66" s="135"/>
      <c r="JR66" s="136" t="str">
        <f t="shared" si="291"/>
        <v>Completar</v>
      </c>
      <c r="JS66" s="237">
        <f t="shared" si="232"/>
        <v>0</v>
      </c>
      <c r="JT66" s="238">
        <f t="shared" si="233"/>
        <v>0</v>
      </c>
      <c r="JU66" s="239" t="str">
        <f>IFERROR(IF(JT66&gt;20*JG66,'Referencia Parámetros'!$D$20,IF(JT66&gt;10*JG66,'Referencia Parámetros'!$D$21,IF(JT66&gt;5*JG66,'Referencia Parámetros'!$D$22, IF(JT66&gt;1,'Referencia Parámetros'!$D$23,"NO APLICA")))),"")</f>
        <v/>
      </c>
      <c r="JV66" s="240" t="str">
        <f t="shared" si="160"/>
        <v/>
      </c>
      <c r="JW66" s="241">
        <f t="shared" si="161"/>
        <v>0</v>
      </c>
      <c r="JX66" s="234">
        <f t="shared" si="234"/>
        <v>0</v>
      </c>
      <c r="JY66" s="234">
        <f t="shared" si="162"/>
        <v>0</v>
      </c>
      <c r="JZ66" s="234">
        <f t="shared" si="235"/>
        <v>0</v>
      </c>
      <c r="KA66" s="242">
        <f t="shared" si="236"/>
        <v>0</v>
      </c>
      <c r="LN66" s="244">
        <v>2</v>
      </c>
    </row>
    <row r="67" spans="1:326" x14ac:dyDescent="0.25">
      <c r="A67" s="234">
        <f t="shared" si="163"/>
        <v>55</v>
      </c>
      <c r="B67" s="235" t="str">
        <f t="shared" si="164"/>
        <v/>
      </c>
      <c r="C67" s="236" t="str">
        <f>+IFERROR(VLOOKUP(B67,'Referencia Parámetros'!$A$2:$B$18,2),"")</f>
        <v/>
      </c>
      <c r="D67" s="1"/>
      <c r="E67" s="1"/>
      <c r="F67" s="136" t="str">
        <f>IFERROR(+VLOOKUP(D67,'Año 2'!JH$13:JJ$112,3,FALSE),"Completar")</f>
        <v>Completar</v>
      </c>
      <c r="G67" s="134"/>
      <c r="H67" s="134"/>
      <c r="I67" s="134"/>
      <c r="J67" s="136" t="str">
        <f>+IFERROR(VLOOKUP(D67,'Año 2'!JH$13:JR$112,7,0),"Completar")</f>
        <v>Completar</v>
      </c>
      <c r="K67" s="137" t="str">
        <f>IFERROR(VLOOKUP(D67,'Año 2'!JH$13:JR$112,8,FALSE),"Completar")</f>
        <v>Completar</v>
      </c>
      <c r="L67" s="137" t="str">
        <f>IFERROR(VLOOKUP(D67,'Año 2'!JH$13:JR$112,9,FALSE),"Completar")</f>
        <v>Completar</v>
      </c>
      <c r="M67" s="135"/>
      <c r="N67" s="136" t="str">
        <f>IFERROR(VLOOKUP(D67,'Año 2'!JH$13:JR$112,11,FALSE),"Completar")</f>
        <v>Completar</v>
      </c>
      <c r="O67" s="237">
        <f t="shared" si="165"/>
        <v>0</v>
      </c>
      <c r="P67" s="238">
        <f t="shared" si="166"/>
        <v>0</v>
      </c>
      <c r="Q67" s="239" t="str">
        <f>IFERROR(IF(P67&gt;20*C67,'Referencia Parámetros'!$D$20,IF(P67&gt;10*C67,'Referencia Parámetros'!$D$21,IF(P67&gt;5*C67,'Referencia Parámetros'!$D$22, IF(P67&gt;1,'Referencia Parámetros'!$D$23,"NO APLICA")))),"")</f>
        <v/>
      </c>
      <c r="R67" s="240" t="str">
        <f t="shared" si="105"/>
        <v/>
      </c>
      <c r="S67" s="241">
        <f t="shared" si="106"/>
        <v>0</v>
      </c>
      <c r="T67" s="234">
        <f t="shared" si="167"/>
        <v>0</v>
      </c>
      <c r="U67" s="234">
        <f t="shared" si="107"/>
        <v>0</v>
      </c>
      <c r="V67" s="234">
        <f t="shared" si="168"/>
        <v>0</v>
      </c>
      <c r="W67" s="242">
        <f t="shared" si="169"/>
        <v>0</v>
      </c>
      <c r="Y67" s="234">
        <f t="shared" si="170"/>
        <v>55</v>
      </c>
      <c r="Z67" s="235" t="str">
        <f t="shared" si="108"/>
        <v/>
      </c>
      <c r="AA67" s="236" t="str">
        <f>IFERROR(+VLOOKUP(Z67,'Referencia Parámetros'!$A$2:$B$18,2),"")</f>
        <v/>
      </c>
      <c r="AB67" s="1"/>
      <c r="AC67" s="1"/>
      <c r="AD67" s="136" t="str">
        <f t="shared" si="237"/>
        <v>Completar</v>
      </c>
      <c r="AE67" s="134"/>
      <c r="AF67" s="134"/>
      <c r="AG67" s="134"/>
      <c r="AH67" s="136" t="str">
        <f t="shared" si="238"/>
        <v>Completar</v>
      </c>
      <c r="AI67" s="137" t="str">
        <f t="shared" si="239"/>
        <v>Completar</v>
      </c>
      <c r="AJ67" s="137" t="str">
        <f t="shared" si="240"/>
        <v>Completar</v>
      </c>
      <c r="AK67" s="135"/>
      <c r="AL67" s="136" t="str">
        <f t="shared" si="241"/>
        <v>Completar</v>
      </c>
      <c r="AM67" s="237">
        <f t="shared" si="171"/>
        <v>0</v>
      </c>
      <c r="AN67" s="238">
        <f t="shared" si="172"/>
        <v>0</v>
      </c>
      <c r="AO67" s="239" t="str">
        <f>IFERROR(IF(AN67&gt;20*AA67,'Referencia Parámetros'!$D$20,IF(AN67&gt;10*AA67,'Referencia Parámetros'!$D$21,IF(AN67&gt;5*AA67,'Referencia Parámetros'!$D$22, IF(AN67&gt;1,'Referencia Parámetros'!$D$23,"NO APLICA")))),"")</f>
        <v/>
      </c>
      <c r="AP67" s="240" t="str">
        <f t="shared" si="110"/>
        <v/>
      </c>
      <c r="AQ67" s="241">
        <f t="shared" si="111"/>
        <v>0</v>
      </c>
      <c r="AR67" s="234">
        <f t="shared" si="173"/>
        <v>0</v>
      </c>
      <c r="AS67" s="234">
        <f t="shared" si="112"/>
        <v>0</v>
      </c>
      <c r="AT67" s="234">
        <f t="shared" si="174"/>
        <v>0</v>
      </c>
      <c r="AU67" s="242">
        <f t="shared" si="175"/>
        <v>0</v>
      </c>
      <c r="AW67" s="234">
        <f t="shared" si="176"/>
        <v>55</v>
      </c>
      <c r="AX67" s="235" t="str">
        <f t="shared" si="113"/>
        <v/>
      </c>
      <c r="AY67" s="236" t="str">
        <f>IFERROR(+VLOOKUP(AX67,'Referencia Parámetros'!$A$2:$B$18,2),"")</f>
        <v/>
      </c>
      <c r="AZ67" s="1"/>
      <c r="BA67" s="1"/>
      <c r="BB67" s="136" t="str">
        <f t="shared" si="242"/>
        <v>Completar</v>
      </c>
      <c r="BC67" s="134"/>
      <c r="BD67" s="134"/>
      <c r="BE67" s="134"/>
      <c r="BF67" s="136" t="str">
        <f t="shared" si="243"/>
        <v>Completar</v>
      </c>
      <c r="BG67" s="137" t="str">
        <f t="shared" si="244"/>
        <v>Completar</v>
      </c>
      <c r="BH67" s="137" t="str">
        <f t="shared" si="245"/>
        <v>Completar</v>
      </c>
      <c r="BI67" s="135"/>
      <c r="BJ67" s="136" t="str">
        <f t="shared" si="246"/>
        <v>Completar</v>
      </c>
      <c r="BK67" s="237">
        <f t="shared" si="177"/>
        <v>0</v>
      </c>
      <c r="BL67" s="238">
        <f t="shared" si="178"/>
        <v>0</v>
      </c>
      <c r="BM67" s="239" t="str">
        <f>IFERROR(IF(BL67&gt;20*AY67,'Referencia Parámetros'!$D$20,IF(BL67&gt;10*AY67,'Referencia Parámetros'!$D$21,IF(BL67&gt;5*AY67,'Referencia Parámetros'!$D$22, IF(BL67&gt;1,'Referencia Parámetros'!$D$23,"NO APLICA")))),"")</f>
        <v/>
      </c>
      <c r="BN67" s="240" t="str">
        <f t="shared" si="115"/>
        <v/>
      </c>
      <c r="BO67" s="241">
        <f t="shared" si="116"/>
        <v>0</v>
      </c>
      <c r="BP67" s="234">
        <f t="shared" si="179"/>
        <v>0</v>
      </c>
      <c r="BQ67" s="234">
        <f t="shared" si="117"/>
        <v>0</v>
      </c>
      <c r="BR67" s="234">
        <f t="shared" si="180"/>
        <v>0</v>
      </c>
      <c r="BS67" s="242">
        <f t="shared" si="181"/>
        <v>0</v>
      </c>
      <c r="BU67" s="234">
        <f t="shared" si="182"/>
        <v>55</v>
      </c>
      <c r="BV67" s="235" t="str">
        <f t="shared" si="118"/>
        <v/>
      </c>
      <c r="BW67" s="236" t="str">
        <f>IFERROR(+VLOOKUP(BV67,'Referencia Parámetros'!$A$2:$B$18,2),"")</f>
        <v/>
      </c>
      <c r="BX67" s="1"/>
      <c r="BY67" s="1"/>
      <c r="BZ67" s="136" t="str">
        <f t="shared" si="247"/>
        <v>Completar</v>
      </c>
      <c r="CA67" s="134"/>
      <c r="CB67" s="134"/>
      <c r="CC67" s="134"/>
      <c r="CD67" s="136" t="str">
        <f t="shared" si="248"/>
        <v>Completar</v>
      </c>
      <c r="CE67" s="137" t="str">
        <f t="shared" si="249"/>
        <v>Completar</v>
      </c>
      <c r="CF67" s="137" t="str">
        <f t="shared" si="250"/>
        <v>Completar</v>
      </c>
      <c r="CG67" s="135"/>
      <c r="CH67" s="136" t="str">
        <f t="shared" si="251"/>
        <v>Completar</v>
      </c>
      <c r="CI67" s="237">
        <f t="shared" si="183"/>
        <v>0</v>
      </c>
      <c r="CJ67" s="238">
        <f t="shared" si="184"/>
        <v>0</v>
      </c>
      <c r="CK67" s="239" t="str">
        <f>IFERROR(IF(CJ67&gt;20*BW67,'Referencia Parámetros'!$D$20,IF(CJ67&gt;10*BW67,'Referencia Parámetros'!$D$21,IF(CJ67&gt;5*BW67,'Referencia Parámetros'!$D$22, IF(CJ67&gt;1,'Referencia Parámetros'!$D$23,"NO APLICA")))),"")</f>
        <v/>
      </c>
      <c r="CL67" s="240" t="str">
        <f t="shared" si="120"/>
        <v/>
      </c>
      <c r="CM67" s="241">
        <f t="shared" si="121"/>
        <v>0</v>
      </c>
      <c r="CN67" s="234">
        <f t="shared" si="185"/>
        <v>0</v>
      </c>
      <c r="CO67" s="234">
        <f t="shared" si="122"/>
        <v>0</v>
      </c>
      <c r="CP67" s="234">
        <f t="shared" si="186"/>
        <v>0</v>
      </c>
      <c r="CQ67" s="242">
        <f t="shared" si="187"/>
        <v>0</v>
      </c>
      <c r="CS67" s="234">
        <f t="shared" si="188"/>
        <v>55</v>
      </c>
      <c r="CT67" s="235" t="str">
        <f t="shared" si="123"/>
        <v/>
      </c>
      <c r="CU67" s="236" t="str">
        <f>IFERROR(+VLOOKUP(CT67,'Referencia Parámetros'!$A$2:$B$18,2),"")</f>
        <v/>
      </c>
      <c r="CV67" s="1"/>
      <c r="CW67" s="1"/>
      <c r="CX67" s="136" t="str">
        <f t="shared" si="252"/>
        <v>Completar</v>
      </c>
      <c r="CY67" s="134"/>
      <c r="CZ67" s="134"/>
      <c r="DA67" s="134"/>
      <c r="DB67" s="136" t="str">
        <f t="shared" si="253"/>
        <v>Completar</v>
      </c>
      <c r="DC67" s="137" t="str">
        <f t="shared" si="254"/>
        <v>Completar</v>
      </c>
      <c r="DD67" s="137" t="str">
        <f t="shared" si="255"/>
        <v>Completar</v>
      </c>
      <c r="DE67" s="135"/>
      <c r="DF67" s="136" t="str">
        <f t="shared" si="256"/>
        <v>Completar</v>
      </c>
      <c r="DG67" s="237">
        <f t="shared" si="189"/>
        <v>0</v>
      </c>
      <c r="DH67" s="238">
        <f t="shared" si="190"/>
        <v>0</v>
      </c>
      <c r="DI67" s="239" t="str">
        <f>IFERROR(IF(DH67&gt;20*CU67,'Referencia Parámetros'!$D$20,IF(DH67&gt;10*CU67,'Referencia Parámetros'!$D$21,IF(DH67&gt;5*CU67,'Referencia Parámetros'!$D$22, IF(DH67&gt;1,'Referencia Parámetros'!$D$23,"NO APLICA")))),"")</f>
        <v/>
      </c>
      <c r="DJ67" s="240" t="str">
        <f t="shared" si="125"/>
        <v/>
      </c>
      <c r="DK67" s="241">
        <f t="shared" si="126"/>
        <v>0</v>
      </c>
      <c r="DL67" s="234">
        <f t="shared" si="191"/>
        <v>0</v>
      </c>
      <c r="DM67" s="234">
        <f t="shared" si="127"/>
        <v>0</v>
      </c>
      <c r="DN67" s="234">
        <f t="shared" si="192"/>
        <v>0</v>
      </c>
      <c r="DO67" s="242">
        <f t="shared" si="193"/>
        <v>0</v>
      </c>
      <c r="DQ67" s="234">
        <f t="shared" si="194"/>
        <v>55</v>
      </c>
      <c r="DR67" s="235" t="str">
        <f t="shared" si="128"/>
        <v/>
      </c>
      <c r="DS67" s="236" t="str">
        <f>IFERROR(+VLOOKUP(DR67,'Referencia Parámetros'!$A$2:$B$18,2),"")</f>
        <v/>
      </c>
      <c r="DT67" s="1"/>
      <c r="DU67" s="1"/>
      <c r="DV67" s="136" t="str">
        <f t="shared" si="257"/>
        <v>Completar</v>
      </c>
      <c r="DW67" s="134"/>
      <c r="DX67" s="134"/>
      <c r="DY67" s="134"/>
      <c r="DZ67" s="136" t="str">
        <f t="shared" si="258"/>
        <v>Completar</v>
      </c>
      <c r="EA67" s="137" t="str">
        <f t="shared" si="259"/>
        <v>Completar</v>
      </c>
      <c r="EB67" s="137" t="str">
        <f t="shared" si="260"/>
        <v>Completar</v>
      </c>
      <c r="EC67" s="135"/>
      <c r="ED67" s="136" t="str">
        <f t="shared" si="261"/>
        <v>Completar</v>
      </c>
      <c r="EE67" s="237">
        <f t="shared" si="195"/>
        <v>0</v>
      </c>
      <c r="EF67" s="238">
        <f t="shared" si="196"/>
        <v>0</v>
      </c>
      <c r="EG67" s="239" t="str">
        <f>IFERROR(IF(EF67&gt;20*DS67,'Referencia Parámetros'!$D$20,IF(EF67&gt;10*DS67,'Referencia Parámetros'!$D$21,IF(EF67&gt;5*DS67,'Referencia Parámetros'!$D$22, IF(EF67&gt;1,'Referencia Parámetros'!$D$23,"NO APLICA")))),"")</f>
        <v/>
      </c>
      <c r="EH67" s="240" t="str">
        <f t="shared" si="130"/>
        <v/>
      </c>
      <c r="EI67" s="241">
        <f t="shared" si="131"/>
        <v>0</v>
      </c>
      <c r="EJ67" s="234">
        <f t="shared" si="197"/>
        <v>0</v>
      </c>
      <c r="EK67" s="234">
        <f t="shared" si="132"/>
        <v>0</v>
      </c>
      <c r="EL67" s="234">
        <f t="shared" si="198"/>
        <v>0</v>
      </c>
      <c r="EM67" s="242">
        <f t="shared" si="199"/>
        <v>0</v>
      </c>
      <c r="EO67" s="234">
        <f t="shared" si="200"/>
        <v>55</v>
      </c>
      <c r="EP67" s="235" t="str">
        <f t="shared" si="133"/>
        <v/>
      </c>
      <c r="EQ67" s="236" t="str">
        <f>IFERROR(+VLOOKUP(EP67,'Referencia Parámetros'!$A$2:$B$18,2),"")</f>
        <v/>
      </c>
      <c r="ER67" s="1"/>
      <c r="ES67" s="1"/>
      <c r="ET67" s="136" t="str">
        <f t="shared" si="262"/>
        <v>Completar</v>
      </c>
      <c r="EU67" s="134"/>
      <c r="EV67" s="134"/>
      <c r="EW67" s="134"/>
      <c r="EX67" s="136" t="str">
        <f t="shared" si="263"/>
        <v>Completar</v>
      </c>
      <c r="EY67" s="137" t="str">
        <f t="shared" si="264"/>
        <v>Completar</v>
      </c>
      <c r="EZ67" s="137" t="str">
        <f t="shared" si="265"/>
        <v>Completar</v>
      </c>
      <c r="FA67" s="135"/>
      <c r="FB67" s="136" t="str">
        <f t="shared" si="266"/>
        <v>Completar</v>
      </c>
      <c r="FC67" s="237">
        <f t="shared" si="201"/>
        <v>0</v>
      </c>
      <c r="FD67" s="238">
        <f t="shared" si="202"/>
        <v>0</v>
      </c>
      <c r="FE67" s="239" t="str">
        <f>IFERROR(IF(FD67&gt;20*EQ67,'Referencia Parámetros'!$D$20,IF(FD67&gt;10*EQ67,'Referencia Parámetros'!$D$21,IF(FD67&gt;5*EQ67,'Referencia Parámetros'!$D$22, IF(FD67&gt;1,'Referencia Parámetros'!$D$23,"NO APLICA")))),"")</f>
        <v/>
      </c>
      <c r="FF67" s="240" t="str">
        <f t="shared" si="135"/>
        <v/>
      </c>
      <c r="FG67" s="241">
        <f t="shared" si="136"/>
        <v>0</v>
      </c>
      <c r="FH67" s="234">
        <f t="shared" si="203"/>
        <v>0</v>
      </c>
      <c r="FI67" s="234">
        <f t="shared" si="137"/>
        <v>0</v>
      </c>
      <c r="FJ67" s="234">
        <f t="shared" si="204"/>
        <v>0</v>
      </c>
      <c r="FK67" s="242">
        <f t="shared" si="205"/>
        <v>0</v>
      </c>
      <c r="FM67" s="234">
        <f t="shared" si="206"/>
        <v>55</v>
      </c>
      <c r="FN67" s="235" t="str">
        <f t="shared" si="138"/>
        <v/>
      </c>
      <c r="FO67" s="236" t="str">
        <f>IFERROR(+VLOOKUP(FN67,'Referencia Parámetros'!$A$2:$B$18,2),"")</f>
        <v/>
      </c>
      <c r="FP67" s="1"/>
      <c r="FQ67" s="1"/>
      <c r="FR67" s="136" t="str">
        <f t="shared" si="267"/>
        <v>Completar</v>
      </c>
      <c r="FS67" s="134"/>
      <c r="FT67" s="134"/>
      <c r="FU67" s="134"/>
      <c r="FV67" s="136" t="str">
        <f t="shared" si="268"/>
        <v>Completar</v>
      </c>
      <c r="FW67" s="137" t="str">
        <f t="shared" si="269"/>
        <v>Completar</v>
      </c>
      <c r="FX67" s="137" t="str">
        <f t="shared" si="270"/>
        <v>Completar</v>
      </c>
      <c r="FY67" s="135"/>
      <c r="FZ67" s="136" t="str">
        <f t="shared" si="271"/>
        <v>Completar</v>
      </c>
      <c r="GA67" s="237">
        <f t="shared" si="207"/>
        <v>0</v>
      </c>
      <c r="GB67" s="238">
        <f t="shared" si="208"/>
        <v>0</v>
      </c>
      <c r="GC67" s="239" t="e">
        <f>IF(GB67&gt;20*FO67,'Referencia Parámetros'!$D$20,IF(GB67&gt;10*FO67,'Referencia Parámetros'!$D$21,IF(GB67&gt;5*FO67,'Referencia Parámetros'!$D$22, IF(GB67&gt;1,'Referencia Parámetros'!$D$23,"NO APLICA"))))</f>
        <v>#VALUE!</v>
      </c>
      <c r="GD67" s="240" t="e">
        <f t="shared" si="209"/>
        <v>#VALUE!</v>
      </c>
      <c r="GE67" s="241">
        <f t="shared" si="141"/>
        <v>0</v>
      </c>
      <c r="GF67" s="234">
        <f t="shared" si="210"/>
        <v>0</v>
      </c>
      <c r="GG67" s="234">
        <f t="shared" si="142"/>
        <v>0</v>
      </c>
      <c r="GH67" s="234">
        <f t="shared" si="211"/>
        <v>0</v>
      </c>
      <c r="GI67" s="242">
        <f t="shared" si="212"/>
        <v>0</v>
      </c>
      <c r="GK67" s="234">
        <f t="shared" si="213"/>
        <v>55</v>
      </c>
      <c r="GL67" s="235" t="str">
        <f t="shared" si="143"/>
        <v/>
      </c>
      <c r="GM67" s="236" t="str">
        <f>IFERROR(+VLOOKUP(GL67,'Referencia Parámetros'!$A$2:$B$18,2),"")</f>
        <v/>
      </c>
      <c r="GN67" s="1"/>
      <c r="GO67" s="1"/>
      <c r="GP67" s="136" t="str">
        <f t="shared" si="272"/>
        <v>Completar</v>
      </c>
      <c r="GQ67" s="134"/>
      <c r="GR67" s="134"/>
      <c r="GS67" s="134"/>
      <c r="GT67" s="136" t="str">
        <f t="shared" si="273"/>
        <v>Completar</v>
      </c>
      <c r="GU67" s="137" t="str">
        <f t="shared" si="274"/>
        <v>Completar</v>
      </c>
      <c r="GV67" s="137" t="str">
        <f t="shared" si="275"/>
        <v>Completar</v>
      </c>
      <c r="GW67" s="135"/>
      <c r="GX67" s="136" t="str">
        <f t="shared" si="276"/>
        <v>Completar</v>
      </c>
      <c r="GY67" s="237">
        <f t="shared" si="214"/>
        <v>0</v>
      </c>
      <c r="GZ67" s="238">
        <f t="shared" si="215"/>
        <v>0</v>
      </c>
      <c r="HA67" s="239" t="str">
        <f>IFERROR(IF(GZ67&gt;20*GM67,'Referencia Parámetros'!$D$20,IF(GZ67&gt;10*GM67,'Referencia Parámetros'!$D$21,IF(GZ67&gt;5*GM67,'Referencia Parámetros'!$D$22, IF(GZ67&gt;1,'Referencia Parámetros'!$D$23,"NO APLICA")))),"")</f>
        <v/>
      </c>
      <c r="HB67" s="240" t="str">
        <f t="shared" si="145"/>
        <v/>
      </c>
      <c r="HC67" s="241">
        <f t="shared" si="146"/>
        <v>0</v>
      </c>
      <c r="HD67" s="234">
        <f t="shared" si="216"/>
        <v>0</v>
      </c>
      <c r="HE67" s="234">
        <f t="shared" si="147"/>
        <v>0</v>
      </c>
      <c r="HF67" s="234">
        <f t="shared" si="217"/>
        <v>0</v>
      </c>
      <c r="HG67" s="242">
        <f t="shared" si="218"/>
        <v>0</v>
      </c>
      <c r="HI67" s="234">
        <f t="shared" si="219"/>
        <v>55</v>
      </c>
      <c r="HJ67" s="235" t="str">
        <f t="shared" si="148"/>
        <v/>
      </c>
      <c r="HK67" s="236" t="str">
        <f>IFERROR(+VLOOKUP(HJ67,'Referencia Parámetros'!$A$2:$B$18,2),"")</f>
        <v/>
      </c>
      <c r="HL67" s="1"/>
      <c r="HM67" s="1"/>
      <c r="HN67" s="136" t="str">
        <f t="shared" si="277"/>
        <v>Completar</v>
      </c>
      <c r="HO67" s="134"/>
      <c r="HP67" s="134"/>
      <c r="HQ67" s="134"/>
      <c r="HR67" s="136" t="str">
        <f t="shared" si="278"/>
        <v>Completar</v>
      </c>
      <c r="HS67" s="137" t="str">
        <f t="shared" si="279"/>
        <v>Completar</v>
      </c>
      <c r="HT67" s="137" t="str">
        <f t="shared" si="280"/>
        <v>Completar</v>
      </c>
      <c r="HU67" s="135"/>
      <c r="HV67" s="136" t="str">
        <f t="shared" si="281"/>
        <v>Completar</v>
      </c>
      <c r="HW67" s="237">
        <f t="shared" si="220"/>
        <v>0</v>
      </c>
      <c r="HX67" s="238">
        <f t="shared" si="221"/>
        <v>0</v>
      </c>
      <c r="HY67" s="239" t="str">
        <f>IFERROR(IF(HX67&gt;20*HK67,'Referencia Parámetros'!$D$20,IF(HX67&gt;10*HK67,'Referencia Parámetros'!$D$21,IF(HX67&gt;5*HK67,'Referencia Parámetros'!$D$22, IF(HX67&gt;1,'Referencia Parámetros'!$D$23,"NO APLICA")))),"")</f>
        <v/>
      </c>
      <c r="HZ67" s="240" t="str">
        <f t="shared" si="150"/>
        <v/>
      </c>
      <c r="IA67" s="241">
        <f t="shared" si="151"/>
        <v>0</v>
      </c>
      <c r="IB67" s="234">
        <f t="shared" si="222"/>
        <v>0</v>
      </c>
      <c r="IC67" s="234">
        <f t="shared" si="152"/>
        <v>0</v>
      </c>
      <c r="ID67" s="234">
        <f t="shared" si="223"/>
        <v>0</v>
      </c>
      <c r="IE67" s="242">
        <f t="shared" si="224"/>
        <v>0</v>
      </c>
      <c r="IG67" s="234">
        <f t="shared" si="225"/>
        <v>55</v>
      </c>
      <c r="IH67" s="235" t="str">
        <f t="shared" si="153"/>
        <v/>
      </c>
      <c r="II67" s="236" t="str">
        <f>IFERROR(+VLOOKUP(IH67,'Referencia Parámetros'!$A$2:$B$18,2),"")</f>
        <v/>
      </c>
      <c r="IJ67" s="1"/>
      <c r="IK67" s="1"/>
      <c r="IL67" s="136" t="str">
        <f t="shared" si="282"/>
        <v>Completar</v>
      </c>
      <c r="IM67" s="134"/>
      <c r="IN67" s="134"/>
      <c r="IO67" s="134"/>
      <c r="IP67" s="136" t="str">
        <f t="shared" si="283"/>
        <v>Completar</v>
      </c>
      <c r="IQ67" s="137" t="str">
        <f t="shared" si="284"/>
        <v>Completar</v>
      </c>
      <c r="IR67" s="137" t="str">
        <f t="shared" si="285"/>
        <v>Completar</v>
      </c>
      <c r="IS67" s="135"/>
      <c r="IT67" s="136" t="str">
        <f t="shared" si="286"/>
        <v>Completar</v>
      </c>
      <c r="IU67" s="237">
        <f t="shared" si="226"/>
        <v>0</v>
      </c>
      <c r="IV67" s="238">
        <f t="shared" si="227"/>
        <v>0</v>
      </c>
      <c r="IW67" s="239" t="str">
        <f>IFERROR(IF(IV67&gt;20*II67,'Referencia Parámetros'!$D$20,IF(IV67&gt;10*II67,'Referencia Parámetros'!$D$21,IF(IV67&gt;5*II67,'Referencia Parámetros'!$D$22, IF(IV67&gt;1,'Referencia Parámetros'!$D$23,"NO APLICA")))),"")</f>
        <v/>
      </c>
      <c r="IX67" s="240" t="str">
        <f t="shared" si="155"/>
        <v/>
      </c>
      <c r="IY67" s="241">
        <f t="shared" si="156"/>
        <v>0</v>
      </c>
      <c r="IZ67" s="234">
        <f t="shared" si="228"/>
        <v>0</v>
      </c>
      <c r="JA67" s="234">
        <f t="shared" si="157"/>
        <v>0</v>
      </c>
      <c r="JB67" s="234">
        <f t="shared" si="229"/>
        <v>0</v>
      </c>
      <c r="JC67" s="242">
        <f t="shared" si="230"/>
        <v>0</v>
      </c>
      <c r="JD67" s="198"/>
      <c r="JE67" s="234">
        <f t="shared" si="231"/>
        <v>55</v>
      </c>
      <c r="JF67" s="235" t="str">
        <f t="shared" si="158"/>
        <v/>
      </c>
      <c r="JG67" s="236" t="str">
        <f>IFERROR(+VLOOKUP(JF67,'Referencia Parámetros'!$A$2:$B$18,2),"")</f>
        <v/>
      </c>
      <c r="JH67" s="1"/>
      <c r="JI67" s="1"/>
      <c r="JJ67" s="136" t="str">
        <f t="shared" si="287"/>
        <v>Completar</v>
      </c>
      <c r="JK67" s="134"/>
      <c r="JL67" s="134"/>
      <c r="JM67" s="134"/>
      <c r="JN67" s="136" t="str">
        <f t="shared" si="288"/>
        <v>Completar</v>
      </c>
      <c r="JO67" s="137" t="str">
        <f t="shared" si="289"/>
        <v>Completar</v>
      </c>
      <c r="JP67" s="137" t="str">
        <f t="shared" si="290"/>
        <v>Completar</v>
      </c>
      <c r="JQ67" s="135"/>
      <c r="JR67" s="136" t="str">
        <f t="shared" si="291"/>
        <v>Completar</v>
      </c>
      <c r="JS67" s="237">
        <f t="shared" si="232"/>
        <v>0</v>
      </c>
      <c r="JT67" s="238">
        <f t="shared" si="233"/>
        <v>0</v>
      </c>
      <c r="JU67" s="239" t="str">
        <f>IFERROR(IF(JT67&gt;20*JG67,'Referencia Parámetros'!$D$20,IF(JT67&gt;10*JG67,'Referencia Parámetros'!$D$21,IF(JT67&gt;5*JG67,'Referencia Parámetros'!$D$22, IF(JT67&gt;1,'Referencia Parámetros'!$D$23,"NO APLICA")))),"")</f>
        <v/>
      </c>
      <c r="JV67" s="240" t="str">
        <f t="shared" si="160"/>
        <v/>
      </c>
      <c r="JW67" s="241">
        <f t="shared" si="161"/>
        <v>0</v>
      </c>
      <c r="JX67" s="234">
        <f t="shared" si="234"/>
        <v>0</v>
      </c>
      <c r="JY67" s="234">
        <f t="shared" si="162"/>
        <v>0</v>
      </c>
      <c r="JZ67" s="234">
        <f t="shared" si="235"/>
        <v>0</v>
      </c>
      <c r="KA67" s="242">
        <f t="shared" si="236"/>
        <v>0</v>
      </c>
      <c r="LN67" s="244">
        <v>2</v>
      </c>
    </row>
    <row r="68" spans="1:326" x14ac:dyDescent="0.25">
      <c r="A68" s="234">
        <f t="shared" si="163"/>
        <v>56</v>
      </c>
      <c r="B68" s="235" t="str">
        <f t="shared" si="164"/>
        <v/>
      </c>
      <c r="C68" s="236" t="str">
        <f>+IFERROR(VLOOKUP(B68,'Referencia Parámetros'!$A$2:$B$18,2),"")</f>
        <v/>
      </c>
      <c r="D68" s="1"/>
      <c r="E68" s="1"/>
      <c r="F68" s="136" t="str">
        <f>IFERROR(+VLOOKUP(D68,'Año 2'!JH$13:JJ$112,3,FALSE),"Completar")</f>
        <v>Completar</v>
      </c>
      <c r="G68" s="134"/>
      <c r="H68" s="134"/>
      <c r="I68" s="134"/>
      <c r="J68" s="136" t="str">
        <f>+IFERROR(VLOOKUP(D68,'Año 2'!JH$13:JR$112,7,0),"Completar")</f>
        <v>Completar</v>
      </c>
      <c r="K68" s="137" t="str">
        <f>IFERROR(VLOOKUP(D68,'Año 2'!JH$13:JR$112,8,FALSE),"Completar")</f>
        <v>Completar</v>
      </c>
      <c r="L68" s="137" t="str">
        <f>IFERROR(VLOOKUP(D68,'Año 2'!JH$13:JR$112,9,FALSE),"Completar")</f>
        <v>Completar</v>
      </c>
      <c r="M68" s="135"/>
      <c r="N68" s="136" t="str">
        <f>IFERROR(VLOOKUP(D68,'Año 2'!JH$13:JR$112,11,FALSE),"Completar")</f>
        <v>Completar</v>
      </c>
      <c r="O68" s="237">
        <f t="shared" si="165"/>
        <v>0</v>
      </c>
      <c r="P68" s="238">
        <f t="shared" si="166"/>
        <v>0</v>
      </c>
      <c r="Q68" s="239" t="str">
        <f>IFERROR(IF(P68&gt;20*C68,'Referencia Parámetros'!$D$20,IF(P68&gt;10*C68,'Referencia Parámetros'!$D$21,IF(P68&gt;5*C68,'Referencia Parámetros'!$D$22, IF(P68&gt;1,'Referencia Parámetros'!$D$23,"NO APLICA")))),"")</f>
        <v/>
      </c>
      <c r="R68" s="240" t="str">
        <f t="shared" si="105"/>
        <v/>
      </c>
      <c r="S68" s="241">
        <f t="shared" si="106"/>
        <v>0</v>
      </c>
      <c r="T68" s="234">
        <f t="shared" si="167"/>
        <v>0</v>
      </c>
      <c r="U68" s="234">
        <f t="shared" si="107"/>
        <v>0</v>
      </c>
      <c r="V68" s="234">
        <f t="shared" si="168"/>
        <v>0</v>
      </c>
      <c r="W68" s="242">
        <f t="shared" si="169"/>
        <v>0</v>
      </c>
      <c r="Y68" s="234">
        <f t="shared" si="170"/>
        <v>56</v>
      </c>
      <c r="Z68" s="235" t="str">
        <f t="shared" si="108"/>
        <v/>
      </c>
      <c r="AA68" s="236" t="str">
        <f>IFERROR(+VLOOKUP(Z68,'Referencia Parámetros'!$A$2:$B$18,2),"")</f>
        <v/>
      </c>
      <c r="AB68" s="1"/>
      <c r="AC68" s="1"/>
      <c r="AD68" s="136" t="str">
        <f t="shared" si="237"/>
        <v>Completar</v>
      </c>
      <c r="AE68" s="134"/>
      <c r="AF68" s="134"/>
      <c r="AG68" s="134"/>
      <c r="AH68" s="136" t="str">
        <f t="shared" si="238"/>
        <v>Completar</v>
      </c>
      <c r="AI68" s="137" t="str">
        <f t="shared" si="239"/>
        <v>Completar</v>
      </c>
      <c r="AJ68" s="137" t="str">
        <f t="shared" si="240"/>
        <v>Completar</v>
      </c>
      <c r="AK68" s="135"/>
      <c r="AL68" s="136" t="str">
        <f t="shared" si="241"/>
        <v>Completar</v>
      </c>
      <c r="AM68" s="237">
        <f t="shared" si="171"/>
        <v>0</v>
      </c>
      <c r="AN68" s="238">
        <f t="shared" si="172"/>
        <v>0</v>
      </c>
      <c r="AO68" s="239" t="str">
        <f>IFERROR(IF(AN68&gt;20*AA68,'Referencia Parámetros'!$D$20,IF(AN68&gt;10*AA68,'Referencia Parámetros'!$D$21,IF(AN68&gt;5*AA68,'Referencia Parámetros'!$D$22, IF(AN68&gt;1,'Referencia Parámetros'!$D$23,"NO APLICA")))),"")</f>
        <v/>
      </c>
      <c r="AP68" s="240" t="str">
        <f t="shared" si="110"/>
        <v/>
      </c>
      <c r="AQ68" s="241">
        <f t="shared" si="111"/>
        <v>0</v>
      </c>
      <c r="AR68" s="234">
        <f t="shared" si="173"/>
        <v>0</v>
      </c>
      <c r="AS68" s="234">
        <f t="shared" si="112"/>
        <v>0</v>
      </c>
      <c r="AT68" s="234">
        <f t="shared" si="174"/>
        <v>0</v>
      </c>
      <c r="AU68" s="242">
        <f t="shared" si="175"/>
        <v>0</v>
      </c>
      <c r="AW68" s="234">
        <f t="shared" si="176"/>
        <v>56</v>
      </c>
      <c r="AX68" s="235" t="str">
        <f t="shared" si="113"/>
        <v/>
      </c>
      <c r="AY68" s="236" t="str">
        <f>IFERROR(+VLOOKUP(AX68,'Referencia Parámetros'!$A$2:$B$18,2),"")</f>
        <v/>
      </c>
      <c r="AZ68" s="1"/>
      <c r="BA68" s="1"/>
      <c r="BB68" s="136" t="str">
        <f t="shared" si="242"/>
        <v>Completar</v>
      </c>
      <c r="BC68" s="134"/>
      <c r="BD68" s="134"/>
      <c r="BE68" s="134"/>
      <c r="BF68" s="136" t="str">
        <f t="shared" si="243"/>
        <v>Completar</v>
      </c>
      <c r="BG68" s="137" t="str">
        <f t="shared" si="244"/>
        <v>Completar</v>
      </c>
      <c r="BH68" s="137" t="str">
        <f t="shared" si="245"/>
        <v>Completar</v>
      </c>
      <c r="BI68" s="135"/>
      <c r="BJ68" s="136" t="str">
        <f t="shared" si="246"/>
        <v>Completar</v>
      </c>
      <c r="BK68" s="237">
        <f t="shared" si="177"/>
        <v>0</v>
      </c>
      <c r="BL68" s="238">
        <f t="shared" si="178"/>
        <v>0</v>
      </c>
      <c r="BM68" s="239" t="str">
        <f>IFERROR(IF(BL68&gt;20*AY68,'Referencia Parámetros'!$D$20,IF(BL68&gt;10*AY68,'Referencia Parámetros'!$D$21,IF(BL68&gt;5*AY68,'Referencia Parámetros'!$D$22, IF(BL68&gt;1,'Referencia Parámetros'!$D$23,"NO APLICA")))),"")</f>
        <v/>
      </c>
      <c r="BN68" s="240" t="str">
        <f t="shared" si="115"/>
        <v/>
      </c>
      <c r="BO68" s="241">
        <f t="shared" si="116"/>
        <v>0</v>
      </c>
      <c r="BP68" s="234">
        <f t="shared" si="179"/>
        <v>0</v>
      </c>
      <c r="BQ68" s="234">
        <f t="shared" si="117"/>
        <v>0</v>
      </c>
      <c r="BR68" s="234">
        <f t="shared" si="180"/>
        <v>0</v>
      </c>
      <c r="BS68" s="242">
        <f t="shared" si="181"/>
        <v>0</v>
      </c>
      <c r="BU68" s="234">
        <f t="shared" si="182"/>
        <v>56</v>
      </c>
      <c r="BV68" s="235" t="str">
        <f t="shared" si="118"/>
        <v/>
      </c>
      <c r="BW68" s="236" t="str">
        <f>IFERROR(+VLOOKUP(BV68,'Referencia Parámetros'!$A$2:$B$18,2),"")</f>
        <v/>
      </c>
      <c r="BX68" s="1"/>
      <c r="BY68" s="1"/>
      <c r="BZ68" s="136" t="str">
        <f t="shared" si="247"/>
        <v>Completar</v>
      </c>
      <c r="CA68" s="134"/>
      <c r="CB68" s="134"/>
      <c r="CC68" s="134"/>
      <c r="CD68" s="136" t="str">
        <f t="shared" si="248"/>
        <v>Completar</v>
      </c>
      <c r="CE68" s="137" t="str">
        <f t="shared" si="249"/>
        <v>Completar</v>
      </c>
      <c r="CF68" s="137" t="str">
        <f t="shared" si="250"/>
        <v>Completar</v>
      </c>
      <c r="CG68" s="135"/>
      <c r="CH68" s="136" t="str">
        <f t="shared" si="251"/>
        <v>Completar</v>
      </c>
      <c r="CI68" s="237">
        <f t="shared" si="183"/>
        <v>0</v>
      </c>
      <c r="CJ68" s="238">
        <f t="shared" si="184"/>
        <v>0</v>
      </c>
      <c r="CK68" s="239" t="str">
        <f>IFERROR(IF(CJ68&gt;20*BW68,'Referencia Parámetros'!$D$20,IF(CJ68&gt;10*BW68,'Referencia Parámetros'!$D$21,IF(CJ68&gt;5*BW68,'Referencia Parámetros'!$D$22, IF(CJ68&gt;1,'Referencia Parámetros'!$D$23,"NO APLICA")))),"")</f>
        <v/>
      </c>
      <c r="CL68" s="240" t="str">
        <f t="shared" si="120"/>
        <v/>
      </c>
      <c r="CM68" s="241">
        <f t="shared" si="121"/>
        <v>0</v>
      </c>
      <c r="CN68" s="234">
        <f t="shared" si="185"/>
        <v>0</v>
      </c>
      <c r="CO68" s="234">
        <f t="shared" si="122"/>
        <v>0</v>
      </c>
      <c r="CP68" s="234">
        <f t="shared" si="186"/>
        <v>0</v>
      </c>
      <c r="CQ68" s="242">
        <f t="shared" si="187"/>
        <v>0</v>
      </c>
      <c r="CS68" s="234">
        <f t="shared" si="188"/>
        <v>56</v>
      </c>
      <c r="CT68" s="235" t="str">
        <f t="shared" si="123"/>
        <v/>
      </c>
      <c r="CU68" s="236" t="str">
        <f>IFERROR(+VLOOKUP(CT68,'Referencia Parámetros'!$A$2:$B$18,2),"")</f>
        <v/>
      </c>
      <c r="CV68" s="1"/>
      <c r="CW68" s="1"/>
      <c r="CX68" s="136" t="str">
        <f t="shared" si="252"/>
        <v>Completar</v>
      </c>
      <c r="CY68" s="134"/>
      <c r="CZ68" s="134"/>
      <c r="DA68" s="134"/>
      <c r="DB68" s="136" t="str">
        <f t="shared" si="253"/>
        <v>Completar</v>
      </c>
      <c r="DC68" s="137" t="str">
        <f t="shared" si="254"/>
        <v>Completar</v>
      </c>
      <c r="DD68" s="137" t="str">
        <f t="shared" si="255"/>
        <v>Completar</v>
      </c>
      <c r="DE68" s="135"/>
      <c r="DF68" s="136" t="str">
        <f t="shared" si="256"/>
        <v>Completar</v>
      </c>
      <c r="DG68" s="237">
        <f t="shared" si="189"/>
        <v>0</v>
      </c>
      <c r="DH68" s="238">
        <f t="shared" si="190"/>
        <v>0</v>
      </c>
      <c r="DI68" s="239" t="str">
        <f>IFERROR(IF(DH68&gt;20*CU68,'Referencia Parámetros'!$D$20,IF(DH68&gt;10*CU68,'Referencia Parámetros'!$D$21,IF(DH68&gt;5*CU68,'Referencia Parámetros'!$D$22, IF(DH68&gt;1,'Referencia Parámetros'!$D$23,"NO APLICA")))),"")</f>
        <v/>
      </c>
      <c r="DJ68" s="240" t="str">
        <f t="shared" si="125"/>
        <v/>
      </c>
      <c r="DK68" s="241">
        <f t="shared" si="126"/>
        <v>0</v>
      </c>
      <c r="DL68" s="234">
        <f t="shared" si="191"/>
        <v>0</v>
      </c>
      <c r="DM68" s="234">
        <f t="shared" si="127"/>
        <v>0</v>
      </c>
      <c r="DN68" s="234">
        <f t="shared" si="192"/>
        <v>0</v>
      </c>
      <c r="DO68" s="242">
        <f t="shared" si="193"/>
        <v>0</v>
      </c>
      <c r="DQ68" s="234">
        <f t="shared" si="194"/>
        <v>56</v>
      </c>
      <c r="DR68" s="235" t="str">
        <f t="shared" si="128"/>
        <v/>
      </c>
      <c r="DS68" s="236" t="str">
        <f>IFERROR(+VLOOKUP(DR68,'Referencia Parámetros'!$A$2:$B$18,2),"")</f>
        <v/>
      </c>
      <c r="DT68" s="1"/>
      <c r="DU68" s="1"/>
      <c r="DV68" s="136" t="str">
        <f t="shared" si="257"/>
        <v>Completar</v>
      </c>
      <c r="DW68" s="134"/>
      <c r="DX68" s="134"/>
      <c r="DY68" s="134"/>
      <c r="DZ68" s="136" t="str">
        <f t="shared" si="258"/>
        <v>Completar</v>
      </c>
      <c r="EA68" s="137" t="str">
        <f t="shared" si="259"/>
        <v>Completar</v>
      </c>
      <c r="EB68" s="137" t="str">
        <f t="shared" si="260"/>
        <v>Completar</v>
      </c>
      <c r="EC68" s="135"/>
      <c r="ED68" s="136" t="str">
        <f t="shared" si="261"/>
        <v>Completar</v>
      </c>
      <c r="EE68" s="237">
        <f t="shared" si="195"/>
        <v>0</v>
      </c>
      <c r="EF68" s="238">
        <f t="shared" si="196"/>
        <v>0</v>
      </c>
      <c r="EG68" s="239" t="str">
        <f>IFERROR(IF(EF68&gt;20*DS68,'Referencia Parámetros'!$D$20,IF(EF68&gt;10*DS68,'Referencia Parámetros'!$D$21,IF(EF68&gt;5*DS68,'Referencia Parámetros'!$D$22, IF(EF68&gt;1,'Referencia Parámetros'!$D$23,"NO APLICA")))),"")</f>
        <v/>
      </c>
      <c r="EH68" s="240" t="str">
        <f t="shared" si="130"/>
        <v/>
      </c>
      <c r="EI68" s="241">
        <f t="shared" si="131"/>
        <v>0</v>
      </c>
      <c r="EJ68" s="234">
        <f t="shared" si="197"/>
        <v>0</v>
      </c>
      <c r="EK68" s="234">
        <f t="shared" si="132"/>
        <v>0</v>
      </c>
      <c r="EL68" s="234">
        <f t="shared" si="198"/>
        <v>0</v>
      </c>
      <c r="EM68" s="242">
        <f t="shared" si="199"/>
        <v>0</v>
      </c>
      <c r="EO68" s="234">
        <f t="shared" si="200"/>
        <v>56</v>
      </c>
      <c r="EP68" s="235" t="str">
        <f t="shared" si="133"/>
        <v/>
      </c>
      <c r="EQ68" s="236" t="str">
        <f>IFERROR(+VLOOKUP(EP68,'Referencia Parámetros'!$A$2:$B$18,2),"")</f>
        <v/>
      </c>
      <c r="ER68" s="1"/>
      <c r="ES68" s="1"/>
      <c r="ET68" s="136" t="str">
        <f t="shared" si="262"/>
        <v>Completar</v>
      </c>
      <c r="EU68" s="134"/>
      <c r="EV68" s="134"/>
      <c r="EW68" s="134"/>
      <c r="EX68" s="136" t="str">
        <f t="shared" si="263"/>
        <v>Completar</v>
      </c>
      <c r="EY68" s="137" t="str">
        <f t="shared" si="264"/>
        <v>Completar</v>
      </c>
      <c r="EZ68" s="137" t="str">
        <f t="shared" si="265"/>
        <v>Completar</v>
      </c>
      <c r="FA68" s="135"/>
      <c r="FB68" s="136" t="str">
        <f t="shared" si="266"/>
        <v>Completar</v>
      </c>
      <c r="FC68" s="237">
        <f t="shared" si="201"/>
        <v>0</v>
      </c>
      <c r="FD68" s="238">
        <f t="shared" si="202"/>
        <v>0</v>
      </c>
      <c r="FE68" s="239" t="str">
        <f>IFERROR(IF(FD68&gt;20*EQ68,'Referencia Parámetros'!$D$20,IF(FD68&gt;10*EQ68,'Referencia Parámetros'!$D$21,IF(FD68&gt;5*EQ68,'Referencia Parámetros'!$D$22, IF(FD68&gt;1,'Referencia Parámetros'!$D$23,"NO APLICA")))),"")</f>
        <v/>
      </c>
      <c r="FF68" s="240" t="str">
        <f t="shared" si="135"/>
        <v/>
      </c>
      <c r="FG68" s="241">
        <f t="shared" si="136"/>
        <v>0</v>
      </c>
      <c r="FH68" s="234">
        <f t="shared" si="203"/>
        <v>0</v>
      </c>
      <c r="FI68" s="234">
        <f t="shared" si="137"/>
        <v>0</v>
      </c>
      <c r="FJ68" s="234">
        <f t="shared" si="204"/>
        <v>0</v>
      </c>
      <c r="FK68" s="242">
        <f t="shared" si="205"/>
        <v>0</v>
      </c>
      <c r="FM68" s="234">
        <f t="shared" si="206"/>
        <v>56</v>
      </c>
      <c r="FN68" s="235" t="str">
        <f t="shared" si="138"/>
        <v/>
      </c>
      <c r="FO68" s="236" t="str">
        <f>IFERROR(+VLOOKUP(FN68,'Referencia Parámetros'!$A$2:$B$18,2),"")</f>
        <v/>
      </c>
      <c r="FP68" s="1"/>
      <c r="FQ68" s="1"/>
      <c r="FR68" s="136" t="str">
        <f t="shared" si="267"/>
        <v>Completar</v>
      </c>
      <c r="FS68" s="134"/>
      <c r="FT68" s="134"/>
      <c r="FU68" s="134"/>
      <c r="FV68" s="136" t="str">
        <f t="shared" si="268"/>
        <v>Completar</v>
      </c>
      <c r="FW68" s="137" t="str">
        <f t="shared" si="269"/>
        <v>Completar</v>
      </c>
      <c r="FX68" s="137" t="str">
        <f t="shared" si="270"/>
        <v>Completar</v>
      </c>
      <c r="FY68" s="135"/>
      <c r="FZ68" s="136" t="str">
        <f t="shared" si="271"/>
        <v>Completar</v>
      </c>
      <c r="GA68" s="237">
        <f t="shared" si="207"/>
        <v>0</v>
      </c>
      <c r="GB68" s="238">
        <f t="shared" si="208"/>
        <v>0</v>
      </c>
      <c r="GC68" s="239" t="e">
        <f>IF(GB68&gt;20*FO68,'Referencia Parámetros'!$D$20,IF(GB68&gt;10*FO68,'Referencia Parámetros'!$D$21,IF(GB68&gt;5*FO68,'Referencia Parámetros'!$D$22, IF(GB68&gt;1,'Referencia Parámetros'!$D$23,"NO APLICA"))))</f>
        <v>#VALUE!</v>
      </c>
      <c r="GD68" s="240" t="e">
        <f t="shared" si="209"/>
        <v>#VALUE!</v>
      </c>
      <c r="GE68" s="241">
        <f t="shared" si="141"/>
        <v>0</v>
      </c>
      <c r="GF68" s="234">
        <f t="shared" si="210"/>
        <v>0</v>
      </c>
      <c r="GG68" s="234">
        <f t="shared" si="142"/>
        <v>0</v>
      </c>
      <c r="GH68" s="234">
        <f t="shared" si="211"/>
        <v>0</v>
      </c>
      <c r="GI68" s="242">
        <f t="shared" si="212"/>
        <v>0</v>
      </c>
      <c r="GK68" s="234">
        <f t="shared" si="213"/>
        <v>56</v>
      </c>
      <c r="GL68" s="235" t="str">
        <f t="shared" si="143"/>
        <v/>
      </c>
      <c r="GM68" s="236" t="str">
        <f>IFERROR(+VLOOKUP(GL68,'Referencia Parámetros'!$A$2:$B$18,2),"")</f>
        <v/>
      </c>
      <c r="GN68" s="1"/>
      <c r="GO68" s="1"/>
      <c r="GP68" s="136" t="str">
        <f t="shared" si="272"/>
        <v>Completar</v>
      </c>
      <c r="GQ68" s="134"/>
      <c r="GR68" s="134"/>
      <c r="GS68" s="134"/>
      <c r="GT68" s="136" t="str">
        <f t="shared" si="273"/>
        <v>Completar</v>
      </c>
      <c r="GU68" s="137" t="str">
        <f t="shared" si="274"/>
        <v>Completar</v>
      </c>
      <c r="GV68" s="137" t="str">
        <f t="shared" si="275"/>
        <v>Completar</v>
      </c>
      <c r="GW68" s="135"/>
      <c r="GX68" s="136" t="str">
        <f t="shared" si="276"/>
        <v>Completar</v>
      </c>
      <c r="GY68" s="237">
        <f t="shared" si="214"/>
        <v>0</v>
      </c>
      <c r="GZ68" s="238">
        <f t="shared" si="215"/>
        <v>0</v>
      </c>
      <c r="HA68" s="239" t="str">
        <f>IFERROR(IF(GZ68&gt;20*GM68,'Referencia Parámetros'!$D$20,IF(GZ68&gt;10*GM68,'Referencia Parámetros'!$D$21,IF(GZ68&gt;5*GM68,'Referencia Parámetros'!$D$22, IF(GZ68&gt;1,'Referencia Parámetros'!$D$23,"NO APLICA")))),"")</f>
        <v/>
      </c>
      <c r="HB68" s="240" t="str">
        <f t="shared" si="145"/>
        <v/>
      </c>
      <c r="HC68" s="241">
        <f t="shared" si="146"/>
        <v>0</v>
      </c>
      <c r="HD68" s="234">
        <f t="shared" si="216"/>
        <v>0</v>
      </c>
      <c r="HE68" s="234">
        <f t="shared" si="147"/>
        <v>0</v>
      </c>
      <c r="HF68" s="234">
        <f t="shared" si="217"/>
        <v>0</v>
      </c>
      <c r="HG68" s="242">
        <f t="shared" si="218"/>
        <v>0</v>
      </c>
      <c r="HI68" s="234">
        <f t="shared" si="219"/>
        <v>56</v>
      </c>
      <c r="HJ68" s="235" t="str">
        <f t="shared" si="148"/>
        <v/>
      </c>
      <c r="HK68" s="236" t="str">
        <f>IFERROR(+VLOOKUP(HJ68,'Referencia Parámetros'!$A$2:$B$18,2),"")</f>
        <v/>
      </c>
      <c r="HL68" s="1"/>
      <c r="HM68" s="1"/>
      <c r="HN68" s="136" t="str">
        <f t="shared" si="277"/>
        <v>Completar</v>
      </c>
      <c r="HO68" s="134"/>
      <c r="HP68" s="134"/>
      <c r="HQ68" s="134"/>
      <c r="HR68" s="136" t="str">
        <f t="shared" si="278"/>
        <v>Completar</v>
      </c>
      <c r="HS68" s="137" t="str">
        <f t="shared" si="279"/>
        <v>Completar</v>
      </c>
      <c r="HT68" s="137" t="str">
        <f t="shared" si="280"/>
        <v>Completar</v>
      </c>
      <c r="HU68" s="135"/>
      <c r="HV68" s="136" t="str">
        <f t="shared" si="281"/>
        <v>Completar</v>
      </c>
      <c r="HW68" s="237">
        <f t="shared" si="220"/>
        <v>0</v>
      </c>
      <c r="HX68" s="238">
        <f t="shared" si="221"/>
        <v>0</v>
      </c>
      <c r="HY68" s="239" t="str">
        <f>IFERROR(IF(HX68&gt;20*HK68,'Referencia Parámetros'!$D$20,IF(HX68&gt;10*HK68,'Referencia Parámetros'!$D$21,IF(HX68&gt;5*HK68,'Referencia Parámetros'!$D$22, IF(HX68&gt;1,'Referencia Parámetros'!$D$23,"NO APLICA")))),"")</f>
        <v/>
      </c>
      <c r="HZ68" s="240" t="str">
        <f t="shared" si="150"/>
        <v/>
      </c>
      <c r="IA68" s="241">
        <f t="shared" si="151"/>
        <v>0</v>
      </c>
      <c r="IB68" s="234">
        <f t="shared" si="222"/>
        <v>0</v>
      </c>
      <c r="IC68" s="234">
        <f t="shared" si="152"/>
        <v>0</v>
      </c>
      <c r="ID68" s="234">
        <f t="shared" si="223"/>
        <v>0</v>
      </c>
      <c r="IE68" s="242">
        <f t="shared" si="224"/>
        <v>0</v>
      </c>
      <c r="IG68" s="234">
        <f t="shared" si="225"/>
        <v>56</v>
      </c>
      <c r="IH68" s="235" t="str">
        <f t="shared" si="153"/>
        <v/>
      </c>
      <c r="II68" s="236" t="str">
        <f>IFERROR(+VLOOKUP(IH68,'Referencia Parámetros'!$A$2:$B$18,2),"")</f>
        <v/>
      </c>
      <c r="IJ68" s="1"/>
      <c r="IK68" s="1"/>
      <c r="IL68" s="136" t="str">
        <f t="shared" si="282"/>
        <v>Completar</v>
      </c>
      <c r="IM68" s="134"/>
      <c r="IN68" s="134"/>
      <c r="IO68" s="134"/>
      <c r="IP68" s="136" t="str">
        <f t="shared" si="283"/>
        <v>Completar</v>
      </c>
      <c r="IQ68" s="137" t="str">
        <f t="shared" si="284"/>
        <v>Completar</v>
      </c>
      <c r="IR68" s="137" t="str">
        <f t="shared" si="285"/>
        <v>Completar</v>
      </c>
      <c r="IS68" s="135"/>
      <c r="IT68" s="136" t="str">
        <f t="shared" si="286"/>
        <v>Completar</v>
      </c>
      <c r="IU68" s="237">
        <f t="shared" si="226"/>
        <v>0</v>
      </c>
      <c r="IV68" s="238">
        <f t="shared" si="227"/>
        <v>0</v>
      </c>
      <c r="IW68" s="239" t="str">
        <f>IFERROR(IF(IV68&gt;20*II68,'Referencia Parámetros'!$D$20,IF(IV68&gt;10*II68,'Referencia Parámetros'!$D$21,IF(IV68&gt;5*II68,'Referencia Parámetros'!$D$22, IF(IV68&gt;1,'Referencia Parámetros'!$D$23,"NO APLICA")))),"")</f>
        <v/>
      </c>
      <c r="IX68" s="240" t="str">
        <f t="shared" si="155"/>
        <v/>
      </c>
      <c r="IY68" s="241">
        <f t="shared" si="156"/>
        <v>0</v>
      </c>
      <c r="IZ68" s="234">
        <f t="shared" si="228"/>
        <v>0</v>
      </c>
      <c r="JA68" s="234">
        <f t="shared" si="157"/>
        <v>0</v>
      </c>
      <c r="JB68" s="234">
        <f t="shared" si="229"/>
        <v>0</v>
      </c>
      <c r="JC68" s="242">
        <f t="shared" si="230"/>
        <v>0</v>
      </c>
      <c r="JD68" s="198"/>
      <c r="JE68" s="234">
        <f t="shared" si="231"/>
        <v>56</v>
      </c>
      <c r="JF68" s="235" t="str">
        <f t="shared" si="158"/>
        <v/>
      </c>
      <c r="JG68" s="236" t="str">
        <f>IFERROR(+VLOOKUP(JF68,'Referencia Parámetros'!$A$2:$B$18,2),"")</f>
        <v/>
      </c>
      <c r="JH68" s="1"/>
      <c r="JI68" s="1"/>
      <c r="JJ68" s="136" t="str">
        <f t="shared" si="287"/>
        <v>Completar</v>
      </c>
      <c r="JK68" s="134"/>
      <c r="JL68" s="134"/>
      <c r="JM68" s="134"/>
      <c r="JN68" s="136" t="str">
        <f t="shared" si="288"/>
        <v>Completar</v>
      </c>
      <c r="JO68" s="137" t="str">
        <f t="shared" si="289"/>
        <v>Completar</v>
      </c>
      <c r="JP68" s="137" t="str">
        <f t="shared" si="290"/>
        <v>Completar</v>
      </c>
      <c r="JQ68" s="135"/>
      <c r="JR68" s="136" t="str">
        <f t="shared" si="291"/>
        <v>Completar</v>
      </c>
      <c r="JS68" s="237">
        <f t="shared" si="232"/>
        <v>0</v>
      </c>
      <c r="JT68" s="238">
        <f t="shared" si="233"/>
        <v>0</v>
      </c>
      <c r="JU68" s="239" t="str">
        <f>IFERROR(IF(JT68&gt;20*JG68,'Referencia Parámetros'!$D$20,IF(JT68&gt;10*JG68,'Referencia Parámetros'!$D$21,IF(JT68&gt;5*JG68,'Referencia Parámetros'!$D$22, IF(JT68&gt;1,'Referencia Parámetros'!$D$23,"NO APLICA")))),"")</f>
        <v/>
      </c>
      <c r="JV68" s="240" t="str">
        <f t="shared" si="160"/>
        <v/>
      </c>
      <c r="JW68" s="241">
        <f t="shared" si="161"/>
        <v>0</v>
      </c>
      <c r="JX68" s="234">
        <f t="shared" si="234"/>
        <v>0</v>
      </c>
      <c r="JY68" s="234">
        <f t="shared" si="162"/>
        <v>0</v>
      </c>
      <c r="JZ68" s="234">
        <f t="shared" si="235"/>
        <v>0</v>
      </c>
      <c r="KA68" s="242">
        <f t="shared" si="236"/>
        <v>0</v>
      </c>
      <c r="LN68" s="244">
        <v>2</v>
      </c>
    </row>
    <row r="69" spans="1:326" x14ac:dyDescent="0.25">
      <c r="A69" s="234">
        <f t="shared" si="163"/>
        <v>57</v>
      </c>
      <c r="B69" s="235" t="str">
        <f t="shared" si="164"/>
        <v/>
      </c>
      <c r="C69" s="236" t="str">
        <f>+IFERROR(VLOOKUP(B69,'Referencia Parámetros'!$A$2:$B$18,2),"")</f>
        <v/>
      </c>
      <c r="D69" s="1"/>
      <c r="E69" s="1"/>
      <c r="F69" s="136" t="str">
        <f>IFERROR(+VLOOKUP(D69,'Año 2'!JH$13:JJ$112,3,FALSE),"Completar")</f>
        <v>Completar</v>
      </c>
      <c r="G69" s="134"/>
      <c r="H69" s="134"/>
      <c r="I69" s="134"/>
      <c r="J69" s="136" t="str">
        <f>+IFERROR(VLOOKUP(D69,'Año 2'!JH$13:JR$112,7,0),"Completar")</f>
        <v>Completar</v>
      </c>
      <c r="K69" s="137" t="str">
        <f>IFERROR(VLOOKUP(D69,'Año 2'!JH$13:JR$112,8,FALSE),"Completar")</f>
        <v>Completar</v>
      </c>
      <c r="L69" s="137" t="str">
        <f>IFERROR(VLOOKUP(D69,'Año 2'!JH$13:JR$112,9,FALSE),"Completar")</f>
        <v>Completar</v>
      </c>
      <c r="M69" s="135"/>
      <c r="N69" s="136" t="str">
        <f>IFERROR(VLOOKUP(D69,'Año 2'!JH$13:JR$112,11,FALSE),"Completar")</f>
        <v>Completar</v>
      </c>
      <c r="O69" s="237">
        <f t="shared" si="165"/>
        <v>0</v>
      </c>
      <c r="P69" s="238">
        <f t="shared" si="166"/>
        <v>0</v>
      </c>
      <c r="Q69" s="239" t="str">
        <f>IFERROR(IF(P69&gt;20*C69,'Referencia Parámetros'!$D$20,IF(P69&gt;10*C69,'Referencia Parámetros'!$D$21,IF(P69&gt;5*C69,'Referencia Parámetros'!$D$22, IF(P69&gt;1,'Referencia Parámetros'!$D$23,"NO APLICA")))),"")</f>
        <v/>
      </c>
      <c r="R69" s="240" t="str">
        <f t="shared" si="105"/>
        <v/>
      </c>
      <c r="S69" s="241">
        <f t="shared" si="106"/>
        <v>0</v>
      </c>
      <c r="T69" s="234">
        <f t="shared" si="167"/>
        <v>0</v>
      </c>
      <c r="U69" s="234">
        <f t="shared" si="107"/>
        <v>0</v>
      </c>
      <c r="V69" s="234">
        <f t="shared" si="168"/>
        <v>0</v>
      </c>
      <c r="W69" s="242">
        <f t="shared" si="169"/>
        <v>0</v>
      </c>
      <c r="Y69" s="234">
        <f t="shared" si="170"/>
        <v>57</v>
      </c>
      <c r="Z69" s="235" t="str">
        <f t="shared" si="108"/>
        <v/>
      </c>
      <c r="AA69" s="236" t="str">
        <f>IFERROR(+VLOOKUP(Z69,'Referencia Parámetros'!$A$2:$B$18,2),"")</f>
        <v/>
      </c>
      <c r="AB69" s="1"/>
      <c r="AC69" s="1"/>
      <c r="AD69" s="136" t="str">
        <f t="shared" si="237"/>
        <v>Completar</v>
      </c>
      <c r="AE69" s="134"/>
      <c r="AF69" s="134"/>
      <c r="AG69" s="134"/>
      <c r="AH69" s="136" t="str">
        <f t="shared" si="238"/>
        <v>Completar</v>
      </c>
      <c r="AI69" s="137" t="str">
        <f t="shared" si="239"/>
        <v>Completar</v>
      </c>
      <c r="AJ69" s="137" t="str">
        <f t="shared" si="240"/>
        <v>Completar</v>
      </c>
      <c r="AK69" s="135"/>
      <c r="AL69" s="136" t="str">
        <f t="shared" si="241"/>
        <v>Completar</v>
      </c>
      <c r="AM69" s="237">
        <f t="shared" si="171"/>
        <v>0</v>
      </c>
      <c r="AN69" s="238">
        <f t="shared" si="172"/>
        <v>0</v>
      </c>
      <c r="AO69" s="239" t="str">
        <f>IFERROR(IF(AN69&gt;20*AA69,'Referencia Parámetros'!$D$20,IF(AN69&gt;10*AA69,'Referencia Parámetros'!$D$21,IF(AN69&gt;5*AA69,'Referencia Parámetros'!$D$22, IF(AN69&gt;1,'Referencia Parámetros'!$D$23,"NO APLICA")))),"")</f>
        <v/>
      </c>
      <c r="AP69" s="240" t="str">
        <f t="shared" si="110"/>
        <v/>
      </c>
      <c r="AQ69" s="241">
        <f t="shared" si="111"/>
        <v>0</v>
      </c>
      <c r="AR69" s="234">
        <f t="shared" si="173"/>
        <v>0</v>
      </c>
      <c r="AS69" s="234">
        <f t="shared" si="112"/>
        <v>0</v>
      </c>
      <c r="AT69" s="234">
        <f t="shared" si="174"/>
        <v>0</v>
      </c>
      <c r="AU69" s="242">
        <f t="shared" si="175"/>
        <v>0</v>
      </c>
      <c r="AW69" s="234">
        <f t="shared" si="176"/>
        <v>57</v>
      </c>
      <c r="AX69" s="235" t="str">
        <f t="shared" si="113"/>
        <v/>
      </c>
      <c r="AY69" s="236" t="str">
        <f>IFERROR(+VLOOKUP(AX69,'Referencia Parámetros'!$A$2:$B$18,2),"")</f>
        <v/>
      </c>
      <c r="AZ69" s="1"/>
      <c r="BA69" s="1"/>
      <c r="BB69" s="136" t="str">
        <f t="shared" si="242"/>
        <v>Completar</v>
      </c>
      <c r="BC69" s="134"/>
      <c r="BD69" s="134"/>
      <c r="BE69" s="134"/>
      <c r="BF69" s="136" t="str">
        <f t="shared" si="243"/>
        <v>Completar</v>
      </c>
      <c r="BG69" s="137" t="str">
        <f t="shared" si="244"/>
        <v>Completar</v>
      </c>
      <c r="BH69" s="137" t="str">
        <f t="shared" si="245"/>
        <v>Completar</v>
      </c>
      <c r="BI69" s="135"/>
      <c r="BJ69" s="136" t="str">
        <f t="shared" si="246"/>
        <v>Completar</v>
      </c>
      <c r="BK69" s="237">
        <f t="shared" si="177"/>
        <v>0</v>
      </c>
      <c r="BL69" s="238">
        <f t="shared" si="178"/>
        <v>0</v>
      </c>
      <c r="BM69" s="239" t="str">
        <f>IFERROR(IF(BL69&gt;20*AY69,'Referencia Parámetros'!$D$20,IF(BL69&gt;10*AY69,'Referencia Parámetros'!$D$21,IF(BL69&gt;5*AY69,'Referencia Parámetros'!$D$22, IF(BL69&gt;1,'Referencia Parámetros'!$D$23,"NO APLICA")))),"")</f>
        <v/>
      </c>
      <c r="BN69" s="240" t="str">
        <f t="shared" si="115"/>
        <v/>
      </c>
      <c r="BO69" s="241">
        <f t="shared" si="116"/>
        <v>0</v>
      </c>
      <c r="BP69" s="234">
        <f t="shared" si="179"/>
        <v>0</v>
      </c>
      <c r="BQ69" s="234">
        <f t="shared" si="117"/>
        <v>0</v>
      </c>
      <c r="BR69" s="234">
        <f t="shared" si="180"/>
        <v>0</v>
      </c>
      <c r="BS69" s="242">
        <f t="shared" si="181"/>
        <v>0</v>
      </c>
      <c r="BU69" s="234">
        <f t="shared" si="182"/>
        <v>57</v>
      </c>
      <c r="BV69" s="235" t="str">
        <f t="shared" si="118"/>
        <v/>
      </c>
      <c r="BW69" s="236" t="str">
        <f>IFERROR(+VLOOKUP(BV69,'Referencia Parámetros'!$A$2:$B$18,2),"")</f>
        <v/>
      </c>
      <c r="BX69" s="1"/>
      <c r="BY69" s="1"/>
      <c r="BZ69" s="136" t="str">
        <f t="shared" si="247"/>
        <v>Completar</v>
      </c>
      <c r="CA69" s="134"/>
      <c r="CB69" s="134"/>
      <c r="CC69" s="134"/>
      <c r="CD69" s="136" t="str">
        <f t="shared" si="248"/>
        <v>Completar</v>
      </c>
      <c r="CE69" s="137" t="str">
        <f t="shared" si="249"/>
        <v>Completar</v>
      </c>
      <c r="CF69" s="137" t="str">
        <f t="shared" si="250"/>
        <v>Completar</v>
      </c>
      <c r="CG69" s="135"/>
      <c r="CH69" s="136" t="str">
        <f t="shared" si="251"/>
        <v>Completar</v>
      </c>
      <c r="CI69" s="237">
        <f t="shared" si="183"/>
        <v>0</v>
      </c>
      <c r="CJ69" s="238">
        <f t="shared" si="184"/>
        <v>0</v>
      </c>
      <c r="CK69" s="239" t="str">
        <f>IFERROR(IF(CJ69&gt;20*BW69,'Referencia Parámetros'!$D$20,IF(CJ69&gt;10*BW69,'Referencia Parámetros'!$D$21,IF(CJ69&gt;5*BW69,'Referencia Parámetros'!$D$22, IF(CJ69&gt;1,'Referencia Parámetros'!$D$23,"NO APLICA")))),"")</f>
        <v/>
      </c>
      <c r="CL69" s="240" t="str">
        <f t="shared" si="120"/>
        <v/>
      </c>
      <c r="CM69" s="241">
        <f t="shared" si="121"/>
        <v>0</v>
      </c>
      <c r="CN69" s="234">
        <f t="shared" si="185"/>
        <v>0</v>
      </c>
      <c r="CO69" s="234">
        <f t="shared" si="122"/>
        <v>0</v>
      </c>
      <c r="CP69" s="234">
        <f t="shared" si="186"/>
        <v>0</v>
      </c>
      <c r="CQ69" s="242">
        <f t="shared" si="187"/>
        <v>0</v>
      </c>
      <c r="CS69" s="234">
        <f t="shared" si="188"/>
        <v>57</v>
      </c>
      <c r="CT69" s="235" t="str">
        <f t="shared" si="123"/>
        <v/>
      </c>
      <c r="CU69" s="236" t="str">
        <f>IFERROR(+VLOOKUP(CT69,'Referencia Parámetros'!$A$2:$B$18,2),"")</f>
        <v/>
      </c>
      <c r="CV69" s="1"/>
      <c r="CW69" s="1"/>
      <c r="CX69" s="136" t="str">
        <f t="shared" si="252"/>
        <v>Completar</v>
      </c>
      <c r="CY69" s="134"/>
      <c r="CZ69" s="134"/>
      <c r="DA69" s="134"/>
      <c r="DB69" s="136" t="str">
        <f t="shared" si="253"/>
        <v>Completar</v>
      </c>
      <c r="DC69" s="137" t="str">
        <f t="shared" si="254"/>
        <v>Completar</v>
      </c>
      <c r="DD69" s="137" t="str">
        <f t="shared" si="255"/>
        <v>Completar</v>
      </c>
      <c r="DE69" s="135"/>
      <c r="DF69" s="136" t="str">
        <f t="shared" si="256"/>
        <v>Completar</v>
      </c>
      <c r="DG69" s="237">
        <f t="shared" si="189"/>
        <v>0</v>
      </c>
      <c r="DH69" s="238">
        <f t="shared" si="190"/>
        <v>0</v>
      </c>
      <c r="DI69" s="239" t="str">
        <f>IFERROR(IF(DH69&gt;20*CU69,'Referencia Parámetros'!$D$20,IF(DH69&gt;10*CU69,'Referencia Parámetros'!$D$21,IF(DH69&gt;5*CU69,'Referencia Parámetros'!$D$22, IF(DH69&gt;1,'Referencia Parámetros'!$D$23,"NO APLICA")))),"")</f>
        <v/>
      </c>
      <c r="DJ69" s="240" t="str">
        <f t="shared" si="125"/>
        <v/>
      </c>
      <c r="DK69" s="241">
        <f t="shared" si="126"/>
        <v>0</v>
      </c>
      <c r="DL69" s="234">
        <f t="shared" si="191"/>
        <v>0</v>
      </c>
      <c r="DM69" s="234">
        <f t="shared" si="127"/>
        <v>0</v>
      </c>
      <c r="DN69" s="234">
        <f t="shared" si="192"/>
        <v>0</v>
      </c>
      <c r="DO69" s="242">
        <f t="shared" si="193"/>
        <v>0</v>
      </c>
      <c r="DQ69" s="234">
        <f t="shared" si="194"/>
        <v>57</v>
      </c>
      <c r="DR69" s="235" t="str">
        <f t="shared" si="128"/>
        <v/>
      </c>
      <c r="DS69" s="236" t="str">
        <f>IFERROR(+VLOOKUP(DR69,'Referencia Parámetros'!$A$2:$B$18,2),"")</f>
        <v/>
      </c>
      <c r="DT69" s="1"/>
      <c r="DU69" s="1"/>
      <c r="DV69" s="136" t="str">
        <f t="shared" si="257"/>
        <v>Completar</v>
      </c>
      <c r="DW69" s="134"/>
      <c r="DX69" s="134"/>
      <c r="DY69" s="134"/>
      <c r="DZ69" s="136" t="str">
        <f t="shared" si="258"/>
        <v>Completar</v>
      </c>
      <c r="EA69" s="137" t="str">
        <f t="shared" si="259"/>
        <v>Completar</v>
      </c>
      <c r="EB69" s="137" t="str">
        <f t="shared" si="260"/>
        <v>Completar</v>
      </c>
      <c r="EC69" s="135"/>
      <c r="ED69" s="136" t="str">
        <f t="shared" si="261"/>
        <v>Completar</v>
      </c>
      <c r="EE69" s="237">
        <f t="shared" si="195"/>
        <v>0</v>
      </c>
      <c r="EF69" s="238">
        <f t="shared" si="196"/>
        <v>0</v>
      </c>
      <c r="EG69" s="239" t="str">
        <f>IFERROR(IF(EF69&gt;20*DS69,'Referencia Parámetros'!$D$20,IF(EF69&gt;10*DS69,'Referencia Parámetros'!$D$21,IF(EF69&gt;5*DS69,'Referencia Parámetros'!$D$22, IF(EF69&gt;1,'Referencia Parámetros'!$D$23,"NO APLICA")))),"")</f>
        <v/>
      </c>
      <c r="EH69" s="240" t="str">
        <f t="shared" si="130"/>
        <v/>
      </c>
      <c r="EI69" s="241">
        <f t="shared" si="131"/>
        <v>0</v>
      </c>
      <c r="EJ69" s="234">
        <f t="shared" si="197"/>
        <v>0</v>
      </c>
      <c r="EK69" s="234">
        <f t="shared" si="132"/>
        <v>0</v>
      </c>
      <c r="EL69" s="234">
        <f t="shared" si="198"/>
        <v>0</v>
      </c>
      <c r="EM69" s="242">
        <f t="shared" si="199"/>
        <v>0</v>
      </c>
      <c r="EO69" s="234">
        <f t="shared" si="200"/>
        <v>57</v>
      </c>
      <c r="EP69" s="235" t="str">
        <f t="shared" si="133"/>
        <v/>
      </c>
      <c r="EQ69" s="236" t="str">
        <f>IFERROR(+VLOOKUP(EP69,'Referencia Parámetros'!$A$2:$B$18,2),"")</f>
        <v/>
      </c>
      <c r="ER69" s="1"/>
      <c r="ES69" s="1"/>
      <c r="ET69" s="136" t="str">
        <f t="shared" si="262"/>
        <v>Completar</v>
      </c>
      <c r="EU69" s="134"/>
      <c r="EV69" s="134"/>
      <c r="EW69" s="134"/>
      <c r="EX69" s="136" t="str">
        <f t="shared" si="263"/>
        <v>Completar</v>
      </c>
      <c r="EY69" s="137" t="str">
        <f t="shared" si="264"/>
        <v>Completar</v>
      </c>
      <c r="EZ69" s="137" t="str">
        <f t="shared" si="265"/>
        <v>Completar</v>
      </c>
      <c r="FA69" s="135"/>
      <c r="FB69" s="136" t="str">
        <f t="shared" si="266"/>
        <v>Completar</v>
      </c>
      <c r="FC69" s="237">
        <f t="shared" si="201"/>
        <v>0</v>
      </c>
      <c r="FD69" s="238">
        <f t="shared" si="202"/>
        <v>0</v>
      </c>
      <c r="FE69" s="239" t="str">
        <f>IFERROR(IF(FD69&gt;20*EQ69,'Referencia Parámetros'!$D$20,IF(FD69&gt;10*EQ69,'Referencia Parámetros'!$D$21,IF(FD69&gt;5*EQ69,'Referencia Parámetros'!$D$22, IF(FD69&gt;1,'Referencia Parámetros'!$D$23,"NO APLICA")))),"")</f>
        <v/>
      </c>
      <c r="FF69" s="240" t="str">
        <f t="shared" si="135"/>
        <v/>
      </c>
      <c r="FG69" s="241">
        <f t="shared" si="136"/>
        <v>0</v>
      </c>
      <c r="FH69" s="234">
        <f t="shared" si="203"/>
        <v>0</v>
      </c>
      <c r="FI69" s="234">
        <f t="shared" si="137"/>
        <v>0</v>
      </c>
      <c r="FJ69" s="234">
        <f t="shared" si="204"/>
        <v>0</v>
      </c>
      <c r="FK69" s="242">
        <f t="shared" si="205"/>
        <v>0</v>
      </c>
      <c r="FM69" s="234">
        <f t="shared" si="206"/>
        <v>57</v>
      </c>
      <c r="FN69" s="235" t="str">
        <f t="shared" si="138"/>
        <v/>
      </c>
      <c r="FO69" s="236" t="str">
        <f>IFERROR(+VLOOKUP(FN69,'Referencia Parámetros'!$A$2:$B$18,2),"")</f>
        <v/>
      </c>
      <c r="FP69" s="1"/>
      <c r="FQ69" s="1"/>
      <c r="FR69" s="136" t="str">
        <f t="shared" si="267"/>
        <v>Completar</v>
      </c>
      <c r="FS69" s="134"/>
      <c r="FT69" s="134"/>
      <c r="FU69" s="134"/>
      <c r="FV69" s="136" t="str">
        <f t="shared" si="268"/>
        <v>Completar</v>
      </c>
      <c r="FW69" s="137" t="str">
        <f t="shared" si="269"/>
        <v>Completar</v>
      </c>
      <c r="FX69" s="137" t="str">
        <f t="shared" si="270"/>
        <v>Completar</v>
      </c>
      <c r="FY69" s="135"/>
      <c r="FZ69" s="136" t="str">
        <f t="shared" si="271"/>
        <v>Completar</v>
      </c>
      <c r="GA69" s="237">
        <f t="shared" si="207"/>
        <v>0</v>
      </c>
      <c r="GB69" s="238">
        <f t="shared" si="208"/>
        <v>0</v>
      </c>
      <c r="GC69" s="239" t="e">
        <f>IF(GB69&gt;20*FO69,'Referencia Parámetros'!$D$20,IF(GB69&gt;10*FO69,'Referencia Parámetros'!$D$21,IF(GB69&gt;5*FO69,'Referencia Parámetros'!$D$22, IF(GB69&gt;1,'Referencia Parámetros'!$D$23,"NO APLICA"))))</f>
        <v>#VALUE!</v>
      </c>
      <c r="GD69" s="240" t="e">
        <f t="shared" si="209"/>
        <v>#VALUE!</v>
      </c>
      <c r="GE69" s="241">
        <f t="shared" si="141"/>
        <v>0</v>
      </c>
      <c r="GF69" s="234">
        <f t="shared" si="210"/>
        <v>0</v>
      </c>
      <c r="GG69" s="234">
        <f t="shared" si="142"/>
        <v>0</v>
      </c>
      <c r="GH69" s="234">
        <f t="shared" si="211"/>
        <v>0</v>
      </c>
      <c r="GI69" s="242">
        <f t="shared" si="212"/>
        <v>0</v>
      </c>
      <c r="GK69" s="234">
        <f t="shared" si="213"/>
        <v>57</v>
      </c>
      <c r="GL69" s="235" t="str">
        <f t="shared" si="143"/>
        <v/>
      </c>
      <c r="GM69" s="236" t="str">
        <f>IFERROR(+VLOOKUP(GL69,'Referencia Parámetros'!$A$2:$B$18,2),"")</f>
        <v/>
      </c>
      <c r="GN69" s="1"/>
      <c r="GO69" s="1"/>
      <c r="GP69" s="136" t="str">
        <f t="shared" si="272"/>
        <v>Completar</v>
      </c>
      <c r="GQ69" s="134"/>
      <c r="GR69" s="134"/>
      <c r="GS69" s="134"/>
      <c r="GT69" s="136" t="str">
        <f t="shared" si="273"/>
        <v>Completar</v>
      </c>
      <c r="GU69" s="137" t="str">
        <f t="shared" si="274"/>
        <v>Completar</v>
      </c>
      <c r="GV69" s="137" t="str">
        <f t="shared" si="275"/>
        <v>Completar</v>
      </c>
      <c r="GW69" s="135"/>
      <c r="GX69" s="136" t="str">
        <f t="shared" si="276"/>
        <v>Completar</v>
      </c>
      <c r="GY69" s="237">
        <f t="shared" si="214"/>
        <v>0</v>
      </c>
      <c r="GZ69" s="238">
        <f t="shared" si="215"/>
        <v>0</v>
      </c>
      <c r="HA69" s="239" t="str">
        <f>IFERROR(IF(GZ69&gt;20*GM69,'Referencia Parámetros'!$D$20,IF(GZ69&gt;10*GM69,'Referencia Parámetros'!$D$21,IF(GZ69&gt;5*GM69,'Referencia Parámetros'!$D$22, IF(GZ69&gt;1,'Referencia Parámetros'!$D$23,"NO APLICA")))),"")</f>
        <v/>
      </c>
      <c r="HB69" s="240" t="str">
        <f t="shared" si="145"/>
        <v/>
      </c>
      <c r="HC69" s="241">
        <f t="shared" si="146"/>
        <v>0</v>
      </c>
      <c r="HD69" s="234">
        <f t="shared" si="216"/>
        <v>0</v>
      </c>
      <c r="HE69" s="234">
        <f t="shared" si="147"/>
        <v>0</v>
      </c>
      <c r="HF69" s="234">
        <f t="shared" si="217"/>
        <v>0</v>
      </c>
      <c r="HG69" s="242">
        <f t="shared" si="218"/>
        <v>0</v>
      </c>
      <c r="HI69" s="234">
        <f t="shared" si="219"/>
        <v>57</v>
      </c>
      <c r="HJ69" s="235" t="str">
        <f t="shared" si="148"/>
        <v/>
      </c>
      <c r="HK69" s="236" t="str">
        <f>IFERROR(+VLOOKUP(HJ69,'Referencia Parámetros'!$A$2:$B$18,2),"")</f>
        <v/>
      </c>
      <c r="HL69" s="1"/>
      <c r="HM69" s="1"/>
      <c r="HN69" s="136" t="str">
        <f t="shared" si="277"/>
        <v>Completar</v>
      </c>
      <c r="HO69" s="134"/>
      <c r="HP69" s="134"/>
      <c r="HQ69" s="134"/>
      <c r="HR69" s="136" t="str">
        <f t="shared" si="278"/>
        <v>Completar</v>
      </c>
      <c r="HS69" s="137" t="str">
        <f t="shared" si="279"/>
        <v>Completar</v>
      </c>
      <c r="HT69" s="137" t="str">
        <f t="shared" si="280"/>
        <v>Completar</v>
      </c>
      <c r="HU69" s="135"/>
      <c r="HV69" s="136" t="str">
        <f t="shared" si="281"/>
        <v>Completar</v>
      </c>
      <c r="HW69" s="237">
        <f t="shared" si="220"/>
        <v>0</v>
      </c>
      <c r="HX69" s="238">
        <f t="shared" si="221"/>
        <v>0</v>
      </c>
      <c r="HY69" s="239" t="str">
        <f>IFERROR(IF(HX69&gt;20*HK69,'Referencia Parámetros'!$D$20,IF(HX69&gt;10*HK69,'Referencia Parámetros'!$D$21,IF(HX69&gt;5*HK69,'Referencia Parámetros'!$D$22, IF(HX69&gt;1,'Referencia Parámetros'!$D$23,"NO APLICA")))),"")</f>
        <v/>
      </c>
      <c r="HZ69" s="240" t="str">
        <f t="shared" si="150"/>
        <v/>
      </c>
      <c r="IA69" s="241">
        <f t="shared" si="151"/>
        <v>0</v>
      </c>
      <c r="IB69" s="234">
        <f t="shared" si="222"/>
        <v>0</v>
      </c>
      <c r="IC69" s="234">
        <f t="shared" si="152"/>
        <v>0</v>
      </c>
      <c r="ID69" s="234">
        <f t="shared" si="223"/>
        <v>0</v>
      </c>
      <c r="IE69" s="242">
        <f t="shared" si="224"/>
        <v>0</v>
      </c>
      <c r="IG69" s="234">
        <f t="shared" si="225"/>
        <v>57</v>
      </c>
      <c r="IH69" s="235" t="str">
        <f t="shared" si="153"/>
        <v/>
      </c>
      <c r="II69" s="236" t="str">
        <f>IFERROR(+VLOOKUP(IH69,'Referencia Parámetros'!$A$2:$B$18,2),"")</f>
        <v/>
      </c>
      <c r="IJ69" s="1"/>
      <c r="IK69" s="1"/>
      <c r="IL69" s="136" t="str">
        <f t="shared" si="282"/>
        <v>Completar</v>
      </c>
      <c r="IM69" s="134"/>
      <c r="IN69" s="134"/>
      <c r="IO69" s="134"/>
      <c r="IP69" s="136" t="str">
        <f t="shared" si="283"/>
        <v>Completar</v>
      </c>
      <c r="IQ69" s="137" t="str">
        <f t="shared" si="284"/>
        <v>Completar</v>
      </c>
      <c r="IR69" s="137" t="str">
        <f t="shared" si="285"/>
        <v>Completar</v>
      </c>
      <c r="IS69" s="135"/>
      <c r="IT69" s="136" t="str">
        <f t="shared" si="286"/>
        <v>Completar</v>
      </c>
      <c r="IU69" s="237">
        <f t="shared" si="226"/>
        <v>0</v>
      </c>
      <c r="IV69" s="238">
        <f t="shared" si="227"/>
        <v>0</v>
      </c>
      <c r="IW69" s="239" t="str">
        <f>IFERROR(IF(IV69&gt;20*II69,'Referencia Parámetros'!$D$20,IF(IV69&gt;10*II69,'Referencia Parámetros'!$D$21,IF(IV69&gt;5*II69,'Referencia Parámetros'!$D$22, IF(IV69&gt;1,'Referencia Parámetros'!$D$23,"NO APLICA")))),"")</f>
        <v/>
      </c>
      <c r="IX69" s="240" t="str">
        <f t="shared" si="155"/>
        <v/>
      </c>
      <c r="IY69" s="241">
        <f t="shared" si="156"/>
        <v>0</v>
      </c>
      <c r="IZ69" s="234">
        <f t="shared" si="228"/>
        <v>0</v>
      </c>
      <c r="JA69" s="234">
        <f t="shared" si="157"/>
        <v>0</v>
      </c>
      <c r="JB69" s="234">
        <f t="shared" si="229"/>
        <v>0</v>
      </c>
      <c r="JC69" s="242">
        <f t="shared" si="230"/>
        <v>0</v>
      </c>
      <c r="JD69" s="198"/>
      <c r="JE69" s="234">
        <f t="shared" si="231"/>
        <v>57</v>
      </c>
      <c r="JF69" s="235" t="str">
        <f t="shared" si="158"/>
        <v/>
      </c>
      <c r="JG69" s="236" t="str">
        <f>IFERROR(+VLOOKUP(JF69,'Referencia Parámetros'!$A$2:$B$18,2),"")</f>
        <v/>
      </c>
      <c r="JH69" s="1"/>
      <c r="JI69" s="1"/>
      <c r="JJ69" s="136" t="str">
        <f t="shared" si="287"/>
        <v>Completar</v>
      </c>
      <c r="JK69" s="134"/>
      <c r="JL69" s="134"/>
      <c r="JM69" s="134"/>
      <c r="JN69" s="136" t="str">
        <f t="shared" si="288"/>
        <v>Completar</v>
      </c>
      <c r="JO69" s="137" t="str">
        <f t="shared" si="289"/>
        <v>Completar</v>
      </c>
      <c r="JP69" s="137" t="str">
        <f t="shared" si="290"/>
        <v>Completar</v>
      </c>
      <c r="JQ69" s="135"/>
      <c r="JR69" s="136" t="str">
        <f t="shared" si="291"/>
        <v>Completar</v>
      </c>
      <c r="JS69" s="237">
        <f t="shared" si="232"/>
        <v>0</v>
      </c>
      <c r="JT69" s="238">
        <f t="shared" si="233"/>
        <v>0</v>
      </c>
      <c r="JU69" s="239" t="str">
        <f>IFERROR(IF(JT69&gt;20*JG69,'Referencia Parámetros'!$D$20,IF(JT69&gt;10*JG69,'Referencia Parámetros'!$D$21,IF(JT69&gt;5*JG69,'Referencia Parámetros'!$D$22, IF(JT69&gt;1,'Referencia Parámetros'!$D$23,"NO APLICA")))),"")</f>
        <v/>
      </c>
      <c r="JV69" s="240" t="str">
        <f t="shared" si="160"/>
        <v/>
      </c>
      <c r="JW69" s="241">
        <f t="shared" si="161"/>
        <v>0</v>
      </c>
      <c r="JX69" s="234">
        <f t="shared" si="234"/>
        <v>0</v>
      </c>
      <c r="JY69" s="234">
        <f t="shared" si="162"/>
        <v>0</v>
      </c>
      <c r="JZ69" s="234">
        <f t="shared" si="235"/>
        <v>0</v>
      </c>
      <c r="KA69" s="242">
        <f t="shared" si="236"/>
        <v>0</v>
      </c>
      <c r="LN69" s="244">
        <v>2</v>
      </c>
    </row>
    <row r="70" spans="1:326" x14ac:dyDescent="0.25">
      <c r="A70" s="234">
        <f t="shared" si="163"/>
        <v>58</v>
      </c>
      <c r="B70" s="235" t="str">
        <f t="shared" si="164"/>
        <v/>
      </c>
      <c r="C70" s="236" t="str">
        <f>+IFERROR(VLOOKUP(B70,'Referencia Parámetros'!$A$2:$B$18,2),"")</f>
        <v/>
      </c>
      <c r="D70" s="1"/>
      <c r="E70" s="1"/>
      <c r="F70" s="136" t="str">
        <f>IFERROR(+VLOOKUP(D70,'Año 2'!JH$13:JJ$112,3,FALSE),"Completar")</f>
        <v>Completar</v>
      </c>
      <c r="G70" s="134"/>
      <c r="H70" s="134"/>
      <c r="I70" s="134"/>
      <c r="J70" s="136" t="str">
        <f>+IFERROR(VLOOKUP(D70,'Año 2'!JH$13:JR$112,7,0),"Completar")</f>
        <v>Completar</v>
      </c>
      <c r="K70" s="137" t="str">
        <f>IFERROR(VLOOKUP(D70,'Año 2'!JH$13:JR$112,8,FALSE),"Completar")</f>
        <v>Completar</v>
      </c>
      <c r="L70" s="137" t="str">
        <f>IFERROR(VLOOKUP(D70,'Año 2'!JH$13:JR$112,9,FALSE),"Completar")</f>
        <v>Completar</v>
      </c>
      <c r="M70" s="135"/>
      <c r="N70" s="136" t="str">
        <f>IFERROR(VLOOKUP(D70,'Año 2'!JH$13:JR$112,11,FALSE),"Completar")</f>
        <v>Completar</v>
      </c>
      <c r="O70" s="237">
        <f t="shared" si="165"/>
        <v>0</v>
      </c>
      <c r="P70" s="238">
        <f t="shared" si="166"/>
        <v>0</v>
      </c>
      <c r="Q70" s="239" t="str">
        <f>IFERROR(IF(P70&gt;20*C70,'Referencia Parámetros'!$D$20,IF(P70&gt;10*C70,'Referencia Parámetros'!$D$21,IF(P70&gt;5*C70,'Referencia Parámetros'!$D$22, IF(P70&gt;1,'Referencia Parámetros'!$D$23,"NO APLICA")))),"")</f>
        <v/>
      </c>
      <c r="R70" s="240" t="str">
        <f t="shared" si="105"/>
        <v/>
      </c>
      <c r="S70" s="241">
        <f t="shared" si="106"/>
        <v>0</v>
      </c>
      <c r="T70" s="234">
        <f t="shared" si="167"/>
        <v>0</v>
      </c>
      <c r="U70" s="234">
        <f t="shared" si="107"/>
        <v>0</v>
      </c>
      <c r="V70" s="234">
        <f t="shared" si="168"/>
        <v>0</v>
      </c>
      <c r="W70" s="242">
        <f t="shared" si="169"/>
        <v>0</v>
      </c>
      <c r="Y70" s="234">
        <f t="shared" si="170"/>
        <v>58</v>
      </c>
      <c r="Z70" s="235" t="str">
        <f t="shared" si="108"/>
        <v/>
      </c>
      <c r="AA70" s="236" t="str">
        <f>IFERROR(+VLOOKUP(Z70,'Referencia Parámetros'!$A$2:$B$18,2),"")</f>
        <v/>
      </c>
      <c r="AB70" s="1"/>
      <c r="AC70" s="1"/>
      <c r="AD70" s="136" t="str">
        <f t="shared" si="237"/>
        <v>Completar</v>
      </c>
      <c r="AE70" s="134"/>
      <c r="AF70" s="134"/>
      <c r="AG70" s="134"/>
      <c r="AH70" s="136" t="str">
        <f t="shared" si="238"/>
        <v>Completar</v>
      </c>
      <c r="AI70" s="137" t="str">
        <f t="shared" si="239"/>
        <v>Completar</v>
      </c>
      <c r="AJ70" s="137" t="str">
        <f t="shared" si="240"/>
        <v>Completar</v>
      </c>
      <c r="AK70" s="135"/>
      <c r="AL70" s="136" t="str">
        <f t="shared" si="241"/>
        <v>Completar</v>
      </c>
      <c r="AM70" s="237">
        <f t="shared" si="171"/>
        <v>0</v>
      </c>
      <c r="AN70" s="238">
        <f t="shared" si="172"/>
        <v>0</v>
      </c>
      <c r="AO70" s="239" t="str">
        <f>IFERROR(IF(AN70&gt;20*AA70,'Referencia Parámetros'!$D$20,IF(AN70&gt;10*AA70,'Referencia Parámetros'!$D$21,IF(AN70&gt;5*AA70,'Referencia Parámetros'!$D$22, IF(AN70&gt;1,'Referencia Parámetros'!$D$23,"NO APLICA")))),"")</f>
        <v/>
      </c>
      <c r="AP70" s="240" t="str">
        <f t="shared" si="110"/>
        <v/>
      </c>
      <c r="AQ70" s="241">
        <f t="shared" si="111"/>
        <v>0</v>
      </c>
      <c r="AR70" s="234">
        <f t="shared" si="173"/>
        <v>0</v>
      </c>
      <c r="AS70" s="234">
        <f t="shared" si="112"/>
        <v>0</v>
      </c>
      <c r="AT70" s="234">
        <f t="shared" si="174"/>
        <v>0</v>
      </c>
      <c r="AU70" s="242">
        <f t="shared" si="175"/>
        <v>0</v>
      </c>
      <c r="AW70" s="234">
        <f t="shared" si="176"/>
        <v>58</v>
      </c>
      <c r="AX70" s="235" t="str">
        <f t="shared" si="113"/>
        <v/>
      </c>
      <c r="AY70" s="236" t="str">
        <f>IFERROR(+VLOOKUP(AX70,'Referencia Parámetros'!$A$2:$B$18,2),"")</f>
        <v/>
      </c>
      <c r="AZ70" s="1"/>
      <c r="BA70" s="1"/>
      <c r="BB70" s="136" t="str">
        <f t="shared" si="242"/>
        <v>Completar</v>
      </c>
      <c r="BC70" s="134"/>
      <c r="BD70" s="134"/>
      <c r="BE70" s="134"/>
      <c r="BF70" s="136" t="str">
        <f t="shared" si="243"/>
        <v>Completar</v>
      </c>
      <c r="BG70" s="137" t="str">
        <f t="shared" si="244"/>
        <v>Completar</v>
      </c>
      <c r="BH70" s="137" t="str">
        <f t="shared" si="245"/>
        <v>Completar</v>
      </c>
      <c r="BI70" s="135"/>
      <c r="BJ70" s="136" t="str">
        <f t="shared" si="246"/>
        <v>Completar</v>
      </c>
      <c r="BK70" s="237">
        <f t="shared" si="177"/>
        <v>0</v>
      </c>
      <c r="BL70" s="238">
        <f t="shared" si="178"/>
        <v>0</v>
      </c>
      <c r="BM70" s="239" t="str">
        <f>IFERROR(IF(BL70&gt;20*AY70,'Referencia Parámetros'!$D$20,IF(BL70&gt;10*AY70,'Referencia Parámetros'!$D$21,IF(BL70&gt;5*AY70,'Referencia Parámetros'!$D$22, IF(BL70&gt;1,'Referencia Parámetros'!$D$23,"NO APLICA")))),"")</f>
        <v/>
      </c>
      <c r="BN70" s="240" t="str">
        <f t="shared" si="115"/>
        <v/>
      </c>
      <c r="BO70" s="241">
        <f t="shared" si="116"/>
        <v>0</v>
      </c>
      <c r="BP70" s="234">
        <f t="shared" si="179"/>
        <v>0</v>
      </c>
      <c r="BQ70" s="234">
        <f t="shared" si="117"/>
        <v>0</v>
      </c>
      <c r="BR70" s="234">
        <f t="shared" si="180"/>
        <v>0</v>
      </c>
      <c r="BS70" s="242">
        <f t="shared" si="181"/>
        <v>0</v>
      </c>
      <c r="BU70" s="234">
        <f t="shared" si="182"/>
        <v>58</v>
      </c>
      <c r="BV70" s="235" t="str">
        <f t="shared" si="118"/>
        <v/>
      </c>
      <c r="BW70" s="236" t="str">
        <f>IFERROR(+VLOOKUP(BV70,'Referencia Parámetros'!$A$2:$B$18,2),"")</f>
        <v/>
      </c>
      <c r="BX70" s="1"/>
      <c r="BY70" s="1"/>
      <c r="BZ70" s="136" t="str">
        <f t="shared" si="247"/>
        <v>Completar</v>
      </c>
      <c r="CA70" s="134"/>
      <c r="CB70" s="134"/>
      <c r="CC70" s="134"/>
      <c r="CD70" s="136" t="str">
        <f t="shared" si="248"/>
        <v>Completar</v>
      </c>
      <c r="CE70" s="137" t="str">
        <f t="shared" si="249"/>
        <v>Completar</v>
      </c>
      <c r="CF70" s="137" t="str">
        <f t="shared" si="250"/>
        <v>Completar</v>
      </c>
      <c r="CG70" s="135"/>
      <c r="CH70" s="136" t="str">
        <f t="shared" si="251"/>
        <v>Completar</v>
      </c>
      <c r="CI70" s="237">
        <f t="shared" si="183"/>
        <v>0</v>
      </c>
      <c r="CJ70" s="238">
        <f t="shared" si="184"/>
        <v>0</v>
      </c>
      <c r="CK70" s="239" t="str">
        <f>IFERROR(IF(CJ70&gt;20*BW70,'Referencia Parámetros'!$D$20,IF(CJ70&gt;10*BW70,'Referencia Parámetros'!$D$21,IF(CJ70&gt;5*BW70,'Referencia Parámetros'!$D$22, IF(CJ70&gt;1,'Referencia Parámetros'!$D$23,"NO APLICA")))),"")</f>
        <v/>
      </c>
      <c r="CL70" s="240" t="str">
        <f t="shared" si="120"/>
        <v/>
      </c>
      <c r="CM70" s="241">
        <f t="shared" si="121"/>
        <v>0</v>
      </c>
      <c r="CN70" s="234">
        <f t="shared" si="185"/>
        <v>0</v>
      </c>
      <c r="CO70" s="234">
        <f t="shared" si="122"/>
        <v>0</v>
      </c>
      <c r="CP70" s="234">
        <f t="shared" si="186"/>
        <v>0</v>
      </c>
      <c r="CQ70" s="242">
        <f t="shared" si="187"/>
        <v>0</v>
      </c>
      <c r="CS70" s="234">
        <f t="shared" si="188"/>
        <v>58</v>
      </c>
      <c r="CT70" s="235" t="str">
        <f t="shared" si="123"/>
        <v/>
      </c>
      <c r="CU70" s="236" t="str">
        <f>IFERROR(+VLOOKUP(CT70,'Referencia Parámetros'!$A$2:$B$18,2),"")</f>
        <v/>
      </c>
      <c r="CV70" s="1"/>
      <c r="CW70" s="1"/>
      <c r="CX70" s="136" t="str">
        <f t="shared" si="252"/>
        <v>Completar</v>
      </c>
      <c r="CY70" s="134"/>
      <c r="CZ70" s="134"/>
      <c r="DA70" s="134"/>
      <c r="DB70" s="136" t="str">
        <f t="shared" si="253"/>
        <v>Completar</v>
      </c>
      <c r="DC70" s="137" t="str">
        <f t="shared" si="254"/>
        <v>Completar</v>
      </c>
      <c r="DD70" s="137" t="str">
        <f t="shared" si="255"/>
        <v>Completar</v>
      </c>
      <c r="DE70" s="135"/>
      <c r="DF70" s="136" t="str">
        <f t="shared" si="256"/>
        <v>Completar</v>
      </c>
      <c r="DG70" s="237">
        <f t="shared" si="189"/>
        <v>0</v>
      </c>
      <c r="DH70" s="238">
        <f t="shared" si="190"/>
        <v>0</v>
      </c>
      <c r="DI70" s="239" t="str">
        <f>IFERROR(IF(DH70&gt;20*CU70,'Referencia Parámetros'!$D$20,IF(DH70&gt;10*CU70,'Referencia Parámetros'!$D$21,IF(DH70&gt;5*CU70,'Referencia Parámetros'!$D$22, IF(DH70&gt;1,'Referencia Parámetros'!$D$23,"NO APLICA")))),"")</f>
        <v/>
      </c>
      <c r="DJ70" s="240" t="str">
        <f t="shared" si="125"/>
        <v/>
      </c>
      <c r="DK70" s="241">
        <f t="shared" si="126"/>
        <v>0</v>
      </c>
      <c r="DL70" s="234">
        <f t="shared" si="191"/>
        <v>0</v>
      </c>
      <c r="DM70" s="234">
        <f t="shared" si="127"/>
        <v>0</v>
      </c>
      <c r="DN70" s="234">
        <f t="shared" si="192"/>
        <v>0</v>
      </c>
      <c r="DO70" s="242">
        <f t="shared" si="193"/>
        <v>0</v>
      </c>
      <c r="DQ70" s="234">
        <f t="shared" si="194"/>
        <v>58</v>
      </c>
      <c r="DR70" s="235" t="str">
        <f t="shared" si="128"/>
        <v/>
      </c>
      <c r="DS70" s="236" t="str">
        <f>IFERROR(+VLOOKUP(DR70,'Referencia Parámetros'!$A$2:$B$18,2),"")</f>
        <v/>
      </c>
      <c r="DT70" s="1"/>
      <c r="DU70" s="1"/>
      <c r="DV70" s="136" t="str">
        <f t="shared" si="257"/>
        <v>Completar</v>
      </c>
      <c r="DW70" s="134"/>
      <c r="DX70" s="134"/>
      <c r="DY70" s="134"/>
      <c r="DZ70" s="136" t="str">
        <f t="shared" si="258"/>
        <v>Completar</v>
      </c>
      <c r="EA70" s="137" t="str">
        <f t="shared" si="259"/>
        <v>Completar</v>
      </c>
      <c r="EB70" s="137" t="str">
        <f t="shared" si="260"/>
        <v>Completar</v>
      </c>
      <c r="EC70" s="135"/>
      <c r="ED70" s="136" t="str">
        <f t="shared" si="261"/>
        <v>Completar</v>
      </c>
      <c r="EE70" s="237">
        <f t="shared" si="195"/>
        <v>0</v>
      </c>
      <c r="EF70" s="238">
        <f t="shared" si="196"/>
        <v>0</v>
      </c>
      <c r="EG70" s="239" t="str">
        <f>IFERROR(IF(EF70&gt;20*DS70,'Referencia Parámetros'!$D$20,IF(EF70&gt;10*DS70,'Referencia Parámetros'!$D$21,IF(EF70&gt;5*DS70,'Referencia Parámetros'!$D$22, IF(EF70&gt;1,'Referencia Parámetros'!$D$23,"NO APLICA")))),"")</f>
        <v/>
      </c>
      <c r="EH70" s="240" t="str">
        <f t="shared" si="130"/>
        <v/>
      </c>
      <c r="EI70" s="241">
        <f t="shared" si="131"/>
        <v>0</v>
      </c>
      <c r="EJ70" s="234">
        <f t="shared" si="197"/>
        <v>0</v>
      </c>
      <c r="EK70" s="234">
        <f t="shared" si="132"/>
        <v>0</v>
      </c>
      <c r="EL70" s="234">
        <f t="shared" si="198"/>
        <v>0</v>
      </c>
      <c r="EM70" s="242">
        <f t="shared" si="199"/>
        <v>0</v>
      </c>
      <c r="EO70" s="234">
        <f t="shared" si="200"/>
        <v>58</v>
      </c>
      <c r="EP70" s="235" t="str">
        <f t="shared" si="133"/>
        <v/>
      </c>
      <c r="EQ70" s="236" t="str">
        <f>IFERROR(+VLOOKUP(EP70,'Referencia Parámetros'!$A$2:$B$18,2),"")</f>
        <v/>
      </c>
      <c r="ER70" s="1"/>
      <c r="ES70" s="1"/>
      <c r="ET70" s="136" t="str">
        <f t="shared" si="262"/>
        <v>Completar</v>
      </c>
      <c r="EU70" s="134"/>
      <c r="EV70" s="134"/>
      <c r="EW70" s="134"/>
      <c r="EX70" s="136" t="str">
        <f t="shared" si="263"/>
        <v>Completar</v>
      </c>
      <c r="EY70" s="137" t="str">
        <f t="shared" si="264"/>
        <v>Completar</v>
      </c>
      <c r="EZ70" s="137" t="str">
        <f t="shared" si="265"/>
        <v>Completar</v>
      </c>
      <c r="FA70" s="135"/>
      <c r="FB70" s="136" t="str">
        <f t="shared" si="266"/>
        <v>Completar</v>
      </c>
      <c r="FC70" s="237">
        <f t="shared" si="201"/>
        <v>0</v>
      </c>
      <c r="FD70" s="238">
        <f t="shared" si="202"/>
        <v>0</v>
      </c>
      <c r="FE70" s="239" t="str">
        <f>IFERROR(IF(FD70&gt;20*EQ70,'Referencia Parámetros'!$D$20,IF(FD70&gt;10*EQ70,'Referencia Parámetros'!$D$21,IF(FD70&gt;5*EQ70,'Referencia Parámetros'!$D$22, IF(FD70&gt;1,'Referencia Parámetros'!$D$23,"NO APLICA")))),"")</f>
        <v/>
      </c>
      <c r="FF70" s="240" t="str">
        <f t="shared" si="135"/>
        <v/>
      </c>
      <c r="FG70" s="241">
        <f t="shared" si="136"/>
        <v>0</v>
      </c>
      <c r="FH70" s="234">
        <f t="shared" si="203"/>
        <v>0</v>
      </c>
      <c r="FI70" s="234">
        <f t="shared" si="137"/>
        <v>0</v>
      </c>
      <c r="FJ70" s="234">
        <f t="shared" si="204"/>
        <v>0</v>
      </c>
      <c r="FK70" s="242">
        <f t="shared" si="205"/>
        <v>0</v>
      </c>
      <c r="FM70" s="234">
        <f t="shared" si="206"/>
        <v>58</v>
      </c>
      <c r="FN70" s="235" t="str">
        <f t="shared" si="138"/>
        <v/>
      </c>
      <c r="FO70" s="236" t="str">
        <f>IFERROR(+VLOOKUP(FN70,'Referencia Parámetros'!$A$2:$B$18,2),"")</f>
        <v/>
      </c>
      <c r="FP70" s="1"/>
      <c r="FQ70" s="1"/>
      <c r="FR70" s="136" t="str">
        <f t="shared" si="267"/>
        <v>Completar</v>
      </c>
      <c r="FS70" s="134"/>
      <c r="FT70" s="134"/>
      <c r="FU70" s="134"/>
      <c r="FV70" s="136" t="str">
        <f t="shared" si="268"/>
        <v>Completar</v>
      </c>
      <c r="FW70" s="137" t="str">
        <f t="shared" si="269"/>
        <v>Completar</v>
      </c>
      <c r="FX70" s="137" t="str">
        <f t="shared" si="270"/>
        <v>Completar</v>
      </c>
      <c r="FY70" s="135"/>
      <c r="FZ70" s="136" t="str">
        <f t="shared" si="271"/>
        <v>Completar</v>
      </c>
      <c r="GA70" s="237">
        <f t="shared" si="207"/>
        <v>0</v>
      </c>
      <c r="GB70" s="238">
        <f t="shared" si="208"/>
        <v>0</v>
      </c>
      <c r="GC70" s="239" t="e">
        <f>IF(GB70&gt;20*FO70,'Referencia Parámetros'!$D$20,IF(GB70&gt;10*FO70,'Referencia Parámetros'!$D$21,IF(GB70&gt;5*FO70,'Referencia Parámetros'!$D$22, IF(GB70&gt;1,'Referencia Parámetros'!$D$23,"NO APLICA"))))</f>
        <v>#VALUE!</v>
      </c>
      <c r="GD70" s="240" t="e">
        <f t="shared" si="209"/>
        <v>#VALUE!</v>
      </c>
      <c r="GE70" s="241">
        <f t="shared" si="141"/>
        <v>0</v>
      </c>
      <c r="GF70" s="234">
        <f t="shared" si="210"/>
        <v>0</v>
      </c>
      <c r="GG70" s="234">
        <f t="shared" si="142"/>
        <v>0</v>
      </c>
      <c r="GH70" s="234">
        <f t="shared" si="211"/>
        <v>0</v>
      </c>
      <c r="GI70" s="242">
        <f t="shared" si="212"/>
        <v>0</v>
      </c>
      <c r="GK70" s="234">
        <f t="shared" si="213"/>
        <v>58</v>
      </c>
      <c r="GL70" s="235" t="str">
        <f t="shared" si="143"/>
        <v/>
      </c>
      <c r="GM70" s="236" t="str">
        <f>IFERROR(+VLOOKUP(GL70,'Referencia Parámetros'!$A$2:$B$18,2),"")</f>
        <v/>
      </c>
      <c r="GN70" s="1"/>
      <c r="GO70" s="1"/>
      <c r="GP70" s="136" t="str">
        <f t="shared" si="272"/>
        <v>Completar</v>
      </c>
      <c r="GQ70" s="134"/>
      <c r="GR70" s="134"/>
      <c r="GS70" s="134"/>
      <c r="GT70" s="136" t="str">
        <f t="shared" si="273"/>
        <v>Completar</v>
      </c>
      <c r="GU70" s="137" t="str">
        <f t="shared" si="274"/>
        <v>Completar</v>
      </c>
      <c r="GV70" s="137" t="str">
        <f t="shared" si="275"/>
        <v>Completar</v>
      </c>
      <c r="GW70" s="135"/>
      <c r="GX70" s="136" t="str">
        <f t="shared" si="276"/>
        <v>Completar</v>
      </c>
      <c r="GY70" s="237">
        <f t="shared" si="214"/>
        <v>0</v>
      </c>
      <c r="GZ70" s="238">
        <f t="shared" si="215"/>
        <v>0</v>
      </c>
      <c r="HA70" s="239" t="str">
        <f>IFERROR(IF(GZ70&gt;20*GM70,'Referencia Parámetros'!$D$20,IF(GZ70&gt;10*GM70,'Referencia Parámetros'!$D$21,IF(GZ70&gt;5*GM70,'Referencia Parámetros'!$D$22, IF(GZ70&gt;1,'Referencia Parámetros'!$D$23,"NO APLICA")))),"")</f>
        <v/>
      </c>
      <c r="HB70" s="240" t="str">
        <f t="shared" si="145"/>
        <v/>
      </c>
      <c r="HC70" s="241">
        <f t="shared" si="146"/>
        <v>0</v>
      </c>
      <c r="HD70" s="234">
        <f t="shared" si="216"/>
        <v>0</v>
      </c>
      <c r="HE70" s="234">
        <f t="shared" si="147"/>
        <v>0</v>
      </c>
      <c r="HF70" s="234">
        <f t="shared" si="217"/>
        <v>0</v>
      </c>
      <c r="HG70" s="242">
        <f t="shared" si="218"/>
        <v>0</v>
      </c>
      <c r="HI70" s="234">
        <f t="shared" si="219"/>
        <v>58</v>
      </c>
      <c r="HJ70" s="235" t="str">
        <f t="shared" si="148"/>
        <v/>
      </c>
      <c r="HK70" s="236" t="str">
        <f>IFERROR(+VLOOKUP(HJ70,'Referencia Parámetros'!$A$2:$B$18,2),"")</f>
        <v/>
      </c>
      <c r="HL70" s="1"/>
      <c r="HM70" s="1"/>
      <c r="HN70" s="136" t="str">
        <f t="shared" si="277"/>
        <v>Completar</v>
      </c>
      <c r="HO70" s="134"/>
      <c r="HP70" s="134"/>
      <c r="HQ70" s="134"/>
      <c r="HR70" s="136" t="str">
        <f t="shared" si="278"/>
        <v>Completar</v>
      </c>
      <c r="HS70" s="137" t="str">
        <f t="shared" si="279"/>
        <v>Completar</v>
      </c>
      <c r="HT70" s="137" t="str">
        <f t="shared" si="280"/>
        <v>Completar</v>
      </c>
      <c r="HU70" s="135"/>
      <c r="HV70" s="136" t="str">
        <f t="shared" si="281"/>
        <v>Completar</v>
      </c>
      <c r="HW70" s="237">
        <f t="shared" si="220"/>
        <v>0</v>
      </c>
      <c r="HX70" s="238">
        <f t="shared" si="221"/>
        <v>0</v>
      </c>
      <c r="HY70" s="239" t="str">
        <f>IFERROR(IF(HX70&gt;20*HK70,'Referencia Parámetros'!$D$20,IF(HX70&gt;10*HK70,'Referencia Parámetros'!$D$21,IF(HX70&gt;5*HK70,'Referencia Parámetros'!$D$22, IF(HX70&gt;1,'Referencia Parámetros'!$D$23,"NO APLICA")))),"")</f>
        <v/>
      </c>
      <c r="HZ70" s="240" t="str">
        <f t="shared" si="150"/>
        <v/>
      </c>
      <c r="IA70" s="241">
        <f t="shared" si="151"/>
        <v>0</v>
      </c>
      <c r="IB70" s="234">
        <f t="shared" si="222"/>
        <v>0</v>
      </c>
      <c r="IC70" s="234">
        <f t="shared" si="152"/>
        <v>0</v>
      </c>
      <c r="ID70" s="234">
        <f t="shared" si="223"/>
        <v>0</v>
      </c>
      <c r="IE70" s="242">
        <f t="shared" si="224"/>
        <v>0</v>
      </c>
      <c r="IG70" s="234">
        <f t="shared" si="225"/>
        <v>58</v>
      </c>
      <c r="IH70" s="235" t="str">
        <f t="shared" si="153"/>
        <v/>
      </c>
      <c r="II70" s="236" t="str">
        <f>IFERROR(+VLOOKUP(IH70,'Referencia Parámetros'!$A$2:$B$18,2),"")</f>
        <v/>
      </c>
      <c r="IJ70" s="1"/>
      <c r="IK70" s="1"/>
      <c r="IL70" s="136" t="str">
        <f t="shared" si="282"/>
        <v>Completar</v>
      </c>
      <c r="IM70" s="134"/>
      <c r="IN70" s="134"/>
      <c r="IO70" s="134"/>
      <c r="IP70" s="136" t="str">
        <f t="shared" si="283"/>
        <v>Completar</v>
      </c>
      <c r="IQ70" s="137" t="str">
        <f t="shared" si="284"/>
        <v>Completar</v>
      </c>
      <c r="IR70" s="137" t="str">
        <f t="shared" si="285"/>
        <v>Completar</v>
      </c>
      <c r="IS70" s="135"/>
      <c r="IT70" s="136" t="str">
        <f t="shared" si="286"/>
        <v>Completar</v>
      </c>
      <c r="IU70" s="237">
        <f t="shared" si="226"/>
        <v>0</v>
      </c>
      <c r="IV70" s="238">
        <f t="shared" si="227"/>
        <v>0</v>
      </c>
      <c r="IW70" s="239" t="str">
        <f>IFERROR(IF(IV70&gt;20*II70,'Referencia Parámetros'!$D$20,IF(IV70&gt;10*II70,'Referencia Parámetros'!$D$21,IF(IV70&gt;5*II70,'Referencia Parámetros'!$D$22, IF(IV70&gt;1,'Referencia Parámetros'!$D$23,"NO APLICA")))),"")</f>
        <v/>
      </c>
      <c r="IX70" s="240" t="str">
        <f t="shared" si="155"/>
        <v/>
      </c>
      <c r="IY70" s="241">
        <f t="shared" si="156"/>
        <v>0</v>
      </c>
      <c r="IZ70" s="234">
        <f t="shared" si="228"/>
        <v>0</v>
      </c>
      <c r="JA70" s="234">
        <f t="shared" si="157"/>
        <v>0</v>
      </c>
      <c r="JB70" s="234">
        <f t="shared" si="229"/>
        <v>0</v>
      </c>
      <c r="JC70" s="242">
        <f t="shared" si="230"/>
        <v>0</v>
      </c>
      <c r="JD70" s="198"/>
      <c r="JE70" s="234">
        <f t="shared" si="231"/>
        <v>58</v>
      </c>
      <c r="JF70" s="235" t="str">
        <f t="shared" si="158"/>
        <v/>
      </c>
      <c r="JG70" s="236" t="str">
        <f>IFERROR(+VLOOKUP(JF70,'Referencia Parámetros'!$A$2:$B$18,2),"")</f>
        <v/>
      </c>
      <c r="JH70" s="1"/>
      <c r="JI70" s="1"/>
      <c r="JJ70" s="136" t="str">
        <f t="shared" si="287"/>
        <v>Completar</v>
      </c>
      <c r="JK70" s="134"/>
      <c r="JL70" s="134"/>
      <c r="JM70" s="134"/>
      <c r="JN70" s="136" t="str">
        <f t="shared" si="288"/>
        <v>Completar</v>
      </c>
      <c r="JO70" s="137" t="str">
        <f t="shared" si="289"/>
        <v>Completar</v>
      </c>
      <c r="JP70" s="137" t="str">
        <f t="shared" si="290"/>
        <v>Completar</v>
      </c>
      <c r="JQ70" s="135"/>
      <c r="JR70" s="136" t="str">
        <f t="shared" si="291"/>
        <v>Completar</v>
      </c>
      <c r="JS70" s="237">
        <f t="shared" si="232"/>
        <v>0</v>
      </c>
      <c r="JT70" s="238">
        <f t="shared" si="233"/>
        <v>0</v>
      </c>
      <c r="JU70" s="239" t="str">
        <f>IFERROR(IF(JT70&gt;20*JG70,'Referencia Parámetros'!$D$20,IF(JT70&gt;10*JG70,'Referencia Parámetros'!$D$21,IF(JT70&gt;5*JG70,'Referencia Parámetros'!$D$22, IF(JT70&gt;1,'Referencia Parámetros'!$D$23,"NO APLICA")))),"")</f>
        <v/>
      </c>
      <c r="JV70" s="240" t="str">
        <f t="shared" si="160"/>
        <v/>
      </c>
      <c r="JW70" s="241">
        <f t="shared" si="161"/>
        <v>0</v>
      </c>
      <c r="JX70" s="234">
        <f t="shared" si="234"/>
        <v>0</v>
      </c>
      <c r="JY70" s="234">
        <f t="shared" si="162"/>
        <v>0</v>
      </c>
      <c r="JZ70" s="234">
        <f t="shared" si="235"/>
        <v>0</v>
      </c>
      <c r="KA70" s="242">
        <f t="shared" si="236"/>
        <v>0</v>
      </c>
      <c r="LN70" s="244">
        <v>2</v>
      </c>
    </row>
    <row r="71" spans="1:326" x14ac:dyDescent="0.25">
      <c r="A71" s="234">
        <f t="shared" si="163"/>
        <v>59</v>
      </c>
      <c r="B71" s="235" t="str">
        <f t="shared" si="164"/>
        <v/>
      </c>
      <c r="C71" s="236" t="str">
        <f>+IFERROR(VLOOKUP(B71,'Referencia Parámetros'!$A$2:$B$18,2),"")</f>
        <v/>
      </c>
      <c r="D71" s="1"/>
      <c r="E71" s="1"/>
      <c r="F71" s="136" t="str">
        <f>IFERROR(+VLOOKUP(D71,'Año 2'!JH$13:JJ$112,3,FALSE),"Completar")</f>
        <v>Completar</v>
      </c>
      <c r="G71" s="134"/>
      <c r="H71" s="134"/>
      <c r="I71" s="134"/>
      <c r="J71" s="136" t="str">
        <f>+IFERROR(VLOOKUP(D71,'Año 2'!JH$13:JR$112,7,0),"Completar")</f>
        <v>Completar</v>
      </c>
      <c r="K71" s="137" t="str">
        <f>IFERROR(VLOOKUP(D71,'Año 2'!JH$13:JR$112,8,FALSE),"Completar")</f>
        <v>Completar</v>
      </c>
      <c r="L71" s="137" t="str">
        <f>IFERROR(VLOOKUP(D71,'Año 2'!JH$13:JR$112,9,FALSE),"Completar")</f>
        <v>Completar</v>
      </c>
      <c r="M71" s="135"/>
      <c r="N71" s="136" t="str">
        <f>IFERROR(VLOOKUP(D71,'Año 2'!JH$13:JR$112,11,FALSE),"Completar")</f>
        <v>Completar</v>
      </c>
      <c r="O71" s="237">
        <f t="shared" si="165"/>
        <v>0</v>
      </c>
      <c r="P71" s="238">
        <f t="shared" si="166"/>
        <v>0</v>
      </c>
      <c r="Q71" s="239" t="str">
        <f>IFERROR(IF(P71&gt;20*C71,'Referencia Parámetros'!$D$20,IF(P71&gt;10*C71,'Referencia Parámetros'!$D$21,IF(P71&gt;5*C71,'Referencia Parámetros'!$D$22, IF(P71&gt;1,'Referencia Parámetros'!$D$23,"NO APLICA")))),"")</f>
        <v/>
      </c>
      <c r="R71" s="240" t="str">
        <f t="shared" si="105"/>
        <v/>
      </c>
      <c r="S71" s="241">
        <f t="shared" si="106"/>
        <v>0</v>
      </c>
      <c r="T71" s="234">
        <f t="shared" si="167"/>
        <v>0</v>
      </c>
      <c r="U71" s="234">
        <f t="shared" si="107"/>
        <v>0</v>
      </c>
      <c r="V71" s="234">
        <f t="shared" si="168"/>
        <v>0</v>
      </c>
      <c r="W71" s="242">
        <f t="shared" si="169"/>
        <v>0</v>
      </c>
      <c r="Y71" s="234">
        <f t="shared" si="170"/>
        <v>59</v>
      </c>
      <c r="Z71" s="235" t="str">
        <f t="shared" si="108"/>
        <v/>
      </c>
      <c r="AA71" s="236" t="str">
        <f>IFERROR(+VLOOKUP(Z71,'Referencia Parámetros'!$A$2:$B$18,2),"")</f>
        <v/>
      </c>
      <c r="AB71" s="1"/>
      <c r="AC71" s="1"/>
      <c r="AD71" s="136" t="str">
        <f t="shared" si="237"/>
        <v>Completar</v>
      </c>
      <c r="AE71" s="134"/>
      <c r="AF71" s="134"/>
      <c r="AG71" s="134"/>
      <c r="AH71" s="136" t="str">
        <f t="shared" si="238"/>
        <v>Completar</v>
      </c>
      <c r="AI71" s="137" t="str">
        <f t="shared" si="239"/>
        <v>Completar</v>
      </c>
      <c r="AJ71" s="137" t="str">
        <f t="shared" si="240"/>
        <v>Completar</v>
      </c>
      <c r="AK71" s="135"/>
      <c r="AL71" s="136" t="str">
        <f t="shared" si="241"/>
        <v>Completar</v>
      </c>
      <c r="AM71" s="237">
        <f t="shared" si="171"/>
        <v>0</v>
      </c>
      <c r="AN71" s="238">
        <f t="shared" si="172"/>
        <v>0</v>
      </c>
      <c r="AO71" s="239" t="str">
        <f>IFERROR(IF(AN71&gt;20*AA71,'Referencia Parámetros'!$D$20,IF(AN71&gt;10*AA71,'Referencia Parámetros'!$D$21,IF(AN71&gt;5*AA71,'Referencia Parámetros'!$D$22, IF(AN71&gt;1,'Referencia Parámetros'!$D$23,"NO APLICA")))),"")</f>
        <v/>
      </c>
      <c r="AP71" s="240" t="str">
        <f t="shared" si="110"/>
        <v/>
      </c>
      <c r="AQ71" s="241">
        <f t="shared" si="111"/>
        <v>0</v>
      </c>
      <c r="AR71" s="234">
        <f t="shared" si="173"/>
        <v>0</v>
      </c>
      <c r="AS71" s="234">
        <f t="shared" si="112"/>
        <v>0</v>
      </c>
      <c r="AT71" s="234">
        <f t="shared" si="174"/>
        <v>0</v>
      </c>
      <c r="AU71" s="242">
        <f t="shared" si="175"/>
        <v>0</v>
      </c>
      <c r="AW71" s="234">
        <f t="shared" si="176"/>
        <v>59</v>
      </c>
      <c r="AX71" s="235" t="str">
        <f t="shared" si="113"/>
        <v/>
      </c>
      <c r="AY71" s="236" t="str">
        <f>IFERROR(+VLOOKUP(AX71,'Referencia Parámetros'!$A$2:$B$18,2),"")</f>
        <v/>
      </c>
      <c r="AZ71" s="1"/>
      <c r="BA71" s="1"/>
      <c r="BB71" s="136" t="str">
        <f t="shared" si="242"/>
        <v>Completar</v>
      </c>
      <c r="BC71" s="134"/>
      <c r="BD71" s="134"/>
      <c r="BE71" s="134"/>
      <c r="BF71" s="136" t="str">
        <f t="shared" si="243"/>
        <v>Completar</v>
      </c>
      <c r="BG71" s="137" t="str">
        <f t="shared" si="244"/>
        <v>Completar</v>
      </c>
      <c r="BH71" s="137" t="str">
        <f t="shared" si="245"/>
        <v>Completar</v>
      </c>
      <c r="BI71" s="135"/>
      <c r="BJ71" s="136" t="str">
        <f t="shared" si="246"/>
        <v>Completar</v>
      </c>
      <c r="BK71" s="237">
        <f t="shared" si="177"/>
        <v>0</v>
      </c>
      <c r="BL71" s="238">
        <f t="shared" si="178"/>
        <v>0</v>
      </c>
      <c r="BM71" s="239" t="str">
        <f>IFERROR(IF(BL71&gt;20*AY71,'Referencia Parámetros'!$D$20,IF(BL71&gt;10*AY71,'Referencia Parámetros'!$D$21,IF(BL71&gt;5*AY71,'Referencia Parámetros'!$D$22, IF(BL71&gt;1,'Referencia Parámetros'!$D$23,"NO APLICA")))),"")</f>
        <v/>
      </c>
      <c r="BN71" s="240" t="str">
        <f t="shared" si="115"/>
        <v/>
      </c>
      <c r="BO71" s="241">
        <f t="shared" si="116"/>
        <v>0</v>
      </c>
      <c r="BP71" s="234">
        <f t="shared" si="179"/>
        <v>0</v>
      </c>
      <c r="BQ71" s="234">
        <f t="shared" si="117"/>
        <v>0</v>
      </c>
      <c r="BR71" s="234">
        <f t="shared" si="180"/>
        <v>0</v>
      </c>
      <c r="BS71" s="242">
        <f t="shared" si="181"/>
        <v>0</v>
      </c>
      <c r="BU71" s="234">
        <f t="shared" si="182"/>
        <v>59</v>
      </c>
      <c r="BV71" s="235" t="str">
        <f t="shared" si="118"/>
        <v/>
      </c>
      <c r="BW71" s="236" t="str">
        <f>IFERROR(+VLOOKUP(BV71,'Referencia Parámetros'!$A$2:$B$18,2),"")</f>
        <v/>
      </c>
      <c r="BX71" s="1"/>
      <c r="BY71" s="1"/>
      <c r="BZ71" s="136" t="str">
        <f t="shared" si="247"/>
        <v>Completar</v>
      </c>
      <c r="CA71" s="134"/>
      <c r="CB71" s="134"/>
      <c r="CC71" s="134"/>
      <c r="CD71" s="136" t="str">
        <f t="shared" si="248"/>
        <v>Completar</v>
      </c>
      <c r="CE71" s="137" t="str">
        <f t="shared" si="249"/>
        <v>Completar</v>
      </c>
      <c r="CF71" s="137" t="str">
        <f t="shared" si="250"/>
        <v>Completar</v>
      </c>
      <c r="CG71" s="135"/>
      <c r="CH71" s="136" t="str">
        <f t="shared" si="251"/>
        <v>Completar</v>
      </c>
      <c r="CI71" s="237">
        <f t="shared" si="183"/>
        <v>0</v>
      </c>
      <c r="CJ71" s="238">
        <f t="shared" si="184"/>
        <v>0</v>
      </c>
      <c r="CK71" s="239" t="str">
        <f>IFERROR(IF(CJ71&gt;20*BW71,'Referencia Parámetros'!$D$20,IF(CJ71&gt;10*BW71,'Referencia Parámetros'!$D$21,IF(CJ71&gt;5*BW71,'Referencia Parámetros'!$D$22, IF(CJ71&gt;1,'Referencia Parámetros'!$D$23,"NO APLICA")))),"")</f>
        <v/>
      </c>
      <c r="CL71" s="240" t="str">
        <f t="shared" si="120"/>
        <v/>
      </c>
      <c r="CM71" s="241">
        <f t="shared" si="121"/>
        <v>0</v>
      </c>
      <c r="CN71" s="234">
        <f t="shared" si="185"/>
        <v>0</v>
      </c>
      <c r="CO71" s="234">
        <f t="shared" si="122"/>
        <v>0</v>
      </c>
      <c r="CP71" s="234">
        <f t="shared" si="186"/>
        <v>0</v>
      </c>
      <c r="CQ71" s="242">
        <f t="shared" si="187"/>
        <v>0</v>
      </c>
      <c r="CS71" s="234">
        <f t="shared" si="188"/>
        <v>59</v>
      </c>
      <c r="CT71" s="235" t="str">
        <f t="shared" si="123"/>
        <v/>
      </c>
      <c r="CU71" s="236" t="str">
        <f>IFERROR(+VLOOKUP(CT71,'Referencia Parámetros'!$A$2:$B$18,2),"")</f>
        <v/>
      </c>
      <c r="CV71" s="1"/>
      <c r="CW71" s="1"/>
      <c r="CX71" s="136" t="str">
        <f t="shared" si="252"/>
        <v>Completar</v>
      </c>
      <c r="CY71" s="134"/>
      <c r="CZ71" s="134"/>
      <c r="DA71" s="134"/>
      <c r="DB71" s="136" t="str">
        <f t="shared" si="253"/>
        <v>Completar</v>
      </c>
      <c r="DC71" s="137" t="str">
        <f t="shared" si="254"/>
        <v>Completar</v>
      </c>
      <c r="DD71" s="137" t="str">
        <f t="shared" si="255"/>
        <v>Completar</v>
      </c>
      <c r="DE71" s="135"/>
      <c r="DF71" s="136" t="str">
        <f t="shared" si="256"/>
        <v>Completar</v>
      </c>
      <c r="DG71" s="237">
        <f t="shared" si="189"/>
        <v>0</v>
      </c>
      <c r="DH71" s="238">
        <f t="shared" si="190"/>
        <v>0</v>
      </c>
      <c r="DI71" s="239" t="str">
        <f>IFERROR(IF(DH71&gt;20*CU71,'Referencia Parámetros'!$D$20,IF(DH71&gt;10*CU71,'Referencia Parámetros'!$D$21,IF(DH71&gt;5*CU71,'Referencia Parámetros'!$D$22, IF(DH71&gt;1,'Referencia Parámetros'!$D$23,"NO APLICA")))),"")</f>
        <v/>
      </c>
      <c r="DJ71" s="240" t="str">
        <f t="shared" si="125"/>
        <v/>
      </c>
      <c r="DK71" s="241">
        <f t="shared" si="126"/>
        <v>0</v>
      </c>
      <c r="DL71" s="234">
        <f t="shared" si="191"/>
        <v>0</v>
      </c>
      <c r="DM71" s="234">
        <f t="shared" si="127"/>
        <v>0</v>
      </c>
      <c r="DN71" s="234">
        <f t="shared" si="192"/>
        <v>0</v>
      </c>
      <c r="DO71" s="242">
        <f t="shared" si="193"/>
        <v>0</v>
      </c>
      <c r="DQ71" s="234">
        <f t="shared" si="194"/>
        <v>59</v>
      </c>
      <c r="DR71" s="235" t="str">
        <f t="shared" si="128"/>
        <v/>
      </c>
      <c r="DS71" s="236" t="str">
        <f>IFERROR(+VLOOKUP(DR71,'Referencia Parámetros'!$A$2:$B$18,2),"")</f>
        <v/>
      </c>
      <c r="DT71" s="1"/>
      <c r="DU71" s="1"/>
      <c r="DV71" s="136" t="str">
        <f t="shared" si="257"/>
        <v>Completar</v>
      </c>
      <c r="DW71" s="134"/>
      <c r="DX71" s="134"/>
      <c r="DY71" s="134"/>
      <c r="DZ71" s="136" t="str">
        <f t="shared" si="258"/>
        <v>Completar</v>
      </c>
      <c r="EA71" s="137" t="str">
        <f t="shared" si="259"/>
        <v>Completar</v>
      </c>
      <c r="EB71" s="137" t="str">
        <f t="shared" si="260"/>
        <v>Completar</v>
      </c>
      <c r="EC71" s="135"/>
      <c r="ED71" s="136" t="str">
        <f t="shared" si="261"/>
        <v>Completar</v>
      </c>
      <c r="EE71" s="237">
        <f t="shared" si="195"/>
        <v>0</v>
      </c>
      <c r="EF71" s="238">
        <f t="shared" si="196"/>
        <v>0</v>
      </c>
      <c r="EG71" s="239" t="str">
        <f>IFERROR(IF(EF71&gt;20*DS71,'Referencia Parámetros'!$D$20,IF(EF71&gt;10*DS71,'Referencia Parámetros'!$D$21,IF(EF71&gt;5*DS71,'Referencia Parámetros'!$D$22, IF(EF71&gt;1,'Referencia Parámetros'!$D$23,"NO APLICA")))),"")</f>
        <v/>
      </c>
      <c r="EH71" s="240" t="str">
        <f t="shared" si="130"/>
        <v/>
      </c>
      <c r="EI71" s="241">
        <f t="shared" si="131"/>
        <v>0</v>
      </c>
      <c r="EJ71" s="234">
        <f t="shared" si="197"/>
        <v>0</v>
      </c>
      <c r="EK71" s="234">
        <f t="shared" si="132"/>
        <v>0</v>
      </c>
      <c r="EL71" s="234">
        <f t="shared" si="198"/>
        <v>0</v>
      </c>
      <c r="EM71" s="242">
        <f t="shared" si="199"/>
        <v>0</v>
      </c>
      <c r="EO71" s="234">
        <f t="shared" si="200"/>
        <v>59</v>
      </c>
      <c r="EP71" s="235" t="str">
        <f t="shared" si="133"/>
        <v/>
      </c>
      <c r="EQ71" s="236" t="str">
        <f>IFERROR(+VLOOKUP(EP71,'Referencia Parámetros'!$A$2:$B$18,2),"")</f>
        <v/>
      </c>
      <c r="ER71" s="1"/>
      <c r="ES71" s="1"/>
      <c r="ET71" s="136" t="str">
        <f t="shared" si="262"/>
        <v>Completar</v>
      </c>
      <c r="EU71" s="134"/>
      <c r="EV71" s="134"/>
      <c r="EW71" s="134"/>
      <c r="EX71" s="136" t="str">
        <f t="shared" si="263"/>
        <v>Completar</v>
      </c>
      <c r="EY71" s="137" t="str">
        <f t="shared" si="264"/>
        <v>Completar</v>
      </c>
      <c r="EZ71" s="137" t="str">
        <f t="shared" si="265"/>
        <v>Completar</v>
      </c>
      <c r="FA71" s="135"/>
      <c r="FB71" s="136" t="str">
        <f t="shared" si="266"/>
        <v>Completar</v>
      </c>
      <c r="FC71" s="237">
        <f t="shared" si="201"/>
        <v>0</v>
      </c>
      <c r="FD71" s="238">
        <f t="shared" si="202"/>
        <v>0</v>
      </c>
      <c r="FE71" s="239" t="str">
        <f>IFERROR(IF(FD71&gt;20*EQ71,'Referencia Parámetros'!$D$20,IF(FD71&gt;10*EQ71,'Referencia Parámetros'!$D$21,IF(FD71&gt;5*EQ71,'Referencia Parámetros'!$D$22, IF(FD71&gt;1,'Referencia Parámetros'!$D$23,"NO APLICA")))),"")</f>
        <v/>
      </c>
      <c r="FF71" s="240" t="str">
        <f t="shared" si="135"/>
        <v/>
      </c>
      <c r="FG71" s="241">
        <f t="shared" si="136"/>
        <v>0</v>
      </c>
      <c r="FH71" s="234">
        <f t="shared" si="203"/>
        <v>0</v>
      </c>
      <c r="FI71" s="234">
        <f t="shared" si="137"/>
        <v>0</v>
      </c>
      <c r="FJ71" s="234">
        <f t="shared" si="204"/>
        <v>0</v>
      </c>
      <c r="FK71" s="242">
        <f t="shared" si="205"/>
        <v>0</v>
      </c>
      <c r="FM71" s="234">
        <f t="shared" si="206"/>
        <v>59</v>
      </c>
      <c r="FN71" s="235" t="str">
        <f t="shared" si="138"/>
        <v/>
      </c>
      <c r="FO71" s="236" t="str">
        <f>IFERROR(+VLOOKUP(FN71,'Referencia Parámetros'!$A$2:$B$18,2),"")</f>
        <v/>
      </c>
      <c r="FP71" s="1"/>
      <c r="FQ71" s="1"/>
      <c r="FR71" s="136" t="str">
        <f t="shared" si="267"/>
        <v>Completar</v>
      </c>
      <c r="FS71" s="134"/>
      <c r="FT71" s="134"/>
      <c r="FU71" s="134"/>
      <c r="FV71" s="136" t="str">
        <f t="shared" si="268"/>
        <v>Completar</v>
      </c>
      <c r="FW71" s="137" t="str">
        <f t="shared" si="269"/>
        <v>Completar</v>
      </c>
      <c r="FX71" s="137" t="str">
        <f t="shared" si="270"/>
        <v>Completar</v>
      </c>
      <c r="FY71" s="135"/>
      <c r="FZ71" s="136" t="str">
        <f t="shared" si="271"/>
        <v>Completar</v>
      </c>
      <c r="GA71" s="237">
        <f t="shared" si="207"/>
        <v>0</v>
      </c>
      <c r="GB71" s="238">
        <f t="shared" si="208"/>
        <v>0</v>
      </c>
      <c r="GC71" s="239" t="e">
        <f>IF(GB71&gt;20*FO71,'Referencia Parámetros'!$D$20,IF(GB71&gt;10*FO71,'Referencia Parámetros'!$D$21,IF(GB71&gt;5*FO71,'Referencia Parámetros'!$D$22, IF(GB71&gt;1,'Referencia Parámetros'!$D$23,"NO APLICA"))))</f>
        <v>#VALUE!</v>
      </c>
      <c r="GD71" s="240" t="e">
        <f t="shared" si="209"/>
        <v>#VALUE!</v>
      </c>
      <c r="GE71" s="241">
        <f t="shared" si="141"/>
        <v>0</v>
      </c>
      <c r="GF71" s="234">
        <f t="shared" si="210"/>
        <v>0</v>
      </c>
      <c r="GG71" s="234">
        <f t="shared" si="142"/>
        <v>0</v>
      </c>
      <c r="GH71" s="234">
        <f t="shared" si="211"/>
        <v>0</v>
      </c>
      <c r="GI71" s="242">
        <f t="shared" si="212"/>
        <v>0</v>
      </c>
      <c r="GK71" s="234">
        <f t="shared" si="213"/>
        <v>59</v>
      </c>
      <c r="GL71" s="235" t="str">
        <f t="shared" si="143"/>
        <v/>
      </c>
      <c r="GM71" s="236" t="str">
        <f>IFERROR(+VLOOKUP(GL71,'Referencia Parámetros'!$A$2:$B$18,2),"")</f>
        <v/>
      </c>
      <c r="GN71" s="1"/>
      <c r="GO71" s="1"/>
      <c r="GP71" s="136" t="str">
        <f t="shared" si="272"/>
        <v>Completar</v>
      </c>
      <c r="GQ71" s="134"/>
      <c r="GR71" s="134"/>
      <c r="GS71" s="134"/>
      <c r="GT71" s="136" t="str">
        <f t="shared" si="273"/>
        <v>Completar</v>
      </c>
      <c r="GU71" s="137" t="str">
        <f t="shared" si="274"/>
        <v>Completar</v>
      </c>
      <c r="GV71" s="137" t="str">
        <f t="shared" si="275"/>
        <v>Completar</v>
      </c>
      <c r="GW71" s="135"/>
      <c r="GX71" s="136" t="str">
        <f t="shared" si="276"/>
        <v>Completar</v>
      </c>
      <c r="GY71" s="237">
        <f t="shared" si="214"/>
        <v>0</v>
      </c>
      <c r="GZ71" s="238">
        <f t="shared" si="215"/>
        <v>0</v>
      </c>
      <c r="HA71" s="239" t="str">
        <f>IFERROR(IF(GZ71&gt;20*GM71,'Referencia Parámetros'!$D$20,IF(GZ71&gt;10*GM71,'Referencia Parámetros'!$D$21,IF(GZ71&gt;5*GM71,'Referencia Parámetros'!$D$22, IF(GZ71&gt;1,'Referencia Parámetros'!$D$23,"NO APLICA")))),"")</f>
        <v/>
      </c>
      <c r="HB71" s="240" t="str">
        <f t="shared" si="145"/>
        <v/>
      </c>
      <c r="HC71" s="241">
        <f t="shared" si="146"/>
        <v>0</v>
      </c>
      <c r="HD71" s="234">
        <f t="shared" si="216"/>
        <v>0</v>
      </c>
      <c r="HE71" s="234">
        <f t="shared" si="147"/>
        <v>0</v>
      </c>
      <c r="HF71" s="234">
        <f t="shared" si="217"/>
        <v>0</v>
      </c>
      <c r="HG71" s="242">
        <f t="shared" si="218"/>
        <v>0</v>
      </c>
      <c r="HI71" s="234">
        <f t="shared" si="219"/>
        <v>59</v>
      </c>
      <c r="HJ71" s="235" t="str">
        <f t="shared" si="148"/>
        <v/>
      </c>
      <c r="HK71" s="236" t="str">
        <f>IFERROR(+VLOOKUP(HJ71,'Referencia Parámetros'!$A$2:$B$18,2),"")</f>
        <v/>
      </c>
      <c r="HL71" s="1"/>
      <c r="HM71" s="1"/>
      <c r="HN71" s="136" t="str">
        <f t="shared" si="277"/>
        <v>Completar</v>
      </c>
      <c r="HO71" s="134"/>
      <c r="HP71" s="134"/>
      <c r="HQ71" s="134"/>
      <c r="HR71" s="136" t="str">
        <f t="shared" si="278"/>
        <v>Completar</v>
      </c>
      <c r="HS71" s="137" t="str">
        <f t="shared" si="279"/>
        <v>Completar</v>
      </c>
      <c r="HT71" s="137" t="str">
        <f t="shared" si="280"/>
        <v>Completar</v>
      </c>
      <c r="HU71" s="135"/>
      <c r="HV71" s="136" t="str">
        <f t="shared" si="281"/>
        <v>Completar</v>
      </c>
      <c r="HW71" s="237">
        <f t="shared" si="220"/>
        <v>0</v>
      </c>
      <c r="HX71" s="238">
        <f t="shared" si="221"/>
        <v>0</v>
      </c>
      <c r="HY71" s="239" t="str">
        <f>IFERROR(IF(HX71&gt;20*HK71,'Referencia Parámetros'!$D$20,IF(HX71&gt;10*HK71,'Referencia Parámetros'!$D$21,IF(HX71&gt;5*HK71,'Referencia Parámetros'!$D$22, IF(HX71&gt;1,'Referencia Parámetros'!$D$23,"NO APLICA")))),"")</f>
        <v/>
      </c>
      <c r="HZ71" s="240" t="str">
        <f t="shared" si="150"/>
        <v/>
      </c>
      <c r="IA71" s="241">
        <f t="shared" si="151"/>
        <v>0</v>
      </c>
      <c r="IB71" s="234">
        <f t="shared" si="222"/>
        <v>0</v>
      </c>
      <c r="IC71" s="234">
        <f t="shared" si="152"/>
        <v>0</v>
      </c>
      <c r="ID71" s="234">
        <f t="shared" si="223"/>
        <v>0</v>
      </c>
      <c r="IE71" s="242">
        <f t="shared" si="224"/>
        <v>0</v>
      </c>
      <c r="IG71" s="234">
        <f t="shared" si="225"/>
        <v>59</v>
      </c>
      <c r="IH71" s="235" t="str">
        <f t="shared" si="153"/>
        <v/>
      </c>
      <c r="II71" s="236" t="str">
        <f>IFERROR(+VLOOKUP(IH71,'Referencia Parámetros'!$A$2:$B$18,2),"")</f>
        <v/>
      </c>
      <c r="IJ71" s="1"/>
      <c r="IK71" s="1"/>
      <c r="IL71" s="136" t="str">
        <f t="shared" si="282"/>
        <v>Completar</v>
      </c>
      <c r="IM71" s="134"/>
      <c r="IN71" s="134"/>
      <c r="IO71" s="134"/>
      <c r="IP71" s="136" t="str">
        <f t="shared" si="283"/>
        <v>Completar</v>
      </c>
      <c r="IQ71" s="137" t="str">
        <f t="shared" si="284"/>
        <v>Completar</v>
      </c>
      <c r="IR71" s="137" t="str">
        <f t="shared" si="285"/>
        <v>Completar</v>
      </c>
      <c r="IS71" s="135"/>
      <c r="IT71" s="136" t="str">
        <f t="shared" si="286"/>
        <v>Completar</v>
      </c>
      <c r="IU71" s="237">
        <f t="shared" si="226"/>
        <v>0</v>
      </c>
      <c r="IV71" s="238">
        <f t="shared" si="227"/>
        <v>0</v>
      </c>
      <c r="IW71" s="239" t="str">
        <f>IFERROR(IF(IV71&gt;20*II71,'Referencia Parámetros'!$D$20,IF(IV71&gt;10*II71,'Referencia Parámetros'!$D$21,IF(IV71&gt;5*II71,'Referencia Parámetros'!$D$22, IF(IV71&gt;1,'Referencia Parámetros'!$D$23,"NO APLICA")))),"")</f>
        <v/>
      </c>
      <c r="IX71" s="240" t="str">
        <f t="shared" si="155"/>
        <v/>
      </c>
      <c r="IY71" s="241">
        <f t="shared" si="156"/>
        <v>0</v>
      </c>
      <c r="IZ71" s="234">
        <f t="shared" si="228"/>
        <v>0</v>
      </c>
      <c r="JA71" s="234">
        <f t="shared" si="157"/>
        <v>0</v>
      </c>
      <c r="JB71" s="234">
        <f t="shared" si="229"/>
        <v>0</v>
      </c>
      <c r="JC71" s="242">
        <f t="shared" si="230"/>
        <v>0</v>
      </c>
      <c r="JD71" s="198"/>
      <c r="JE71" s="234">
        <f t="shared" si="231"/>
        <v>59</v>
      </c>
      <c r="JF71" s="235" t="str">
        <f t="shared" si="158"/>
        <v/>
      </c>
      <c r="JG71" s="236" t="str">
        <f>IFERROR(+VLOOKUP(JF71,'Referencia Parámetros'!$A$2:$B$18,2),"")</f>
        <v/>
      </c>
      <c r="JH71" s="1"/>
      <c r="JI71" s="1"/>
      <c r="JJ71" s="136" t="str">
        <f t="shared" si="287"/>
        <v>Completar</v>
      </c>
      <c r="JK71" s="134"/>
      <c r="JL71" s="134"/>
      <c r="JM71" s="134"/>
      <c r="JN71" s="136" t="str">
        <f t="shared" si="288"/>
        <v>Completar</v>
      </c>
      <c r="JO71" s="137" t="str">
        <f t="shared" si="289"/>
        <v>Completar</v>
      </c>
      <c r="JP71" s="137" t="str">
        <f t="shared" si="290"/>
        <v>Completar</v>
      </c>
      <c r="JQ71" s="135"/>
      <c r="JR71" s="136" t="str">
        <f t="shared" si="291"/>
        <v>Completar</v>
      </c>
      <c r="JS71" s="237">
        <f t="shared" si="232"/>
        <v>0</v>
      </c>
      <c r="JT71" s="238">
        <f t="shared" si="233"/>
        <v>0</v>
      </c>
      <c r="JU71" s="239" t="str">
        <f>IFERROR(IF(JT71&gt;20*JG71,'Referencia Parámetros'!$D$20,IF(JT71&gt;10*JG71,'Referencia Parámetros'!$D$21,IF(JT71&gt;5*JG71,'Referencia Parámetros'!$D$22, IF(JT71&gt;1,'Referencia Parámetros'!$D$23,"NO APLICA")))),"")</f>
        <v/>
      </c>
      <c r="JV71" s="240" t="str">
        <f t="shared" si="160"/>
        <v/>
      </c>
      <c r="JW71" s="241">
        <f t="shared" si="161"/>
        <v>0</v>
      </c>
      <c r="JX71" s="234">
        <f t="shared" si="234"/>
        <v>0</v>
      </c>
      <c r="JY71" s="234">
        <f t="shared" si="162"/>
        <v>0</v>
      </c>
      <c r="JZ71" s="234">
        <f t="shared" si="235"/>
        <v>0</v>
      </c>
      <c r="KA71" s="242">
        <f t="shared" si="236"/>
        <v>0</v>
      </c>
      <c r="LN71" s="244">
        <v>2</v>
      </c>
    </row>
    <row r="72" spans="1:326" x14ac:dyDescent="0.25">
      <c r="A72" s="234">
        <f t="shared" si="163"/>
        <v>60</v>
      </c>
      <c r="B72" s="235" t="str">
        <f t="shared" si="164"/>
        <v/>
      </c>
      <c r="C72" s="236" t="str">
        <f>+IFERROR(VLOOKUP(B72,'Referencia Parámetros'!$A$2:$B$18,2),"")</f>
        <v/>
      </c>
      <c r="D72" s="1"/>
      <c r="E72" s="1"/>
      <c r="F72" s="136" t="str">
        <f>IFERROR(+VLOOKUP(D72,'Año 2'!JH$13:JJ$112,3,FALSE),"Completar")</f>
        <v>Completar</v>
      </c>
      <c r="G72" s="134"/>
      <c r="H72" s="134"/>
      <c r="I72" s="134"/>
      <c r="J72" s="136" t="str">
        <f>+IFERROR(VLOOKUP(D72,'Año 2'!JH$13:JR$112,7,0),"Completar")</f>
        <v>Completar</v>
      </c>
      <c r="K72" s="137" t="str">
        <f>IFERROR(VLOOKUP(D72,'Año 2'!JH$13:JR$112,8,FALSE),"Completar")</f>
        <v>Completar</v>
      </c>
      <c r="L72" s="137" t="str">
        <f>IFERROR(VLOOKUP(D72,'Año 2'!JH$13:JR$112,9,FALSE),"Completar")</f>
        <v>Completar</v>
      </c>
      <c r="M72" s="135"/>
      <c r="N72" s="136" t="str">
        <f>IFERROR(VLOOKUP(D72,'Año 2'!JH$13:JR$112,11,FALSE),"Completar")</f>
        <v>Completar</v>
      </c>
      <c r="O72" s="237">
        <f t="shared" si="165"/>
        <v>0</v>
      </c>
      <c r="P72" s="238">
        <f t="shared" si="166"/>
        <v>0</v>
      </c>
      <c r="Q72" s="239" t="str">
        <f>IFERROR(IF(P72&gt;20*C72,'Referencia Parámetros'!$D$20,IF(P72&gt;10*C72,'Referencia Parámetros'!$D$21,IF(P72&gt;5*C72,'Referencia Parámetros'!$D$22, IF(P72&gt;1,'Referencia Parámetros'!$D$23,"NO APLICA")))),"")</f>
        <v/>
      </c>
      <c r="R72" s="240" t="str">
        <f t="shared" si="105"/>
        <v/>
      </c>
      <c r="S72" s="241">
        <f t="shared" si="106"/>
        <v>0</v>
      </c>
      <c r="T72" s="234">
        <f t="shared" si="167"/>
        <v>0</v>
      </c>
      <c r="U72" s="234">
        <f t="shared" si="107"/>
        <v>0</v>
      </c>
      <c r="V72" s="234">
        <f t="shared" si="168"/>
        <v>0</v>
      </c>
      <c r="W72" s="242">
        <f t="shared" si="169"/>
        <v>0</v>
      </c>
      <c r="Y72" s="234">
        <f t="shared" si="170"/>
        <v>60</v>
      </c>
      <c r="Z72" s="235" t="str">
        <f t="shared" si="108"/>
        <v/>
      </c>
      <c r="AA72" s="236" t="str">
        <f>IFERROR(+VLOOKUP(Z72,'Referencia Parámetros'!$A$2:$B$18,2),"")</f>
        <v/>
      </c>
      <c r="AB72" s="1"/>
      <c r="AC72" s="1"/>
      <c r="AD72" s="136" t="str">
        <f t="shared" si="237"/>
        <v>Completar</v>
      </c>
      <c r="AE72" s="134"/>
      <c r="AF72" s="134"/>
      <c r="AG72" s="134"/>
      <c r="AH72" s="136" t="str">
        <f t="shared" si="238"/>
        <v>Completar</v>
      </c>
      <c r="AI72" s="137" t="str">
        <f t="shared" si="239"/>
        <v>Completar</v>
      </c>
      <c r="AJ72" s="137" t="str">
        <f t="shared" si="240"/>
        <v>Completar</v>
      </c>
      <c r="AK72" s="135"/>
      <c r="AL72" s="136" t="str">
        <f t="shared" si="241"/>
        <v>Completar</v>
      </c>
      <c r="AM72" s="237">
        <f t="shared" si="171"/>
        <v>0</v>
      </c>
      <c r="AN72" s="238">
        <f t="shared" si="172"/>
        <v>0</v>
      </c>
      <c r="AO72" s="239" t="str">
        <f>IFERROR(IF(AN72&gt;20*AA72,'Referencia Parámetros'!$D$20,IF(AN72&gt;10*AA72,'Referencia Parámetros'!$D$21,IF(AN72&gt;5*AA72,'Referencia Parámetros'!$D$22, IF(AN72&gt;1,'Referencia Parámetros'!$D$23,"NO APLICA")))),"")</f>
        <v/>
      </c>
      <c r="AP72" s="240" t="str">
        <f t="shared" si="110"/>
        <v/>
      </c>
      <c r="AQ72" s="241">
        <f t="shared" si="111"/>
        <v>0</v>
      </c>
      <c r="AR72" s="234">
        <f t="shared" si="173"/>
        <v>0</v>
      </c>
      <c r="AS72" s="234">
        <f t="shared" si="112"/>
        <v>0</v>
      </c>
      <c r="AT72" s="234">
        <f t="shared" si="174"/>
        <v>0</v>
      </c>
      <c r="AU72" s="242">
        <f t="shared" si="175"/>
        <v>0</v>
      </c>
      <c r="AW72" s="234">
        <f t="shared" si="176"/>
        <v>60</v>
      </c>
      <c r="AX72" s="235" t="str">
        <f t="shared" si="113"/>
        <v/>
      </c>
      <c r="AY72" s="236" t="str">
        <f>IFERROR(+VLOOKUP(AX72,'Referencia Parámetros'!$A$2:$B$18,2),"")</f>
        <v/>
      </c>
      <c r="AZ72" s="1"/>
      <c r="BA72" s="1"/>
      <c r="BB72" s="136" t="str">
        <f t="shared" si="242"/>
        <v>Completar</v>
      </c>
      <c r="BC72" s="134"/>
      <c r="BD72" s="134"/>
      <c r="BE72" s="134"/>
      <c r="BF72" s="136" t="str">
        <f t="shared" si="243"/>
        <v>Completar</v>
      </c>
      <c r="BG72" s="137" t="str">
        <f t="shared" si="244"/>
        <v>Completar</v>
      </c>
      <c r="BH72" s="137" t="str">
        <f t="shared" si="245"/>
        <v>Completar</v>
      </c>
      <c r="BI72" s="135"/>
      <c r="BJ72" s="136" t="str">
        <f t="shared" si="246"/>
        <v>Completar</v>
      </c>
      <c r="BK72" s="237">
        <f t="shared" si="177"/>
        <v>0</v>
      </c>
      <c r="BL72" s="238">
        <f t="shared" si="178"/>
        <v>0</v>
      </c>
      <c r="BM72" s="239" t="str">
        <f>IFERROR(IF(BL72&gt;20*AY72,'Referencia Parámetros'!$D$20,IF(BL72&gt;10*AY72,'Referencia Parámetros'!$D$21,IF(BL72&gt;5*AY72,'Referencia Parámetros'!$D$22, IF(BL72&gt;1,'Referencia Parámetros'!$D$23,"NO APLICA")))),"")</f>
        <v/>
      </c>
      <c r="BN72" s="240" t="str">
        <f t="shared" si="115"/>
        <v/>
      </c>
      <c r="BO72" s="241">
        <f t="shared" si="116"/>
        <v>0</v>
      </c>
      <c r="BP72" s="234">
        <f t="shared" si="179"/>
        <v>0</v>
      </c>
      <c r="BQ72" s="234">
        <f t="shared" si="117"/>
        <v>0</v>
      </c>
      <c r="BR72" s="234">
        <f t="shared" si="180"/>
        <v>0</v>
      </c>
      <c r="BS72" s="242">
        <f t="shared" si="181"/>
        <v>0</v>
      </c>
      <c r="BU72" s="234">
        <f t="shared" si="182"/>
        <v>60</v>
      </c>
      <c r="BV72" s="235" t="str">
        <f t="shared" si="118"/>
        <v/>
      </c>
      <c r="BW72" s="236" t="str">
        <f>IFERROR(+VLOOKUP(BV72,'Referencia Parámetros'!$A$2:$B$18,2),"")</f>
        <v/>
      </c>
      <c r="BX72" s="1"/>
      <c r="BY72" s="1"/>
      <c r="BZ72" s="136" t="str">
        <f t="shared" si="247"/>
        <v>Completar</v>
      </c>
      <c r="CA72" s="134"/>
      <c r="CB72" s="134"/>
      <c r="CC72" s="134"/>
      <c r="CD72" s="136" t="str">
        <f t="shared" si="248"/>
        <v>Completar</v>
      </c>
      <c r="CE72" s="137" t="str">
        <f t="shared" si="249"/>
        <v>Completar</v>
      </c>
      <c r="CF72" s="137" t="str">
        <f t="shared" si="250"/>
        <v>Completar</v>
      </c>
      <c r="CG72" s="135"/>
      <c r="CH72" s="136" t="str">
        <f t="shared" si="251"/>
        <v>Completar</v>
      </c>
      <c r="CI72" s="237">
        <f t="shared" si="183"/>
        <v>0</v>
      </c>
      <c r="CJ72" s="238">
        <f t="shared" si="184"/>
        <v>0</v>
      </c>
      <c r="CK72" s="239" t="str">
        <f>IFERROR(IF(CJ72&gt;20*BW72,'Referencia Parámetros'!$D$20,IF(CJ72&gt;10*BW72,'Referencia Parámetros'!$D$21,IF(CJ72&gt;5*BW72,'Referencia Parámetros'!$D$22, IF(CJ72&gt;1,'Referencia Parámetros'!$D$23,"NO APLICA")))),"")</f>
        <v/>
      </c>
      <c r="CL72" s="240" t="str">
        <f t="shared" si="120"/>
        <v/>
      </c>
      <c r="CM72" s="241">
        <f t="shared" si="121"/>
        <v>0</v>
      </c>
      <c r="CN72" s="234">
        <f t="shared" si="185"/>
        <v>0</v>
      </c>
      <c r="CO72" s="234">
        <f t="shared" si="122"/>
        <v>0</v>
      </c>
      <c r="CP72" s="234">
        <f t="shared" si="186"/>
        <v>0</v>
      </c>
      <c r="CQ72" s="242">
        <f t="shared" si="187"/>
        <v>0</v>
      </c>
      <c r="CS72" s="234">
        <f t="shared" si="188"/>
        <v>60</v>
      </c>
      <c r="CT72" s="235" t="str">
        <f t="shared" si="123"/>
        <v/>
      </c>
      <c r="CU72" s="236" t="str">
        <f>IFERROR(+VLOOKUP(CT72,'Referencia Parámetros'!$A$2:$B$18,2),"")</f>
        <v/>
      </c>
      <c r="CV72" s="1"/>
      <c r="CW72" s="1"/>
      <c r="CX72" s="136" t="str">
        <f t="shared" si="252"/>
        <v>Completar</v>
      </c>
      <c r="CY72" s="134"/>
      <c r="CZ72" s="134"/>
      <c r="DA72" s="134"/>
      <c r="DB72" s="136" t="str">
        <f t="shared" si="253"/>
        <v>Completar</v>
      </c>
      <c r="DC72" s="137" t="str">
        <f t="shared" si="254"/>
        <v>Completar</v>
      </c>
      <c r="DD72" s="137" t="str">
        <f t="shared" si="255"/>
        <v>Completar</v>
      </c>
      <c r="DE72" s="135"/>
      <c r="DF72" s="136" t="str">
        <f t="shared" si="256"/>
        <v>Completar</v>
      </c>
      <c r="DG72" s="237">
        <f t="shared" si="189"/>
        <v>0</v>
      </c>
      <c r="DH72" s="238">
        <f t="shared" si="190"/>
        <v>0</v>
      </c>
      <c r="DI72" s="239" t="str">
        <f>IFERROR(IF(DH72&gt;20*CU72,'Referencia Parámetros'!$D$20,IF(DH72&gt;10*CU72,'Referencia Parámetros'!$D$21,IF(DH72&gt;5*CU72,'Referencia Parámetros'!$D$22, IF(DH72&gt;1,'Referencia Parámetros'!$D$23,"NO APLICA")))),"")</f>
        <v/>
      </c>
      <c r="DJ72" s="240" t="str">
        <f t="shared" si="125"/>
        <v/>
      </c>
      <c r="DK72" s="241">
        <f t="shared" si="126"/>
        <v>0</v>
      </c>
      <c r="DL72" s="234">
        <f t="shared" si="191"/>
        <v>0</v>
      </c>
      <c r="DM72" s="234">
        <f t="shared" si="127"/>
        <v>0</v>
      </c>
      <c r="DN72" s="234">
        <f t="shared" si="192"/>
        <v>0</v>
      </c>
      <c r="DO72" s="242">
        <f t="shared" si="193"/>
        <v>0</v>
      </c>
      <c r="DQ72" s="234">
        <f t="shared" si="194"/>
        <v>60</v>
      </c>
      <c r="DR72" s="235" t="str">
        <f t="shared" si="128"/>
        <v/>
      </c>
      <c r="DS72" s="236" t="str">
        <f>IFERROR(+VLOOKUP(DR72,'Referencia Parámetros'!$A$2:$B$18,2),"")</f>
        <v/>
      </c>
      <c r="DT72" s="1"/>
      <c r="DU72" s="1"/>
      <c r="DV72" s="136" t="str">
        <f t="shared" si="257"/>
        <v>Completar</v>
      </c>
      <c r="DW72" s="134"/>
      <c r="DX72" s="134"/>
      <c r="DY72" s="134"/>
      <c r="DZ72" s="136" t="str">
        <f t="shared" si="258"/>
        <v>Completar</v>
      </c>
      <c r="EA72" s="137" t="str">
        <f t="shared" si="259"/>
        <v>Completar</v>
      </c>
      <c r="EB72" s="137" t="str">
        <f t="shared" si="260"/>
        <v>Completar</v>
      </c>
      <c r="EC72" s="135"/>
      <c r="ED72" s="136" t="str">
        <f t="shared" si="261"/>
        <v>Completar</v>
      </c>
      <c r="EE72" s="237">
        <f t="shared" si="195"/>
        <v>0</v>
      </c>
      <c r="EF72" s="238">
        <f t="shared" si="196"/>
        <v>0</v>
      </c>
      <c r="EG72" s="239" t="str">
        <f>IFERROR(IF(EF72&gt;20*DS72,'Referencia Parámetros'!$D$20,IF(EF72&gt;10*DS72,'Referencia Parámetros'!$D$21,IF(EF72&gt;5*DS72,'Referencia Parámetros'!$D$22, IF(EF72&gt;1,'Referencia Parámetros'!$D$23,"NO APLICA")))),"")</f>
        <v/>
      </c>
      <c r="EH72" s="240" t="str">
        <f t="shared" si="130"/>
        <v/>
      </c>
      <c r="EI72" s="241">
        <f t="shared" si="131"/>
        <v>0</v>
      </c>
      <c r="EJ72" s="234">
        <f t="shared" si="197"/>
        <v>0</v>
      </c>
      <c r="EK72" s="234">
        <f t="shared" si="132"/>
        <v>0</v>
      </c>
      <c r="EL72" s="234">
        <f t="shared" si="198"/>
        <v>0</v>
      </c>
      <c r="EM72" s="242">
        <f t="shared" si="199"/>
        <v>0</v>
      </c>
      <c r="EO72" s="234">
        <f t="shared" si="200"/>
        <v>60</v>
      </c>
      <c r="EP72" s="235" t="str">
        <f t="shared" si="133"/>
        <v/>
      </c>
      <c r="EQ72" s="236" t="str">
        <f>IFERROR(+VLOOKUP(EP72,'Referencia Parámetros'!$A$2:$B$18,2),"")</f>
        <v/>
      </c>
      <c r="ER72" s="1"/>
      <c r="ES72" s="1"/>
      <c r="ET72" s="136" t="str">
        <f t="shared" si="262"/>
        <v>Completar</v>
      </c>
      <c r="EU72" s="134"/>
      <c r="EV72" s="134"/>
      <c r="EW72" s="134"/>
      <c r="EX72" s="136" t="str">
        <f t="shared" si="263"/>
        <v>Completar</v>
      </c>
      <c r="EY72" s="137" t="str">
        <f t="shared" si="264"/>
        <v>Completar</v>
      </c>
      <c r="EZ72" s="137" t="str">
        <f t="shared" si="265"/>
        <v>Completar</v>
      </c>
      <c r="FA72" s="135"/>
      <c r="FB72" s="136" t="str">
        <f t="shared" si="266"/>
        <v>Completar</v>
      </c>
      <c r="FC72" s="237">
        <f t="shared" si="201"/>
        <v>0</v>
      </c>
      <c r="FD72" s="238">
        <f t="shared" si="202"/>
        <v>0</v>
      </c>
      <c r="FE72" s="239" t="str">
        <f>IFERROR(IF(FD72&gt;20*EQ72,'Referencia Parámetros'!$D$20,IF(FD72&gt;10*EQ72,'Referencia Parámetros'!$D$21,IF(FD72&gt;5*EQ72,'Referencia Parámetros'!$D$22, IF(FD72&gt;1,'Referencia Parámetros'!$D$23,"NO APLICA")))),"")</f>
        <v/>
      </c>
      <c r="FF72" s="240" t="str">
        <f t="shared" si="135"/>
        <v/>
      </c>
      <c r="FG72" s="241">
        <f t="shared" si="136"/>
        <v>0</v>
      </c>
      <c r="FH72" s="234">
        <f t="shared" si="203"/>
        <v>0</v>
      </c>
      <c r="FI72" s="234">
        <f t="shared" si="137"/>
        <v>0</v>
      </c>
      <c r="FJ72" s="234">
        <f t="shared" si="204"/>
        <v>0</v>
      </c>
      <c r="FK72" s="242">
        <f t="shared" si="205"/>
        <v>0</v>
      </c>
      <c r="FM72" s="234">
        <f t="shared" si="206"/>
        <v>60</v>
      </c>
      <c r="FN72" s="235" t="str">
        <f t="shared" si="138"/>
        <v/>
      </c>
      <c r="FO72" s="236" t="str">
        <f>IFERROR(+VLOOKUP(FN72,'Referencia Parámetros'!$A$2:$B$18,2),"")</f>
        <v/>
      </c>
      <c r="FP72" s="1"/>
      <c r="FQ72" s="1"/>
      <c r="FR72" s="136" t="str">
        <f t="shared" si="267"/>
        <v>Completar</v>
      </c>
      <c r="FS72" s="134"/>
      <c r="FT72" s="134"/>
      <c r="FU72" s="134"/>
      <c r="FV72" s="136" t="str">
        <f t="shared" si="268"/>
        <v>Completar</v>
      </c>
      <c r="FW72" s="137" t="str">
        <f t="shared" si="269"/>
        <v>Completar</v>
      </c>
      <c r="FX72" s="137" t="str">
        <f t="shared" si="270"/>
        <v>Completar</v>
      </c>
      <c r="FY72" s="135"/>
      <c r="FZ72" s="136" t="str">
        <f t="shared" si="271"/>
        <v>Completar</v>
      </c>
      <c r="GA72" s="237">
        <f t="shared" si="207"/>
        <v>0</v>
      </c>
      <c r="GB72" s="238">
        <f t="shared" si="208"/>
        <v>0</v>
      </c>
      <c r="GC72" s="239" t="e">
        <f>IF(GB72&gt;20*FO72,'Referencia Parámetros'!$D$20,IF(GB72&gt;10*FO72,'Referencia Parámetros'!$D$21,IF(GB72&gt;5*FO72,'Referencia Parámetros'!$D$22, IF(GB72&gt;1,'Referencia Parámetros'!$D$23,"NO APLICA"))))</f>
        <v>#VALUE!</v>
      </c>
      <c r="GD72" s="240" t="e">
        <f t="shared" si="209"/>
        <v>#VALUE!</v>
      </c>
      <c r="GE72" s="241">
        <f t="shared" si="141"/>
        <v>0</v>
      </c>
      <c r="GF72" s="234">
        <f t="shared" si="210"/>
        <v>0</v>
      </c>
      <c r="GG72" s="234">
        <f t="shared" si="142"/>
        <v>0</v>
      </c>
      <c r="GH72" s="234">
        <f t="shared" si="211"/>
        <v>0</v>
      </c>
      <c r="GI72" s="242">
        <f t="shared" si="212"/>
        <v>0</v>
      </c>
      <c r="GK72" s="234">
        <f t="shared" si="213"/>
        <v>60</v>
      </c>
      <c r="GL72" s="235" t="str">
        <f t="shared" si="143"/>
        <v/>
      </c>
      <c r="GM72" s="236" t="str">
        <f>IFERROR(+VLOOKUP(GL72,'Referencia Parámetros'!$A$2:$B$18,2),"")</f>
        <v/>
      </c>
      <c r="GN72" s="1"/>
      <c r="GO72" s="1"/>
      <c r="GP72" s="136" t="str">
        <f t="shared" si="272"/>
        <v>Completar</v>
      </c>
      <c r="GQ72" s="134"/>
      <c r="GR72" s="134"/>
      <c r="GS72" s="134"/>
      <c r="GT72" s="136" t="str">
        <f t="shared" si="273"/>
        <v>Completar</v>
      </c>
      <c r="GU72" s="137" t="str">
        <f t="shared" si="274"/>
        <v>Completar</v>
      </c>
      <c r="GV72" s="137" t="str">
        <f t="shared" si="275"/>
        <v>Completar</v>
      </c>
      <c r="GW72" s="135"/>
      <c r="GX72" s="136" t="str">
        <f t="shared" si="276"/>
        <v>Completar</v>
      </c>
      <c r="GY72" s="237">
        <f t="shared" si="214"/>
        <v>0</v>
      </c>
      <c r="GZ72" s="238">
        <f t="shared" si="215"/>
        <v>0</v>
      </c>
      <c r="HA72" s="239" t="str">
        <f>IFERROR(IF(GZ72&gt;20*GM72,'Referencia Parámetros'!$D$20,IF(GZ72&gt;10*GM72,'Referencia Parámetros'!$D$21,IF(GZ72&gt;5*GM72,'Referencia Parámetros'!$D$22, IF(GZ72&gt;1,'Referencia Parámetros'!$D$23,"NO APLICA")))),"")</f>
        <v/>
      </c>
      <c r="HB72" s="240" t="str">
        <f t="shared" si="145"/>
        <v/>
      </c>
      <c r="HC72" s="241">
        <f t="shared" si="146"/>
        <v>0</v>
      </c>
      <c r="HD72" s="234">
        <f t="shared" si="216"/>
        <v>0</v>
      </c>
      <c r="HE72" s="234">
        <f t="shared" si="147"/>
        <v>0</v>
      </c>
      <c r="HF72" s="234">
        <f t="shared" si="217"/>
        <v>0</v>
      </c>
      <c r="HG72" s="242">
        <f t="shared" si="218"/>
        <v>0</v>
      </c>
      <c r="HI72" s="234">
        <f t="shared" si="219"/>
        <v>60</v>
      </c>
      <c r="HJ72" s="235" t="str">
        <f t="shared" si="148"/>
        <v/>
      </c>
      <c r="HK72" s="236" t="str">
        <f>IFERROR(+VLOOKUP(HJ72,'Referencia Parámetros'!$A$2:$B$18,2),"")</f>
        <v/>
      </c>
      <c r="HL72" s="1"/>
      <c r="HM72" s="1"/>
      <c r="HN72" s="136" t="str">
        <f t="shared" si="277"/>
        <v>Completar</v>
      </c>
      <c r="HO72" s="134"/>
      <c r="HP72" s="134"/>
      <c r="HQ72" s="134"/>
      <c r="HR72" s="136" t="str">
        <f t="shared" si="278"/>
        <v>Completar</v>
      </c>
      <c r="HS72" s="137" t="str">
        <f t="shared" si="279"/>
        <v>Completar</v>
      </c>
      <c r="HT72" s="137" t="str">
        <f t="shared" si="280"/>
        <v>Completar</v>
      </c>
      <c r="HU72" s="135"/>
      <c r="HV72" s="136" t="str">
        <f t="shared" si="281"/>
        <v>Completar</v>
      </c>
      <c r="HW72" s="237">
        <f t="shared" si="220"/>
        <v>0</v>
      </c>
      <c r="HX72" s="238">
        <f t="shared" si="221"/>
        <v>0</v>
      </c>
      <c r="HY72" s="239" t="str">
        <f>IFERROR(IF(HX72&gt;20*HK72,'Referencia Parámetros'!$D$20,IF(HX72&gt;10*HK72,'Referencia Parámetros'!$D$21,IF(HX72&gt;5*HK72,'Referencia Parámetros'!$D$22, IF(HX72&gt;1,'Referencia Parámetros'!$D$23,"NO APLICA")))),"")</f>
        <v/>
      </c>
      <c r="HZ72" s="240" t="str">
        <f t="shared" si="150"/>
        <v/>
      </c>
      <c r="IA72" s="241">
        <f t="shared" si="151"/>
        <v>0</v>
      </c>
      <c r="IB72" s="234">
        <f t="shared" si="222"/>
        <v>0</v>
      </c>
      <c r="IC72" s="234">
        <f t="shared" si="152"/>
        <v>0</v>
      </c>
      <c r="ID72" s="234">
        <f t="shared" si="223"/>
        <v>0</v>
      </c>
      <c r="IE72" s="242">
        <f t="shared" si="224"/>
        <v>0</v>
      </c>
      <c r="IG72" s="234">
        <f t="shared" si="225"/>
        <v>60</v>
      </c>
      <c r="IH72" s="235" t="str">
        <f t="shared" si="153"/>
        <v/>
      </c>
      <c r="II72" s="236" t="str">
        <f>IFERROR(+VLOOKUP(IH72,'Referencia Parámetros'!$A$2:$B$18,2),"")</f>
        <v/>
      </c>
      <c r="IJ72" s="1"/>
      <c r="IK72" s="1"/>
      <c r="IL72" s="136" t="str">
        <f t="shared" si="282"/>
        <v>Completar</v>
      </c>
      <c r="IM72" s="134"/>
      <c r="IN72" s="134"/>
      <c r="IO72" s="134"/>
      <c r="IP72" s="136" t="str">
        <f t="shared" si="283"/>
        <v>Completar</v>
      </c>
      <c r="IQ72" s="137" t="str">
        <f t="shared" si="284"/>
        <v>Completar</v>
      </c>
      <c r="IR72" s="137" t="str">
        <f t="shared" si="285"/>
        <v>Completar</v>
      </c>
      <c r="IS72" s="135"/>
      <c r="IT72" s="136" t="str">
        <f t="shared" si="286"/>
        <v>Completar</v>
      </c>
      <c r="IU72" s="237">
        <f t="shared" si="226"/>
        <v>0</v>
      </c>
      <c r="IV72" s="238">
        <f t="shared" si="227"/>
        <v>0</v>
      </c>
      <c r="IW72" s="239" t="str">
        <f>IFERROR(IF(IV72&gt;20*II72,'Referencia Parámetros'!$D$20,IF(IV72&gt;10*II72,'Referencia Parámetros'!$D$21,IF(IV72&gt;5*II72,'Referencia Parámetros'!$D$22, IF(IV72&gt;1,'Referencia Parámetros'!$D$23,"NO APLICA")))),"")</f>
        <v/>
      </c>
      <c r="IX72" s="240" t="str">
        <f t="shared" si="155"/>
        <v/>
      </c>
      <c r="IY72" s="241">
        <f t="shared" si="156"/>
        <v>0</v>
      </c>
      <c r="IZ72" s="234">
        <f t="shared" si="228"/>
        <v>0</v>
      </c>
      <c r="JA72" s="234">
        <f t="shared" si="157"/>
        <v>0</v>
      </c>
      <c r="JB72" s="234">
        <f t="shared" si="229"/>
        <v>0</v>
      </c>
      <c r="JC72" s="242">
        <f t="shared" si="230"/>
        <v>0</v>
      </c>
      <c r="JD72" s="198"/>
      <c r="JE72" s="234">
        <f t="shared" si="231"/>
        <v>60</v>
      </c>
      <c r="JF72" s="235" t="str">
        <f t="shared" si="158"/>
        <v/>
      </c>
      <c r="JG72" s="236" t="str">
        <f>IFERROR(+VLOOKUP(JF72,'Referencia Parámetros'!$A$2:$B$18,2),"")</f>
        <v/>
      </c>
      <c r="JH72" s="1"/>
      <c r="JI72" s="1"/>
      <c r="JJ72" s="136" t="str">
        <f t="shared" si="287"/>
        <v>Completar</v>
      </c>
      <c r="JK72" s="134"/>
      <c r="JL72" s="134"/>
      <c r="JM72" s="134"/>
      <c r="JN72" s="136" t="str">
        <f t="shared" si="288"/>
        <v>Completar</v>
      </c>
      <c r="JO72" s="137" t="str">
        <f t="shared" si="289"/>
        <v>Completar</v>
      </c>
      <c r="JP72" s="137" t="str">
        <f t="shared" si="290"/>
        <v>Completar</v>
      </c>
      <c r="JQ72" s="135"/>
      <c r="JR72" s="136" t="str">
        <f t="shared" si="291"/>
        <v>Completar</v>
      </c>
      <c r="JS72" s="237">
        <f t="shared" si="232"/>
        <v>0</v>
      </c>
      <c r="JT72" s="238">
        <f t="shared" si="233"/>
        <v>0</v>
      </c>
      <c r="JU72" s="239" t="str">
        <f>IFERROR(IF(JT72&gt;20*JG72,'Referencia Parámetros'!$D$20,IF(JT72&gt;10*JG72,'Referencia Parámetros'!$D$21,IF(JT72&gt;5*JG72,'Referencia Parámetros'!$D$22, IF(JT72&gt;1,'Referencia Parámetros'!$D$23,"NO APLICA")))),"")</f>
        <v/>
      </c>
      <c r="JV72" s="240" t="str">
        <f t="shared" si="160"/>
        <v/>
      </c>
      <c r="JW72" s="241">
        <f t="shared" si="161"/>
        <v>0</v>
      </c>
      <c r="JX72" s="234">
        <f t="shared" si="234"/>
        <v>0</v>
      </c>
      <c r="JY72" s="234">
        <f t="shared" si="162"/>
        <v>0</v>
      </c>
      <c r="JZ72" s="234">
        <f t="shared" si="235"/>
        <v>0</v>
      </c>
      <c r="KA72" s="242">
        <f t="shared" si="236"/>
        <v>0</v>
      </c>
      <c r="LN72" s="244">
        <v>2</v>
      </c>
    </row>
    <row r="73" spans="1:326" x14ac:dyDescent="0.25">
      <c r="A73" s="234">
        <f t="shared" si="163"/>
        <v>61</v>
      </c>
      <c r="B73" s="235" t="str">
        <f t="shared" si="164"/>
        <v/>
      </c>
      <c r="C73" s="236" t="str">
        <f>+IFERROR(VLOOKUP(B73,'Referencia Parámetros'!$A$2:$B$18,2),"")</f>
        <v/>
      </c>
      <c r="D73" s="1"/>
      <c r="E73" s="1"/>
      <c r="F73" s="136" t="str">
        <f>IFERROR(+VLOOKUP(D73,'Año 2'!JH$13:JJ$112,3,FALSE),"Completar")</f>
        <v>Completar</v>
      </c>
      <c r="G73" s="134"/>
      <c r="H73" s="134"/>
      <c r="I73" s="134"/>
      <c r="J73" s="136" t="str">
        <f>+IFERROR(VLOOKUP(D73,'Año 2'!JH$13:JR$112,7,0),"Completar")</f>
        <v>Completar</v>
      </c>
      <c r="K73" s="137" t="str">
        <f>IFERROR(VLOOKUP(D73,'Año 2'!JH$13:JR$112,8,FALSE),"Completar")</f>
        <v>Completar</v>
      </c>
      <c r="L73" s="137" t="str">
        <f>IFERROR(VLOOKUP(D73,'Año 2'!JH$13:JR$112,9,FALSE),"Completar")</f>
        <v>Completar</v>
      </c>
      <c r="M73" s="135"/>
      <c r="N73" s="136" t="str">
        <f>IFERROR(VLOOKUP(D73,'Año 2'!JH$13:JR$112,11,FALSE),"Completar")</f>
        <v>Completar</v>
      </c>
      <c r="O73" s="237">
        <f t="shared" si="165"/>
        <v>0</v>
      </c>
      <c r="P73" s="238">
        <f t="shared" si="166"/>
        <v>0</v>
      </c>
      <c r="Q73" s="239" t="str">
        <f>IFERROR(IF(P73&gt;20*C73,'Referencia Parámetros'!$D$20,IF(P73&gt;10*C73,'Referencia Parámetros'!$D$21,IF(P73&gt;5*C73,'Referencia Parámetros'!$D$22, IF(P73&gt;1,'Referencia Parámetros'!$D$23,"NO APLICA")))),"")</f>
        <v/>
      </c>
      <c r="R73" s="240" t="str">
        <f t="shared" si="105"/>
        <v/>
      </c>
      <c r="S73" s="241">
        <f t="shared" si="106"/>
        <v>0</v>
      </c>
      <c r="T73" s="234">
        <f t="shared" si="167"/>
        <v>0</v>
      </c>
      <c r="U73" s="234">
        <f t="shared" si="107"/>
        <v>0</v>
      </c>
      <c r="V73" s="234">
        <f t="shared" si="168"/>
        <v>0</v>
      </c>
      <c r="W73" s="242">
        <f t="shared" si="169"/>
        <v>0</v>
      </c>
      <c r="Y73" s="234">
        <f t="shared" si="170"/>
        <v>61</v>
      </c>
      <c r="Z73" s="235" t="str">
        <f t="shared" si="108"/>
        <v/>
      </c>
      <c r="AA73" s="236" t="str">
        <f>IFERROR(+VLOOKUP(Z73,'Referencia Parámetros'!$A$2:$B$18,2),"")</f>
        <v/>
      </c>
      <c r="AB73" s="1"/>
      <c r="AC73" s="1"/>
      <c r="AD73" s="136" t="str">
        <f t="shared" si="237"/>
        <v>Completar</v>
      </c>
      <c r="AE73" s="134"/>
      <c r="AF73" s="134"/>
      <c r="AG73" s="134"/>
      <c r="AH73" s="136" t="str">
        <f t="shared" si="238"/>
        <v>Completar</v>
      </c>
      <c r="AI73" s="137" t="str">
        <f t="shared" si="239"/>
        <v>Completar</v>
      </c>
      <c r="AJ73" s="137" t="str">
        <f t="shared" si="240"/>
        <v>Completar</v>
      </c>
      <c r="AK73" s="135"/>
      <c r="AL73" s="136" t="str">
        <f t="shared" si="241"/>
        <v>Completar</v>
      </c>
      <c r="AM73" s="237">
        <f t="shared" si="171"/>
        <v>0</v>
      </c>
      <c r="AN73" s="238">
        <f t="shared" si="172"/>
        <v>0</v>
      </c>
      <c r="AO73" s="239" t="str">
        <f>IFERROR(IF(AN73&gt;20*AA73,'Referencia Parámetros'!$D$20,IF(AN73&gt;10*AA73,'Referencia Parámetros'!$D$21,IF(AN73&gt;5*AA73,'Referencia Parámetros'!$D$22, IF(AN73&gt;1,'Referencia Parámetros'!$D$23,"NO APLICA")))),"")</f>
        <v/>
      </c>
      <c r="AP73" s="240" t="str">
        <f t="shared" si="110"/>
        <v/>
      </c>
      <c r="AQ73" s="241">
        <f t="shared" si="111"/>
        <v>0</v>
      </c>
      <c r="AR73" s="234">
        <f t="shared" si="173"/>
        <v>0</v>
      </c>
      <c r="AS73" s="234">
        <f t="shared" si="112"/>
        <v>0</v>
      </c>
      <c r="AT73" s="234">
        <f t="shared" si="174"/>
        <v>0</v>
      </c>
      <c r="AU73" s="242">
        <f t="shared" si="175"/>
        <v>0</v>
      </c>
      <c r="AW73" s="234">
        <f t="shared" si="176"/>
        <v>61</v>
      </c>
      <c r="AX73" s="235" t="str">
        <f t="shared" si="113"/>
        <v/>
      </c>
      <c r="AY73" s="236" t="str">
        <f>IFERROR(+VLOOKUP(AX73,'Referencia Parámetros'!$A$2:$B$18,2),"")</f>
        <v/>
      </c>
      <c r="AZ73" s="1"/>
      <c r="BA73" s="1"/>
      <c r="BB73" s="136" t="str">
        <f t="shared" si="242"/>
        <v>Completar</v>
      </c>
      <c r="BC73" s="134"/>
      <c r="BD73" s="134"/>
      <c r="BE73" s="134"/>
      <c r="BF73" s="136" t="str">
        <f t="shared" si="243"/>
        <v>Completar</v>
      </c>
      <c r="BG73" s="137" t="str">
        <f t="shared" si="244"/>
        <v>Completar</v>
      </c>
      <c r="BH73" s="137" t="str">
        <f t="shared" si="245"/>
        <v>Completar</v>
      </c>
      <c r="BI73" s="135"/>
      <c r="BJ73" s="136" t="str">
        <f t="shared" si="246"/>
        <v>Completar</v>
      </c>
      <c r="BK73" s="237">
        <f t="shared" si="177"/>
        <v>0</v>
      </c>
      <c r="BL73" s="238">
        <f t="shared" si="178"/>
        <v>0</v>
      </c>
      <c r="BM73" s="239" t="str">
        <f>IFERROR(IF(BL73&gt;20*AY73,'Referencia Parámetros'!$D$20,IF(BL73&gt;10*AY73,'Referencia Parámetros'!$D$21,IF(BL73&gt;5*AY73,'Referencia Parámetros'!$D$22, IF(BL73&gt;1,'Referencia Parámetros'!$D$23,"NO APLICA")))),"")</f>
        <v/>
      </c>
      <c r="BN73" s="240" t="str">
        <f t="shared" si="115"/>
        <v/>
      </c>
      <c r="BO73" s="241">
        <f t="shared" si="116"/>
        <v>0</v>
      </c>
      <c r="BP73" s="234">
        <f t="shared" si="179"/>
        <v>0</v>
      </c>
      <c r="BQ73" s="234">
        <f t="shared" si="117"/>
        <v>0</v>
      </c>
      <c r="BR73" s="234">
        <f t="shared" si="180"/>
        <v>0</v>
      </c>
      <c r="BS73" s="242">
        <f t="shared" si="181"/>
        <v>0</v>
      </c>
      <c r="BU73" s="234">
        <f t="shared" si="182"/>
        <v>61</v>
      </c>
      <c r="BV73" s="235" t="str">
        <f t="shared" si="118"/>
        <v/>
      </c>
      <c r="BW73" s="236" t="str">
        <f>IFERROR(+VLOOKUP(BV73,'Referencia Parámetros'!$A$2:$B$18,2),"")</f>
        <v/>
      </c>
      <c r="BX73" s="1"/>
      <c r="BY73" s="1"/>
      <c r="BZ73" s="136" t="str">
        <f t="shared" si="247"/>
        <v>Completar</v>
      </c>
      <c r="CA73" s="134"/>
      <c r="CB73" s="134"/>
      <c r="CC73" s="134"/>
      <c r="CD73" s="136" t="str">
        <f t="shared" si="248"/>
        <v>Completar</v>
      </c>
      <c r="CE73" s="137" t="str">
        <f t="shared" si="249"/>
        <v>Completar</v>
      </c>
      <c r="CF73" s="137" t="str">
        <f t="shared" si="250"/>
        <v>Completar</v>
      </c>
      <c r="CG73" s="135"/>
      <c r="CH73" s="136" t="str">
        <f t="shared" si="251"/>
        <v>Completar</v>
      </c>
      <c r="CI73" s="237">
        <f t="shared" si="183"/>
        <v>0</v>
      </c>
      <c r="CJ73" s="238">
        <f t="shared" si="184"/>
        <v>0</v>
      </c>
      <c r="CK73" s="239" t="str">
        <f>IFERROR(IF(CJ73&gt;20*BW73,'Referencia Parámetros'!$D$20,IF(CJ73&gt;10*BW73,'Referencia Parámetros'!$D$21,IF(CJ73&gt;5*BW73,'Referencia Parámetros'!$D$22, IF(CJ73&gt;1,'Referencia Parámetros'!$D$23,"NO APLICA")))),"")</f>
        <v/>
      </c>
      <c r="CL73" s="240" t="str">
        <f t="shared" si="120"/>
        <v/>
      </c>
      <c r="CM73" s="241">
        <f t="shared" si="121"/>
        <v>0</v>
      </c>
      <c r="CN73" s="234">
        <f t="shared" si="185"/>
        <v>0</v>
      </c>
      <c r="CO73" s="234">
        <f t="shared" si="122"/>
        <v>0</v>
      </c>
      <c r="CP73" s="234">
        <f t="shared" si="186"/>
        <v>0</v>
      </c>
      <c r="CQ73" s="242">
        <f t="shared" si="187"/>
        <v>0</v>
      </c>
      <c r="CS73" s="234">
        <f t="shared" si="188"/>
        <v>61</v>
      </c>
      <c r="CT73" s="235" t="str">
        <f t="shared" si="123"/>
        <v/>
      </c>
      <c r="CU73" s="236" t="str">
        <f>IFERROR(+VLOOKUP(CT73,'Referencia Parámetros'!$A$2:$B$18,2),"")</f>
        <v/>
      </c>
      <c r="CV73" s="1"/>
      <c r="CW73" s="1"/>
      <c r="CX73" s="136" t="str">
        <f t="shared" si="252"/>
        <v>Completar</v>
      </c>
      <c r="CY73" s="134"/>
      <c r="CZ73" s="134"/>
      <c r="DA73" s="134"/>
      <c r="DB73" s="136" t="str">
        <f t="shared" si="253"/>
        <v>Completar</v>
      </c>
      <c r="DC73" s="137" t="str">
        <f t="shared" si="254"/>
        <v>Completar</v>
      </c>
      <c r="DD73" s="137" t="str">
        <f t="shared" si="255"/>
        <v>Completar</v>
      </c>
      <c r="DE73" s="135"/>
      <c r="DF73" s="136" t="str">
        <f t="shared" si="256"/>
        <v>Completar</v>
      </c>
      <c r="DG73" s="237">
        <f t="shared" si="189"/>
        <v>0</v>
      </c>
      <c r="DH73" s="238">
        <f t="shared" si="190"/>
        <v>0</v>
      </c>
      <c r="DI73" s="239" t="str">
        <f>IFERROR(IF(DH73&gt;20*CU73,'Referencia Parámetros'!$D$20,IF(DH73&gt;10*CU73,'Referencia Parámetros'!$D$21,IF(DH73&gt;5*CU73,'Referencia Parámetros'!$D$22, IF(DH73&gt;1,'Referencia Parámetros'!$D$23,"NO APLICA")))),"")</f>
        <v/>
      </c>
      <c r="DJ73" s="240" t="str">
        <f t="shared" si="125"/>
        <v/>
      </c>
      <c r="DK73" s="241">
        <f t="shared" si="126"/>
        <v>0</v>
      </c>
      <c r="DL73" s="234">
        <f t="shared" si="191"/>
        <v>0</v>
      </c>
      <c r="DM73" s="234">
        <f t="shared" si="127"/>
        <v>0</v>
      </c>
      <c r="DN73" s="234">
        <f t="shared" si="192"/>
        <v>0</v>
      </c>
      <c r="DO73" s="242">
        <f t="shared" si="193"/>
        <v>0</v>
      </c>
      <c r="DQ73" s="234">
        <f t="shared" si="194"/>
        <v>61</v>
      </c>
      <c r="DR73" s="235" t="str">
        <f t="shared" si="128"/>
        <v/>
      </c>
      <c r="DS73" s="236" t="str">
        <f>IFERROR(+VLOOKUP(DR73,'Referencia Parámetros'!$A$2:$B$18,2),"")</f>
        <v/>
      </c>
      <c r="DT73" s="1"/>
      <c r="DU73" s="1"/>
      <c r="DV73" s="136" t="str">
        <f t="shared" si="257"/>
        <v>Completar</v>
      </c>
      <c r="DW73" s="134"/>
      <c r="DX73" s="134"/>
      <c r="DY73" s="134"/>
      <c r="DZ73" s="136" t="str">
        <f t="shared" si="258"/>
        <v>Completar</v>
      </c>
      <c r="EA73" s="137" t="str">
        <f t="shared" si="259"/>
        <v>Completar</v>
      </c>
      <c r="EB73" s="137" t="str">
        <f t="shared" si="260"/>
        <v>Completar</v>
      </c>
      <c r="EC73" s="135"/>
      <c r="ED73" s="136" t="str">
        <f t="shared" si="261"/>
        <v>Completar</v>
      </c>
      <c r="EE73" s="237">
        <f t="shared" si="195"/>
        <v>0</v>
      </c>
      <c r="EF73" s="238">
        <f t="shared" si="196"/>
        <v>0</v>
      </c>
      <c r="EG73" s="239" t="str">
        <f>IFERROR(IF(EF73&gt;20*DS73,'Referencia Parámetros'!$D$20,IF(EF73&gt;10*DS73,'Referencia Parámetros'!$D$21,IF(EF73&gt;5*DS73,'Referencia Parámetros'!$D$22, IF(EF73&gt;1,'Referencia Parámetros'!$D$23,"NO APLICA")))),"")</f>
        <v/>
      </c>
      <c r="EH73" s="240" t="str">
        <f t="shared" si="130"/>
        <v/>
      </c>
      <c r="EI73" s="241">
        <f t="shared" si="131"/>
        <v>0</v>
      </c>
      <c r="EJ73" s="234">
        <f t="shared" si="197"/>
        <v>0</v>
      </c>
      <c r="EK73" s="234">
        <f t="shared" si="132"/>
        <v>0</v>
      </c>
      <c r="EL73" s="234">
        <f t="shared" si="198"/>
        <v>0</v>
      </c>
      <c r="EM73" s="242">
        <f t="shared" si="199"/>
        <v>0</v>
      </c>
      <c r="EO73" s="234">
        <f t="shared" si="200"/>
        <v>61</v>
      </c>
      <c r="EP73" s="235" t="str">
        <f t="shared" si="133"/>
        <v/>
      </c>
      <c r="EQ73" s="236" t="str">
        <f>IFERROR(+VLOOKUP(EP73,'Referencia Parámetros'!$A$2:$B$18,2),"")</f>
        <v/>
      </c>
      <c r="ER73" s="1"/>
      <c r="ES73" s="1"/>
      <c r="ET73" s="136" t="str">
        <f t="shared" si="262"/>
        <v>Completar</v>
      </c>
      <c r="EU73" s="134"/>
      <c r="EV73" s="134"/>
      <c r="EW73" s="134"/>
      <c r="EX73" s="136" t="str">
        <f t="shared" si="263"/>
        <v>Completar</v>
      </c>
      <c r="EY73" s="137" t="str">
        <f t="shared" si="264"/>
        <v>Completar</v>
      </c>
      <c r="EZ73" s="137" t="str">
        <f t="shared" si="265"/>
        <v>Completar</v>
      </c>
      <c r="FA73" s="135"/>
      <c r="FB73" s="136" t="str">
        <f t="shared" si="266"/>
        <v>Completar</v>
      </c>
      <c r="FC73" s="237">
        <f t="shared" si="201"/>
        <v>0</v>
      </c>
      <c r="FD73" s="238">
        <f t="shared" si="202"/>
        <v>0</v>
      </c>
      <c r="FE73" s="239" t="str">
        <f>IFERROR(IF(FD73&gt;20*EQ73,'Referencia Parámetros'!$D$20,IF(FD73&gt;10*EQ73,'Referencia Parámetros'!$D$21,IF(FD73&gt;5*EQ73,'Referencia Parámetros'!$D$22, IF(FD73&gt;1,'Referencia Parámetros'!$D$23,"NO APLICA")))),"")</f>
        <v/>
      </c>
      <c r="FF73" s="240" t="str">
        <f t="shared" si="135"/>
        <v/>
      </c>
      <c r="FG73" s="241">
        <f t="shared" si="136"/>
        <v>0</v>
      </c>
      <c r="FH73" s="234">
        <f t="shared" si="203"/>
        <v>0</v>
      </c>
      <c r="FI73" s="234">
        <f t="shared" si="137"/>
        <v>0</v>
      </c>
      <c r="FJ73" s="234">
        <f t="shared" si="204"/>
        <v>0</v>
      </c>
      <c r="FK73" s="242">
        <f t="shared" si="205"/>
        <v>0</v>
      </c>
      <c r="FM73" s="234">
        <f t="shared" si="206"/>
        <v>61</v>
      </c>
      <c r="FN73" s="235" t="str">
        <f t="shared" si="138"/>
        <v/>
      </c>
      <c r="FO73" s="236" t="str">
        <f>IFERROR(+VLOOKUP(FN73,'Referencia Parámetros'!$A$2:$B$18,2),"")</f>
        <v/>
      </c>
      <c r="FP73" s="1"/>
      <c r="FQ73" s="1"/>
      <c r="FR73" s="136" t="str">
        <f t="shared" si="267"/>
        <v>Completar</v>
      </c>
      <c r="FS73" s="134"/>
      <c r="FT73" s="134"/>
      <c r="FU73" s="134"/>
      <c r="FV73" s="136" t="str">
        <f t="shared" si="268"/>
        <v>Completar</v>
      </c>
      <c r="FW73" s="137" t="str">
        <f t="shared" si="269"/>
        <v>Completar</v>
      </c>
      <c r="FX73" s="137" t="str">
        <f t="shared" si="270"/>
        <v>Completar</v>
      </c>
      <c r="FY73" s="135"/>
      <c r="FZ73" s="136" t="str">
        <f t="shared" si="271"/>
        <v>Completar</v>
      </c>
      <c r="GA73" s="237">
        <f t="shared" si="207"/>
        <v>0</v>
      </c>
      <c r="GB73" s="238">
        <f t="shared" si="208"/>
        <v>0</v>
      </c>
      <c r="GC73" s="239" t="e">
        <f>IF(GB73&gt;20*FO73,'Referencia Parámetros'!$D$20,IF(GB73&gt;10*FO73,'Referencia Parámetros'!$D$21,IF(GB73&gt;5*FO73,'Referencia Parámetros'!$D$22, IF(GB73&gt;1,'Referencia Parámetros'!$D$23,"NO APLICA"))))</f>
        <v>#VALUE!</v>
      </c>
      <c r="GD73" s="240" t="e">
        <f t="shared" si="209"/>
        <v>#VALUE!</v>
      </c>
      <c r="GE73" s="241">
        <f t="shared" si="141"/>
        <v>0</v>
      </c>
      <c r="GF73" s="234">
        <f t="shared" si="210"/>
        <v>0</v>
      </c>
      <c r="GG73" s="234">
        <f t="shared" si="142"/>
        <v>0</v>
      </c>
      <c r="GH73" s="234">
        <f t="shared" si="211"/>
        <v>0</v>
      </c>
      <c r="GI73" s="242">
        <f t="shared" si="212"/>
        <v>0</v>
      </c>
      <c r="GK73" s="234">
        <f t="shared" si="213"/>
        <v>61</v>
      </c>
      <c r="GL73" s="235" t="str">
        <f t="shared" si="143"/>
        <v/>
      </c>
      <c r="GM73" s="236" t="str">
        <f>IFERROR(+VLOOKUP(GL73,'Referencia Parámetros'!$A$2:$B$18,2),"")</f>
        <v/>
      </c>
      <c r="GN73" s="1"/>
      <c r="GO73" s="1"/>
      <c r="GP73" s="136" t="str">
        <f t="shared" si="272"/>
        <v>Completar</v>
      </c>
      <c r="GQ73" s="134"/>
      <c r="GR73" s="134"/>
      <c r="GS73" s="134"/>
      <c r="GT73" s="136" t="str">
        <f t="shared" si="273"/>
        <v>Completar</v>
      </c>
      <c r="GU73" s="137" t="str">
        <f t="shared" si="274"/>
        <v>Completar</v>
      </c>
      <c r="GV73" s="137" t="str">
        <f t="shared" si="275"/>
        <v>Completar</v>
      </c>
      <c r="GW73" s="135"/>
      <c r="GX73" s="136" t="str">
        <f t="shared" si="276"/>
        <v>Completar</v>
      </c>
      <c r="GY73" s="237">
        <f t="shared" si="214"/>
        <v>0</v>
      </c>
      <c r="GZ73" s="238">
        <f t="shared" si="215"/>
        <v>0</v>
      </c>
      <c r="HA73" s="239" t="str">
        <f>IFERROR(IF(GZ73&gt;20*GM73,'Referencia Parámetros'!$D$20,IF(GZ73&gt;10*GM73,'Referencia Parámetros'!$D$21,IF(GZ73&gt;5*GM73,'Referencia Parámetros'!$D$22, IF(GZ73&gt;1,'Referencia Parámetros'!$D$23,"NO APLICA")))),"")</f>
        <v/>
      </c>
      <c r="HB73" s="240" t="str">
        <f t="shared" si="145"/>
        <v/>
      </c>
      <c r="HC73" s="241">
        <f t="shared" si="146"/>
        <v>0</v>
      </c>
      <c r="HD73" s="234">
        <f t="shared" si="216"/>
        <v>0</v>
      </c>
      <c r="HE73" s="234">
        <f t="shared" si="147"/>
        <v>0</v>
      </c>
      <c r="HF73" s="234">
        <f t="shared" si="217"/>
        <v>0</v>
      </c>
      <c r="HG73" s="242">
        <f t="shared" si="218"/>
        <v>0</v>
      </c>
      <c r="HI73" s="234">
        <f t="shared" si="219"/>
        <v>61</v>
      </c>
      <c r="HJ73" s="235" t="str">
        <f t="shared" si="148"/>
        <v/>
      </c>
      <c r="HK73" s="236" t="str">
        <f>IFERROR(+VLOOKUP(HJ73,'Referencia Parámetros'!$A$2:$B$18,2),"")</f>
        <v/>
      </c>
      <c r="HL73" s="1"/>
      <c r="HM73" s="1"/>
      <c r="HN73" s="136" t="str">
        <f t="shared" si="277"/>
        <v>Completar</v>
      </c>
      <c r="HO73" s="134"/>
      <c r="HP73" s="134"/>
      <c r="HQ73" s="134"/>
      <c r="HR73" s="136" t="str">
        <f t="shared" si="278"/>
        <v>Completar</v>
      </c>
      <c r="HS73" s="137" t="str">
        <f t="shared" si="279"/>
        <v>Completar</v>
      </c>
      <c r="HT73" s="137" t="str">
        <f t="shared" si="280"/>
        <v>Completar</v>
      </c>
      <c r="HU73" s="135"/>
      <c r="HV73" s="136" t="str">
        <f t="shared" si="281"/>
        <v>Completar</v>
      </c>
      <c r="HW73" s="237">
        <f t="shared" si="220"/>
        <v>0</v>
      </c>
      <c r="HX73" s="238">
        <f t="shared" si="221"/>
        <v>0</v>
      </c>
      <c r="HY73" s="239" t="str">
        <f>IFERROR(IF(HX73&gt;20*HK73,'Referencia Parámetros'!$D$20,IF(HX73&gt;10*HK73,'Referencia Parámetros'!$D$21,IF(HX73&gt;5*HK73,'Referencia Parámetros'!$D$22, IF(HX73&gt;1,'Referencia Parámetros'!$D$23,"NO APLICA")))),"")</f>
        <v/>
      </c>
      <c r="HZ73" s="240" t="str">
        <f t="shared" si="150"/>
        <v/>
      </c>
      <c r="IA73" s="241">
        <f t="shared" si="151"/>
        <v>0</v>
      </c>
      <c r="IB73" s="234">
        <f t="shared" si="222"/>
        <v>0</v>
      </c>
      <c r="IC73" s="234">
        <f t="shared" si="152"/>
        <v>0</v>
      </c>
      <c r="ID73" s="234">
        <f t="shared" si="223"/>
        <v>0</v>
      </c>
      <c r="IE73" s="242">
        <f t="shared" si="224"/>
        <v>0</v>
      </c>
      <c r="IG73" s="234">
        <f t="shared" si="225"/>
        <v>61</v>
      </c>
      <c r="IH73" s="235" t="str">
        <f t="shared" si="153"/>
        <v/>
      </c>
      <c r="II73" s="236" t="str">
        <f>IFERROR(+VLOOKUP(IH73,'Referencia Parámetros'!$A$2:$B$18,2),"")</f>
        <v/>
      </c>
      <c r="IJ73" s="1"/>
      <c r="IK73" s="1"/>
      <c r="IL73" s="136" t="str">
        <f t="shared" si="282"/>
        <v>Completar</v>
      </c>
      <c r="IM73" s="134"/>
      <c r="IN73" s="134"/>
      <c r="IO73" s="134"/>
      <c r="IP73" s="136" t="str">
        <f t="shared" si="283"/>
        <v>Completar</v>
      </c>
      <c r="IQ73" s="137" t="str">
        <f t="shared" si="284"/>
        <v>Completar</v>
      </c>
      <c r="IR73" s="137" t="str">
        <f t="shared" si="285"/>
        <v>Completar</v>
      </c>
      <c r="IS73" s="135"/>
      <c r="IT73" s="136" t="str">
        <f t="shared" si="286"/>
        <v>Completar</v>
      </c>
      <c r="IU73" s="237">
        <f t="shared" si="226"/>
        <v>0</v>
      </c>
      <c r="IV73" s="238">
        <f t="shared" si="227"/>
        <v>0</v>
      </c>
      <c r="IW73" s="239" t="str">
        <f>IFERROR(IF(IV73&gt;20*II73,'Referencia Parámetros'!$D$20,IF(IV73&gt;10*II73,'Referencia Parámetros'!$D$21,IF(IV73&gt;5*II73,'Referencia Parámetros'!$D$22, IF(IV73&gt;1,'Referencia Parámetros'!$D$23,"NO APLICA")))),"")</f>
        <v/>
      </c>
      <c r="IX73" s="240" t="str">
        <f t="shared" si="155"/>
        <v/>
      </c>
      <c r="IY73" s="241">
        <f t="shared" si="156"/>
        <v>0</v>
      </c>
      <c r="IZ73" s="234">
        <f t="shared" si="228"/>
        <v>0</v>
      </c>
      <c r="JA73" s="234">
        <f t="shared" si="157"/>
        <v>0</v>
      </c>
      <c r="JB73" s="234">
        <f t="shared" si="229"/>
        <v>0</v>
      </c>
      <c r="JC73" s="242">
        <f t="shared" si="230"/>
        <v>0</v>
      </c>
      <c r="JD73" s="198"/>
      <c r="JE73" s="234">
        <f t="shared" si="231"/>
        <v>61</v>
      </c>
      <c r="JF73" s="235" t="str">
        <f t="shared" si="158"/>
        <v/>
      </c>
      <c r="JG73" s="236" t="str">
        <f>IFERROR(+VLOOKUP(JF73,'Referencia Parámetros'!$A$2:$B$18,2),"")</f>
        <v/>
      </c>
      <c r="JH73" s="1"/>
      <c r="JI73" s="1"/>
      <c r="JJ73" s="136" t="str">
        <f t="shared" si="287"/>
        <v>Completar</v>
      </c>
      <c r="JK73" s="134"/>
      <c r="JL73" s="134"/>
      <c r="JM73" s="134"/>
      <c r="JN73" s="136" t="str">
        <f t="shared" si="288"/>
        <v>Completar</v>
      </c>
      <c r="JO73" s="137" t="str">
        <f t="shared" si="289"/>
        <v>Completar</v>
      </c>
      <c r="JP73" s="137" t="str">
        <f t="shared" si="290"/>
        <v>Completar</v>
      </c>
      <c r="JQ73" s="135"/>
      <c r="JR73" s="136" t="str">
        <f t="shared" si="291"/>
        <v>Completar</v>
      </c>
      <c r="JS73" s="237">
        <f t="shared" si="232"/>
        <v>0</v>
      </c>
      <c r="JT73" s="238">
        <f t="shared" si="233"/>
        <v>0</v>
      </c>
      <c r="JU73" s="239" t="str">
        <f>IFERROR(IF(JT73&gt;20*JG73,'Referencia Parámetros'!$D$20,IF(JT73&gt;10*JG73,'Referencia Parámetros'!$D$21,IF(JT73&gt;5*JG73,'Referencia Parámetros'!$D$22, IF(JT73&gt;1,'Referencia Parámetros'!$D$23,"NO APLICA")))),"")</f>
        <v/>
      </c>
      <c r="JV73" s="240" t="str">
        <f t="shared" si="160"/>
        <v/>
      </c>
      <c r="JW73" s="241">
        <f t="shared" si="161"/>
        <v>0</v>
      </c>
      <c r="JX73" s="234">
        <f t="shared" si="234"/>
        <v>0</v>
      </c>
      <c r="JY73" s="234">
        <f t="shared" si="162"/>
        <v>0</v>
      </c>
      <c r="JZ73" s="234">
        <f t="shared" si="235"/>
        <v>0</v>
      </c>
      <c r="KA73" s="242">
        <f t="shared" si="236"/>
        <v>0</v>
      </c>
      <c r="LN73" s="244">
        <v>2</v>
      </c>
    </row>
    <row r="74" spans="1:326" x14ac:dyDescent="0.25">
      <c r="A74" s="234">
        <f t="shared" si="163"/>
        <v>62</v>
      </c>
      <c r="B74" s="235" t="str">
        <f t="shared" si="164"/>
        <v/>
      </c>
      <c r="C74" s="236" t="str">
        <f>+IFERROR(VLOOKUP(B74,'Referencia Parámetros'!$A$2:$B$18,2),"")</f>
        <v/>
      </c>
      <c r="D74" s="1"/>
      <c r="E74" s="1"/>
      <c r="F74" s="136" t="str">
        <f>IFERROR(+VLOOKUP(D74,'Año 2'!JH$13:JJ$112,3,FALSE),"Completar")</f>
        <v>Completar</v>
      </c>
      <c r="G74" s="134"/>
      <c r="H74" s="134"/>
      <c r="I74" s="134"/>
      <c r="J74" s="136" t="str">
        <f>+IFERROR(VLOOKUP(D74,'Año 2'!JH$13:JR$112,7,0),"Completar")</f>
        <v>Completar</v>
      </c>
      <c r="K74" s="137" t="str">
        <f>IFERROR(VLOOKUP(D74,'Año 2'!JH$13:JR$112,8,FALSE),"Completar")</f>
        <v>Completar</v>
      </c>
      <c r="L74" s="137" t="str">
        <f>IFERROR(VLOOKUP(D74,'Año 2'!JH$13:JR$112,9,FALSE),"Completar")</f>
        <v>Completar</v>
      </c>
      <c r="M74" s="135"/>
      <c r="N74" s="136" t="str">
        <f>IFERROR(VLOOKUP(D74,'Año 2'!JH$13:JR$112,11,FALSE),"Completar")</f>
        <v>Completar</v>
      </c>
      <c r="O74" s="237">
        <f t="shared" si="165"/>
        <v>0</v>
      </c>
      <c r="P74" s="238">
        <f t="shared" si="166"/>
        <v>0</v>
      </c>
      <c r="Q74" s="239" t="str">
        <f>IFERROR(IF(P74&gt;20*C74,'Referencia Parámetros'!$D$20,IF(P74&gt;10*C74,'Referencia Parámetros'!$D$21,IF(P74&gt;5*C74,'Referencia Parámetros'!$D$22, IF(P74&gt;1,'Referencia Parámetros'!$D$23,"NO APLICA")))),"")</f>
        <v/>
      </c>
      <c r="R74" s="240" t="str">
        <f t="shared" si="105"/>
        <v/>
      </c>
      <c r="S74" s="241">
        <f t="shared" si="106"/>
        <v>0</v>
      </c>
      <c r="T74" s="234">
        <f t="shared" si="167"/>
        <v>0</v>
      </c>
      <c r="U74" s="234">
        <f t="shared" si="107"/>
        <v>0</v>
      </c>
      <c r="V74" s="234">
        <f t="shared" si="168"/>
        <v>0</v>
      </c>
      <c r="W74" s="242">
        <f t="shared" si="169"/>
        <v>0</v>
      </c>
      <c r="Y74" s="234">
        <f t="shared" si="170"/>
        <v>62</v>
      </c>
      <c r="Z74" s="235" t="str">
        <f t="shared" si="108"/>
        <v/>
      </c>
      <c r="AA74" s="236" t="str">
        <f>IFERROR(+VLOOKUP(Z74,'Referencia Parámetros'!$A$2:$B$18,2),"")</f>
        <v/>
      </c>
      <c r="AB74" s="1"/>
      <c r="AC74" s="1"/>
      <c r="AD74" s="136" t="str">
        <f t="shared" si="237"/>
        <v>Completar</v>
      </c>
      <c r="AE74" s="134"/>
      <c r="AF74" s="134"/>
      <c r="AG74" s="134"/>
      <c r="AH74" s="136" t="str">
        <f t="shared" si="238"/>
        <v>Completar</v>
      </c>
      <c r="AI74" s="137" t="str">
        <f t="shared" si="239"/>
        <v>Completar</v>
      </c>
      <c r="AJ74" s="137" t="str">
        <f t="shared" si="240"/>
        <v>Completar</v>
      </c>
      <c r="AK74" s="135"/>
      <c r="AL74" s="136" t="str">
        <f t="shared" si="241"/>
        <v>Completar</v>
      </c>
      <c r="AM74" s="237">
        <f t="shared" si="171"/>
        <v>0</v>
      </c>
      <c r="AN74" s="238">
        <f t="shared" si="172"/>
        <v>0</v>
      </c>
      <c r="AO74" s="239" t="str">
        <f>IFERROR(IF(AN74&gt;20*AA74,'Referencia Parámetros'!$D$20,IF(AN74&gt;10*AA74,'Referencia Parámetros'!$D$21,IF(AN74&gt;5*AA74,'Referencia Parámetros'!$D$22, IF(AN74&gt;1,'Referencia Parámetros'!$D$23,"NO APLICA")))),"")</f>
        <v/>
      </c>
      <c r="AP74" s="240" t="str">
        <f t="shared" si="110"/>
        <v/>
      </c>
      <c r="AQ74" s="241">
        <f t="shared" si="111"/>
        <v>0</v>
      </c>
      <c r="AR74" s="234">
        <f t="shared" si="173"/>
        <v>0</v>
      </c>
      <c r="AS74" s="234">
        <f t="shared" si="112"/>
        <v>0</v>
      </c>
      <c r="AT74" s="234">
        <f t="shared" si="174"/>
        <v>0</v>
      </c>
      <c r="AU74" s="242">
        <f t="shared" si="175"/>
        <v>0</v>
      </c>
      <c r="AW74" s="234">
        <f t="shared" si="176"/>
        <v>62</v>
      </c>
      <c r="AX74" s="235" t="str">
        <f t="shared" si="113"/>
        <v/>
      </c>
      <c r="AY74" s="236" t="str">
        <f>IFERROR(+VLOOKUP(AX74,'Referencia Parámetros'!$A$2:$B$18,2),"")</f>
        <v/>
      </c>
      <c r="AZ74" s="1"/>
      <c r="BA74" s="1"/>
      <c r="BB74" s="136" t="str">
        <f t="shared" si="242"/>
        <v>Completar</v>
      </c>
      <c r="BC74" s="134"/>
      <c r="BD74" s="134"/>
      <c r="BE74" s="134"/>
      <c r="BF74" s="136" t="str">
        <f t="shared" si="243"/>
        <v>Completar</v>
      </c>
      <c r="BG74" s="137" t="str">
        <f t="shared" si="244"/>
        <v>Completar</v>
      </c>
      <c r="BH74" s="137" t="str">
        <f t="shared" si="245"/>
        <v>Completar</v>
      </c>
      <c r="BI74" s="135"/>
      <c r="BJ74" s="136" t="str">
        <f t="shared" si="246"/>
        <v>Completar</v>
      </c>
      <c r="BK74" s="237">
        <f t="shared" si="177"/>
        <v>0</v>
      </c>
      <c r="BL74" s="238">
        <f t="shared" si="178"/>
        <v>0</v>
      </c>
      <c r="BM74" s="239" t="str">
        <f>IFERROR(IF(BL74&gt;20*AY74,'Referencia Parámetros'!$D$20,IF(BL74&gt;10*AY74,'Referencia Parámetros'!$D$21,IF(BL74&gt;5*AY74,'Referencia Parámetros'!$D$22, IF(BL74&gt;1,'Referencia Parámetros'!$D$23,"NO APLICA")))),"")</f>
        <v/>
      </c>
      <c r="BN74" s="240" t="str">
        <f t="shared" si="115"/>
        <v/>
      </c>
      <c r="BO74" s="241">
        <f t="shared" si="116"/>
        <v>0</v>
      </c>
      <c r="BP74" s="234">
        <f t="shared" si="179"/>
        <v>0</v>
      </c>
      <c r="BQ74" s="234">
        <f t="shared" si="117"/>
        <v>0</v>
      </c>
      <c r="BR74" s="234">
        <f t="shared" si="180"/>
        <v>0</v>
      </c>
      <c r="BS74" s="242">
        <f t="shared" si="181"/>
        <v>0</v>
      </c>
      <c r="BU74" s="234">
        <f t="shared" si="182"/>
        <v>62</v>
      </c>
      <c r="BV74" s="235" t="str">
        <f t="shared" si="118"/>
        <v/>
      </c>
      <c r="BW74" s="236" t="str">
        <f>IFERROR(+VLOOKUP(BV74,'Referencia Parámetros'!$A$2:$B$18,2),"")</f>
        <v/>
      </c>
      <c r="BX74" s="1"/>
      <c r="BY74" s="1"/>
      <c r="BZ74" s="136" t="str">
        <f t="shared" si="247"/>
        <v>Completar</v>
      </c>
      <c r="CA74" s="134"/>
      <c r="CB74" s="134"/>
      <c r="CC74" s="134"/>
      <c r="CD74" s="136" t="str">
        <f t="shared" si="248"/>
        <v>Completar</v>
      </c>
      <c r="CE74" s="137" t="str">
        <f t="shared" si="249"/>
        <v>Completar</v>
      </c>
      <c r="CF74" s="137" t="str">
        <f t="shared" si="250"/>
        <v>Completar</v>
      </c>
      <c r="CG74" s="135"/>
      <c r="CH74" s="136" t="str">
        <f t="shared" si="251"/>
        <v>Completar</v>
      </c>
      <c r="CI74" s="237">
        <f t="shared" si="183"/>
        <v>0</v>
      </c>
      <c r="CJ74" s="238">
        <f t="shared" si="184"/>
        <v>0</v>
      </c>
      <c r="CK74" s="239" t="str">
        <f>IFERROR(IF(CJ74&gt;20*BW74,'Referencia Parámetros'!$D$20,IF(CJ74&gt;10*BW74,'Referencia Parámetros'!$D$21,IF(CJ74&gt;5*BW74,'Referencia Parámetros'!$D$22, IF(CJ74&gt;1,'Referencia Parámetros'!$D$23,"NO APLICA")))),"")</f>
        <v/>
      </c>
      <c r="CL74" s="240" t="str">
        <f t="shared" si="120"/>
        <v/>
      </c>
      <c r="CM74" s="241">
        <f t="shared" si="121"/>
        <v>0</v>
      </c>
      <c r="CN74" s="234">
        <f t="shared" si="185"/>
        <v>0</v>
      </c>
      <c r="CO74" s="234">
        <f t="shared" si="122"/>
        <v>0</v>
      </c>
      <c r="CP74" s="234">
        <f t="shared" si="186"/>
        <v>0</v>
      </c>
      <c r="CQ74" s="242">
        <f t="shared" si="187"/>
        <v>0</v>
      </c>
      <c r="CS74" s="234">
        <f t="shared" si="188"/>
        <v>62</v>
      </c>
      <c r="CT74" s="235" t="str">
        <f t="shared" si="123"/>
        <v/>
      </c>
      <c r="CU74" s="236" t="str">
        <f>IFERROR(+VLOOKUP(CT74,'Referencia Parámetros'!$A$2:$B$18,2),"")</f>
        <v/>
      </c>
      <c r="CV74" s="1"/>
      <c r="CW74" s="1"/>
      <c r="CX74" s="136" t="str">
        <f t="shared" si="252"/>
        <v>Completar</v>
      </c>
      <c r="CY74" s="134"/>
      <c r="CZ74" s="134"/>
      <c r="DA74" s="134"/>
      <c r="DB74" s="136" t="str">
        <f t="shared" si="253"/>
        <v>Completar</v>
      </c>
      <c r="DC74" s="137" t="str">
        <f t="shared" si="254"/>
        <v>Completar</v>
      </c>
      <c r="DD74" s="137" t="str">
        <f t="shared" si="255"/>
        <v>Completar</v>
      </c>
      <c r="DE74" s="135"/>
      <c r="DF74" s="136" t="str">
        <f t="shared" si="256"/>
        <v>Completar</v>
      </c>
      <c r="DG74" s="237">
        <f t="shared" si="189"/>
        <v>0</v>
      </c>
      <c r="DH74" s="238">
        <f t="shared" si="190"/>
        <v>0</v>
      </c>
      <c r="DI74" s="239" t="str">
        <f>IFERROR(IF(DH74&gt;20*CU74,'Referencia Parámetros'!$D$20,IF(DH74&gt;10*CU74,'Referencia Parámetros'!$D$21,IF(DH74&gt;5*CU74,'Referencia Parámetros'!$D$22, IF(DH74&gt;1,'Referencia Parámetros'!$D$23,"NO APLICA")))),"")</f>
        <v/>
      </c>
      <c r="DJ74" s="240" t="str">
        <f t="shared" si="125"/>
        <v/>
      </c>
      <c r="DK74" s="241">
        <f t="shared" si="126"/>
        <v>0</v>
      </c>
      <c r="DL74" s="234">
        <f t="shared" si="191"/>
        <v>0</v>
      </c>
      <c r="DM74" s="234">
        <f t="shared" si="127"/>
        <v>0</v>
      </c>
      <c r="DN74" s="234">
        <f t="shared" si="192"/>
        <v>0</v>
      </c>
      <c r="DO74" s="242">
        <f t="shared" si="193"/>
        <v>0</v>
      </c>
      <c r="DQ74" s="234">
        <f t="shared" si="194"/>
        <v>62</v>
      </c>
      <c r="DR74" s="235" t="str">
        <f t="shared" si="128"/>
        <v/>
      </c>
      <c r="DS74" s="236" t="str">
        <f>IFERROR(+VLOOKUP(DR74,'Referencia Parámetros'!$A$2:$B$18,2),"")</f>
        <v/>
      </c>
      <c r="DT74" s="1"/>
      <c r="DU74" s="1"/>
      <c r="DV74" s="136" t="str">
        <f t="shared" si="257"/>
        <v>Completar</v>
      </c>
      <c r="DW74" s="134"/>
      <c r="DX74" s="134"/>
      <c r="DY74" s="134"/>
      <c r="DZ74" s="136" t="str">
        <f t="shared" si="258"/>
        <v>Completar</v>
      </c>
      <c r="EA74" s="137" t="str">
        <f t="shared" si="259"/>
        <v>Completar</v>
      </c>
      <c r="EB74" s="137" t="str">
        <f t="shared" si="260"/>
        <v>Completar</v>
      </c>
      <c r="EC74" s="135"/>
      <c r="ED74" s="136" t="str">
        <f t="shared" si="261"/>
        <v>Completar</v>
      </c>
      <c r="EE74" s="237">
        <f t="shared" si="195"/>
        <v>0</v>
      </c>
      <c r="EF74" s="238">
        <f t="shared" si="196"/>
        <v>0</v>
      </c>
      <c r="EG74" s="239" t="str">
        <f>IFERROR(IF(EF74&gt;20*DS74,'Referencia Parámetros'!$D$20,IF(EF74&gt;10*DS74,'Referencia Parámetros'!$D$21,IF(EF74&gt;5*DS74,'Referencia Parámetros'!$D$22, IF(EF74&gt;1,'Referencia Parámetros'!$D$23,"NO APLICA")))),"")</f>
        <v/>
      </c>
      <c r="EH74" s="240" t="str">
        <f t="shared" si="130"/>
        <v/>
      </c>
      <c r="EI74" s="241">
        <f t="shared" si="131"/>
        <v>0</v>
      </c>
      <c r="EJ74" s="234">
        <f t="shared" si="197"/>
        <v>0</v>
      </c>
      <c r="EK74" s="234">
        <f t="shared" si="132"/>
        <v>0</v>
      </c>
      <c r="EL74" s="234">
        <f t="shared" si="198"/>
        <v>0</v>
      </c>
      <c r="EM74" s="242">
        <f t="shared" si="199"/>
        <v>0</v>
      </c>
      <c r="EO74" s="234">
        <f t="shared" si="200"/>
        <v>62</v>
      </c>
      <c r="EP74" s="235" t="str">
        <f t="shared" si="133"/>
        <v/>
      </c>
      <c r="EQ74" s="236" t="str">
        <f>IFERROR(+VLOOKUP(EP74,'Referencia Parámetros'!$A$2:$B$18,2),"")</f>
        <v/>
      </c>
      <c r="ER74" s="1"/>
      <c r="ES74" s="1"/>
      <c r="ET74" s="136" t="str">
        <f t="shared" si="262"/>
        <v>Completar</v>
      </c>
      <c r="EU74" s="134"/>
      <c r="EV74" s="134"/>
      <c r="EW74" s="134"/>
      <c r="EX74" s="136" t="str">
        <f t="shared" si="263"/>
        <v>Completar</v>
      </c>
      <c r="EY74" s="137" t="str">
        <f t="shared" si="264"/>
        <v>Completar</v>
      </c>
      <c r="EZ74" s="137" t="str">
        <f t="shared" si="265"/>
        <v>Completar</v>
      </c>
      <c r="FA74" s="135"/>
      <c r="FB74" s="136" t="str">
        <f t="shared" si="266"/>
        <v>Completar</v>
      </c>
      <c r="FC74" s="237">
        <f t="shared" si="201"/>
        <v>0</v>
      </c>
      <c r="FD74" s="238">
        <f t="shared" si="202"/>
        <v>0</v>
      </c>
      <c r="FE74" s="239" t="str">
        <f>IFERROR(IF(FD74&gt;20*EQ74,'Referencia Parámetros'!$D$20,IF(FD74&gt;10*EQ74,'Referencia Parámetros'!$D$21,IF(FD74&gt;5*EQ74,'Referencia Parámetros'!$D$22, IF(FD74&gt;1,'Referencia Parámetros'!$D$23,"NO APLICA")))),"")</f>
        <v/>
      </c>
      <c r="FF74" s="240" t="str">
        <f t="shared" si="135"/>
        <v/>
      </c>
      <c r="FG74" s="241">
        <f t="shared" si="136"/>
        <v>0</v>
      </c>
      <c r="FH74" s="234">
        <f t="shared" si="203"/>
        <v>0</v>
      </c>
      <c r="FI74" s="234">
        <f t="shared" si="137"/>
        <v>0</v>
      </c>
      <c r="FJ74" s="234">
        <f t="shared" si="204"/>
        <v>0</v>
      </c>
      <c r="FK74" s="242">
        <f t="shared" si="205"/>
        <v>0</v>
      </c>
      <c r="FM74" s="234">
        <f t="shared" si="206"/>
        <v>62</v>
      </c>
      <c r="FN74" s="235" t="str">
        <f t="shared" si="138"/>
        <v/>
      </c>
      <c r="FO74" s="236" t="str">
        <f>IFERROR(+VLOOKUP(FN74,'Referencia Parámetros'!$A$2:$B$18,2),"")</f>
        <v/>
      </c>
      <c r="FP74" s="1"/>
      <c r="FQ74" s="1"/>
      <c r="FR74" s="136" t="str">
        <f t="shared" si="267"/>
        <v>Completar</v>
      </c>
      <c r="FS74" s="134"/>
      <c r="FT74" s="134"/>
      <c r="FU74" s="134"/>
      <c r="FV74" s="136" t="str">
        <f t="shared" si="268"/>
        <v>Completar</v>
      </c>
      <c r="FW74" s="137" t="str">
        <f t="shared" si="269"/>
        <v>Completar</v>
      </c>
      <c r="FX74" s="137" t="str">
        <f t="shared" si="270"/>
        <v>Completar</v>
      </c>
      <c r="FY74" s="135"/>
      <c r="FZ74" s="136" t="str">
        <f t="shared" si="271"/>
        <v>Completar</v>
      </c>
      <c r="GA74" s="237">
        <f t="shared" si="207"/>
        <v>0</v>
      </c>
      <c r="GB74" s="238">
        <f t="shared" si="208"/>
        <v>0</v>
      </c>
      <c r="GC74" s="239" t="e">
        <f>IF(GB74&gt;20*FO74,'Referencia Parámetros'!$D$20,IF(GB74&gt;10*FO74,'Referencia Parámetros'!$D$21,IF(GB74&gt;5*FO74,'Referencia Parámetros'!$D$22, IF(GB74&gt;1,'Referencia Parámetros'!$D$23,"NO APLICA"))))</f>
        <v>#VALUE!</v>
      </c>
      <c r="GD74" s="240" t="e">
        <f t="shared" si="209"/>
        <v>#VALUE!</v>
      </c>
      <c r="GE74" s="241">
        <f t="shared" si="141"/>
        <v>0</v>
      </c>
      <c r="GF74" s="234">
        <f t="shared" si="210"/>
        <v>0</v>
      </c>
      <c r="GG74" s="234">
        <f t="shared" si="142"/>
        <v>0</v>
      </c>
      <c r="GH74" s="234">
        <f t="shared" si="211"/>
        <v>0</v>
      </c>
      <c r="GI74" s="242">
        <f t="shared" si="212"/>
        <v>0</v>
      </c>
      <c r="GK74" s="234">
        <f t="shared" si="213"/>
        <v>62</v>
      </c>
      <c r="GL74" s="235" t="str">
        <f t="shared" si="143"/>
        <v/>
      </c>
      <c r="GM74" s="236" t="str">
        <f>IFERROR(+VLOOKUP(GL74,'Referencia Parámetros'!$A$2:$B$18,2),"")</f>
        <v/>
      </c>
      <c r="GN74" s="1"/>
      <c r="GO74" s="1"/>
      <c r="GP74" s="136" t="str">
        <f t="shared" si="272"/>
        <v>Completar</v>
      </c>
      <c r="GQ74" s="134"/>
      <c r="GR74" s="134"/>
      <c r="GS74" s="134"/>
      <c r="GT74" s="136" t="str">
        <f t="shared" si="273"/>
        <v>Completar</v>
      </c>
      <c r="GU74" s="137" t="str">
        <f t="shared" si="274"/>
        <v>Completar</v>
      </c>
      <c r="GV74" s="137" t="str">
        <f t="shared" si="275"/>
        <v>Completar</v>
      </c>
      <c r="GW74" s="135"/>
      <c r="GX74" s="136" t="str">
        <f t="shared" si="276"/>
        <v>Completar</v>
      </c>
      <c r="GY74" s="237">
        <f t="shared" si="214"/>
        <v>0</v>
      </c>
      <c r="GZ74" s="238">
        <f t="shared" si="215"/>
        <v>0</v>
      </c>
      <c r="HA74" s="239" t="str">
        <f>IFERROR(IF(GZ74&gt;20*GM74,'Referencia Parámetros'!$D$20,IF(GZ74&gt;10*GM74,'Referencia Parámetros'!$D$21,IF(GZ74&gt;5*GM74,'Referencia Parámetros'!$D$22, IF(GZ74&gt;1,'Referencia Parámetros'!$D$23,"NO APLICA")))),"")</f>
        <v/>
      </c>
      <c r="HB74" s="240" t="str">
        <f t="shared" si="145"/>
        <v/>
      </c>
      <c r="HC74" s="241">
        <f t="shared" si="146"/>
        <v>0</v>
      </c>
      <c r="HD74" s="234">
        <f t="shared" si="216"/>
        <v>0</v>
      </c>
      <c r="HE74" s="234">
        <f t="shared" si="147"/>
        <v>0</v>
      </c>
      <c r="HF74" s="234">
        <f t="shared" si="217"/>
        <v>0</v>
      </c>
      <c r="HG74" s="242">
        <f t="shared" si="218"/>
        <v>0</v>
      </c>
      <c r="HI74" s="234">
        <f t="shared" si="219"/>
        <v>62</v>
      </c>
      <c r="HJ74" s="235" t="str">
        <f t="shared" si="148"/>
        <v/>
      </c>
      <c r="HK74" s="236" t="str">
        <f>IFERROR(+VLOOKUP(HJ74,'Referencia Parámetros'!$A$2:$B$18,2),"")</f>
        <v/>
      </c>
      <c r="HL74" s="1"/>
      <c r="HM74" s="1"/>
      <c r="HN74" s="136" t="str">
        <f t="shared" si="277"/>
        <v>Completar</v>
      </c>
      <c r="HO74" s="134"/>
      <c r="HP74" s="134"/>
      <c r="HQ74" s="134"/>
      <c r="HR74" s="136" t="str">
        <f t="shared" si="278"/>
        <v>Completar</v>
      </c>
      <c r="HS74" s="137" t="str">
        <f t="shared" si="279"/>
        <v>Completar</v>
      </c>
      <c r="HT74" s="137" t="str">
        <f t="shared" si="280"/>
        <v>Completar</v>
      </c>
      <c r="HU74" s="135"/>
      <c r="HV74" s="136" t="str">
        <f t="shared" si="281"/>
        <v>Completar</v>
      </c>
      <c r="HW74" s="237">
        <f t="shared" si="220"/>
        <v>0</v>
      </c>
      <c r="HX74" s="238">
        <f t="shared" si="221"/>
        <v>0</v>
      </c>
      <c r="HY74" s="239" t="str">
        <f>IFERROR(IF(HX74&gt;20*HK74,'Referencia Parámetros'!$D$20,IF(HX74&gt;10*HK74,'Referencia Parámetros'!$D$21,IF(HX74&gt;5*HK74,'Referencia Parámetros'!$D$22, IF(HX74&gt;1,'Referencia Parámetros'!$D$23,"NO APLICA")))),"")</f>
        <v/>
      </c>
      <c r="HZ74" s="240" t="str">
        <f t="shared" si="150"/>
        <v/>
      </c>
      <c r="IA74" s="241">
        <f t="shared" si="151"/>
        <v>0</v>
      </c>
      <c r="IB74" s="234">
        <f t="shared" si="222"/>
        <v>0</v>
      </c>
      <c r="IC74" s="234">
        <f t="shared" si="152"/>
        <v>0</v>
      </c>
      <c r="ID74" s="234">
        <f t="shared" si="223"/>
        <v>0</v>
      </c>
      <c r="IE74" s="242">
        <f t="shared" si="224"/>
        <v>0</v>
      </c>
      <c r="IG74" s="234">
        <f t="shared" si="225"/>
        <v>62</v>
      </c>
      <c r="IH74" s="235" t="str">
        <f t="shared" si="153"/>
        <v/>
      </c>
      <c r="II74" s="236" t="str">
        <f>IFERROR(+VLOOKUP(IH74,'Referencia Parámetros'!$A$2:$B$18,2),"")</f>
        <v/>
      </c>
      <c r="IJ74" s="1"/>
      <c r="IK74" s="1"/>
      <c r="IL74" s="136" t="str">
        <f t="shared" si="282"/>
        <v>Completar</v>
      </c>
      <c r="IM74" s="134"/>
      <c r="IN74" s="134"/>
      <c r="IO74" s="134"/>
      <c r="IP74" s="136" t="str">
        <f t="shared" si="283"/>
        <v>Completar</v>
      </c>
      <c r="IQ74" s="137" t="str">
        <f t="shared" si="284"/>
        <v>Completar</v>
      </c>
      <c r="IR74" s="137" t="str">
        <f t="shared" si="285"/>
        <v>Completar</v>
      </c>
      <c r="IS74" s="135"/>
      <c r="IT74" s="136" t="str">
        <f t="shared" si="286"/>
        <v>Completar</v>
      </c>
      <c r="IU74" s="237">
        <f t="shared" si="226"/>
        <v>0</v>
      </c>
      <c r="IV74" s="238">
        <f t="shared" si="227"/>
        <v>0</v>
      </c>
      <c r="IW74" s="239" t="str">
        <f>IFERROR(IF(IV74&gt;20*II74,'Referencia Parámetros'!$D$20,IF(IV74&gt;10*II74,'Referencia Parámetros'!$D$21,IF(IV74&gt;5*II74,'Referencia Parámetros'!$D$22, IF(IV74&gt;1,'Referencia Parámetros'!$D$23,"NO APLICA")))),"")</f>
        <v/>
      </c>
      <c r="IX74" s="240" t="str">
        <f t="shared" si="155"/>
        <v/>
      </c>
      <c r="IY74" s="241">
        <f t="shared" si="156"/>
        <v>0</v>
      </c>
      <c r="IZ74" s="234">
        <f t="shared" si="228"/>
        <v>0</v>
      </c>
      <c r="JA74" s="234">
        <f t="shared" si="157"/>
        <v>0</v>
      </c>
      <c r="JB74" s="234">
        <f t="shared" si="229"/>
        <v>0</v>
      </c>
      <c r="JC74" s="242">
        <f t="shared" si="230"/>
        <v>0</v>
      </c>
      <c r="JD74" s="198"/>
      <c r="JE74" s="234">
        <f t="shared" si="231"/>
        <v>62</v>
      </c>
      <c r="JF74" s="235" t="str">
        <f t="shared" si="158"/>
        <v/>
      </c>
      <c r="JG74" s="236" t="str">
        <f>IFERROR(+VLOOKUP(JF74,'Referencia Parámetros'!$A$2:$B$18,2),"")</f>
        <v/>
      </c>
      <c r="JH74" s="1"/>
      <c r="JI74" s="1"/>
      <c r="JJ74" s="136" t="str">
        <f t="shared" si="287"/>
        <v>Completar</v>
      </c>
      <c r="JK74" s="134"/>
      <c r="JL74" s="134"/>
      <c r="JM74" s="134"/>
      <c r="JN74" s="136" t="str">
        <f t="shared" si="288"/>
        <v>Completar</v>
      </c>
      <c r="JO74" s="137" t="str">
        <f t="shared" si="289"/>
        <v>Completar</v>
      </c>
      <c r="JP74" s="137" t="str">
        <f t="shared" si="290"/>
        <v>Completar</v>
      </c>
      <c r="JQ74" s="135"/>
      <c r="JR74" s="136" t="str">
        <f t="shared" si="291"/>
        <v>Completar</v>
      </c>
      <c r="JS74" s="237">
        <f t="shared" si="232"/>
        <v>0</v>
      </c>
      <c r="JT74" s="238">
        <f t="shared" si="233"/>
        <v>0</v>
      </c>
      <c r="JU74" s="239" t="str">
        <f>IFERROR(IF(JT74&gt;20*JG74,'Referencia Parámetros'!$D$20,IF(JT74&gt;10*JG74,'Referencia Parámetros'!$D$21,IF(JT74&gt;5*JG74,'Referencia Parámetros'!$D$22, IF(JT74&gt;1,'Referencia Parámetros'!$D$23,"NO APLICA")))),"")</f>
        <v/>
      </c>
      <c r="JV74" s="240" t="str">
        <f t="shared" si="160"/>
        <v/>
      </c>
      <c r="JW74" s="241">
        <f t="shared" si="161"/>
        <v>0</v>
      </c>
      <c r="JX74" s="234">
        <f t="shared" si="234"/>
        <v>0</v>
      </c>
      <c r="JY74" s="234">
        <f t="shared" si="162"/>
        <v>0</v>
      </c>
      <c r="JZ74" s="234">
        <f t="shared" si="235"/>
        <v>0</v>
      </c>
      <c r="KA74" s="242">
        <f t="shared" si="236"/>
        <v>0</v>
      </c>
      <c r="LN74" s="244">
        <v>2</v>
      </c>
    </row>
    <row r="75" spans="1:326" x14ac:dyDescent="0.25">
      <c r="A75" s="234">
        <f t="shared" si="163"/>
        <v>63</v>
      </c>
      <c r="B75" s="235" t="str">
        <f t="shared" si="164"/>
        <v/>
      </c>
      <c r="C75" s="236" t="str">
        <f>+IFERROR(VLOOKUP(B75,'Referencia Parámetros'!$A$2:$B$18,2),"")</f>
        <v/>
      </c>
      <c r="D75" s="1"/>
      <c r="E75" s="1"/>
      <c r="F75" s="136" t="str">
        <f>IFERROR(+VLOOKUP(D75,'Año 2'!JH$13:JJ$112,3,FALSE),"Completar")</f>
        <v>Completar</v>
      </c>
      <c r="G75" s="134"/>
      <c r="H75" s="134"/>
      <c r="I75" s="134"/>
      <c r="J75" s="136" t="str">
        <f>+IFERROR(VLOOKUP(D75,'Año 2'!JH$13:JR$112,7,0),"Completar")</f>
        <v>Completar</v>
      </c>
      <c r="K75" s="137" t="str">
        <f>IFERROR(VLOOKUP(D75,'Año 2'!JH$13:JR$112,8,FALSE),"Completar")</f>
        <v>Completar</v>
      </c>
      <c r="L75" s="137" t="str">
        <f>IFERROR(VLOOKUP(D75,'Año 2'!JH$13:JR$112,9,FALSE),"Completar")</f>
        <v>Completar</v>
      </c>
      <c r="M75" s="135"/>
      <c r="N75" s="136" t="str">
        <f>IFERROR(VLOOKUP(D75,'Año 2'!JH$13:JR$112,11,FALSE),"Completar")</f>
        <v>Completar</v>
      </c>
      <c r="O75" s="237">
        <f t="shared" si="165"/>
        <v>0</v>
      </c>
      <c r="P75" s="238">
        <f t="shared" si="166"/>
        <v>0</v>
      </c>
      <c r="Q75" s="239" t="str">
        <f>IFERROR(IF(P75&gt;20*C75,'Referencia Parámetros'!$D$20,IF(P75&gt;10*C75,'Referencia Parámetros'!$D$21,IF(P75&gt;5*C75,'Referencia Parámetros'!$D$22, IF(P75&gt;1,'Referencia Parámetros'!$D$23,"NO APLICA")))),"")</f>
        <v/>
      </c>
      <c r="R75" s="240" t="str">
        <f t="shared" si="105"/>
        <v/>
      </c>
      <c r="S75" s="241">
        <f t="shared" si="106"/>
        <v>0</v>
      </c>
      <c r="T75" s="234">
        <f t="shared" si="167"/>
        <v>0</v>
      </c>
      <c r="U75" s="234">
        <f t="shared" si="107"/>
        <v>0</v>
      </c>
      <c r="V75" s="234">
        <f t="shared" si="168"/>
        <v>0</v>
      </c>
      <c r="W75" s="242">
        <f t="shared" si="169"/>
        <v>0</v>
      </c>
      <c r="Y75" s="234">
        <f t="shared" si="170"/>
        <v>63</v>
      </c>
      <c r="Z75" s="235" t="str">
        <f t="shared" si="108"/>
        <v/>
      </c>
      <c r="AA75" s="236" t="str">
        <f>IFERROR(+VLOOKUP(Z75,'Referencia Parámetros'!$A$2:$B$18,2),"")</f>
        <v/>
      </c>
      <c r="AB75" s="1"/>
      <c r="AC75" s="1"/>
      <c r="AD75" s="136" t="str">
        <f t="shared" si="237"/>
        <v>Completar</v>
      </c>
      <c r="AE75" s="134"/>
      <c r="AF75" s="134"/>
      <c r="AG75" s="134"/>
      <c r="AH75" s="136" t="str">
        <f t="shared" si="238"/>
        <v>Completar</v>
      </c>
      <c r="AI75" s="137" t="str">
        <f t="shared" si="239"/>
        <v>Completar</v>
      </c>
      <c r="AJ75" s="137" t="str">
        <f t="shared" si="240"/>
        <v>Completar</v>
      </c>
      <c r="AK75" s="135"/>
      <c r="AL75" s="136" t="str">
        <f t="shared" si="241"/>
        <v>Completar</v>
      </c>
      <c r="AM75" s="237">
        <f t="shared" si="171"/>
        <v>0</v>
      </c>
      <c r="AN75" s="238">
        <f t="shared" si="172"/>
        <v>0</v>
      </c>
      <c r="AO75" s="239" t="str">
        <f>IFERROR(IF(AN75&gt;20*AA75,'Referencia Parámetros'!$D$20,IF(AN75&gt;10*AA75,'Referencia Parámetros'!$D$21,IF(AN75&gt;5*AA75,'Referencia Parámetros'!$D$22, IF(AN75&gt;1,'Referencia Parámetros'!$D$23,"NO APLICA")))),"")</f>
        <v/>
      </c>
      <c r="AP75" s="240" t="str">
        <f t="shared" si="110"/>
        <v/>
      </c>
      <c r="AQ75" s="241">
        <f t="shared" si="111"/>
        <v>0</v>
      </c>
      <c r="AR75" s="234">
        <f t="shared" si="173"/>
        <v>0</v>
      </c>
      <c r="AS75" s="234">
        <f t="shared" si="112"/>
        <v>0</v>
      </c>
      <c r="AT75" s="234">
        <f t="shared" si="174"/>
        <v>0</v>
      </c>
      <c r="AU75" s="242">
        <f t="shared" si="175"/>
        <v>0</v>
      </c>
      <c r="AW75" s="234">
        <f t="shared" si="176"/>
        <v>63</v>
      </c>
      <c r="AX75" s="235" t="str">
        <f t="shared" si="113"/>
        <v/>
      </c>
      <c r="AY75" s="236" t="str">
        <f>IFERROR(+VLOOKUP(AX75,'Referencia Parámetros'!$A$2:$B$18,2),"")</f>
        <v/>
      </c>
      <c r="AZ75" s="1"/>
      <c r="BA75" s="1"/>
      <c r="BB75" s="136" t="str">
        <f t="shared" si="242"/>
        <v>Completar</v>
      </c>
      <c r="BC75" s="134"/>
      <c r="BD75" s="134"/>
      <c r="BE75" s="134"/>
      <c r="BF75" s="136" t="str">
        <f t="shared" si="243"/>
        <v>Completar</v>
      </c>
      <c r="BG75" s="137" t="str">
        <f t="shared" si="244"/>
        <v>Completar</v>
      </c>
      <c r="BH75" s="137" t="str">
        <f t="shared" si="245"/>
        <v>Completar</v>
      </c>
      <c r="BI75" s="135"/>
      <c r="BJ75" s="136" t="str">
        <f t="shared" si="246"/>
        <v>Completar</v>
      </c>
      <c r="BK75" s="237">
        <f t="shared" si="177"/>
        <v>0</v>
      </c>
      <c r="BL75" s="238">
        <f t="shared" si="178"/>
        <v>0</v>
      </c>
      <c r="BM75" s="239" t="str">
        <f>IFERROR(IF(BL75&gt;20*AY75,'Referencia Parámetros'!$D$20,IF(BL75&gt;10*AY75,'Referencia Parámetros'!$D$21,IF(BL75&gt;5*AY75,'Referencia Parámetros'!$D$22, IF(BL75&gt;1,'Referencia Parámetros'!$D$23,"NO APLICA")))),"")</f>
        <v/>
      </c>
      <c r="BN75" s="240" t="str">
        <f t="shared" si="115"/>
        <v/>
      </c>
      <c r="BO75" s="241">
        <f t="shared" si="116"/>
        <v>0</v>
      </c>
      <c r="BP75" s="234">
        <f t="shared" si="179"/>
        <v>0</v>
      </c>
      <c r="BQ75" s="234">
        <f t="shared" si="117"/>
        <v>0</v>
      </c>
      <c r="BR75" s="234">
        <f t="shared" si="180"/>
        <v>0</v>
      </c>
      <c r="BS75" s="242">
        <f t="shared" si="181"/>
        <v>0</v>
      </c>
      <c r="BU75" s="234">
        <f t="shared" si="182"/>
        <v>63</v>
      </c>
      <c r="BV75" s="235" t="str">
        <f t="shared" si="118"/>
        <v/>
      </c>
      <c r="BW75" s="236" t="str">
        <f>IFERROR(+VLOOKUP(BV75,'Referencia Parámetros'!$A$2:$B$18,2),"")</f>
        <v/>
      </c>
      <c r="BX75" s="1"/>
      <c r="BY75" s="1"/>
      <c r="BZ75" s="136" t="str">
        <f t="shared" si="247"/>
        <v>Completar</v>
      </c>
      <c r="CA75" s="134"/>
      <c r="CB75" s="134"/>
      <c r="CC75" s="134"/>
      <c r="CD75" s="136" t="str">
        <f t="shared" si="248"/>
        <v>Completar</v>
      </c>
      <c r="CE75" s="137" t="str">
        <f t="shared" si="249"/>
        <v>Completar</v>
      </c>
      <c r="CF75" s="137" t="str">
        <f t="shared" si="250"/>
        <v>Completar</v>
      </c>
      <c r="CG75" s="135"/>
      <c r="CH75" s="136" t="str">
        <f t="shared" si="251"/>
        <v>Completar</v>
      </c>
      <c r="CI75" s="237">
        <f t="shared" si="183"/>
        <v>0</v>
      </c>
      <c r="CJ75" s="238">
        <f t="shared" si="184"/>
        <v>0</v>
      </c>
      <c r="CK75" s="239" t="str">
        <f>IFERROR(IF(CJ75&gt;20*BW75,'Referencia Parámetros'!$D$20,IF(CJ75&gt;10*BW75,'Referencia Parámetros'!$D$21,IF(CJ75&gt;5*BW75,'Referencia Parámetros'!$D$22, IF(CJ75&gt;1,'Referencia Parámetros'!$D$23,"NO APLICA")))),"")</f>
        <v/>
      </c>
      <c r="CL75" s="240" t="str">
        <f t="shared" si="120"/>
        <v/>
      </c>
      <c r="CM75" s="241">
        <f t="shared" si="121"/>
        <v>0</v>
      </c>
      <c r="CN75" s="234">
        <f t="shared" si="185"/>
        <v>0</v>
      </c>
      <c r="CO75" s="234">
        <f t="shared" si="122"/>
        <v>0</v>
      </c>
      <c r="CP75" s="234">
        <f t="shared" si="186"/>
        <v>0</v>
      </c>
      <c r="CQ75" s="242">
        <f t="shared" si="187"/>
        <v>0</v>
      </c>
      <c r="CS75" s="234">
        <f t="shared" si="188"/>
        <v>63</v>
      </c>
      <c r="CT75" s="235" t="str">
        <f t="shared" si="123"/>
        <v/>
      </c>
      <c r="CU75" s="236" t="str">
        <f>IFERROR(+VLOOKUP(CT75,'Referencia Parámetros'!$A$2:$B$18,2),"")</f>
        <v/>
      </c>
      <c r="CV75" s="1"/>
      <c r="CW75" s="1"/>
      <c r="CX75" s="136" t="str">
        <f t="shared" si="252"/>
        <v>Completar</v>
      </c>
      <c r="CY75" s="134"/>
      <c r="CZ75" s="134"/>
      <c r="DA75" s="134"/>
      <c r="DB75" s="136" t="str">
        <f t="shared" si="253"/>
        <v>Completar</v>
      </c>
      <c r="DC75" s="137" t="str">
        <f t="shared" si="254"/>
        <v>Completar</v>
      </c>
      <c r="DD75" s="137" t="str">
        <f t="shared" si="255"/>
        <v>Completar</v>
      </c>
      <c r="DE75" s="135"/>
      <c r="DF75" s="136" t="str">
        <f t="shared" si="256"/>
        <v>Completar</v>
      </c>
      <c r="DG75" s="237">
        <f t="shared" si="189"/>
        <v>0</v>
      </c>
      <c r="DH75" s="238">
        <f t="shared" si="190"/>
        <v>0</v>
      </c>
      <c r="DI75" s="239" t="str">
        <f>IFERROR(IF(DH75&gt;20*CU75,'Referencia Parámetros'!$D$20,IF(DH75&gt;10*CU75,'Referencia Parámetros'!$D$21,IF(DH75&gt;5*CU75,'Referencia Parámetros'!$D$22, IF(DH75&gt;1,'Referencia Parámetros'!$D$23,"NO APLICA")))),"")</f>
        <v/>
      </c>
      <c r="DJ75" s="240" t="str">
        <f t="shared" si="125"/>
        <v/>
      </c>
      <c r="DK75" s="241">
        <f t="shared" si="126"/>
        <v>0</v>
      </c>
      <c r="DL75" s="234">
        <f t="shared" si="191"/>
        <v>0</v>
      </c>
      <c r="DM75" s="234">
        <f t="shared" si="127"/>
        <v>0</v>
      </c>
      <c r="DN75" s="234">
        <f t="shared" si="192"/>
        <v>0</v>
      </c>
      <c r="DO75" s="242">
        <f t="shared" si="193"/>
        <v>0</v>
      </c>
      <c r="DQ75" s="234">
        <f t="shared" si="194"/>
        <v>63</v>
      </c>
      <c r="DR75" s="235" t="str">
        <f t="shared" si="128"/>
        <v/>
      </c>
      <c r="DS75" s="236" t="str">
        <f>IFERROR(+VLOOKUP(DR75,'Referencia Parámetros'!$A$2:$B$18,2),"")</f>
        <v/>
      </c>
      <c r="DT75" s="1"/>
      <c r="DU75" s="1"/>
      <c r="DV75" s="136" t="str">
        <f t="shared" si="257"/>
        <v>Completar</v>
      </c>
      <c r="DW75" s="134"/>
      <c r="DX75" s="134"/>
      <c r="DY75" s="134"/>
      <c r="DZ75" s="136" t="str">
        <f t="shared" si="258"/>
        <v>Completar</v>
      </c>
      <c r="EA75" s="137" t="str">
        <f t="shared" si="259"/>
        <v>Completar</v>
      </c>
      <c r="EB75" s="137" t="str">
        <f t="shared" si="260"/>
        <v>Completar</v>
      </c>
      <c r="EC75" s="135"/>
      <c r="ED75" s="136" t="str">
        <f t="shared" si="261"/>
        <v>Completar</v>
      </c>
      <c r="EE75" s="237">
        <f t="shared" si="195"/>
        <v>0</v>
      </c>
      <c r="EF75" s="238">
        <f t="shared" si="196"/>
        <v>0</v>
      </c>
      <c r="EG75" s="239" t="str">
        <f>IFERROR(IF(EF75&gt;20*DS75,'Referencia Parámetros'!$D$20,IF(EF75&gt;10*DS75,'Referencia Parámetros'!$D$21,IF(EF75&gt;5*DS75,'Referencia Parámetros'!$D$22, IF(EF75&gt;1,'Referencia Parámetros'!$D$23,"NO APLICA")))),"")</f>
        <v/>
      </c>
      <c r="EH75" s="240" t="str">
        <f t="shared" si="130"/>
        <v/>
      </c>
      <c r="EI75" s="241">
        <f t="shared" si="131"/>
        <v>0</v>
      </c>
      <c r="EJ75" s="234">
        <f t="shared" si="197"/>
        <v>0</v>
      </c>
      <c r="EK75" s="234">
        <f t="shared" si="132"/>
        <v>0</v>
      </c>
      <c r="EL75" s="234">
        <f t="shared" si="198"/>
        <v>0</v>
      </c>
      <c r="EM75" s="242">
        <f t="shared" si="199"/>
        <v>0</v>
      </c>
      <c r="EO75" s="234">
        <f t="shared" si="200"/>
        <v>63</v>
      </c>
      <c r="EP75" s="235" t="str">
        <f t="shared" si="133"/>
        <v/>
      </c>
      <c r="EQ75" s="236" t="str">
        <f>IFERROR(+VLOOKUP(EP75,'Referencia Parámetros'!$A$2:$B$18,2),"")</f>
        <v/>
      </c>
      <c r="ER75" s="1"/>
      <c r="ES75" s="1"/>
      <c r="ET75" s="136" t="str">
        <f t="shared" si="262"/>
        <v>Completar</v>
      </c>
      <c r="EU75" s="134"/>
      <c r="EV75" s="134"/>
      <c r="EW75" s="134"/>
      <c r="EX75" s="136" t="str">
        <f t="shared" si="263"/>
        <v>Completar</v>
      </c>
      <c r="EY75" s="137" t="str">
        <f t="shared" si="264"/>
        <v>Completar</v>
      </c>
      <c r="EZ75" s="137" t="str">
        <f t="shared" si="265"/>
        <v>Completar</v>
      </c>
      <c r="FA75" s="135"/>
      <c r="FB75" s="136" t="str">
        <f t="shared" si="266"/>
        <v>Completar</v>
      </c>
      <c r="FC75" s="237">
        <f t="shared" si="201"/>
        <v>0</v>
      </c>
      <c r="FD75" s="238">
        <f t="shared" si="202"/>
        <v>0</v>
      </c>
      <c r="FE75" s="239" t="str">
        <f>IFERROR(IF(FD75&gt;20*EQ75,'Referencia Parámetros'!$D$20,IF(FD75&gt;10*EQ75,'Referencia Parámetros'!$D$21,IF(FD75&gt;5*EQ75,'Referencia Parámetros'!$D$22, IF(FD75&gt;1,'Referencia Parámetros'!$D$23,"NO APLICA")))),"")</f>
        <v/>
      </c>
      <c r="FF75" s="240" t="str">
        <f t="shared" si="135"/>
        <v/>
      </c>
      <c r="FG75" s="241">
        <f t="shared" si="136"/>
        <v>0</v>
      </c>
      <c r="FH75" s="234">
        <f t="shared" si="203"/>
        <v>0</v>
      </c>
      <c r="FI75" s="234">
        <f t="shared" si="137"/>
        <v>0</v>
      </c>
      <c r="FJ75" s="234">
        <f t="shared" si="204"/>
        <v>0</v>
      </c>
      <c r="FK75" s="242">
        <f t="shared" si="205"/>
        <v>0</v>
      </c>
      <c r="FM75" s="234">
        <f t="shared" si="206"/>
        <v>63</v>
      </c>
      <c r="FN75" s="235" t="str">
        <f t="shared" si="138"/>
        <v/>
      </c>
      <c r="FO75" s="236" t="str">
        <f>IFERROR(+VLOOKUP(FN75,'Referencia Parámetros'!$A$2:$B$18,2),"")</f>
        <v/>
      </c>
      <c r="FP75" s="1"/>
      <c r="FQ75" s="1"/>
      <c r="FR75" s="136" t="str">
        <f t="shared" si="267"/>
        <v>Completar</v>
      </c>
      <c r="FS75" s="134"/>
      <c r="FT75" s="134"/>
      <c r="FU75" s="134"/>
      <c r="FV75" s="136" t="str">
        <f t="shared" si="268"/>
        <v>Completar</v>
      </c>
      <c r="FW75" s="137" t="str">
        <f t="shared" si="269"/>
        <v>Completar</v>
      </c>
      <c r="FX75" s="137" t="str">
        <f t="shared" si="270"/>
        <v>Completar</v>
      </c>
      <c r="FY75" s="135"/>
      <c r="FZ75" s="136" t="str">
        <f t="shared" si="271"/>
        <v>Completar</v>
      </c>
      <c r="GA75" s="237">
        <f t="shared" si="207"/>
        <v>0</v>
      </c>
      <c r="GB75" s="238">
        <f t="shared" si="208"/>
        <v>0</v>
      </c>
      <c r="GC75" s="239" t="e">
        <f>IF(GB75&gt;20*FO75,'Referencia Parámetros'!$D$20,IF(GB75&gt;10*FO75,'Referencia Parámetros'!$D$21,IF(GB75&gt;5*FO75,'Referencia Parámetros'!$D$22, IF(GB75&gt;1,'Referencia Parámetros'!$D$23,"NO APLICA"))))</f>
        <v>#VALUE!</v>
      </c>
      <c r="GD75" s="240" t="e">
        <f t="shared" si="209"/>
        <v>#VALUE!</v>
      </c>
      <c r="GE75" s="241">
        <f t="shared" si="141"/>
        <v>0</v>
      </c>
      <c r="GF75" s="234">
        <f t="shared" si="210"/>
        <v>0</v>
      </c>
      <c r="GG75" s="234">
        <f t="shared" si="142"/>
        <v>0</v>
      </c>
      <c r="GH75" s="234">
        <f t="shared" si="211"/>
        <v>0</v>
      </c>
      <c r="GI75" s="242">
        <f t="shared" si="212"/>
        <v>0</v>
      </c>
      <c r="GK75" s="234">
        <f t="shared" si="213"/>
        <v>63</v>
      </c>
      <c r="GL75" s="235" t="str">
        <f t="shared" si="143"/>
        <v/>
      </c>
      <c r="GM75" s="236" t="str">
        <f>IFERROR(+VLOOKUP(GL75,'Referencia Parámetros'!$A$2:$B$18,2),"")</f>
        <v/>
      </c>
      <c r="GN75" s="1"/>
      <c r="GO75" s="1"/>
      <c r="GP75" s="136" t="str">
        <f t="shared" si="272"/>
        <v>Completar</v>
      </c>
      <c r="GQ75" s="134"/>
      <c r="GR75" s="134"/>
      <c r="GS75" s="134"/>
      <c r="GT75" s="136" t="str">
        <f t="shared" si="273"/>
        <v>Completar</v>
      </c>
      <c r="GU75" s="137" t="str">
        <f t="shared" si="274"/>
        <v>Completar</v>
      </c>
      <c r="GV75" s="137" t="str">
        <f t="shared" si="275"/>
        <v>Completar</v>
      </c>
      <c r="GW75" s="135"/>
      <c r="GX75" s="136" t="str">
        <f t="shared" si="276"/>
        <v>Completar</v>
      </c>
      <c r="GY75" s="237">
        <f t="shared" si="214"/>
        <v>0</v>
      </c>
      <c r="GZ75" s="238">
        <f t="shared" si="215"/>
        <v>0</v>
      </c>
      <c r="HA75" s="239" t="str">
        <f>IFERROR(IF(GZ75&gt;20*GM75,'Referencia Parámetros'!$D$20,IF(GZ75&gt;10*GM75,'Referencia Parámetros'!$D$21,IF(GZ75&gt;5*GM75,'Referencia Parámetros'!$D$22, IF(GZ75&gt;1,'Referencia Parámetros'!$D$23,"NO APLICA")))),"")</f>
        <v/>
      </c>
      <c r="HB75" s="240" t="str">
        <f t="shared" si="145"/>
        <v/>
      </c>
      <c r="HC75" s="241">
        <f t="shared" si="146"/>
        <v>0</v>
      </c>
      <c r="HD75" s="234">
        <f t="shared" si="216"/>
        <v>0</v>
      </c>
      <c r="HE75" s="234">
        <f t="shared" si="147"/>
        <v>0</v>
      </c>
      <c r="HF75" s="234">
        <f t="shared" si="217"/>
        <v>0</v>
      </c>
      <c r="HG75" s="242">
        <f t="shared" si="218"/>
        <v>0</v>
      </c>
      <c r="HI75" s="234">
        <f t="shared" si="219"/>
        <v>63</v>
      </c>
      <c r="HJ75" s="235" t="str">
        <f t="shared" si="148"/>
        <v/>
      </c>
      <c r="HK75" s="236" t="str">
        <f>IFERROR(+VLOOKUP(HJ75,'Referencia Parámetros'!$A$2:$B$18,2),"")</f>
        <v/>
      </c>
      <c r="HL75" s="1"/>
      <c r="HM75" s="1"/>
      <c r="HN75" s="136" t="str">
        <f t="shared" si="277"/>
        <v>Completar</v>
      </c>
      <c r="HO75" s="134"/>
      <c r="HP75" s="134"/>
      <c r="HQ75" s="134"/>
      <c r="HR75" s="136" t="str">
        <f t="shared" si="278"/>
        <v>Completar</v>
      </c>
      <c r="HS75" s="137" t="str">
        <f t="shared" si="279"/>
        <v>Completar</v>
      </c>
      <c r="HT75" s="137" t="str">
        <f t="shared" si="280"/>
        <v>Completar</v>
      </c>
      <c r="HU75" s="135"/>
      <c r="HV75" s="136" t="str">
        <f t="shared" si="281"/>
        <v>Completar</v>
      </c>
      <c r="HW75" s="237">
        <f t="shared" si="220"/>
        <v>0</v>
      </c>
      <c r="HX75" s="238">
        <f t="shared" si="221"/>
        <v>0</v>
      </c>
      <c r="HY75" s="239" t="str">
        <f>IFERROR(IF(HX75&gt;20*HK75,'Referencia Parámetros'!$D$20,IF(HX75&gt;10*HK75,'Referencia Parámetros'!$D$21,IF(HX75&gt;5*HK75,'Referencia Parámetros'!$D$22, IF(HX75&gt;1,'Referencia Parámetros'!$D$23,"NO APLICA")))),"")</f>
        <v/>
      </c>
      <c r="HZ75" s="240" t="str">
        <f t="shared" si="150"/>
        <v/>
      </c>
      <c r="IA75" s="241">
        <f t="shared" si="151"/>
        <v>0</v>
      </c>
      <c r="IB75" s="234">
        <f t="shared" si="222"/>
        <v>0</v>
      </c>
      <c r="IC75" s="234">
        <f t="shared" si="152"/>
        <v>0</v>
      </c>
      <c r="ID75" s="234">
        <f t="shared" si="223"/>
        <v>0</v>
      </c>
      <c r="IE75" s="242">
        <f t="shared" si="224"/>
        <v>0</v>
      </c>
      <c r="IG75" s="234">
        <f t="shared" si="225"/>
        <v>63</v>
      </c>
      <c r="IH75" s="235" t="str">
        <f t="shared" si="153"/>
        <v/>
      </c>
      <c r="II75" s="236" t="str">
        <f>IFERROR(+VLOOKUP(IH75,'Referencia Parámetros'!$A$2:$B$18,2),"")</f>
        <v/>
      </c>
      <c r="IJ75" s="1"/>
      <c r="IK75" s="1"/>
      <c r="IL75" s="136" t="str">
        <f t="shared" si="282"/>
        <v>Completar</v>
      </c>
      <c r="IM75" s="134"/>
      <c r="IN75" s="134"/>
      <c r="IO75" s="134"/>
      <c r="IP75" s="136" t="str">
        <f t="shared" si="283"/>
        <v>Completar</v>
      </c>
      <c r="IQ75" s="137" t="str">
        <f t="shared" si="284"/>
        <v>Completar</v>
      </c>
      <c r="IR75" s="137" t="str">
        <f t="shared" si="285"/>
        <v>Completar</v>
      </c>
      <c r="IS75" s="135"/>
      <c r="IT75" s="136" t="str">
        <f t="shared" si="286"/>
        <v>Completar</v>
      </c>
      <c r="IU75" s="237">
        <f t="shared" si="226"/>
        <v>0</v>
      </c>
      <c r="IV75" s="238">
        <f t="shared" si="227"/>
        <v>0</v>
      </c>
      <c r="IW75" s="239" t="str">
        <f>IFERROR(IF(IV75&gt;20*II75,'Referencia Parámetros'!$D$20,IF(IV75&gt;10*II75,'Referencia Parámetros'!$D$21,IF(IV75&gt;5*II75,'Referencia Parámetros'!$D$22, IF(IV75&gt;1,'Referencia Parámetros'!$D$23,"NO APLICA")))),"")</f>
        <v/>
      </c>
      <c r="IX75" s="240" t="str">
        <f t="shared" si="155"/>
        <v/>
      </c>
      <c r="IY75" s="241">
        <f t="shared" si="156"/>
        <v>0</v>
      </c>
      <c r="IZ75" s="234">
        <f t="shared" si="228"/>
        <v>0</v>
      </c>
      <c r="JA75" s="234">
        <f t="shared" si="157"/>
        <v>0</v>
      </c>
      <c r="JB75" s="234">
        <f t="shared" si="229"/>
        <v>0</v>
      </c>
      <c r="JC75" s="242">
        <f t="shared" si="230"/>
        <v>0</v>
      </c>
      <c r="JD75" s="198"/>
      <c r="JE75" s="234">
        <f t="shared" si="231"/>
        <v>63</v>
      </c>
      <c r="JF75" s="235" t="str">
        <f t="shared" si="158"/>
        <v/>
      </c>
      <c r="JG75" s="236" t="str">
        <f>IFERROR(+VLOOKUP(JF75,'Referencia Parámetros'!$A$2:$B$18,2),"")</f>
        <v/>
      </c>
      <c r="JH75" s="1"/>
      <c r="JI75" s="1"/>
      <c r="JJ75" s="136" t="str">
        <f t="shared" si="287"/>
        <v>Completar</v>
      </c>
      <c r="JK75" s="134"/>
      <c r="JL75" s="134"/>
      <c r="JM75" s="134"/>
      <c r="JN75" s="136" t="str">
        <f t="shared" si="288"/>
        <v>Completar</v>
      </c>
      <c r="JO75" s="137" t="str">
        <f t="shared" si="289"/>
        <v>Completar</v>
      </c>
      <c r="JP75" s="137" t="str">
        <f t="shared" si="290"/>
        <v>Completar</v>
      </c>
      <c r="JQ75" s="135"/>
      <c r="JR75" s="136" t="str">
        <f t="shared" si="291"/>
        <v>Completar</v>
      </c>
      <c r="JS75" s="237">
        <f t="shared" si="232"/>
        <v>0</v>
      </c>
      <c r="JT75" s="238">
        <f t="shared" si="233"/>
        <v>0</v>
      </c>
      <c r="JU75" s="239" t="str">
        <f>IFERROR(IF(JT75&gt;20*JG75,'Referencia Parámetros'!$D$20,IF(JT75&gt;10*JG75,'Referencia Parámetros'!$D$21,IF(JT75&gt;5*JG75,'Referencia Parámetros'!$D$22, IF(JT75&gt;1,'Referencia Parámetros'!$D$23,"NO APLICA")))),"")</f>
        <v/>
      </c>
      <c r="JV75" s="240" t="str">
        <f t="shared" si="160"/>
        <v/>
      </c>
      <c r="JW75" s="241">
        <f t="shared" si="161"/>
        <v>0</v>
      </c>
      <c r="JX75" s="234">
        <f t="shared" si="234"/>
        <v>0</v>
      </c>
      <c r="JY75" s="234">
        <f t="shared" si="162"/>
        <v>0</v>
      </c>
      <c r="JZ75" s="234">
        <f t="shared" si="235"/>
        <v>0</v>
      </c>
      <c r="KA75" s="242">
        <f t="shared" si="236"/>
        <v>0</v>
      </c>
      <c r="LN75" s="244">
        <v>2</v>
      </c>
    </row>
    <row r="76" spans="1:326" x14ac:dyDescent="0.25">
      <c r="A76" s="234">
        <f t="shared" si="163"/>
        <v>64</v>
      </c>
      <c r="B76" s="235" t="str">
        <f t="shared" si="164"/>
        <v/>
      </c>
      <c r="C76" s="236" t="str">
        <f>+IFERROR(VLOOKUP(B76,'Referencia Parámetros'!$A$2:$B$18,2),"")</f>
        <v/>
      </c>
      <c r="D76" s="1"/>
      <c r="E76" s="1"/>
      <c r="F76" s="136" t="str">
        <f>IFERROR(+VLOOKUP(D76,'Año 2'!JH$13:JJ$112,3,FALSE),"Completar")</f>
        <v>Completar</v>
      </c>
      <c r="G76" s="134"/>
      <c r="H76" s="134"/>
      <c r="I76" s="134"/>
      <c r="J76" s="136" t="str">
        <f>+IFERROR(VLOOKUP(D76,'Año 2'!JH$13:JR$112,7,0),"Completar")</f>
        <v>Completar</v>
      </c>
      <c r="K76" s="137" t="str">
        <f>IFERROR(VLOOKUP(D76,'Año 2'!JH$13:JR$112,8,FALSE),"Completar")</f>
        <v>Completar</v>
      </c>
      <c r="L76" s="137" t="str">
        <f>IFERROR(VLOOKUP(D76,'Año 2'!JH$13:JR$112,9,FALSE),"Completar")</f>
        <v>Completar</v>
      </c>
      <c r="M76" s="135"/>
      <c r="N76" s="136" t="str">
        <f>IFERROR(VLOOKUP(D76,'Año 2'!JH$13:JR$112,11,FALSE),"Completar")</f>
        <v>Completar</v>
      </c>
      <c r="O76" s="237">
        <f t="shared" si="165"/>
        <v>0</v>
      </c>
      <c r="P76" s="238">
        <f t="shared" si="166"/>
        <v>0</v>
      </c>
      <c r="Q76" s="239" t="str">
        <f>IFERROR(IF(P76&gt;20*C76,'Referencia Parámetros'!$D$20,IF(P76&gt;10*C76,'Referencia Parámetros'!$D$21,IF(P76&gt;5*C76,'Referencia Parámetros'!$D$22, IF(P76&gt;1,'Referencia Parámetros'!$D$23,"NO APLICA")))),"")</f>
        <v/>
      </c>
      <c r="R76" s="240" t="str">
        <f t="shared" si="105"/>
        <v/>
      </c>
      <c r="S76" s="241">
        <f t="shared" si="106"/>
        <v>0</v>
      </c>
      <c r="T76" s="234">
        <f t="shared" si="167"/>
        <v>0</v>
      </c>
      <c r="U76" s="234">
        <f t="shared" si="107"/>
        <v>0</v>
      </c>
      <c r="V76" s="234">
        <f t="shared" si="168"/>
        <v>0</v>
      </c>
      <c r="W76" s="242">
        <f t="shared" si="169"/>
        <v>0</v>
      </c>
      <c r="Y76" s="234">
        <f t="shared" si="170"/>
        <v>64</v>
      </c>
      <c r="Z76" s="235" t="str">
        <f t="shared" si="108"/>
        <v/>
      </c>
      <c r="AA76" s="236" t="str">
        <f>IFERROR(+VLOOKUP(Z76,'Referencia Parámetros'!$A$2:$B$18,2),"")</f>
        <v/>
      </c>
      <c r="AB76" s="1"/>
      <c r="AC76" s="1"/>
      <c r="AD76" s="136" t="str">
        <f t="shared" si="237"/>
        <v>Completar</v>
      </c>
      <c r="AE76" s="134"/>
      <c r="AF76" s="134"/>
      <c r="AG76" s="134"/>
      <c r="AH76" s="136" t="str">
        <f t="shared" si="238"/>
        <v>Completar</v>
      </c>
      <c r="AI76" s="137" t="str">
        <f t="shared" si="239"/>
        <v>Completar</v>
      </c>
      <c r="AJ76" s="137" t="str">
        <f t="shared" si="240"/>
        <v>Completar</v>
      </c>
      <c r="AK76" s="135"/>
      <c r="AL76" s="136" t="str">
        <f t="shared" si="241"/>
        <v>Completar</v>
      </c>
      <c r="AM76" s="237">
        <f t="shared" si="171"/>
        <v>0</v>
      </c>
      <c r="AN76" s="238">
        <f t="shared" si="172"/>
        <v>0</v>
      </c>
      <c r="AO76" s="239" t="str">
        <f>IFERROR(IF(AN76&gt;20*AA76,'Referencia Parámetros'!$D$20,IF(AN76&gt;10*AA76,'Referencia Parámetros'!$D$21,IF(AN76&gt;5*AA76,'Referencia Parámetros'!$D$22, IF(AN76&gt;1,'Referencia Parámetros'!$D$23,"NO APLICA")))),"")</f>
        <v/>
      </c>
      <c r="AP76" s="240" t="str">
        <f t="shared" si="110"/>
        <v/>
      </c>
      <c r="AQ76" s="241">
        <f t="shared" si="111"/>
        <v>0</v>
      </c>
      <c r="AR76" s="234">
        <f t="shared" si="173"/>
        <v>0</v>
      </c>
      <c r="AS76" s="234">
        <f t="shared" si="112"/>
        <v>0</v>
      </c>
      <c r="AT76" s="234">
        <f t="shared" si="174"/>
        <v>0</v>
      </c>
      <c r="AU76" s="242">
        <f t="shared" si="175"/>
        <v>0</v>
      </c>
      <c r="AW76" s="234">
        <f t="shared" si="176"/>
        <v>64</v>
      </c>
      <c r="AX76" s="235" t="str">
        <f t="shared" si="113"/>
        <v/>
      </c>
      <c r="AY76" s="236" t="str">
        <f>IFERROR(+VLOOKUP(AX76,'Referencia Parámetros'!$A$2:$B$18,2),"")</f>
        <v/>
      </c>
      <c r="AZ76" s="1"/>
      <c r="BA76" s="1"/>
      <c r="BB76" s="136" t="str">
        <f t="shared" si="242"/>
        <v>Completar</v>
      </c>
      <c r="BC76" s="134"/>
      <c r="BD76" s="134"/>
      <c r="BE76" s="134"/>
      <c r="BF76" s="136" t="str">
        <f t="shared" si="243"/>
        <v>Completar</v>
      </c>
      <c r="BG76" s="137" t="str">
        <f t="shared" si="244"/>
        <v>Completar</v>
      </c>
      <c r="BH76" s="137" t="str">
        <f t="shared" si="245"/>
        <v>Completar</v>
      </c>
      <c r="BI76" s="135"/>
      <c r="BJ76" s="136" t="str">
        <f t="shared" si="246"/>
        <v>Completar</v>
      </c>
      <c r="BK76" s="237">
        <f t="shared" si="177"/>
        <v>0</v>
      </c>
      <c r="BL76" s="238">
        <f t="shared" si="178"/>
        <v>0</v>
      </c>
      <c r="BM76" s="239" t="str">
        <f>IFERROR(IF(BL76&gt;20*AY76,'Referencia Parámetros'!$D$20,IF(BL76&gt;10*AY76,'Referencia Parámetros'!$D$21,IF(BL76&gt;5*AY76,'Referencia Parámetros'!$D$22, IF(BL76&gt;1,'Referencia Parámetros'!$D$23,"NO APLICA")))),"")</f>
        <v/>
      </c>
      <c r="BN76" s="240" t="str">
        <f t="shared" si="115"/>
        <v/>
      </c>
      <c r="BO76" s="241">
        <f t="shared" si="116"/>
        <v>0</v>
      </c>
      <c r="BP76" s="234">
        <f t="shared" si="179"/>
        <v>0</v>
      </c>
      <c r="BQ76" s="234">
        <f t="shared" si="117"/>
        <v>0</v>
      </c>
      <c r="BR76" s="234">
        <f t="shared" si="180"/>
        <v>0</v>
      </c>
      <c r="BS76" s="242">
        <f t="shared" si="181"/>
        <v>0</v>
      </c>
      <c r="BU76" s="234">
        <f t="shared" si="182"/>
        <v>64</v>
      </c>
      <c r="BV76" s="235" t="str">
        <f t="shared" si="118"/>
        <v/>
      </c>
      <c r="BW76" s="236" t="str">
        <f>IFERROR(+VLOOKUP(BV76,'Referencia Parámetros'!$A$2:$B$18,2),"")</f>
        <v/>
      </c>
      <c r="BX76" s="1"/>
      <c r="BY76" s="1"/>
      <c r="BZ76" s="136" t="str">
        <f t="shared" si="247"/>
        <v>Completar</v>
      </c>
      <c r="CA76" s="134"/>
      <c r="CB76" s="134"/>
      <c r="CC76" s="134"/>
      <c r="CD76" s="136" t="str">
        <f t="shared" si="248"/>
        <v>Completar</v>
      </c>
      <c r="CE76" s="137" t="str">
        <f t="shared" si="249"/>
        <v>Completar</v>
      </c>
      <c r="CF76" s="137" t="str">
        <f t="shared" si="250"/>
        <v>Completar</v>
      </c>
      <c r="CG76" s="135"/>
      <c r="CH76" s="136" t="str">
        <f t="shared" si="251"/>
        <v>Completar</v>
      </c>
      <c r="CI76" s="237">
        <f t="shared" si="183"/>
        <v>0</v>
      </c>
      <c r="CJ76" s="238">
        <f t="shared" si="184"/>
        <v>0</v>
      </c>
      <c r="CK76" s="239" t="str">
        <f>IFERROR(IF(CJ76&gt;20*BW76,'Referencia Parámetros'!$D$20,IF(CJ76&gt;10*BW76,'Referencia Parámetros'!$D$21,IF(CJ76&gt;5*BW76,'Referencia Parámetros'!$D$22, IF(CJ76&gt;1,'Referencia Parámetros'!$D$23,"NO APLICA")))),"")</f>
        <v/>
      </c>
      <c r="CL76" s="240" t="str">
        <f t="shared" si="120"/>
        <v/>
      </c>
      <c r="CM76" s="241">
        <f t="shared" si="121"/>
        <v>0</v>
      </c>
      <c r="CN76" s="234">
        <f t="shared" si="185"/>
        <v>0</v>
      </c>
      <c r="CO76" s="234">
        <f t="shared" si="122"/>
        <v>0</v>
      </c>
      <c r="CP76" s="234">
        <f t="shared" si="186"/>
        <v>0</v>
      </c>
      <c r="CQ76" s="242">
        <f t="shared" si="187"/>
        <v>0</v>
      </c>
      <c r="CS76" s="234">
        <f t="shared" si="188"/>
        <v>64</v>
      </c>
      <c r="CT76" s="235" t="str">
        <f t="shared" si="123"/>
        <v/>
      </c>
      <c r="CU76" s="236" t="str">
        <f>IFERROR(+VLOOKUP(CT76,'Referencia Parámetros'!$A$2:$B$18,2),"")</f>
        <v/>
      </c>
      <c r="CV76" s="1"/>
      <c r="CW76" s="1"/>
      <c r="CX76" s="136" t="str">
        <f t="shared" si="252"/>
        <v>Completar</v>
      </c>
      <c r="CY76" s="134"/>
      <c r="CZ76" s="134"/>
      <c r="DA76" s="134"/>
      <c r="DB76" s="136" t="str">
        <f t="shared" si="253"/>
        <v>Completar</v>
      </c>
      <c r="DC76" s="137" t="str">
        <f t="shared" si="254"/>
        <v>Completar</v>
      </c>
      <c r="DD76" s="137" t="str">
        <f t="shared" si="255"/>
        <v>Completar</v>
      </c>
      <c r="DE76" s="135"/>
      <c r="DF76" s="136" t="str">
        <f t="shared" si="256"/>
        <v>Completar</v>
      </c>
      <c r="DG76" s="237">
        <f t="shared" si="189"/>
        <v>0</v>
      </c>
      <c r="DH76" s="238">
        <f t="shared" si="190"/>
        <v>0</v>
      </c>
      <c r="DI76" s="239" t="str">
        <f>IFERROR(IF(DH76&gt;20*CU76,'Referencia Parámetros'!$D$20,IF(DH76&gt;10*CU76,'Referencia Parámetros'!$D$21,IF(DH76&gt;5*CU76,'Referencia Parámetros'!$D$22, IF(DH76&gt;1,'Referencia Parámetros'!$D$23,"NO APLICA")))),"")</f>
        <v/>
      </c>
      <c r="DJ76" s="240" t="str">
        <f t="shared" si="125"/>
        <v/>
      </c>
      <c r="DK76" s="241">
        <f t="shared" si="126"/>
        <v>0</v>
      </c>
      <c r="DL76" s="234">
        <f t="shared" si="191"/>
        <v>0</v>
      </c>
      <c r="DM76" s="234">
        <f t="shared" si="127"/>
        <v>0</v>
      </c>
      <c r="DN76" s="234">
        <f t="shared" si="192"/>
        <v>0</v>
      </c>
      <c r="DO76" s="242">
        <f t="shared" si="193"/>
        <v>0</v>
      </c>
      <c r="DQ76" s="234">
        <f t="shared" si="194"/>
        <v>64</v>
      </c>
      <c r="DR76" s="235" t="str">
        <f t="shared" si="128"/>
        <v/>
      </c>
      <c r="DS76" s="236" t="str">
        <f>IFERROR(+VLOOKUP(DR76,'Referencia Parámetros'!$A$2:$B$18,2),"")</f>
        <v/>
      </c>
      <c r="DT76" s="1"/>
      <c r="DU76" s="1"/>
      <c r="DV76" s="136" t="str">
        <f t="shared" si="257"/>
        <v>Completar</v>
      </c>
      <c r="DW76" s="134"/>
      <c r="DX76" s="134"/>
      <c r="DY76" s="134"/>
      <c r="DZ76" s="136" t="str">
        <f t="shared" si="258"/>
        <v>Completar</v>
      </c>
      <c r="EA76" s="137" t="str">
        <f t="shared" si="259"/>
        <v>Completar</v>
      </c>
      <c r="EB76" s="137" t="str">
        <f t="shared" si="260"/>
        <v>Completar</v>
      </c>
      <c r="EC76" s="135"/>
      <c r="ED76" s="136" t="str">
        <f t="shared" si="261"/>
        <v>Completar</v>
      </c>
      <c r="EE76" s="237">
        <f t="shared" si="195"/>
        <v>0</v>
      </c>
      <c r="EF76" s="238">
        <f t="shared" si="196"/>
        <v>0</v>
      </c>
      <c r="EG76" s="239" t="str">
        <f>IFERROR(IF(EF76&gt;20*DS76,'Referencia Parámetros'!$D$20,IF(EF76&gt;10*DS76,'Referencia Parámetros'!$D$21,IF(EF76&gt;5*DS76,'Referencia Parámetros'!$D$22, IF(EF76&gt;1,'Referencia Parámetros'!$D$23,"NO APLICA")))),"")</f>
        <v/>
      </c>
      <c r="EH76" s="240" t="str">
        <f t="shared" si="130"/>
        <v/>
      </c>
      <c r="EI76" s="241">
        <f t="shared" si="131"/>
        <v>0</v>
      </c>
      <c r="EJ76" s="234">
        <f t="shared" si="197"/>
        <v>0</v>
      </c>
      <c r="EK76" s="234">
        <f t="shared" si="132"/>
        <v>0</v>
      </c>
      <c r="EL76" s="234">
        <f t="shared" si="198"/>
        <v>0</v>
      </c>
      <c r="EM76" s="242">
        <f t="shared" si="199"/>
        <v>0</v>
      </c>
      <c r="EO76" s="234">
        <f t="shared" si="200"/>
        <v>64</v>
      </c>
      <c r="EP76" s="235" t="str">
        <f t="shared" si="133"/>
        <v/>
      </c>
      <c r="EQ76" s="236" t="str">
        <f>IFERROR(+VLOOKUP(EP76,'Referencia Parámetros'!$A$2:$B$18,2),"")</f>
        <v/>
      </c>
      <c r="ER76" s="1"/>
      <c r="ES76" s="1"/>
      <c r="ET76" s="136" t="str">
        <f t="shared" si="262"/>
        <v>Completar</v>
      </c>
      <c r="EU76" s="134"/>
      <c r="EV76" s="134"/>
      <c r="EW76" s="134"/>
      <c r="EX76" s="136" t="str">
        <f t="shared" si="263"/>
        <v>Completar</v>
      </c>
      <c r="EY76" s="137" t="str">
        <f t="shared" si="264"/>
        <v>Completar</v>
      </c>
      <c r="EZ76" s="137" t="str">
        <f t="shared" si="265"/>
        <v>Completar</v>
      </c>
      <c r="FA76" s="135"/>
      <c r="FB76" s="136" t="str">
        <f t="shared" si="266"/>
        <v>Completar</v>
      </c>
      <c r="FC76" s="237">
        <f t="shared" si="201"/>
        <v>0</v>
      </c>
      <c r="FD76" s="238">
        <f t="shared" si="202"/>
        <v>0</v>
      </c>
      <c r="FE76" s="239" t="str">
        <f>IFERROR(IF(FD76&gt;20*EQ76,'Referencia Parámetros'!$D$20,IF(FD76&gt;10*EQ76,'Referencia Parámetros'!$D$21,IF(FD76&gt;5*EQ76,'Referencia Parámetros'!$D$22, IF(FD76&gt;1,'Referencia Parámetros'!$D$23,"NO APLICA")))),"")</f>
        <v/>
      </c>
      <c r="FF76" s="240" t="str">
        <f t="shared" si="135"/>
        <v/>
      </c>
      <c r="FG76" s="241">
        <f t="shared" si="136"/>
        <v>0</v>
      </c>
      <c r="FH76" s="234">
        <f t="shared" si="203"/>
        <v>0</v>
      </c>
      <c r="FI76" s="234">
        <f t="shared" si="137"/>
        <v>0</v>
      </c>
      <c r="FJ76" s="234">
        <f t="shared" si="204"/>
        <v>0</v>
      </c>
      <c r="FK76" s="242">
        <f t="shared" si="205"/>
        <v>0</v>
      </c>
      <c r="FM76" s="234">
        <f t="shared" si="206"/>
        <v>64</v>
      </c>
      <c r="FN76" s="235" t="str">
        <f t="shared" si="138"/>
        <v/>
      </c>
      <c r="FO76" s="236" t="str">
        <f>IFERROR(+VLOOKUP(FN76,'Referencia Parámetros'!$A$2:$B$18,2),"")</f>
        <v/>
      </c>
      <c r="FP76" s="1"/>
      <c r="FQ76" s="1"/>
      <c r="FR76" s="136" t="str">
        <f t="shared" si="267"/>
        <v>Completar</v>
      </c>
      <c r="FS76" s="134"/>
      <c r="FT76" s="134"/>
      <c r="FU76" s="134"/>
      <c r="FV76" s="136" t="str">
        <f t="shared" si="268"/>
        <v>Completar</v>
      </c>
      <c r="FW76" s="137" t="str">
        <f t="shared" si="269"/>
        <v>Completar</v>
      </c>
      <c r="FX76" s="137" t="str">
        <f t="shared" si="270"/>
        <v>Completar</v>
      </c>
      <c r="FY76" s="135"/>
      <c r="FZ76" s="136" t="str">
        <f t="shared" si="271"/>
        <v>Completar</v>
      </c>
      <c r="GA76" s="237">
        <f t="shared" si="207"/>
        <v>0</v>
      </c>
      <c r="GB76" s="238">
        <f t="shared" si="208"/>
        <v>0</v>
      </c>
      <c r="GC76" s="239" t="e">
        <f>IF(GB76&gt;20*FO76,'Referencia Parámetros'!$D$20,IF(GB76&gt;10*FO76,'Referencia Parámetros'!$D$21,IF(GB76&gt;5*FO76,'Referencia Parámetros'!$D$22, IF(GB76&gt;1,'Referencia Parámetros'!$D$23,"NO APLICA"))))</f>
        <v>#VALUE!</v>
      </c>
      <c r="GD76" s="240" t="e">
        <f t="shared" si="209"/>
        <v>#VALUE!</v>
      </c>
      <c r="GE76" s="241">
        <f t="shared" si="141"/>
        <v>0</v>
      </c>
      <c r="GF76" s="234">
        <f t="shared" si="210"/>
        <v>0</v>
      </c>
      <c r="GG76" s="234">
        <f t="shared" si="142"/>
        <v>0</v>
      </c>
      <c r="GH76" s="234">
        <f t="shared" si="211"/>
        <v>0</v>
      </c>
      <c r="GI76" s="242">
        <f t="shared" si="212"/>
        <v>0</v>
      </c>
      <c r="GK76" s="234">
        <f t="shared" si="213"/>
        <v>64</v>
      </c>
      <c r="GL76" s="235" t="str">
        <f t="shared" si="143"/>
        <v/>
      </c>
      <c r="GM76" s="236" t="str">
        <f>IFERROR(+VLOOKUP(GL76,'Referencia Parámetros'!$A$2:$B$18,2),"")</f>
        <v/>
      </c>
      <c r="GN76" s="1"/>
      <c r="GO76" s="1"/>
      <c r="GP76" s="136" t="str">
        <f t="shared" si="272"/>
        <v>Completar</v>
      </c>
      <c r="GQ76" s="134"/>
      <c r="GR76" s="134"/>
      <c r="GS76" s="134"/>
      <c r="GT76" s="136" t="str">
        <f t="shared" si="273"/>
        <v>Completar</v>
      </c>
      <c r="GU76" s="137" t="str">
        <f t="shared" si="274"/>
        <v>Completar</v>
      </c>
      <c r="GV76" s="137" t="str">
        <f t="shared" si="275"/>
        <v>Completar</v>
      </c>
      <c r="GW76" s="135"/>
      <c r="GX76" s="136" t="str">
        <f t="shared" si="276"/>
        <v>Completar</v>
      </c>
      <c r="GY76" s="237">
        <f t="shared" si="214"/>
        <v>0</v>
      </c>
      <c r="GZ76" s="238">
        <f t="shared" si="215"/>
        <v>0</v>
      </c>
      <c r="HA76" s="239" t="str">
        <f>IFERROR(IF(GZ76&gt;20*GM76,'Referencia Parámetros'!$D$20,IF(GZ76&gt;10*GM76,'Referencia Parámetros'!$D$21,IF(GZ76&gt;5*GM76,'Referencia Parámetros'!$D$22, IF(GZ76&gt;1,'Referencia Parámetros'!$D$23,"NO APLICA")))),"")</f>
        <v/>
      </c>
      <c r="HB76" s="240" t="str">
        <f t="shared" si="145"/>
        <v/>
      </c>
      <c r="HC76" s="241">
        <f t="shared" si="146"/>
        <v>0</v>
      </c>
      <c r="HD76" s="234">
        <f t="shared" si="216"/>
        <v>0</v>
      </c>
      <c r="HE76" s="234">
        <f t="shared" si="147"/>
        <v>0</v>
      </c>
      <c r="HF76" s="234">
        <f t="shared" si="217"/>
        <v>0</v>
      </c>
      <c r="HG76" s="242">
        <f t="shared" si="218"/>
        <v>0</v>
      </c>
      <c r="HI76" s="234">
        <f t="shared" si="219"/>
        <v>64</v>
      </c>
      <c r="HJ76" s="235" t="str">
        <f t="shared" si="148"/>
        <v/>
      </c>
      <c r="HK76" s="236" t="str">
        <f>IFERROR(+VLOOKUP(HJ76,'Referencia Parámetros'!$A$2:$B$18,2),"")</f>
        <v/>
      </c>
      <c r="HL76" s="1"/>
      <c r="HM76" s="1"/>
      <c r="HN76" s="136" t="str">
        <f t="shared" si="277"/>
        <v>Completar</v>
      </c>
      <c r="HO76" s="134"/>
      <c r="HP76" s="134"/>
      <c r="HQ76" s="134"/>
      <c r="HR76" s="136" t="str">
        <f t="shared" si="278"/>
        <v>Completar</v>
      </c>
      <c r="HS76" s="137" t="str">
        <f t="shared" si="279"/>
        <v>Completar</v>
      </c>
      <c r="HT76" s="137" t="str">
        <f t="shared" si="280"/>
        <v>Completar</v>
      </c>
      <c r="HU76" s="135"/>
      <c r="HV76" s="136" t="str">
        <f t="shared" si="281"/>
        <v>Completar</v>
      </c>
      <c r="HW76" s="237">
        <f t="shared" si="220"/>
        <v>0</v>
      </c>
      <c r="HX76" s="238">
        <f t="shared" si="221"/>
        <v>0</v>
      </c>
      <c r="HY76" s="239" t="str">
        <f>IFERROR(IF(HX76&gt;20*HK76,'Referencia Parámetros'!$D$20,IF(HX76&gt;10*HK76,'Referencia Parámetros'!$D$21,IF(HX76&gt;5*HK76,'Referencia Parámetros'!$D$22, IF(HX76&gt;1,'Referencia Parámetros'!$D$23,"NO APLICA")))),"")</f>
        <v/>
      </c>
      <c r="HZ76" s="240" t="str">
        <f t="shared" si="150"/>
        <v/>
      </c>
      <c r="IA76" s="241">
        <f t="shared" si="151"/>
        <v>0</v>
      </c>
      <c r="IB76" s="234">
        <f t="shared" si="222"/>
        <v>0</v>
      </c>
      <c r="IC76" s="234">
        <f t="shared" si="152"/>
        <v>0</v>
      </c>
      <c r="ID76" s="234">
        <f t="shared" si="223"/>
        <v>0</v>
      </c>
      <c r="IE76" s="242">
        <f t="shared" si="224"/>
        <v>0</v>
      </c>
      <c r="IG76" s="234">
        <f t="shared" si="225"/>
        <v>64</v>
      </c>
      <c r="IH76" s="235" t="str">
        <f t="shared" si="153"/>
        <v/>
      </c>
      <c r="II76" s="236" t="str">
        <f>IFERROR(+VLOOKUP(IH76,'Referencia Parámetros'!$A$2:$B$18,2),"")</f>
        <v/>
      </c>
      <c r="IJ76" s="1"/>
      <c r="IK76" s="1"/>
      <c r="IL76" s="136" t="str">
        <f t="shared" si="282"/>
        <v>Completar</v>
      </c>
      <c r="IM76" s="134"/>
      <c r="IN76" s="134"/>
      <c r="IO76" s="134"/>
      <c r="IP76" s="136" t="str">
        <f t="shared" si="283"/>
        <v>Completar</v>
      </c>
      <c r="IQ76" s="137" t="str">
        <f t="shared" si="284"/>
        <v>Completar</v>
      </c>
      <c r="IR76" s="137" t="str">
        <f t="shared" si="285"/>
        <v>Completar</v>
      </c>
      <c r="IS76" s="135"/>
      <c r="IT76" s="136" t="str">
        <f t="shared" si="286"/>
        <v>Completar</v>
      </c>
      <c r="IU76" s="237">
        <f t="shared" si="226"/>
        <v>0</v>
      </c>
      <c r="IV76" s="238">
        <f t="shared" si="227"/>
        <v>0</v>
      </c>
      <c r="IW76" s="239" t="str">
        <f>IFERROR(IF(IV76&gt;20*II76,'Referencia Parámetros'!$D$20,IF(IV76&gt;10*II76,'Referencia Parámetros'!$D$21,IF(IV76&gt;5*II76,'Referencia Parámetros'!$D$22, IF(IV76&gt;1,'Referencia Parámetros'!$D$23,"NO APLICA")))),"")</f>
        <v/>
      </c>
      <c r="IX76" s="240" t="str">
        <f t="shared" si="155"/>
        <v/>
      </c>
      <c r="IY76" s="241">
        <f t="shared" si="156"/>
        <v>0</v>
      </c>
      <c r="IZ76" s="234">
        <f t="shared" si="228"/>
        <v>0</v>
      </c>
      <c r="JA76" s="234">
        <f t="shared" si="157"/>
        <v>0</v>
      </c>
      <c r="JB76" s="234">
        <f t="shared" si="229"/>
        <v>0</v>
      </c>
      <c r="JC76" s="242">
        <f t="shared" si="230"/>
        <v>0</v>
      </c>
      <c r="JD76" s="198"/>
      <c r="JE76" s="234">
        <f t="shared" si="231"/>
        <v>64</v>
      </c>
      <c r="JF76" s="235" t="str">
        <f t="shared" si="158"/>
        <v/>
      </c>
      <c r="JG76" s="236" t="str">
        <f>IFERROR(+VLOOKUP(JF76,'Referencia Parámetros'!$A$2:$B$18,2),"")</f>
        <v/>
      </c>
      <c r="JH76" s="1"/>
      <c r="JI76" s="1"/>
      <c r="JJ76" s="136" t="str">
        <f t="shared" si="287"/>
        <v>Completar</v>
      </c>
      <c r="JK76" s="134"/>
      <c r="JL76" s="134"/>
      <c r="JM76" s="134"/>
      <c r="JN76" s="136" t="str">
        <f t="shared" si="288"/>
        <v>Completar</v>
      </c>
      <c r="JO76" s="137" t="str">
        <f t="shared" si="289"/>
        <v>Completar</v>
      </c>
      <c r="JP76" s="137" t="str">
        <f t="shared" si="290"/>
        <v>Completar</v>
      </c>
      <c r="JQ76" s="135"/>
      <c r="JR76" s="136" t="str">
        <f t="shared" si="291"/>
        <v>Completar</v>
      </c>
      <c r="JS76" s="237">
        <f t="shared" si="232"/>
        <v>0</v>
      </c>
      <c r="JT76" s="238">
        <f t="shared" si="233"/>
        <v>0</v>
      </c>
      <c r="JU76" s="239" t="str">
        <f>IFERROR(IF(JT76&gt;20*JG76,'Referencia Parámetros'!$D$20,IF(JT76&gt;10*JG76,'Referencia Parámetros'!$D$21,IF(JT76&gt;5*JG76,'Referencia Parámetros'!$D$22, IF(JT76&gt;1,'Referencia Parámetros'!$D$23,"NO APLICA")))),"")</f>
        <v/>
      </c>
      <c r="JV76" s="240" t="str">
        <f t="shared" si="160"/>
        <v/>
      </c>
      <c r="JW76" s="241">
        <f t="shared" si="161"/>
        <v>0</v>
      </c>
      <c r="JX76" s="234">
        <f t="shared" si="234"/>
        <v>0</v>
      </c>
      <c r="JY76" s="234">
        <f t="shared" si="162"/>
        <v>0</v>
      </c>
      <c r="JZ76" s="234">
        <f t="shared" si="235"/>
        <v>0</v>
      </c>
      <c r="KA76" s="242">
        <f t="shared" si="236"/>
        <v>0</v>
      </c>
      <c r="LN76" s="244">
        <v>2</v>
      </c>
    </row>
    <row r="77" spans="1:326" x14ac:dyDescent="0.25">
      <c r="A77" s="234">
        <f t="shared" si="163"/>
        <v>65</v>
      </c>
      <c r="B77" s="235" t="str">
        <f t="shared" si="164"/>
        <v/>
      </c>
      <c r="C77" s="236" t="str">
        <f>+IFERROR(VLOOKUP(B77,'Referencia Parámetros'!$A$2:$B$18,2),"")</f>
        <v/>
      </c>
      <c r="D77" s="1"/>
      <c r="E77" s="1"/>
      <c r="F77" s="136" t="str">
        <f>IFERROR(+VLOOKUP(D77,'Año 2'!JH$13:JJ$112,3,FALSE),"Completar")</f>
        <v>Completar</v>
      </c>
      <c r="G77" s="134"/>
      <c r="H77" s="134"/>
      <c r="I77" s="134"/>
      <c r="J77" s="136" t="str">
        <f>+IFERROR(VLOOKUP(D77,'Año 2'!JH$13:JR$112,7,0),"Completar")</f>
        <v>Completar</v>
      </c>
      <c r="K77" s="137" t="str">
        <f>IFERROR(VLOOKUP(D77,'Año 2'!JH$13:JR$112,8,FALSE),"Completar")</f>
        <v>Completar</v>
      </c>
      <c r="L77" s="137" t="str">
        <f>IFERROR(VLOOKUP(D77,'Año 2'!JH$13:JR$112,9,FALSE),"Completar")</f>
        <v>Completar</v>
      </c>
      <c r="M77" s="135"/>
      <c r="N77" s="136" t="str">
        <f>IFERROR(VLOOKUP(D77,'Año 2'!JH$13:JR$112,11,FALSE),"Completar")</f>
        <v>Completar</v>
      </c>
      <c r="O77" s="237">
        <f t="shared" si="165"/>
        <v>0</v>
      </c>
      <c r="P77" s="238">
        <f t="shared" si="166"/>
        <v>0</v>
      </c>
      <c r="Q77" s="239" t="str">
        <f>IFERROR(IF(P77&gt;20*C77,'Referencia Parámetros'!$D$20,IF(P77&gt;10*C77,'Referencia Parámetros'!$D$21,IF(P77&gt;5*C77,'Referencia Parámetros'!$D$22, IF(P77&gt;1,'Referencia Parámetros'!$D$23,"NO APLICA")))),"")</f>
        <v/>
      </c>
      <c r="R77" s="240" t="str">
        <f t="shared" si="105"/>
        <v/>
      </c>
      <c r="S77" s="241">
        <f t="shared" si="106"/>
        <v>0</v>
      </c>
      <c r="T77" s="234">
        <f t="shared" si="167"/>
        <v>0</v>
      </c>
      <c r="U77" s="234">
        <f t="shared" si="107"/>
        <v>0</v>
      </c>
      <c r="V77" s="234">
        <f t="shared" si="168"/>
        <v>0</v>
      </c>
      <c r="W77" s="242">
        <f t="shared" si="169"/>
        <v>0</v>
      </c>
      <c r="Y77" s="234">
        <f t="shared" si="170"/>
        <v>65</v>
      </c>
      <c r="Z77" s="235" t="str">
        <f t="shared" si="108"/>
        <v/>
      </c>
      <c r="AA77" s="236" t="str">
        <f>IFERROR(+VLOOKUP(Z77,'Referencia Parámetros'!$A$2:$B$18,2),"")</f>
        <v/>
      </c>
      <c r="AB77" s="1"/>
      <c r="AC77" s="1"/>
      <c r="AD77" s="136" t="str">
        <f t="shared" ref="AD77:AD112" si="292">IFERROR(+VLOOKUP(AB77,D$13:F$112,3,FALSE),"Completar")</f>
        <v>Completar</v>
      </c>
      <c r="AE77" s="134"/>
      <c r="AF77" s="134"/>
      <c r="AG77" s="134"/>
      <c r="AH77" s="136" t="str">
        <f t="shared" ref="AH77:AH112" si="293">+IFERROR(VLOOKUP(AB77,D$13:J$112,7,0),"Completar")</f>
        <v>Completar</v>
      </c>
      <c r="AI77" s="137" t="str">
        <f t="shared" ref="AI77:AI112" si="294">IFERROR(VLOOKUP(AB77,D$13:M$112,8,FALSE),"Completar")</f>
        <v>Completar</v>
      </c>
      <c r="AJ77" s="137" t="str">
        <f t="shared" ref="AJ77:AJ112" si="295">IFERROR(VLOOKUP(AB77,D$13:M$112,9,FALSE),"Completar")</f>
        <v>Completar</v>
      </c>
      <c r="AK77" s="135"/>
      <c r="AL77" s="136" t="str">
        <f t="shared" ref="AL77:AL112" si="296">IFERROR(VLOOKUP(AB77,D$13:N$112,11,FALSE),"Completar")</f>
        <v>Completar</v>
      </c>
      <c r="AM77" s="237">
        <f t="shared" si="171"/>
        <v>0</v>
      </c>
      <c r="AN77" s="238">
        <f t="shared" si="172"/>
        <v>0</v>
      </c>
      <c r="AO77" s="239" t="str">
        <f>IFERROR(IF(AN77&gt;20*AA77,'Referencia Parámetros'!$D$20,IF(AN77&gt;10*AA77,'Referencia Parámetros'!$D$21,IF(AN77&gt;5*AA77,'Referencia Parámetros'!$D$22, IF(AN77&gt;1,'Referencia Parámetros'!$D$23,"NO APLICA")))),"")</f>
        <v/>
      </c>
      <c r="AP77" s="240" t="str">
        <f t="shared" si="110"/>
        <v/>
      </c>
      <c r="AQ77" s="241">
        <f t="shared" si="111"/>
        <v>0</v>
      </c>
      <c r="AR77" s="234">
        <f t="shared" si="173"/>
        <v>0</v>
      </c>
      <c r="AS77" s="234">
        <f t="shared" si="112"/>
        <v>0</v>
      </c>
      <c r="AT77" s="234">
        <f t="shared" si="174"/>
        <v>0</v>
      </c>
      <c r="AU77" s="242">
        <f t="shared" si="175"/>
        <v>0</v>
      </c>
      <c r="AW77" s="234">
        <f t="shared" si="176"/>
        <v>65</v>
      </c>
      <c r="AX77" s="235" t="str">
        <f t="shared" si="113"/>
        <v/>
      </c>
      <c r="AY77" s="236" t="str">
        <f>IFERROR(+VLOOKUP(AX77,'Referencia Parámetros'!$A$2:$B$18,2),"")</f>
        <v/>
      </c>
      <c r="AZ77" s="1"/>
      <c r="BA77" s="1"/>
      <c r="BB77" s="136" t="str">
        <f t="shared" ref="BB77:BB112" si="297">IFERROR(+VLOOKUP(AZ77,AB$13:AD$112,3,FALSE),"Completar")</f>
        <v>Completar</v>
      </c>
      <c r="BC77" s="134"/>
      <c r="BD77" s="134"/>
      <c r="BE77" s="134"/>
      <c r="BF77" s="136" t="str">
        <f t="shared" ref="BF77:BF112" si="298">+IFERROR(VLOOKUP(AZ77,AB$13:AH$112,7,0),"Completar")</f>
        <v>Completar</v>
      </c>
      <c r="BG77" s="137" t="str">
        <f t="shared" ref="BG77:BG112" si="299">IFERROR(VLOOKUP(AZ77,AB$13:AK$112,8,FALSE),"Completar")</f>
        <v>Completar</v>
      </c>
      <c r="BH77" s="137" t="str">
        <f t="shared" ref="BH77:BH112" si="300">IFERROR(VLOOKUP(AZ77,AB$13:AK$112,9,FALSE),"Completar")</f>
        <v>Completar</v>
      </c>
      <c r="BI77" s="135"/>
      <c r="BJ77" s="136" t="str">
        <f t="shared" ref="BJ77:BJ112" si="301">IFERROR(VLOOKUP(AZ77,AB$13:AL$112,11,FALSE),"Completar")</f>
        <v>Completar</v>
      </c>
      <c r="BK77" s="237">
        <f t="shared" si="177"/>
        <v>0</v>
      </c>
      <c r="BL77" s="238">
        <f t="shared" si="178"/>
        <v>0</v>
      </c>
      <c r="BM77" s="239" t="str">
        <f>IFERROR(IF(BL77&gt;20*AY77,'Referencia Parámetros'!$D$20,IF(BL77&gt;10*AY77,'Referencia Parámetros'!$D$21,IF(BL77&gt;5*AY77,'Referencia Parámetros'!$D$22, IF(BL77&gt;1,'Referencia Parámetros'!$D$23,"NO APLICA")))),"")</f>
        <v/>
      </c>
      <c r="BN77" s="240" t="str">
        <f t="shared" si="115"/>
        <v/>
      </c>
      <c r="BO77" s="241">
        <f t="shared" si="116"/>
        <v>0</v>
      </c>
      <c r="BP77" s="234">
        <f t="shared" si="179"/>
        <v>0</v>
      </c>
      <c r="BQ77" s="234">
        <f t="shared" si="117"/>
        <v>0</v>
      </c>
      <c r="BR77" s="234">
        <f t="shared" si="180"/>
        <v>0</v>
      </c>
      <c r="BS77" s="242">
        <f t="shared" si="181"/>
        <v>0</v>
      </c>
      <c r="BU77" s="234">
        <f t="shared" si="182"/>
        <v>65</v>
      </c>
      <c r="BV77" s="235" t="str">
        <f t="shared" si="118"/>
        <v/>
      </c>
      <c r="BW77" s="236" t="str">
        <f>IFERROR(+VLOOKUP(BV77,'Referencia Parámetros'!$A$2:$B$18,2),"")</f>
        <v/>
      </c>
      <c r="BX77" s="1"/>
      <c r="BY77" s="1"/>
      <c r="BZ77" s="136" t="str">
        <f t="shared" ref="BZ77:BZ112" si="302">IFERROR(+VLOOKUP(BX77,AZ$13:BB$112,3,FALSE),"Completar")</f>
        <v>Completar</v>
      </c>
      <c r="CA77" s="134"/>
      <c r="CB77" s="134"/>
      <c r="CC77" s="134"/>
      <c r="CD77" s="136" t="str">
        <f t="shared" ref="CD77:CD112" si="303">+IFERROR(VLOOKUP(BX77,AZ$13:BF$112,7,0),"Completar")</f>
        <v>Completar</v>
      </c>
      <c r="CE77" s="137" t="str">
        <f t="shared" ref="CE77:CE112" si="304">IFERROR(VLOOKUP(BX77,AZ$13:BI$112,8,FALSE),"Completar")</f>
        <v>Completar</v>
      </c>
      <c r="CF77" s="137" t="str">
        <f t="shared" ref="CF77:CF112" si="305">IFERROR(VLOOKUP(BX77,AZ$13:BI$112,9,FALSE),"Completar")</f>
        <v>Completar</v>
      </c>
      <c r="CG77" s="135"/>
      <c r="CH77" s="136" t="str">
        <f t="shared" ref="CH77:CH112" si="306">IFERROR(VLOOKUP(BX77,AZ$13:BJ$112,11,FALSE),"Completar")</f>
        <v>Completar</v>
      </c>
      <c r="CI77" s="237">
        <f t="shared" si="183"/>
        <v>0</v>
      </c>
      <c r="CJ77" s="238">
        <f t="shared" si="184"/>
        <v>0</v>
      </c>
      <c r="CK77" s="239" t="str">
        <f>IFERROR(IF(CJ77&gt;20*BW77,'Referencia Parámetros'!$D$20,IF(CJ77&gt;10*BW77,'Referencia Parámetros'!$D$21,IF(CJ77&gt;5*BW77,'Referencia Parámetros'!$D$22, IF(CJ77&gt;1,'Referencia Parámetros'!$D$23,"NO APLICA")))),"")</f>
        <v/>
      </c>
      <c r="CL77" s="240" t="str">
        <f t="shared" si="120"/>
        <v/>
      </c>
      <c r="CM77" s="241">
        <f t="shared" si="121"/>
        <v>0</v>
      </c>
      <c r="CN77" s="234">
        <f t="shared" si="185"/>
        <v>0</v>
      </c>
      <c r="CO77" s="234">
        <f t="shared" si="122"/>
        <v>0</v>
      </c>
      <c r="CP77" s="234">
        <f t="shared" si="186"/>
        <v>0</v>
      </c>
      <c r="CQ77" s="242">
        <f t="shared" si="187"/>
        <v>0</v>
      </c>
      <c r="CS77" s="234">
        <f t="shared" si="188"/>
        <v>65</v>
      </c>
      <c r="CT77" s="235" t="str">
        <f t="shared" si="123"/>
        <v/>
      </c>
      <c r="CU77" s="236" t="str">
        <f>IFERROR(+VLOOKUP(CT77,'Referencia Parámetros'!$A$2:$B$18,2),"")</f>
        <v/>
      </c>
      <c r="CV77" s="1"/>
      <c r="CW77" s="1"/>
      <c r="CX77" s="136" t="str">
        <f t="shared" ref="CX77:CX112" si="307">IFERROR(+VLOOKUP(CV77,BX$13:BZ$112,3,FALSE),"Completar")</f>
        <v>Completar</v>
      </c>
      <c r="CY77" s="134"/>
      <c r="CZ77" s="134"/>
      <c r="DA77" s="134"/>
      <c r="DB77" s="136" t="str">
        <f t="shared" ref="DB77:DB112" si="308">+IFERROR(VLOOKUP(CV77,BX$13:CD$112,7,0),"Completar")</f>
        <v>Completar</v>
      </c>
      <c r="DC77" s="137" t="str">
        <f t="shared" ref="DC77:DC112" si="309">IFERROR(VLOOKUP(CV77,BX$13:CG$112,8,FALSE),"Completar")</f>
        <v>Completar</v>
      </c>
      <c r="DD77" s="137" t="str">
        <f t="shared" ref="DD77:DD112" si="310">IFERROR(VLOOKUP(CV77,BX$13:CG$112,9,FALSE),"Completar")</f>
        <v>Completar</v>
      </c>
      <c r="DE77" s="135"/>
      <c r="DF77" s="136" t="str">
        <f t="shared" ref="DF77:DF112" si="311">IFERROR(VLOOKUP(CV77,BX$13:CH$112,11,FALSE),"Completar")</f>
        <v>Completar</v>
      </c>
      <c r="DG77" s="237">
        <f t="shared" si="189"/>
        <v>0</v>
      </c>
      <c r="DH77" s="238">
        <f t="shared" si="190"/>
        <v>0</v>
      </c>
      <c r="DI77" s="239" t="str">
        <f>IFERROR(IF(DH77&gt;20*CU77,'Referencia Parámetros'!$D$20,IF(DH77&gt;10*CU77,'Referencia Parámetros'!$D$21,IF(DH77&gt;5*CU77,'Referencia Parámetros'!$D$22, IF(DH77&gt;1,'Referencia Parámetros'!$D$23,"NO APLICA")))),"")</f>
        <v/>
      </c>
      <c r="DJ77" s="240" t="str">
        <f t="shared" si="125"/>
        <v/>
      </c>
      <c r="DK77" s="241">
        <f t="shared" si="126"/>
        <v>0</v>
      </c>
      <c r="DL77" s="234">
        <f t="shared" si="191"/>
        <v>0</v>
      </c>
      <c r="DM77" s="234">
        <f t="shared" si="127"/>
        <v>0</v>
      </c>
      <c r="DN77" s="234">
        <f t="shared" si="192"/>
        <v>0</v>
      </c>
      <c r="DO77" s="242">
        <f t="shared" si="193"/>
        <v>0</v>
      </c>
      <c r="DQ77" s="234">
        <f t="shared" si="194"/>
        <v>65</v>
      </c>
      <c r="DR77" s="235" t="str">
        <f t="shared" si="128"/>
        <v/>
      </c>
      <c r="DS77" s="236" t="str">
        <f>IFERROR(+VLOOKUP(DR77,'Referencia Parámetros'!$A$2:$B$18,2),"")</f>
        <v/>
      </c>
      <c r="DT77" s="1"/>
      <c r="DU77" s="1"/>
      <c r="DV77" s="136" t="str">
        <f t="shared" ref="DV77:DV112" si="312">IFERROR(+VLOOKUP(DT77,CV$13:CX$112,3,FALSE),"Completar")</f>
        <v>Completar</v>
      </c>
      <c r="DW77" s="134"/>
      <c r="DX77" s="134"/>
      <c r="DY77" s="134"/>
      <c r="DZ77" s="136" t="str">
        <f t="shared" ref="DZ77:DZ112" si="313">+IFERROR(VLOOKUP(DT77,CV$13:DB$112,7,0),"Completar")</f>
        <v>Completar</v>
      </c>
      <c r="EA77" s="137" t="str">
        <f t="shared" ref="EA77:EA112" si="314">IFERROR(VLOOKUP(DT77,CV$13:DE$112,8,FALSE),"Completar")</f>
        <v>Completar</v>
      </c>
      <c r="EB77" s="137" t="str">
        <f t="shared" ref="EB77:EB112" si="315">IFERROR(VLOOKUP(DT77,CV$13:DE$112,9,FALSE),"Completar")</f>
        <v>Completar</v>
      </c>
      <c r="EC77" s="135"/>
      <c r="ED77" s="136" t="str">
        <f t="shared" ref="ED77:ED112" si="316">IFERROR(VLOOKUP(DT77,CV$13:DF$112,11,FALSE),"Completar")</f>
        <v>Completar</v>
      </c>
      <c r="EE77" s="237">
        <f t="shared" si="195"/>
        <v>0</v>
      </c>
      <c r="EF77" s="238">
        <f t="shared" si="196"/>
        <v>0</v>
      </c>
      <c r="EG77" s="239" t="str">
        <f>IFERROR(IF(EF77&gt;20*DS77,'Referencia Parámetros'!$D$20,IF(EF77&gt;10*DS77,'Referencia Parámetros'!$D$21,IF(EF77&gt;5*DS77,'Referencia Parámetros'!$D$22, IF(EF77&gt;1,'Referencia Parámetros'!$D$23,"NO APLICA")))),"")</f>
        <v/>
      </c>
      <c r="EH77" s="240" t="str">
        <f t="shared" si="130"/>
        <v/>
      </c>
      <c r="EI77" s="241">
        <f t="shared" si="131"/>
        <v>0</v>
      </c>
      <c r="EJ77" s="234">
        <f t="shared" si="197"/>
        <v>0</v>
      </c>
      <c r="EK77" s="234">
        <f t="shared" si="132"/>
        <v>0</v>
      </c>
      <c r="EL77" s="234">
        <f t="shared" si="198"/>
        <v>0</v>
      </c>
      <c r="EM77" s="242">
        <f t="shared" si="199"/>
        <v>0</v>
      </c>
      <c r="EO77" s="234">
        <f t="shared" si="200"/>
        <v>65</v>
      </c>
      <c r="EP77" s="235" t="str">
        <f t="shared" si="133"/>
        <v/>
      </c>
      <c r="EQ77" s="236" t="str">
        <f>IFERROR(+VLOOKUP(EP77,'Referencia Parámetros'!$A$2:$B$18,2),"")</f>
        <v/>
      </c>
      <c r="ER77" s="1"/>
      <c r="ES77" s="1"/>
      <c r="ET77" s="136" t="str">
        <f t="shared" ref="ET77:ET112" si="317">IFERROR(+VLOOKUP(ER77,DT$13:DV$112,3,FALSE),"Completar")</f>
        <v>Completar</v>
      </c>
      <c r="EU77" s="134"/>
      <c r="EV77" s="134"/>
      <c r="EW77" s="134"/>
      <c r="EX77" s="136" t="str">
        <f t="shared" ref="EX77:EX112" si="318">+IFERROR(VLOOKUP(ER77,DT$13:DZ$112,7,0),"Completar")</f>
        <v>Completar</v>
      </c>
      <c r="EY77" s="137" t="str">
        <f t="shared" ref="EY77:EY112" si="319">IFERROR(VLOOKUP(ER77,DT$13:EC$112,8,FALSE),"Completar")</f>
        <v>Completar</v>
      </c>
      <c r="EZ77" s="137" t="str">
        <f t="shared" ref="EZ77:EZ112" si="320">IFERROR(VLOOKUP(ER77,DT$13:EC$112,9,FALSE),"Completar")</f>
        <v>Completar</v>
      </c>
      <c r="FA77" s="135"/>
      <c r="FB77" s="136" t="str">
        <f t="shared" ref="FB77:FB112" si="321">IFERROR(VLOOKUP(ER77,DT$13:ED$112,11,FALSE),"Completar")</f>
        <v>Completar</v>
      </c>
      <c r="FC77" s="237">
        <f t="shared" si="201"/>
        <v>0</v>
      </c>
      <c r="FD77" s="238">
        <f t="shared" si="202"/>
        <v>0</v>
      </c>
      <c r="FE77" s="239" t="str">
        <f>IFERROR(IF(FD77&gt;20*EQ77,'Referencia Parámetros'!$D$20,IF(FD77&gt;10*EQ77,'Referencia Parámetros'!$D$21,IF(FD77&gt;5*EQ77,'Referencia Parámetros'!$D$22, IF(FD77&gt;1,'Referencia Parámetros'!$D$23,"NO APLICA")))),"")</f>
        <v/>
      </c>
      <c r="FF77" s="240" t="str">
        <f t="shared" si="135"/>
        <v/>
      </c>
      <c r="FG77" s="241">
        <f t="shared" si="136"/>
        <v>0</v>
      </c>
      <c r="FH77" s="234">
        <f t="shared" si="203"/>
        <v>0</v>
      </c>
      <c r="FI77" s="234">
        <f t="shared" si="137"/>
        <v>0</v>
      </c>
      <c r="FJ77" s="234">
        <f t="shared" si="204"/>
        <v>0</v>
      </c>
      <c r="FK77" s="242">
        <f t="shared" si="205"/>
        <v>0</v>
      </c>
      <c r="FM77" s="234">
        <f t="shared" si="206"/>
        <v>65</v>
      </c>
      <c r="FN77" s="235" t="str">
        <f t="shared" si="138"/>
        <v/>
      </c>
      <c r="FO77" s="236" t="str">
        <f>IFERROR(+VLOOKUP(FN77,'Referencia Parámetros'!$A$2:$B$18,2),"")</f>
        <v/>
      </c>
      <c r="FP77" s="1"/>
      <c r="FQ77" s="1"/>
      <c r="FR77" s="136" t="str">
        <f t="shared" ref="FR77:FR112" si="322">IFERROR(+VLOOKUP(FP77,ER$13:ET$112,3,FALSE),"Completar")</f>
        <v>Completar</v>
      </c>
      <c r="FS77" s="134"/>
      <c r="FT77" s="134"/>
      <c r="FU77" s="134"/>
      <c r="FV77" s="136" t="str">
        <f t="shared" ref="FV77:FV112" si="323">+IFERROR(VLOOKUP(FP77,ER$13:EX$112,7,0),"Completar")</f>
        <v>Completar</v>
      </c>
      <c r="FW77" s="137" t="str">
        <f t="shared" ref="FW77:FW112" si="324">IFERROR(VLOOKUP(FP77,ER$13:FA$112,8,FALSE),"Completar")</f>
        <v>Completar</v>
      </c>
      <c r="FX77" s="137" t="str">
        <f t="shared" ref="FX77:FX112" si="325">IFERROR(VLOOKUP(FP77,ER$13:FA$112,9,FALSE),"Completar")</f>
        <v>Completar</v>
      </c>
      <c r="FY77" s="135"/>
      <c r="FZ77" s="136" t="str">
        <f t="shared" ref="FZ77:FZ112" si="326">IFERROR(VLOOKUP(FP77,ER$13:FB$112,11,FALSE),"Completar")</f>
        <v>Completar</v>
      </c>
      <c r="GA77" s="237">
        <f t="shared" si="207"/>
        <v>0</v>
      </c>
      <c r="GB77" s="238">
        <f t="shared" si="208"/>
        <v>0</v>
      </c>
      <c r="GC77" s="239" t="e">
        <f>IF(GB77&gt;20*FO77,'Referencia Parámetros'!$D$20,IF(GB77&gt;10*FO77,'Referencia Parámetros'!$D$21,IF(GB77&gt;5*FO77,'Referencia Parámetros'!$D$22, IF(GB77&gt;1,'Referencia Parámetros'!$D$23,"NO APLICA"))))</f>
        <v>#VALUE!</v>
      </c>
      <c r="GD77" s="240" t="e">
        <f t="shared" si="209"/>
        <v>#VALUE!</v>
      </c>
      <c r="GE77" s="241">
        <f t="shared" si="141"/>
        <v>0</v>
      </c>
      <c r="GF77" s="234">
        <f t="shared" si="210"/>
        <v>0</v>
      </c>
      <c r="GG77" s="234">
        <f t="shared" si="142"/>
        <v>0</v>
      </c>
      <c r="GH77" s="234">
        <f t="shared" si="211"/>
        <v>0</v>
      </c>
      <c r="GI77" s="242">
        <f t="shared" si="212"/>
        <v>0</v>
      </c>
      <c r="GK77" s="234">
        <f t="shared" si="213"/>
        <v>65</v>
      </c>
      <c r="GL77" s="235" t="str">
        <f t="shared" si="143"/>
        <v/>
      </c>
      <c r="GM77" s="236" t="str">
        <f>IFERROR(+VLOOKUP(GL77,'Referencia Parámetros'!$A$2:$B$18,2),"")</f>
        <v/>
      </c>
      <c r="GN77" s="1"/>
      <c r="GO77" s="1"/>
      <c r="GP77" s="136" t="str">
        <f t="shared" ref="GP77:GP112" si="327">IFERROR(+VLOOKUP(GN77,FP$13:FR$112,3,FALSE),"Completar")</f>
        <v>Completar</v>
      </c>
      <c r="GQ77" s="134"/>
      <c r="GR77" s="134"/>
      <c r="GS77" s="134"/>
      <c r="GT77" s="136" t="str">
        <f t="shared" ref="GT77:GT112" si="328">+IFERROR(VLOOKUP(GN77,FP$13:FV$112,7,0),"Completar")</f>
        <v>Completar</v>
      </c>
      <c r="GU77" s="137" t="str">
        <f t="shared" ref="GU77:GU112" si="329">IFERROR(VLOOKUP(GN77,FP$13:FY$112,8,FALSE),"Completar")</f>
        <v>Completar</v>
      </c>
      <c r="GV77" s="137" t="str">
        <f t="shared" ref="GV77:GV112" si="330">IFERROR(VLOOKUP(GN77,FP$13:FY$112,9,FALSE),"Completar")</f>
        <v>Completar</v>
      </c>
      <c r="GW77" s="135"/>
      <c r="GX77" s="136" t="str">
        <f t="shared" ref="GX77:GX112" si="331">IFERROR(VLOOKUP(GN77,FP$13:FZ$112,11,FALSE),"Completar")</f>
        <v>Completar</v>
      </c>
      <c r="GY77" s="237">
        <f t="shared" si="214"/>
        <v>0</v>
      </c>
      <c r="GZ77" s="238">
        <f t="shared" si="215"/>
        <v>0</v>
      </c>
      <c r="HA77" s="239" t="str">
        <f>IFERROR(IF(GZ77&gt;20*GM77,'Referencia Parámetros'!$D$20,IF(GZ77&gt;10*GM77,'Referencia Parámetros'!$D$21,IF(GZ77&gt;5*GM77,'Referencia Parámetros'!$D$22, IF(GZ77&gt;1,'Referencia Parámetros'!$D$23,"NO APLICA")))),"")</f>
        <v/>
      </c>
      <c r="HB77" s="240" t="str">
        <f t="shared" si="145"/>
        <v/>
      </c>
      <c r="HC77" s="241">
        <f t="shared" si="146"/>
        <v>0</v>
      </c>
      <c r="HD77" s="234">
        <f t="shared" si="216"/>
        <v>0</v>
      </c>
      <c r="HE77" s="234">
        <f t="shared" si="147"/>
        <v>0</v>
      </c>
      <c r="HF77" s="234">
        <f t="shared" si="217"/>
        <v>0</v>
      </c>
      <c r="HG77" s="242">
        <f t="shared" si="218"/>
        <v>0</v>
      </c>
      <c r="HI77" s="234">
        <f t="shared" si="219"/>
        <v>65</v>
      </c>
      <c r="HJ77" s="235" t="str">
        <f t="shared" si="148"/>
        <v/>
      </c>
      <c r="HK77" s="236" t="str">
        <f>IFERROR(+VLOOKUP(HJ77,'Referencia Parámetros'!$A$2:$B$18,2),"")</f>
        <v/>
      </c>
      <c r="HL77" s="1"/>
      <c r="HM77" s="1"/>
      <c r="HN77" s="136" t="str">
        <f t="shared" ref="HN77:HN112" si="332">IFERROR(+VLOOKUP(HL77,GN$13:GP$112,3,FALSE),"Completar")</f>
        <v>Completar</v>
      </c>
      <c r="HO77" s="134"/>
      <c r="HP77" s="134"/>
      <c r="HQ77" s="134"/>
      <c r="HR77" s="136" t="str">
        <f t="shared" ref="HR77:HR112" si="333">+IFERROR(VLOOKUP(HL77,GN$13:GT$112,7,0),"Completar")</f>
        <v>Completar</v>
      </c>
      <c r="HS77" s="137" t="str">
        <f t="shared" ref="HS77:HS112" si="334">IFERROR(VLOOKUP(HL77,GN$13:GW$112,8,FALSE),"Completar")</f>
        <v>Completar</v>
      </c>
      <c r="HT77" s="137" t="str">
        <f t="shared" ref="HT77:HT112" si="335">IFERROR(VLOOKUP(HL77,GN$13:GW$112,9,FALSE),"Completar")</f>
        <v>Completar</v>
      </c>
      <c r="HU77" s="135"/>
      <c r="HV77" s="136" t="str">
        <f t="shared" ref="HV77:HV112" si="336">IFERROR(VLOOKUP(HL77,GN$13:GX$112,11,FALSE),"Completar")</f>
        <v>Completar</v>
      </c>
      <c r="HW77" s="237">
        <f t="shared" si="220"/>
        <v>0</v>
      </c>
      <c r="HX77" s="238">
        <f t="shared" si="221"/>
        <v>0</v>
      </c>
      <c r="HY77" s="239" t="str">
        <f>IFERROR(IF(HX77&gt;20*HK77,'Referencia Parámetros'!$D$20,IF(HX77&gt;10*HK77,'Referencia Parámetros'!$D$21,IF(HX77&gt;5*HK77,'Referencia Parámetros'!$D$22, IF(HX77&gt;1,'Referencia Parámetros'!$D$23,"NO APLICA")))),"")</f>
        <v/>
      </c>
      <c r="HZ77" s="240" t="str">
        <f t="shared" si="150"/>
        <v/>
      </c>
      <c r="IA77" s="241">
        <f t="shared" si="151"/>
        <v>0</v>
      </c>
      <c r="IB77" s="234">
        <f t="shared" si="222"/>
        <v>0</v>
      </c>
      <c r="IC77" s="234">
        <f t="shared" si="152"/>
        <v>0</v>
      </c>
      <c r="ID77" s="234">
        <f t="shared" si="223"/>
        <v>0</v>
      </c>
      <c r="IE77" s="242">
        <f t="shared" si="224"/>
        <v>0</v>
      </c>
      <c r="IG77" s="234">
        <f t="shared" si="225"/>
        <v>65</v>
      </c>
      <c r="IH77" s="235" t="str">
        <f t="shared" si="153"/>
        <v/>
      </c>
      <c r="II77" s="236" t="str">
        <f>IFERROR(+VLOOKUP(IH77,'Referencia Parámetros'!$A$2:$B$18,2),"")</f>
        <v/>
      </c>
      <c r="IJ77" s="1"/>
      <c r="IK77" s="1"/>
      <c r="IL77" s="136" t="str">
        <f t="shared" ref="IL77:IL112" si="337">IFERROR(+VLOOKUP(IJ77,HL$13:HN$112,3,FALSE),"Completar")</f>
        <v>Completar</v>
      </c>
      <c r="IM77" s="134"/>
      <c r="IN77" s="134"/>
      <c r="IO77" s="134"/>
      <c r="IP77" s="136" t="str">
        <f t="shared" ref="IP77:IP112" si="338">+IFERROR(VLOOKUP(IJ77,HL$13:HR$112,7,0),"Completar")</f>
        <v>Completar</v>
      </c>
      <c r="IQ77" s="137" t="str">
        <f t="shared" ref="IQ77:IQ112" si="339">IFERROR(VLOOKUP(IJ77,HL$13:HU$112,8,FALSE),"Completar")</f>
        <v>Completar</v>
      </c>
      <c r="IR77" s="137" t="str">
        <f t="shared" ref="IR77:IR112" si="340">IFERROR(VLOOKUP(IJ77,HL$13:HU$112,9,FALSE),"Completar")</f>
        <v>Completar</v>
      </c>
      <c r="IS77" s="135"/>
      <c r="IT77" s="136" t="str">
        <f t="shared" ref="IT77:IT112" si="341">IFERROR(VLOOKUP(IJ77,HL$13:HV$112,11,FALSE),"Completar")</f>
        <v>Completar</v>
      </c>
      <c r="IU77" s="237">
        <f t="shared" si="226"/>
        <v>0</v>
      </c>
      <c r="IV77" s="238">
        <f t="shared" si="227"/>
        <v>0</v>
      </c>
      <c r="IW77" s="239" t="str">
        <f>IFERROR(IF(IV77&gt;20*II77,'Referencia Parámetros'!$D$20,IF(IV77&gt;10*II77,'Referencia Parámetros'!$D$21,IF(IV77&gt;5*II77,'Referencia Parámetros'!$D$22, IF(IV77&gt;1,'Referencia Parámetros'!$D$23,"NO APLICA")))),"")</f>
        <v/>
      </c>
      <c r="IX77" s="240" t="str">
        <f t="shared" si="155"/>
        <v/>
      </c>
      <c r="IY77" s="241">
        <f t="shared" si="156"/>
        <v>0</v>
      </c>
      <c r="IZ77" s="234">
        <f t="shared" si="228"/>
        <v>0</v>
      </c>
      <c r="JA77" s="234">
        <f t="shared" si="157"/>
        <v>0</v>
      </c>
      <c r="JB77" s="234">
        <f t="shared" si="229"/>
        <v>0</v>
      </c>
      <c r="JC77" s="242">
        <f t="shared" si="230"/>
        <v>0</v>
      </c>
      <c r="JD77" s="198"/>
      <c r="JE77" s="234">
        <f t="shared" si="231"/>
        <v>65</v>
      </c>
      <c r="JF77" s="235" t="str">
        <f t="shared" si="158"/>
        <v/>
      </c>
      <c r="JG77" s="236" t="str">
        <f>IFERROR(+VLOOKUP(JF77,'Referencia Parámetros'!$A$2:$B$18,2),"")</f>
        <v/>
      </c>
      <c r="JH77" s="1"/>
      <c r="JI77" s="1"/>
      <c r="JJ77" s="136" t="str">
        <f t="shared" ref="JJ77:JJ112" si="342">IFERROR(+VLOOKUP(JH77,IJ$13:IL$112,3,FALSE),"Completar")</f>
        <v>Completar</v>
      </c>
      <c r="JK77" s="134"/>
      <c r="JL77" s="134"/>
      <c r="JM77" s="134"/>
      <c r="JN77" s="136" t="str">
        <f t="shared" ref="JN77:JN112" si="343">+IFERROR(VLOOKUP(JH77,IJ$13:IP$112,7,0),"Completar")</f>
        <v>Completar</v>
      </c>
      <c r="JO77" s="137" t="str">
        <f t="shared" ref="JO77:JO112" si="344">IFERROR(VLOOKUP(JH77,IJ$13:IS$112,8,FALSE),"Completar")</f>
        <v>Completar</v>
      </c>
      <c r="JP77" s="137" t="str">
        <f t="shared" ref="JP77:JP112" si="345">IFERROR(VLOOKUP(JH77,IJ$13:IS$112,9,FALSE),"Completar")</f>
        <v>Completar</v>
      </c>
      <c r="JQ77" s="135"/>
      <c r="JR77" s="136" t="str">
        <f t="shared" ref="JR77:JR112" si="346">IFERROR(VLOOKUP(JH77,IJ$13:IT$112,11,FALSE),"Completar")</f>
        <v>Completar</v>
      </c>
      <c r="JS77" s="237">
        <f t="shared" si="232"/>
        <v>0</v>
      </c>
      <c r="JT77" s="238">
        <f t="shared" si="233"/>
        <v>0</v>
      </c>
      <c r="JU77" s="239" t="str">
        <f>IFERROR(IF(JT77&gt;20*JG77,'Referencia Parámetros'!$D$20,IF(JT77&gt;10*JG77,'Referencia Parámetros'!$D$21,IF(JT77&gt;5*JG77,'Referencia Parámetros'!$D$22, IF(JT77&gt;1,'Referencia Parámetros'!$D$23,"NO APLICA")))),"")</f>
        <v/>
      </c>
      <c r="JV77" s="240" t="str">
        <f t="shared" si="160"/>
        <v/>
      </c>
      <c r="JW77" s="241">
        <f t="shared" si="161"/>
        <v>0</v>
      </c>
      <c r="JX77" s="234">
        <f t="shared" si="234"/>
        <v>0</v>
      </c>
      <c r="JY77" s="234">
        <f t="shared" si="162"/>
        <v>0</v>
      </c>
      <c r="JZ77" s="234">
        <f t="shared" si="235"/>
        <v>0</v>
      </c>
      <c r="KA77" s="242">
        <f t="shared" si="236"/>
        <v>0</v>
      </c>
      <c r="LN77" s="244">
        <v>2</v>
      </c>
    </row>
    <row r="78" spans="1:326" x14ac:dyDescent="0.25">
      <c r="A78" s="234">
        <f t="shared" si="163"/>
        <v>66</v>
      </c>
      <c r="B78" s="235" t="str">
        <f t="shared" si="164"/>
        <v/>
      </c>
      <c r="C78" s="236" t="str">
        <f>+IFERROR(VLOOKUP(B78,'Referencia Parámetros'!$A$2:$B$18,2),"")</f>
        <v/>
      </c>
      <c r="D78" s="1"/>
      <c r="E78" s="1"/>
      <c r="F78" s="136" t="str">
        <f>IFERROR(+VLOOKUP(D78,'Año 2'!JH$13:JJ$112,3,FALSE),"Completar")</f>
        <v>Completar</v>
      </c>
      <c r="G78" s="134"/>
      <c r="H78" s="134"/>
      <c r="I78" s="134"/>
      <c r="J78" s="136" t="str">
        <f>+IFERROR(VLOOKUP(D78,'Año 2'!JH$13:JR$112,7,0),"Completar")</f>
        <v>Completar</v>
      </c>
      <c r="K78" s="137" t="str">
        <f>IFERROR(VLOOKUP(D78,'Año 2'!JH$13:JR$112,8,FALSE),"Completar")</f>
        <v>Completar</v>
      </c>
      <c r="L78" s="137" t="str">
        <f>IFERROR(VLOOKUP(D78,'Año 2'!JH$13:JR$112,9,FALSE),"Completar")</f>
        <v>Completar</v>
      </c>
      <c r="M78" s="135"/>
      <c r="N78" s="136" t="str">
        <f>IFERROR(VLOOKUP(D78,'Año 2'!JH$13:JR$112,11,FALSE),"Completar")</f>
        <v>Completar</v>
      </c>
      <c r="O78" s="237">
        <f t="shared" si="165"/>
        <v>0</v>
      </c>
      <c r="P78" s="238">
        <f t="shared" si="166"/>
        <v>0</v>
      </c>
      <c r="Q78" s="239" t="str">
        <f>IFERROR(IF(P78&gt;20*C78,'Referencia Parámetros'!$D$20,IF(P78&gt;10*C78,'Referencia Parámetros'!$D$21,IF(P78&gt;5*C78,'Referencia Parámetros'!$D$22, IF(P78&gt;1,'Referencia Parámetros'!$D$23,"NO APLICA")))),"")</f>
        <v/>
      </c>
      <c r="R78" s="240" t="str">
        <f t="shared" ref="R78:R112" si="347">IFERROR(+IF(Q78="NO APLICA",0,IF(F78=1,Q78*O78/40,IF(F78=4,Q78*O78/40,IF(F78=5,Q78*O78/40,Q78*O78/173)))),"")</f>
        <v/>
      </c>
      <c r="S78" s="241">
        <f t="shared" ref="S78:S112" si="348">IFERROR(+IF($J$5&gt;L78,DATEDIF(K78,$J$5,"Y"),DATEDIF(K78,L78,"Y")),0)</f>
        <v>0</v>
      </c>
      <c r="T78" s="234">
        <f t="shared" si="167"/>
        <v>0</v>
      </c>
      <c r="U78" s="234">
        <f t="shared" ref="U78:U112" si="349">IF(S78=0,0,IF(S78&gt;=50,0.25,IF(S78&lt;=24,0.25,0)))</f>
        <v>0</v>
      </c>
      <c r="V78" s="234">
        <f t="shared" si="168"/>
        <v>0</v>
      </c>
      <c r="W78" s="242">
        <f t="shared" si="169"/>
        <v>0</v>
      </c>
      <c r="Y78" s="234">
        <f t="shared" si="170"/>
        <v>66</v>
      </c>
      <c r="Z78" s="235" t="str">
        <f t="shared" ref="Z78:Z112" si="350">IFERROR(+YEAR(AB$11),"")</f>
        <v/>
      </c>
      <c r="AA78" s="236" t="str">
        <f>IFERROR(+VLOOKUP(Z78,'Referencia Parámetros'!$A$2:$B$18,2),"")</f>
        <v/>
      </c>
      <c r="AB78" s="1"/>
      <c r="AC78" s="1"/>
      <c r="AD78" s="136" t="str">
        <f t="shared" si="292"/>
        <v>Completar</v>
      </c>
      <c r="AE78" s="134"/>
      <c r="AF78" s="134"/>
      <c r="AG78" s="134"/>
      <c r="AH78" s="136" t="str">
        <f t="shared" si="293"/>
        <v>Completar</v>
      </c>
      <c r="AI78" s="137" t="str">
        <f t="shared" si="294"/>
        <v>Completar</v>
      </c>
      <c r="AJ78" s="137" t="str">
        <f t="shared" si="295"/>
        <v>Completar</v>
      </c>
      <c r="AK78" s="135"/>
      <c r="AL78" s="136" t="str">
        <f t="shared" si="296"/>
        <v>Completar</v>
      </c>
      <c r="AM78" s="237">
        <f t="shared" si="171"/>
        <v>0</v>
      </c>
      <c r="AN78" s="238">
        <f t="shared" si="172"/>
        <v>0</v>
      </c>
      <c r="AO78" s="239" t="str">
        <f>IFERROR(IF(AN78&gt;20*AA78,'Referencia Parámetros'!$D$20,IF(AN78&gt;10*AA78,'Referencia Parámetros'!$D$21,IF(AN78&gt;5*AA78,'Referencia Parámetros'!$D$22, IF(AN78&gt;1,'Referencia Parámetros'!$D$23,"NO APLICA")))),"")</f>
        <v/>
      </c>
      <c r="AP78" s="240" t="str">
        <f t="shared" ref="AP78:AP112" si="351">IFERROR(+IF(AO78="NO APLICA",0,IF(AD78=1,AO78*AM78/40,IF(AD78=4,AO78*AM78/40,IF(AD78=5,AO78*AM78/40,AO78*AM78/173)))),"")</f>
        <v/>
      </c>
      <c r="AQ78" s="241">
        <f t="shared" ref="AQ78:AQ112" si="352">IFERROR(+IF($J$5&gt;AJ78,DATEDIF(AI78,$J$5,"Y"),DATEDIF(AI78,AJ78,"Y")),0)</f>
        <v>0</v>
      </c>
      <c r="AR78" s="234">
        <f t="shared" si="173"/>
        <v>0</v>
      </c>
      <c r="AS78" s="234">
        <f t="shared" ref="AS78:AS112" si="353">IF(AQ78=0,0,IF(AQ78&gt;=50,0.25,IF(AQ78&lt;=24,0.25,0)))</f>
        <v>0</v>
      </c>
      <c r="AT78" s="234">
        <f t="shared" si="174"/>
        <v>0</v>
      </c>
      <c r="AU78" s="242">
        <f t="shared" si="175"/>
        <v>0</v>
      </c>
      <c r="AW78" s="234">
        <f t="shared" si="176"/>
        <v>66</v>
      </c>
      <c r="AX78" s="235" t="str">
        <f t="shared" ref="AX78:AX112" si="354">IFERROR(+YEAR(AZ$11),"")</f>
        <v/>
      </c>
      <c r="AY78" s="236" t="str">
        <f>IFERROR(+VLOOKUP(AX78,'Referencia Parámetros'!$A$2:$B$18,2),"")</f>
        <v/>
      </c>
      <c r="AZ78" s="1"/>
      <c r="BA78" s="1"/>
      <c r="BB78" s="136" t="str">
        <f t="shared" si="297"/>
        <v>Completar</v>
      </c>
      <c r="BC78" s="134"/>
      <c r="BD78" s="134"/>
      <c r="BE78" s="134"/>
      <c r="BF78" s="136" t="str">
        <f t="shared" si="298"/>
        <v>Completar</v>
      </c>
      <c r="BG78" s="137" t="str">
        <f t="shared" si="299"/>
        <v>Completar</v>
      </c>
      <c r="BH78" s="137" t="str">
        <f t="shared" si="300"/>
        <v>Completar</v>
      </c>
      <c r="BI78" s="135"/>
      <c r="BJ78" s="136" t="str">
        <f t="shared" si="301"/>
        <v>Completar</v>
      </c>
      <c r="BK78" s="237">
        <f t="shared" si="177"/>
        <v>0</v>
      </c>
      <c r="BL78" s="238">
        <f t="shared" si="178"/>
        <v>0</v>
      </c>
      <c r="BM78" s="239" t="str">
        <f>IFERROR(IF(BL78&gt;20*AY78,'Referencia Parámetros'!$D$20,IF(BL78&gt;10*AY78,'Referencia Parámetros'!$D$21,IF(BL78&gt;5*AY78,'Referencia Parámetros'!$D$22, IF(BL78&gt;1,'Referencia Parámetros'!$D$23,"NO APLICA")))),"")</f>
        <v/>
      </c>
      <c r="BN78" s="240" t="str">
        <f t="shared" ref="BN78:BN112" si="355">IFERROR(+IF(BM78="NO APLICA",0,IF(BB78=1,BM78*BK78/40,IF(BB78=4,BM78*BK78/40,IF(BB78=5,BM78*BK78/40,BM78*BK78/173)))),"")</f>
        <v/>
      </c>
      <c r="BO78" s="241">
        <f t="shared" ref="BO78:BO112" si="356">IFERROR(+IF($J$5&gt;BH78,DATEDIF(BG78,$J$5,"Y"),DATEDIF(BG78,BH78,"Y")),0)</f>
        <v>0</v>
      </c>
      <c r="BP78" s="234">
        <f t="shared" si="179"/>
        <v>0</v>
      </c>
      <c r="BQ78" s="234">
        <f t="shared" ref="BQ78:BQ112" si="357">IF(BO78=0,0,IF(BO78&gt;=50,0.25,IF(BO78&lt;=24,0.25,0)))</f>
        <v>0</v>
      </c>
      <c r="BR78" s="234">
        <f t="shared" si="180"/>
        <v>0</v>
      </c>
      <c r="BS78" s="242">
        <f t="shared" si="181"/>
        <v>0</v>
      </c>
      <c r="BU78" s="234">
        <f t="shared" si="182"/>
        <v>66</v>
      </c>
      <c r="BV78" s="235" t="str">
        <f t="shared" ref="BV78:BV112" si="358">IFERROR(+YEAR(BX$11),"")</f>
        <v/>
      </c>
      <c r="BW78" s="236" t="str">
        <f>IFERROR(+VLOOKUP(BV78,'Referencia Parámetros'!$A$2:$B$18,2),"")</f>
        <v/>
      </c>
      <c r="BX78" s="1"/>
      <c r="BY78" s="1"/>
      <c r="BZ78" s="136" t="str">
        <f t="shared" si="302"/>
        <v>Completar</v>
      </c>
      <c r="CA78" s="134"/>
      <c r="CB78" s="134"/>
      <c r="CC78" s="134"/>
      <c r="CD78" s="136" t="str">
        <f t="shared" si="303"/>
        <v>Completar</v>
      </c>
      <c r="CE78" s="137" t="str">
        <f t="shared" si="304"/>
        <v>Completar</v>
      </c>
      <c r="CF78" s="137" t="str">
        <f t="shared" si="305"/>
        <v>Completar</v>
      </c>
      <c r="CG78" s="135"/>
      <c r="CH78" s="136" t="str">
        <f t="shared" si="306"/>
        <v>Completar</v>
      </c>
      <c r="CI78" s="237">
        <f t="shared" si="183"/>
        <v>0</v>
      </c>
      <c r="CJ78" s="238">
        <f t="shared" si="184"/>
        <v>0</v>
      </c>
      <c r="CK78" s="239" t="str">
        <f>IFERROR(IF(CJ78&gt;20*BW78,'Referencia Parámetros'!$D$20,IF(CJ78&gt;10*BW78,'Referencia Parámetros'!$D$21,IF(CJ78&gt;5*BW78,'Referencia Parámetros'!$D$22, IF(CJ78&gt;1,'Referencia Parámetros'!$D$23,"NO APLICA")))),"")</f>
        <v/>
      </c>
      <c r="CL78" s="240" t="str">
        <f t="shared" ref="CL78:CL112" si="359">IFERROR(+IF(CK78="NO APLICA",0,IF(BZ78=1,CK78*CI78/40,IF(BZ78=4,CK78*CI78/40,IF(BZ78=5,CK78*CI78/40,CK78*CI78/173)))),"")</f>
        <v/>
      </c>
      <c r="CM78" s="241">
        <f t="shared" ref="CM78:CM112" si="360">IFERROR(+IF($J$5&gt;CF78,DATEDIF(CE78,$J$5,"Y"),DATEDIF(CE78,CF78,"Y")),0)</f>
        <v>0</v>
      </c>
      <c r="CN78" s="234">
        <f t="shared" si="185"/>
        <v>0</v>
      </c>
      <c r="CO78" s="234">
        <f t="shared" ref="CO78:CO112" si="361">IF(CM78=0,0,IF(CM78&gt;=50,0.25,IF(CM78&lt;=24,0.25,0)))</f>
        <v>0</v>
      </c>
      <c r="CP78" s="234">
        <f t="shared" si="186"/>
        <v>0</v>
      </c>
      <c r="CQ78" s="242">
        <f t="shared" si="187"/>
        <v>0</v>
      </c>
      <c r="CS78" s="234">
        <f t="shared" si="188"/>
        <v>66</v>
      </c>
      <c r="CT78" s="235" t="str">
        <f t="shared" ref="CT78:CT112" si="362">IFERROR(+YEAR(CV$11),"")</f>
        <v/>
      </c>
      <c r="CU78" s="236" t="str">
        <f>IFERROR(+VLOOKUP(CT78,'Referencia Parámetros'!$A$2:$B$18,2),"")</f>
        <v/>
      </c>
      <c r="CV78" s="1"/>
      <c r="CW78" s="1"/>
      <c r="CX78" s="136" t="str">
        <f t="shared" si="307"/>
        <v>Completar</v>
      </c>
      <c r="CY78" s="134"/>
      <c r="CZ78" s="134"/>
      <c r="DA78" s="134"/>
      <c r="DB78" s="136" t="str">
        <f t="shared" si="308"/>
        <v>Completar</v>
      </c>
      <c r="DC78" s="137" t="str">
        <f t="shared" si="309"/>
        <v>Completar</v>
      </c>
      <c r="DD78" s="137" t="str">
        <f t="shared" si="310"/>
        <v>Completar</v>
      </c>
      <c r="DE78" s="135"/>
      <c r="DF78" s="136" t="str">
        <f t="shared" si="311"/>
        <v>Completar</v>
      </c>
      <c r="DG78" s="237">
        <f t="shared" si="189"/>
        <v>0</v>
      </c>
      <c r="DH78" s="238">
        <f t="shared" si="190"/>
        <v>0</v>
      </c>
      <c r="DI78" s="239" t="str">
        <f>IFERROR(IF(DH78&gt;20*CU78,'Referencia Parámetros'!$D$20,IF(DH78&gt;10*CU78,'Referencia Parámetros'!$D$21,IF(DH78&gt;5*CU78,'Referencia Parámetros'!$D$22, IF(DH78&gt;1,'Referencia Parámetros'!$D$23,"NO APLICA")))),"")</f>
        <v/>
      </c>
      <c r="DJ78" s="240" t="str">
        <f t="shared" ref="DJ78:DJ112" si="363">IFERROR(+IF(DI78="NO APLICA",0,IF(CX78=1,DI78*DG78/40,IF(CX78=4,DI78*DG78/40,IF(CX78=5,DI78*DG78/40,DI78*DG78/173)))),"")</f>
        <v/>
      </c>
      <c r="DK78" s="241">
        <f t="shared" ref="DK78:DK112" si="364">IFERROR(+IF($J$5&gt;DD78,DATEDIF(DC78,$J$5,"Y"),DATEDIF(DC78,DD78,"Y")),0)</f>
        <v>0</v>
      </c>
      <c r="DL78" s="234">
        <f t="shared" si="191"/>
        <v>0</v>
      </c>
      <c r="DM78" s="234">
        <f t="shared" ref="DM78:DM112" si="365">IF(DK78=0,0,IF(DK78&gt;=50,0.25,IF(DK78&lt;=24,0.25,0)))</f>
        <v>0</v>
      </c>
      <c r="DN78" s="234">
        <f t="shared" si="192"/>
        <v>0</v>
      </c>
      <c r="DO78" s="242">
        <f t="shared" si="193"/>
        <v>0</v>
      </c>
      <c r="DQ78" s="234">
        <f t="shared" si="194"/>
        <v>66</v>
      </c>
      <c r="DR78" s="235" t="str">
        <f t="shared" ref="DR78:DR112" si="366">IFERROR(+YEAR(DT$11),"")</f>
        <v/>
      </c>
      <c r="DS78" s="236" t="str">
        <f>IFERROR(+VLOOKUP(DR78,'Referencia Parámetros'!$A$2:$B$18,2),"")</f>
        <v/>
      </c>
      <c r="DT78" s="1"/>
      <c r="DU78" s="1"/>
      <c r="DV78" s="136" t="str">
        <f t="shared" si="312"/>
        <v>Completar</v>
      </c>
      <c r="DW78" s="134"/>
      <c r="DX78" s="134"/>
      <c r="DY78" s="134"/>
      <c r="DZ78" s="136" t="str">
        <f t="shared" si="313"/>
        <v>Completar</v>
      </c>
      <c r="EA78" s="137" t="str">
        <f t="shared" si="314"/>
        <v>Completar</v>
      </c>
      <c r="EB78" s="137" t="str">
        <f t="shared" si="315"/>
        <v>Completar</v>
      </c>
      <c r="EC78" s="135"/>
      <c r="ED78" s="136" t="str">
        <f t="shared" si="316"/>
        <v>Completar</v>
      </c>
      <c r="EE78" s="237">
        <f t="shared" si="195"/>
        <v>0</v>
      </c>
      <c r="EF78" s="238">
        <f t="shared" si="196"/>
        <v>0</v>
      </c>
      <c r="EG78" s="239" t="str">
        <f>IFERROR(IF(EF78&gt;20*DS78,'Referencia Parámetros'!$D$20,IF(EF78&gt;10*DS78,'Referencia Parámetros'!$D$21,IF(EF78&gt;5*DS78,'Referencia Parámetros'!$D$22, IF(EF78&gt;1,'Referencia Parámetros'!$D$23,"NO APLICA")))),"")</f>
        <v/>
      </c>
      <c r="EH78" s="240" t="str">
        <f t="shared" ref="EH78:EH112" si="367">IFERROR(+IF(EG78="NO APLICA",0,IF(DV78=1,EG78*EE78/40,IF(DV78=4,EG78*EE78/40,IF(DV78=5,EG78*EE78/40,EG78*EE78/173)))),"")</f>
        <v/>
      </c>
      <c r="EI78" s="241">
        <f t="shared" ref="EI78:EI112" si="368">IFERROR(+IF($J$5&gt;EB78,DATEDIF(EA78,$J$5,"Y"),DATEDIF(EA78,EB78,"Y")),0)</f>
        <v>0</v>
      </c>
      <c r="EJ78" s="234">
        <f t="shared" si="197"/>
        <v>0</v>
      </c>
      <c r="EK78" s="234">
        <f t="shared" ref="EK78:EK112" si="369">IF(EI78=0,0,IF(EI78&gt;=50,0.25,IF(EI78&lt;=24,0.25,0)))</f>
        <v>0</v>
      </c>
      <c r="EL78" s="234">
        <f t="shared" si="198"/>
        <v>0</v>
      </c>
      <c r="EM78" s="242">
        <f t="shared" si="199"/>
        <v>0</v>
      </c>
      <c r="EO78" s="234">
        <f t="shared" si="200"/>
        <v>66</v>
      </c>
      <c r="EP78" s="235" t="str">
        <f t="shared" ref="EP78:EP112" si="370">IFERROR(+YEAR(ER$11),"")</f>
        <v/>
      </c>
      <c r="EQ78" s="236" t="str">
        <f>IFERROR(+VLOOKUP(EP78,'Referencia Parámetros'!$A$2:$B$18,2),"")</f>
        <v/>
      </c>
      <c r="ER78" s="1"/>
      <c r="ES78" s="1"/>
      <c r="ET78" s="136" t="str">
        <f t="shared" si="317"/>
        <v>Completar</v>
      </c>
      <c r="EU78" s="134"/>
      <c r="EV78" s="134"/>
      <c r="EW78" s="134"/>
      <c r="EX78" s="136" t="str">
        <f t="shared" si="318"/>
        <v>Completar</v>
      </c>
      <c r="EY78" s="137" t="str">
        <f t="shared" si="319"/>
        <v>Completar</v>
      </c>
      <c r="EZ78" s="137" t="str">
        <f t="shared" si="320"/>
        <v>Completar</v>
      </c>
      <c r="FA78" s="135"/>
      <c r="FB78" s="136" t="str">
        <f t="shared" si="321"/>
        <v>Completar</v>
      </c>
      <c r="FC78" s="237">
        <f t="shared" si="201"/>
        <v>0</v>
      </c>
      <c r="FD78" s="238">
        <f t="shared" si="202"/>
        <v>0</v>
      </c>
      <c r="FE78" s="239" t="str">
        <f>IFERROR(IF(FD78&gt;20*EQ78,'Referencia Parámetros'!$D$20,IF(FD78&gt;10*EQ78,'Referencia Parámetros'!$D$21,IF(FD78&gt;5*EQ78,'Referencia Parámetros'!$D$22, IF(FD78&gt;1,'Referencia Parámetros'!$D$23,"NO APLICA")))),"")</f>
        <v/>
      </c>
      <c r="FF78" s="240" t="str">
        <f t="shared" ref="FF78:FF112" si="371">IFERROR(+IF(FE78="NO APLICA",0,IF(ET78=1,FE78*FC78/40,IF(ET78=4,FE78*FC78/40,IF(ET78=5,FE78*FC78/40,FE78*FC78/173)))),"")</f>
        <v/>
      </c>
      <c r="FG78" s="241">
        <f t="shared" ref="FG78:FG112" si="372">IFERROR(+IF($J$5&gt;EZ78,DATEDIF(EY78,$J$5,"Y"),DATEDIF(EY78,EZ78,"Y")),0)</f>
        <v>0</v>
      </c>
      <c r="FH78" s="234">
        <f t="shared" si="203"/>
        <v>0</v>
      </c>
      <c r="FI78" s="234">
        <f t="shared" ref="FI78:FI112" si="373">IF(FG78=0,0,IF(FG78&gt;=50,0.25,IF(FG78&lt;=24,0.25,0)))</f>
        <v>0</v>
      </c>
      <c r="FJ78" s="234">
        <f t="shared" si="204"/>
        <v>0</v>
      </c>
      <c r="FK78" s="242">
        <f t="shared" si="205"/>
        <v>0</v>
      </c>
      <c r="FM78" s="234">
        <f t="shared" si="206"/>
        <v>66</v>
      </c>
      <c r="FN78" s="235" t="str">
        <f t="shared" ref="FN78:FN112" si="374">IFERROR(+YEAR(FP$11),"")</f>
        <v/>
      </c>
      <c r="FO78" s="236" t="str">
        <f>IFERROR(+VLOOKUP(FN78,'Referencia Parámetros'!$A$2:$B$18,2),"")</f>
        <v/>
      </c>
      <c r="FP78" s="1"/>
      <c r="FQ78" s="1"/>
      <c r="FR78" s="136" t="str">
        <f t="shared" si="322"/>
        <v>Completar</v>
      </c>
      <c r="FS78" s="134"/>
      <c r="FT78" s="134"/>
      <c r="FU78" s="134"/>
      <c r="FV78" s="136" t="str">
        <f t="shared" si="323"/>
        <v>Completar</v>
      </c>
      <c r="FW78" s="137" t="str">
        <f t="shared" si="324"/>
        <v>Completar</v>
      </c>
      <c r="FX78" s="137" t="str">
        <f t="shared" si="325"/>
        <v>Completar</v>
      </c>
      <c r="FY78" s="135"/>
      <c r="FZ78" s="136" t="str">
        <f t="shared" si="326"/>
        <v>Completar</v>
      </c>
      <c r="GA78" s="237">
        <f t="shared" si="207"/>
        <v>0</v>
      </c>
      <c r="GB78" s="238">
        <f t="shared" si="208"/>
        <v>0</v>
      </c>
      <c r="GC78" s="239" t="e">
        <f>IF(GB78&gt;20*FO78,'Referencia Parámetros'!$D$20,IF(GB78&gt;10*FO78,'Referencia Parámetros'!$D$21,IF(GB78&gt;5*FO78,'Referencia Parámetros'!$D$22, IF(GB78&gt;1,'Referencia Parámetros'!$D$23,"NO APLICA"))))</f>
        <v>#VALUE!</v>
      </c>
      <c r="GD78" s="240" t="e">
        <f t="shared" si="209"/>
        <v>#VALUE!</v>
      </c>
      <c r="GE78" s="241">
        <f t="shared" ref="GE78:GE112" si="375">IFERROR(+IF($J$5&gt;FX78,DATEDIF(FW78,$J$5,"Y"),DATEDIF(FW78,FX78,"Y")),0)</f>
        <v>0</v>
      </c>
      <c r="GF78" s="234">
        <f t="shared" si="210"/>
        <v>0</v>
      </c>
      <c r="GG78" s="234">
        <f t="shared" ref="GG78:GG112" si="376">IF(GE78=0,0,IF(GE78&gt;=50,0.25,IF(GE78&lt;=24,0.25,0)))</f>
        <v>0</v>
      </c>
      <c r="GH78" s="234">
        <f t="shared" si="211"/>
        <v>0</v>
      </c>
      <c r="GI78" s="242">
        <f t="shared" si="212"/>
        <v>0</v>
      </c>
      <c r="GK78" s="234">
        <f t="shared" si="213"/>
        <v>66</v>
      </c>
      <c r="GL78" s="235" t="str">
        <f t="shared" ref="GL78:GL112" si="377">IFERROR(+YEAR(GN$11),"")</f>
        <v/>
      </c>
      <c r="GM78" s="236" t="str">
        <f>IFERROR(+VLOOKUP(GL78,'Referencia Parámetros'!$A$2:$B$18,2),"")</f>
        <v/>
      </c>
      <c r="GN78" s="1"/>
      <c r="GO78" s="1"/>
      <c r="GP78" s="136" t="str">
        <f t="shared" si="327"/>
        <v>Completar</v>
      </c>
      <c r="GQ78" s="134"/>
      <c r="GR78" s="134"/>
      <c r="GS78" s="134"/>
      <c r="GT78" s="136" t="str">
        <f t="shared" si="328"/>
        <v>Completar</v>
      </c>
      <c r="GU78" s="137" t="str">
        <f t="shared" si="329"/>
        <v>Completar</v>
      </c>
      <c r="GV78" s="137" t="str">
        <f t="shared" si="330"/>
        <v>Completar</v>
      </c>
      <c r="GW78" s="135"/>
      <c r="GX78" s="136" t="str">
        <f t="shared" si="331"/>
        <v>Completar</v>
      </c>
      <c r="GY78" s="237">
        <f t="shared" si="214"/>
        <v>0</v>
      </c>
      <c r="GZ78" s="238">
        <f t="shared" si="215"/>
        <v>0</v>
      </c>
      <c r="HA78" s="239" t="str">
        <f>IFERROR(IF(GZ78&gt;20*GM78,'Referencia Parámetros'!$D$20,IF(GZ78&gt;10*GM78,'Referencia Parámetros'!$D$21,IF(GZ78&gt;5*GM78,'Referencia Parámetros'!$D$22, IF(GZ78&gt;1,'Referencia Parámetros'!$D$23,"NO APLICA")))),"")</f>
        <v/>
      </c>
      <c r="HB78" s="240" t="str">
        <f t="shared" ref="HB78:HB112" si="378">IFERROR(+IF(HA78="NO APLICA",0,IF(GP78=1,HA78*GY78/40,IF(GP78=4,HA78*GY78/40,IF(GP78=5,HA78*GY78/40,HA78*GY78/173)))),"")</f>
        <v/>
      </c>
      <c r="HC78" s="241">
        <f t="shared" ref="HC78:HC112" si="379">IFERROR(+IF($J$5&gt;GV78,DATEDIF(GU78,$J$5,"Y"),DATEDIF(GU78,GV78,"Y")),0)</f>
        <v>0</v>
      </c>
      <c r="HD78" s="234">
        <f t="shared" si="216"/>
        <v>0</v>
      </c>
      <c r="HE78" s="234">
        <f t="shared" ref="HE78:HE112" si="380">IF(HC78=0,0,IF(HC78&gt;=50,0.25,IF(HC78&lt;=24,0.25,0)))</f>
        <v>0</v>
      </c>
      <c r="HF78" s="234">
        <f t="shared" si="217"/>
        <v>0</v>
      </c>
      <c r="HG78" s="242">
        <f t="shared" si="218"/>
        <v>0</v>
      </c>
      <c r="HI78" s="234">
        <f t="shared" si="219"/>
        <v>66</v>
      </c>
      <c r="HJ78" s="235" t="str">
        <f t="shared" ref="HJ78:HJ112" si="381">IFERROR(+YEAR(HL$11),"")</f>
        <v/>
      </c>
      <c r="HK78" s="236" t="str">
        <f>IFERROR(+VLOOKUP(HJ78,'Referencia Parámetros'!$A$2:$B$18,2),"")</f>
        <v/>
      </c>
      <c r="HL78" s="1"/>
      <c r="HM78" s="1"/>
      <c r="HN78" s="136" t="str">
        <f t="shared" si="332"/>
        <v>Completar</v>
      </c>
      <c r="HO78" s="134"/>
      <c r="HP78" s="134"/>
      <c r="HQ78" s="134"/>
      <c r="HR78" s="136" t="str">
        <f t="shared" si="333"/>
        <v>Completar</v>
      </c>
      <c r="HS78" s="137" t="str">
        <f t="shared" si="334"/>
        <v>Completar</v>
      </c>
      <c r="HT78" s="137" t="str">
        <f t="shared" si="335"/>
        <v>Completar</v>
      </c>
      <c r="HU78" s="135"/>
      <c r="HV78" s="136" t="str">
        <f t="shared" si="336"/>
        <v>Completar</v>
      </c>
      <c r="HW78" s="237">
        <f t="shared" si="220"/>
        <v>0</v>
      </c>
      <c r="HX78" s="238">
        <f t="shared" si="221"/>
        <v>0</v>
      </c>
      <c r="HY78" s="239" t="str">
        <f>IFERROR(IF(HX78&gt;20*HK78,'Referencia Parámetros'!$D$20,IF(HX78&gt;10*HK78,'Referencia Parámetros'!$D$21,IF(HX78&gt;5*HK78,'Referencia Parámetros'!$D$22, IF(HX78&gt;1,'Referencia Parámetros'!$D$23,"NO APLICA")))),"")</f>
        <v/>
      </c>
      <c r="HZ78" s="240" t="str">
        <f t="shared" ref="HZ78:HZ112" si="382">IFERROR(+IF(HY78="NO APLICA",0,IF(HN78=1,HY78*HW78/40,IF(HN78=4,HY78*HW78/40,IF(HN78=5,HY78*HW78/40,HY78*HW78/173)))),"")</f>
        <v/>
      </c>
      <c r="IA78" s="241">
        <f t="shared" ref="IA78:IA112" si="383">IFERROR(+IF($J$5&gt;HT78,DATEDIF(HS78,$J$5,"Y"),DATEDIF(HS78,HT78,"Y")),0)</f>
        <v>0</v>
      </c>
      <c r="IB78" s="234">
        <f t="shared" si="222"/>
        <v>0</v>
      </c>
      <c r="IC78" s="234">
        <f t="shared" ref="IC78:IC112" si="384">IF(IA78=0,0,IF(IA78&gt;=50,0.25,IF(IA78&lt;=24,0.25,0)))</f>
        <v>0</v>
      </c>
      <c r="ID78" s="234">
        <f t="shared" si="223"/>
        <v>0</v>
      </c>
      <c r="IE78" s="242">
        <f t="shared" si="224"/>
        <v>0</v>
      </c>
      <c r="IG78" s="234">
        <f t="shared" si="225"/>
        <v>66</v>
      </c>
      <c r="IH78" s="235" t="str">
        <f t="shared" ref="IH78:IH112" si="385">IFERROR(+YEAR(IJ$11),"")</f>
        <v/>
      </c>
      <c r="II78" s="236" t="str">
        <f>IFERROR(+VLOOKUP(IH78,'Referencia Parámetros'!$A$2:$B$18,2),"")</f>
        <v/>
      </c>
      <c r="IJ78" s="1"/>
      <c r="IK78" s="1"/>
      <c r="IL78" s="136" t="str">
        <f t="shared" si="337"/>
        <v>Completar</v>
      </c>
      <c r="IM78" s="134"/>
      <c r="IN78" s="134"/>
      <c r="IO78" s="134"/>
      <c r="IP78" s="136" t="str">
        <f t="shared" si="338"/>
        <v>Completar</v>
      </c>
      <c r="IQ78" s="137" t="str">
        <f t="shared" si="339"/>
        <v>Completar</v>
      </c>
      <c r="IR78" s="137" t="str">
        <f t="shared" si="340"/>
        <v>Completar</v>
      </c>
      <c r="IS78" s="135"/>
      <c r="IT78" s="136" t="str">
        <f t="shared" si="341"/>
        <v>Completar</v>
      </c>
      <c r="IU78" s="237">
        <f t="shared" si="226"/>
        <v>0</v>
      </c>
      <c r="IV78" s="238">
        <f t="shared" si="227"/>
        <v>0</v>
      </c>
      <c r="IW78" s="239" t="str">
        <f>IFERROR(IF(IV78&gt;20*II78,'Referencia Parámetros'!$D$20,IF(IV78&gt;10*II78,'Referencia Parámetros'!$D$21,IF(IV78&gt;5*II78,'Referencia Parámetros'!$D$22, IF(IV78&gt;1,'Referencia Parámetros'!$D$23,"NO APLICA")))),"")</f>
        <v/>
      </c>
      <c r="IX78" s="240" t="str">
        <f t="shared" ref="IX78:IX112" si="386">IFERROR(+IF(IW78="NO APLICA",0,IF(IL78=1,IW78*IU78/40,IF(IL78=4,IW78*IU78/40,IF(IL78=5,IW78*IU78/40,IW78*IU78/173)))),"")</f>
        <v/>
      </c>
      <c r="IY78" s="241">
        <f t="shared" ref="IY78:IY112" si="387">IFERROR(+IF($J$5&gt;IR78,DATEDIF(IQ78,$J$5,"Y"),DATEDIF(IQ78,IR78,"Y")),0)</f>
        <v>0</v>
      </c>
      <c r="IZ78" s="234">
        <f t="shared" si="228"/>
        <v>0</v>
      </c>
      <c r="JA78" s="234">
        <f t="shared" ref="JA78:JA112" si="388">IF(IY78=0,0,IF(IY78&gt;=50,0.25,IF(IY78&lt;=24,0.25,0)))</f>
        <v>0</v>
      </c>
      <c r="JB78" s="234">
        <f t="shared" si="229"/>
        <v>0</v>
      </c>
      <c r="JC78" s="242">
        <f t="shared" si="230"/>
        <v>0</v>
      </c>
      <c r="JD78" s="198"/>
      <c r="JE78" s="234">
        <f t="shared" si="231"/>
        <v>66</v>
      </c>
      <c r="JF78" s="235" t="str">
        <f t="shared" ref="JF78:JF112" si="389">IFERROR(+YEAR(JH$11),"")</f>
        <v/>
      </c>
      <c r="JG78" s="236" t="str">
        <f>IFERROR(+VLOOKUP(JF78,'Referencia Parámetros'!$A$2:$B$18,2),"")</f>
        <v/>
      </c>
      <c r="JH78" s="1"/>
      <c r="JI78" s="1"/>
      <c r="JJ78" s="136" t="str">
        <f t="shared" si="342"/>
        <v>Completar</v>
      </c>
      <c r="JK78" s="134"/>
      <c r="JL78" s="134"/>
      <c r="JM78" s="134"/>
      <c r="JN78" s="136" t="str">
        <f t="shared" si="343"/>
        <v>Completar</v>
      </c>
      <c r="JO78" s="137" t="str">
        <f t="shared" si="344"/>
        <v>Completar</v>
      </c>
      <c r="JP78" s="137" t="str">
        <f t="shared" si="345"/>
        <v>Completar</v>
      </c>
      <c r="JQ78" s="135"/>
      <c r="JR78" s="136" t="str">
        <f t="shared" si="346"/>
        <v>Completar</v>
      </c>
      <c r="JS78" s="237">
        <f t="shared" si="232"/>
        <v>0</v>
      </c>
      <c r="JT78" s="238">
        <f t="shared" si="233"/>
        <v>0</v>
      </c>
      <c r="JU78" s="239" t="str">
        <f>IFERROR(IF(JT78&gt;20*JG78,'Referencia Parámetros'!$D$20,IF(JT78&gt;10*JG78,'Referencia Parámetros'!$D$21,IF(JT78&gt;5*JG78,'Referencia Parámetros'!$D$22, IF(JT78&gt;1,'Referencia Parámetros'!$D$23,"NO APLICA")))),"")</f>
        <v/>
      </c>
      <c r="JV78" s="240" t="str">
        <f t="shared" ref="JV78:JV112" si="390">IFERROR(+IF(JU78="NO APLICA",0,IF(JJ78=1,JU78*JS78/40,IF(JJ78=4,JU78*JS78/40,IF(JJ78=5,JU78*JS78/40,JU78*JS78/173)))),"")</f>
        <v/>
      </c>
      <c r="JW78" s="241">
        <f t="shared" ref="JW78:JW112" si="391">IFERROR(+IF($J$5&gt;JP78,DATEDIF(JO78,$J$5,"Y"),DATEDIF(JO78,JP78,"Y")),0)</f>
        <v>0</v>
      </c>
      <c r="JX78" s="234">
        <f t="shared" si="234"/>
        <v>0</v>
      </c>
      <c r="JY78" s="234">
        <f t="shared" ref="JY78:JY112" si="392">IF(JW78=0,0,IF(JW78&gt;=50,0.25,IF(JW78&lt;=24,0.25,0)))</f>
        <v>0</v>
      </c>
      <c r="JZ78" s="234">
        <f t="shared" si="235"/>
        <v>0</v>
      </c>
      <c r="KA78" s="242">
        <f t="shared" si="236"/>
        <v>0</v>
      </c>
      <c r="LN78" s="244">
        <v>2</v>
      </c>
    </row>
    <row r="79" spans="1:326" x14ac:dyDescent="0.25">
      <c r="A79" s="234">
        <f t="shared" ref="A79:A112" si="393">+A78+1</f>
        <v>67</v>
      </c>
      <c r="B79" s="235" t="str">
        <f t="shared" ref="B79:B112" si="394">+IFERROR(YEAR(D$11),"")</f>
        <v/>
      </c>
      <c r="C79" s="236" t="str">
        <f>+IFERROR(VLOOKUP(B79,'Referencia Parámetros'!$A$2:$B$18,2),"")</f>
        <v/>
      </c>
      <c r="D79" s="1"/>
      <c r="E79" s="1"/>
      <c r="F79" s="136" t="str">
        <f>IFERROR(+VLOOKUP(D79,'Año 2'!JH$13:JJ$112,3,FALSE),"Completar")</f>
        <v>Completar</v>
      </c>
      <c r="G79" s="134"/>
      <c r="H79" s="134"/>
      <c r="I79" s="134"/>
      <c r="J79" s="136" t="str">
        <f>+IFERROR(VLOOKUP(D79,'Año 2'!JH$13:JR$112,7,0),"Completar")</f>
        <v>Completar</v>
      </c>
      <c r="K79" s="137" t="str">
        <f>IFERROR(VLOOKUP(D79,'Año 2'!JH$13:JR$112,8,FALSE),"Completar")</f>
        <v>Completar</v>
      </c>
      <c r="L79" s="137" t="str">
        <f>IFERROR(VLOOKUP(D79,'Año 2'!JH$13:JR$112,9,FALSE),"Completar")</f>
        <v>Completar</v>
      </c>
      <c r="M79" s="135"/>
      <c r="N79" s="136" t="str">
        <f>IFERROR(VLOOKUP(D79,'Año 2'!JH$13:JR$112,11,FALSE),"Completar")</f>
        <v>Completar</v>
      </c>
      <c r="O79" s="237">
        <f t="shared" ref="O79:O112" si="395">IFERROR(IF(F79=1,G79,IF(F79=4,G79,IF(F79=5,G79,(H79*8+I79)))),"")</f>
        <v>0</v>
      </c>
      <c r="P79" s="238">
        <f t="shared" ref="P79:P112" si="396">IFERROR(IF(F79=1,+E79/O79*40,IF(F79=4,+E79/O79*40,IF(F79=5,+E79/O79*40,E79/O79*173))),0)</f>
        <v>0</v>
      </c>
      <c r="Q79" s="239" t="str">
        <f>IFERROR(IF(P79&gt;20*C79,'Referencia Parámetros'!$D$20,IF(P79&gt;10*C79,'Referencia Parámetros'!$D$21,IF(P79&gt;5*C79,'Referencia Parámetros'!$D$22, IF(P79&gt;1,'Referencia Parámetros'!$D$23,"NO APLICA")))),"")</f>
        <v/>
      </c>
      <c r="R79" s="240" t="str">
        <f t="shared" si="347"/>
        <v/>
      </c>
      <c r="S79" s="241">
        <f t="shared" si="348"/>
        <v>0</v>
      </c>
      <c r="T79" s="234">
        <f t="shared" ref="T79:T112" si="397">IF(J79=2,0.25,0)</f>
        <v>0</v>
      </c>
      <c r="U79" s="234">
        <f t="shared" si="349"/>
        <v>0</v>
      </c>
      <c r="V79" s="234">
        <f t="shared" ref="V79:V112" si="398">IF(N79=2,0.25,0)</f>
        <v>0</v>
      </c>
      <c r="W79" s="242">
        <f t="shared" ref="W79:W112" si="399">+IF(D79="",0,IF(Q79="NO APLICA",0,R79+T79+V79+IF(U79="N/A",0,U79)))</f>
        <v>0</v>
      </c>
      <c r="Y79" s="234">
        <f t="shared" ref="Y79:Y112" si="400">+Y78+1</f>
        <v>67</v>
      </c>
      <c r="Z79" s="235" t="str">
        <f t="shared" si="350"/>
        <v/>
      </c>
      <c r="AA79" s="236" t="str">
        <f>IFERROR(+VLOOKUP(Z79,'Referencia Parámetros'!$A$2:$B$18,2),"")</f>
        <v/>
      </c>
      <c r="AB79" s="1"/>
      <c r="AC79" s="1"/>
      <c r="AD79" s="136" t="str">
        <f t="shared" si="292"/>
        <v>Completar</v>
      </c>
      <c r="AE79" s="134"/>
      <c r="AF79" s="134"/>
      <c r="AG79" s="134"/>
      <c r="AH79" s="136" t="str">
        <f t="shared" si="293"/>
        <v>Completar</v>
      </c>
      <c r="AI79" s="137" t="str">
        <f t="shared" si="294"/>
        <v>Completar</v>
      </c>
      <c r="AJ79" s="137" t="str">
        <f t="shared" si="295"/>
        <v>Completar</v>
      </c>
      <c r="AK79" s="135"/>
      <c r="AL79" s="136" t="str">
        <f t="shared" si="296"/>
        <v>Completar</v>
      </c>
      <c r="AM79" s="237">
        <f t="shared" ref="AM79:AM112" si="401">IFERROR(IF(AD79=1,AE79,IF(AD79=4,AE79,IF(AD79=5,AE79,(AF79*8+AG79)))),"")</f>
        <v>0</v>
      </c>
      <c r="AN79" s="238">
        <f t="shared" ref="AN79:AN112" si="402">IFERROR(IF(AD79=1,+AC79/AM79*40,IF(AD79=4,+AC79/AM79*40,IF(AD79=5,+AC79/AM79*40,AC79/AM79*173))),0)</f>
        <v>0</v>
      </c>
      <c r="AO79" s="239" t="str">
        <f>IFERROR(IF(AN79&gt;20*AA79,'Referencia Parámetros'!$D$20,IF(AN79&gt;10*AA79,'Referencia Parámetros'!$D$21,IF(AN79&gt;5*AA79,'Referencia Parámetros'!$D$22, IF(AN79&gt;1,'Referencia Parámetros'!$D$23,"NO APLICA")))),"")</f>
        <v/>
      </c>
      <c r="AP79" s="240" t="str">
        <f t="shared" si="351"/>
        <v/>
      </c>
      <c r="AQ79" s="241">
        <f t="shared" si="352"/>
        <v>0</v>
      </c>
      <c r="AR79" s="234">
        <f t="shared" ref="AR79:AR112" si="403">IF(AH79=2,0.25,0)</f>
        <v>0</v>
      </c>
      <c r="AS79" s="234">
        <f t="shared" si="353"/>
        <v>0</v>
      </c>
      <c r="AT79" s="234">
        <f t="shared" ref="AT79:AT112" si="404">IF(AL79=2,0.25,0)</f>
        <v>0</v>
      </c>
      <c r="AU79" s="242">
        <f t="shared" ref="AU79:AU112" si="405">+IF(AB79="",0,IF(AO79="NO APLICA",0,AP79+AR79+AT79+IF(AS79="N/A",0,AS79)))</f>
        <v>0</v>
      </c>
      <c r="AW79" s="234">
        <f t="shared" ref="AW79:AW112" si="406">+AW78+1</f>
        <v>67</v>
      </c>
      <c r="AX79" s="235" t="str">
        <f t="shared" si="354"/>
        <v/>
      </c>
      <c r="AY79" s="236" t="str">
        <f>IFERROR(+VLOOKUP(AX79,'Referencia Parámetros'!$A$2:$B$18,2),"")</f>
        <v/>
      </c>
      <c r="AZ79" s="1"/>
      <c r="BA79" s="1"/>
      <c r="BB79" s="136" t="str">
        <f t="shared" si="297"/>
        <v>Completar</v>
      </c>
      <c r="BC79" s="134"/>
      <c r="BD79" s="134"/>
      <c r="BE79" s="134"/>
      <c r="BF79" s="136" t="str">
        <f t="shared" si="298"/>
        <v>Completar</v>
      </c>
      <c r="BG79" s="137" t="str">
        <f t="shared" si="299"/>
        <v>Completar</v>
      </c>
      <c r="BH79" s="137" t="str">
        <f t="shared" si="300"/>
        <v>Completar</v>
      </c>
      <c r="BI79" s="135"/>
      <c r="BJ79" s="136" t="str">
        <f t="shared" si="301"/>
        <v>Completar</v>
      </c>
      <c r="BK79" s="237">
        <f t="shared" ref="BK79:BK112" si="407">IFERROR(IF(BB79=1,BC79,IF(BB79=4,BC79,IF(BB79=5,BC79,(BD79*8+BE79)))),"")</f>
        <v>0</v>
      </c>
      <c r="BL79" s="238">
        <f t="shared" ref="BL79:BL112" si="408">IFERROR(IF(BB79=1,+BA79/BK79*40,IF(BB79=4,+BA79/BK79*40,IF(BB79=5,+BA79/BK79*40,BA79/BK79*173))),0)</f>
        <v>0</v>
      </c>
      <c r="BM79" s="239" t="str">
        <f>IFERROR(IF(BL79&gt;20*AY79,'Referencia Parámetros'!$D$20,IF(BL79&gt;10*AY79,'Referencia Parámetros'!$D$21,IF(BL79&gt;5*AY79,'Referencia Parámetros'!$D$22, IF(BL79&gt;1,'Referencia Parámetros'!$D$23,"NO APLICA")))),"")</f>
        <v/>
      </c>
      <c r="BN79" s="240" t="str">
        <f t="shared" si="355"/>
        <v/>
      </c>
      <c r="BO79" s="241">
        <f t="shared" si="356"/>
        <v>0</v>
      </c>
      <c r="BP79" s="234">
        <f t="shared" ref="BP79:BP112" si="409">IF(BF79=2,0.25,0)</f>
        <v>0</v>
      </c>
      <c r="BQ79" s="234">
        <f t="shared" si="357"/>
        <v>0</v>
      </c>
      <c r="BR79" s="234">
        <f t="shared" ref="BR79:BR112" si="410">IF(BJ79=2,0.25,0)</f>
        <v>0</v>
      </c>
      <c r="BS79" s="242">
        <f t="shared" ref="BS79:BS112" si="411">+IF(AZ79="",0,IF(BM79="NO APLICA",0,BN79+BP79+BR79+IF(BQ79="N/A",0,BQ79)))</f>
        <v>0</v>
      </c>
      <c r="BU79" s="234">
        <f t="shared" ref="BU79:BU112" si="412">+BU78+1</f>
        <v>67</v>
      </c>
      <c r="BV79" s="235" t="str">
        <f t="shared" si="358"/>
        <v/>
      </c>
      <c r="BW79" s="236" t="str">
        <f>IFERROR(+VLOOKUP(BV79,'Referencia Parámetros'!$A$2:$B$18,2),"")</f>
        <v/>
      </c>
      <c r="BX79" s="1"/>
      <c r="BY79" s="1"/>
      <c r="BZ79" s="136" t="str">
        <f t="shared" si="302"/>
        <v>Completar</v>
      </c>
      <c r="CA79" s="134"/>
      <c r="CB79" s="134"/>
      <c r="CC79" s="134"/>
      <c r="CD79" s="136" t="str">
        <f t="shared" si="303"/>
        <v>Completar</v>
      </c>
      <c r="CE79" s="137" t="str">
        <f t="shared" si="304"/>
        <v>Completar</v>
      </c>
      <c r="CF79" s="137" t="str">
        <f t="shared" si="305"/>
        <v>Completar</v>
      </c>
      <c r="CG79" s="135"/>
      <c r="CH79" s="136" t="str">
        <f t="shared" si="306"/>
        <v>Completar</v>
      </c>
      <c r="CI79" s="237">
        <f t="shared" ref="CI79:CI112" si="413">IFERROR(IF(BZ79=1,CA79,IF(BZ79=4,CA79,IF(BZ79=5,CA79,(CB79*8+CC79)))),"")</f>
        <v>0</v>
      </c>
      <c r="CJ79" s="238">
        <f t="shared" ref="CJ79:CJ112" si="414">IFERROR(IF(BZ79=1,+BY79/CI79*40,IF(BZ79=4,+BY79/CI79*40,IF(BZ79=5,+BY79/CI79*40,BY79/CI79*173))),0)</f>
        <v>0</v>
      </c>
      <c r="CK79" s="239" t="str">
        <f>IFERROR(IF(CJ79&gt;20*BW79,'Referencia Parámetros'!$D$20,IF(CJ79&gt;10*BW79,'Referencia Parámetros'!$D$21,IF(CJ79&gt;5*BW79,'Referencia Parámetros'!$D$22, IF(CJ79&gt;1,'Referencia Parámetros'!$D$23,"NO APLICA")))),"")</f>
        <v/>
      </c>
      <c r="CL79" s="240" t="str">
        <f t="shared" si="359"/>
        <v/>
      </c>
      <c r="CM79" s="241">
        <f t="shared" si="360"/>
        <v>0</v>
      </c>
      <c r="CN79" s="234">
        <f t="shared" ref="CN79:CN112" si="415">IF(CD79=2,0.25,0)</f>
        <v>0</v>
      </c>
      <c r="CO79" s="234">
        <f t="shared" si="361"/>
        <v>0</v>
      </c>
      <c r="CP79" s="234">
        <f t="shared" ref="CP79:CP112" si="416">IF(CH79=2,0.25,0)</f>
        <v>0</v>
      </c>
      <c r="CQ79" s="242">
        <f t="shared" ref="CQ79:CQ112" si="417">+IF(BX79="",0,IF(CK79="NO APLICA",0,CL79+CN79+CP79+IF(CO79="N/A",0,CO79)))</f>
        <v>0</v>
      </c>
      <c r="CS79" s="234">
        <f t="shared" ref="CS79:CS112" si="418">+CS78+1</f>
        <v>67</v>
      </c>
      <c r="CT79" s="235" t="str">
        <f t="shared" si="362"/>
        <v/>
      </c>
      <c r="CU79" s="236" t="str">
        <f>IFERROR(+VLOOKUP(CT79,'Referencia Parámetros'!$A$2:$B$18,2),"")</f>
        <v/>
      </c>
      <c r="CV79" s="1"/>
      <c r="CW79" s="1"/>
      <c r="CX79" s="136" t="str">
        <f t="shared" si="307"/>
        <v>Completar</v>
      </c>
      <c r="CY79" s="134"/>
      <c r="CZ79" s="134"/>
      <c r="DA79" s="134"/>
      <c r="DB79" s="136" t="str">
        <f t="shared" si="308"/>
        <v>Completar</v>
      </c>
      <c r="DC79" s="137" t="str">
        <f t="shared" si="309"/>
        <v>Completar</v>
      </c>
      <c r="DD79" s="137" t="str">
        <f t="shared" si="310"/>
        <v>Completar</v>
      </c>
      <c r="DE79" s="135"/>
      <c r="DF79" s="136" t="str">
        <f t="shared" si="311"/>
        <v>Completar</v>
      </c>
      <c r="DG79" s="237">
        <f t="shared" ref="DG79:DG112" si="419">IFERROR(IF(CX79=1,CY79,IF(CX79=4,CY79,IF(CX79=5,CY79,(CZ79*8+DA79)))),"")</f>
        <v>0</v>
      </c>
      <c r="DH79" s="238">
        <f t="shared" ref="DH79:DH112" si="420">IFERROR(IF(CX79=1,+CW79/DG79*40,IF(CX79=4,+CW79/DG79*40,IF(CX79=5,+CW79/DG79*40,CW79/DG79*173))),0)</f>
        <v>0</v>
      </c>
      <c r="DI79" s="239" t="str">
        <f>IFERROR(IF(DH79&gt;20*CU79,'Referencia Parámetros'!$D$20,IF(DH79&gt;10*CU79,'Referencia Parámetros'!$D$21,IF(DH79&gt;5*CU79,'Referencia Parámetros'!$D$22, IF(DH79&gt;1,'Referencia Parámetros'!$D$23,"NO APLICA")))),"")</f>
        <v/>
      </c>
      <c r="DJ79" s="240" t="str">
        <f t="shared" si="363"/>
        <v/>
      </c>
      <c r="DK79" s="241">
        <f t="shared" si="364"/>
        <v>0</v>
      </c>
      <c r="DL79" s="234">
        <f t="shared" ref="DL79:DL112" si="421">IF(DB79=2,0.25,0)</f>
        <v>0</v>
      </c>
      <c r="DM79" s="234">
        <f t="shared" si="365"/>
        <v>0</v>
      </c>
      <c r="DN79" s="234">
        <f t="shared" ref="DN79:DN112" si="422">IF(DF79=2,0.25,0)</f>
        <v>0</v>
      </c>
      <c r="DO79" s="242">
        <f t="shared" ref="DO79:DO112" si="423">+IF(CV79="",0,IF(DI79="NO APLICA",0,DJ79+DL79+DN79+IF(DM79="N/A",0,DM79)))</f>
        <v>0</v>
      </c>
      <c r="DQ79" s="234">
        <f t="shared" ref="DQ79:DQ112" si="424">+DQ78+1</f>
        <v>67</v>
      </c>
      <c r="DR79" s="235" t="str">
        <f t="shared" si="366"/>
        <v/>
      </c>
      <c r="DS79" s="236" t="str">
        <f>IFERROR(+VLOOKUP(DR79,'Referencia Parámetros'!$A$2:$B$18,2),"")</f>
        <v/>
      </c>
      <c r="DT79" s="1"/>
      <c r="DU79" s="1"/>
      <c r="DV79" s="136" t="str">
        <f t="shared" si="312"/>
        <v>Completar</v>
      </c>
      <c r="DW79" s="134"/>
      <c r="DX79" s="134"/>
      <c r="DY79" s="134"/>
      <c r="DZ79" s="136" t="str">
        <f t="shared" si="313"/>
        <v>Completar</v>
      </c>
      <c r="EA79" s="137" t="str">
        <f t="shared" si="314"/>
        <v>Completar</v>
      </c>
      <c r="EB79" s="137" t="str">
        <f t="shared" si="315"/>
        <v>Completar</v>
      </c>
      <c r="EC79" s="135"/>
      <c r="ED79" s="136" t="str">
        <f t="shared" si="316"/>
        <v>Completar</v>
      </c>
      <c r="EE79" s="237">
        <f t="shared" ref="EE79:EE112" si="425">IFERROR(IF(DV79=1,DW79,IF(DV79=4,DW79,IF(DV79=5,DW79,(DX79*8+DY79)))),"")</f>
        <v>0</v>
      </c>
      <c r="EF79" s="238">
        <f t="shared" ref="EF79:EF112" si="426">IFERROR(IF(DV79=1,+DU79/EE79*40,IF(DV79=4,+DU79/EE79*40,IF(DV79=5,+DU79/EE79*40,DU79/EE79*173))),0)</f>
        <v>0</v>
      </c>
      <c r="EG79" s="239" t="str">
        <f>IFERROR(IF(EF79&gt;20*DS79,'Referencia Parámetros'!$D$20,IF(EF79&gt;10*DS79,'Referencia Parámetros'!$D$21,IF(EF79&gt;5*DS79,'Referencia Parámetros'!$D$22, IF(EF79&gt;1,'Referencia Parámetros'!$D$23,"NO APLICA")))),"")</f>
        <v/>
      </c>
      <c r="EH79" s="240" t="str">
        <f t="shared" si="367"/>
        <v/>
      </c>
      <c r="EI79" s="241">
        <f t="shared" si="368"/>
        <v>0</v>
      </c>
      <c r="EJ79" s="234">
        <f t="shared" ref="EJ79:EJ112" si="427">IF(DZ79=2,0.25,0)</f>
        <v>0</v>
      </c>
      <c r="EK79" s="234">
        <f t="shared" si="369"/>
        <v>0</v>
      </c>
      <c r="EL79" s="234">
        <f t="shared" ref="EL79:EL112" si="428">IF(ED79=2,0.25,0)</f>
        <v>0</v>
      </c>
      <c r="EM79" s="242">
        <f t="shared" ref="EM79:EM112" si="429">+IF(DT79="",0,IF(EG79="NO APLICA",0,EH79+EJ79+EL79+IF(EK79="N/A",0,EK79)))</f>
        <v>0</v>
      </c>
      <c r="EO79" s="234">
        <f t="shared" ref="EO79:EO112" si="430">+EO78+1</f>
        <v>67</v>
      </c>
      <c r="EP79" s="235" t="str">
        <f t="shared" si="370"/>
        <v/>
      </c>
      <c r="EQ79" s="236" t="str">
        <f>IFERROR(+VLOOKUP(EP79,'Referencia Parámetros'!$A$2:$B$18,2),"")</f>
        <v/>
      </c>
      <c r="ER79" s="1"/>
      <c r="ES79" s="1"/>
      <c r="ET79" s="136" t="str">
        <f t="shared" si="317"/>
        <v>Completar</v>
      </c>
      <c r="EU79" s="134"/>
      <c r="EV79" s="134"/>
      <c r="EW79" s="134"/>
      <c r="EX79" s="136" t="str">
        <f t="shared" si="318"/>
        <v>Completar</v>
      </c>
      <c r="EY79" s="137" t="str">
        <f t="shared" si="319"/>
        <v>Completar</v>
      </c>
      <c r="EZ79" s="137" t="str">
        <f t="shared" si="320"/>
        <v>Completar</v>
      </c>
      <c r="FA79" s="135"/>
      <c r="FB79" s="136" t="str">
        <f t="shared" si="321"/>
        <v>Completar</v>
      </c>
      <c r="FC79" s="237">
        <f t="shared" ref="FC79:FC112" si="431">IFERROR(IF(ET79=1,EU79,IF(ET79=4,EU79,IF(ET79=5,EU79,(EV79*8+EW79)))),"")</f>
        <v>0</v>
      </c>
      <c r="FD79" s="238">
        <f t="shared" ref="FD79:FD112" si="432">IFERROR(IF(ET79=1,+ES79/FC79*40,IF(ET79=4,+ES79/FC79*40,IF(ET79=5,+ES79/FC79*40,ES79/FC79*173))),0)</f>
        <v>0</v>
      </c>
      <c r="FE79" s="239" t="str">
        <f>IFERROR(IF(FD79&gt;20*EQ79,'Referencia Parámetros'!$D$20,IF(FD79&gt;10*EQ79,'Referencia Parámetros'!$D$21,IF(FD79&gt;5*EQ79,'Referencia Parámetros'!$D$22, IF(FD79&gt;1,'Referencia Parámetros'!$D$23,"NO APLICA")))),"")</f>
        <v/>
      </c>
      <c r="FF79" s="240" t="str">
        <f t="shared" si="371"/>
        <v/>
      </c>
      <c r="FG79" s="241">
        <f t="shared" si="372"/>
        <v>0</v>
      </c>
      <c r="FH79" s="234">
        <f t="shared" ref="FH79:FH112" si="433">IF(EX79=2,0.25,0)</f>
        <v>0</v>
      </c>
      <c r="FI79" s="234">
        <f t="shared" si="373"/>
        <v>0</v>
      </c>
      <c r="FJ79" s="234">
        <f t="shared" ref="FJ79:FJ112" si="434">IF(FB79=2,0.25,0)</f>
        <v>0</v>
      </c>
      <c r="FK79" s="242">
        <f t="shared" ref="FK79:FK112" si="435">+IF(ER79="",0,IF(FE79="NO APLICA",0,FF79+FH79+FJ79+IF(FI79="N/A",0,FI79)))</f>
        <v>0</v>
      </c>
      <c r="FM79" s="234">
        <f t="shared" ref="FM79:FM112" si="436">+FM78+1</f>
        <v>67</v>
      </c>
      <c r="FN79" s="235" t="str">
        <f t="shared" si="374"/>
        <v/>
      </c>
      <c r="FO79" s="236" t="str">
        <f>IFERROR(+VLOOKUP(FN79,'Referencia Parámetros'!$A$2:$B$18,2),"")</f>
        <v/>
      </c>
      <c r="FP79" s="1"/>
      <c r="FQ79" s="1"/>
      <c r="FR79" s="136" t="str">
        <f t="shared" si="322"/>
        <v>Completar</v>
      </c>
      <c r="FS79" s="134"/>
      <c r="FT79" s="134"/>
      <c r="FU79" s="134"/>
      <c r="FV79" s="136" t="str">
        <f t="shared" si="323"/>
        <v>Completar</v>
      </c>
      <c r="FW79" s="137" t="str">
        <f t="shared" si="324"/>
        <v>Completar</v>
      </c>
      <c r="FX79" s="137" t="str">
        <f t="shared" si="325"/>
        <v>Completar</v>
      </c>
      <c r="FY79" s="135"/>
      <c r="FZ79" s="136" t="str">
        <f t="shared" si="326"/>
        <v>Completar</v>
      </c>
      <c r="GA79" s="237">
        <f t="shared" ref="GA79:GA112" si="437">IFERROR(IF(FR79=1,FS79,IF(FR79=4,FS79,IF(FR79=5,FS79,(FT79*8+FU79)))),"")</f>
        <v>0</v>
      </c>
      <c r="GB79" s="238">
        <f t="shared" ref="GB79:GB112" si="438">IFERROR(IF(FR79=1,+FQ79/GA79*40,IF(FR79=4,+FQ79/GA79*40,IF(FR79=5,+FQ79/GA79*40,FQ79/GA79*173))),0)</f>
        <v>0</v>
      </c>
      <c r="GC79" s="239" t="e">
        <f>IF(GB79&gt;20*FO79,'Referencia Parámetros'!$D$20,IF(GB79&gt;10*FO79,'Referencia Parámetros'!$D$21,IF(GB79&gt;5*FO79,'Referencia Parámetros'!$D$22, IF(GB79&gt;1,'Referencia Parámetros'!$D$23,"NO APLICA"))))</f>
        <v>#VALUE!</v>
      </c>
      <c r="GD79" s="240" t="e">
        <f t="shared" ref="GD79:GD112" si="439">+IF(GC79="NO APLICA",0,IF(FR79=1,GC79*GA79/40,IF(FR79=4,GC79*GA79/40,IF(FR79=5,GC79*GA79/40,GC79*GA79/173))))</f>
        <v>#VALUE!</v>
      </c>
      <c r="GE79" s="241">
        <f t="shared" si="375"/>
        <v>0</v>
      </c>
      <c r="GF79" s="234">
        <f t="shared" ref="GF79:GF112" si="440">IF(FV79=2,0.25,0)</f>
        <v>0</v>
      </c>
      <c r="GG79" s="234">
        <f t="shared" si="376"/>
        <v>0</v>
      </c>
      <c r="GH79" s="234">
        <f t="shared" ref="GH79:GH112" si="441">IF(FZ79=2,0.25,0)</f>
        <v>0</v>
      </c>
      <c r="GI79" s="242">
        <f t="shared" ref="GI79:GI112" si="442">+IF(FP79="",0,IF(GC79="NO APLICA",0,GD79+GF79+GH79+IF(GG79="N/A",0,GG79)))</f>
        <v>0</v>
      </c>
      <c r="GK79" s="234">
        <f t="shared" ref="GK79:GK112" si="443">+GK78+1</f>
        <v>67</v>
      </c>
      <c r="GL79" s="235" t="str">
        <f t="shared" si="377"/>
        <v/>
      </c>
      <c r="GM79" s="236" t="str">
        <f>IFERROR(+VLOOKUP(GL79,'Referencia Parámetros'!$A$2:$B$18,2),"")</f>
        <v/>
      </c>
      <c r="GN79" s="1"/>
      <c r="GO79" s="1"/>
      <c r="GP79" s="136" t="str">
        <f t="shared" si="327"/>
        <v>Completar</v>
      </c>
      <c r="GQ79" s="134"/>
      <c r="GR79" s="134"/>
      <c r="GS79" s="134"/>
      <c r="GT79" s="136" t="str">
        <f t="shared" si="328"/>
        <v>Completar</v>
      </c>
      <c r="GU79" s="137" t="str">
        <f t="shared" si="329"/>
        <v>Completar</v>
      </c>
      <c r="GV79" s="137" t="str">
        <f t="shared" si="330"/>
        <v>Completar</v>
      </c>
      <c r="GW79" s="135"/>
      <c r="GX79" s="136" t="str">
        <f t="shared" si="331"/>
        <v>Completar</v>
      </c>
      <c r="GY79" s="237">
        <f t="shared" ref="GY79:GY112" si="444">IFERROR(IF(GP79=1,GQ79,IF(GP79=4,GQ79,IF(GP79=5,GQ79,(GR79*8+GS79)))),"")</f>
        <v>0</v>
      </c>
      <c r="GZ79" s="238">
        <f t="shared" ref="GZ79:GZ112" si="445">IFERROR(IF(GP79=1,+GO79/GY79*40,IF(GP79=4,+GO79/GY79*40,IF(GP79=5,+GO79/GY79*40,GO79/GY79*173))),0)</f>
        <v>0</v>
      </c>
      <c r="HA79" s="239" t="str">
        <f>IFERROR(IF(GZ79&gt;20*GM79,'Referencia Parámetros'!$D$20,IF(GZ79&gt;10*GM79,'Referencia Parámetros'!$D$21,IF(GZ79&gt;5*GM79,'Referencia Parámetros'!$D$22, IF(GZ79&gt;1,'Referencia Parámetros'!$D$23,"NO APLICA")))),"")</f>
        <v/>
      </c>
      <c r="HB79" s="240" t="str">
        <f t="shared" si="378"/>
        <v/>
      </c>
      <c r="HC79" s="241">
        <f t="shared" si="379"/>
        <v>0</v>
      </c>
      <c r="HD79" s="234">
        <f t="shared" ref="HD79:HD112" si="446">IF(GT79=2,0.25,0)</f>
        <v>0</v>
      </c>
      <c r="HE79" s="234">
        <f t="shared" si="380"/>
        <v>0</v>
      </c>
      <c r="HF79" s="234">
        <f t="shared" ref="HF79:HF112" si="447">IF(GX79=2,0.25,0)</f>
        <v>0</v>
      </c>
      <c r="HG79" s="242">
        <f t="shared" ref="HG79:HG112" si="448">+IF(GN79="",0,IF(HA79="NO APLICA",0,HB79+HD79+HF79+IF(HE79="N/A",0,HE79)))</f>
        <v>0</v>
      </c>
      <c r="HI79" s="234">
        <f t="shared" ref="HI79:HI112" si="449">+HI78+1</f>
        <v>67</v>
      </c>
      <c r="HJ79" s="235" t="str">
        <f t="shared" si="381"/>
        <v/>
      </c>
      <c r="HK79" s="236" t="str">
        <f>IFERROR(+VLOOKUP(HJ79,'Referencia Parámetros'!$A$2:$B$18,2),"")</f>
        <v/>
      </c>
      <c r="HL79" s="1"/>
      <c r="HM79" s="1"/>
      <c r="HN79" s="136" t="str">
        <f t="shared" si="332"/>
        <v>Completar</v>
      </c>
      <c r="HO79" s="134"/>
      <c r="HP79" s="134"/>
      <c r="HQ79" s="134"/>
      <c r="HR79" s="136" t="str">
        <f t="shared" si="333"/>
        <v>Completar</v>
      </c>
      <c r="HS79" s="137" t="str">
        <f t="shared" si="334"/>
        <v>Completar</v>
      </c>
      <c r="HT79" s="137" t="str">
        <f t="shared" si="335"/>
        <v>Completar</v>
      </c>
      <c r="HU79" s="135"/>
      <c r="HV79" s="136" t="str">
        <f t="shared" si="336"/>
        <v>Completar</v>
      </c>
      <c r="HW79" s="237">
        <f t="shared" ref="HW79:HW112" si="450">IFERROR(IF(HN79=1,HO79,IF(HN79=4,HO79,IF(HN79=5,HO79,(HP79*8+HQ79)))),"")</f>
        <v>0</v>
      </c>
      <c r="HX79" s="238">
        <f t="shared" ref="HX79:HX112" si="451">IFERROR(IF(HN79=1,+HM79/HW79*40,IF(HN79=4,+HM79/HW79*40,IF(HN79=5,+HM79/HW79*40,HM79/HW79*173))),0)</f>
        <v>0</v>
      </c>
      <c r="HY79" s="239" t="str">
        <f>IFERROR(IF(HX79&gt;20*HK79,'Referencia Parámetros'!$D$20,IF(HX79&gt;10*HK79,'Referencia Parámetros'!$D$21,IF(HX79&gt;5*HK79,'Referencia Parámetros'!$D$22, IF(HX79&gt;1,'Referencia Parámetros'!$D$23,"NO APLICA")))),"")</f>
        <v/>
      </c>
      <c r="HZ79" s="240" t="str">
        <f t="shared" si="382"/>
        <v/>
      </c>
      <c r="IA79" s="241">
        <f t="shared" si="383"/>
        <v>0</v>
      </c>
      <c r="IB79" s="234">
        <f t="shared" ref="IB79:IB112" si="452">IF(HR79=2,0.25,0)</f>
        <v>0</v>
      </c>
      <c r="IC79" s="234">
        <f t="shared" si="384"/>
        <v>0</v>
      </c>
      <c r="ID79" s="234">
        <f t="shared" ref="ID79:ID112" si="453">IF(HV79=2,0.25,0)</f>
        <v>0</v>
      </c>
      <c r="IE79" s="242">
        <f t="shared" ref="IE79:IE112" si="454">+IF(HL79="",0,IF(HY79="NO APLICA",0,HZ79+IB79+ID79+IF(IC79="N/A",0,IC79)))</f>
        <v>0</v>
      </c>
      <c r="IG79" s="234">
        <f t="shared" ref="IG79:IG112" si="455">+IG78+1</f>
        <v>67</v>
      </c>
      <c r="IH79" s="235" t="str">
        <f t="shared" si="385"/>
        <v/>
      </c>
      <c r="II79" s="236" t="str">
        <f>IFERROR(+VLOOKUP(IH79,'Referencia Parámetros'!$A$2:$B$18,2),"")</f>
        <v/>
      </c>
      <c r="IJ79" s="1"/>
      <c r="IK79" s="1"/>
      <c r="IL79" s="136" t="str">
        <f t="shared" si="337"/>
        <v>Completar</v>
      </c>
      <c r="IM79" s="134"/>
      <c r="IN79" s="134"/>
      <c r="IO79" s="134"/>
      <c r="IP79" s="136" t="str">
        <f t="shared" si="338"/>
        <v>Completar</v>
      </c>
      <c r="IQ79" s="137" t="str">
        <f t="shared" si="339"/>
        <v>Completar</v>
      </c>
      <c r="IR79" s="137" t="str">
        <f t="shared" si="340"/>
        <v>Completar</v>
      </c>
      <c r="IS79" s="135"/>
      <c r="IT79" s="136" t="str">
        <f t="shared" si="341"/>
        <v>Completar</v>
      </c>
      <c r="IU79" s="237">
        <f t="shared" ref="IU79:IU112" si="456">IFERROR(IF(IL79=1,IM79,IF(IL79=4,IM79,IF(IL79=5,IM79,(IN79*8+IO79)))),"")</f>
        <v>0</v>
      </c>
      <c r="IV79" s="238">
        <f t="shared" ref="IV79:IV112" si="457">IFERROR(IF(IL79=1,+IK79/IU79*40,IF(IL79=4,+IK79/IU79*40,IF(IL79=5,+IK79/IU79*40,IK79/IU79*173))),0)</f>
        <v>0</v>
      </c>
      <c r="IW79" s="239" t="str">
        <f>IFERROR(IF(IV79&gt;20*II79,'Referencia Parámetros'!$D$20,IF(IV79&gt;10*II79,'Referencia Parámetros'!$D$21,IF(IV79&gt;5*II79,'Referencia Parámetros'!$D$22, IF(IV79&gt;1,'Referencia Parámetros'!$D$23,"NO APLICA")))),"")</f>
        <v/>
      </c>
      <c r="IX79" s="240" t="str">
        <f t="shared" si="386"/>
        <v/>
      </c>
      <c r="IY79" s="241">
        <f t="shared" si="387"/>
        <v>0</v>
      </c>
      <c r="IZ79" s="234">
        <f t="shared" ref="IZ79:IZ112" si="458">IF(IP79=2,0.25,0)</f>
        <v>0</v>
      </c>
      <c r="JA79" s="234">
        <f t="shared" si="388"/>
        <v>0</v>
      </c>
      <c r="JB79" s="234">
        <f t="shared" ref="JB79:JB112" si="459">IF(IT79=2,0.25,0)</f>
        <v>0</v>
      </c>
      <c r="JC79" s="242">
        <f t="shared" ref="JC79:JC112" si="460">+IF(IJ79="",0,IF(IW79="NO APLICA",0,IX79+IZ79+JB79+IF(JA79="N/A",0,JA79)))</f>
        <v>0</v>
      </c>
      <c r="JD79" s="198"/>
      <c r="JE79" s="234">
        <f t="shared" ref="JE79:JE112" si="461">+JE78+1</f>
        <v>67</v>
      </c>
      <c r="JF79" s="235" t="str">
        <f t="shared" si="389"/>
        <v/>
      </c>
      <c r="JG79" s="236" t="str">
        <f>IFERROR(+VLOOKUP(JF79,'Referencia Parámetros'!$A$2:$B$18,2),"")</f>
        <v/>
      </c>
      <c r="JH79" s="1"/>
      <c r="JI79" s="1"/>
      <c r="JJ79" s="136" t="str">
        <f t="shared" si="342"/>
        <v>Completar</v>
      </c>
      <c r="JK79" s="134"/>
      <c r="JL79" s="134"/>
      <c r="JM79" s="134"/>
      <c r="JN79" s="136" t="str">
        <f t="shared" si="343"/>
        <v>Completar</v>
      </c>
      <c r="JO79" s="137" t="str">
        <f t="shared" si="344"/>
        <v>Completar</v>
      </c>
      <c r="JP79" s="137" t="str">
        <f t="shared" si="345"/>
        <v>Completar</v>
      </c>
      <c r="JQ79" s="135"/>
      <c r="JR79" s="136" t="str">
        <f t="shared" si="346"/>
        <v>Completar</v>
      </c>
      <c r="JS79" s="237">
        <f t="shared" ref="JS79:JS112" si="462">IFERROR(IF(JJ79=1,JK79,IF(JJ79=4,JK79,IF(JJ79=5,JK79,(JL79*8+JM79)))),"")</f>
        <v>0</v>
      </c>
      <c r="JT79" s="238">
        <f t="shared" ref="JT79:JT112" si="463">IFERROR(IF(JJ79=1,+JI79/JS79*40,IF(JJ79=4,+JI79/JS79*40,IF(JJ79=5,+JI79/JS79*40,JI79/JS79*173))),0)</f>
        <v>0</v>
      </c>
      <c r="JU79" s="239" t="str">
        <f>IFERROR(IF(JT79&gt;20*JG79,'Referencia Parámetros'!$D$20,IF(JT79&gt;10*JG79,'Referencia Parámetros'!$D$21,IF(JT79&gt;5*JG79,'Referencia Parámetros'!$D$22, IF(JT79&gt;1,'Referencia Parámetros'!$D$23,"NO APLICA")))),"")</f>
        <v/>
      </c>
      <c r="JV79" s="240" t="str">
        <f t="shared" si="390"/>
        <v/>
      </c>
      <c r="JW79" s="241">
        <f t="shared" si="391"/>
        <v>0</v>
      </c>
      <c r="JX79" s="234">
        <f t="shared" ref="JX79:JX112" si="464">IF(JN79=2,0.25,0)</f>
        <v>0</v>
      </c>
      <c r="JY79" s="234">
        <f t="shared" si="392"/>
        <v>0</v>
      </c>
      <c r="JZ79" s="234">
        <f t="shared" ref="JZ79:JZ112" si="465">IF(JR79=2,0.25,0)</f>
        <v>0</v>
      </c>
      <c r="KA79" s="242">
        <f t="shared" ref="KA79:KA112" si="466">+IF(JH79="",0,IF(JU79="NO APLICA",0,JV79+JX79+JZ79+IF(JY79="N/A",0,JY79)))</f>
        <v>0</v>
      </c>
      <c r="LN79" s="244">
        <v>2</v>
      </c>
    </row>
    <row r="80" spans="1:326" x14ac:dyDescent="0.25">
      <c r="A80" s="234">
        <f t="shared" si="393"/>
        <v>68</v>
      </c>
      <c r="B80" s="235" t="str">
        <f t="shared" si="394"/>
        <v/>
      </c>
      <c r="C80" s="236" t="str">
        <f>+IFERROR(VLOOKUP(B80,'Referencia Parámetros'!$A$2:$B$18,2),"")</f>
        <v/>
      </c>
      <c r="D80" s="1"/>
      <c r="E80" s="1"/>
      <c r="F80" s="136" t="str">
        <f>IFERROR(+VLOOKUP(D80,'Año 2'!JH$13:JJ$112,3,FALSE),"Completar")</f>
        <v>Completar</v>
      </c>
      <c r="G80" s="134"/>
      <c r="H80" s="134"/>
      <c r="I80" s="134"/>
      <c r="J80" s="136" t="str">
        <f>+IFERROR(VLOOKUP(D80,'Año 2'!JH$13:JR$112,7,0),"Completar")</f>
        <v>Completar</v>
      </c>
      <c r="K80" s="137" t="str">
        <f>IFERROR(VLOOKUP(D80,'Año 2'!JH$13:JR$112,8,FALSE),"Completar")</f>
        <v>Completar</v>
      </c>
      <c r="L80" s="137" t="str">
        <f>IFERROR(VLOOKUP(D80,'Año 2'!JH$13:JR$112,9,FALSE),"Completar")</f>
        <v>Completar</v>
      </c>
      <c r="M80" s="135"/>
      <c r="N80" s="136" t="str">
        <f>IFERROR(VLOOKUP(D80,'Año 2'!JH$13:JR$112,11,FALSE),"Completar")</f>
        <v>Completar</v>
      </c>
      <c r="O80" s="237">
        <f t="shared" si="395"/>
        <v>0</v>
      </c>
      <c r="P80" s="238">
        <f t="shared" si="396"/>
        <v>0</v>
      </c>
      <c r="Q80" s="239" t="str">
        <f>IFERROR(IF(P80&gt;20*C80,'Referencia Parámetros'!$D$20,IF(P80&gt;10*C80,'Referencia Parámetros'!$D$21,IF(P80&gt;5*C80,'Referencia Parámetros'!$D$22, IF(P80&gt;1,'Referencia Parámetros'!$D$23,"NO APLICA")))),"")</f>
        <v/>
      </c>
      <c r="R80" s="240" t="str">
        <f t="shared" si="347"/>
        <v/>
      </c>
      <c r="S80" s="241">
        <f t="shared" si="348"/>
        <v>0</v>
      </c>
      <c r="T80" s="234">
        <f t="shared" si="397"/>
        <v>0</v>
      </c>
      <c r="U80" s="234">
        <f t="shared" si="349"/>
        <v>0</v>
      </c>
      <c r="V80" s="234">
        <f t="shared" si="398"/>
        <v>0</v>
      </c>
      <c r="W80" s="242">
        <f t="shared" si="399"/>
        <v>0</v>
      </c>
      <c r="Y80" s="234">
        <f t="shared" si="400"/>
        <v>68</v>
      </c>
      <c r="Z80" s="235" t="str">
        <f t="shared" si="350"/>
        <v/>
      </c>
      <c r="AA80" s="236" t="str">
        <f>IFERROR(+VLOOKUP(Z80,'Referencia Parámetros'!$A$2:$B$18,2),"")</f>
        <v/>
      </c>
      <c r="AB80" s="1"/>
      <c r="AC80" s="1"/>
      <c r="AD80" s="136" t="str">
        <f t="shared" si="292"/>
        <v>Completar</v>
      </c>
      <c r="AE80" s="134"/>
      <c r="AF80" s="134"/>
      <c r="AG80" s="134"/>
      <c r="AH80" s="136" t="str">
        <f t="shared" si="293"/>
        <v>Completar</v>
      </c>
      <c r="AI80" s="137" t="str">
        <f t="shared" si="294"/>
        <v>Completar</v>
      </c>
      <c r="AJ80" s="137" t="str">
        <f t="shared" si="295"/>
        <v>Completar</v>
      </c>
      <c r="AK80" s="135"/>
      <c r="AL80" s="136" t="str">
        <f t="shared" si="296"/>
        <v>Completar</v>
      </c>
      <c r="AM80" s="237">
        <f t="shared" si="401"/>
        <v>0</v>
      </c>
      <c r="AN80" s="238">
        <f t="shared" si="402"/>
        <v>0</v>
      </c>
      <c r="AO80" s="239" t="str">
        <f>IFERROR(IF(AN80&gt;20*AA80,'Referencia Parámetros'!$D$20,IF(AN80&gt;10*AA80,'Referencia Parámetros'!$D$21,IF(AN80&gt;5*AA80,'Referencia Parámetros'!$D$22, IF(AN80&gt;1,'Referencia Parámetros'!$D$23,"NO APLICA")))),"")</f>
        <v/>
      </c>
      <c r="AP80" s="240" t="str">
        <f t="shared" si="351"/>
        <v/>
      </c>
      <c r="AQ80" s="241">
        <f t="shared" si="352"/>
        <v>0</v>
      </c>
      <c r="AR80" s="234">
        <f t="shared" si="403"/>
        <v>0</v>
      </c>
      <c r="AS80" s="234">
        <f t="shared" si="353"/>
        <v>0</v>
      </c>
      <c r="AT80" s="234">
        <f t="shared" si="404"/>
        <v>0</v>
      </c>
      <c r="AU80" s="242">
        <f t="shared" si="405"/>
        <v>0</v>
      </c>
      <c r="AW80" s="234">
        <f t="shared" si="406"/>
        <v>68</v>
      </c>
      <c r="AX80" s="235" t="str">
        <f t="shared" si="354"/>
        <v/>
      </c>
      <c r="AY80" s="236" t="str">
        <f>IFERROR(+VLOOKUP(AX80,'Referencia Parámetros'!$A$2:$B$18,2),"")</f>
        <v/>
      </c>
      <c r="AZ80" s="1"/>
      <c r="BA80" s="1"/>
      <c r="BB80" s="136" t="str">
        <f t="shared" si="297"/>
        <v>Completar</v>
      </c>
      <c r="BC80" s="134"/>
      <c r="BD80" s="134"/>
      <c r="BE80" s="134"/>
      <c r="BF80" s="136" t="str">
        <f t="shared" si="298"/>
        <v>Completar</v>
      </c>
      <c r="BG80" s="137" t="str">
        <f t="shared" si="299"/>
        <v>Completar</v>
      </c>
      <c r="BH80" s="137" t="str">
        <f t="shared" si="300"/>
        <v>Completar</v>
      </c>
      <c r="BI80" s="135"/>
      <c r="BJ80" s="136" t="str">
        <f t="shared" si="301"/>
        <v>Completar</v>
      </c>
      <c r="BK80" s="237">
        <f t="shared" si="407"/>
        <v>0</v>
      </c>
      <c r="BL80" s="238">
        <f t="shared" si="408"/>
        <v>0</v>
      </c>
      <c r="BM80" s="239" t="str">
        <f>IFERROR(IF(BL80&gt;20*AY80,'Referencia Parámetros'!$D$20,IF(BL80&gt;10*AY80,'Referencia Parámetros'!$D$21,IF(BL80&gt;5*AY80,'Referencia Parámetros'!$D$22, IF(BL80&gt;1,'Referencia Parámetros'!$D$23,"NO APLICA")))),"")</f>
        <v/>
      </c>
      <c r="BN80" s="240" t="str">
        <f t="shared" si="355"/>
        <v/>
      </c>
      <c r="BO80" s="241">
        <f t="shared" si="356"/>
        <v>0</v>
      </c>
      <c r="BP80" s="234">
        <f t="shared" si="409"/>
        <v>0</v>
      </c>
      <c r="BQ80" s="234">
        <f t="shared" si="357"/>
        <v>0</v>
      </c>
      <c r="BR80" s="234">
        <f t="shared" si="410"/>
        <v>0</v>
      </c>
      <c r="BS80" s="242">
        <f t="shared" si="411"/>
        <v>0</v>
      </c>
      <c r="BU80" s="234">
        <f t="shared" si="412"/>
        <v>68</v>
      </c>
      <c r="BV80" s="235" t="str">
        <f t="shared" si="358"/>
        <v/>
      </c>
      <c r="BW80" s="236" t="str">
        <f>IFERROR(+VLOOKUP(BV80,'Referencia Parámetros'!$A$2:$B$18,2),"")</f>
        <v/>
      </c>
      <c r="BX80" s="1"/>
      <c r="BY80" s="1"/>
      <c r="BZ80" s="136" t="str">
        <f t="shared" si="302"/>
        <v>Completar</v>
      </c>
      <c r="CA80" s="134"/>
      <c r="CB80" s="134"/>
      <c r="CC80" s="134"/>
      <c r="CD80" s="136" t="str">
        <f t="shared" si="303"/>
        <v>Completar</v>
      </c>
      <c r="CE80" s="137" t="str">
        <f t="shared" si="304"/>
        <v>Completar</v>
      </c>
      <c r="CF80" s="137" t="str">
        <f t="shared" si="305"/>
        <v>Completar</v>
      </c>
      <c r="CG80" s="135"/>
      <c r="CH80" s="136" t="str">
        <f t="shared" si="306"/>
        <v>Completar</v>
      </c>
      <c r="CI80" s="237">
        <f t="shared" si="413"/>
        <v>0</v>
      </c>
      <c r="CJ80" s="238">
        <f t="shared" si="414"/>
        <v>0</v>
      </c>
      <c r="CK80" s="239" t="str">
        <f>IFERROR(IF(CJ80&gt;20*BW80,'Referencia Parámetros'!$D$20,IF(CJ80&gt;10*BW80,'Referencia Parámetros'!$D$21,IF(CJ80&gt;5*BW80,'Referencia Parámetros'!$D$22, IF(CJ80&gt;1,'Referencia Parámetros'!$D$23,"NO APLICA")))),"")</f>
        <v/>
      </c>
      <c r="CL80" s="240" t="str">
        <f t="shared" si="359"/>
        <v/>
      </c>
      <c r="CM80" s="241">
        <f t="shared" si="360"/>
        <v>0</v>
      </c>
      <c r="CN80" s="234">
        <f t="shared" si="415"/>
        <v>0</v>
      </c>
      <c r="CO80" s="234">
        <f t="shared" si="361"/>
        <v>0</v>
      </c>
      <c r="CP80" s="234">
        <f t="shared" si="416"/>
        <v>0</v>
      </c>
      <c r="CQ80" s="242">
        <f t="shared" si="417"/>
        <v>0</v>
      </c>
      <c r="CS80" s="234">
        <f t="shared" si="418"/>
        <v>68</v>
      </c>
      <c r="CT80" s="235" t="str">
        <f t="shared" si="362"/>
        <v/>
      </c>
      <c r="CU80" s="236" t="str">
        <f>IFERROR(+VLOOKUP(CT80,'Referencia Parámetros'!$A$2:$B$18,2),"")</f>
        <v/>
      </c>
      <c r="CV80" s="1"/>
      <c r="CW80" s="1"/>
      <c r="CX80" s="136" t="str">
        <f t="shared" si="307"/>
        <v>Completar</v>
      </c>
      <c r="CY80" s="134"/>
      <c r="CZ80" s="134"/>
      <c r="DA80" s="134"/>
      <c r="DB80" s="136" t="str">
        <f t="shared" si="308"/>
        <v>Completar</v>
      </c>
      <c r="DC80" s="137" t="str">
        <f t="shared" si="309"/>
        <v>Completar</v>
      </c>
      <c r="DD80" s="137" t="str">
        <f t="shared" si="310"/>
        <v>Completar</v>
      </c>
      <c r="DE80" s="135"/>
      <c r="DF80" s="136" t="str">
        <f t="shared" si="311"/>
        <v>Completar</v>
      </c>
      <c r="DG80" s="237">
        <f t="shared" si="419"/>
        <v>0</v>
      </c>
      <c r="DH80" s="238">
        <f t="shared" si="420"/>
        <v>0</v>
      </c>
      <c r="DI80" s="239" t="str">
        <f>IFERROR(IF(DH80&gt;20*CU80,'Referencia Parámetros'!$D$20,IF(DH80&gt;10*CU80,'Referencia Parámetros'!$D$21,IF(DH80&gt;5*CU80,'Referencia Parámetros'!$D$22, IF(DH80&gt;1,'Referencia Parámetros'!$D$23,"NO APLICA")))),"")</f>
        <v/>
      </c>
      <c r="DJ80" s="240" t="str">
        <f t="shared" si="363"/>
        <v/>
      </c>
      <c r="DK80" s="241">
        <f t="shared" si="364"/>
        <v>0</v>
      </c>
      <c r="DL80" s="234">
        <f t="shared" si="421"/>
        <v>0</v>
      </c>
      <c r="DM80" s="234">
        <f t="shared" si="365"/>
        <v>0</v>
      </c>
      <c r="DN80" s="234">
        <f t="shared" si="422"/>
        <v>0</v>
      </c>
      <c r="DO80" s="242">
        <f t="shared" si="423"/>
        <v>0</v>
      </c>
      <c r="DQ80" s="234">
        <f t="shared" si="424"/>
        <v>68</v>
      </c>
      <c r="DR80" s="235" t="str">
        <f t="shared" si="366"/>
        <v/>
      </c>
      <c r="DS80" s="236" t="str">
        <f>IFERROR(+VLOOKUP(DR80,'Referencia Parámetros'!$A$2:$B$18,2),"")</f>
        <v/>
      </c>
      <c r="DT80" s="1"/>
      <c r="DU80" s="1"/>
      <c r="DV80" s="136" t="str">
        <f t="shared" si="312"/>
        <v>Completar</v>
      </c>
      <c r="DW80" s="134"/>
      <c r="DX80" s="134"/>
      <c r="DY80" s="134"/>
      <c r="DZ80" s="136" t="str">
        <f t="shared" si="313"/>
        <v>Completar</v>
      </c>
      <c r="EA80" s="137" t="str">
        <f t="shared" si="314"/>
        <v>Completar</v>
      </c>
      <c r="EB80" s="137" t="str">
        <f t="shared" si="315"/>
        <v>Completar</v>
      </c>
      <c r="EC80" s="135"/>
      <c r="ED80" s="136" t="str">
        <f t="shared" si="316"/>
        <v>Completar</v>
      </c>
      <c r="EE80" s="237">
        <f t="shared" si="425"/>
        <v>0</v>
      </c>
      <c r="EF80" s="238">
        <f t="shared" si="426"/>
        <v>0</v>
      </c>
      <c r="EG80" s="239" t="str">
        <f>IFERROR(IF(EF80&gt;20*DS80,'Referencia Parámetros'!$D$20,IF(EF80&gt;10*DS80,'Referencia Parámetros'!$D$21,IF(EF80&gt;5*DS80,'Referencia Parámetros'!$D$22, IF(EF80&gt;1,'Referencia Parámetros'!$D$23,"NO APLICA")))),"")</f>
        <v/>
      </c>
      <c r="EH80" s="240" t="str">
        <f t="shared" si="367"/>
        <v/>
      </c>
      <c r="EI80" s="241">
        <f t="shared" si="368"/>
        <v>0</v>
      </c>
      <c r="EJ80" s="234">
        <f t="shared" si="427"/>
        <v>0</v>
      </c>
      <c r="EK80" s="234">
        <f t="shared" si="369"/>
        <v>0</v>
      </c>
      <c r="EL80" s="234">
        <f t="shared" si="428"/>
        <v>0</v>
      </c>
      <c r="EM80" s="242">
        <f t="shared" si="429"/>
        <v>0</v>
      </c>
      <c r="EO80" s="234">
        <f t="shared" si="430"/>
        <v>68</v>
      </c>
      <c r="EP80" s="235" t="str">
        <f t="shared" si="370"/>
        <v/>
      </c>
      <c r="EQ80" s="236" t="str">
        <f>IFERROR(+VLOOKUP(EP80,'Referencia Parámetros'!$A$2:$B$18,2),"")</f>
        <v/>
      </c>
      <c r="ER80" s="1"/>
      <c r="ES80" s="1"/>
      <c r="ET80" s="136" t="str">
        <f t="shared" si="317"/>
        <v>Completar</v>
      </c>
      <c r="EU80" s="134"/>
      <c r="EV80" s="134"/>
      <c r="EW80" s="134"/>
      <c r="EX80" s="136" t="str">
        <f t="shared" si="318"/>
        <v>Completar</v>
      </c>
      <c r="EY80" s="137" t="str">
        <f t="shared" si="319"/>
        <v>Completar</v>
      </c>
      <c r="EZ80" s="137" t="str">
        <f t="shared" si="320"/>
        <v>Completar</v>
      </c>
      <c r="FA80" s="135"/>
      <c r="FB80" s="136" t="str">
        <f t="shared" si="321"/>
        <v>Completar</v>
      </c>
      <c r="FC80" s="237">
        <f t="shared" si="431"/>
        <v>0</v>
      </c>
      <c r="FD80" s="238">
        <f t="shared" si="432"/>
        <v>0</v>
      </c>
      <c r="FE80" s="239" t="str">
        <f>IFERROR(IF(FD80&gt;20*EQ80,'Referencia Parámetros'!$D$20,IF(FD80&gt;10*EQ80,'Referencia Parámetros'!$D$21,IF(FD80&gt;5*EQ80,'Referencia Parámetros'!$D$22, IF(FD80&gt;1,'Referencia Parámetros'!$D$23,"NO APLICA")))),"")</f>
        <v/>
      </c>
      <c r="FF80" s="240" t="str">
        <f t="shared" si="371"/>
        <v/>
      </c>
      <c r="FG80" s="241">
        <f t="shared" si="372"/>
        <v>0</v>
      </c>
      <c r="FH80" s="234">
        <f t="shared" si="433"/>
        <v>0</v>
      </c>
      <c r="FI80" s="234">
        <f t="shared" si="373"/>
        <v>0</v>
      </c>
      <c r="FJ80" s="234">
        <f t="shared" si="434"/>
        <v>0</v>
      </c>
      <c r="FK80" s="242">
        <f t="shared" si="435"/>
        <v>0</v>
      </c>
      <c r="FM80" s="234">
        <f t="shared" si="436"/>
        <v>68</v>
      </c>
      <c r="FN80" s="235" t="str">
        <f t="shared" si="374"/>
        <v/>
      </c>
      <c r="FO80" s="236" t="str">
        <f>IFERROR(+VLOOKUP(FN80,'Referencia Parámetros'!$A$2:$B$18,2),"")</f>
        <v/>
      </c>
      <c r="FP80" s="1"/>
      <c r="FQ80" s="1"/>
      <c r="FR80" s="136" t="str">
        <f t="shared" si="322"/>
        <v>Completar</v>
      </c>
      <c r="FS80" s="134"/>
      <c r="FT80" s="134"/>
      <c r="FU80" s="134"/>
      <c r="FV80" s="136" t="str">
        <f t="shared" si="323"/>
        <v>Completar</v>
      </c>
      <c r="FW80" s="137" t="str">
        <f t="shared" si="324"/>
        <v>Completar</v>
      </c>
      <c r="FX80" s="137" t="str">
        <f t="shared" si="325"/>
        <v>Completar</v>
      </c>
      <c r="FY80" s="135"/>
      <c r="FZ80" s="136" t="str">
        <f t="shared" si="326"/>
        <v>Completar</v>
      </c>
      <c r="GA80" s="237">
        <f t="shared" si="437"/>
        <v>0</v>
      </c>
      <c r="GB80" s="238">
        <f t="shared" si="438"/>
        <v>0</v>
      </c>
      <c r="GC80" s="239" t="e">
        <f>IF(GB80&gt;20*FO80,'Referencia Parámetros'!$D$20,IF(GB80&gt;10*FO80,'Referencia Parámetros'!$D$21,IF(GB80&gt;5*FO80,'Referencia Parámetros'!$D$22, IF(GB80&gt;1,'Referencia Parámetros'!$D$23,"NO APLICA"))))</f>
        <v>#VALUE!</v>
      </c>
      <c r="GD80" s="240" t="e">
        <f t="shared" si="439"/>
        <v>#VALUE!</v>
      </c>
      <c r="GE80" s="241">
        <f t="shared" si="375"/>
        <v>0</v>
      </c>
      <c r="GF80" s="234">
        <f t="shared" si="440"/>
        <v>0</v>
      </c>
      <c r="GG80" s="234">
        <f t="shared" si="376"/>
        <v>0</v>
      </c>
      <c r="GH80" s="234">
        <f t="shared" si="441"/>
        <v>0</v>
      </c>
      <c r="GI80" s="242">
        <f t="shared" si="442"/>
        <v>0</v>
      </c>
      <c r="GK80" s="234">
        <f t="shared" si="443"/>
        <v>68</v>
      </c>
      <c r="GL80" s="235" t="str">
        <f t="shared" si="377"/>
        <v/>
      </c>
      <c r="GM80" s="236" t="str">
        <f>IFERROR(+VLOOKUP(GL80,'Referencia Parámetros'!$A$2:$B$18,2),"")</f>
        <v/>
      </c>
      <c r="GN80" s="1"/>
      <c r="GO80" s="1"/>
      <c r="GP80" s="136" t="str">
        <f t="shared" si="327"/>
        <v>Completar</v>
      </c>
      <c r="GQ80" s="134"/>
      <c r="GR80" s="134"/>
      <c r="GS80" s="134"/>
      <c r="GT80" s="136" t="str">
        <f t="shared" si="328"/>
        <v>Completar</v>
      </c>
      <c r="GU80" s="137" t="str">
        <f t="shared" si="329"/>
        <v>Completar</v>
      </c>
      <c r="GV80" s="137" t="str">
        <f t="shared" si="330"/>
        <v>Completar</v>
      </c>
      <c r="GW80" s="135"/>
      <c r="GX80" s="136" t="str">
        <f t="shared" si="331"/>
        <v>Completar</v>
      </c>
      <c r="GY80" s="237">
        <f t="shared" si="444"/>
        <v>0</v>
      </c>
      <c r="GZ80" s="238">
        <f t="shared" si="445"/>
        <v>0</v>
      </c>
      <c r="HA80" s="239" t="str">
        <f>IFERROR(IF(GZ80&gt;20*GM80,'Referencia Parámetros'!$D$20,IF(GZ80&gt;10*GM80,'Referencia Parámetros'!$D$21,IF(GZ80&gt;5*GM80,'Referencia Parámetros'!$D$22, IF(GZ80&gt;1,'Referencia Parámetros'!$D$23,"NO APLICA")))),"")</f>
        <v/>
      </c>
      <c r="HB80" s="240" t="str">
        <f t="shared" si="378"/>
        <v/>
      </c>
      <c r="HC80" s="241">
        <f t="shared" si="379"/>
        <v>0</v>
      </c>
      <c r="HD80" s="234">
        <f t="shared" si="446"/>
        <v>0</v>
      </c>
      <c r="HE80" s="234">
        <f t="shared" si="380"/>
        <v>0</v>
      </c>
      <c r="HF80" s="234">
        <f t="shared" si="447"/>
        <v>0</v>
      </c>
      <c r="HG80" s="242">
        <f t="shared" si="448"/>
        <v>0</v>
      </c>
      <c r="HI80" s="234">
        <f t="shared" si="449"/>
        <v>68</v>
      </c>
      <c r="HJ80" s="235" t="str">
        <f t="shared" si="381"/>
        <v/>
      </c>
      <c r="HK80" s="236" t="str">
        <f>IFERROR(+VLOOKUP(HJ80,'Referencia Parámetros'!$A$2:$B$18,2),"")</f>
        <v/>
      </c>
      <c r="HL80" s="1"/>
      <c r="HM80" s="1"/>
      <c r="HN80" s="136" t="str">
        <f t="shared" si="332"/>
        <v>Completar</v>
      </c>
      <c r="HO80" s="134"/>
      <c r="HP80" s="134"/>
      <c r="HQ80" s="134"/>
      <c r="HR80" s="136" t="str">
        <f t="shared" si="333"/>
        <v>Completar</v>
      </c>
      <c r="HS80" s="137" t="str">
        <f t="shared" si="334"/>
        <v>Completar</v>
      </c>
      <c r="HT80" s="137" t="str">
        <f t="shared" si="335"/>
        <v>Completar</v>
      </c>
      <c r="HU80" s="135"/>
      <c r="HV80" s="136" t="str">
        <f t="shared" si="336"/>
        <v>Completar</v>
      </c>
      <c r="HW80" s="237">
        <f t="shared" si="450"/>
        <v>0</v>
      </c>
      <c r="HX80" s="238">
        <f t="shared" si="451"/>
        <v>0</v>
      </c>
      <c r="HY80" s="239" t="str">
        <f>IFERROR(IF(HX80&gt;20*HK80,'Referencia Parámetros'!$D$20,IF(HX80&gt;10*HK80,'Referencia Parámetros'!$D$21,IF(HX80&gt;5*HK80,'Referencia Parámetros'!$D$22, IF(HX80&gt;1,'Referencia Parámetros'!$D$23,"NO APLICA")))),"")</f>
        <v/>
      </c>
      <c r="HZ80" s="240" t="str">
        <f t="shared" si="382"/>
        <v/>
      </c>
      <c r="IA80" s="241">
        <f t="shared" si="383"/>
        <v>0</v>
      </c>
      <c r="IB80" s="234">
        <f t="shared" si="452"/>
        <v>0</v>
      </c>
      <c r="IC80" s="234">
        <f t="shared" si="384"/>
        <v>0</v>
      </c>
      <c r="ID80" s="234">
        <f t="shared" si="453"/>
        <v>0</v>
      </c>
      <c r="IE80" s="242">
        <f t="shared" si="454"/>
        <v>0</v>
      </c>
      <c r="IG80" s="234">
        <f t="shared" si="455"/>
        <v>68</v>
      </c>
      <c r="IH80" s="235" t="str">
        <f t="shared" si="385"/>
        <v/>
      </c>
      <c r="II80" s="236" t="str">
        <f>IFERROR(+VLOOKUP(IH80,'Referencia Parámetros'!$A$2:$B$18,2),"")</f>
        <v/>
      </c>
      <c r="IJ80" s="1"/>
      <c r="IK80" s="1"/>
      <c r="IL80" s="136" t="str">
        <f t="shared" si="337"/>
        <v>Completar</v>
      </c>
      <c r="IM80" s="134"/>
      <c r="IN80" s="134"/>
      <c r="IO80" s="134"/>
      <c r="IP80" s="136" t="str">
        <f t="shared" si="338"/>
        <v>Completar</v>
      </c>
      <c r="IQ80" s="137" t="str">
        <f t="shared" si="339"/>
        <v>Completar</v>
      </c>
      <c r="IR80" s="137" t="str">
        <f t="shared" si="340"/>
        <v>Completar</v>
      </c>
      <c r="IS80" s="135"/>
      <c r="IT80" s="136" t="str">
        <f t="shared" si="341"/>
        <v>Completar</v>
      </c>
      <c r="IU80" s="237">
        <f t="shared" si="456"/>
        <v>0</v>
      </c>
      <c r="IV80" s="238">
        <f t="shared" si="457"/>
        <v>0</v>
      </c>
      <c r="IW80" s="239" t="str">
        <f>IFERROR(IF(IV80&gt;20*II80,'Referencia Parámetros'!$D$20,IF(IV80&gt;10*II80,'Referencia Parámetros'!$D$21,IF(IV80&gt;5*II80,'Referencia Parámetros'!$D$22, IF(IV80&gt;1,'Referencia Parámetros'!$D$23,"NO APLICA")))),"")</f>
        <v/>
      </c>
      <c r="IX80" s="240" t="str">
        <f t="shared" si="386"/>
        <v/>
      </c>
      <c r="IY80" s="241">
        <f t="shared" si="387"/>
        <v>0</v>
      </c>
      <c r="IZ80" s="234">
        <f t="shared" si="458"/>
        <v>0</v>
      </c>
      <c r="JA80" s="234">
        <f t="shared" si="388"/>
        <v>0</v>
      </c>
      <c r="JB80" s="234">
        <f t="shared" si="459"/>
        <v>0</v>
      </c>
      <c r="JC80" s="242">
        <f t="shared" si="460"/>
        <v>0</v>
      </c>
      <c r="JD80" s="198"/>
      <c r="JE80" s="234">
        <f t="shared" si="461"/>
        <v>68</v>
      </c>
      <c r="JF80" s="235" t="str">
        <f t="shared" si="389"/>
        <v/>
      </c>
      <c r="JG80" s="236" t="str">
        <f>IFERROR(+VLOOKUP(JF80,'Referencia Parámetros'!$A$2:$B$18,2),"")</f>
        <v/>
      </c>
      <c r="JH80" s="1"/>
      <c r="JI80" s="1"/>
      <c r="JJ80" s="136" t="str">
        <f t="shared" si="342"/>
        <v>Completar</v>
      </c>
      <c r="JK80" s="134"/>
      <c r="JL80" s="134"/>
      <c r="JM80" s="134"/>
      <c r="JN80" s="136" t="str">
        <f t="shared" si="343"/>
        <v>Completar</v>
      </c>
      <c r="JO80" s="137" t="str">
        <f t="shared" si="344"/>
        <v>Completar</v>
      </c>
      <c r="JP80" s="137" t="str">
        <f t="shared" si="345"/>
        <v>Completar</v>
      </c>
      <c r="JQ80" s="135"/>
      <c r="JR80" s="136" t="str">
        <f t="shared" si="346"/>
        <v>Completar</v>
      </c>
      <c r="JS80" s="237">
        <f t="shared" si="462"/>
        <v>0</v>
      </c>
      <c r="JT80" s="238">
        <f t="shared" si="463"/>
        <v>0</v>
      </c>
      <c r="JU80" s="239" t="str">
        <f>IFERROR(IF(JT80&gt;20*JG80,'Referencia Parámetros'!$D$20,IF(JT80&gt;10*JG80,'Referencia Parámetros'!$D$21,IF(JT80&gt;5*JG80,'Referencia Parámetros'!$D$22, IF(JT80&gt;1,'Referencia Parámetros'!$D$23,"NO APLICA")))),"")</f>
        <v/>
      </c>
      <c r="JV80" s="240" t="str">
        <f t="shared" si="390"/>
        <v/>
      </c>
      <c r="JW80" s="241">
        <f t="shared" si="391"/>
        <v>0</v>
      </c>
      <c r="JX80" s="234">
        <f t="shared" si="464"/>
        <v>0</v>
      </c>
      <c r="JY80" s="234">
        <f t="shared" si="392"/>
        <v>0</v>
      </c>
      <c r="JZ80" s="234">
        <f t="shared" si="465"/>
        <v>0</v>
      </c>
      <c r="KA80" s="242">
        <f t="shared" si="466"/>
        <v>0</v>
      </c>
      <c r="LN80" s="244">
        <v>2</v>
      </c>
    </row>
    <row r="81" spans="1:326" x14ac:dyDescent="0.25">
      <c r="A81" s="234">
        <f t="shared" si="393"/>
        <v>69</v>
      </c>
      <c r="B81" s="235" t="str">
        <f t="shared" si="394"/>
        <v/>
      </c>
      <c r="C81" s="236" t="str">
        <f>+IFERROR(VLOOKUP(B81,'Referencia Parámetros'!$A$2:$B$18,2),"")</f>
        <v/>
      </c>
      <c r="D81" s="1"/>
      <c r="E81" s="1"/>
      <c r="F81" s="136" t="str">
        <f>IFERROR(+VLOOKUP(D81,'Año 2'!JH$13:JJ$112,3,FALSE),"Completar")</f>
        <v>Completar</v>
      </c>
      <c r="G81" s="134"/>
      <c r="H81" s="134"/>
      <c r="I81" s="134"/>
      <c r="J81" s="136" t="str">
        <f>+IFERROR(VLOOKUP(D81,'Año 2'!JH$13:JR$112,7,0),"Completar")</f>
        <v>Completar</v>
      </c>
      <c r="K81" s="137" t="str">
        <f>IFERROR(VLOOKUP(D81,'Año 2'!JH$13:JR$112,8,FALSE),"Completar")</f>
        <v>Completar</v>
      </c>
      <c r="L81" s="137" t="str">
        <f>IFERROR(VLOOKUP(D81,'Año 2'!JH$13:JR$112,9,FALSE),"Completar")</f>
        <v>Completar</v>
      </c>
      <c r="M81" s="135"/>
      <c r="N81" s="136" t="str">
        <f>IFERROR(VLOOKUP(D81,'Año 2'!JH$13:JR$112,11,FALSE),"Completar")</f>
        <v>Completar</v>
      </c>
      <c r="O81" s="237">
        <f t="shared" si="395"/>
        <v>0</v>
      </c>
      <c r="P81" s="238">
        <f t="shared" si="396"/>
        <v>0</v>
      </c>
      <c r="Q81" s="239" t="str">
        <f>IFERROR(IF(P81&gt;20*C81,'Referencia Parámetros'!$D$20,IF(P81&gt;10*C81,'Referencia Parámetros'!$D$21,IF(P81&gt;5*C81,'Referencia Parámetros'!$D$22, IF(P81&gt;1,'Referencia Parámetros'!$D$23,"NO APLICA")))),"")</f>
        <v/>
      </c>
      <c r="R81" s="240" t="str">
        <f t="shared" si="347"/>
        <v/>
      </c>
      <c r="S81" s="241">
        <f t="shared" si="348"/>
        <v>0</v>
      </c>
      <c r="T81" s="234">
        <f t="shared" si="397"/>
        <v>0</v>
      </c>
      <c r="U81" s="234">
        <f t="shared" si="349"/>
        <v>0</v>
      </c>
      <c r="V81" s="234">
        <f t="shared" si="398"/>
        <v>0</v>
      </c>
      <c r="W81" s="242">
        <f t="shared" si="399"/>
        <v>0</v>
      </c>
      <c r="Y81" s="234">
        <f t="shared" si="400"/>
        <v>69</v>
      </c>
      <c r="Z81" s="235" t="str">
        <f t="shared" si="350"/>
        <v/>
      </c>
      <c r="AA81" s="236" t="str">
        <f>IFERROR(+VLOOKUP(Z81,'Referencia Parámetros'!$A$2:$B$18,2),"")</f>
        <v/>
      </c>
      <c r="AB81" s="1"/>
      <c r="AC81" s="1"/>
      <c r="AD81" s="136" t="str">
        <f t="shared" si="292"/>
        <v>Completar</v>
      </c>
      <c r="AE81" s="134"/>
      <c r="AF81" s="134"/>
      <c r="AG81" s="134"/>
      <c r="AH81" s="136" t="str">
        <f t="shared" si="293"/>
        <v>Completar</v>
      </c>
      <c r="AI81" s="137" t="str">
        <f t="shared" si="294"/>
        <v>Completar</v>
      </c>
      <c r="AJ81" s="137" t="str">
        <f t="shared" si="295"/>
        <v>Completar</v>
      </c>
      <c r="AK81" s="135"/>
      <c r="AL81" s="136" t="str">
        <f t="shared" si="296"/>
        <v>Completar</v>
      </c>
      <c r="AM81" s="237">
        <f t="shared" si="401"/>
        <v>0</v>
      </c>
      <c r="AN81" s="238">
        <f t="shared" si="402"/>
        <v>0</v>
      </c>
      <c r="AO81" s="239" t="str">
        <f>IFERROR(IF(AN81&gt;20*AA81,'Referencia Parámetros'!$D$20,IF(AN81&gt;10*AA81,'Referencia Parámetros'!$D$21,IF(AN81&gt;5*AA81,'Referencia Parámetros'!$D$22, IF(AN81&gt;1,'Referencia Parámetros'!$D$23,"NO APLICA")))),"")</f>
        <v/>
      </c>
      <c r="AP81" s="240" t="str">
        <f t="shared" si="351"/>
        <v/>
      </c>
      <c r="AQ81" s="241">
        <f t="shared" si="352"/>
        <v>0</v>
      </c>
      <c r="AR81" s="234">
        <f t="shared" si="403"/>
        <v>0</v>
      </c>
      <c r="AS81" s="234">
        <f t="shared" si="353"/>
        <v>0</v>
      </c>
      <c r="AT81" s="234">
        <f t="shared" si="404"/>
        <v>0</v>
      </c>
      <c r="AU81" s="242">
        <f t="shared" si="405"/>
        <v>0</v>
      </c>
      <c r="AW81" s="234">
        <f t="shared" si="406"/>
        <v>69</v>
      </c>
      <c r="AX81" s="235" t="str">
        <f t="shared" si="354"/>
        <v/>
      </c>
      <c r="AY81" s="236" t="str">
        <f>IFERROR(+VLOOKUP(AX81,'Referencia Parámetros'!$A$2:$B$18,2),"")</f>
        <v/>
      </c>
      <c r="AZ81" s="1"/>
      <c r="BA81" s="1"/>
      <c r="BB81" s="136" t="str">
        <f t="shared" si="297"/>
        <v>Completar</v>
      </c>
      <c r="BC81" s="134"/>
      <c r="BD81" s="134"/>
      <c r="BE81" s="134"/>
      <c r="BF81" s="136" t="str">
        <f t="shared" si="298"/>
        <v>Completar</v>
      </c>
      <c r="BG81" s="137" t="str">
        <f t="shared" si="299"/>
        <v>Completar</v>
      </c>
      <c r="BH81" s="137" t="str">
        <f t="shared" si="300"/>
        <v>Completar</v>
      </c>
      <c r="BI81" s="135"/>
      <c r="BJ81" s="136" t="str">
        <f t="shared" si="301"/>
        <v>Completar</v>
      </c>
      <c r="BK81" s="237">
        <f t="shared" si="407"/>
        <v>0</v>
      </c>
      <c r="BL81" s="238">
        <f t="shared" si="408"/>
        <v>0</v>
      </c>
      <c r="BM81" s="239" t="str">
        <f>IFERROR(IF(BL81&gt;20*AY81,'Referencia Parámetros'!$D$20,IF(BL81&gt;10*AY81,'Referencia Parámetros'!$D$21,IF(BL81&gt;5*AY81,'Referencia Parámetros'!$D$22, IF(BL81&gt;1,'Referencia Parámetros'!$D$23,"NO APLICA")))),"")</f>
        <v/>
      </c>
      <c r="BN81" s="240" t="str">
        <f t="shared" si="355"/>
        <v/>
      </c>
      <c r="BO81" s="241">
        <f t="shared" si="356"/>
        <v>0</v>
      </c>
      <c r="BP81" s="234">
        <f t="shared" si="409"/>
        <v>0</v>
      </c>
      <c r="BQ81" s="234">
        <f t="shared" si="357"/>
        <v>0</v>
      </c>
      <c r="BR81" s="234">
        <f t="shared" si="410"/>
        <v>0</v>
      </c>
      <c r="BS81" s="242">
        <f t="shared" si="411"/>
        <v>0</v>
      </c>
      <c r="BU81" s="234">
        <f t="shared" si="412"/>
        <v>69</v>
      </c>
      <c r="BV81" s="235" t="str">
        <f t="shared" si="358"/>
        <v/>
      </c>
      <c r="BW81" s="236" t="str">
        <f>IFERROR(+VLOOKUP(BV81,'Referencia Parámetros'!$A$2:$B$18,2),"")</f>
        <v/>
      </c>
      <c r="BX81" s="1"/>
      <c r="BY81" s="1"/>
      <c r="BZ81" s="136" t="str">
        <f t="shared" si="302"/>
        <v>Completar</v>
      </c>
      <c r="CA81" s="134"/>
      <c r="CB81" s="134"/>
      <c r="CC81" s="134"/>
      <c r="CD81" s="136" t="str">
        <f t="shared" si="303"/>
        <v>Completar</v>
      </c>
      <c r="CE81" s="137" t="str">
        <f t="shared" si="304"/>
        <v>Completar</v>
      </c>
      <c r="CF81" s="137" t="str">
        <f t="shared" si="305"/>
        <v>Completar</v>
      </c>
      <c r="CG81" s="135"/>
      <c r="CH81" s="136" t="str">
        <f t="shared" si="306"/>
        <v>Completar</v>
      </c>
      <c r="CI81" s="237">
        <f t="shared" si="413"/>
        <v>0</v>
      </c>
      <c r="CJ81" s="238">
        <f t="shared" si="414"/>
        <v>0</v>
      </c>
      <c r="CK81" s="239" t="str">
        <f>IFERROR(IF(CJ81&gt;20*BW81,'Referencia Parámetros'!$D$20,IF(CJ81&gt;10*BW81,'Referencia Parámetros'!$D$21,IF(CJ81&gt;5*BW81,'Referencia Parámetros'!$D$22, IF(CJ81&gt;1,'Referencia Parámetros'!$D$23,"NO APLICA")))),"")</f>
        <v/>
      </c>
      <c r="CL81" s="240" t="str">
        <f t="shared" si="359"/>
        <v/>
      </c>
      <c r="CM81" s="241">
        <f t="shared" si="360"/>
        <v>0</v>
      </c>
      <c r="CN81" s="234">
        <f t="shared" si="415"/>
        <v>0</v>
      </c>
      <c r="CO81" s="234">
        <f t="shared" si="361"/>
        <v>0</v>
      </c>
      <c r="CP81" s="234">
        <f t="shared" si="416"/>
        <v>0</v>
      </c>
      <c r="CQ81" s="242">
        <f t="shared" si="417"/>
        <v>0</v>
      </c>
      <c r="CS81" s="234">
        <f t="shared" si="418"/>
        <v>69</v>
      </c>
      <c r="CT81" s="235" t="str">
        <f t="shared" si="362"/>
        <v/>
      </c>
      <c r="CU81" s="236" t="str">
        <f>IFERROR(+VLOOKUP(CT81,'Referencia Parámetros'!$A$2:$B$18,2),"")</f>
        <v/>
      </c>
      <c r="CV81" s="1"/>
      <c r="CW81" s="1"/>
      <c r="CX81" s="136" t="str">
        <f t="shared" si="307"/>
        <v>Completar</v>
      </c>
      <c r="CY81" s="134"/>
      <c r="CZ81" s="134"/>
      <c r="DA81" s="134"/>
      <c r="DB81" s="136" t="str">
        <f t="shared" si="308"/>
        <v>Completar</v>
      </c>
      <c r="DC81" s="137" t="str">
        <f t="shared" si="309"/>
        <v>Completar</v>
      </c>
      <c r="DD81" s="137" t="str">
        <f t="shared" si="310"/>
        <v>Completar</v>
      </c>
      <c r="DE81" s="135"/>
      <c r="DF81" s="136" t="str">
        <f t="shared" si="311"/>
        <v>Completar</v>
      </c>
      <c r="DG81" s="237">
        <f t="shared" si="419"/>
        <v>0</v>
      </c>
      <c r="DH81" s="238">
        <f t="shared" si="420"/>
        <v>0</v>
      </c>
      <c r="DI81" s="239" t="str">
        <f>IFERROR(IF(DH81&gt;20*CU81,'Referencia Parámetros'!$D$20,IF(DH81&gt;10*CU81,'Referencia Parámetros'!$D$21,IF(DH81&gt;5*CU81,'Referencia Parámetros'!$D$22, IF(DH81&gt;1,'Referencia Parámetros'!$D$23,"NO APLICA")))),"")</f>
        <v/>
      </c>
      <c r="DJ81" s="240" t="str">
        <f t="shared" si="363"/>
        <v/>
      </c>
      <c r="DK81" s="241">
        <f t="shared" si="364"/>
        <v>0</v>
      </c>
      <c r="DL81" s="234">
        <f t="shared" si="421"/>
        <v>0</v>
      </c>
      <c r="DM81" s="234">
        <f t="shared" si="365"/>
        <v>0</v>
      </c>
      <c r="DN81" s="234">
        <f t="shared" si="422"/>
        <v>0</v>
      </c>
      <c r="DO81" s="242">
        <f t="shared" si="423"/>
        <v>0</v>
      </c>
      <c r="DQ81" s="234">
        <f t="shared" si="424"/>
        <v>69</v>
      </c>
      <c r="DR81" s="235" t="str">
        <f t="shared" si="366"/>
        <v/>
      </c>
      <c r="DS81" s="236" t="str">
        <f>IFERROR(+VLOOKUP(DR81,'Referencia Parámetros'!$A$2:$B$18,2),"")</f>
        <v/>
      </c>
      <c r="DT81" s="1"/>
      <c r="DU81" s="1"/>
      <c r="DV81" s="136" t="str">
        <f t="shared" si="312"/>
        <v>Completar</v>
      </c>
      <c r="DW81" s="134"/>
      <c r="DX81" s="134"/>
      <c r="DY81" s="134"/>
      <c r="DZ81" s="136" t="str">
        <f t="shared" si="313"/>
        <v>Completar</v>
      </c>
      <c r="EA81" s="137" t="str">
        <f t="shared" si="314"/>
        <v>Completar</v>
      </c>
      <c r="EB81" s="137" t="str">
        <f t="shared" si="315"/>
        <v>Completar</v>
      </c>
      <c r="EC81" s="135"/>
      <c r="ED81" s="136" t="str">
        <f t="shared" si="316"/>
        <v>Completar</v>
      </c>
      <c r="EE81" s="237">
        <f t="shared" si="425"/>
        <v>0</v>
      </c>
      <c r="EF81" s="238">
        <f t="shared" si="426"/>
        <v>0</v>
      </c>
      <c r="EG81" s="239" t="str">
        <f>IFERROR(IF(EF81&gt;20*DS81,'Referencia Parámetros'!$D$20,IF(EF81&gt;10*DS81,'Referencia Parámetros'!$D$21,IF(EF81&gt;5*DS81,'Referencia Parámetros'!$D$22, IF(EF81&gt;1,'Referencia Parámetros'!$D$23,"NO APLICA")))),"")</f>
        <v/>
      </c>
      <c r="EH81" s="240" t="str">
        <f t="shared" si="367"/>
        <v/>
      </c>
      <c r="EI81" s="241">
        <f t="shared" si="368"/>
        <v>0</v>
      </c>
      <c r="EJ81" s="234">
        <f t="shared" si="427"/>
        <v>0</v>
      </c>
      <c r="EK81" s="234">
        <f t="shared" si="369"/>
        <v>0</v>
      </c>
      <c r="EL81" s="234">
        <f t="shared" si="428"/>
        <v>0</v>
      </c>
      <c r="EM81" s="242">
        <f t="shared" si="429"/>
        <v>0</v>
      </c>
      <c r="EO81" s="234">
        <f t="shared" si="430"/>
        <v>69</v>
      </c>
      <c r="EP81" s="235" t="str">
        <f t="shared" si="370"/>
        <v/>
      </c>
      <c r="EQ81" s="236" t="str">
        <f>IFERROR(+VLOOKUP(EP81,'Referencia Parámetros'!$A$2:$B$18,2),"")</f>
        <v/>
      </c>
      <c r="ER81" s="1"/>
      <c r="ES81" s="1"/>
      <c r="ET81" s="136" t="str">
        <f t="shared" si="317"/>
        <v>Completar</v>
      </c>
      <c r="EU81" s="134"/>
      <c r="EV81" s="134"/>
      <c r="EW81" s="134"/>
      <c r="EX81" s="136" t="str">
        <f t="shared" si="318"/>
        <v>Completar</v>
      </c>
      <c r="EY81" s="137" t="str">
        <f t="shared" si="319"/>
        <v>Completar</v>
      </c>
      <c r="EZ81" s="137" t="str">
        <f t="shared" si="320"/>
        <v>Completar</v>
      </c>
      <c r="FA81" s="135"/>
      <c r="FB81" s="136" t="str">
        <f t="shared" si="321"/>
        <v>Completar</v>
      </c>
      <c r="FC81" s="237">
        <f t="shared" si="431"/>
        <v>0</v>
      </c>
      <c r="FD81" s="238">
        <f t="shared" si="432"/>
        <v>0</v>
      </c>
      <c r="FE81" s="239" t="str">
        <f>IFERROR(IF(FD81&gt;20*EQ81,'Referencia Parámetros'!$D$20,IF(FD81&gt;10*EQ81,'Referencia Parámetros'!$D$21,IF(FD81&gt;5*EQ81,'Referencia Parámetros'!$D$22, IF(FD81&gt;1,'Referencia Parámetros'!$D$23,"NO APLICA")))),"")</f>
        <v/>
      </c>
      <c r="FF81" s="240" t="str">
        <f t="shared" si="371"/>
        <v/>
      </c>
      <c r="FG81" s="241">
        <f t="shared" si="372"/>
        <v>0</v>
      </c>
      <c r="FH81" s="234">
        <f t="shared" si="433"/>
        <v>0</v>
      </c>
      <c r="FI81" s="234">
        <f t="shared" si="373"/>
        <v>0</v>
      </c>
      <c r="FJ81" s="234">
        <f t="shared" si="434"/>
        <v>0</v>
      </c>
      <c r="FK81" s="242">
        <f t="shared" si="435"/>
        <v>0</v>
      </c>
      <c r="FM81" s="234">
        <f t="shared" si="436"/>
        <v>69</v>
      </c>
      <c r="FN81" s="235" t="str">
        <f t="shared" si="374"/>
        <v/>
      </c>
      <c r="FO81" s="236" t="str">
        <f>IFERROR(+VLOOKUP(FN81,'Referencia Parámetros'!$A$2:$B$18,2),"")</f>
        <v/>
      </c>
      <c r="FP81" s="1"/>
      <c r="FQ81" s="1"/>
      <c r="FR81" s="136" t="str">
        <f t="shared" si="322"/>
        <v>Completar</v>
      </c>
      <c r="FS81" s="134"/>
      <c r="FT81" s="134"/>
      <c r="FU81" s="134"/>
      <c r="FV81" s="136" t="str">
        <f t="shared" si="323"/>
        <v>Completar</v>
      </c>
      <c r="FW81" s="137" t="str">
        <f t="shared" si="324"/>
        <v>Completar</v>
      </c>
      <c r="FX81" s="137" t="str">
        <f t="shared" si="325"/>
        <v>Completar</v>
      </c>
      <c r="FY81" s="135"/>
      <c r="FZ81" s="136" t="str">
        <f t="shared" si="326"/>
        <v>Completar</v>
      </c>
      <c r="GA81" s="237">
        <f t="shared" si="437"/>
        <v>0</v>
      </c>
      <c r="GB81" s="238">
        <f t="shared" si="438"/>
        <v>0</v>
      </c>
      <c r="GC81" s="239" t="e">
        <f>IF(GB81&gt;20*FO81,'Referencia Parámetros'!$D$20,IF(GB81&gt;10*FO81,'Referencia Parámetros'!$D$21,IF(GB81&gt;5*FO81,'Referencia Parámetros'!$D$22, IF(GB81&gt;1,'Referencia Parámetros'!$D$23,"NO APLICA"))))</f>
        <v>#VALUE!</v>
      </c>
      <c r="GD81" s="240" t="e">
        <f t="shared" si="439"/>
        <v>#VALUE!</v>
      </c>
      <c r="GE81" s="241">
        <f t="shared" si="375"/>
        <v>0</v>
      </c>
      <c r="GF81" s="234">
        <f t="shared" si="440"/>
        <v>0</v>
      </c>
      <c r="GG81" s="234">
        <f t="shared" si="376"/>
        <v>0</v>
      </c>
      <c r="GH81" s="234">
        <f t="shared" si="441"/>
        <v>0</v>
      </c>
      <c r="GI81" s="242">
        <f t="shared" si="442"/>
        <v>0</v>
      </c>
      <c r="GK81" s="234">
        <f t="shared" si="443"/>
        <v>69</v>
      </c>
      <c r="GL81" s="235" t="str">
        <f t="shared" si="377"/>
        <v/>
      </c>
      <c r="GM81" s="236" t="str">
        <f>IFERROR(+VLOOKUP(GL81,'Referencia Parámetros'!$A$2:$B$18,2),"")</f>
        <v/>
      </c>
      <c r="GN81" s="1"/>
      <c r="GO81" s="1"/>
      <c r="GP81" s="136" t="str">
        <f t="shared" si="327"/>
        <v>Completar</v>
      </c>
      <c r="GQ81" s="134"/>
      <c r="GR81" s="134"/>
      <c r="GS81" s="134"/>
      <c r="GT81" s="136" t="str">
        <f t="shared" si="328"/>
        <v>Completar</v>
      </c>
      <c r="GU81" s="137" t="str">
        <f t="shared" si="329"/>
        <v>Completar</v>
      </c>
      <c r="GV81" s="137" t="str">
        <f t="shared" si="330"/>
        <v>Completar</v>
      </c>
      <c r="GW81" s="135"/>
      <c r="GX81" s="136" t="str">
        <f t="shared" si="331"/>
        <v>Completar</v>
      </c>
      <c r="GY81" s="237">
        <f t="shared" si="444"/>
        <v>0</v>
      </c>
      <c r="GZ81" s="238">
        <f t="shared" si="445"/>
        <v>0</v>
      </c>
      <c r="HA81" s="239" t="str">
        <f>IFERROR(IF(GZ81&gt;20*GM81,'Referencia Parámetros'!$D$20,IF(GZ81&gt;10*GM81,'Referencia Parámetros'!$D$21,IF(GZ81&gt;5*GM81,'Referencia Parámetros'!$D$22, IF(GZ81&gt;1,'Referencia Parámetros'!$D$23,"NO APLICA")))),"")</f>
        <v/>
      </c>
      <c r="HB81" s="240" t="str">
        <f t="shared" si="378"/>
        <v/>
      </c>
      <c r="HC81" s="241">
        <f t="shared" si="379"/>
        <v>0</v>
      </c>
      <c r="HD81" s="234">
        <f t="shared" si="446"/>
        <v>0</v>
      </c>
      <c r="HE81" s="234">
        <f t="shared" si="380"/>
        <v>0</v>
      </c>
      <c r="HF81" s="234">
        <f t="shared" si="447"/>
        <v>0</v>
      </c>
      <c r="HG81" s="242">
        <f t="shared" si="448"/>
        <v>0</v>
      </c>
      <c r="HI81" s="234">
        <f t="shared" si="449"/>
        <v>69</v>
      </c>
      <c r="HJ81" s="235" t="str">
        <f t="shared" si="381"/>
        <v/>
      </c>
      <c r="HK81" s="236" t="str">
        <f>IFERROR(+VLOOKUP(HJ81,'Referencia Parámetros'!$A$2:$B$18,2),"")</f>
        <v/>
      </c>
      <c r="HL81" s="1"/>
      <c r="HM81" s="1"/>
      <c r="HN81" s="136" t="str">
        <f t="shared" si="332"/>
        <v>Completar</v>
      </c>
      <c r="HO81" s="134"/>
      <c r="HP81" s="134"/>
      <c r="HQ81" s="134"/>
      <c r="HR81" s="136" t="str">
        <f t="shared" si="333"/>
        <v>Completar</v>
      </c>
      <c r="HS81" s="137" t="str">
        <f t="shared" si="334"/>
        <v>Completar</v>
      </c>
      <c r="HT81" s="137" t="str">
        <f t="shared" si="335"/>
        <v>Completar</v>
      </c>
      <c r="HU81" s="135"/>
      <c r="HV81" s="136" t="str">
        <f t="shared" si="336"/>
        <v>Completar</v>
      </c>
      <c r="HW81" s="237">
        <f t="shared" si="450"/>
        <v>0</v>
      </c>
      <c r="HX81" s="238">
        <f t="shared" si="451"/>
        <v>0</v>
      </c>
      <c r="HY81" s="239" t="str">
        <f>IFERROR(IF(HX81&gt;20*HK81,'Referencia Parámetros'!$D$20,IF(HX81&gt;10*HK81,'Referencia Parámetros'!$D$21,IF(HX81&gt;5*HK81,'Referencia Parámetros'!$D$22, IF(HX81&gt;1,'Referencia Parámetros'!$D$23,"NO APLICA")))),"")</f>
        <v/>
      </c>
      <c r="HZ81" s="240" t="str">
        <f t="shared" si="382"/>
        <v/>
      </c>
      <c r="IA81" s="241">
        <f t="shared" si="383"/>
        <v>0</v>
      </c>
      <c r="IB81" s="234">
        <f t="shared" si="452"/>
        <v>0</v>
      </c>
      <c r="IC81" s="234">
        <f t="shared" si="384"/>
        <v>0</v>
      </c>
      <c r="ID81" s="234">
        <f t="shared" si="453"/>
        <v>0</v>
      </c>
      <c r="IE81" s="242">
        <f t="shared" si="454"/>
        <v>0</v>
      </c>
      <c r="IG81" s="234">
        <f t="shared" si="455"/>
        <v>69</v>
      </c>
      <c r="IH81" s="235" t="str">
        <f t="shared" si="385"/>
        <v/>
      </c>
      <c r="II81" s="236" t="str">
        <f>IFERROR(+VLOOKUP(IH81,'Referencia Parámetros'!$A$2:$B$18,2),"")</f>
        <v/>
      </c>
      <c r="IJ81" s="1"/>
      <c r="IK81" s="1"/>
      <c r="IL81" s="136" t="str">
        <f t="shared" si="337"/>
        <v>Completar</v>
      </c>
      <c r="IM81" s="134"/>
      <c r="IN81" s="134"/>
      <c r="IO81" s="134"/>
      <c r="IP81" s="136" t="str">
        <f t="shared" si="338"/>
        <v>Completar</v>
      </c>
      <c r="IQ81" s="137" t="str">
        <f t="shared" si="339"/>
        <v>Completar</v>
      </c>
      <c r="IR81" s="137" t="str">
        <f t="shared" si="340"/>
        <v>Completar</v>
      </c>
      <c r="IS81" s="135"/>
      <c r="IT81" s="136" t="str">
        <f t="shared" si="341"/>
        <v>Completar</v>
      </c>
      <c r="IU81" s="237">
        <f t="shared" si="456"/>
        <v>0</v>
      </c>
      <c r="IV81" s="238">
        <f t="shared" si="457"/>
        <v>0</v>
      </c>
      <c r="IW81" s="239" t="str">
        <f>IFERROR(IF(IV81&gt;20*II81,'Referencia Parámetros'!$D$20,IF(IV81&gt;10*II81,'Referencia Parámetros'!$D$21,IF(IV81&gt;5*II81,'Referencia Parámetros'!$D$22, IF(IV81&gt;1,'Referencia Parámetros'!$D$23,"NO APLICA")))),"")</f>
        <v/>
      </c>
      <c r="IX81" s="240" t="str">
        <f t="shared" si="386"/>
        <v/>
      </c>
      <c r="IY81" s="241">
        <f t="shared" si="387"/>
        <v>0</v>
      </c>
      <c r="IZ81" s="234">
        <f t="shared" si="458"/>
        <v>0</v>
      </c>
      <c r="JA81" s="234">
        <f t="shared" si="388"/>
        <v>0</v>
      </c>
      <c r="JB81" s="234">
        <f t="shared" si="459"/>
        <v>0</v>
      </c>
      <c r="JC81" s="242">
        <f t="shared" si="460"/>
        <v>0</v>
      </c>
      <c r="JD81" s="198"/>
      <c r="JE81" s="234">
        <f t="shared" si="461"/>
        <v>69</v>
      </c>
      <c r="JF81" s="235" t="str">
        <f t="shared" si="389"/>
        <v/>
      </c>
      <c r="JG81" s="236" t="str">
        <f>IFERROR(+VLOOKUP(JF81,'Referencia Parámetros'!$A$2:$B$18,2),"")</f>
        <v/>
      </c>
      <c r="JH81" s="1"/>
      <c r="JI81" s="1"/>
      <c r="JJ81" s="136" t="str">
        <f t="shared" si="342"/>
        <v>Completar</v>
      </c>
      <c r="JK81" s="134"/>
      <c r="JL81" s="134"/>
      <c r="JM81" s="134"/>
      <c r="JN81" s="136" t="str">
        <f t="shared" si="343"/>
        <v>Completar</v>
      </c>
      <c r="JO81" s="137" t="str">
        <f t="shared" si="344"/>
        <v>Completar</v>
      </c>
      <c r="JP81" s="137" t="str">
        <f t="shared" si="345"/>
        <v>Completar</v>
      </c>
      <c r="JQ81" s="135"/>
      <c r="JR81" s="136" t="str">
        <f t="shared" si="346"/>
        <v>Completar</v>
      </c>
      <c r="JS81" s="237">
        <f t="shared" si="462"/>
        <v>0</v>
      </c>
      <c r="JT81" s="238">
        <f t="shared" si="463"/>
        <v>0</v>
      </c>
      <c r="JU81" s="239" t="str">
        <f>IFERROR(IF(JT81&gt;20*JG81,'Referencia Parámetros'!$D$20,IF(JT81&gt;10*JG81,'Referencia Parámetros'!$D$21,IF(JT81&gt;5*JG81,'Referencia Parámetros'!$D$22, IF(JT81&gt;1,'Referencia Parámetros'!$D$23,"NO APLICA")))),"")</f>
        <v/>
      </c>
      <c r="JV81" s="240" t="str">
        <f t="shared" si="390"/>
        <v/>
      </c>
      <c r="JW81" s="241">
        <f t="shared" si="391"/>
        <v>0</v>
      </c>
      <c r="JX81" s="234">
        <f t="shared" si="464"/>
        <v>0</v>
      </c>
      <c r="JY81" s="234">
        <f t="shared" si="392"/>
        <v>0</v>
      </c>
      <c r="JZ81" s="234">
        <f t="shared" si="465"/>
        <v>0</v>
      </c>
      <c r="KA81" s="242">
        <f t="shared" si="466"/>
        <v>0</v>
      </c>
      <c r="LN81" s="244">
        <v>2</v>
      </c>
    </row>
    <row r="82" spans="1:326" x14ac:dyDescent="0.25">
      <c r="A82" s="234">
        <f t="shared" si="393"/>
        <v>70</v>
      </c>
      <c r="B82" s="235" t="str">
        <f t="shared" si="394"/>
        <v/>
      </c>
      <c r="C82" s="236" t="str">
        <f>+IFERROR(VLOOKUP(B82,'Referencia Parámetros'!$A$2:$B$18,2),"")</f>
        <v/>
      </c>
      <c r="D82" s="1"/>
      <c r="E82" s="1"/>
      <c r="F82" s="136" t="str">
        <f>IFERROR(+VLOOKUP(D82,'Año 2'!JH$13:JJ$112,3,FALSE),"Completar")</f>
        <v>Completar</v>
      </c>
      <c r="G82" s="134"/>
      <c r="H82" s="134"/>
      <c r="I82" s="134"/>
      <c r="J82" s="136" t="str">
        <f>+IFERROR(VLOOKUP(D82,'Año 2'!JH$13:JR$112,7,0),"Completar")</f>
        <v>Completar</v>
      </c>
      <c r="K82" s="137" t="str">
        <f>IFERROR(VLOOKUP(D82,'Año 2'!JH$13:JR$112,8,FALSE),"Completar")</f>
        <v>Completar</v>
      </c>
      <c r="L82" s="137" t="str">
        <f>IFERROR(VLOOKUP(D82,'Año 2'!JH$13:JR$112,9,FALSE),"Completar")</f>
        <v>Completar</v>
      </c>
      <c r="M82" s="135"/>
      <c r="N82" s="136" t="str">
        <f>IFERROR(VLOOKUP(D82,'Año 2'!JH$13:JR$112,11,FALSE),"Completar")</f>
        <v>Completar</v>
      </c>
      <c r="O82" s="237">
        <f t="shared" si="395"/>
        <v>0</v>
      </c>
      <c r="P82" s="238">
        <f t="shared" si="396"/>
        <v>0</v>
      </c>
      <c r="Q82" s="239" t="str">
        <f>IFERROR(IF(P82&gt;20*C82,'Referencia Parámetros'!$D$20,IF(P82&gt;10*C82,'Referencia Parámetros'!$D$21,IF(P82&gt;5*C82,'Referencia Parámetros'!$D$22, IF(P82&gt;1,'Referencia Parámetros'!$D$23,"NO APLICA")))),"")</f>
        <v/>
      </c>
      <c r="R82" s="240" t="str">
        <f t="shared" si="347"/>
        <v/>
      </c>
      <c r="S82" s="241">
        <f t="shared" si="348"/>
        <v>0</v>
      </c>
      <c r="T82" s="234">
        <f t="shared" si="397"/>
        <v>0</v>
      </c>
      <c r="U82" s="234">
        <f t="shared" si="349"/>
        <v>0</v>
      </c>
      <c r="V82" s="234">
        <f t="shared" si="398"/>
        <v>0</v>
      </c>
      <c r="W82" s="242">
        <f t="shared" si="399"/>
        <v>0</v>
      </c>
      <c r="Y82" s="234">
        <f t="shared" si="400"/>
        <v>70</v>
      </c>
      <c r="Z82" s="235" t="str">
        <f t="shared" si="350"/>
        <v/>
      </c>
      <c r="AA82" s="236" t="str">
        <f>IFERROR(+VLOOKUP(Z82,'Referencia Parámetros'!$A$2:$B$18,2),"")</f>
        <v/>
      </c>
      <c r="AB82" s="1"/>
      <c r="AC82" s="1"/>
      <c r="AD82" s="136" t="str">
        <f t="shared" si="292"/>
        <v>Completar</v>
      </c>
      <c r="AE82" s="134"/>
      <c r="AF82" s="134"/>
      <c r="AG82" s="134"/>
      <c r="AH82" s="136" t="str">
        <f t="shared" si="293"/>
        <v>Completar</v>
      </c>
      <c r="AI82" s="137" t="str">
        <f t="shared" si="294"/>
        <v>Completar</v>
      </c>
      <c r="AJ82" s="137" t="str">
        <f t="shared" si="295"/>
        <v>Completar</v>
      </c>
      <c r="AK82" s="135"/>
      <c r="AL82" s="136" t="str">
        <f t="shared" si="296"/>
        <v>Completar</v>
      </c>
      <c r="AM82" s="237">
        <f t="shared" si="401"/>
        <v>0</v>
      </c>
      <c r="AN82" s="238">
        <f t="shared" si="402"/>
        <v>0</v>
      </c>
      <c r="AO82" s="239" t="str">
        <f>IFERROR(IF(AN82&gt;20*AA82,'Referencia Parámetros'!$D$20,IF(AN82&gt;10*AA82,'Referencia Parámetros'!$D$21,IF(AN82&gt;5*AA82,'Referencia Parámetros'!$D$22, IF(AN82&gt;1,'Referencia Parámetros'!$D$23,"NO APLICA")))),"")</f>
        <v/>
      </c>
      <c r="AP82" s="240" t="str">
        <f t="shared" si="351"/>
        <v/>
      </c>
      <c r="AQ82" s="241">
        <f t="shared" si="352"/>
        <v>0</v>
      </c>
      <c r="AR82" s="234">
        <f t="shared" si="403"/>
        <v>0</v>
      </c>
      <c r="AS82" s="234">
        <f t="shared" si="353"/>
        <v>0</v>
      </c>
      <c r="AT82" s="234">
        <f t="shared" si="404"/>
        <v>0</v>
      </c>
      <c r="AU82" s="242">
        <f t="shared" si="405"/>
        <v>0</v>
      </c>
      <c r="AW82" s="234">
        <f t="shared" si="406"/>
        <v>70</v>
      </c>
      <c r="AX82" s="235" t="str">
        <f t="shared" si="354"/>
        <v/>
      </c>
      <c r="AY82" s="236" t="str">
        <f>IFERROR(+VLOOKUP(AX82,'Referencia Parámetros'!$A$2:$B$18,2),"")</f>
        <v/>
      </c>
      <c r="AZ82" s="1"/>
      <c r="BA82" s="1"/>
      <c r="BB82" s="136" t="str">
        <f t="shared" si="297"/>
        <v>Completar</v>
      </c>
      <c r="BC82" s="134"/>
      <c r="BD82" s="134"/>
      <c r="BE82" s="134"/>
      <c r="BF82" s="136" t="str">
        <f t="shared" si="298"/>
        <v>Completar</v>
      </c>
      <c r="BG82" s="137" t="str">
        <f t="shared" si="299"/>
        <v>Completar</v>
      </c>
      <c r="BH82" s="137" t="str">
        <f t="shared" si="300"/>
        <v>Completar</v>
      </c>
      <c r="BI82" s="135"/>
      <c r="BJ82" s="136" t="str">
        <f t="shared" si="301"/>
        <v>Completar</v>
      </c>
      <c r="BK82" s="237">
        <f t="shared" si="407"/>
        <v>0</v>
      </c>
      <c r="BL82" s="238">
        <f t="shared" si="408"/>
        <v>0</v>
      </c>
      <c r="BM82" s="239" t="str">
        <f>IFERROR(IF(BL82&gt;20*AY82,'Referencia Parámetros'!$D$20,IF(BL82&gt;10*AY82,'Referencia Parámetros'!$D$21,IF(BL82&gt;5*AY82,'Referencia Parámetros'!$D$22, IF(BL82&gt;1,'Referencia Parámetros'!$D$23,"NO APLICA")))),"")</f>
        <v/>
      </c>
      <c r="BN82" s="240" t="str">
        <f t="shared" si="355"/>
        <v/>
      </c>
      <c r="BO82" s="241">
        <f t="shared" si="356"/>
        <v>0</v>
      </c>
      <c r="BP82" s="234">
        <f t="shared" si="409"/>
        <v>0</v>
      </c>
      <c r="BQ82" s="234">
        <f t="shared" si="357"/>
        <v>0</v>
      </c>
      <c r="BR82" s="234">
        <f t="shared" si="410"/>
        <v>0</v>
      </c>
      <c r="BS82" s="242">
        <f t="shared" si="411"/>
        <v>0</v>
      </c>
      <c r="BU82" s="234">
        <f t="shared" si="412"/>
        <v>70</v>
      </c>
      <c r="BV82" s="235" t="str">
        <f t="shared" si="358"/>
        <v/>
      </c>
      <c r="BW82" s="236" t="str">
        <f>IFERROR(+VLOOKUP(BV82,'Referencia Parámetros'!$A$2:$B$18,2),"")</f>
        <v/>
      </c>
      <c r="BX82" s="1"/>
      <c r="BY82" s="1"/>
      <c r="BZ82" s="136" t="str">
        <f t="shared" si="302"/>
        <v>Completar</v>
      </c>
      <c r="CA82" s="134"/>
      <c r="CB82" s="134"/>
      <c r="CC82" s="134"/>
      <c r="CD82" s="136" t="str">
        <f t="shared" si="303"/>
        <v>Completar</v>
      </c>
      <c r="CE82" s="137" t="str">
        <f t="shared" si="304"/>
        <v>Completar</v>
      </c>
      <c r="CF82" s="137" t="str">
        <f t="shared" si="305"/>
        <v>Completar</v>
      </c>
      <c r="CG82" s="135"/>
      <c r="CH82" s="136" t="str">
        <f t="shared" si="306"/>
        <v>Completar</v>
      </c>
      <c r="CI82" s="237">
        <f t="shared" si="413"/>
        <v>0</v>
      </c>
      <c r="CJ82" s="238">
        <f t="shared" si="414"/>
        <v>0</v>
      </c>
      <c r="CK82" s="239" t="str">
        <f>IFERROR(IF(CJ82&gt;20*BW82,'Referencia Parámetros'!$D$20,IF(CJ82&gt;10*BW82,'Referencia Parámetros'!$D$21,IF(CJ82&gt;5*BW82,'Referencia Parámetros'!$D$22, IF(CJ82&gt;1,'Referencia Parámetros'!$D$23,"NO APLICA")))),"")</f>
        <v/>
      </c>
      <c r="CL82" s="240" t="str">
        <f t="shared" si="359"/>
        <v/>
      </c>
      <c r="CM82" s="241">
        <f t="shared" si="360"/>
        <v>0</v>
      </c>
      <c r="CN82" s="234">
        <f t="shared" si="415"/>
        <v>0</v>
      </c>
      <c r="CO82" s="234">
        <f t="shared" si="361"/>
        <v>0</v>
      </c>
      <c r="CP82" s="234">
        <f t="shared" si="416"/>
        <v>0</v>
      </c>
      <c r="CQ82" s="242">
        <f t="shared" si="417"/>
        <v>0</v>
      </c>
      <c r="CS82" s="234">
        <f t="shared" si="418"/>
        <v>70</v>
      </c>
      <c r="CT82" s="235" t="str">
        <f t="shared" si="362"/>
        <v/>
      </c>
      <c r="CU82" s="236" t="str">
        <f>IFERROR(+VLOOKUP(CT82,'Referencia Parámetros'!$A$2:$B$18,2),"")</f>
        <v/>
      </c>
      <c r="CV82" s="1"/>
      <c r="CW82" s="1"/>
      <c r="CX82" s="136" t="str">
        <f t="shared" si="307"/>
        <v>Completar</v>
      </c>
      <c r="CY82" s="134"/>
      <c r="CZ82" s="134"/>
      <c r="DA82" s="134"/>
      <c r="DB82" s="136" t="str">
        <f t="shared" si="308"/>
        <v>Completar</v>
      </c>
      <c r="DC82" s="137" t="str">
        <f t="shared" si="309"/>
        <v>Completar</v>
      </c>
      <c r="DD82" s="137" t="str">
        <f t="shared" si="310"/>
        <v>Completar</v>
      </c>
      <c r="DE82" s="135"/>
      <c r="DF82" s="136" t="str">
        <f t="shared" si="311"/>
        <v>Completar</v>
      </c>
      <c r="DG82" s="237">
        <f t="shared" si="419"/>
        <v>0</v>
      </c>
      <c r="DH82" s="238">
        <f t="shared" si="420"/>
        <v>0</v>
      </c>
      <c r="DI82" s="239" t="str">
        <f>IFERROR(IF(DH82&gt;20*CU82,'Referencia Parámetros'!$D$20,IF(DH82&gt;10*CU82,'Referencia Parámetros'!$D$21,IF(DH82&gt;5*CU82,'Referencia Parámetros'!$D$22, IF(DH82&gt;1,'Referencia Parámetros'!$D$23,"NO APLICA")))),"")</f>
        <v/>
      </c>
      <c r="DJ82" s="240" t="str">
        <f t="shared" si="363"/>
        <v/>
      </c>
      <c r="DK82" s="241">
        <f t="shared" si="364"/>
        <v>0</v>
      </c>
      <c r="DL82" s="234">
        <f t="shared" si="421"/>
        <v>0</v>
      </c>
      <c r="DM82" s="234">
        <f t="shared" si="365"/>
        <v>0</v>
      </c>
      <c r="DN82" s="234">
        <f t="shared" si="422"/>
        <v>0</v>
      </c>
      <c r="DO82" s="242">
        <f t="shared" si="423"/>
        <v>0</v>
      </c>
      <c r="DQ82" s="234">
        <f t="shared" si="424"/>
        <v>70</v>
      </c>
      <c r="DR82" s="235" t="str">
        <f t="shared" si="366"/>
        <v/>
      </c>
      <c r="DS82" s="236" t="str">
        <f>IFERROR(+VLOOKUP(DR82,'Referencia Parámetros'!$A$2:$B$18,2),"")</f>
        <v/>
      </c>
      <c r="DT82" s="1"/>
      <c r="DU82" s="1"/>
      <c r="DV82" s="136" t="str">
        <f t="shared" si="312"/>
        <v>Completar</v>
      </c>
      <c r="DW82" s="134"/>
      <c r="DX82" s="134"/>
      <c r="DY82" s="134"/>
      <c r="DZ82" s="136" t="str">
        <f t="shared" si="313"/>
        <v>Completar</v>
      </c>
      <c r="EA82" s="137" t="str">
        <f t="shared" si="314"/>
        <v>Completar</v>
      </c>
      <c r="EB82" s="137" t="str">
        <f t="shared" si="315"/>
        <v>Completar</v>
      </c>
      <c r="EC82" s="135"/>
      <c r="ED82" s="136" t="str">
        <f t="shared" si="316"/>
        <v>Completar</v>
      </c>
      <c r="EE82" s="237">
        <f t="shared" si="425"/>
        <v>0</v>
      </c>
      <c r="EF82" s="238">
        <f t="shared" si="426"/>
        <v>0</v>
      </c>
      <c r="EG82" s="239" t="str">
        <f>IFERROR(IF(EF82&gt;20*DS82,'Referencia Parámetros'!$D$20,IF(EF82&gt;10*DS82,'Referencia Parámetros'!$D$21,IF(EF82&gt;5*DS82,'Referencia Parámetros'!$D$22, IF(EF82&gt;1,'Referencia Parámetros'!$D$23,"NO APLICA")))),"")</f>
        <v/>
      </c>
      <c r="EH82" s="240" t="str">
        <f t="shared" si="367"/>
        <v/>
      </c>
      <c r="EI82" s="241">
        <f t="shared" si="368"/>
        <v>0</v>
      </c>
      <c r="EJ82" s="234">
        <f t="shared" si="427"/>
        <v>0</v>
      </c>
      <c r="EK82" s="234">
        <f t="shared" si="369"/>
        <v>0</v>
      </c>
      <c r="EL82" s="234">
        <f t="shared" si="428"/>
        <v>0</v>
      </c>
      <c r="EM82" s="242">
        <f t="shared" si="429"/>
        <v>0</v>
      </c>
      <c r="EO82" s="234">
        <f t="shared" si="430"/>
        <v>70</v>
      </c>
      <c r="EP82" s="235" t="str">
        <f t="shared" si="370"/>
        <v/>
      </c>
      <c r="EQ82" s="236" t="str">
        <f>IFERROR(+VLOOKUP(EP82,'Referencia Parámetros'!$A$2:$B$18,2),"")</f>
        <v/>
      </c>
      <c r="ER82" s="1"/>
      <c r="ES82" s="1"/>
      <c r="ET82" s="136" t="str">
        <f t="shared" si="317"/>
        <v>Completar</v>
      </c>
      <c r="EU82" s="134"/>
      <c r="EV82" s="134"/>
      <c r="EW82" s="134"/>
      <c r="EX82" s="136" t="str">
        <f t="shared" si="318"/>
        <v>Completar</v>
      </c>
      <c r="EY82" s="137" t="str">
        <f t="shared" si="319"/>
        <v>Completar</v>
      </c>
      <c r="EZ82" s="137" t="str">
        <f t="shared" si="320"/>
        <v>Completar</v>
      </c>
      <c r="FA82" s="135"/>
      <c r="FB82" s="136" t="str">
        <f t="shared" si="321"/>
        <v>Completar</v>
      </c>
      <c r="FC82" s="237">
        <f t="shared" si="431"/>
        <v>0</v>
      </c>
      <c r="FD82" s="238">
        <f t="shared" si="432"/>
        <v>0</v>
      </c>
      <c r="FE82" s="239" t="str">
        <f>IFERROR(IF(FD82&gt;20*EQ82,'Referencia Parámetros'!$D$20,IF(FD82&gt;10*EQ82,'Referencia Parámetros'!$D$21,IF(FD82&gt;5*EQ82,'Referencia Parámetros'!$D$22, IF(FD82&gt;1,'Referencia Parámetros'!$D$23,"NO APLICA")))),"")</f>
        <v/>
      </c>
      <c r="FF82" s="240" t="str">
        <f t="shared" si="371"/>
        <v/>
      </c>
      <c r="FG82" s="241">
        <f t="shared" si="372"/>
        <v>0</v>
      </c>
      <c r="FH82" s="234">
        <f t="shared" si="433"/>
        <v>0</v>
      </c>
      <c r="FI82" s="234">
        <f t="shared" si="373"/>
        <v>0</v>
      </c>
      <c r="FJ82" s="234">
        <f t="shared" si="434"/>
        <v>0</v>
      </c>
      <c r="FK82" s="242">
        <f t="shared" si="435"/>
        <v>0</v>
      </c>
      <c r="FM82" s="234">
        <f t="shared" si="436"/>
        <v>70</v>
      </c>
      <c r="FN82" s="235" t="str">
        <f t="shared" si="374"/>
        <v/>
      </c>
      <c r="FO82" s="236" t="str">
        <f>IFERROR(+VLOOKUP(FN82,'Referencia Parámetros'!$A$2:$B$18,2),"")</f>
        <v/>
      </c>
      <c r="FP82" s="1"/>
      <c r="FQ82" s="1"/>
      <c r="FR82" s="136" t="str">
        <f t="shared" si="322"/>
        <v>Completar</v>
      </c>
      <c r="FS82" s="134"/>
      <c r="FT82" s="134"/>
      <c r="FU82" s="134"/>
      <c r="FV82" s="136" t="str">
        <f t="shared" si="323"/>
        <v>Completar</v>
      </c>
      <c r="FW82" s="137" t="str">
        <f t="shared" si="324"/>
        <v>Completar</v>
      </c>
      <c r="FX82" s="137" t="str">
        <f t="shared" si="325"/>
        <v>Completar</v>
      </c>
      <c r="FY82" s="135"/>
      <c r="FZ82" s="136" t="str">
        <f t="shared" si="326"/>
        <v>Completar</v>
      </c>
      <c r="GA82" s="237">
        <f t="shared" si="437"/>
        <v>0</v>
      </c>
      <c r="GB82" s="238">
        <f t="shared" si="438"/>
        <v>0</v>
      </c>
      <c r="GC82" s="239" t="e">
        <f>IF(GB82&gt;20*FO82,'Referencia Parámetros'!$D$20,IF(GB82&gt;10*FO82,'Referencia Parámetros'!$D$21,IF(GB82&gt;5*FO82,'Referencia Parámetros'!$D$22, IF(GB82&gt;1,'Referencia Parámetros'!$D$23,"NO APLICA"))))</f>
        <v>#VALUE!</v>
      </c>
      <c r="GD82" s="240" t="e">
        <f t="shared" si="439"/>
        <v>#VALUE!</v>
      </c>
      <c r="GE82" s="241">
        <f t="shared" si="375"/>
        <v>0</v>
      </c>
      <c r="GF82" s="234">
        <f t="shared" si="440"/>
        <v>0</v>
      </c>
      <c r="GG82" s="234">
        <f t="shared" si="376"/>
        <v>0</v>
      </c>
      <c r="GH82" s="234">
        <f t="shared" si="441"/>
        <v>0</v>
      </c>
      <c r="GI82" s="242">
        <f t="shared" si="442"/>
        <v>0</v>
      </c>
      <c r="GK82" s="234">
        <f t="shared" si="443"/>
        <v>70</v>
      </c>
      <c r="GL82" s="235" t="str">
        <f t="shared" si="377"/>
        <v/>
      </c>
      <c r="GM82" s="236" t="str">
        <f>IFERROR(+VLOOKUP(GL82,'Referencia Parámetros'!$A$2:$B$18,2),"")</f>
        <v/>
      </c>
      <c r="GN82" s="1"/>
      <c r="GO82" s="1"/>
      <c r="GP82" s="136" t="str">
        <f t="shared" si="327"/>
        <v>Completar</v>
      </c>
      <c r="GQ82" s="134"/>
      <c r="GR82" s="134"/>
      <c r="GS82" s="134"/>
      <c r="GT82" s="136" t="str">
        <f t="shared" si="328"/>
        <v>Completar</v>
      </c>
      <c r="GU82" s="137" t="str">
        <f t="shared" si="329"/>
        <v>Completar</v>
      </c>
      <c r="GV82" s="137" t="str">
        <f t="shared" si="330"/>
        <v>Completar</v>
      </c>
      <c r="GW82" s="135"/>
      <c r="GX82" s="136" t="str">
        <f t="shared" si="331"/>
        <v>Completar</v>
      </c>
      <c r="GY82" s="237">
        <f t="shared" si="444"/>
        <v>0</v>
      </c>
      <c r="GZ82" s="238">
        <f t="shared" si="445"/>
        <v>0</v>
      </c>
      <c r="HA82" s="239" t="str">
        <f>IFERROR(IF(GZ82&gt;20*GM82,'Referencia Parámetros'!$D$20,IF(GZ82&gt;10*GM82,'Referencia Parámetros'!$D$21,IF(GZ82&gt;5*GM82,'Referencia Parámetros'!$D$22, IF(GZ82&gt;1,'Referencia Parámetros'!$D$23,"NO APLICA")))),"")</f>
        <v/>
      </c>
      <c r="HB82" s="240" t="str">
        <f t="shared" si="378"/>
        <v/>
      </c>
      <c r="HC82" s="241">
        <f t="shared" si="379"/>
        <v>0</v>
      </c>
      <c r="HD82" s="234">
        <f t="shared" si="446"/>
        <v>0</v>
      </c>
      <c r="HE82" s="234">
        <f t="shared" si="380"/>
        <v>0</v>
      </c>
      <c r="HF82" s="234">
        <f t="shared" si="447"/>
        <v>0</v>
      </c>
      <c r="HG82" s="242">
        <f t="shared" si="448"/>
        <v>0</v>
      </c>
      <c r="HI82" s="234">
        <f t="shared" si="449"/>
        <v>70</v>
      </c>
      <c r="HJ82" s="235" t="str">
        <f t="shared" si="381"/>
        <v/>
      </c>
      <c r="HK82" s="236" t="str">
        <f>IFERROR(+VLOOKUP(HJ82,'Referencia Parámetros'!$A$2:$B$18,2),"")</f>
        <v/>
      </c>
      <c r="HL82" s="1"/>
      <c r="HM82" s="1"/>
      <c r="HN82" s="136" t="str">
        <f t="shared" si="332"/>
        <v>Completar</v>
      </c>
      <c r="HO82" s="134"/>
      <c r="HP82" s="134"/>
      <c r="HQ82" s="134"/>
      <c r="HR82" s="136" t="str">
        <f t="shared" si="333"/>
        <v>Completar</v>
      </c>
      <c r="HS82" s="137" t="str">
        <f t="shared" si="334"/>
        <v>Completar</v>
      </c>
      <c r="HT82" s="137" t="str">
        <f t="shared" si="335"/>
        <v>Completar</v>
      </c>
      <c r="HU82" s="135"/>
      <c r="HV82" s="136" t="str">
        <f t="shared" si="336"/>
        <v>Completar</v>
      </c>
      <c r="HW82" s="237">
        <f t="shared" si="450"/>
        <v>0</v>
      </c>
      <c r="HX82" s="238">
        <f t="shared" si="451"/>
        <v>0</v>
      </c>
      <c r="HY82" s="239" t="str">
        <f>IFERROR(IF(HX82&gt;20*HK82,'Referencia Parámetros'!$D$20,IF(HX82&gt;10*HK82,'Referencia Parámetros'!$D$21,IF(HX82&gt;5*HK82,'Referencia Parámetros'!$D$22, IF(HX82&gt;1,'Referencia Parámetros'!$D$23,"NO APLICA")))),"")</f>
        <v/>
      </c>
      <c r="HZ82" s="240" t="str">
        <f t="shared" si="382"/>
        <v/>
      </c>
      <c r="IA82" s="241">
        <f t="shared" si="383"/>
        <v>0</v>
      </c>
      <c r="IB82" s="234">
        <f t="shared" si="452"/>
        <v>0</v>
      </c>
      <c r="IC82" s="234">
        <f t="shared" si="384"/>
        <v>0</v>
      </c>
      <c r="ID82" s="234">
        <f t="shared" si="453"/>
        <v>0</v>
      </c>
      <c r="IE82" s="242">
        <f t="shared" si="454"/>
        <v>0</v>
      </c>
      <c r="IG82" s="234">
        <f t="shared" si="455"/>
        <v>70</v>
      </c>
      <c r="IH82" s="235" t="str">
        <f t="shared" si="385"/>
        <v/>
      </c>
      <c r="II82" s="236" t="str">
        <f>IFERROR(+VLOOKUP(IH82,'Referencia Parámetros'!$A$2:$B$18,2),"")</f>
        <v/>
      </c>
      <c r="IJ82" s="1"/>
      <c r="IK82" s="1"/>
      <c r="IL82" s="136" t="str">
        <f t="shared" si="337"/>
        <v>Completar</v>
      </c>
      <c r="IM82" s="134"/>
      <c r="IN82" s="134"/>
      <c r="IO82" s="134"/>
      <c r="IP82" s="136" t="str">
        <f t="shared" si="338"/>
        <v>Completar</v>
      </c>
      <c r="IQ82" s="137" t="str">
        <f t="shared" si="339"/>
        <v>Completar</v>
      </c>
      <c r="IR82" s="137" t="str">
        <f t="shared" si="340"/>
        <v>Completar</v>
      </c>
      <c r="IS82" s="135"/>
      <c r="IT82" s="136" t="str">
        <f t="shared" si="341"/>
        <v>Completar</v>
      </c>
      <c r="IU82" s="237">
        <f t="shared" si="456"/>
        <v>0</v>
      </c>
      <c r="IV82" s="238">
        <f t="shared" si="457"/>
        <v>0</v>
      </c>
      <c r="IW82" s="239" t="str">
        <f>IFERROR(IF(IV82&gt;20*II82,'Referencia Parámetros'!$D$20,IF(IV82&gt;10*II82,'Referencia Parámetros'!$D$21,IF(IV82&gt;5*II82,'Referencia Parámetros'!$D$22, IF(IV82&gt;1,'Referencia Parámetros'!$D$23,"NO APLICA")))),"")</f>
        <v/>
      </c>
      <c r="IX82" s="240" t="str">
        <f t="shared" si="386"/>
        <v/>
      </c>
      <c r="IY82" s="241">
        <f t="shared" si="387"/>
        <v>0</v>
      </c>
      <c r="IZ82" s="234">
        <f t="shared" si="458"/>
        <v>0</v>
      </c>
      <c r="JA82" s="234">
        <f t="shared" si="388"/>
        <v>0</v>
      </c>
      <c r="JB82" s="234">
        <f t="shared" si="459"/>
        <v>0</v>
      </c>
      <c r="JC82" s="242">
        <f t="shared" si="460"/>
        <v>0</v>
      </c>
      <c r="JD82" s="198"/>
      <c r="JE82" s="234">
        <f t="shared" si="461"/>
        <v>70</v>
      </c>
      <c r="JF82" s="235" t="str">
        <f t="shared" si="389"/>
        <v/>
      </c>
      <c r="JG82" s="236" t="str">
        <f>IFERROR(+VLOOKUP(JF82,'Referencia Parámetros'!$A$2:$B$18,2),"")</f>
        <v/>
      </c>
      <c r="JH82" s="1"/>
      <c r="JI82" s="1"/>
      <c r="JJ82" s="136" t="str">
        <f t="shared" si="342"/>
        <v>Completar</v>
      </c>
      <c r="JK82" s="134"/>
      <c r="JL82" s="134"/>
      <c r="JM82" s="134"/>
      <c r="JN82" s="136" t="str">
        <f t="shared" si="343"/>
        <v>Completar</v>
      </c>
      <c r="JO82" s="137" t="str">
        <f t="shared" si="344"/>
        <v>Completar</v>
      </c>
      <c r="JP82" s="137" t="str">
        <f t="shared" si="345"/>
        <v>Completar</v>
      </c>
      <c r="JQ82" s="135"/>
      <c r="JR82" s="136" t="str">
        <f t="shared" si="346"/>
        <v>Completar</v>
      </c>
      <c r="JS82" s="237">
        <f t="shared" si="462"/>
        <v>0</v>
      </c>
      <c r="JT82" s="238">
        <f t="shared" si="463"/>
        <v>0</v>
      </c>
      <c r="JU82" s="239" t="str">
        <f>IFERROR(IF(JT82&gt;20*JG82,'Referencia Parámetros'!$D$20,IF(JT82&gt;10*JG82,'Referencia Parámetros'!$D$21,IF(JT82&gt;5*JG82,'Referencia Parámetros'!$D$22, IF(JT82&gt;1,'Referencia Parámetros'!$D$23,"NO APLICA")))),"")</f>
        <v/>
      </c>
      <c r="JV82" s="240" t="str">
        <f t="shared" si="390"/>
        <v/>
      </c>
      <c r="JW82" s="241">
        <f t="shared" si="391"/>
        <v>0</v>
      </c>
      <c r="JX82" s="234">
        <f t="shared" si="464"/>
        <v>0</v>
      </c>
      <c r="JY82" s="234">
        <f t="shared" si="392"/>
        <v>0</v>
      </c>
      <c r="JZ82" s="234">
        <f t="shared" si="465"/>
        <v>0</v>
      </c>
      <c r="KA82" s="242">
        <f t="shared" si="466"/>
        <v>0</v>
      </c>
      <c r="LN82" s="244">
        <v>2</v>
      </c>
    </row>
    <row r="83" spans="1:326" x14ac:dyDescent="0.25">
      <c r="A83" s="234">
        <f t="shared" si="393"/>
        <v>71</v>
      </c>
      <c r="B83" s="235" t="str">
        <f t="shared" si="394"/>
        <v/>
      </c>
      <c r="C83" s="236" t="str">
        <f>+IFERROR(VLOOKUP(B83,'Referencia Parámetros'!$A$2:$B$18,2),"")</f>
        <v/>
      </c>
      <c r="D83" s="1"/>
      <c r="E83" s="1"/>
      <c r="F83" s="136" t="str">
        <f>IFERROR(+VLOOKUP(D83,'Año 2'!JH$13:JJ$112,3,FALSE),"Completar")</f>
        <v>Completar</v>
      </c>
      <c r="G83" s="134"/>
      <c r="H83" s="134"/>
      <c r="I83" s="134"/>
      <c r="J83" s="136" t="str">
        <f>+IFERROR(VLOOKUP(D83,'Año 2'!JH$13:JR$112,7,0),"Completar")</f>
        <v>Completar</v>
      </c>
      <c r="K83" s="137" t="str">
        <f>IFERROR(VLOOKUP(D83,'Año 2'!JH$13:JR$112,8,FALSE),"Completar")</f>
        <v>Completar</v>
      </c>
      <c r="L83" s="137" t="str">
        <f>IFERROR(VLOOKUP(D83,'Año 2'!JH$13:JR$112,9,FALSE),"Completar")</f>
        <v>Completar</v>
      </c>
      <c r="M83" s="135"/>
      <c r="N83" s="136" t="str">
        <f>IFERROR(VLOOKUP(D83,'Año 2'!JH$13:JR$112,11,FALSE),"Completar")</f>
        <v>Completar</v>
      </c>
      <c r="O83" s="237">
        <f t="shared" si="395"/>
        <v>0</v>
      </c>
      <c r="P83" s="238">
        <f t="shared" si="396"/>
        <v>0</v>
      </c>
      <c r="Q83" s="239" t="str">
        <f>IFERROR(IF(P83&gt;20*C83,'Referencia Parámetros'!$D$20,IF(P83&gt;10*C83,'Referencia Parámetros'!$D$21,IF(P83&gt;5*C83,'Referencia Parámetros'!$D$22, IF(P83&gt;1,'Referencia Parámetros'!$D$23,"NO APLICA")))),"")</f>
        <v/>
      </c>
      <c r="R83" s="240" t="str">
        <f t="shared" si="347"/>
        <v/>
      </c>
      <c r="S83" s="241">
        <f t="shared" si="348"/>
        <v>0</v>
      </c>
      <c r="T83" s="234">
        <f t="shared" si="397"/>
        <v>0</v>
      </c>
      <c r="U83" s="234">
        <f t="shared" si="349"/>
        <v>0</v>
      </c>
      <c r="V83" s="234">
        <f t="shared" si="398"/>
        <v>0</v>
      </c>
      <c r="W83" s="242">
        <f t="shared" si="399"/>
        <v>0</v>
      </c>
      <c r="Y83" s="234">
        <f t="shared" si="400"/>
        <v>71</v>
      </c>
      <c r="Z83" s="235" t="str">
        <f t="shared" si="350"/>
        <v/>
      </c>
      <c r="AA83" s="236" t="str">
        <f>IFERROR(+VLOOKUP(Z83,'Referencia Parámetros'!$A$2:$B$18,2),"")</f>
        <v/>
      </c>
      <c r="AB83" s="1"/>
      <c r="AC83" s="1"/>
      <c r="AD83" s="136" t="str">
        <f t="shared" si="292"/>
        <v>Completar</v>
      </c>
      <c r="AE83" s="134"/>
      <c r="AF83" s="134"/>
      <c r="AG83" s="134"/>
      <c r="AH83" s="136" t="str">
        <f t="shared" si="293"/>
        <v>Completar</v>
      </c>
      <c r="AI83" s="137" t="str">
        <f t="shared" si="294"/>
        <v>Completar</v>
      </c>
      <c r="AJ83" s="137" t="str">
        <f t="shared" si="295"/>
        <v>Completar</v>
      </c>
      <c r="AK83" s="135"/>
      <c r="AL83" s="136" t="str">
        <f t="shared" si="296"/>
        <v>Completar</v>
      </c>
      <c r="AM83" s="237">
        <f t="shared" si="401"/>
        <v>0</v>
      </c>
      <c r="AN83" s="238">
        <f t="shared" si="402"/>
        <v>0</v>
      </c>
      <c r="AO83" s="239" t="str">
        <f>IFERROR(IF(AN83&gt;20*AA83,'Referencia Parámetros'!$D$20,IF(AN83&gt;10*AA83,'Referencia Parámetros'!$D$21,IF(AN83&gt;5*AA83,'Referencia Parámetros'!$D$22, IF(AN83&gt;1,'Referencia Parámetros'!$D$23,"NO APLICA")))),"")</f>
        <v/>
      </c>
      <c r="AP83" s="240" t="str">
        <f t="shared" si="351"/>
        <v/>
      </c>
      <c r="AQ83" s="241">
        <f t="shared" si="352"/>
        <v>0</v>
      </c>
      <c r="AR83" s="234">
        <f t="shared" si="403"/>
        <v>0</v>
      </c>
      <c r="AS83" s="234">
        <f t="shared" si="353"/>
        <v>0</v>
      </c>
      <c r="AT83" s="234">
        <f t="shared" si="404"/>
        <v>0</v>
      </c>
      <c r="AU83" s="242">
        <f t="shared" si="405"/>
        <v>0</v>
      </c>
      <c r="AW83" s="234">
        <f t="shared" si="406"/>
        <v>71</v>
      </c>
      <c r="AX83" s="235" t="str">
        <f t="shared" si="354"/>
        <v/>
      </c>
      <c r="AY83" s="236" t="str">
        <f>IFERROR(+VLOOKUP(AX83,'Referencia Parámetros'!$A$2:$B$18,2),"")</f>
        <v/>
      </c>
      <c r="AZ83" s="1"/>
      <c r="BA83" s="1"/>
      <c r="BB83" s="136" t="str">
        <f t="shared" si="297"/>
        <v>Completar</v>
      </c>
      <c r="BC83" s="134"/>
      <c r="BD83" s="134"/>
      <c r="BE83" s="134"/>
      <c r="BF83" s="136" t="str">
        <f t="shared" si="298"/>
        <v>Completar</v>
      </c>
      <c r="BG83" s="137" t="str">
        <f t="shared" si="299"/>
        <v>Completar</v>
      </c>
      <c r="BH83" s="137" t="str">
        <f t="shared" si="300"/>
        <v>Completar</v>
      </c>
      <c r="BI83" s="135"/>
      <c r="BJ83" s="136" t="str">
        <f t="shared" si="301"/>
        <v>Completar</v>
      </c>
      <c r="BK83" s="237">
        <f t="shared" si="407"/>
        <v>0</v>
      </c>
      <c r="BL83" s="238">
        <f t="shared" si="408"/>
        <v>0</v>
      </c>
      <c r="BM83" s="239" t="str">
        <f>IFERROR(IF(BL83&gt;20*AY83,'Referencia Parámetros'!$D$20,IF(BL83&gt;10*AY83,'Referencia Parámetros'!$D$21,IF(BL83&gt;5*AY83,'Referencia Parámetros'!$D$22, IF(BL83&gt;1,'Referencia Parámetros'!$D$23,"NO APLICA")))),"")</f>
        <v/>
      </c>
      <c r="BN83" s="240" t="str">
        <f t="shared" si="355"/>
        <v/>
      </c>
      <c r="BO83" s="241">
        <f t="shared" si="356"/>
        <v>0</v>
      </c>
      <c r="BP83" s="234">
        <f t="shared" si="409"/>
        <v>0</v>
      </c>
      <c r="BQ83" s="234">
        <f t="shared" si="357"/>
        <v>0</v>
      </c>
      <c r="BR83" s="234">
        <f t="shared" si="410"/>
        <v>0</v>
      </c>
      <c r="BS83" s="242">
        <f t="shared" si="411"/>
        <v>0</v>
      </c>
      <c r="BU83" s="234">
        <f t="shared" si="412"/>
        <v>71</v>
      </c>
      <c r="BV83" s="235" t="str">
        <f t="shared" si="358"/>
        <v/>
      </c>
      <c r="BW83" s="236" t="str">
        <f>IFERROR(+VLOOKUP(BV83,'Referencia Parámetros'!$A$2:$B$18,2),"")</f>
        <v/>
      </c>
      <c r="BX83" s="1"/>
      <c r="BY83" s="1"/>
      <c r="BZ83" s="136" t="str">
        <f t="shared" si="302"/>
        <v>Completar</v>
      </c>
      <c r="CA83" s="134"/>
      <c r="CB83" s="134"/>
      <c r="CC83" s="134"/>
      <c r="CD83" s="136" t="str">
        <f t="shared" si="303"/>
        <v>Completar</v>
      </c>
      <c r="CE83" s="137" t="str">
        <f t="shared" si="304"/>
        <v>Completar</v>
      </c>
      <c r="CF83" s="137" t="str">
        <f t="shared" si="305"/>
        <v>Completar</v>
      </c>
      <c r="CG83" s="135"/>
      <c r="CH83" s="136" t="str">
        <f t="shared" si="306"/>
        <v>Completar</v>
      </c>
      <c r="CI83" s="237">
        <f t="shared" si="413"/>
        <v>0</v>
      </c>
      <c r="CJ83" s="238">
        <f t="shared" si="414"/>
        <v>0</v>
      </c>
      <c r="CK83" s="239" t="str">
        <f>IFERROR(IF(CJ83&gt;20*BW83,'Referencia Parámetros'!$D$20,IF(CJ83&gt;10*BW83,'Referencia Parámetros'!$D$21,IF(CJ83&gt;5*BW83,'Referencia Parámetros'!$D$22, IF(CJ83&gt;1,'Referencia Parámetros'!$D$23,"NO APLICA")))),"")</f>
        <v/>
      </c>
      <c r="CL83" s="240" t="str">
        <f t="shared" si="359"/>
        <v/>
      </c>
      <c r="CM83" s="241">
        <f t="shared" si="360"/>
        <v>0</v>
      </c>
      <c r="CN83" s="234">
        <f t="shared" si="415"/>
        <v>0</v>
      </c>
      <c r="CO83" s="234">
        <f t="shared" si="361"/>
        <v>0</v>
      </c>
      <c r="CP83" s="234">
        <f t="shared" si="416"/>
        <v>0</v>
      </c>
      <c r="CQ83" s="242">
        <f t="shared" si="417"/>
        <v>0</v>
      </c>
      <c r="CS83" s="234">
        <f t="shared" si="418"/>
        <v>71</v>
      </c>
      <c r="CT83" s="235" t="str">
        <f t="shared" si="362"/>
        <v/>
      </c>
      <c r="CU83" s="236" t="str">
        <f>IFERROR(+VLOOKUP(CT83,'Referencia Parámetros'!$A$2:$B$18,2),"")</f>
        <v/>
      </c>
      <c r="CV83" s="1"/>
      <c r="CW83" s="1"/>
      <c r="CX83" s="136" t="str">
        <f t="shared" si="307"/>
        <v>Completar</v>
      </c>
      <c r="CY83" s="134"/>
      <c r="CZ83" s="134"/>
      <c r="DA83" s="134"/>
      <c r="DB83" s="136" t="str">
        <f t="shared" si="308"/>
        <v>Completar</v>
      </c>
      <c r="DC83" s="137" t="str">
        <f t="shared" si="309"/>
        <v>Completar</v>
      </c>
      <c r="DD83" s="137" t="str">
        <f t="shared" si="310"/>
        <v>Completar</v>
      </c>
      <c r="DE83" s="135"/>
      <c r="DF83" s="136" t="str">
        <f t="shared" si="311"/>
        <v>Completar</v>
      </c>
      <c r="DG83" s="237">
        <f t="shared" si="419"/>
        <v>0</v>
      </c>
      <c r="DH83" s="238">
        <f t="shared" si="420"/>
        <v>0</v>
      </c>
      <c r="DI83" s="239" t="str">
        <f>IFERROR(IF(DH83&gt;20*CU83,'Referencia Parámetros'!$D$20,IF(DH83&gt;10*CU83,'Referencia Parámetros'!$D$21,IF(DH83&gt;5*CU83,'Referencia Parámetros'!$D$22, IF(DH83&gt;1,'Referencia Parámetros'!$D$23,"NO APLICA")))),"")</f>
        <v/>
      </c>
      <c r="DJ83" s="240" t="str">
        <f t="shared" si="363"/>
        <v/>
      </c>
      <c r="DK83" s="241">
        <f t="shared" si="364"/>
        <v>0</v>
      </c>
      <c r="DL83" s="234">
        <f t="shared" si="421"/>
        <v>0</v>
      </c>
      <c r="DM83" s="234">
        <f t="shared" si="365"/>
        <v>0</v>
      </c>
      <c r="DN83" s="234">
        <f t="shared" si="422"/>
        <v>0</v>
      </c>
      <c r="DO83" s="242">
        <f t="shared" si="423"/>
        <v>0</v>
      </c>
      <c r="DQ83" s="234">
        <f t="shared" si="424"/>
        <v>71</v>
      </c>
      <c r="DR83" s="235" t="str">
        <f t="shared" si="366"/>
        <v/>
      </c>
      <c r="DS83" s="236" t="str">
        <f>IFERROR(+VLOOKUP(DR83,'Referencia Parámetros'!$A$2:$B$18,2),"")</f>
        <v/>
      </c>
      <c r="DT83" s="1"/>
      <c r="DU83" s="1"/>
      <c r="DV83" s="136" t="str">
        <f t="shared" si="312"/>
        <v>Completar</v>
      </c>
      <c r="DW83" s="134"/>
      <c r="DX83" s="134"/>
      <c r="DY83" s="134"/>
      <c r="DZ83" s="136" t="str">
        <f t="shared" si="313"/>
        <v>Completar</v>
      </c>
      <c r="EA83" s="137" t="str">
        <f t="shared" si="314"/>
        <v>Completar</v>
      </c>
      <c r="EB83" s="137" t="str">
        <f t="shared" si="315"/>
        <v>Completar</v>
      </c>
      <c r="EC83" s="135"/>
      <c r="ED83" s="136" t="str">
        <f t="shared" si="316"/>
        <v>Completar</v>
      </c>
      <c r="EE83" s="237">
        <f t="shared" si="425"/>
        <v>0</v>
      </c>
      <c r="EF83" s="238">
        <f t="shared" si="426"/>
        <v>0</v>
      </c>
      <c r="EG83" s="239" t="str">
        <f>IFERROR(IF(EF83&gt;20*DS83,'Referencia Parámetros'!$D$20,IF(EF83&gt;10*DS83,'Referencia Parámetros'!$D$21,IF(EF83&gt;5*DS83,'Referencia Parámetros'!$D$22, IF(EF83&gt;1,'Referencia Parámetros'!$D$23,"NO APLICA")))),"")</f>
        <v/>
      </c>
      <c r="EH83" s="240" t="str">
        <f t="shared" si="367"/>
        <v/>
      </c>
      <c r="EI83" s="241">
        <f t="shared" si="368"/>
        <v>0</v>
      </c>
      <c r="EJ83" s="234">
        <f t="shared" si="427"/>
        <v>0</v>
      </c>
      <c r="EK83" s="234">
        <f t="shared" si="369"/>
        <v>0</v>
      </c>
      <c r="EL83" s="234">
        <f t="shared" si="428"/>
        <v>0</v>
      </c>
      <c r="EM83" s="242">
        <f t="shared" si="429"/>
        <v>0</v>
      </c>
      <c r="EO83" s="234">
        <f t="shared" si="430"/>
        <v>71</v>
      </c>
      <c r="EP83" s="235" t="str">
        <f t="shared" si="370"/>
        <v/>
      </c>
      <c r="EQ83" s="236" t="str">
        <f>IFERROR(+VLOOKUP(EP83,'Referencia Parámetros'!$A$2:$B$18,2),"")</f>
        <v/>
      </c>
      <c r="ER83" s="1"/>
      <c r="ES83" s="1"/>
      <c r="ET83" s="136" t="str">
        <f t="shared" si="317"/>
        <v>Completar</v>
      </c>
      <c r="EU83" s="134"/>
      <c r="EV83" s="134"/>
      <c r="EW83" s="134"/>
      <c r="EX83" s="136" t="str">
        <f t="shared" si="318"/>
        <v>Completar</v>
      </c>
      <c r="EY83" s="137" t="str">
        <f t="shared" si="319"/>
        <v>Completar</v>
      </c>
      <c r="EZ83" s="137" t="str">
        <f t="shared" si="320"/>
        <v>Completar</v>
      </c>
      <c r="FA83" s="135"/>
      <c r="FB83" s="136" t="str">
        <f t="shared" si="321"/>
        <v>Completar</v>
      </c>
      <c r="FC83" s="237">
        <f t="shared" si="431"/>
        <v>0</v>
      </c>
      <c r="FD83" s="238">
        <f t="shared" si="432"/>
        <v>0</v>
      </c>
      <c r="FE83" s="239" t="str">
        <f>IFERROR(IF(FD83&gt;20*EQ83,'Referencia Parámetros'!$D$20,IF(FD83&gt;10*EQ83,'Referencia Parámetros'!$D$21,IF(FD83&gt;5*EQ83,'Referencia Parámetros'!$D$22, IF(FD83&gt;1,'Referencia Parámetros'!$D$23,"NO APLICA")))),"")</f>
        <v/>
      </c>
      <c r="FF83" s="240" t="str">
        <f t="shared" si="371"/>
        <v/>
      </c>
      <c r="FG83" s="241">
        <f t="shared" si="372"/>
        <v>0</v>
      </c>
      <c r="FH83" s="234">
        <f t="shared" si="433"/>
        <v>0</v>
      </c>
      <c r="FI83" s="234">
        <f t="shared" si="373"/>
        <v>0</v>
      </c>
      <c r="FJ83" s="234">
        <f t="shared" si="434"/>
        <v>0</v>
      </c>
      <c r="FK83" s="242">
        <f t="shared" si="435"/>
        <v>0</v>
      </c>
      <c r="FM83" s="234">
        <f t="shared" si="436"/>
        <v>71</v>
      </c>
      <c r="FN83" s="235" t="str">
        <f t="shared" si="374"/>
        <v/>
      </c>
      <c r="FO83" s="236" t="str">
        <f>IFERROR(+VLOOKUP(FN83,'Referencia Parámetros'!$A$2:$B$18,2),"")</f>
        <v/>
      </c>
      <c r="FP83" s="1"/>
      <c r="FQ83" s="1"/>
      <c r="FR83" s="136" t="str">
        <f t="shared" si="322"/>
        <v>Completar</v>
      </c>
      <c r="FS83" s="134"/>
      <c r="FT83" s="134"/>
      <c r="FU83" s="134"/>
      <c r="FV83" s="136" t="str">
        <f t="shared" si="323"/>
        <v>Completar</v>
      </c>
      <c r="FW83" s="137" t="str">
        <f t="shared" si="324"/>
        <v>Completar</v>
      </c>
      <c r="FX83" s="137" t="str">
        <f t="shared" si="325"/>
        <v>Completar</v>
      </c>
      <c r="FY83" s="135"/>
      <c r="FZ83" s="136" t="str">
        <f t="shared" si="326"/>
        <v>Completar</v>
      </c>
      <c r="GA83" s="237">
        <f t="shared" si="437"/>
        <v>0</v>
      </c>
      <c r="GB83" s="238">
        <f t="shared" si="438"/>
        <v>0</v>
      </c>
      <c r="GC83" s="239" t="e">
        <f>IF(GB83&gt;20*FO83,'Referencia Parámetros'!$D$20,IF(GB83&gt;10*FO83,'Referencia Parámetros'!$D$21,IF(GB83&gt;5*FO83,'Referencia Parámetros'!$D$22, IF(GB83&gt;1,'Referencia Parámetros'!$D$23,"NO APLICA"))))</f>
        <v>#VALUE!</v>
      </c>
      <c r="GD83" s="240" t="e">
        <f t="shared" si="439"/>
        <v>#VALUE!</v>
      </c>
      <c r="GE83" s="241">
        <f t="shared" si="375"/>
        <v>0</v>
      </c>
      <c r="GF83" s="234">
        <f t="shared" si="440"/>
        <v>0</v>
      </c>
      <c r="GG83" s="234">
        <f t="shared" si="376"/>
        <v>0</v>
      </c>
      <c r="GH83" s="234">
        <f t="shared" si="441"/>
        <v>0</v>
      </c>
      <c r="GI83" s="242">
        <f t="shared" si="442"/>
        <v>0</v>
      </c>
      <c r="GK83" s="234">
        <f t="shared" si="443"/>
        <v>71</v>
      </c>
      <c r="GL83" s="235" t="str">
        <f t="shared" si="377"/>
        <v/>
      </c>
      <c r="GM83" s="236" t="str">
        <f>IFERROR(+VLOOKUP(GL83,'Referencia Parámetros'!$A$2:$B$18,2),"")</f>
        <v/>
      </c>
      <c r="GN83" s="1"/>
      <c r="GO83" s="1"/>
      <c r="GP83" s="136" t="str">
        <f t="shared" si="327"/>
        <v>Completar</v>
      </c>
      <c r="GQ83" s="134"/>
      <c r="GR83" s="134"/>
      <c r="GS83" s="134"/>
      <c r="GT83" s="136" t="str">
        <f t="shared" si="328"/>
        <v>Completar</v>
      </c>
      <c r="GU83" s="137" t="str">
        <f t="shared" si="329"/>
        <v>Completar</v>
      </c>
      <c r="GV83" s="137" t="str">
        <f t="shared" si="330"/>
        <v>Completar</v>
      </c>
      <c r="GW83" s="135"/>
      <c r="GX83" s="136" t="str">
        <f t="shared" si="331"/>
        <v>Completar</v>
      </c>
      <c r="GY83" s="237">
        <f t="shared" si="444"/>
        <v>0</v>
      </c>
      <c r="GZ83" s="238">
        <f t="shared" si="445"/>
        <v>0</v>
      </c>
      <c r="HA83" s="239" t="str">
        <f>IFERROR(IF(GZ83&gt;20*GM83,'Referencia Parámetros'!$D$20,IF(GZ83&gt;10*GM83,'Referencia Parámetros'!$D$21,IF(GZ83&gt;5*GM83,'Referencia Parámetros'!$D$22, IF(GZ83&gt;1,'Referencia Parámetros'!$D$23,"NO APLICA")))),"")</f>
        <v/>
      </c>
      <c r="HB83" s="240" t="str">
        <f t="shared" si="378"/>
        <v/>
      </c>
      <c r="HC83" s="241">
        <f t="shared" si="379"/>
        <v>0</v>
      </c>
      <c r="HD83" s="234">
        <f t="shared" si="446"/>
        <v>0</v>
      </c>
      <c r="HE83" s="234">
        <f t="shared" si="380"/>
        <v>0</v>
      </c>
      <c r="HF83" s="234">
        <f t="shared" si="447"/>
        <v>0</v>
      </c>
      <c r="HG83" s="242">
        <f t="shared" si="448"/>
        <v>0</v>
      </c>
      <c r="HI83" s="234">
        <f t="shared" si="449"/>
        <v>71</v>
      </c>
      <c r="HJ83" s="235" t="str">
        <f t="shared" si="381"/>
        <v/>
      </c>
      <c r="HK83" s="236" t="str">
        <f>IFERROR(+VLOOKUP(HJ83,'Referencia Parámetros'!$A$2:$B$18,2),"")</f>
        <v/>
      </c>
      <c r="HL83" s="1"/>
      <c r="HM83" s="1"/>
      <c r="HN83" s="136" t="str">
        <f t="shared" si="332"/>
        <v>Completar</v>
      </c>
      <c r="HO83" s="134"/>
      <c r="HP83" s="134"/>
      <c r="HQ83" s="134"/>
      <c r="HR83" s="136" t="str">
        <f t="shared" si="333"/>
        <v>Completar</v>
      </c>
      <c r="HS83" s="137" t="str">
        <f t="shared" si="334"/>
        <v>Completar</v>
      </c>
      <c r="HT83" s="137" t="str">
        <f t="shared" si="335"/>
        <v>Completar</v>
      </c>
      <c r="HU83" s="135"/>
      <c r="HV83" s="136" t="str">
        <f t="shared" si="336"/>
        <v>Completar</v>
      </c>
      <c r="HW83" s="237">
        <f t="shared" si="450"/>
        <v>0</v>
      </c>
      <c r="HX83" s="238">
        <f t="shared" si="451"/>
        <v>0</v>
      </c>
      <c r="HY83" s="239" t="str">
        <f>IFERROR(IF(HX83&gt;20*HK83,'Referencia Parámetros'!$D$20,IF(HX83&gt;10*HK83,'Referencia Parámetros'!$D$21,IF(HX83&gt;5*HK83,'Referencia Parámetros'!$D$22, IF(HX83&gt;1,'Referencia Parámetros'!$D$23,"NO APLICA")))),"")</f>
        <v/>
      </c>
      <c r="HZ83" s="240" t="str">
        <f t="shared" si="382"/>
        <v/>
      </c>
      <c r="IA83" s="241">
        <f t="shared" si="383"/>
        <v>0</v>
      </c>
      <c r="IB83" s="234">
        <f t="shared" si="452"/>
        <v>0</v>
      </c>
      <c r="IC83" s="234">
        <f t="shared" si="384"/>
        <v>0</v>
      </c>
      <c r="ID83" s="234">
        <f t="shared" si="453"/>
        <v>0</v>
      </c>
      <c r="IE83" s="242">
        <f t="shared" si="454"/>
        <v>0</v>
      </c>
      <c r="IG83" s="234">
        <f t="shared" si="455"/>
        <v>71</v>
      </c>
      <c r="IH83" s="235" t="str">
        <f t="shared" si="385"/>
        <v/>
      </c>
      <c r="II83" s="236" t="str">
        <f>IFERROR(+VLOOKUP(IH83,'Referencia Parámetros'!$A$2:$B$18,2),"")</f>
        <v/>
      </c>
      <c r="IJ83" s="1"/>
      <c r="IK83" s="1"/>
      <c r="IL83" s="136" t="str">
        <f t="shared" si="337"/>
        <v>Completar</v>
      </c>
      <c r="IM83" s="134"/>
      <c r="IN83" s="134"/>
      <c r="IO83" s="134"/>
      <c r="IP83" s="136" t="str">
        <f t="shared" si="338"/>
        <v>Completar</v>
      </c>
      <c r="IQ83" s="137" t="str">
        <f t="shared" si="339"/>
        <v>Completar</v>
      </c>
      <c r="IR83" s="137" t="str">
        <f t="shared" si="340"/>
        <v>Completar</v>
      </c>
      <c r="IS83" s="135"/>
      <c r="IT83" s="136" t="str">
        <f t="shared" si="341"/>
        <v>Completar</v>
      </c>
      <c r="IU83" s="237">
        <f t="shared" si="456"/>
        <v>0</v>
      </c>
      <c r="IV83" s="238">
        <f t="shared" si="457"/>
        <v>0</v>
      </c>
      <c r="IW83" s="239" t="str">
        <f>IFERROR(IF(IV83&gt;20*II83,'Referencia Parámetros'!$D$20,IF(IV83&gt;10*II83,'Referencia Parámetros'!$D$21,IF(IV83&gt;5*II83,'Referencia Parámetros'!$D$22, IF(IV83&gt;1,'Referencia Parámetros'!$D$23,"NO APLICA")))),"")</f>
        <v/>
      </c>
      <c r="IX83" s="240" t="str">
        <f t="shared" si="386"/>
        <v/>
      </c>
      <c r="IY83" s="241">
        <f t="shared" si="387"/>
        <v>0</v>
      </c>
      <c r="IZ83" s="234">
        <f t="shared" si="458"/>
        <v>0</v>
      </c>
      <c r="JA83" s="234">
        <f t="shared" si="388"/>
        <v>0</v>
      </c>
      <c r="JB83" s="234">
        <f t="shared" si="459"/>
        <v>0</v>
      </c>
      <c r="JC83" s="242">
        <f t="shared" si="460"/>
        <v>0</v>
      </c>
      <c r="JD83" s="198"/>
      <c r="JE83" s="234">
        <f t="shared" si="461"/>
        <v>71</v>
      </c>
      <c r="JF83" s="235" t="str">
        <f t="shared" si="389"/>
        <v/>
      </c>
      <c r="JG83" s="236" t="str">
        <f>IFERROR(+VLOOKUP(JF83,'Referencia Parámetros'!$A$2:$B$18,2),"")</f>
        <v/>
      </c>
      <c r="JH83" s="1"/>
      <c r="JI83" s="1"/>
      <c r="JJ83" s="136" t="str">
        <f t="shared" si="342"/>
        <v>Completar</v>
      </c>
      <c r="JK83" s="134"/>
      <c r="JL83" s="134"/>
      <c r="JM83" s="134"/>
      <c r="JN83" s="136" t="str">
        <f t="shared" si="343"/>
        <v>Completar</v>
      </c>
      <c r="JO83" s="137" t="str">
        <f t="shared" si="344"/>
        <v>Completar</v>
      </c>
      <c r="JP83" s="137" t="str">
        <f t="shared" si="345"/>
        <v>Completar</v>
      </c>
      <c r="JQ83" s="135"/>
      <c r="JR83" s="136" t="str">
        <f t="shared" si="346"/>
        <v>Completar</v>
      </c>
      <c r="JS83" s="237">
        <f t="shared" si="462"/>
        <v>0</v>
      </c>
      <c r="JT83" s="238">
        <f t="shared" si="463"/>
        <v>0</v>
      </c>
      <c r="JU83" s="239" t="str">
        <f>IFERROR(IF(JT83&gt;20*JG83,'Referencia Parámetros'!$D$20,IF(JT83&gt;10*JG83,'Referencia Parámetros'!$D$21,IF(JT83&gt;5*JG83,'Referencia Parámetros'!$D$22, IF(JT83&gt;1,'Referencia Parámetros'!$D$23,"NO APLICA")))),"")</f>
        <v/>
      </c>
      <c r="JV83" s="240" t="str">
        <f t="shared" si="390"/>
        <v/>
      </c>
      <c r="JW83" s="241">
        <f t="shared" si="391"/>
        <v>0</v>
      </c>
      <c r="JX83" s="234">
        <f t="shared" si="464"/>
        <v>0</v>
      </c>
      <c r="JY83" s="234">
        <f t="shared" si="392"/>
        <v>0</v>
      </c>
      <c r="JZ83" s="234">
        <f t="shared" si="465"/>
        <v>0</v>
      </c>
      <c r="KA83" s="242">
        <f t="shared" si="466"/>
        <v>0</v>
      </c>
      <c r="LN83" s="244">
        <v>2</v>
      </c>
    </row>
    <row r="84" spans="1:326" x14ac:dyDescent="0.25">
      <c r="A84" s="234">
        <f t="shared" si="393"/>
        <v>72</v>
      </c>
      <c r="B84" s="235" t="str">
        <f t="shared" si="394"/>
        <v/>
      </c>
      <c r="C84" s="236" t="str">
        <f>+IFERROR(VLOOKUP(B84,'Referencia Parámetros'!$A$2:$B$18,2),"")</f>
        <v/>
      </c>
      <c r="D84" s="1"/>
      <c r="E84" s="1"/>
      <c r="F84" s="136" t="str">
        <f>IFERROR(+VLOOKUP(D84,'Año 2'!JH$13:JJ$112,3,FALSE),"Completar")</f>
        <v>Completar</v>
      </c>
      <c r="G84" s="134"/>
      <c r="H84" s="134"/>
      <c r="I84" s="134"/>
      <c r="J84" s="136" t="str">
        <f>+IFERROR(VLOOKUP(D84,'Año 2'!JH$13:JR$112,7,0),"Completar")</f>
        <v>Completar</v>
      </c>
      <c r="K84" s="137" t="str">
        <f>IFERROR(VLOOKUP(D84,'Año 2'!JH$13:JR$112,8,FALSE),"Completar")</f>
        <v>Completar</v>
      </c>
      <c r="L84" s="137" t="str">
        <f>IFERROR(VLOOKUP(D84,'Año 2'!JH$13:JR$112,9,FALSE),"Completar")</f>
        <v>Completar</v>
      </c>
      <c r="M84" s="135"/>
      <c r="N84" s="136" t="str">
        <f>IFERROR(VLOOKUP(D84,'Año 2'!JH$13:JR$112,11,FALSE),"Completar")</f>
        <v>Completar</v>
      </c>
      <c r="O84" s="237">
        <f t="shared" si="395"/>
        <v>0</v>
      </c>
      <c r="P84" s="238">
        <f t="shared" si="396"/>
        <v>0</v>
      </c>
      <c r="Q84" s="239" t="str">
        <f>IFERROR(IF(P84&gt;20*C84,'Referencia Parámetros'!$D$20,IF(P84&gt;10*C84,'Referencia Parámetros'!$D$21,IF(P84&gt;5*C84,'Referencia Parámetros'!$D$22, IF(P84&gt;1,'Referencia Parámetros'!$D$23,"NO APLICA")))),"")</f>
        <v/>
      </c>
      <c r="R84" s="240" t="str">
        <f t="shared" si="347"/>
        <v/>
      </c>
      <c r="S84" s="241">
        <f t="shared" si="348"/>
        <v>0</v>
      </c>
      <c r="T84" s="234">
        <f t="shared" si="397"/>
        <v>0</v>
      </c>
      <c r="U84" s="234">
        <f t="shared" si="349"/>
        <v>0</v>
      </c>
      <c r="V84" s="234">
        <f t="shared" si="398"/>
        <v>0</v>
      </c>
      <c r="W84" s="242">
        <f t="shared" si="399"/>
        <v>0</v>
      </c>
      <c r="Y84" s="234">
        <f t="shared" si="400"/>
        <v>72</v>
      </c>
      <c r="Z84" s="235" t="str">
        <f t="shared" si="350"/>
        <v/>
      </c>
      <c r="AA84" s="236" t="str">
        <f>IFERROR(+VLOOKUP(Z84,'Referencia Parámetros'!$A$2:$B$18,2),"")</f>
        <v/>
      </c>
      <c r="AB84" s="1"/>
      <c r="AC84" s="1"/>
      <c r="AD84" s="136" t="str">
        <f t="shared" si="292"/>
        <v>Completar</v>
      </c>
      <c r="AE84" s="134"/>
      <c r="AF84" s="134"/>
      <c r="AG84" s="134"/>
      <c r="AH84" s="136" t="str">
        <f t="shared" si="293"/>
        <v>Completar</v>
      </c>
      <c r="AI84" s="137" t="str">
        <f t="shared" si="294"/>
        <v>Completar</v>
      </c>
      <c r="AJ84" s="137" t="str">
        <f t="shared" si="295"/>
        <v>Completar</v>
      </c>
      <c r="AK84" s="135"/>
      <c r="AL84" s="136" t="str">
        <f t="shared" si="296"/>
        <v>Completar</v>
      </c>
      <c r="AM84" s="237">
        <f t="shared" si="401"/>
        <v>0</v>
      </c>
      <c r="AN84" s="238">
        <f t="shared" si="402"/>
        <v>0</v>
      </c>
      <c r="AO84" s="239" t="str">
        <f>IFERROR(IF(AN84&gt;20*AA84,'Referencia Parámetros'!$D$20,IF(AN84&gt;10*AA84,'Referencia Parámetros'!$D$21,IF(AN84&gt;5*AA84,'Referencia Parámetros'!$D$22, IF(AN84&gt;1,'Referencia Parámetros'!$D$23,"NO APLICA")))),"")</f>
        <v/>
      </c>
      <c r="AP84" s="240" t="str">
        <f t="shared" si="351"/>
        <v/>
      </c>
      <c r="AQ84" s="241">
        <f t="shared" si="352"/>
        <v>0</v>
      </c>
      <c r="AR84" s="234">
        <f t="shared" si="403"/>
        <v>0</v>
      </c>
      <c r="AS84" s="234">
        <f t="shared" si="353"/>
        <v>0</v>
      </c>
      <c r="AT84" s="234">
        <f t="shared" si="404"/>
        <v>0</v>
      </c>
      <c r="AU84" s="242">
        <f t="shared" si="405"/>
        <v>0</v>
      </c>
      <c r="AW84" s="234">
        <f t="shared" si="406"/>
        <v>72</v>
      </c>
      <c r="AX84" s="235" t="str">
        <f t="shared" si="354"/>
        <v/>
      </c>
      <c r="AY84" s="236" t="str">
        <f>IFERROR(+VLOOKUP(AX84,'Referencia Parámetros'!$A$2:$B$18,2),"")</f>
        <v/>
      </c>
      <c r="AZ84" s="1"/>
      <c r="BA84" s="1"/>
      <c r="BB84" s="136" t="str">
        <f t="shared" si="297"/>
        <v>Completar</v>
      </c>
      <c r="BC84" s="134"/>
      <c r="BD84" s="134"/>
      <c r="BE84" s="134"/>
      <c r="BF84" s="136" t="str">
        <f t="shared" si="298"/>
        <v>Completar</v>
      </c>
      <c r="BG84" s="137" t="str">
        <f t="shared" si="299"/>
        <v>Completar</v>
      </c>
      <c r="BH84" s="137" t="str">
        <f t="shared" si="300"/>
        <v>Completar</v>
      </c>
      <c r="BI84" s="135"/>
      <c r="BJ84" s="136" t="str">
        <f t="shared" si="301"/>
        <v>Completar</v>
      </c>
      <c r="BK84" s="237">
        <f t="shared" si="407"/>
        <v>0</v>
      </c>
      <c r="BL84" s="238">
        <f t="shared" si="408"/>
        <v>0</v>
      </c>
      <c r="BM84" s="239" t="str">
        <f>IFERROR(IF(BL84&gt;20*AY84,'Referencia Parámetros'!$D$20,IF(BL84&gt;10*AY84,'Referencia Parámetros'!$D$21,IF(BL84&gt;5*AY84,'Referencia Parámetros'!$D$22, IF(BL84&gt;1,'Referencia Parámetros'!$D$23,"NO APLICA")))),"")</f>
        <v/>
      </c>
      <c r="BN84" s="240" t="str">
        <f t="shared" si="355"/>
        <v/>
      </c>
      <c r="BO84" s="241">
        <f t="shared" si="356"/>
        <v>0</v>
      </c>
      <c r="BP84" s="234">
        <f t="shared" si="409"/>
        <v>0</v>
      </c>
      <c r="BQ84" s="234">
        <f t="shared" si="357"/>
        <v>0</v>
      </c>
      <c r="BR84" s="234">
        <f t="shared" si="410"/>
        <v>0</v>
      </c>
      <c r="BS84" s="242">
        <f t="shared" si="411"/>
        <v>0</v>
      </c>
      <c r="BU84" s="234">
        <f t="shared" si="412"/>
        <v>72</v>
      </c>
      <c r="BV84" s="235" t="str">
        <f t="shared" si="358"/>
        <v/>
      </c>
      <c r="BW84" s="236" t="str">
        <f>IFERROR(+VLOOKUP(BV84,'Referencia Parámetros'!$A$2:$B$18,2),"")</f>
        <v/>
      </c>
      <c r="BX84" s="1"/>
      <c r="BY84" s="1"/>
      <c r="BZ84" s="136" t="str">
        <f t="shared" si="302"/>
        <v>Completar</v>
      </c>
      <c r="CA84" s="134"/>
      <c r="CB84" s="134"/>
      <c r="CC84" s="134"/>
      <c r="CD84" s="136" t="str">
        <f t="shared" si="303"/>
        <v>Completar</v>
      </c>
      <c r="CE84" s="137" t="str">
        <f t="shared" si="304"/>
        <v>Completar</v>
      </c>
      <c r="CF84" s="137" t="str">
        <f t="shared" si="305"/>
        <v>Completar</v>
      </c>
      <c r="CG84" s="135"/>
      <c r="CH84" s="136" t="str">
        <f t="shared" si="306"/>
        <v>Completar</v>
      </c>
      <c r="CI84" s="237">
        <f t="shared" si="413"/>
        <v>0</v>
      </c>
      <c r="CJ84" s="238">
        <f t="shared" si="414"/>
        <v>0</v>
      </c>
      <c r="CK84" s="239" t="str">
        <f>IFERROR(IF(CJ84&gt;20*BW84,'Referencia Parámetros'!$D$20,IF(CJ84&gt;10*BW84,'Referencia Parámetros'!$D$21,IF(CJ84&gt;5*BW84,'Referencia Parámetros'!$D$22, IF(CJ84&gt;1,'Referencia Parámetros'!$D$23,"NO APLICA")))),"")</f>
        <v/>
      </c>
      <c r="CL84" s="240" t="str">
        <f t="shared" si="359"/>
        <v/>
      </c>
      <c r="CM84" s="241">
        <f t="shared" si="360"/>
        <v>0</v>
      </c>
      <c r="CN84" s="234">
        <f t="shared" si="415"/>
        <v>0</v>
      </c>
      <c r="CO84" s="234">
        <f t="shared" si="361"/>
        <v>0</v>
      </c>
      <c r="CP84" s="234">
        <f t="shared" si="416"/>
        <v>0</v>
      </c>
      <c r="CQ84" s="242">
        <f t="shared" si="417"/>
        <v>0</v>
      </c>
      <c r="CS84" s="234">
        <f t="shared" si="418"/>
        <v>72</v>
      </c>
      <c r="CT84" s="235" t="str">
        <f t="shared" si="362"/>
        <v/>
      </c>
      <c r="CU84" s="236" t="str">
        <f>IFERROR(+VLOOKUP(CT84,'Referencia Parámetros'!$A$2:$B$18,2),"")</f>
        <v/>
      </c>
      <c r="CV84" s="1"/>
      <c r="CW84" s="1"/>
      <c r="CX84" s="136" t="str">
        <f t="shared" si="307"/>
        <v>Completar</v>
      </c>
      <c r="CY84" s="134"/>
      <c r="CZ84" s="134"/>
      <c r="DA84" s="134"/>
      <c r="DB84" s="136" t="str">
        <f t="shared" si="308"/>
        <v>Completar</v>
      </c>
      <c r="DC84" s="137" t="str">
        <f t="shared" si="309"/>
        <v>Completar</v>
      </c>
      <c r="DD84" s="137" t="str">
        <f t="shared" si="310"/>
        <v>Completar</v>
      </c>
      <c r="DE84" s="135"/>
      <c r="DF84" s="136" t="str">
        <f t="shared" si="311"/>
        <v>Completar</v>
      </c>
      <c r="DG84" s="237">
        <f t="shared" si="419"/>
        <v>0</v>
      </c>
      <c r="DH84" s="238">
        <f t="shared" si="420"/>
        <v>0</v>
      </c>
      <c r="DI84" s="239" t="str">
        <f>IFERROR(IF(DH84&gt;20*CU84,'Referencia Parámetros'!$D$20,IF(DH84&gt;10*CU84,'Referencia Parámetros'!$D$21,IF(DH84&gt;5*CU84,'Referencia Parámetros'!$D$22, IF(DH84&gt;1,'Referencia Parámetros'!$D$23,"NO APLICA")))),"")</f>
        <v/>
      </c>
      <c r="DJ84" s="240" t="str">
        <f t="shared" si="363"/>
        <v/>
      </c>
      <c r="DK84" s="241">
        <f t="shared" si="364"/>
        <v>0</v>
      </c>
      <c r="DL84" s="234">
        <f t="shared" si="421"/>
        <v>0</v>
      </c>
      <c r="DM84" s="234">
        <f t="shared" si="365"/>
        <v>0</v>
      </c>
      <c r="DN84" s="234">
        <f t="shared" si="422"/>
        <v>0</v>
      </c>
      <c r="DO84" s="242">
        <f t="shared" si="423"/>
        <v>0</v>
      </c>
      <c r="DQ84" s="234">
        <f t="shared" si="424"/>
        <v>72</v>
      </c>
      <c r="DR84" s="235" t="str">
        <f t="shared" si="366"/>
        <v/>
      </c>
      <c r="DS84" s="236" t="str">
        <f>IFERROR(+VLOOKUP(DR84,'Referencia Parámetros'!$A$2:$B$18,2),"")</f>
        <v/>
      </c>
      <c r="DT84" s="1"/>
      <c r="DU84" s="1"/>
      <c r="DV84" s="136" t="str">
        <f t="shared" si="312"/>
        <v>Completar</v>
      </c>
      <c r="DW84" s="134"/>
      <c r="DX84" s="134"/>
      <c r="DY84" s="134"/>
      <c r="DZ84" s="136" t="str">
        <f t="shared" si="313"/>
        <v>Completar</v>
      </c>
      <c r="EA84" s="137" t="str">
        <f t="shared" si="314"/>
        <v>Completar</v>
      </c>
      <c r="EB84" s="137" t="str">
        <f t="shared" si="315"/>
        <v>Completar</v>
      </c>
      <c r="EC84" s="135"/>
      <c r="ED84" s="136" t="str">
        <f t="shared" si="316"/>
        <v>Completar</v>
      </c>
      <c r="EE84" s="237">
        <f t="shared" si="425"/>
        <v>0</v>
      </c>
      <c r="EF84" s="238">
        <f t="shared" si="426"/>
        <v>0</v>
      </c>
      <c r="EG84" s="239" t="str">
        <f>IFERROR(IF(EF84&gt;20*DS84,'Referencia Parámetros'!$D$20,IF(EF84&gt;10*DS84,'Referencia Parámetros'!$D$21,IF(EF84&gt;5*DS84,'Referencia Parámetros'!$D$22, IF(EF84&gt;1,'Referencia Parámetros'!$D$23,"NO APLICA")))),"")</f>
        <v/>
      </c>
      <c r="EH84" s="240" t="str">
        <f t="shared" si="367"/>
        <v/>
      </c>
      <c r="EI84" s="241">
        <f t="shared" si="368"/>
        <v>0</v>
      </c>
      <c r="EJ84" s="234">
        <f t="shared" si="427"/>
        <v>0</v>
      </c>
      <c r="EK84" s="234">
        <f t="shared" si="369"/>
        <v>0</v>
      </c>
      <c r="EL84" s="234">
        <f t="shared" si="428"/>
        <v>0</v>
      </c>
      <c r="EM84" s="242">
        <f t="shared" si="429"/>
        <v>0</v>
      </c>
      <c r="EO84" s="234">
        <f t="shared" si="430"/>
        <v>72</v>
      </c>
      <c r="EP84" s="235" t="str">
        <f t="shared" si="370"/>
        <v/>
      </c>
      <c r="EQ84" s="236" t="str">
        <f>IFERROR(+VLOOKUP(EP84,'Referencia Parámetros'!$A$2:$B$18,2),"")</f>
        <v/>
      </c>
      <c r="ER84" s="1"/>
      <c r="ES84" s="1"/>
      <c r="ET84" s="136" t="str">
        <f t="shared" si="317"/>
        <v>Completar</v>
      </c>
      <c r="EU84" s="134"/>
      <c r="EV84" s="134"/>
      <c r="EW84" s="134"/>
      <c r="EX84" s="136" t="str">
        <f t="shared" si="318"/>
        <v>Completar</v>
      </c>
      <c r="EY84" s="137" t="str">
        <f t="shared" si="319"/>
        <v>Completar</v>
      </c>
      <c r="EZ84" s="137" t="str">
        <f t="shared" si="320"/>
        <v>Completar</v>
      </c>
      <c r="FA84" s="135"/>
      <c r="FB84" s="136" t="str">
        <f t="shared" si="321"/>
        <v>Completar</v>
      </c>
      <c r="FC84" s="237">
        <f t="shared" si="431"/>
        <v>0</v>
      </c>
      <c r="FD84" s="238">
        <f t="shared" si="432"/>
        <v>0</v>
      </c>
      <c r="FE84" s="239" t="str">
        <f>IFERROR(IF(FD84&gt;20*EQ84,'Referencia Parámetros'!$D$20,IF(FD84&gt;10*EQ84,'Referencia Parámetros'!$D$21,IF(FD84&gt;5*EQ84,'Referencia Parámetros'!$D$22, IF(FD84&gt;1,'Referencia Parámetros'!$D$23,"NO APLICA")))),"")</f>
        <v/>
      </c>
      <c r="FF84" s="240" t="str">
        <f t="shared" si="371"/>
        <v/>
      </c>
      <c r="FG84" s="241">
        <f t="shared" si="372"/>
        <v>0</v>
      </c>
      <c r="FH84" s="234">
        <f t="shared" si="433"/>
        <v>0</v>
      </c>
      <c r="FI84" s="234">
        <f t="shared" si="373"/>
        <v>0</v>
      </c>
      <c r="FJ84" s="234">
        <f t="shared" si="434"/>
        <v>0</v>
      </c>
      <c r="FK84" s="242">
        <f t="shared" si="435"/>
        <v>0</v>
      </c>
      <c r="FM84" s="234">
        <f t="shared" si="436"/>
        <v>72</v>
      </c>
      <c r="FN84" s="235" t="str">
        <f t="shared" si="374"/>
        <v/>
      </c>
      <c r="FO84" s="236" t="str">
        <f>IFERROR(+VLOOKUP(FN84,'Referencia Parámetros'!$A$2:$B$18,2),"")</f>
        <v/>
      </c>
      <c r="FP84" s="1"/>
      <c r="FQ84" s="1"/>
      <c r="FR84" s="136" t="str">
        <f t="shared" si="322"/>
        <v>Completar</v>
      </c>
      <c r="FS84" s="134"/>
      <c r="FT84" s="134"/>
      <c r="FU84" s="134"/>
      <c r="FV84" s="136" t="str">
        <f t="shared" si="323"/>
        <v>Completar</v>
      </c>
      <c r="FW84" s="137" t="str">
        <f t="shared" si="324"/>
        <v>Completar</v>
      </c>
      <c r="FX84" s="137" t="str">
        <f t="shared" si="325"/>
        <v>Completar</v>
      </c>
      <c r="FY84" s="135"/>
      <c r="FZ84" s="136" t="str">
        <f t="shared" si="326"/>
        <v>Completar</v>
      </c>
      <c r="GA84" s="237">
        <f t="shared" si="437"/>
        <v>0</v>
      </c>
      <c r="GB84" s="238">
        <f t="shared" si="438"/>
        <v>0</v>
      </c>
      <c r="GC84" s="239" t="e">
        <f>IF(GB84&gt;20*FO84,'Referencia Parámetros'!$D$20,IF(GB84&gt;10*FO84,'Referencia Parámetros'!$D$21,IF(GB84&gt;5*FO84,'Referencia Parámetros'!$D$22, IF(GB84&gt;1,'Referencia Parámetros'!$D$23,"NO APLICA"))))</f>
        <v>#VALUE!</v>
      </c>
      <c r="GD84" s="240" t="e">
        <f t="shared" si="439"/>
        <v>#VALUE!</v>
      </c>
      <c r="GE84" s="241">
        <f t="shared" si="375"/>
        <v>0</v>
      </c>
      <c r="GF84" s="234">
        <f t="shared" si="440"/>
        <v>0</v>
      </c>
      <c r="GG84" s="234">
        <f t="shared" si="376"/>
        <v>0</v>
      </c>
      <c r="GH84" s="234">
        <f t="shared" si="441"/>
        <v>0</v>
      </c>
      <c r="GI84" s="242">
        <f t="shared" si="442"/>
        <v>0</v>
      </c>
      <c r="GK84" s="234">
        <f t="shared" si="443"/>
        <v>72</v>
      </c>
      <c r="GL84" s="235" t="str">
        <f t="shared" si="377"/>
        <v/>
      </c>
      <c r="GM84" s="236" t="str">
        <f>IFERROR(+VLOOKUP(GL84,'Referencia Parámetros'!$A$2:$B$18,2),"")</f>
        <v/>
      </c>
      <c r="GN84" s="1"/>
      <c r="GO84" s="1"/>
      <c r="GP84" s="136" t="str">
        <f t="shared" si="327"/>
        <v>Completar</v>
      </c>
      <c r="GQ84" s="134"/>
      <c r="GR84" s="134"/>
      <c r="GS84" s="134"/>
      <c r="GT84" s="136" t="str">
        <f t="shared" si="328"/>
        <v>Completar</v>
      </c>
      <c r="GU84" s="137" t="str">
        <f t="shared" si="329"/>
        <v>Completar</v>
      </c>
      <c r="GV84" s="137" t="str">
        <f t="shared" si="330"/>
        <v>Completar</v>
      </c>
      <c r="GW84" s="135"/>
      <c r="GX84" s="136" t="str">
        <f t="shared" si="331"/>
        <v>Completar</v>
      </c>
      <c r="GY84" s="237">
        <f t="shared" si="444"/>
        <v>0</v>
      </c>
      <c r="GZ84" s="238">
        <f t="shared" si="445"/>
        <v>0</v>
      </c>
      <c r="HA84" s="239" t="str">
        <f>IFERROR(IF(GZ84&gt;20*GM84,'Referencia Parámetros'!$D$20,IF(GZ84&gt;10*GM84,'Referencia Parámetros'!$D$21,IF(GZ84&gt;5*GM84,'Referencia Parámetros'!$D$22, IF(GZ84&gt;1,'Referencia Parámetros'!$D$23,"NO APLICA")))),"")</f>
        <v/>
      </c>
      <c r="HB84" s="240" t="str">
        <f t="shared" si="378"/>
        <v/>
      </c>
      <c r="HC84" s="241">
        <f t="shared" si="379"/>
        <v>0</v>
      </c>
      <c r="HD84" s="234">
        <f t="shared" si="446"/>
        <v>0</v>
      </c>
      <c r="HE84" s="234">
        <f t="shared" si="380"/>
        <v>0</v>
      </c>
      <c r="HF84" s="234">
        <f t="shared" si="447"/>
        <v>0</v>
      </c>
      <c r="HG84" s="242">
        <f t="shared" si="448"/>
        <v>0</v>
      </c>
      <c r="HI84" s="234">
        <f t="shared" si="449"/>
        <v>72</v>
      </c>
      <c r="HJ84" s="235" t="str">
        <f t="shared" si="381"/>
        <v/>
      </c>
      <c r="HK84" s="236" t="str">
        <f>IFERROR(+VLOOKUP(HJ84,'Referencia Parámetros'!$A$2:$B$18,2),"")</f>
        <v/>
      </c>
      <c r="HL84" s="1"/>
      <c r="HM84" s="1"/>
      <c r="HN84" s="136" t="str">
        <f t="shared" si="332"/>
        <v>Completar</v>
      </c>
      <c r="HO84" s="134"/>
      <c r="HP84" s="134"/>
      <c r="HQ84" s="134"/>
      <c r="HR84" s="136" t="str">
        <f t="shared" si="333"/>
        <v>Completar</v>
      </c>
      <c r="HS84" s="137" t="str">
        <f t="shared" si="334"/>
        <v>Completar</v>
      </c>
      <c r="HT84" s="137" t="str">
        <f t="shared" si="335"/>
        <v>Completar</v>
      </c>
      <c r="HU84" s="135"/>
      <c r="HV84" s="136" t="str">
        <f t="shared" si="336"/>
        <v>Completar</v>
      </c>
      <c r="HW84" s="237">
        <f t="shared" si="450"/>
        <v>0</v>
      </c>
      <c r="HX84" s="238">
        <f t="shared" si="451"/>
        <v>0</v>
      </c>
      <c r="HY84" s="239" t="str">
        <f>IFERROR(IF(HX84&gt;20*HK84,'Referencia Parámetros'!$D$20,IF(HX84&gt;10*HK84,'Referencia Parámetros'!$D$21,IF(HX84&gt;5*HK84,'Referencia Parámetros'!$D$22, IF(HX84&gt;1,'Referencia Parámetros'!$D$23,"NO APLICA")))),"")</f>
        <v/>
      </c>
      <c r="HZ84" s="240" t="str">
        <f t="shared" si="382"/>
        <v/>
      </c>
      <c r="IA84" s="241">
        <f t="shared" si="383"/>
        <v>0</v>
      </c>
      <c r="IB84" s="234">
        <f t="shared" si="452"/>
        <v>0</v>
      </c>
      <c r="IC84" s="234">
        <f t="shared" si="384"/>
        <v>0</v>
      </c>
      <c r="ID84" s="234">
        <f t="shared" si="453"/>
        <v>0</v>
      </c>
      <c r="IE84" s="242">
        <f t="shared" si="454"/>
        <v>0</v>
      </c>
      <c r="IG84" s="234">
        <f t="shared" si="455"/>
        <v>72</v>
      </c>
      <c r="IH84" s="235" t="str">
        <f t="shared" si="385"/>
        <v/>
      </c>
      <c r="II84" s="236" t="str">
        <f>IFERROR(+VLOOKUP(IH84,'Referencia Parámetros'!$A$2:$B$18,2),"")</f>
        <v/>
      </c>
      <c r="IJ84" s="1"/>
      <c r="IK84" s="1"/>
      <c r="IL84" s="136" t="str">
        <f t="shared" si="337"/>
        <v>Completar</v>
      </c>
      <c r="IM84" s="134"/>
      <c r="IN84" s="134"/>
      <c r="IO84" s="134"/>
      <c r="IP84" s="136" t="str">
        <f t="shared" si="338"/>
        <v>Completar</v>
      </c>
      <c r="IQ84" s="137" t="str">
        <f t="shared" si="339"/>
        <v>Completar</v>
      </c>
      <c r="IR84" s="137" t="str">
        <f t="shared" si="340"/>
        <v>Completar</v>
      </c>
      <c r="IS84" s="135"/>
      <c r="IT84" s="136" t="str">
        <f t="shared" si="341"/>
        <v>Completar</v>
      </c>
      <c r="IU84" s="237">
        <f t="shared" si="456"/>
        <v>0</v>
      </c>
      <c r="IV84" s="238">
        <f t="shared" si="457"/>
        <v>0</v>
      </c>
      <c r="IW84" s="239" t="str">
        <f>IFERROR(IF(IV84&gt;20*II84,'Referencia Parámetros'!$D$20,IF(IV84&gt;10*II84,'Referencia Parámetros'!$D$21,IF(IV84&gt;5*II84,'Referencia Parámetros'!$D$22, IF(IV84&gt;1,'Referencia Parámetros'!$D$23,"NO APLICA")))),"")</f>
        <v/>
      </c>
      <c r="IX84" s="240" t="str">
        <f t="shared" si="386"/>
        <v/>
      </c>
      <c r="IY84" s="241">
        <f t="shared" si="387"/>
        <v>0</v>
      </c>
      <c r="IZ84" s="234">
        <f t="shared" si="458"/>
        <v>0</v>
      </c>
      <c r="JA84" s="234">
        <f t="shared" si="388"/>
        <v>0</v>
      </c>
      <c r="JB84" s="234">
        <f t="shared" si="459"/>
        <v>0</v>
      </c>
      <c r="JC84" s="242">
        <f t="shared" si="460"/>
        <v>0</v>
      </c>
      <c r="JD84" s="198"/>
      <c r="JE84" s="234">
        <f t="shared" si="461"/>
        <v>72</v>
      </c>
      <c r="JF84" s="235" t="str">
        <f t="shared" si="389"/>
        <v/>
      </c>
      <c r="JG84" s="236" t="str">
        <f>IFERROR(+VLOOKUP(JF84,'Referencia Parámetros'!$A$2:$B$18,2),"")</f>
        <v/>
      </c>
      <c r="JH84" s="1"/>
      <c r="JI84" s="1"/>
      <c r="JJ84" s="136" t="str">
        <f t="shared" si="342"/>
        <v>Completar</v>
      </c>
      <c r="JK84" s="134"/>
      <c r="JL84" s="134"/>
      <c r="JM84" s="134"/>
      <c r="JN84" s="136" t="str">
        <f t="shared" si="343"/>
        <v>Completar</v>
      </c>
      <c r="JO84" s="137" t="str">
        <f t="shared" si="344"/>
        <v>Completar</v>
      </c>
      <c r="JP84" s="137" t="str">
        <f t="shared" si="345"/>
        <v>Completar</v>
      </c>
      <c r="JQ84" s="135"/>
      <c r="JR84" s="136" t="str">
        <f t="shared" si="346"/>
        <v>Completar</v>
      </c>
      <c r="JS84" s="237">
        <f t="shared" si="462"/>
        <v>0</v>
      </c>
      <c r="JT84" s="238">
        <f t="shared" si="463"/>
        <v>0</v>
      </c>
      <c r="JU84" s="239" t="str">
        <f>IFERROR(IF(JT84&gt;20*JG84,'Referencia Parámetros'!$D$20,IF(JT84&gt;10*JG84,'Referencia Parámetros'!$D$21,IF(JT84&gt;5*JG84,'Referencia Parámetros'!$D$22, IF(JT84&gt;1,'Referencia Parámetros'!$D$23,"NO APLICA")))),"")</f>
        <v/>
      </c>
      <c r="JV84" s="240" t="str">
        <f t="shared" si="390"/>
        <v/>
      </c>
      <c r="JW84" s="241">
        <f t="shared" si="391"/>
        <v>0</v>
      </c>
      <c r="JX84" s="234">
        <f t="shared" si="464"/>
        <v>0</v>
      </c>
      <c r="JY84" s="234">
        <f t="shared" si="392"/>
        <v>0</v>
      </c>
      <c r="JZ84" s="234">
        <f t="shared" si="465"/>
        <v>0</v>
      </c>
      <c r="KA84" s="242">
        <f t="shared" si="466"/>
        <v>0</v>
      </c>
      <c r="LN84" s="244">
        <v>2</v>
      </c>
    </row>
    <row r="85" spans="1:326" x14ac:dyDescent="0.25">
      <c r="A85" s="234">
        <f t="shared" si="393"/>
        <v>73</v>
      </c>
      <c r="B85" s="235" t="str">
        <f t="shared" si="394"/>
        <v/>
      </c>
      <c r="C85" s="236" t="str">
        <f>+IFERROR(VLOOKUP(B85,'Referencia Parámetros'!$A$2:$B$18,2),"")</f>
        <v/>
      </c>
      <c r="D85" s="1"/>
      <c r="E85" s="1"/>
      <c r="F85" s="136" t="str">
        <f>IFERROR(+VLOOKUP(D85,'Año 2'!JH$13:JJ$112,3,FALSE),"Completar")</f>
        <v>Completar</v>
      </c>
      <c r="G85" s="134"/>
      <c r="H85" s="134"/>
      <c r="I85" s="134"/>
      <c r="J85" s="136" t="str">
        <f>+IFERROR(VLOOKUP(D85,'Año 2'!JH$13:JR$112,7,0),"Completar")</f>
        <v>Completar</v>
      </c>
      <c r="K85" s="137" t="str">
        <f>IFERROR(VLOOKUP(D85,'Año 2'!JH$13:JR$112,8,FALSE),"Completar")</f>
        <v>Completar</v>
      </c>
      <c r="L85" s="137" t="str">
        <f>IFERROR(VLOOKUP(D85,'Año 2'!JH$13:JR$112,9,FALSE),"Completar")</f>
        <v>Completar</v>
      </c>
      <c r="M85" s="135"/>
      <c r="N85" s="136" t="str">
        <f>IFERROR(VLOOKUP(D85,'Año 2'!JH$13:JR$112,11,FALSE),"Completar")</f>
        <v>Completar</v>
      </c>
      <c r="O85" s="237">
        <f t="shared" si="395"/>
        <v>0</v>
      </c>
      <c r="P85" s="238">
        <f t="shared" si="396"/>
        <v>0</v>
      </c>
      <c r="Q85" s="239" t="str">
        <f>IFERROR(IF(P85&gt;20*C85,'Referencia Parámetros'!$D$20,IF(P85&gt;10*C85,'Referencia Parámetros'!$D$21,IF(P85&gt;5*C85,'Referencia Parámetros'!$D$22, IF(P85&gt;1,'Referencia Parámetros'!$D$23,"NO APLICA")))),"")</f>
        <v/>
      </c>
      <c r="R85" s="240" t="str">
        <f t="shared" si="347"/>
        <v/>
      </c>
      <c r="S85" s="241">
        <f t="shared" si="348"/>
        <v>0</v>
      </c>
      <c r="T85" s="234">
        <f t="shared" si="397"/>
        <v>0</v>
      </c>
      <c r="U85" s="234">
        <f t="shared" si="349"/>
        <v>0</v>
      </c>
      <c r="V85" s="234">
        <f t="shared" si="398"/>
        <v>0</v>
      </c>
      <c r="W85" s="242">
        <f t="shared" si="399"/>
        <v>0</v>
      </c>
      <c r="Y85" s="234">
        <f t="shared" si="400"/>
        <v>73</v>
      </c>
      <c r="Z85" s="235" t="str">
        <f t="shared" si="350"/>
        <v/>
      </c>
      <c r="AA85" s="236" t="str">
        <f>IFERROR(+VLOOKUP(Z85,'Referencia Parámetros'!$A$2:$B$18,2),"")</f>
        <v/>
      </c>
      <c r="AB85" s="1"/>
      <c r="AC85" s="1"/>
      <c r="AD85" s="136" t="str">
        <f t="shared" si="292"/>
        <v>Completar</v>
      </c>
      <c r="AE85" s="134"/>
      <c r="AF85" s="134"/>
      <c r="AG85" s="134"/>
      <c r="AH85" s="136" t="str">
        <f t="shared" si="293"/>
        <v>Completar</v>
      </c>
      <c r="AI85" s="137" t="str">
        <f t="shared" si="294"/>
        <v>Completar</v>
      </c>
      <c r="AJ85" s="137" t="str">
        <f t="shared" si="295"/>
        <v>Completar</v>
      </c>
      <c r="AK85" s="135"/>
      <c r="AL85" s="136" t="str">
        <f t="shared" si="296"/>
        <v>Completar</v>
      </c>
      <c r="AM85" s="237">
        <f t="shared" si="401"/>
        <v>0</v>
      </c>
      <c r="AN85" s="238">
        <f t="shared" si="402"/>
        <v>0</v>
      </c>
      <c r="AO85" s="239" t="str">
        <f>IFERROR(IF(AN85&gt;20*AA85,'Referencia Parámetros'!$D$20,IF(AN85&gt;10*AA85,'Referencia Parámetros'!$D$21,IF(AN85&gt;5*AA85,'Referencia Parámetros'!$D$22, IF(AN85&gt;1,'Referencia Parámetros'!$D$23,"NO APLICA")))),"")</f>
        <v/>
      </c>
      <c r="AP85" s="240" t="str">
        <f t="shared" si="351"/>
        <v/>
      </c>
      <c r="AQ85" s="241">
        <f t="shared" si="352"/>
        <v>0</v>
      </c>
      <c r="AR85" s="234">
        <f t="shared" si="403"/>
        <v>0</v>
      </c>
      <c r="AS85" s="234">
        <f t="shared" si="353"/>
        <v>0</v>
      </c>
      <c r="AT85" s="234">
        <f t="shared" si="404"/>
        <v>0</v>
      </c>
      <c r="AU85" s="242">
        <f t="shared" si="405"/>
        <v>0</v>
      </c>
      <c r="AW85" s="234">
        <f t="shared" si="406"/>
        <v>73</v>
      </c>
      <c r="AX85" s="235" t="str">
        <f t="shared" si="354"/>
        <v/>
      </c>
      <c r="AY85" s="236" t="str">
        <f>IFERROR(+VLOOKUP(AX85,'Referencia Parámetros'!$A$2:$B$18,2),"")</f>
        <v/>
      </c>
      <c r="AZ85" s="1"/>
      <c r="BA85" s="1"/>
      <c r="BB85" s="136" t="str">
        <f t="shared" si="297"/>
        <v>Completar</v>
      </c>
      <c r="BC85" s="134"/>
      <c r="BD85" s="134"/>
      <c r="BE85" s="134"/>
      <c r="BF85" s="136" t="str">
        <f t="shared" si="298"/>
        <v>Completar</v>
      </c>
      <c r="BG85" s="137" t="str">
        <f t="shared" si="299"/>
        <v>Completar</v>
      </c>
      <c r="BH85" s="137" t="str">
        <f t="shared" si="300"/>
        <v>Completar</v>
      </c>
      <c r="BI85" s="135"/>
      <c r="BJ85" s="136" t="str">
        <f t="shared" si="301"/>
        <v>Completar</v>
      </c>
      <c r="BK85" s="237">
        <f t="shared" si="407"/>
        <v>0</v>
      </c>
      <c r="BL85" s="238">
        <f t="shared" si="408"/>
        <v>0</v>
      </c>
      <c r="BM85" s="239" t="str">
        <f>IFERROR(IF(BL85&gt;20*AY85,'Referencia Parámetros'!$D$20,IF(BL85&gt;10*AY85,'Referencia Parámetros'!$D$21,IF(BL85&gt;5*AY85,'Referencia Parámetros'!$D$22, IF(BL85&gt;1,'Referencia Parámetros'!$D$23,"NO APLICA")))),"")</f>
        <v/>
      </c>
      <c r="BN85" s="240" t="str">
        <f t="shared" si="355"/>
        <v/>
      </c>
      <c r="BO85" s="241">
        <f t="shared" si="356"/>
        <v>0</v>
      </c>
      <c r="BP85" s="234">
        <f t="shared" si="409"/>
        <v>0</v>
      </c>
      <c r="BQ85" s="234">
        <f t="shared" si="357"/>
        <v>0</v>
      </c>
      <c r="BR85" s="234">
        <f t="shared" si="410"/>
        <v>0</v>
      </c>
      <c r="BS85" s="242">
        <f t="shared" si="411"/>
        <v>0</v>
      </c>
      <c r="BU85" s="234">
        <f t="shared" si="412"/>
        <v>73</v>
      </c>
      <c r="BV85" s="235" t="str">
        <f t="shared" si="358"/>
        <v/>
      </c>
      <c r="BW85" s="236" t="str">
        <f>IFERROR(+VLOOKUP(BV85,'Referencia Parámetros'!$A$2:$B$18,2),"")</f>
        <v/>
      </c>
      <c r="BX85" s="1"/>
      <c r="BY85" s="1"/>
      <c r="BZ85" s="136" t="str">
        <f t="shared" si="302"/>
        <v>Completar</v>
      </c>
      <c r="CA85" s="134"/>
      <c r="CB85" s="134"/>
      <c r="CC85" s="134"/>
      <c r="CD85" s="136" t="str">
        <f t="shared" si="303"/>
        <v>Completar</v>
      </c>
      <c r="CE85" s="137" t="str">
        <f t="shared" si="304"/>
        <v>Completar</v>
      </c>
      <c r="CF85" s="137" t="str">
        <f t="shared" si="305"/>
        <v>Completar</v>
      </c>
      <c r="CG85" s="135"/>
      <c r="CH85" s="136" t="str">
        <f t="shared" si="306"/>
        <v>Completar</v>
      </c>
      <c r="CI85" s="237">
        <f t="shared" si="413"/>
        <v>0</v>
      </c>
      <c r="CJ85" s="238">
        <f t="shared" si="414"/>
        <v>0</v>
      </c>
      <c r="CK85" s="239" t="str">
        <f>IFERROR(IF(CJ85&gt;20*BW85,'Referencia Parámetros'!$D$20,IF(CJ85&gt;10*BW85,'Referencia Parámetros'!$D$21,IF(CJ85&gt;5*BW85,'Referencia Parámetros'!$D$22, IF(CJ85&gt;1,'Referencia Parámetros'!$D$23,"NO APLICA")))),"")</f>
        <v/>
      </c>
      <c r="CL85" s="240" t="str">
        <f t="shared" si="359"/>
        <v/>
      </c>
      <c r="CM85" s="241">
        <f t="shared" si="360"/>
        <v>0</v>
      </c>
      <c r="CN85" s="234">
        <f t="shared" si="415"/>
        <v>0</v>
      </c>
      <c r="CO85" s="234">
        <f t="shared" si="361"/>
        <v>0</v>
      </c>
      <c r="CP85" s="234">
        <f t="shared" si="416"/>
        <v>0</v>
      </c>
      <c r="CQ85" s="242">
        <f t="shared" si="417"/>
        <v>0</v>
      </c>
      <c r="CS85" s="234">
        <f t="shared" si="418"/>
        <v>73</v>
      </c>
      <c r="CT85" s="235" t="str">
        <f t="shared" si="362"/>
        <v/>
      </c>
      <c r="CU85" s="236" t="str">
        <f>IFERROR(+VLOOKUP(CT85,'Referencia Parámetros'!$A$2:$B$18,2),"")</f>
        <v/>
      </c>
      <c r="CV85" s="1"/>
      <c r="CW85" s="1"/>
      <c r="CX85" s="136" t="str">
        <f t="shared" si="307"/>
        <v>Completar</v>
      </c>
      <c r="CY85" s="134"/>
      <c r="CZ85" s="134"/>
      <c r="DA85" s="134"/>
      <c r="DB85" s="136" t="str">
        <f t="shared" si="308"/>
        <v>Completar</v>
      </c>
      <c r="DC85" s="137" t="str">
        <f t="shared" si="309"/>
        <v>Completar</v>
      </c>
      <c r="DD85" s="137" t="str">
        <f t="shared" si="310"/>
        <v>Completar</v>
      </c>
      <c r="DE85" s="135"/>
      <c r="DF85" s="136" t="str">
        <f t="shared" si="311"/>
        <v>Completar</v>
      </c>
      <c r="DG85" s="237">
        <f t="shared" si="419"/>
        <v>0</v>
      </c>
      <c r="DH85" s="238">
        <f t="shared" si="420"/>
        <v>0</v>
      </c>
      <c r="DI85" s="239" t="str">
        <f>IFERROR(IF(DH85&gt;20*CU85,'Referencia Parámetros'!$D$20,IF(DH85&gt;10*CU85,'Referencia Parámetros'!$D$21,IF(DH85&gt;5*CU85,'Referencia Parámetros'!$D$22, IF(DH85&gt;1,'Referencia Parámetros'!$D$23,"NO APLICA")))),"")</f>
        <v/>
      </c>
      <c r="DJ85" s="240" t="str">
        <f t="shared" si="363"/>
        <v/>
      </c>
      <c r="DK85" s="241">
        <f t="shared" si="364"/>
        <v>0</v>
      </c>
      <c r="DL85" s="234">
        <f t="shared" si="421"/>
        <v>0</v>
      </c>
      <c r="DM85" s="234">
        <f t="shared" si="365"/>
        <v>0</v>
      </c>
      <c r="DN85" s="234">
        <f t="shared" si="422"/>
        <v>0</v>
      </c>
      <c r="DO85" s="242">
        <f t="shared" si="423"/>
        <v>0</v>
      </c>
      <c r="DQ85" s="234">
        <f t="shared" si="424"/>
        <v>73</v>
      </c>
      <c r="DR85" s="235" t="str">
        <f t="shared" si="366"/>
        <v/>
      </c>
      <c r="DS85" s="236" t="str">
        <f>IFERROR(+VLOOKUP(DR85,'Referencia Parámetros'!$A$2:$B$18,2),"")</f>
        <v/>
      </c>
      <c r="DT85" s="1"/>
      <c r="DU85" s="1"/>
      <c r="DV85" s="136" t="str">
        <f t="shared" si="312"/>
        <v>Completar</v>
      </c>
      <c r="DW85" s="134"/>
      <c r="DX85" s="134"/>
      <c r="DY85" s="134"/>
      <c r="DZ85" s="136" t="str">
        <f t="shared" si="313"/>
        <v>Completar</v>
      </c>
      <c r="EA85" s="137" t="str">
        <f t="shared" si="314"/>
        <v>Completar</v>
      </c>
      <c r="EB85" s="137" t="str">
        <f t="shared" si="315"/>
        <v>Completar</v>
      </c>
      <c r="EC85" s="135"/>
      <c r="ED85" s="136" t="str">
        <f t="shared" si="316"/>
        <v>Completar</v>
      </c>
      <c r="EE85" s="237">
        <f t="shared" si="425"/>
        <v>0</v>
      </c>
      <c r="EF85" s="238">
        <f t="shared" si="426"/>
        <v>0</v>
      </c>
      <c r="EG85" s="239" t="str">
        <f>IFERROR(IF(EF85&gt;20*DS85,'Referencia Parámetros'!$D$20,IF(EF85&gt;10*DS85,'Referencia Parámetros'!$D$21,IF(EF85&gt;5*DS85,'Referencia Parámetros'!$D$22, IF(EF85&gt;1,'Referencia Parámetros'!$D$23,"NO APLICA")))),"")</f>
        <v/>
      </c>
      <c r="EH85" s="240" t="str">
        <f t="shared" si="367"/>
        <v/>
      </c>
      <c r="EI85" s="241">
        <f t="shared" si="368"/>
        <v>0</v>
      </c>
      <c r="EJ85" s="234">
        <f t="shared" si="427"/>
        <v>0</v>
      </c>
      <c r="EK85" s="234">
        <f t="shared" si="369"/>
        <v>0</v>
      </c>
      <c r="EL85" s="234">
        <f t="shared" si="428"/>
        <v>0</v>
      </c>
      <c r="EM85" s="242">
        <f t="shared" si="429"/>
        <v>0</v>
      </c>
      <c r="EO85" s="234">
        <f t="shared" si="430"/>
        <v>73</v>
      </c>
      <c r="EP85" s="235" t="str">
        <f t="shared" si="370"/>
        <v/>
      </c>
      <c r="EQ85" s="236" t="str">
        <f>IFERROR(+VLOOKUP(EP85,'Referencia Parámetros'!$A$2:$B$18,2),"")</f>
        <v/>
      </c>
      <c r="ER85" s="1"/>
      <c r="ES85" s="1"/>
      <c r="ET85" s="136" t="str">
        <f t="shared" si="317"/>
        <v>Completar</v>
      </c>
      <c r="EU85" s="134"/>
      <c r="EV85" s="134"/>
      <c r="EW85" s="134"/>
      <c r="EX85" s="136" t="str">
        <f t="shared" si="318"/>
        <v>Completar</v>
      </c>
      <c r="EY85" s="137" t="str">
        <f t="shared" si="319"/>
        <v>Completar</v>
      </c>
      <c r="EZ85" s="137" t="str">
        <f t="shared" si="320"/>
        <v>Completar</v>
      </c>
      <c r="FA85" s="135"/>
      <c r="FB85" s="136" t="str">
        <f t="shared" si="321"/>
        <v>Completar</v>
      </c>
      <c r="FC85" s="237">
        <f t="shared" si="431"/>
        <v>0</v>
      </c>
      <c r="FD85" s="238">
        <f t="shared" si="432"/>
        <v>0</v>
      </c>
      <c r="FE85" s="239" t="str">
        <f>IFERROR(IF(FD85&gt;20*EQ85,'Referencia Parámetros'!$D$20,IF(FD85&gt;10*EQ85,'Referencia Parámetros'!$D$21,IF(FD85&gt;5*EQ85,'Referencia Parámetros'!$D$22, IF(FD85&gt;1,'Referencia Parámetros'!$D$23,"NO APLICA")))),"")</f>
        <v/>
      </c>
      <c r="FF85" s="240" t="str">
        <f t="shared" si="371"/>
        <v/>
      </c>
      <c r="FG85" s="241">
        <f t="shared" si="372"/>
        <v>0</v>
      </c>
      <c r="FH85" s="234">
        <f t="shared" si="433"/>
        <v>0</v>
      </c>
      <c r="FI85" s="234">
        <f t="shared" si="373"/>
        <v>0</v>
      </c>
      <c r="FJ85" s="234">
        <f t="shared" si="434"/>
        <v>0</v>
      </c>
      <c r="FK85" s="242">
        <f t="shared" si="435"/>
        <v>0</v>
      </c>
      <c r="FM85" s="234">
        <f t="shared" si="436"/>
        <v>73</v>
      </c>
      <c r="FN85" s="235" t="str">
        <f t="shared" si="374"/>
        <v/>
      </c>
      <c r="FO85" s="236" t="str">
        <f>IFERROR(+VLOOKUP(FN85,'Referencia Parámetros'!$A$2:$B$18,2),"")</f>
        <v/>
      </c>
      <c r="FP85" s="1"/>
      <c r="FQ85" s="1"/>
      <c r="FR85" s="136" t="str">
        <f t="shared" si="322"/>
        <v>Completar</v>
      </c>
      <c r="FS85" s="134"/>
      <c r="FT85" s="134"/>
      <c r="FU85" s="134"/>
      <c r="FV85" s="136" t="str">
        <f t="shared" si="323"/>
        <v>Completar</v>
      </c>
      <c r="FW85" s="137" t="str">
        <f t="shared" si="324"/>
        <v>Completar</v>
      </c>
      <c r="FX85" s="137" t="str">
        <f t="shared" si="325"/>
        <v>Completar</v>
      </c>
      <c r="FY85" s="135"/>
      <c r="FZ85" s="136" t="str">
        <f t="shared" si="326"/>
        <v>Completar</v>
      </c>
      <c r="GA85" s="237">
        <f t="shared" si="437"/>
        <v>0</v>
      </c>
      <c r="GB85" s="238">
        <f t="shared" si="438"/>
        <v>0</v>
      </c>
      <c r="GC85" s="239" t="e">
        <f>IF(GB85&gt;20*FO85,'Referencia Parámetros'!$D$20,IF(GB85&gt;10*FO85,'Referencia Parámetros'!$D$21,IF(GB85&gt;5*FO85,'Referencia Parámetros'!$D$22, IF(GB85&gt;1,'Referencia Parámetros'!$D$23,"NO APLICA"))))</f>
        <v>#VALUE!</v>
      </c>
      <c r="GD85" s="240" t="e">
        <f t="shared" si="439"/>
        <v>#VALUE!</v>
      </c>
      <c r="GE85" s="241">
        <f t="shared" si="375"/>
        <v>0</v>
      </c>
      <c r="GF85" s="234">
        <f t="shared" si="440"/>
        <v>0</v>
      </c>
      <c r="GG85" s="234">
        <f t="shared" si="376"/>
        <v>0</v>
      </c>
      <c r="GH85" s="234">
        <f t="shared" si="441"/>
        <v>0</v>
      </c>
      <c r="GI85" s="242">
        <f t="shared" si="442"/>
        <v>0</v>
      </c>
      <c r="GK85" s="234">
        <f t="shared" si="443"/>
        <v>73</v>
      </c>
      <c r="GL85" s="235" t="str">
        <f t="shared" si="377"/>
        <v/>
      </c>
      <c r="GM85" s="236" t="str">
        <f>IFERROR(+VLOOKUP(GL85,'Referencia Parámetros'!$A$2:$B$18,2),"")</f>
        <v/>
      </c>
      <c r="GN85" s="1"/>
      <c r="GO85" s="1"/>
      <c r="GP85" s="136" t="str">
        <f t="shared" si="327"/>
        <v>Completar</v>
      </c>
      <c r="GQ85" s="134"/>
      <c r="GR85" s="134"/>
      <c r="GS85" s="134"/>
      <c r="GT85" s="136" t="str">
        <f t="shared" si="328"/>
        <v>Completar</v>
      </c>
      <c r="GU85" s="137" t="str">
        <f t="shared" si="329"/>
        <v>Completar</v>
      </c>
      <c r="GV85" s="137" t="str">
        <f t="shared" si="330"/>
        <v>Completar</v>
      </c>
      <c r="GW85" s="135"/>
      <c r="GX85" s="136" t="str">
        <f t="shared" si="331"/>
        <v>Completar</v>
      </c>
      <c r="GY85" s="237">
        <f t="shared" si="444"/>
        <v>0</v>
      </c>
      <c r="GZ85" s="238">
        <f t="shared" si="445"/>
        <v>0</v>
      </c>
      <c r="HA85" s="239" t="str">
        <f>IFERROR(IF(GZ85&gt;20*GM85,'Referencia Parámetros'!$D$20,IF(GZ85&gt;10*GM85,'Referencia Parámetros'!$D$21,IF(GZ85&gt;5*GM85,'Referencia Parámetros'!$D$22, IF(GZ85&gt;1,'Referencia Parámetros'!$D$23,"NO APLICA")))),"")</f>
        <v/>
      </c>
      <c r="HB85" s="240" t="str">
        <f t="shared" si="378"/>
        <v/>
      </c>
      <c r="HC85" s="241">
        <f t="shared" si="379"/>
        <v>0</v>
      </c>
      <c r="HD85" s="234">
        <f t="shared" si="446"/>
        <v>0</v>
      </c>
      <c r="HE85" s="234">
        <f t="shared" si="380"/>
        <v>0</v>
      </c>
      <c r="HF85" s="234">
        <f t="shared" si="447"/>
        <v>0</v>
      </c>
      <c r="HG85" s="242">
        <f t="shared" si="448"/>
        <v>0</v>
      </c>
      <c r="HI85" s="234">
        <f t="shared" si="449"/>
        <v>73</v>
      </c>
      <c r="HJ85" s="235" t="str">
        <f t="shared" si="381"/>
        <v/>
      </c>
      <c r="HK85" s="236" t="str">
        <f>IFERROR(+VLOOKUP(HJ85,'Referencia Parámetros'!$A$2:$B$18,2),"")</f>
        <v/>
      </c>
      <c r="HL85" s="1"/>
      <c r="HM85" s="1"/>
      <c r="HN85" s="136" t="str">
        <f t="shared" si="332"/>
        <v>Completar</v>
      </c>
      <c r="HO85" s="134"/>
      <c r="HP85" s="134"/>
      <c r="HQ85" s="134"/>
      <c r="HR85" s="136" t="str">
        <f t="shared" si="333"/>
        <v>Completar</v>
      </c>
      <c r="HS85" s="137" t="str">
        <f t="shared" si="334"/>
        <v>Completar</v>
      </c>
      <c r="HT85" s="137" t="str">
        <f t="shared" si="335"/>
        <v>Completar</v>
      </c>
      <c r="HU85" s="135"/>
      <c r="HV85" s="136" t="str">
        <f t="shared" si="336"/>
        <v>Completar</v>
      </c>
      <c r="HW85" s="237">
        <f t="shared" si="450"/>
        <v>0</v>
      </c>
      <c r="HX85" s="238">
        <f t="shared" si="451"/>
        <v>0</v>
      </c>
      <c r="HY85" s="239" t="str">
        <f>IFERROR(IF(HX85&gt;20*HK85,'Referencia Parámetros'!$D$20,IF(HX85&gt;10*HK85,'Referencia Parámetros'!$D$21,IF(HX85&gt;5*HK85,'Referencia Parámetros'!$D$22, IF(HX85&gt;1,'Referencia Parámetros'!$D$23,"NO APLICA")))),"")</f>
        <v/>
      </c>
      <c r="HZ85" s="240" t="str">
        <f t="shared" si="382"/>
        <v/>
      </c>
      <c r="IA85" s="241">
        <f t="shared" si="383"/>
        <v>0</v>
      </c>
      <c r="IB85" s="234">
        <f t="shared" si="452"/>
        <v>0</v>
      </c>
      <c r="IC85" s="234">
        <f t="shared" si="384"/>
        <v>0</v>
      </c>
      <c r="ID85" s="234">
        <f t="shared" si="453"/>
        <v>0</v>
      </c>
      <c r="IE85" s="242">
        <f t="shared" si="454"/>
        <v>0</v>
      </c>
      <c r="IG85" s="234">
        <f t="shared" si="455"/>
        <v>73</v>
      </c>
      <c r="IH85" s="235" t="str">
        <f t="shared" si="385"/>
        <v/>
      </c>
      <c r="II85" s="236" t="str">
        <f>IFERROR(+VLOOKUP(IH85,'Referencia Parámetros'!$A$2:$B$18,2),"")</f>
        <v/>
      </c>
      <c r="IJ85" s="1"/>
      <c r="IK85" s="1"/>
      <c r="IL85" s="136" t="str">
        <f t="shared" si="337"/>
        <v>Completar</v>
      </c>
      <c r="IM85" s="134"/>
      <c r="IN85" s="134"/>
      <c r="IO85" s="134"/>
      <c r="IP85" s="136" t="str">
        <f t="shared" si="338"/>
        <v>Completar</v>
      </c>
      <c r="IQ85" s="137" t="str">
        <f t="shared" si="339"/>
        <v>Completar</v>
      </c>
      <c r="IR85" s="137" t="str">
        <f t="shared" si="340"/>
        <v>Completar</v>
      </c>
      <c r="IS85" s="135"/>
      <c r="IT85" s="136" t="str">
        <f t="shared" si="341"/>
        <v>Completar</v>
      </c>
      <c r="IU85" s="237">
        <f t="shared" si="456"/>
        <v>0</v>
      </c>
      <c r="IV85" s="238">
        <f t="shared" si="457"/>
        <v>0</v>
      </c>
      <c r="IW85" s="239" t="str">
        <f>IFERROR(IF(IV85&gt;20*II85,'Referencia Parámetros'!$D$20,IF(IV85&gt;10*II85,'Referencia Parámetros'!$D$21,IF(IV85&gt;5*II85,'Referencia Parámetros'!$D$22, IF(IV85&gt;1,'Referencia Parámetros'!$D$23,"NO APLICA")))),"")</f>
        <v/>
      </c>
      <c r="IX85" s="240" t="str">
        <f t="shared" si="386"/>
        <v/>
      </c>
      <c r="IY85" s="241">
        <f t="shared" si="387"/>
        <v>0</v>
      </c>
      <c r="IZ85" s="234">
        <f t="shared" si="458"/>
        <v>0</v>
      </c>
      <c r="JA85" s="234">
        <f t="shared" si="388"/>
        <v>0</v>
      </c>
      <c r="JB85" s="234">
        <f t="shared" si="459"/>
        <v>0</v>
      </c>
      <c r="JC85" s="242">
        <f t="shared" si="460"/>
        <v>0</v>
      </c>
      <c r="JD85" s="198"/>
      <c r="JE85" s="234">
        <f t="shared" si="461"/>
        <v>73</v>
      </c>
      <c r="JF85" s="235" t="str">
        <f t="shared" si="389"/>
        <v/>
      </c>
      <c r="JG85" s="236" t="str">
        <f>IFERROR(+VLOOKUP(JF85,'Referencia Parámetros'!$A$2:$B$18,2),"")</f>
        <v/>
      </c>
      <c r="JH85" s="1"/>
      <c r="JI85" s="1"/>
      <c r="JJ85" s="136" t="str">
        <f t="shared" si="342"/>
        <v>Completar</v>
      </c>
      <c r="JK85" s="134"/>
      <c r="JL85" s="134"/>
      <c r="JM85" s="134"/>
      <c r="JN85" s="136" t="str">
        <f t="shared" si="343"/>
        <v>Completar</v>
      </c>
      <c r="JO85" s="137" t="str">
        <f t="shared" si="344"/>
        <v>Completar</v>
      </c>
      <c r="JP85" s="137" t="str">
        <f t="shared" si="345"/>
        <v>Completar</v>
      </c>
      <c r="JQ85" s="135"/>
      <c r="JR85" s="136" t="str">
        <f t="shared" si="346"/>
        <v>Completar</v>
      </c>
      <c r="JS85" s="237">
        <f t="shared" si="462"/>
        <v>0</v>
      </c>
      <c r="JT85" s="238">
        <f t="shared" si="463"/>
        <v>0</v>
      </c>
      <c r="JU85" s="239" t="str">
        <f>IFERROR(IF(JT85&gt;20*JG85,'Referencia Parámetros'!$D$20,IF(JT85&gt;10*JG85,'Referencia Parámetros'!$D$21,IF(JT85&gt;5*JG85,'Referencia Parámetros'!$D$22, IF(JT85&gt;1,'Referencia Parámetros'!$D$23,"NO APLICA")))),"")</f>
        <v/>
      </c>
      <c r="JV85" s="240" t="str">
        <f t="shared" si="390"/>
        <v/>
      </c>
      <c r="JW85" s="241">
        <f t="shared" si="391"/>
        <v>0</v>
      </c>
      <c r="JX85" s="234">
        <f t="shared" si="464"/>
        <v>0</v>
      </c>
      <c r="JY85" s="234">
        <f t="shared" si="392"/>
        <v>0</v>
      </c>
      <c r="JZ85" s="234">
        <f t="shared" si="465"/>
        <v>0</v>
      </c>
      <c r="KA85" s="242">
        <f t="shared" si="466"/>
        <v>0</v>
      </c>
      <c r="LN85" s="244">
        <v>2</v>
      </c>
    </row>
    <row r="86" spans="1:326" x14ac:dyDescent="0.25">
      <c r="A86" s="234">
        <f t="shared" si="393"/>
        <v>74</v>
      </c>
      <c r="B86" s="235" t="str">
        <f t="shared" si="394"/>
        <v/>
      </c>
      <c r="C86" s="236" t="str">
        <f>+IFERROR(VLOOKUP(B86,'Referencia Parámetros'!$A$2:$B$18,2),"")</f>
        <v/>
      </c>
      <c r="D86" s="1"/>
      <c r="E86" s="1"/>
      <c r="F86" s="136" t="str">
        <f>IFERROR(+VLOOKUP(D86,'Año 2'!JH$13:JJ$112,3,FALSE),"Completar")</f>
        <v>Completar</v>
      </c>
      <c r="G86" s="134"/>
      <c r="H86" s="134"/>
      <c r="I86" s="134"/>
      <c r="J86" s="136" t="str">
        <f>+IFERROR(VLOOKUP(D86,'Año 2'!JH$13:JR$112,7,0),"Completar")</f>
        <v>Completar</v>
      </c>
      <c r="K86" s="137" t="str">
        <f>IFERROR(VLOOKUP(D86,'Año 2'!JH$13:JR$112,8,FALSE),"Completar")</f>
        <v>Completar</v>
      </c>
      <c r="L86" s="137" t="str">
        <f>IFERROR(VLOOKUP(D86,'Año 2'!JH$13:JR$112,9,FALSE),"Completar")</f>
        <v>Completar</v>
      </c>
      <c r="M86" s="135"/>
      <c r="N86" s="136" t="str">
        <f>IFERROR(VLOOKUP(D86,'Año 2'!JH$13:JR$112,11,FALSE),"Completar")</f>
        <v>Completar</v>
      </c>
      <c r="O86" s="237">
        <f t="shared" si="395"/>
        <v>0</v>
      </c>
      <c r="P86" s="238">
        <f t="shared" si="396"/>
        <v>0</v>
      </c>
      <c r="Q86" s="239" t="str">
        <f>IFERROR(IF(P86&gt;20*C86,'Referencia Parámetros'!$D$20,IF(P86&gt;10*C86,'Referencia Parámetros'!$D$21,IF(P86&gt;5*C86,'Referencia Parámetros'!$D$22, IF(P86&gt;1,'Referencia Parámetros'!$D$23,"NO APLICA")))),"")</f>
        <v/>
      </c>
      <c r="R86" s="240" t="str">
        <f t="shared" si="347"/>
        <v/>
      </c>
      <c r="S86" s="241">
        <f t="shared" si="348"/>
        <v>0</v>
      </c>
      <c r="T86" s="234">
        <f t="shared" si="397"/>
        <v>0</v>
      </c>
      <c r="U86" s="234">
        <f t="shared" si="349"/>
        <v>0</v>
      </c>
      <c r="V86" s="234">
        <f t="shared" si="398"/>
        <v>0</v>
      </c>
      <c r="W86" s="242">
        <f t="shared" si="399"/>
        <v>0</v>
      </c>
      <c r="Y86" s="234">
        <f t="shared" si="400"/>
        <v>74</v>
      </c>
      <c r="Z86" s="235" t="str">
        <f t="shared" si="350"/>
        <v/>
      </c>
      <c r="AA86" s="236" t="str">
        <f>IFERROR(+VLOOKUP(Z86,'Referencia Parámetros'!$A$2:$B$18,2),"")</f>
        <v/>
      </c>
      <c r="AB86" s="1"/>
      <c r="AC86" s="1"/>
      <c r="AD86" s="136" t="str">
        <f t="shared" si="292"/>
        <v>Completar</v>
      </c>
      <c r="AE86" s="134"/>
      <c r="AF86" s="134"/>
      <c r="AG86" s="134"/>
      <c r="AH86" s="136" t="str">
        <f t="shared" si="293"/>
        <v>Completar</v>
      </c>
      <c r="AI86" s="137" t="str">
        <f t="shared" si="294"/>
        <v>Completar</v>
      </c>
      <c r="AJ86" s="137" t="str">
        <f t="shared" si="295"/>
        <v>Completar</v>
      </c>
      <c r="AK86" s="135"/>
      <c r="AL86" s="136" t="str">
        <f t="shared" si="296"/>
        <v>Completar</v>
      </c>
      <c r="AM86" s="237">
        <f t="shared" si="401"/>
        <v>0</v>
      </c>
      <c r="AN86" s="238">
        <f t="shared" si="402"/>
        <v>0</v>
      </c>
      <c r="AO86" s="239" t="str">
        <f>IFERROR(IF(AN86&gt;20*AA86,'Referencia Parámetros'!$D$20,IF(AN86&gt;10*AA86,'Referencia Parámetros'!$D$21,IF(AN86&gt;5*AA86,'Referencia Parámetros'!$D$22, IF(AN86&gt;1,'Referencia Parámetros'!$D$23,"NO APLICA")))),"")</f>
        <v/>
      </c>
      <c r="AP86" s="240" t="str">
        <f t="shared" si="351"/>
        <v/>
      </c>
      <c r="AQ86" s="241">
        <f t="shared" si="352"/>
        <v>0</v>
      </c>
      <c r="AR86" s="234">
        <f t="shared" si="403"/>
        <v>0</v>
      </c>
      <c r="AS86" s="234">
        <f t="shared" si="353"/>
        <v>0</v>
      </c>
      <c r="AT86" s="234">
        <f t="shared" si="404"/>
        <v>0</v>
      </c>
      <c r="AU86" s="242">
        <f t="shared" si="405"/>
        <v>0</v>
      </c>
      <c r="AW86" s="234">
        <f t="shared" si="406"/>
        <v>74</v>
      </c>
      <c r="AX86" s="235" t="str">
        <f t="shared" si="354"/>
        <v/>
      </c>
      <c r="AY86" s="236" t="str">
        <f>IFERROR(+VLOOKUP(AX86,'Referencia Parámetros'!$A$2:$B$18,2),"")</f>
        <v/>
      </c>
      <c r="AZ86" s="1"/>
      <c r="BA86" s="1"/>
      <c r="BB86" s="136" t="str">
        <f t="shared" si="297"/>
        <v>Completar</v>
      </c>
      <c r="BC86" s="134"/>
      <c r="BD86" s="134"/>
      <c r="BE86" s="134"/>
      <c r="BF86" s="136" t="str">
        <f t="shared" si="298"/>
        <v>Completar</v>
      </c>
      <c r="BG86" s="137" t="str">
        <f t="shared" si="299"/>
        <v>Completar</v>
      </c>
      <c r="BH86" s="137" t="str">
        <f t="shared" si="300"/>
        <v>Completar</v>
      </c>
      <c r="BI86" s="135"/>
      <c r="BJ86" s="136" t="str">
        <f t="shared" si="301"/>
        <v>Completar</v>
      </c>
      <c r="BK86" s="237">
        <f t="shared" si="407"/>
        <v>0</v>
      </c>
      <c r="BL86" s="238">
        <f t="shared" si="408"/>
        <v>0</v>
      </c>
      <c r="BM86" s="239" t="str">
        <f>IFERROR(IF(BL86&gt;20*AY86,'Referencia Parámetros'!$D$20,IF(BL86&gt;10*AY86,'Referencia Parámetros'!$D$21,IF(BL86&gt;5*AY86,'Referencia Parámetros'!$D$22, IF(BL86&gt;1,'Referencia Parámetros'!$D$23,"NO APLICA")))),"")</f>
        <v/>
      </c>
      <c r="BN86" s="240" t="str">
        <f t="shared" si="355"/>
        <v/>
      </c>
      <c r="BO86" s="241">
        <f t="shared" si="356"/>
        <v>0</v>
      </c>
      <c r="BP86" s="234">
        <f t="shared" si="409"/>
        <v>0</v>
      </c>
      <c r="BQ86" s="234">
        <f t="shared" si="357"/>
        <v>0</v>
      </c>
      <c r="BR86" s="234">
        <f t="shared" si="410"/>
        <v>0</v>
      </c>
      <c r="BS86" s="242">
        <f t="shared" si="411"/>
        <v>0</v>
      </c>
      <c r="BU86" s="234">
        <f t="shared" si="412"/>
        <v>74</v>
      </c>
      <c r="BV86" s="235" t="str">
        <f t="shared" si="358"/>
        <v/>
      </c>
      <c r="BW86" s="236" t="str">
        <f>IFERROR(+VLOOKUP(BV86,'Referencia Parámetros'!$A$2:$B$18,2),"")</f>
        <v/>
      </c>
      <c r="BX86" s="1"/>
      <c r="BY86" s="1"/>
      <c r="BZ86" s="136" t="str">
        <f t="shared" si="302"/>
        <v>Completar</v>
      </c>
      <c r="CA86" s="134"/>
      <c r="CB86" s="134"/>
      <c r="CC86" s="134"/>
      <c r="CD86" s="136" t="str">
        <f t="shared" si="303"/>
        <v>Completar</v>
      </c>
      <c r="CE86" s="137" t="str">
        <f t="shared" si="304"/>
        <v>Completar</v>
      </c>
      <c r="CF86" s="137" t="str">
        <f t="shared" si="305"/>
        <v>Completar</v>
      </c>
      <c r="CG86" s="135"/>
      <c r="CH86" s="136" t="str">
        <f t="shared" si="306"/>
        <v>Completar</v>
      </c>
      <c r="CI86" s="237">
        <f t="shared" si="413"/>
        <v>0</v>
      </c>
      <c r="CJ86" s="238">
        <f t="shared" si="414"/>
        <v>0</v>
      </c>
      <c r="CK86" s="239" t="str">
        <f>IFERROR(IF(CJ86&gt;20*BW86,'Referencia Parámetros'!$D$20,IF(CJ86&gt;10*BW86,'Referencia Parámetros'!$D$21,IF(CJ86&gt;5*BW86,'Referencia Parámetros'!$D$22, IF(CJ86&gt;1,'Referencia Parámetros'!$D$23,"NO APLICA")))),"")</f>
        <v/>
      </c>
      <c r="CL86" s="240" t="str">
        <f t="shared" si="359"/>
        <v/>
      </c>
      <c r="CM86" s="241">
        <f t="shared" si="360"/>
        <v>0</v>
      </c>
      <c r="CN86" s="234">
        <f t="shared" si="415"/>
        <v>0</v>
      </c>
      <c r="CO86" s="234">
        <f t="shared" si="361"/>
        <v>0</v>
      </c>
      <c r="CP86" s="234">
        <f t="shared" si="416"/>
        <v>0</v>
      </c>
      <c r="CQ86" s="242">
        <f t="shared" si="417"/>
        <v>0</v>
      </c>
      <c r="CS86" s="234">
        <f t="shared" si="418"/>
        <v>74</v>
      </c>
      <c r="CT86" s="235" t="str">
        <f t="shared" si="362"/>
        <v/>
      </c>
      <c r="CU86" s="236" t="str">
        <f>IFERROR(+VLOOKUP(CT86,'Referencia Parámetros'!$A$2:$B$18,2),"")</f>
        <v/>
      </c>
      <c r="CV86" s="1"/>
      <c r="CW86" s="1"/>
      <c r="CX86" s="136" t="str">
        <f t="shared" si="307"/>
        <v>Completar</v>
      </c>
      <c r="CY86" s="134"/>
      <c r="CZ86" s="134"/>
      <c r="DA86" s="134"/>
      <c r="DB86" s="136" t="str">
        <f t="shared" si="308"/>
        <v>Completar</v>
      </c>
      <c r="DC86" s="137" t="str">
        <f t="shared" si="309"/>
        <v>Completar</v>
      </c>
      <c r="DD86" s="137" t="str">
        <f t="shared" si="310"/>
        <v>Completar</v>
      </c>
      <c r="DE86" s="135"/>
      <c r="DF86" s="136" t="str">
        <f t="shared" si="311"/>
        <v>Completar</v>
      </c>
      <c r="DG86" s="237">
        <f t="shared" si="419"/>
        <v>0</v>
      </c>
      <c r="DH86" s="238">
        <f t="shared" si="420"/>
        <v>0</v>
      </c>
      <c r="DI86" s="239" t="str">
        <f>IFERROR(IF(DH86&gt;20*CU86,'Referencia Parámetros'!$D$20,IF(DH86&gt;10*CU86,'Referencia Parámetros'!$D$21,IF(DH86&gt;5*CU86,'Referencia Parámetros'!$D$22, IF(DH86&gt;1,'Referencia Parámetros'!$D$23,"NO APLICA")))),"")</f>
        <v/>
      </c>
      <c r="DJ86" s="240" t="str">
        <f t="shared" si="363"/>
        <v/>
      </c>
      <c r="DK86" s="241">
        <f t="shared" si="364"/>
        <v>0</v>
      </c>
      <c r="DL86" s="234">
        <f t="shared" si="421"/>
        <v>0</v>
      </c>
      <c r="DM86" s="234">
        <f t="shared" si="365"/>
        <v>0</v>
      </c>
      <c r="DN86" s="234">
        <f t="shared" si="422"/>
        <v>0</v>
      </c>
      <c r="DO86" s="242">
        <f t="shared" si="423"/>
        <v>0</v>
      </c>
      <c r="DQ86" s="234">
        <f t="shared" si="424"/>
        <v>74</v>
      </c>
      <c r="DR86" s="235" t="str">
        <f t="shared" si="366"/>
        <v/>
      </c>
      <c r="DS86" s="236" t="str">
        <f>IFERROR(+VLOOKUP(DR86,'Referencia Parámetros'!$A$2:$B$18,2),"")</f>
        <v/>
      </c>
      <c r="DT86" s="1"/>
      <c r="DU86" s="1"/>
      <c r="DV86" s="136" t="str">
        <f t="shared" si="312"/>
        <v>Completar</v>
      </c>
      <c r="DW86" s="134"/>
      <c r="DX86" s="134"/>
      <c r="DY86" s="134"/>
      <c r="DZ86" s="136" t="str">
        <f t="shared" si="313"/>
        <v>Completar</v>
      </c>
      <c r="EA86" s="137" t="str">
        <f t="shared" si="314"/>
        <v>Completar</v>
      </c>
      <c r="EB86" s="137" t="str">
        <f t="shared" si="315"/>
        <v>Completar</v>
      </c>
      <c r="EC86" s="135"/>
      <c r="ED86" s="136" t="str">
        <f t="shared" si="316"/>
        <v>Completar</v>
      </c>
      <c r="EE86" s="237">
        <f t="shared" si="425"/>
        <v>0</v>
      </c>
      <c r="EF86" s="238">
        <f t="shared" si="426"/>
        <v>0</v>
      </c>
      <c r="EG86" s="239" t="str">
        <f>IFERROR(IF(EF86&gt;20*DS86,'Referencia Parámetros'!$D$20,IF(EF86&gt;10*DS86,'Referencia Parámetros'!$D$21,IF(EF86&gt;5*DS86,'Referencia Parámetros'!$D$22, IF(EF86&gt;1,'Referencia Parámetros'!$D$23,"NO APLICA")))),"")</f>
        <v/>
      </c>
      <c r="EH86" s="240" t="str">
        <f t="shared" si="367"/>
        <v/>
      </c>
      <c r="EI86" s="241">
        <f t="shared" si="368"/>
        <v>0</v>
      </c>
      <c r="EJ86" s="234">
        <f t="shared" si="427"/>
        <v>0</v>
      </c>
      <c r="EK86" s="234">
        <f t="shared" si="369"/>
        <v>0</v>
      </c>
      <c r="EL86" s="234">
        <f t="shared" si="428"/>
        <v>0</v>
      </c>
      <c r="EM86" s="242">
        <f t="shared" si="429"/>
        <v>0</v>
      </c>
      <c r="EO86" s="234">
        <f t="shared" si="430"/>
        <v>74</v>
      </c>
      <c r="EP86" s="235" t="str">
        <f t="shared" si="370"/>
        <v/>
      </c>
      <c r="EQ86" s="236" t="str">
        <f>IFERROR(+VLOOKUP(EP86,'Referencia Parámetros'!$A$2:$B$18,2),"")</f>
        <v/>
      </c>
      <c r="ER86" s="1"/>
      <c r="ES86" s="1"/>
      <c r="ET86" s="136" t="str">
        <f t="shared" si="317"/>
        <v>Completar</v>
      </c>
      <c r="EU86" s="134"/>
      <c r="EV86" s="134"/>
      <c r="EW86" s="134"/>
      <c r="EX86" s="136" t="str">
        <f t="shared" si="318"/>
        <v>Completar</v>
      </c>
      <c r="EY86" s="137" t="str">
        <f t="shared" si="319"/>
        <v>Completar</v>
      </c>
      <c r="EZ86" s="137" t="str">
        <f t="shared" si="320"/>
        <v>Completar</v>
      </c>
      <c r="FA86" s="135"/>
      <c r="FB86" s="136" t="str">
        <f t="shared" si="321"/>
        <v>Completar</v>
      </c>
      <c r="FC86" s="237">
        <f t="shared" si="431"/>
        <v>0</v>
      </c>
      <c r="FD86" s="238">
        <f t="shared" si="432"/>
        <v>0</v>
      </c>
      <c r="FE86" s="239" t="str">
        <f>IFERROR(IF(FD86&gt;20*EQ86,'Referencia Parámetros'!$D$20,IF(FD86&gt;10*EQ86,'Referencia Parámetros'!$D$21,IF(FD86&gt;5*EQ86,'Referencia Parámetros'!$D$22, IF(FD86&gt;1,'Referencia Parámetros'!$D$23,"NO APLICA")))),"")</f>
        <v/>
      </c>
      <c r="FF86" s="240" t="str">
        <f t="shared" si="371"/>
        <v/>
      </c>
      <c r="FG86" s="241">
        <f t="shared" si="372"/>
        <v>0</v>
      </c>
      <c r="FH86" s="234">
        <f t="shared" si="433"/>
        <v>0</v>
      </c>
      <c r="FI86" s="234">
        <f t="shared" si="373"/>
        <v>0</v>
      </c>
      <c r="FJ86" s="234">
        <f t="shared" si="434"/>
        <v>0</v>
      </c>
      <c r="FK86" s="242">
        <f t="shared" si="435"/>
        <v>0</v>
      </c>
      <c r="FM86" s="234">
        <f t="shared" si="436"/>
        <v>74</v>
      </c>
      <c r="FN86" s="235" t="str">
        <f t="shared" si="374"/>
        <v/>
      </c>
      <c r="FO86" s="236" t="str">
        <f>IFERROR(+VLOOKUP(FN86,'Referencia Parámetros'!$A$2:$B$18,2),"")</f>
        <v/>
      </c>
      <c r="FP86" s="1"/>
      <c r="FQ86" s="1"/>
      <c r="FR86" s="136" t="str">
        <f t="shared" si="322"/>
        <v>Completar</v>
      </c>
      <c r="FS86" s="134"/>
      <c r="FT86" s="134"/>
      <c r="FU86" s="134"/>
      <c r="FV86" s="136" t="str">
        <f t="shared" si="323"/>
        <v>Completar</v>
      </c>
      <c r="FW86" s="137" t="str">
        <f t="shared" si="324"/>
        <v>Completar</v>
      </c>
      <c r="FX86" s="137" t="str">
        <f t="shared" si="325"/>
        <v>Completar</v>
      </c>
      <c r="FY86" s="135"/>
      <c r="FZ86" s="136" t="str">
        <f t="shared" si="326"/>
        <v>Completar</v>
      </c>
      <c r="GA86" s="237">
        <f t="shared" si="437"/>
        <v>0</v>
      </c>
      <c r="GB86" s="238">
        <f t="shared" si="438"/>
        <v>0</v>
      </c>
      <c r="GC86" s="239" t="e">
        <f>IF(GB86&gt;20*FO86,'Referencia Parámetros'!$D$20,IF(GB86&gt;10*FO86,'Referencia Parámetros'!$D$21,IF(GB86&gt;5*FO86,'Referencia Parámetros'!$D$22, IF(GB86&gt;1,'Referencia Parámetros'!$D$23,"NO APLICA"))))</f>
        <v>#VALUE!</v>
      </c>
      <c r="GD86" s="240" t="e">
        <f t="shared" si="439"/>
        <v>#VALUE!</v>
      </c>
      <c r="GE86" s="241">
        <f t="shared" si="375"/>
        <v>0</v>
      </c>
      <c r="GF86" s="234">
        <f t="shared" si="440"/>
        <v>0</v>
      </c>
      <c r="GG86" s="234">
        <f t="shared" si="376"/>
        <v>0</v>
      </c>
      <c r="GH86" s="234">
        <f t="shared" si="441"/>
        <v>0</v>
      </c>
      <c r="GI86" s="242">
        <f t="shared" si="442"/>
        <v>0</v>
      </c>
      <c r="GK86" s="234">
        <f t="shared" si="443"/>
        <v>74</v>
      </c>
      <c r="GL86" s="235" t="str">
        <f t="shared" si="377"/>
        <v/>
      </c>
      <c r="GM86" s="236" t="str">
        <f>IFERROR(+VLOOKUP(GL86,'Referencia Parámetros'!$A$2:$B$18,2),"")</f>
        <v/>
      </c>
      <c r="GN86" s="1"/>
      <c r="GO86" s="1"/>
      <c r="GP86" s="136" t="str">
        <f t="shared" si="327"/>
        <v>Completar</v>
      </c>
      <c r="GQ86" s="134"/>
      <c r="GR86" s="134"/>
      <c r="GS86" s="134"/>
      <c r="GT86" s="136" t="str">
        <f t="shared" si="328"/>
        <v>Completar</v>
      </c>
      <c r="GU86" s="137" t="str">
        <f t="shared" si="329"/>
        <v>Completar</v>
      </c>
      <c r="GV86" s="137" t="str">
        <f t="shared" si="330"/>
        <v>Completar</v>
      </c>
      <c r="GW86" s="135"/>
      <c r="GX86" s="136" t="str">
        <f t="shared" si="331"/>
        <v>Completar</v>
      </c>
      <c r="GY86" s="237">
        <f t="shared" si="444"/>
        <v>0</v>
      </c>
      <c r="GZ86" s="238">
        <f t="shared" si="445"/>
        <v>0</v>
      </c>
      <c r="HA86" s="239" t="str">
        <f>IFERROR(IF(GZ86&gt;20*GM86,'Referencia Parámetros'!$D$20,IF(GZ86&gt;10*GM86,'Referencia Parámetros'!$D$21,IF(GZ86&gt;5*GM86,'Referencia Parámetros'!$D$22, IF(GZ86&gt;1,'Referencia Parámetros'!$D$23,"NO APLICA")))),"")</f>
        <v/>
      </c>
      <c r="HB86" s="240" t="str">
        <f t="shared" si="378"/>
        <v/>
      </c>
      <c r="HC86" s="241">
        <f t="shared" si="379"/>
        <v>0</v>
      </c>
      <c r="HD86" s="234">
        <f t="shared" si="446"/>
        <v>0</v>
      </c>
      <c r="HE86" s="234">
        <f t="shared" si="380"/>
        <v>0</v>
      </c>
      <c r="HF86" s="234">
        <f t="shared" si="447"/>
        <v>0</v>
      </c>
      <c r="HG86" s="242">
        <f t="shared" si="448"/>
        <v>0</v>
      </c>
      <c r="HI86" s="234">
        <f t="shared" si="449"/>
        <v>74</v>
      </c>
      <c r="HJ86" s="235" t="str">
        <f t="shared" si="381"/>
        <v/>
      </c>
      <c r="HK86" s="236" t="str">
        <f>IFERROR(+VLOOKUP(HJ86,'Referencia Parámetros'!$A$2:$B$18,2),"")</f>
        <v/>
      </c>
      <c r="HL86" s="1"/>
      <c r="HM86" s="1"/>
      <c r="HN86" s="136" t="str">
        <f t="shared" si="332"/>
        <v>Completar</v>
      </c>
      <c r="HO86" s="134"/>
      <c r="HP86" s="134"/>
      <c r="HQ86" s="134"/>
      <c r="HR86" s="136" t="str">
        <f t="shared" si="333"/>
        <v>Completar</v>
      </c>
      <c r="HS86" s="137" t="str">
        <f t="shared" si="334"/>
        <v>Completar</v>
      </c>
      <c r="HT86" s="137" t="str">
        <f t="shared" si="335"/>
        <v>Completar</v>
      </c>
      <c r="HU86" s="135"/>
      <c r="HV86" s="136" t="str">
        <f t="shared" si="336"/>
        <v>Completar</v>
      </c>
      <c r="HW86" s="237">
        <f t="shared" si="450"/>
        <v>0</v>
      </c>
      <c r="HX86" s="238">
        <f t="shared" si="451"/>
        <v>0</v>
      </c>
      <c r="HY86" s="239" t="str">
        <f>IFERROR(IF(HX86&gt;20*HK86,'Referencia Parámetros'!$D$20,IF(HX86&gt;10*HK86,'Referencia Parámetros'!$D$21,IF(HX86&gt;5*HK86,'Referencia Parámetros'!$D$22, IF(HX86&gt;1,'Referencia Parámetros'!$D$23,"NO APLICA")))),"")</f>
        <v/>
      </c>
      <c r="HZ86" s="240" t="str">
        <f t="shared" si="382"/>
        <v/>
      </c>
      <c r="IA86" s="241">
        <f t="shared" si="383"/>
        <v>0</v>
      </c>
      <c r="IB86" s="234">
        <f t="shared" si="452"/>
        <v>0</v>
      </c>
      <c r="IC86" s="234">
        <f t="shared" si="384"/>
        <v>0</v>
      </c>
      <c r="ID86" s="234">
        <f t="shared" si="453"/>
        <v>0</v>
      </c>
      <c r="IE86" s="242">
        <f t="shared" si="454"/>
        <v>0</v>
      </c>
      <c r="IG86" s="234">
        <f t="shared" si="455"/>
        <v>74</v>
      </c>
      <c r="IH86" s="235" t="str">
        <f t="shared" si="385"/>
        <v/>
      </c>
      <c r="II86" s="236" t="str">
        <f>IFERROR(+VLOOKUP(IH86,'Referencia Parámetros'!$A$2:$B$18,2),"")</f>
        <v/>
      </c>
      <c r="IJ86" s="1"/>
      <c r="IK86" s="1"/>
      <c r="IL86" s="136" t="str">
        <f t="shared" si="337"/>
        <v>Completar</v>
      </c>
      <c r="IM86" s="134"/>
      <c r="IN86" s="134"/>
      <c r="IO86" s="134"/>
      <c r="IP86" s="136" t="str">
        <f t="shared" si="338"/>
        <v>Completar</v>
      </c>
      <c r="IQ86" s="137" t="str">
        <f t="shared" si="339"/>
        <v>Completar</v>
      </c>
      <c r="IR86" s="137" t="str">
        <f t="shared" si="340"/>
        <v>Completar</v>
      </c>
      <c r="IS86" s="135"/>
      <c r="IT86" s="136" t="str">
        <f t="shared" si="341"/>
        <v>Completar</v>
      </c>
      <c r="IU86" s="237">
        <f t="shared" si="456"/>
        <v>0</v>
      </c>
      <c r="IV86" s="238">
        <f t="shared" si="457"/>
        <v>0</v>
      </c>
      <c r="IW86" s="239" t="str">
        <f>IFERROR(IF(IV86&gt;20*II86,'Referencia Parámetros'!$D$20,IF(IV86&gt;10*II86,'Referencia Parámetros'!$D$21,IF(IV86&gt;5*II86,'Referencia Parámetros'!$D$22, IF(IV86&gt;1,'Referencia Parámetros'!$D$23,"NO APLICA")))),"")</f>
        <v/>
      </c>
      <c r="IX86" s="240" t="str">
        <f t="shared" si="386"/>
        <v/>
      </c>
      <c r="IY86" s="241">
        <f t="shared" si="387"/>
        <v>0</v>
      </c>
      <c r="IZ86" s="234">
        <f t="shared" si="458"/>
        <v>0</v>
      </c>
      <c r="JA86" s="234">
        <f t="shared" si="388"/>
        <v>0</v>
      </c>
      <c r="JB86" s="234">
        <f t="shared" si="459"/>
        <v>0</v>
      </c>
      <c r="JC86" s="242">
        <f t="shared" si="460"/>
        <v>0</v>
      </c>
      <c r="JD86" s="198"/>
      <c r="JE86" s="234">
        <f t="shared" si="461"/>
        <v>74</v>
      </c>
      <c r="JF86" s="235" t="str">
        <f t="shared" si="389"/>
        <v/>
      </c>
      <c r="JG86" s="236" t="str">
        <f>IFERROR(+VLOOKUP(JF86,'Referencia Parámetros'!$A$2:$B$18,2),"")</f>
        <v/>
      </c>
      <c r="JH86" s="1"/>
      <c r="JI86" s="1"/>
      <c r="JJ86" s="136" t="str">
        <f t="shared" si="342"/>
        <v>Completar</v>
      </c>
      <c r="JK86" s="134"/>
      <c r="JL86" s="134"/>
      <c r="JM86" s="134"/>
      <c r="JN86" s="136" t="str">
        <f t="shared" si="343"/>
        <v>Completar</v>
      </c>
      <c r="JO86" s="137" t="str">
        <f t="shared" si="344"/>
        <v>Completar</v>
      </c>
      <c r="JP86" s="137" t="str">
        <f t="shared" si="345"/>
        <v>Completar</v>
      </c>
      <c r="JQ86" s="135"/>
      <c r="JR86" s="136" t="str">
        <f t="shared" si="346"/>
        <v>Completar</v>
      </c>
      <c r="JS86" s="237">
        <f t="shared" si="462"/>
        <v>0</v>
      </c>
      <c r="JT86" s="238">
        <f t="shared" si="463"/>
        <v>0</v>
      </c>
      <c r="JU86" s="239" t="str">
        <f>IFERROR(IF(JT86&gt;20*JG86,'Referencia Parámetros'!$D$20,IF(JT86&gt;10*JG86,'Referencia Parámetros'!$D$21,IF(JT86&gt;5*JG86,'Referencia Parámetros'!$D$22, IF(JT86&gt;1,'Referencia Parámetros'!$D$23,"NO APLICA")))),"")</f>
        <v/>
      </c>
      <c r="JV86" s="240" t="str">
        <f t="shared" si="390"/>
        <v/>
      </c>
      <c r="JW86" s="241">
        <f t="shared" si="391"/>
        <v>0</v>
      </c>
      <c r="JX86" s="234">
        <f t="shared" si="464"/>
        <v>0</v>
      </c>
      <c r="JY86" s="234">
        <f t="shared" si="392"/>
        <v>0</v>
      </c>
      <c r="JZ86" s="234">
        <f t="shared" si="465"/>
        <v>0</v>
      </c>
      <c r="KA86" s="242">
        <f t="shared" si="466"/>
        <v>0</v>
      </c>
      <c r="LN86" s="244">
        <v>2</v>
      </c>
    </row>
    <row r="87" spans="1:326" x14ac:dyDescent="0.25">
      <c r="A87" s="234">
        <f t="shared" si="393"/>
        <v>75</v>
      </c>
      <c r="B87" s="235" t="str">
        <f t="shared" si="394"/>
        <v/>
      </c>
      <c r="C87" s="236" t="str">
        <f>+IFERROR(VLOOKUP(B87,'Referencia Parámetros'!$A$2:$B$18,2),"")</f>
        <v/>
      </c>
      <c r="D87" s="1"/>
      <c r="E87" s="1"/>
      <c r="F87" s="136" t="str">
        <f>IFERROR(+VLOOKUP(D87,'Año 2'!JH$13:JJ$112,3,FALSE),"Completar")</f>
        <v>Completar</v>
      </c>
      <c r="G87" s="134"/>
      <c r="H87" s="134"/>
      <c r="I87" s="134"/>
      <c r="J87" s="136" t="str">
        <f>+IFERROR(VLOOKUP(D87,'Año 2'!JH$13:JR$112,7,0),"Completar")</f>
        <v>Completar</v>
      </c>
      <c r="K87" s="137" t="str">
        <f>IFERROR(VLOOKUP(D87,'Año 2'!JH$13:JR$112,8,FALSE),"Completar")</f>
        <v>Completar</v>
      </c>
      <c r="L87" s="137" t="str">
        <f>IFERROR(VLOOKUP(D87,'Año 2'!JH$13:JR$112,9,FALSE),"Completar")</f>
        <v>Completar</v>
      </c>
      <c r="M87" s="135"/>
      <c r="N87" s="136" t="str">
        <f>IFERROR(VLOOKUP(D87,'Año 2'!JH$13:JR$112,11,FALSE),"Completar")</f>
        <v>Completar</v>
      </c>
      <c r="O87" s="237">
        <f t="shared" si="395"/>
        <v>0</v>
      </c>
      <c r="P87" s="238">
        <f t="shared" si="396"/>
        <v>0</v>
      </c>
      <c r="Q87" s="239" t="str">
        <f>IFERROR(IF(P87&gt;20*C87,'Referencia Parámetros'!$D$20,IF(P87&gt;10*C87,'Referencia Parámetros'!$D$21,IF(P87&gt;5*C87,'Referencia Parámetros'!$D$22, IF(P87&gt;1,'Referencia Parámetros'!$D$23,"NO APLICA")))),"")</f>
        <v/>
      </c>
      <c r="R87" s="240" t="str">
        <f t="shared" si="347"/>
        <v/>
      </c>
      <c r="S87" s="241">
        <f t="shared" si="348"/>
        <v>0</v>
      </c>
      <c r="T87" s="234">
        <f t="shared" si="397"/>
        <v>0</v>
      </c>
      <c r="U87" s="234">
        <f t="shared" si="349"/>
        <v>0</v>
      </c>
      <c r="V87" s="234">
        <f t="shared" si="398"/>
        <v>0</v>
      </c>
      <c r="W87" s="242">
        <f t="shared" si="399"/>
        <v>0</v>
      </c>
      <c r="Y87" s="234">
        <f t="shared" si="400"/>
        <v>75</v>
      </c>
      <c r="Z87" s="235" t="str">
        <f t="shared" si="350"/>
        <v/>
      </c>
      <c r="AA87" s="236" t="str">
        <f>IFERROR(+VLOOKUP(Z87,'Referencia Parámetros'!$A$2:$B$18,2),"")</f>
        <v/>
      </c>
      <c r="AB87" s="1"/>
      <c r="AC87" s="1"/>
      <c r="AD87" s="136" t="str">
        <f t="shared" si="292"/>
        <v>Completar</v>
      </c>
      <c r="AE87" s="134"/>
      <c r="AF87" s="134"/>
      <c r="AG87" s="134"/>
      <c r="AH87" s="136" t="str">
        <f t="shared" si="293"/>
        <v>Completar</v>
      </c>
      <c r="AI87" s="137" t="str">
        <f t="shared" si="294"/>
        <v>Completar</v>
      </c>
      <c r="AJ87" s="137" t="str">
        <f t="shared" si="295"/>
        <v>Completar</v>
      </c>
      <c r="AK87" s="135"/>
      <c r="AL87" s="136" t="str">
        <f t="shared" si="296"/>
        <v>Completar</v>
      </c>
      <c r="AM87" s="237">
        <f t="shared" si="401"/>
        <v>0</v>
      </c>
      <c r="AN87" s="238">
        <f t="shared" si="402"/>
        <v>0</v>
      </c>
      <c r="AO87" s="239" t="str">
        <f>IFERROR(IF(AN87&gt;20*AA87,'Referencia Parámetros'!$D$20,IF(AN87&gt;10*AA87,'Referencia Parámetros'!$D$21,IF(AN87&gt;5*AA87,'Referencia Parámetros'!$D$22, IF(AN87&gt;1,'Referencia Parámetros'!$D$23,"NO APLICA")))),"")</f>
        <v/>
      </c>
      <c r="AP87" s="240" t="str">
        <f t="shared" si="351"/>
        <v/>
      </c>
      <c r="AQ87" s="241">
        <f t="shared" si="352"/>
        <v>0</v>
      </c>
      <c r="AR87" s="234">
        <f t="shared" si="403"/>
        <v>0</v>
      </c>
      <c r="AS87" s="234">
        <f t="shared" si="353"/>
        <v>0</v>
      </c>
      <c r="AT87" s="234">
        <f t="shared" si="404"/>
        <v>0</v>
      </c>
      <c r="AU87" s="242">
        <f t="shared" si="405"/>
        <v>0</v>
      </c>
      <c r="AW87" s="234">
        <f t="shared" si="406"/>
        <v>75</v>
      </c>
      <c r="AX87" s="235" t="str">
        <f t="shared" si="354"/>
        <v/>
      </c>
      <c r="AY87" s="236" t="str">
        <f>IFERROR(+VLOOKUP(AX87,'Referencia Parámetros'!$A$2:$B$18,2),"")</f>
        <v/>
      </c>
      <c r="AZ87" s="1"/>
      <c r="BA87" s="1"/>
      <c r="BB87" s="136" t="str">
        <f t="shared" si="297"/>
        <v>Completar</v>
      </c>
      <c r="BC87" s="134"/>
      <c r="BD87" s="134"/>
      <c r="BE87" s="134"/>
      <c r="BF87" s="136" t="str">
        <f t="shared" si="298"/>
        <v>Completar</v>
      </c>
      <c r="BG87" s="137" t="str">
        <f t="shared" si="299"/>
        <v>Completar</v>
      </c>
      <c r="BH87" s="137" t="str">
        <f t="shared" si="300"/>
        <v>Completar</v>
      </c>
      <c r="BI87" s="135"/>
      <c r="BJ87" s="136" t="str">
        <f t="shared" si="301"/>
        <v>Completar</v>
      </c>
      <c r="BK87" s="237">
        <f t="shared" si="407"/>
        <v>0</v>
      </c>
      <c r="BL87" s="238">
        <f t="shared" si="408"/>
        <v>0</v>
      </c>
      <c r="BM87" s="239" t="str">
        <f>IFERROR(IF(BL87&gt;20*AY87,'Referencia Parámetros'!$D$20,IF(BL87&gt;10*AY87,'Referencia Parámetros'!$D$21,IF(BL87&gt;5*AY87,'Referencia Parámetros'!$D$22, IF(BL87&gt;1,'Referencia Parámetros'!$D$23,"NO APLICA")))),"")</f>
        <v/>
      </c>
      <c r="BN87" s="240" t="str">
        <f t="shared" si="355"/>
        <v/>
      </c>
      <c r="BO87" s="241">
        <f t="shared" si="356"/>
        <v>0</v>
      </c>
      <c r="BP87" s="234">
        <f t="shared" si="409"/>
        <v>0</v>
      </c>
      <c r="BQ87" s="234">
        <f t="shared" si="357"/>
        <v>0</v>
      </c>
      <c r="BR87" s="234">
        <f t="shared" si="410"/>
        <v>0</v>
      </c>
      <c r="BS87" s="242">
        <f t="shared" si="411"/>
        <v>0</v>
      </c>
      <c r="BU87" s="234">
        <f t="shared" si="412"/>
        <v>75</v>
      </c>
      <c r="BV87" s="235" t="str">
        <f t="shared" si="358"/>
        <v/>
      </c>
      <c r="BW87" s="236" t="str">
        <f>IFERROR(+VLOOKUP(BV87,'Referencia Parámetros'!$A$2:$B$18,2),"")</f>
        <v/>
      </c>
      <c r="BX87" s="1"/>
      <c r="BY87" s="1"/>
      <c r="BZ87" s="136" t="str">
        <f t="shared" si="302"/>
        <v>Completar</v>
      </c>
      <c r="CA87" s="134"/>
      <c r="CB87" s="134"/>
      <c r="CC87" s="134"/>
      <c r="CD87" s="136" t="str">
        <f t="shared" si="303"/>
        <v>Completar</v>
      </c>
      <c r="CE87" s="137" t="str">
        <f t="shared" si="304"/>
        <v>Completar</v>
      </c>
      <c r="CF87" s="137" t="str">
        <f t="shared" si="305"/>
        <v>Completar</v>
      </c>
      <c r="CG87" s="135"/>
      <c r="CH87" s="136" t="str">
        <f t="shared" si="306"/>
        <v>Completar</v>
      </c>
      <c r="CI87" s="237">
        <f t="shared" si="413"/>
        <v>0</v>
      </c>
      <c r="CJ87" s="238">
        <f t="shared" si="414"/>
        <v>0</v>
      </c>
      <c r="CK87" s="239" t="str">
        <f>IFERROR(IF(CJ87&gt;20*BW87,'Referencia Parámetros'!$D$20,IF(CJ87&gt;10*BW87,'Referencia Parámetros'!$D$21,IF(CJ87&gt;5*BW87,'Referencia Parámetros'!$D$22, IF(CJ87&gt;1,'Referencia Parámetros'!$D$23,"NO APLICA")))),"")</f>
        <v/>
      </c>
      <c r="CL87" s="240" t="str">
        <f t="shared" si="359"/>
        <v/>
      </c>
      <c r="CM87" s="241">
        <f t="shared" si="360"/>
        <v>0</v>
      </c>
      <c r="CN87" s="234">
        <f t="shared" si="415"/>
        <v>0</v>
      </c>
      <c r="CO87" s="234">
        <f t="shared" si="361"/>
        <v>0</v>
      </c>
      <c r="CP87" s="234">
        <f t="shared" si="416"/>
        <v>0</v>
      </c>
      <c r="CQ87" s="242">
        <f t="shared" si="417"/>
        <v>0</v>
      </c>
      <c r="CS87" s="234">
        <f t="shared" si="418"/>
        <v>75</v>
      </c>
      <c r="CT87" s="235" t="str">
        <f t="shared" si="362"/>
        <v/>
      </c>
      <c r="CU87" s="236" t="str">
        <f>IFERROR(+VLOOKUP(CT87,'Referencia Parámetros'!$A$2:$B$18,2),"")</f>
        <v/>
      </c>
      <c r="CV87" s="1"/>
      <c r="CW87" s="1"/>
      <c r="CX87" s="136" t="str">
        <f t="shared" si="307"/>
        <v>Completar</v>
      </c>
      <c r="CY87" s="134"/>
      <c r="CZ87" s="134"/>
      <c r="DA87" s="134"/>
      <c r="DB87" s="136" t="str">
        <f t="shared" si="308"/>
        <v>Completar</v>
      </c>
      <c r="DC87" s="137" t="str">
        <f t="shared" si="309"/>
        <v>Completar</v>
      </c>
      <c r="DD87" s="137" t="str">
        <f t="shared" si="310"/>
        <v>Completar</v>
      </c>
      <c r="DE87" s="135"/>
      <c r="DF87" s="136" t="str">
        <f t="shared" si="311"/>
        <v>Completar</v>
      </c>
      <c r="DG87" s="237">
        <f t="shared" si="419"/>
        <v>0</v>
      </c>
      <c r="DH87" s="238">
        <f t="shared" si="420"/>
        <v>0</v>
      </c>
      <c r="DI87" s="239" t="str">
        <f>IFERROR(IF(DH87&gt;20*CU87,'Referencia Parámetros'!$D$20,IF(DH87&gt;10*CU87,'Referencia Parámetros'!$D$21,IF(DH87&gt;5*CU87,'Referencia Parámetros'!$D$22, IF(DH87&gt;1,'Referencia Parámetros'!$D$23,"NO APLICA")))),"")</f>
        <v/>
      </c>
      <c r="DJ87" s="240" t="str">
        <f t="shared" si="363"/>
        <v/>
      </c>
      <c r="DK87" s="241">
        <f t="shared" si="364"/>
        <v>0</v>
      </c>
      <c r="DL87" s="234">
        <f t="shared" si="421"/>
        <v>0</v>
      </c>
      <c r="DM87" s="234">
        <f t="shared" si="365"/>
        <v>0</v>
      </c>
      <c r="DN87" s="234">
        <f t="shared" si="422"/>
        <v>0</v>
      </c>
      <c r="DO87" s="242">
        <f t="shared" si="423"/>
        <v>0</v>
      </c>
      <c r="DQ87" s="234">
        <f t="shared" si="424"/>
        <v>75</v>
      </c>
      <c r="DR87" s="235" t="str">
        <f t="shared" si="366"/>
        <v/>
      </c>
      <c r="DS87" s="236" t="str">
        <f>IFERROR(+VLOOKUP(DR87,'Referencia Parámetros'!$A$2:$B$18,2),"")</f>
        <v/>
      </c>
      <c r="DT87" s="1"/>
      <c r="DU87" s="1"/>
      <c r="DV87" s="136" t="str">
        <f t="shared" si="312"/>
        <v>Completar</v>
      </c>
      <c r="DW87" s="134"/>
      <c r="DX87" s="134"/>
      <c r="DY87" s="134"/>
      <c r="DZ87" s="136" t="str">
        <f t="shared" si="313"/>
        <v>Completar</v>
      </c>
      <c r="EA87" s="137" t="str">
        <f t="shared" si="314"/>
        <v>Completar</v>
      </c>
      <c r="EB87" s="137" t="str">
        <f t="shared" si="315"/>
        <v>Completar</v>
      </c>
      <c r="EC87" s="135"/>
      <c r="ED87" s="136" t="str">
        <f t="shared" si="316"/>
        <v>Completar</v>
      </c>
      <c r="EE87" s="237">
        <f t="shared" si="425"/>
        <v>0</v>
      </c>
      <c r="EF87" s="238">
        <f t="shared" si="426"/>
        <v>0</v>
      </c>
      <c r="EG87" s="239" t="str">
        <f>IFERROR(IF(EF87&gt;20*DS87,'Referencia Parámetros'!$D$20,IF(EF87&gt;10*DS87,'Referencia Parámetros'!$D$21,IF(EF87&gt;5*DS87,'Referencia Parámetros'!$D$22, IF(EF87&gt;1,'Referencia Parámetros'!$D$23,"NO APLICA")))),"")</f>
        <v/>
      </c>
      <c r="EH87" s="240" t="str">
        <f t="shared" si="367"/>
        <v/>
      </c>
      <c r="EI87" s="241">
        <f t="shared" si="368"/>
        <v>0</v>
      </c>
      <c r="EJ87" s="234">
        <f t="shared" si="427"/>
        <v>0</v>
      </c>
      <c r="EK87" s="234">
        <f t="shared" si="369"/>
        <v>0</v>
      </c>
      <c r="EL87" s="234">
        <f t="shared" si="428"/>
        <v>0</v>
      </c>
      <c r="EM87" s="242">
        <f t="shared" si="429"/>
        <v>0</v>
      </c>
      <c r="EO87" s="234">
        <f t="shared" si="430"/>
        <v>75</v>
      </c>
      <c r="EP87" s="235" t="str">
        <f t="shared" si="370"/>
        <v/>
      </c>
      <c r="EQ87" s="236" t="str">
        <f>IFERROR(+VLOOKUP(EP87,'Referencia Parámetros'!$A$2:$B$18,2),"")</f>
        <v/>
      </c>
      <c r="ER87" s="1"/>
      <c r="ES87" s="1"/>
      <c r="ET87" s="136" t="str">
        <f t="shared" si="317"/>
        <v>Completar</v>
      </c>
      <c r="EU87" s="134"/>
      <c r="EV87" s="134"/>
      <c r="EW87" s="134"/>
      <c r="EX87" s="136" t="str">
        <f t="shared" si="318"/>
        <v>Completar</v>
      </c>
      <c r="EY87" s="137" t="str">
        <f t="shared" si="319"/>
        <v>Completar</v>
      </c>
      <c r="EZ87" s="137" t="str">
        <f t="shared" si="320"/>
        <v>Completar</v>
      </c>
      <c r="FA87" s="135"/>
      <c r="FB87" s="136" t="str">
        <f t="shared" si="321"/>
        <v>Completar</v>
      </c>
      <c r="FC87" s="237">
        <f t="shared" si="431"/>
        <v>0</v>
      </c>
      <c r="FD87" s="238">
        <f t="shared" si="432"/>
        <v>0</v>
      </c>
      <c r="FE87" s="239" t="str">
        <f>IFERROR(IF(FD87&gt;20*EQ87,'Referencia Parámetros'!$D$20,IF(FD87&gt;10*EQ87,'Referencia Parámetros'!$D$21,IF(FD87&gt;5*EQ87,'Referencia Parámetros'!$D$22, IF(FD87&gt;1,'Referencia Parámetros'!$D$23,"NO APLICA")))),"")</f>
        <v/>
      </c>
      <c r="FF87" s="240" t="str">
        <f t="shared" si="371"/>
        <v/>
      </c>
      <c r="FG87" s="241">
        <f t="shared" si="372"/>
        <v>0</v>
      </c>
      <c r="FH87" s="234">
        <f t="shared" si="433"/>
        <v>0</v>
      </c>
      <c r="FI87" s="234">
        <f t="shared" si="373"/>
        <v>0</v>
      </c>
      <c r="FJ87" s="234">
        <f t="shared" si="434"/>
        <v>0</v>
      </c>
      <c r="FK87" s="242">
        <f t="shared" si="435"/>
        <v>0</v>
      </c>
      <c r="FM87" s="234">
        <f t="shared" si="436"/>
        <v>75</v>
      </c>
      <c r="FN87" s="235" t="str">
        <f t="shared" si="374"/>
        <v/>
      </c>
      <c r="FO87" s="236" t="str">
        <f>IFERROR(+VLOOKUP(FN87,'Referencia Parámetros'!$A$2:$B$18,2),"")</f>
        <v/>
      </c>
      <c r="FP87" s="1"/>
      <c r="FQ87" s="1"/>
      <c r="FR87" s="136" t="str">
        <f t="shared" si="322"/>
        <v>Completar</v>
      </c>
      <c r="FS87" s="134"/>
      <c r="FT87" s="134"/>
      <c r="FU87" s="134"/>
      <c r="FV87" s="136" t="str">
        <f t="shared" si="323"/>
        <v>Completar</v>
      </c>
      <c r="FW87" s="137" t="str">
        <f t="shared" si="324"/>
        <v>Completar</v>
      </c>
      <c r="FX87" s="137" t="str">
        <f t="shared" si="325"/>
        <v>Completar</v>
      </c>
      <c r="FY87" s="135"/>
      <c r="FZ87" s="136" t="str">
        <f t="shared" si="326"/>
        <v>Completar</v>
      </c>
      <c r="GA87" s="237">
        <f t="shared" si="437"/>
        <v>0</v>
      </c>
      <c r="GB87" s="238">
        <f t="shared" si="438"/>
        <v>0</v>
      </c>
      <c r="GC87" s="239" t="e">
        <f>IF(GB87&gt;20*FO87,'Referencia Parámetros'!$D$20,IF(GB87&gt;10*FO87,'Referencia Parámetros'!$D$21,IF(GB87&gt;5*FO87,'Referencia Parámetros'!$D$22, IF(GB87&gt;1,'Referencia Parámetros'!$D$23,"NO APLICA"))))</f>
        <v>#VALUE!</v>
      </c>
      <c r="GD87" s="240" t="e">
        <f t="shared" si="439"/>
        <v>#VALUE!</v>
      </c>
      <c r="GE87" s="241">
        <f t="shared" si="375"/>
        <v>0</v>
      </c>
      <c r="GF87" s="234">
        <f t="shared" si="440"/>
        <v>0</v>
      </c>
      <c r="GG87" s="234">
        <f t="shared" si="376"/>
        <v>0</v>
      </c>
      <c r="GH87" s="234">
        <f t="shared" si="441"/>
        <v>0</v>
      </c>
      <c r="GI87" s="242">
        <f t="shared" si="442"/>
        <v>0</v>
      </c>
      <c r="GK87" s="234">
        <f t="shared" si="443"/>
        <v>75</v>
      </c>
      <c r="GL87" s="235" t="str">
        <f t="shared" si="377"/>
        <v/>
      </c>
      <c r="GM87" s="236" t="str">
        <f>IFERROR(+VLOOKUP(GL87,'Referencia Parámetros'!$A$2:$B$18,2),"")</f>
        <v/>
      </c>
      <c r="GN87" s="1"/>
      <c r="GO87" s="1"/>
      <c r="GP87" s="136" t="str">
        <f t="shared" si="327"/>
        <v>Completar</v>
      </c>
      <c r="GQ87" s="134"/>
      <c r="GR87" s="134"/>
      <c r="GS87" s="134"/>
      <c r="GT87" s="136" t="str">
        <f t="shared" si="328"/>
        <v>Completar</v>
      </c>
      <c r="GU87" s="137" t="str">
        <f t="shared" si="329"/>
        <v>Completar</v>
      </c>
      <c r="GV87" s="137" t="str">
        <f t="shared" si="330"/>
        <v>Completar</v>
      </c>
      <c r="GW87" s="135"/>
      <c r="GX87" s="136" t="str">
        <f t="shared" si="331"/>
        <v>Completar</v>
      </c>
      <c r="GY87" s="237">
        <f t="shared" si="444"/>
        <v>0</v>
      </c>
      <c r="GZ87" s="238">
        <f t="shared" si="445"/>
        <v>0</v>
      </c>
      <c r="HA87" s="239" t="str">
        <f>IFERROR(IF(GZ87&gt;20*GM87,'Referencia Parámetros'!$D$20,IF(GZ87&gt;10*GM87,'Referencia Parámetros'!$D$21,IF(GZ87&gt;5*GM87,'Referencia Parámetros'!$D$22, IF(GZ87&gt;1,'Referencia Parámetros'!$D$23,"NO APLICA")))),"")</f>
        <v/>
      </c>
      <c r="HB87" s="240" t="str">
        <f t="shared" si="378"/>
        <v/>
      </c>
      <c r="HC87" s="241">
        <f t="shared" si="379"/>
        <v>0</v>
      </c>
      <c r="HD87" s="234">
        <f t="shared" si="446"/>
        <v>0</v>
      </c>
      <c r="HE87" s="234">
        <f t="shared" si="380"/>
        <v>0</v>
      </c>
      <c r="HF87" s="234">
        <f t="shared" si="447"/>
        <v>0</v>
      </c>
      <c r="HG87" s="242">
        <f t="shared" si="448"/>
        <v>0</v>
      </c>
      <c r="HI87" s="234">
        <f t="shared" si="449"/>
        <v>75</v>
      </c>
      <c r="HJ87" s="235" t="str">
        <f t="shared" si="381"/>
        <v/>
      </c>
      <c r="HK87" s="236" t="str">
        <f>IFERROR(+VLOOKUP(HJ87,'Referencia Parámetros'!$A$2:$B$18,2),"")</f>
        <v/>
      </c>
      <c r="HL87" s="1"/>
      <c r="HM87" s="1"/>
      <c r="HN87" s="136" t="str">
        <f t="shared" si="332"/>
        <v>Completar</v>
      </c>
      <c r="HO87" s="134"/>
      <c r="HP87" s="134"/>
      <c r="HQ87" s="134"/>
      <c r="HR87" s="136" t="str">
        <f t="shared" si="333"/>
        <v>Completar</v>
      </c>
      <c r="HS87" s="137" t="str">
        <f t="shared" si="334"/>
        <v>Completar</v>
      </c>
      <c r="HT87" s="137" t="str">
        <f t="shared" si="335"/>
        <v>Completar</v>
      </c>
      <c r="HU87" s="135"/>
      <c r="HV87" s="136" t="str">
        <f t="shared" si="336"/>
        <v>Completar</v>
      </c>
      <c r="HW87" s="237">
        <f t="shared" si="450"/>
        <v>0</v>
      </c>
      <c r="HX87" s="238">
        <f t="shared" si="451"/>
        <v>0</v>
      </c>
      <c r="HY87" s="239" t="str">
        <f>IFERROR(IF(HX87&gt;20*HK87,'Referencia Parámetros'!$D$20,IF(HX87&gt;10*HK87,'Referencia Parámetros'!$D$21,IF(HX87&gt;5*HK87,'Referencia Parámetros'!$D$22, IF(HX87&gt;1,'Referencia Parámetros'!$D$23,"NO APLICA")))),"")</f>
        <v/>
      </c>
      <c r="HZ87" s="240" t="str">
        <f t="shared" si="382"/>
        <v/>
      </c>
      <c r="IA87" s="241">
        <f t="shared" si="383"/>
        <v>0</v>
      </c>
      <c r="IB87" s="234">
        <f t="shared" si="452"/>
        <v>0</v>
      </c>
      <c r="IC87" s="234">
        <f t="shared" si="384"/>
        <v>0</v>
      </c>
      <c r="ID87" s="234">
        <f t="shared" si="453"/>
        <v>0</v>
      </c>
      <c r="IE87" s="242">
        <f t="shared" si="454"/>
        <v>0</v>
      </c>
      <c r="IG87" s="234">
        <f t="shared" si="455"/>
        <v>75</v>
      </c>
      <c r="IH87" s="235" t="str">
        <f t="shared" si="385"/>
        <v/>
      </c>
      <c r="II87" s="236" t="str">
        <f>IFERROR(+VLOOKUP(IH87,'Referencia Parámetros'!$A$2:$B$18,2),"")</f>
        <v/>
      </c>
      <c r="IJ87" s="1"/>
      <c r="IK87" s="1"/>
      <c r="IL87" s="136" t="str">
        <f t="shared" si="337"/>
        <v>Completar</v>
      </c>
      <c r="IM87" s="134"/>
      <c r="IN87" s="134"/>
      <c r="IO87" s="134"/>
      <c r="IP87" s="136" t="str">
        <f t="shared" si="338"/>
        <v>Completar</v>
      </c>
      <c r="IQ87" s="137" t="str">
        <f t="shared" si="339"/>
        <v>Completar</v>
      </c>
      <c r="IR87" s="137" t="str">
        <f t="shared" si="340"/>
        <v>Completar</v>
      </c>
      <c r="IS87" s="135"/>
      <c r="IT87" s="136" t="str">
        <f t="shared" si="341"/>
        <v>Completar</v>
      </c>
      <c r="IU87" s="237">
        <f t="shared" si="456"/>
        <v>0</v>
      </c>
      <c r="IV87" s="238">
        <f t="shared" si="457"/>
        <v>0</v>
      </c>
      <c r="IW87" s="239" t="str">
        <f>IFERROR(IF(IV87&gt;20*II87,'Referencia Parámetros'!$D$20,IF(IV87&gt;10*II87,'Referencia Parámetros'!$D$21,IF(IV87&gt;5*II87,'Referencia Parámetros'!$D$22, IF(IV87&gt;1,'Referencia Parámetros'!$D$23,"NO APLICA")))),"")</f>
        <v/>
      </c>
      <c r="IX87" s="240" t="str">
        <f t="shared" si="386"/>
        <v/>
      </c>
      <c r="IY87" s="241">
        <f t="shared" si="387"/>
        <v>0</v>
      </c>
      <c r="IZ87" s="234">
        <f t="shared" si="458"/>
        <v>0</v>
      </c>
      <c r="JA87" s="234">
        <f t="shared" si="388"/>
        <v>0</v>
      </c>
      <c r="JB87" s="234">
        <f t="shared" si="459"/>
        <v>0</v>
      </c>
      <c r="JC87" s="242">
        <f t="shared" si="460"/>
        <v>0</v>
      </c>
      <c r="JD87" s="198"/>
      <c r="JE87" s="234">
        <f t="shared" si="461"/>
        <v>75</v>
      </c>
      <c r="JF87" s="235" t="str">
        <f t="shared" si="389"/>
        <v/>
      </c>
      <c r="JG87" s="236" t="str">
        <f>IFERROR(+VLOOKUP(JF87,'Referencia Parámetros'!$A$2:$B$18,2),"")</f>
        <v/>
      </c>
      <c r="JH87" s="1"/>
      <c r="JI87" s="1"/>
      <c r="JJ87" s="136" t="str">
        <f t="shared" si="342"/>
        <v>Completar</v>
      </c>
      <c r="JK87" s="134"/>
      <c r="JL87" s="134"/>
      <c r="JM87" s="134"/>
      <c r="JN87" s="136" t="str">
        <f t="shared" si="343"/>
        <v>Completar</v>
      </c>
      <c r="JO87" s="137" t="str">
        <f t="shared" si="344"/>
        <v>Completar</v>
      </c>
      <c r="JP87" s="137" t="str">
        <f t="shared" si="345"/>
        <v>Completar</v>
      </c>
      <c r="JQ87" s="135"/>
      <c r="JR87" s="136" t="str">
        <f t="shared" si="346"/>
        <v>Completar</v>
      </c>
      <c r="JS87" s="237">
        <f t="shared" si="462"/>
        <v>0</v>
      </c>
      <c r="JT87" s="238">
        <f t="shared" si="463"/>
        <v>0</v>
      </c>
      <c r="JU87" s="239" t="str">
        <f>IFERROR(IF(JT87&gt;20*JG87,'Referencia Parámetros'!$D$20,IF(JT87&gt;10*JG87,'Referencia Parámetros'!$D$21,IF(JT87&gt;5*JG87,'Referencia Parámetros'!$D$22, IF(JT87&gt;1,'Referencia Parámetros'!$D$23,"NO APLICA")))),"")</f>
        <v/>
      </c>
      <c r="JV87" s="240" t="str">
        <f t="shared" si="390"/>
        <v/>
      </c>
      <c r="JW87" s="241">
        <f t="shared" si="391"/>
        <v>0</v>
      </c>
      <c r="JX87" s="234">
        <f t="shared" si="464"/>
        <v>0</v>
      </c>
      <c r="JY87" s="234">
        <f t="shared" si="392"/>
        <v>0</v>
      </c>
      <c r="JZ87" s="234">
        <f t="shared" si="465"/>
        <v>0</v>
      </c>
      <c r="KA87" s="242">
        <f t="shared" si="466"/>
        <v>0</v>
      </c>
      <c r="LN87" s="244">
        <v>2</v>
      </c>
    </row>
    <row r="88" spans="1:326" x14ac:dyDescent="0.25">
      <c r="A88" s="234">
        <f t="shared" si="393"/>
        <v>76</v>
      </c>
      <c r="B88" s="235" t="str">
        <f t="shared" si="394"/>
        <v/>
      </c>
      <c r="C88" s="236" t="str">
        <f>+IFERROR(VLOOKUP(B88,'Referencia Parámetros'!$A$2:$B$18,2),"")</f>
        <v/>
      </c>
      <c r="D88" s="1"/>
      <c r="E88" s="1"/>
      <c r="F88" s="136" t="str">
        <f>IFERROR(+VLOOKUP(D88,'Año 2'!JH$13:JJ$112,3,FALSE),"Completar")</f>
        <v>Completar</v>
      </c>
      <c r="G88" s="134"/>
      <c r="H88" s="134"/>
      <c r="I88" s="134"/>
      <c r="J88" s="136" t="str">
        <f>+IFERROR(VLOOKUP(D88,'Año 2'!JH$13:JR$112,7,0),"Completar")</f>
        <v>Completar</v>
      </c>
      <c r="K88" s="137" t="str">
        <f>IFERROR(VLOOKUP(D88,'Año 2'!JH$13:JR$112,8,FALSE),"Completar")</f>
        <v>Completar</v>
      </c>
      <c r="L88" s="137" t="str">
        <f>IFERROR(VLOOKUP(D88,'Año 2'!JH$13:JR$112,9,FALSE),"Completar")</f>
        <v>Completar</v>
      </c>
      <c r="M88" s="135"/>
      <c r="N88" s="136" t="str">
        <f>IFERROR(VLOOKUP(D88,'Año 2'!JH$13:JR$112,11,FALSE),"Completar")</f>
        <v>Completar</v>
      </c>
      <c r="O88" s="237">
        <f t="shared" si="395"/>
        <v>0</v>
      </c>
      <c r="P88" s="238">
        <f t="shared" si="396"/>
        <v>0</v>
      </c>
      <c r="Q88" s="239" t="str">
        <f>IFERROR(IF(P88&gt;20*C88,'Referencia Parámetros'!$D$20,IF(P88&gt;10*C88,'Referencia Parámetros'!$D$21,IF(P88&gt;5*C88,'Referencia Parámetros'!$D$22, IF(P88&gt;1,'Referencia Parámetros'!$D$23,"NO APLICA")))),"")</f>
        <v/>
      </c>
      <c r="R88" s="240" t="str">
        <f t="shared" si="347"/>
        <v/>
      </c>
      <c r="S88" s="241">
        <f t="shared" si="348"/>
        <v>0</v>
      </c>
      <c r="T88" s="234">
        <f t="shared" si="397"/>
        <v>0</v>
      </c>
      <c r="U88" s="234">
        <f t="shared" si="349"/>
        <v>0</v>
      </c>
      <c r="V88" s="234">
        <f t="shared" si="398"/>
        <v>0</v>
      </c>
      <c r="W88" s="242">
        <f t="shared" si="399"/>
        <v>0</v>
      </c>
      <c r="Y88" s="234">
        <f t="shared" si="400"/>
        <v>76</v>
      </c>
      <c r="Z88" s="235" t="str">
        <f t="shared" si="350"/>
        <v/>
      </c>
      <c r="AA88" s="236" t="str">
        <f>IFERROR(+VLOOKUP(Z88,'Referencia Parámetros'!$A$2:$B$18,2),"")</f>
        <v/>
      </c>
      <c r="AB88" s="1"/>
      <c r="AC88" s="1"/>
      <c r="AD88" s="136" t="str">
        <f t="shared" si="292"/>
        <v>Completar</v>
      </c>
      <c r="AE88" s="134"/>
      <c r="AF88" s="134"/>
      <c r="AG88" s="134"/>
      <c r="AH88" s="136" t="str">
        <f t="shared" si="293"/>
        <v>Completar</v>
      </c>
      <c r="AI88" s="137" t="str">
        <f t="shared" si="294"/>
        <v>Completar</v>
      </c>
      <c r="AJ88" s="137" t="str">
        <f t="shared" si="295"/>
        <v>Completar</v>
      </c>
      <c r="AK88" s="135"/>
      <c r="AL88" s="136" t="str">
        <f t="shared" si="296"/>
        <v>Completar</v>
      </c>
      <c r="AM88" s="237">
        <f t="shared" si="401"/>
        <v>0</v>
      </c>
      <c r="AN88" s="238">
        <f t="shared" si="402"/>
        <v>0</v>
      </c>
      <c r="AO88" s="239" t="str">
        <f>IFERROR(IF(AN88&gt;20*AA88,'Referencia Parámetros'!$D$20,IF(AN88&gt;10*AA88,'Referencia Parámetros'!$D$21,IF(AN88&gt;5*AA88,'Referencia Parámetros'!$D$22, IF(AN88&gt;1,'Referencia Parámetros'!$D$23,"NO APLICA")))),"")</f>
        <v/>
      </c>
      <c r="AP88" s="240" t="str">
        <f t="shared" si="351"/>
        <v/>
      </c>
      <c r="AQ88" s="241">
        <f t="shared" si="352"/>
        <v>0</v>
      </c>
      <c r="AR88" s="234">
        <f t="shared" si="403"/>
        <v>0</v>
      </c>
      <c r="AS88" s="234">
        <f t="shared" si="353"/>
        <v>0</v>
      </c>
      <c r="AT88" s="234">
        <f t="shared" si="404"/>
        <v>0</v>
      </c>
      <c r="AU88" s="242">
        <f t="shared" si="405"/>
        <v>0</v>
      </c>
      <c r="AW88" s="234">
        <f t="shared" si="406"/>
        <v>76</v>
      </c>
      <c r="AX88" s="235" t="str">
        <f t="shared" si="354"/>
        <v/>
      </c>
      <c r="AY88" s="236" t="str">
        <f>IFERROR(+VLOOKUP(AX88,'Referencia Parámetros'!$A$2:$B$18,2),"")</f>
        <v/>
      </c>
      <c r="AZ88" s="1"/>
      <c r="BA88" s="1"/>
      <c r="BB88" s="136" t="str">
        <f t="shared" si="297"/>
        <v>Completar</v>
      </c>
      <c r="BC88" s="134"/>
      <c r="BD88" s="134"/>
      <c r="BE88" s="134"/>
      <c r="BF88" s="136" t="str">
        <f t="shared" si="298"/>
        <v>Completar</v>
      </c>
      <c r="BG88" s="137" t="str">
        <f t="shared" si="299"/>
        <v>Completar</v>
      </c>
      <c r="BH88" s="137" t="str">
        <f t="shared" si="300"/>
        <v>Completar</v>
      </c>
      <c r="BI88" s="135"/>
      <c r="BJ88" s="136" t="str">
        <f t="shared" si="301"/>
        <v>Completar</v>
      </c>
      <c r="BK88" s="237">
        <f t="shared" si="407"/>
        <v>0</v>
      </c>
      <c r="BL88" s="238">
        <f t="shared" si="408"/>
        <v>0</v>
      </c>
      <c r="BM88" s="239" t="str">
        <f>IFERROR(IF(BL88&gt;20*AY88,'Referencia Parámetros'!$D$20,IF(BL88&gt;10*AY88,'Referencia Parámetros'!$D$21,IF(BL88&gt;5*AY88,'Referencia Parámetros'!$D$22, IF(BL88&gt;1,'Referencia Parámetros'!$D$23,"NO APLICA")))),"")</f>
        <v/>
      </c>
      <c r="BN88" s="240" t="str">
        <f t="shared" si="355"/>
        <v/>
      </c>
      <c r="BO88" s="241">
        <f t="shared" si="356"/>
        <v>0</v>
      </c>
      <c r="BP88" s="234">
        <f t="shared" si="409"/>
        <v>0</v>
      </c>
      <c r="BQ88" s="234">
        <f t="shared" si="357"/>
        <v>0</v>
      </c>
      <c r="BR88" s="234">
        <f t="shared" si="410"/>
        <v>0</v>
      </c>
      <c r="BS88" s="242">
        <f t="shared" si="411"/>
        <v>0</v>
      </c>
      <c r="BU88" s="234">
        <f t="shared" si="412"/>
        <v>76</v>
      </c>
      <c r="BV88" s="235" t="str">
        <f t="shared" si="358"/>
        <v/>
      </c>
      <c r="BW88" s="236" t="str">
        <f>IFERROR(+VLOOKUP(BV88,'Referencia Parámetros'!$A$2:$B$18,2),"")</f>
        <v/>
      </c>
      <c r="BX88" s="1"/>
      <c r="BY88" s="1"/>
      <c r="BZ88" s="136" t="str">
        <f t="shared" si="302"/>
        <v>Completar</v>
      </c>
      <c r="CA88" s="134"/>
      <c r="CB88" s="134"/>
      <c r="CC88" s="134"/>
      <c r="CD88" s="136" t="str">
        <f t="shared" si="303"/>
        <v>Completar</v>
      </c>
      <c r="CE88" s="137" t="str">
        <f t="shared" si="304"/>
        <v>Completar</v>
      </c>
      <c r="CF88" s="137" t="str">
        <f t="shared" si="305"/>
        <v>Completar</v>
      </c>
      <c r="CG88" s="135"/>
      <c r="CH88" s="136" t="str">
        <f t="shared" si="306"/>
        <v>Completar</v>
      </c>
      <c r="CI88" s="237">
        <f t="shared" si="413"/>
        <v>0</v>
      </c>
      <c r="CJ88" s="238">
        <f t="shared" si="414"/>
        <v>0</v>
      </c>
      <c r="CK88" s="239" t="str">
        <f>IFERROR(IF(CJ88&gt;20*BW88,'Referencia Parámetros'!$D$20,IF(CJ88&gt;10*BW88,'Referencia Parámetros'!$D$21,IF(CJ88&gt;5*BW88,'Referencia Parámetros'!$D$22, IF(CJ88&gt;1,'Referencia Parámetros'!$D$23,"NO APLICA")))),"")</f>
        <v/>
      </c>
      <c r="CL88" s="240" t="str">
        <f t="shared" si="359"/>
        <v/>
      </c>
      <c r="CM88" s="241">
        <f t="shared" si="360"/>
        <v>0</v>
      </c>
      <c r="CN88" s="234">
        <f t="shared" si="415"/>
        <v>0</v>
      </c>
      <c r="CO88" s="234">
        <f t="shared" si="361"/>
        <v>0</v>
      </c>
      <c r="CP88" s="234">
        <f t="shared" si="416"/>
        <v>0</v>
      </c>
      <c r="CQ88" s="242">
        <f t="shared" si="417"/>
        <v>0</v>
      </c>
      <c r="CS88" s="234">
        <f t="shared" si="418"/>
        <v>76</v>
      </c>
      <c r="CT88" s="235" t="str">
        <f t="shared" si="362"/>
        <v/>
      </c>
      <c r="CU88" s="236" t="str">
        <f>IFERROR(+VLOOKUP(CT88,'Referencia Parámetros'!$A$2:$B$18,2),"")</f>
        <v/>
      </c>
      <c r="CV88" s="1"/>
      <c r="CW88" s="1"/>
      <c r="CX88" s="136" t="str">
        <f t="shared" si="307"/>
        <v>Completar</v>
      </c>
      <c r="CY88" s="134"/>
      <c r="CZ88" s="134"/>
      <c r="DA88" s="134"/>
      <c r="DB88" s="136" t="str">
        <f t="shared" si="308"/>
        <v>Completar</v>
      </c>
      <c r="DC88" s="137" t="str">
        <f t="shared" si="309"/>
        <v>Completar</v>
      </c>
      <c r="DD88" s="137" t="str">
        <f t="shared" si="310"/>
        <v>Completar</v>
      </c>
      <c r="DE88" s="135"/>
      <c r="DF88" s="136" t="str">
        <f t="shared" si="311"/>
        <v>Completar</v>
      </c>
      <c r="DG88" s="237">
        <f t="shared" si="419"/>
        <v>0</v>
      </c>
      <c r="DH88" s="238">
        <f t="shared" si="420"/>
        <v>0</v>
      </c>
      <c r="DI88" s="239" t="str">
        <f>IFERROR(IF(DH88&gt;20*CU88,'Referencia Parámetros'!$D$20,IF(DH88&gt;10*CU88,'Referencia Parámetros'!$D$21,IF(DH88&gt;5*CU88,'Referencia Parámetros'!$D$22, IF(DH88&gt;1,'Referencia Parámetros'!$D$23,"NO APLICA")))),"")</f>
        <v/>
      </c>
      <c r="DJ88" s="240" t="str">
        <f t="shared" si="363"/>
        <v/>
      </c>
      <c r="DK88" s="241">
        <f t="shared" si="364"/>
        <v>0</v>
      </c>
      <c r="DL88" s="234">
        <f t="shared" si="421"/>
        <v>0</v>
      </c>
      <c r="DM88" s="234">
        <f t="shared" si="365"/>
        <v>0</v>
      </c>
      <c r="DN88" s="234">
        <f t="shared" si="422"/>
        <v>0</v>
      </c>
      <c r="DO88" s="242">
        <f t="shared" si="423"/>
        <v>0</v>
      </c>
      <c r="DQ88" s="234">
        <f t="shared" si="424"/>
        <v>76</v>
      </c>
      <c r="DR88" s="235" t="str">
        <f t="shared" si="366"/>
        <v/>
      </c>
      <c r="DS88" s="236" t="str">
        <f>IFERROR(+VLOOKUP(DR88,'Referencia Parámetros'!$A$2:$B$18,2),"")</f>
        <v/>
      </c>
      <c r="DT88" s="1"/>
      <c r="DU88" s="1"/>
      <c r="DV88" s="136" t="str">
        <f t="shared" si="312"/>
        <v>Completar</v>
      </c>
      <c r="DW88" s="134"/>
      <c r="DX88" s="134"/>
      <c r="DY88" s="134"/>
      <c r="DZ88" s="136" t="str">
        <f t="shared" si="313"/>
        <v>Completar</v>
      </c>
      <c r="EA88" s="137" t="str">
        <f t="shared" si="314"/>
        <v>Completar</v>
      </c>
      <c r="EB88" s="137" t="str">
        <f t="shared" si="315"/>
        <v>Completar</v>
      </c>
      <c r="EC88" s="135"/>
      <c r="ED88" s="136" t="str">
        <f t="shared" si="316"/>
        <v>Completar</v>
      </c>
      <c r="EE88" s="237">
        <f t="shared" si="425"/>
        <v>0</v>
      </c>
      <c r="EF88" s="238">
        <f t="shared" si="426"/>
        <v>0</v>
      </c>
      <c r="EG88" s="239" t="str">
        <f>IFERROR(IF(EF88&gt;20*DS88,'Referencia Parámetros'!$D$20,IF(EF88&gt;10*DS88,'Referencia Parámetros'!$D$21,IF(EF88&gt;5*DS88,'Referencia Parámetros'!$D$22, IF(EF88&gt;1,'Referencia Parámetros'!$D$23,"NO APLICA")))),"")</f>
        <v/>
      </c>
      <c r="EH88" s="240" t="str">
        <f t="shared" si="367"/>
        <v/>
      </c>
      <c r="EI88" s="241">
        <f t="shared" si="368"/>
        <v>0</v>
      </c>
      <c r="EJ88" s="234">
        <f t="shared" si="427"/>
        <v>0</v>
      </c>
      <c r="EK88" s="234">
        <f t="shared" si="369"/>
        <v>0</v>
      </c>
      <c r="EL88" s="234">
        <f t="shared" si="428"/>
        <v>0</v>
      </c>
      <c r="EM88" s="242">
        <f t="shared" si="429"/>
        <v>0</v>
      </c>
      <c r="EO88" s="234">
        <f t="shared" si="430"/>
        <v>76</v>
      </c>
      <c r="EP88" s="235" t="str">
        <f t="shared" si="370"/>
        <v/>
      </c>
      <c r="EQ88" s="236" t="str">
        <f>IFERROR(+VLOOKUP(EP88,'Referencia Parámetros'!$A$2:$B$18,2),"")</f>
        <v/>
      </c>
      <c r="ER88" s="1"/>
      <c r="ES88" s="1"/>
      <c r="ET88" s="136" t="str">
        <f t="shared" si="317"/>
        <v>Completar</v>
      </c>
      <c r="EU88" s="134"/>
      <c r="EV88" s="134"/>
      <c r="EW88" s="134"/>
      <c r="EX88" s="136" t="str">
        <f t="shared" si="318"/>
        <v>Completar</v>
      </c>
      <c r="EY88" s="137" t="str">
        <f t="shared" si="319"/>
        <v>Completar</v>
      </c>
      <c r="EZ88" s="137" t="str">
        <f t="shared" si="320"/>
        <v>Completar</v>
      </c>
      <c r="FA88" s="135"/>
      <c r="FB88" s="136" t="str">
        <f t="shared" si="321"/>
        <v>Completar</v>
      </c>
      <c r="FC88" s="237">
        <f t="shared" si="431"/>
        <v>0</v>
      </c>
      <c r="FD88" s="238">
        <f t="shared" si="432"/>
        <v>0</v>
      </c>
      <c r="FE88" s="239" t="str">
        <f>IFERROR(IF(FD88&gt;20*EQ88,'Referencia Parámetros'!$D$20,IF(FD88&gt;10*EQ88,'Referencia Parámetros'!$D$21,IF(FD88&gt;5*EQ88,'Referencia Parámetros'!$D$22, IF(FD88&gt;1,'Referencia Parámetros'!$D$23,"NO APLICA")))),"")</f>
        <v/>
      </c>
      <c r="FF88" s="240" t="str">
        <f t="shared" si="371"/>
        <v/>
      </c>
      <c r="FG88" s="241">
        <f t="shared" si="372"/>
        <v>0</v>
      </c>
      <c r="FH88" s="234">
        <f t="shared" si="433"/>
        <v>0</v>
      </c>
      <c r="FI88" s="234">
        <f t="shared" si="373"/>
        <v>0</v>
      </c>
      <c r="FJ88" s="234">
        <f t="shared" si="434"/>
        <v>0</v>
      </c>
      <c r="FK88" s="242">
        <f t="shared" si="435"/>
        <v>0</v>
      </c>
      <c r="FM88" s="234">
        <f t="shared" si="436"/>
        <v>76</v>
      </c>
      <c r="FN88" s="235" t="str">
        <f t="shared" si="374"/>
        <v/>
      </c>
      <c r="FO88" s="236" t="str">
        <f>IFERROR(+VLOOKUP(FN88,'Referencia Parámetros'!$A$2:$B$18,2),"")</f>
        <v/>
      </c>
      <c r="FP88" s="1"/>
      <c r="FQ88" s="1"/>
      <c r="FR88" s="136" t="str">
        <f t="shared" si="322"/>
        <v>Completar</v>
      </c>
      <c r="FS88" s="134"/>
      <c r="FT88" s="134"/>
      <c r="FU88" s="134"/>
      <c r="FV88" s="136" t="str">
        <f t="shared" si="323"/>
        <v>Completar</v>
      </c>
      <c r="FW88" s="137" t="str">
        <f t="shared" si="324"/>
        <v>Completar</v>
      </c>
      <c r="FX88" s="137" t="str">
        <f t="shared" si="325"/>
        <v>Completar</v>
      </c>
      <c r="FY88" s="135"/>
      <c r="FZ88" s="136" t="str">
        <f t="shared" si="326"/>
        <v>Completar</v>
      </c>
      <c r="GA88" s="237">
        <f t="shared" si="437"/>
        <v>0</v>
      </c>
      <c r="GB88" s="238">
        <f t="shared" si="438"/>
        <v>0</v>
      </c>
      <c r="GC88" s="239" t="e">
        <f>IF(GB88&gt;20*FO88,'Referencia Parámetros'!$D$20,IF(GB88&gt;10*FO88,'Referencia Parámetros'!$D$21,IF(GB88&gt;5*FO88,'Referencia Parámetros'!$D$22, IF(GB88&gt;1,'Referencia Parámetros'!$D$23,"NO APLICA"))))</f>
        <v>#VALUE!</v>
      </c>
      <c r="GD88" s="240" t="e">
        <f t="shared" si="439"/>
        <v>#VALUE!</v>
      </c>
      <c r="GE88" s="241">
        <f t="shared" si="375"/>
        <v>0</v>
      </c>
      <c r="GF88" s="234">
        <f t="shared" si="440"/>
        <v>0</v>
      </c>
      <c r="GG88" s="234">
        <f t="shared" si="376"/>
        <v>0</v>
      </c>
      <c r="GH88" s="234">
        <f t="shared" si="441"/>
        <v>0</v>
      </c>
      <c r="GI88" s="242">
        <f t="shared" si="442"/>
        <v>0</v>
      </c>
      <c r="GK88" s="234">
        <f t="shared" si="443"/>
        <v>76</v>
      </c>
      <c r="GL88" s="235" t="str">
        <f t="shared" si="377"/>
        <v/>
      </c>
      <c r="GM88" s="236" t="str">
        <f>IFERROR(+VLOOKUP(GL88,'Referencia Parámetros'!$A$2:$B$18,2),"")</f>
        <v/>
      </c>
      <c r="GN88" s="1"/>
      <c r="GO88" s="1"/>
      <c r="GP88" s="136" t="str">
        <f t="shared" si="327"/>
        <v>Completar</v>
      </c>
      <c r="GQ88" s="134"/>
      <c r="GR88" s="134"/>
      <c r="GS88" s="134"/>
      <c r="GT88" s="136" t="str">
        <f t="shared" si="328"/>
        <v>Completar</v>
      </c>
      <c r="GU88" s="137" t="str">
        <f t="shared" si="329"/>
        <v>Completar</v>
      </c>
      <c r="GV88" s="137" t="str">
        <f t="shared" si="330"/>
        <v>Completar</v>
      </c>
      <c r="GW88" s="135"/>
      <c r="GX88" s="136" t="str">
        <f t="shared" si="331"/>
        <v>Completar</v>
      </c>
      <c r="GY88" s="237">
        <f t="shared" si="444"/>
        <v>0</v>
      </c>
      <c r="GZ88" s="238">
        <f t="shared" si="445"/>
        <v>0</v>
      </c>
      <c r="HA88" s="239" t="str">
        <f>IFERROR(IF(GZ88&gt;20*GM88,'Referencia Parámetros'!$D$20,IF(GZ88&gt;10*GM88,'Referencia Parámetros'!$D$21,IF(GZ88&gt;5*GM88,'Referencia Parámetros'!$D$22, IF(GZ88&gt;1,'Referencia Parámetros'!$D$23,"NO APLICA")))),"")</f>
        <v/>
      </c>
      <c r="HB88" s="240" t="str">
        <f t="shared" si="378"/>
        <v/>
      </c>
      <c r="HC88" s="241">
        <f t="shared" si="379"/>
        <v>0</v>
      </c>
      <c r="HD88" s="234">
        <f t="shared" si="446"/>
        <v>0</v>
      </c>
      <c r="HE88" s="234">
        <f t="shared" si="380"/>
        <v>0</v>
      </c>
      <c r="HF88" s="234">
        <f t="shared" si="447"/>
        <v>0</v>
      </c>
      <c r="HG88" s="242">
        <f t="shared" si="448"/>
        <v>0</v>
      </c>
      <c r="HI88" s="234">
        <f t="shared" si="449"/>
        <v>76</v>
      </c>
      <c r="HJ88" s="235" t="str">
        <f t="shared" si="381"/>
        <v/>
      </c>
      <c r="HK88" s="236" t="str">
        <f>IFERROR(+VLOOKUP(HJ88,'Referencia Parámetros'!$A$2:$B$18,2),"")</f>
        <v/>
      </c>
      <c r="HL88" s="1"/>
      <c r="HM88" s="1"/>
      <c r="HN88" s="136" t="str">
        <f t="shared" si="332"/>
        <v>Completar</v>
      </c>
      <c r="HO88" s="134"/>
      <c r="HP88" s="134"/>
      <c r="HQ88" s="134"/>
      <c r="HR88" s="136" t="str">
        <f t="shared" si="333"/>
        <v>Completar</v>
      </c>
      <c r="HS88" s="137" t="str">
        <f t="shared" si="334"/>
        <v>Completar</v>
      </c>
      <c r="HT88" s="137" t="str">
        <f t="shared" si="335"/>
        <v>Completar</v>
      </c>
      <c r="HU88" s="135"/>
      <c r="HV88" s="136" t="str">
        <f t="shared" si="336"/>
        <v>Completar</v>
      </c>
      <c r="HW88" s="237">
        <f t="shared" si="450"/>
        <v>0</v>
      </c>
      <c r="HX88" s="238">
        <f t="shared" si="451"/>
        <v>0</v>
      </c>
      <c r="HY88" s="239" t="str">
        <f>IFERROR(IF(HX88&gt;20*HK88,'Referencia Parámetros'!$D$20,IF(HX88&gt;10*HK88,'Referencia Parámetros'!$D$21,IF(HX88&gt;5*HK88,'Referencia Parámetros'!$D$22, IF(HX88&gt;1,'Referencia Parámetros'!$D$23,"NO APLICA")))),"")</f>
        <v/>
      </c>
      <c r="HZ88" s="240" t="str">
        <f t="shared" si="382"/>
        <v/>
      </c>
      <c r="IA88" s="241">
        <f t="shared" si="383"/>
        <v>0</v>
      </c>
      <c r="IB88" s="234">
        <f t="shared" si="452"/>
        <v>0</v>
      </c>
      <c r="IC88" s="234">
        <f t="shared" si="384"/>
        <v>0</v>
      </c>
      <c r="ID88" s="234">
        <f t="shared" si="453"/>
        <v>0</v>
      </c>
      <c r="IE88" s="242">
        <f t="shared" si="454"/>
        <v>0</v>
      </c>
      <c r="IG88" s="234">
        <f t="shared" si="455"/>
        <v>76</v>
      </c>
      <c r="IH88" s="235" t="str">
        <f t="shared" si="385"/>
        <v/>
      </c>
      <c r="II88" s="236" t="str">
        <f>IFERROR(+VLOOKUP(IH88,'Referencia Parámetros'!$A$2:$B$18,2),"")</f>
        <v/>
      </c>
      <c r="IJ88" s="1"/>
      <c r="IK88" s="1"/>
      <c r="IL88" s="136" t="str">
        <f t="shared" si="337"/>
        <v>Completar</v>
      </c>
      <c r="IM88" s="134"/>
      <c r="IN88" s="134"/>
      <c r="IO88" s="134"/>
      <c r="IP88" s="136" t="str">
        <f t="shared" si="338"/>
        <v>Completar</v>
      </c>
      <c r="IQ88" s="137" t="str">
        <f t="shared" si="339"/>
        <v>Completar</v>
      </c>
      <c r="IR88" s="137" t="str">
        <f t="shared" si="340"/>
        <v>Completar</v>
      </c>
      <c r="IS88" s="135"/>
      <c r="IT88" s="136" t="str">
        <f t="shared" si="341"/>
        <v>Completar</v>
      </c>
      <c r="IU88" s="237">
        <f t="shared" si="456"/>
        <v>0</v>
      </c>
      <c r="IV88" s="238">
        <f t="shared" si="457"/>
        <v>0</v>
      </c>
      <c r="IW88" s="239" t="str">
        <f>IFERROR(IF(IV88&gt;20*II88,'Referencia Parámetros'!$D$20,IF(IV88&gt;10*II88,'Referencia Parámetros'!$D$21,IF(IV88&gt;5*II88,'Referencia Parámetros'!$D$22, IF(IV88&gt;1,'Referencia Parámetros'!$D$23,"NO APLICA")))),"")</f>
        <v/>
      </c>
      <c r="IX88" s="240" t="str">
        <f t="shared" si="386"/>
        <v/>
      </c>
      <c r="IY88" s="241">
        <f t="shared" si="387"/>
        <v>0</v>
      </c>
      <c r="IZ88" s="234">
        <f t="shared" si="458"/>
        <v>0</v>
      </c>
      <c r="JA88" s="234">
        <f t="shared" si="388"/>
        <v>0</v>
      </c>
      <c r="JB88" s="234">
        <f t="shared" si="459"/>
        <v>0</v>
      </c>
      <c r="JC88" s="242">
        <f t="shared" si="460"/>
        <v>0</v>
      </c>
      <c r="JD88" s="198"/>
      <c r="JE88" s="234">
        <f t="shared" si="461"/>
        <v>76</v>
      </c>
      <c r="JF88" s="235" t="str">
        <f t="shared" si="389"/>
        <v/>
      </c>
      <c r="JG88" s="236" t="str">
        <f>IFERROR(+VLOOKUP(JF88,'Referencia Parámetros'!$A$2:$B$18,2),"")</f>
        <v/>
      </c>
      <c r="JH88" s="1"/>
      <c r="JI88" s="1"/>
      <c r="JJ88" s="136" t="str">
        <f t="shared" si="342"/>
        <v>Completar</v>
      </c>
      <c r="JK88" s="134"/>
      <c r="JL88" s="134"/>
      <c r="JM88" s="134"/>
      <c r="JN88" s="136" t="str">
        <f t="shared" si="343"/>
        <v>Completar</v>
      </c>
      <c r="JO88" s="137" t="str">
        <f t="shared" si="344"/>
        <v>Completar</v>
      </c>
      <c r="JP88" s="137" t="str">
        <f t="shared" si="345"/>
        <v>Completar</v>
      </c>
      <c r="JQ88" s="135"/>
      <c r="JR88" s="136" t="str">
        <f t="shared" si="346"/>
        <v>Completar</v>
      </c>
      <c r="JS88" s="237">
        <f t="shared" si="462"/>
        <v>0</v>
      </c>
      <c r="JT88" s="238">
        <f t="shared" si="463"/>
        <v>0</v>
      </c>
      <c r="JU88" s="239" t="str">
        <f>IFERROR(IF(JT88&gt;20*JG88,'Referencia Parámetros'!$D$20,IF(JT88&gt;10*JG88,'Referencia Parámetros'!$D$21,IF(JT88&gt;5*JG88,'Referencia Parámetros'!$D$22, IF(JT88&gt;1,'Referencia Parámetros'!$D$23,"NO APLICA")))),"")</f>
        <v/>
      </c>
      <c r="JV88" s="240" t="str">
        <f t="shared" si="390"/>
        <v/>
      </c>
      <c r="JW88" s="241">
        <f t="shared" si="391"/>
        <v>0</v>
      </c>
      <c r="JX88" s="234">
        <f t="shared" si="464"/>
        <v>0</v>
      </c>
      <c r="JY88" s="234">
        <f t="shared" si="392"/>
        <v>0</v>
      </c>
      <c r="JZ88" s="234">
        <f t="shared" si="465"/>
        <v>0</v>
      </c>
      <c r="KA88" s="242">
        <f t="shared" si="466"/>
        <v>0</v>
      </c>
      <c r="LN88" s="244">
        <v>2</v>
      </c>
    </row>
    <row r="89" spans="1:326" x14ac:dyDescent="0.25">
      <c r="A89" s="234">
        <f t="shared" si="393"/>
        <v>77</v>
      </c>
      <c r="B89" s="235" t="str">
        <f t="shared" si="394"/>
        <v/>
      </c>
      <c r="C89" s="236" t="str">
        <f>+IFERROR(VLOOKUP(B89,'Referencia Parámetros'!$A$2:$B$18,2),"")</f>
        <v/>
      </c>
      <c r="D89" s="1"/>
      <c r="E89" s="1"/>
      <c r="F89" s="136" t="str">
        <f>IFERROR(+VLOOKUP(D89,'Año 2'!JH$13:JJ$112,3,FALSE),"Completar")</f>
        <v>Completar</v>
      </c>
      <c r="G89" s="134"/>
      <c r="H89" s="134"/>
      <c r="I89" s="134"/>
      <c r="J89" s="136" t="str">
        <f>+IFERROR(VLOOKUP(D89,'Año 2'!JH$13:JR$112,7,0),"Completar")</f>
        <v>Completar</v>
      </c>
      <c r="K89" s="137" t="str">
        <f>IFERROR(VLOOKUP(D89,'Año 2'!JH$13:JR$112,8,FALSE),"Completar")</f>
        <v>Completar</v>
      </c>
      <c r="L89" s="137" t="str">
        <f>IFERROR(VLOOKUP(D89,'Año 2'!JH$13:JR$112,9,FALSE),"Completar")</f>
        <v>Completar</v>
      </c>
      <c r="M89" s="135"/>
      <c r="N89" s="136" t="str">
        <f>IFERROR(VLOOKUP(D89,'Año 2'!JH$13:JR$112,11,FALSE),"Completar")</f>
        <v>Completar</v>
      </c>
      <c r="O89" s="237">
        <f t="shared" si="395"/>
        <v>0</v>
      </c>
      <c r="P89" s="238">
        <f t="shared" si="396"/>
        <v>0</v>
      </c>
      <c r="Q89" s="239" t="str">
        <f>IFERROR(IF(P89&gt;20*C89,'Referencia Parámetros'!$D$20,IF(P89&gt;10*C89,'Referencia Parámetros'!$D$21,IF(P89&gt;5*C89,'Referencia Parámetros'!$D$22, IF(P89&gt;1,'Referencia Parámetros'!$D$23,"NO APLICA")))),"")</f>
        <v/>
      </c>
      <c r="R89" s="240" t="str">
        <f t="shared" si="347"/>
        <v/>
      </c>
      <c r="S89" s="241">
        <f t="shared" si="348"/>
        <v>0</v>
      </c>
      <c r="T89" s="234">
        <f t="shared" si="397"/>
        <v>0</v>
      </c>
      <c r="U89" s="234">
        <f t="shared" si="349"/>
        <v>0</v>
      </c>
      <c r="V89" s="234">
        <f t="shared" si="398"/>
        <v>0</v>
      </c>
      <c r="W89" s="242">
        <f t="shared" si="399"/>
        <v>0</v>
      </c>
      <c r="Y89" s="234">
        <f t="shared" si="400"/>
        <v>77</v>
      </c>
      <c r="Z89" s="235" t="str">
        <f t="shared" si="350"/>
        <v/>
      </c>
      <c r="AA89" s="236" t="str">
        <f>IFERROR(+VLOOKUP(Z89,'Referencia Parámetros'!$A$2:$B$18,2),"")</f>
        <v/>
      </c>
      <c r="AB89" s="1"/>
      <c r="AC89" s="1"/>
      <c r="AD89" s="136" t="str">
        <f t="shared" si="292"/>
        <v>Completar</v>
      </c>
      <c r="AE89" s="134"/>
      <c r="AF89" s="134"/>
      <c r="AG89" s="134"/>
      <c r="AH89" s="136" t="str">
        <f t="shared" si="293"/>
        <v>Completar</v>
      </c>
      <c r="AI89" s="137" t="str">
        <f t="shared" si="294"/>
        <v>Completar</v>
      </c>
      <c r="AJ89" s="137" t="str">
        <f t="shared" si="295"/>
        <v>Completar</v>
      </c>
      <c r="AK89" s="135"/>
      <c r="AL89" s="136" t="str">
        <f t="shared" si="296"/>
        <v>Completar</v>
      </c>
      <c r="AM89" s="237">
        <f t="shared" si="401"/>
        <v>0</v>
      </c>
      <c r="AN89" s="238">
        <f t="shared" si="402"/>
        <v>0</v>
      </c>
      <c r="AO89" s="239" t="str">
        <f>IFERROR(IF(AN89&gt;20*AA89,'Referencia Parámetros'!$D$20,IF(AN89&gt;10*AA89,'Referencia Parámetros'!$D$21,IF(AN89&gt;5*AA89,'Referencia Parámetros'!$D$22, IF(AN89&gt;1,'Referencia Parámetros'!$D$23,"NO APLICA")))),"")</f>
        <v/>
      </c>
      <c r="AP89" s="240" t="str">
        <f t="shared" si="351"/>
        <v/>
      </c>
      <c r="AQ89" s="241">
        <f t="shared" si="352"/>
        <v>0</v>
      </c>
      <c r="AR89" s="234">
        <f t="shared" si="403"/>
        <v>0</v>
      </c>
      <c r="AS89" s="234">
        <f t="shared" si="353"/>
        <v>0</v>
      </c>
      <c r="AT89" s="234">
        <f t="shared" si="404"/>
        <v>0</v>
      </c>
      <c r="AU89" s="242">
        <f t="shared" si="405"/>
        <v>0</v>
      </c>
      <c r="AW89" s="234">
        <f t="shared" si="406"/>
        <v>77</v>
      </c>
      <c r="AX89" s="235" t="str">
        <f t="shared" si="354"/>
        <v/>
      </c>
      <c r="AY89" s="236" t="str">
        <f>IFERROR(+VLOOKUP(AX89,'Referencia Parámetros'!$A$2:$B$18,2),"")</f>
        <v/>
      </c>
      <c r="AZ89" s="1"/>
      <c r="BA89" s="1"/>
      <c r="BB89" s="136" t="str">
        <f t="shared" si="297"/>
        <v>Completar</v>
      </c>
      <c r="BC89" s="134"/>
      <c r="BD89" s="134"/>
      <c r="BE89" s="134"/>
      <c r="BF89" s="136" t="str">
        <f t="shared" si="298"/>
        <v>Completar</v>
      </c>
      <c r="BG89" s="137" t="str">
        <f t="shared" si="299"/>
        <v>Completar</v>
      </c>
      <c r="BH89" s="137" t="str">
        <f t="shared" si="300"/>
        <v>Completar</v>
      </c>
      <c r="BI89" s="135"/>
      <c r="BJ89" s="136" t="str">
        <f t="shared" si="301"/>
        <v>Completar</v>
      </c>
      <c r="BK89" s="237">
        <f t="shared" si="407"/>
        <v>0</v>
      </c>
      <c r="BL89" s="238">
        <f t="shared" si="408"/>
        <v>0</v>
      </c>
      <c r="BM89" s="239" t="str">
        <f>IFERROR(IF(BL89&gt;20*AY89,'Referencia Parámetros'!$D$20,IF(BL89&gt;10*AY89,'Referencia Parámetros'!$D$21,IF(BL89&gt;5*AY89,'Referencia Parámetros'!$D$22, IF(BL89&gt;1,'Referencia Parámetros'!$D$23,"NO APLICA")))),"")</f>
        <v/>
      </c>
      <c r="BN89" s="240" t="str">
        <f t="shared" si="355"/>
        <v/>
      </c>
      <c r="BO89" s="241">
        <f t="shared" si="356"/>
        <v>0</v>
      </c>
      <c r="BP89" s="234">
        <f t="shared" si="409"/>
        <v>0</v>
      </c>
      <c r="BQ89" s="234">
        <f t="shared" si="357"/>
        <v>0</v>
      </c>
      <c r="BR89" s="234">
        <f t="shared" si="410"/>
        <v>0</v>
      </c>
      <c r="BS89" s="242">
        <f t="shared" si="411"/>
        <v>0</v>
      </c>
      <c r="BU89" s="234">
        <f t="shared" si="412"/>
        <v>77</v>
      </c>
      <c r="BV89" s="235" t="str">
        <f t="shared" si="358"/>
        <v/>
      </c>
      <c r="BW89" s="236" t="str">
        <f>IFERROR(+VLOOKUP(BV89,'Referencia Parámetros'!$A$2:$B$18,2),"")</f>
        <v/>
      </c>
      <c r="BX89" s="1"/>
      <c r="BY89" s="1"/>
      <c r="BZ89" s="136" t="str">
        <f t="shared" si="302"/>
        <v>Completar</v>
      </c>
      <c r="CA89" s="134"/>
      <c r="CB89" s="134"/>
      <c r="CC89" s="134"/>
      <c r="CD89" s="136" t="str">
        <f t="shared" si="303"/>
        <v>Completar</v>
      </c>
      <c r="CE89" s="137" t="str">
        <f t="shared" si="304"/>
        <v>Completar</v>
      </c>
      <c r="CF89" s="137" t="str">
        <f t="shared" si="305"/>
        <v>Completar</v>
      </c>
      <c r="CG89" s="135"/>
      <c r="CH89" s="136" t="str">
        <f t="shared" si="306"/>
        <v>Completar</v>
      </c>
      <c r="CI89" s="237">
        <f t="shared" si="413"/>
        <v>0</v>
      </c>
      <c r="CJ89" s="238">
        <f t="shared" si="414"/>
        <v>0</v>
      </c>
      <c r="CK89" s="239" t="str">
        <f>IFERROR(IF(CJ89&gt;20*BW89,'Referencia Parámetros'!$D$20,IF(CJ89&gt;10*BW89,'Referencia Parámetros'!$D$21,IF(CJ89&gt;5*BW89,'Referencia Parámetros'!$D$22, IF(CJ89&gt;1,'Referencia Parámetros'!$D$23,"NO APLICA")))),"")</f>
        <v/>
      </c>
      <c r="CL89" s="240" t="str">
        <f t="shared" si="359"/>
        <v/>
      </c>
      <c r="CM89" s="241">
        <f t="shared" si="360"/>
        <v>0</v>
      </c>
      <c r="CN89" s="234">
        <f t="shared" si="415"/>
        <v>0</v>
      </c>
      <c r="CO89" s="234">
        <f t="shared" si="361"/>
        <v>0</v>
      </c>
      <c r="CP89" s="234">
        <f t="shared" si="416"/>
        <v>0</v>
      </c>
      <c r="CQ89" s="242">
        <f t="shared" si="417"/>
        <v>0</v>
      </c>
      <c r="CS89" s="234">
        <f t="shared" si="418"/>
        <v>77</v>
      </c>
      <c r="CT89" s="235" t="str">
        <f t="shared" si="362"/>
        <v/>
      </c>
      <c r="CU89" s="236" t="str">
        <f>IFERROR(+VLOOKUP(CT89,'Referencia Parámetros'!$A$2:$B$18,2),"")</f>
        <v/>
      </c>
      <c r="CV89" s="1"/>
      <c r="CW89" s="1"/>
      <c r="CX89" s="136" t="str">
        <f t="shared" si="307"/>
        <v>Completar</v>
      </c>
      <c r="CY89" s="134"/>
      <c r="CZ89" s="134"/>
      <c r="DA89" s="134"/>
      <c r="DB89" s="136" t="str">
        <f t="shared" si="308"/>
        <v>Completar</v>
      </c>
      <c r="DC89" s="137" t="str">
        <f t="shared" si="309"/>
        <v>Completar</v>
      </c>
      <c r="DD89" s="137" t="str">
        <f t="shared" si="310"/>
        <v>Completar</v>
      </c>
      <c r="DE89" s="135"/>
      <c r="DF89" s="136" t="str">
        <f t="shared" si="311"/>
        <v>Completar</v>
      </c>
      <c r="DG89" s="237">
        <f t="shared" si="419"/>
        <v>0</v>
      </c>
      <c r="DH89" s="238">
        <f t="shared" si="420"/>
        <v>0</v>
      </c>
      <c r="DI89" s="239" t="str">
        <f>IFERROR(IF(DH89&gt;20*CU89,'Referencia Parámetros'!$D$20,IF(DH89&gt;10*CU89,'Referencia Parámetros'!$D$21,IF(DH89&gt;5*CU89,'Referencia Parámetros'!$D$22, IF(DH89&gt;1,'Referencia Parámetros'!$D$23,"NO APLICA")))),"")</f>
        <v/>
      </c>
      <c r="DJ89" s="240" t="str">
        <f t="shared" si="363"/>
        <v/>
      </c>
      <c r="DK89" s="241">
        <f t="shared" si="364"/>
        <v>0</v>
      </c>
      <c r="DL89" s="234">
        <f t="shared" si="421"/>
        <v>0</v>
      </c>
      <c r="DM89" s="234">
        <f t="shared" si="365"/>
        <v>0</v>
      </c>
      <c r="DN89" s="234">
        <f t="shared" si="422"/>
        <v>0</v>
      </c>
      <c r="DO89" s="242">
        <f t="shared" si="423"/>
        <v>0</v>
      </c>
      <c r="DQ89" s="234">
        <f t="shared" si="424"/>
        <v>77</v>
      </c>
      <c r="DR89" s="235" t="str">
        <f t="shared" si="366"/>
        <v/>
      </c>
      <c r="DS89" s="236" t="str">
        <f>IFERROR(+VLOOKUP(DR89,'Referencia Parámetros'!$A$2:$B$18,2),"")</f>
        <v/>
      </c>
      <c r="DT89" s="1"/>
      <c r="DU89" s="1"/>
      <c r="DV89" s="136" t="str">
        <f t="shared" si="312"/>
        <v>Completar</v>
      </c>
      <c r="DW89" s="134"/>
      <c r="DX89" s="134"/>
      <c r="DY89" s="134"/>
      <c r="DZ89" s="136" t="str">
        <f t="shared" si="313"/>
        <v>Completar</v>
      </c>
      <c r="EA89" s="137" t="str">
        <f t="shared" si="314"/>
        <v>Completar</v>
      </c>
      <c r="EB89" s="137" t="str">
        <f t="shared" si="315"/>
        <v>Completar</v>
      </c>
      <c r="EC89" s="135"/>
      <c r="ED89" s="136" t="str">
        <f t="shared" si="316"/>
        <v>Completar</v>
      </c>
      <c r="EE89" s="237">
        <f t="shared" si="425"/>
        <v>0</v>
      </c>
      <c r="EF89" s="238">
        <f t="shared" si="426"/>
        <v>0</v>
      </c>
      <c r="EG89" s="239" t="str">
        <f>IFERROR(IF(EF89&gt;20*DS89,'Referencia Parámetros'!$D$20,IF(EF89&gt;10*DS89,'Referencia Parámetros'!$D$21,IF(EF89&gt;5*DS89,'Referencia Parámetros'!$D$22, IF(EF89&gt;1,'Referencia Parámetros'!$D$23,"NO APLICA")))),"")</f>
        <v/>
      </c>
      <c r="EH89" s="240" t="str">
        <f t="shared" si="367"/>
        <v/>
      </c>
      <c r="EI89" s="241">
        <f t="shared" si="368"/>
        <v>0</v>
      </c>
      <c r="EJ89" s="234">
        <f t="shared" si="427"/>
        <v>0</v>
      </c>
      <c r="EK89" s="234">
        <f t="shared" si="369"/>
        <v>0</v>
      </c>
      <c r="EL89" s="234">
        <f t="shared" si="428"/>
        <v>0</v>
      </c>
      <c r="EM89" s="242">
        <f t="shared" si="429"/>
        <v>0</v>
      </c>
      <c r="EO89" s="234">
        <f t="shared" si="430"/>
        <v>77</v>
      </c>
      <c r="EP89" s="235" t="str">
        <f t="shared" si="370"/>
        <v/>
      </c>
      <c r="EQ89" s="236" t="str">
        <f>IFERROR(+VLOOKUP(EP89,'Referencia Parámetros'!$A$2:$B$18,2),"")</f>
        <v/>
      </c>
      <c r="ER89" s="1"/>
      <c r="ES89" s="1"/>
      <c r="ET89" s="136" t="str">
        <f t="shared" si="317"/>
        <v>Completar</v>
      </c>
      <c r="EU89" s="134"/>
      <c r="EV89" s="134"/>
      <c r="EW89" s="134"/>
      <c r="EX89" s="136" t="str">
        <f t="shared" si="318"/>
        <v>Completar</v>
      </c>
      <c r="EY89" s="137" t="str">
        <f t="shared" si="319"/>
        <v>Completar</v>
      </c>
      <c r="EZ89" s="137" t="str">
        <f t="shared" si="320"/>
        <v>Completar</v>
      </c>
      <c r="FA89" s="135"/>
      <c r="FB89" s="136" t="str">
        <f t="shared" si="321"/>
        <v>Completar</v>
      </c>
      <c r="FC89" s="237">
        <f t="shared" si="431"/>
        <v>0</v>
      </c>
      <c r="FD89" s="238">
        <f t="shared" si="432"/>
        <v>0</v>
      </c>
      <c r="FE89" s="239" t="str">
        <f>IFERROR(IF(FD89&gt;20*EQ89,'Referencia Parámetros'!$D$20,IF(FD89&gt;10*EQ89,'Referencia Parámetros'!$D$21,IF(FD89&gt;5*EQ89,'Referencia Parámetros'!$D$22, IF(FD89&gt;1,'Referencia Parámetros'!$D$23,"NO APLICA")))),"")</f>
        <v/>
      </c>
      <c r="FF89" s="240" t="str">
        <f t="shared" si="371"/>
        <v/>
      </c>
      <c r="FG89" s="241">
        <f t="shared" si="372"/>
        <v>0</v>
      </c>
      <c r="FH89" s="234">
        <f t="shared" si="433"/>
        <v>0</v>
      </c>
      <c r="FI89" s="234">
        <f t="shared" si="373"/>
        <v>0</v>
      </c>
      <c r="FJ89" s="234">
        <f t="shared" si="434"/>
        <v>0</v>
      </c>
      <c r="FK89" s="242">
        <f t="shared" si="435"/>
        <v>0</v>
      </c>
      <c r="FM89" s="234">
        <f t="shared" si="436"/>
        <v>77</v>
      </c>
      <c r="FN89" s="235" t="str">
        <f t="shared" si="374"/>
        <v/>
      </c>
      <c r="FO89" s="236" t="str">
        <f>IFERROR(+VLOOKUP(FN89,'Referencia Parámetros'!$A$2:$B$18,2),"")</f>
        <v/>
      </c>
      <c r="FP89" s="1"/>
      <c r="FQ89" s="1"/>
      <c r="FR89" s="136" t="str">
        <f t="shared" si="322"/>
        <v>Completar</v>
      </c>
      <c r="FS89" s="134"/>
      <c r="FT89" s="134"/>
      <c r="FU89" s="134"/>
      <c r="FV89" s="136" t="str">
        <f t="shared" si="323"/>
        <v>Completar</v>
      </c>
      <c r="FW89" s="137" t="str">
        <f t="shared" si="324"/>
        <v>Completar</v>
      </c>
      <c r="FX89" s="137" t="str">
        <f t="shared" si="325"/>
        <v>Completar</v>
      </c>
      <c r="FY89" s="135"/>
      <c r="FZ89" s="136" t="str">
        <f t="shared" si="326"/>
        <v>Completar</v>
      </c>
      <c r="GA89" s="237">
        <f t="shared" si="437"/>
        <v>0</v>
      </c>
      <c r="GB89" s="238">
        <f t="shared" si="438"/>
        <v>0</v>
      </c>
      <c r="GC89" s="239" t="e">
        <f>IF(GB89&gt;20*FO89,'Referencia Parámetros'!$D$20,IF(GB89&gt;10*FO89,'Referencia Parámetros'!$D$21,IF(GB89&gt;5*FO89,'Referencia Parámetros'!$D$22, IF(GB89&gt;1,'Referencia Parámetros'!$D$23,"NO APLICA"))))</f>
        <v>#VALUE!</v>
      </c>
      <c r="GD89" s="240" t="e">
        <f t="shared" si="439"/>
        <v>#VALUE!</v>
      </c>
      <c r="GE89" s="241">
        <f t="shared" si="375"/>
        <v>0</v>
      </c>
      <c r="GF89" s="234">
        <f t="shared" si="440"/>
        <v>0</v>
      </c>
      <c r="GG89" s="234">
        <f t="shared" si="376"/>
        <v>0</v>
      </c>
      <c r="GH89" s="234">
        <f t="shared" si="441"/>
        <v>0</v>
      </c>
      <c r="GI89" s="242">
        <f t="shared" si="442"/>
        <v>0</v>
      </c>
      <c r="GK89" s="234">
        <f t="shared" si="443"/>
        <v>77</v>
      </c>
      <c r="GL89" s="235" t="str">
        <f t="shared" si="377"/>
        <v/>
      </c>
      <c r="GM89" s="236" t="str">
        <f>IFERROR(+VLOOKUP(GL89,'Referencia Parámetros'!$A$2:$B$18,2),"")</f>
        <v/>
      </c>
      <c r="GN89" s="1"/>
      <c r="GO89" s="1"/>
      <c r="GP89" s="136" t="str">
        <f t="shared" si="327"/>
        <v>Completar</v>
      </c>
      <c r="GQ89" s="134"/>
      <c r="GR89" s="134"/>
      <c r="GS89" s="134"/>
      <c r="GT89" s="136" t="str">
        <f t="shared" si="328"/>
        <v>Completar</v>
      </c>
      <c r="GU89" s="137" t="str">
        <f t="shared" si="329"/>
        <v>Completar</v>
      </c>
      <c r="GV89" s="137" t="str">
        <f t="shared" si="330"/>
        <v>Completar</v>
      </c>
      <c r="GW89" s="135"/>
      <c r="GX89" s="136" t="str">
        <f t="shared" si="331"/>
        <v>Completar</v>
      </c>
      <c r="GY89" s="237">
        <f t="shared" si="444"/>
        <v>0</v>
      </c>
      <c r="GZ89" s="238">
        <f t="shared" si="445"/>
        <v>0</v>
      </c>
      <c r="HA89" s="239" t="str">
        <f>IFERROR(IF(GZ89&gt;20*GM89,'Referencia Parámetros'!$D$20,IF(GZ89&gt;10*GM89,'Referencia Parámetros'!$D$21,IF(GZ89&gt;5*GM89,'Referencia Parámetros'!$D$22, IF(GZ89&gt;1,'Referencia Parámetros'!$D$23,"NO APLICA")))),"")</f>
        <v/>
      </c>
      <c r="HB89" s="240" t="str">
        <f t="shared" si="378"/>
        <v/>
      </c>
      <c r="HC89" s="241">
        <f t="shared" si="379"/>
        <v>0</v>
      </c>
      <c r="HD89" s="234">
        <f t="shared" si="446"/>
        <v>0</v>
      </c>
      <c r="HE89" s="234">
        <f t="shared" si="380"/>
        <v>0</v>
      </c>
      <c r="HF89" s="234">
        <f t="shared" si="447"/>
        <v>0</v>
      </c>
      <c r="HG89" s="242">
        <f t="shared" si="448"/>
        <v>0</v>
      </c>
      <c r="HI89" s="234">
        <f t="shared" si="449"/>
        <v>77</v>
      </c>
      <c r="HJ89" s="235" t="str">
        <f t="shared" si="381"/>
        <v/>
      </c>
      <c r="HK89" s="236" t="str">
        <f>IFERROR(+VLOOKUP(HJ89,'Referencia Parámetros'!$A$2:$B$18,2),"")</f>
        <v/>
      </c>
      <c r="HL89" s="1"/>
      <c r="HM89" s="1"/>
      <c r="HN89" s="136" t="str">
        <f t="shared" si="332"/>
        <v>Completar</v>
      </c>
      <c r="HO89" s="134"/>
      <c r="HP89" s="134"/>
      <c r="HQ89" s="134"/>
      <c r="HR89" s="136" t="str">
        <f t="shared" si="333"/>
        <v>Completar</v>
      </c>
      <c r="HS89" s="137" t="str">
        <f t="shared" si="334"/>
        <v>Completar</v>
      </c>
      <c r="HT89" s="137" t="str">
        <f t="shared" si="335"/>
        <v>Completar</v>
      </c>
      <c r="HU89" s="135"/>
      <c r="HV89" s="136" t="str">
        <f t="shared" si="336"/>
        <v>Completar</v>
      </c>
      <c r="HW89" s="237">
        <f t="shared" si="450"/>
        <v>0</v>
      </c>
      <c r="HX89" s="238">
        <f t="shared" si="451"/>
        <v>0</v>
      </c>
      <c r="HY89" s="239" t="str">
        <f>IFERROR(IF(HX89&gt;20*HK89,'Referencia Parámetros'!$D$20,IF(HX89&gt;10*HK89,'Referencia Parámetros'!$D$21,IF(HX89&gt;5*HK89,'Referencia Parámetros'!$D$22, IF(HX89&gt;1,'Referencia Parámetros'!$D$23,"NO APLICA")))),"")</f>
        <v/>
      </c>
      <c r="HZ89" s="240" t="str">
        <f t="shared" si="382"/>
        <v/>
      </c>
      <c r="IA89" s="241">
        <f t="shared" si="383"/>
        <v>0</v>
      </c>
      <c r="IB89" s="234">
        <f t="shared" si="452"/>
        <v>0</v>
      </c>
      <c r="IC89" s="234">
        <f t="shared" si="384"/>
        <v>0</v>
      </c>
      <c r="ID89" s="234">
        <f t="shared" si="453"/>
        <v>0</v>
      </c>
      <c r="IE89" s="242">
        <f t="shared" si="454"/>
        <v>0</v>
      </c>
      <c r="IG89" s="234">
        <f t="shared" si="455"/>
        <v>77</v>
      </c>
      <c r="IH89" s="235" t="str">
        <f t="shared" si="385"/>
        <v/>
      </c>
      <c r="II89" s="236" t="str">
        <f>IFERROR(+VLOOKUP(IH89,'Referencia Parámetros'!$A$2:$B$18,2),"")</f>
        <v/>
      </c>
      <c r="IJ89" s="1"/>
      <c r="IK89" s="1"/>
      <c r="IL89" s="136" t="str">
        <f t="shared" si="337"/>
        <v>Completar</v>
      </c>
      <c r="IM89" s="134"/>
      <c r="IN89" s="134"/>
      <c r="IO89" s="134"/>
      <c r="IP89" s="136" t="str">
        <f t="shared" si="338"/>
        <v>Completar</v>
      </c>
      <c r="IQ89" s="137" t="str">
        <f t="shared" si="339"/>
        <v>Completar</v>
      </c>
      <c r="IR89" s="137" t="str">
        <f t="shared" si="340"/>
        <v>Completar</v>
      </c>
      <c r="IS89" s="135"/>
      <c r="IT89" s="136" t="str">
        <f t="shared" si="341"/>
        <v>Completar</v>
      </c>
      <c r="IU89" s="237">
        <f t="shared" si="456"/>
        <v>0</v>
      </c>
      <c r="IV89" s="238">
        <f t="shared" si="457"/>
        <v>0</v>
      </c>
      <c r="IW89" s="239" t="str">
        <f>IFERROR(IF(IV89&gt;20*II89,'Referencia Parámetros'!$D$20,IF(IV89&gt;10*II89,'Referencia Parámetros'!$D$21,IF(IV89&gt;5*II89,'Referencia Parámetros'!$D$22, IF(IV89&gt;1,'Referencia Parámetros'!$D$23,"NO APLICA")))),"")</f>
        <v/>
      </c>
      <c r="IX89" s="240" t="str">
        <f t="shared" si="386"/>
        <v/>
      </c>
      <c r="IY89" s="241">
        <f t="shared" si="387"/>
        <v>0</v>
      </c>
      <c r="IZ89" s="234">
        <f t="shared" si="458"/>
        <v>0</v>
      </c>
      <c r="JA89" s="234">
        <f t="shared" si="388"/>
        <v>0</v>
      </c>
      <c r="JB89" s="234">
        <f t="shared" si="459"/>
        <v>0</v>
      </c>
      <c r="JC89" s="242">
        <f t="shared" si="460"/>
        <v>0</v>
      </c>
      <c r="JD89" s="198"/>
      <c r="JE89" s="234">
        <f t="shared" si="461"/>
        <v>77</v>
      </c>
      <c r="JF89" s="235" t="str">
        <f t="shared" si="389"/>
        <v/>
      </c>
      <c r="JG89" s="236" t="str">
        <f>IFERROR(+VLOOKUP(JF89,'Referencia Parámetros'!$A$2:$B$18,2),"")</f>
        <v/>
      </c>
      <c r="JH89" s="1"/>
      <c r="JI89" s="1"/>
      <c r="JJ89" s="136" t="str">
        <f t="shared" si="342"/>
        <v>Completar</v>
      </c>
      <c r="JK89" s="134"/>
      <c r="JL89" s="134"/>
      <c r="JM89" s="134"/>
      <c r="JN89" s="136" t="str">
        <f t="shared" si="343"/>
        <v>Completar</v>
      </c>
      <c r="JO89" s="137" t="str">
        <f t="shared" si="344"/>
        <v>Completar</v>
      </c>
      <c r="JP89" s="137" t="str">
        <f t="shared" si="345"/>
        <v>Completar</v>
      </c>
      <c r="JQ89" s="135"/>
      <c r="JR89" s="136" t="str">
        <f t="shared" si="346"/>
        <v>Completar</v>
      </c>
      <c r="JS89" s="237">
        <f t="shared" si="462"/>
        <v>0</v>
      </c>
      <c r="JT89" s="238">
        <f t="shared" si="463"/>
        <v>0</v>
      </c>
      <c r="JU89" s="239" t="str">
        <f>IFERROR(IF(JT89&gt;20*JG89,'Referencia Parámetros'!$D$20,IF(JT89&gt;10*JG89,'Referencia Parámetros'!$D$21,IF(JT89&gt;5*JG89,'Referencia Parámetros'!$D$22, IF(JT89&gt;1,'Referencia Parámetros'!$D$23,"NO APLICA")))),"")</f>
        <v/>
      </c>
      <c r="JV89" s="240" t="str">
        <f t="shared" si="390"/>
        <v/>
      </c>
      <c r="JW89" s="241">
        <f t="shared" si="391"/>
        <v>0</v>
      </c>
      <c r="JX89" s="234">
        <f t="shared" si="464"/>
        <v>0</v>
      </c>
      <c r="JY89" s="234">
        <f t="shared" si="392"/>
        <v>0</v>
      </c>
      <c r="JZ89" s="234">
        <f t="shared" si="465"/>
        <v>0</v>
      </c>
      <c r="KA89" s="242">
        <f t="shared" si="466"/>
        <v>0</v>
      </c>
      <c r="LN89" s="244">
        <v>2</v>
      </c>
    </row>
    <row r="90" spans="1:326" x14ac:dyDescent="0.25">
      <c r="A90" s="234">
        <f t="shared" si="393"/>
        <v>78</v>
      </c>
      <c r="B90" s="235" t="str">
        <f t="shared" si="394"/>
        <v/>
      </c>
      <c r="C90" s="236" t="str">
        <f>+IFERROR(VLOOKUP(B90,'Referencia Parámetros'!$A$2:$B$18,2),"")</f>
        <v/>
      </c>
      <c r="D90" s="1"/>
      <c r="E90" s="1"/>
      <c r="F90" s="136" t="str">
        <f>IFERROR(+VLOOKUP(D90,'Año 2'!JH$13:JJ$112,3,FALSE),"Completar")</f>
        <v>Completar</v>
      </c>
      <c r="G90" s="134"/>
      <c r="H90" s="134"/>
      <c r="I90" s="134"/>
      <c r="J90" s="136" t="str">
        <f>+IFERROR(VLOOKUP(D90,'Año 2'!JH$13:JR$112,7,0),"Completar")</f>
        <v>Completar</v>
      </c>
      <c r="K90" s="137" t="str">
        <f>IFERROR(VLOOKUP(D90,'Año 2'!JH$13:JR$112,8,FALSE),"Completar")</f>
        <v>Completar</v>
      </c>
      <c r="L90" s="137" t="str">
        <f>IFERROR(VLOOKUP(D90,'Año 2'!JH$13:JR$112,9,FALSE),"Completar")</f>
        <v>Completar</v>
      </c>
      <c r="M90" s="135"/>
      <c r="N90" s="136" t="str">
        <f>IFERROR(VLOOKUP(D90,'Año 2'!JH$13:JR$112,11,FALSE),"Completar")</f>
        <v>Completar</v>
      </c>
      <c r="O90" s="237">
        <f t="shared" si="395"/>
        <v>0</v>
      </c>
      <c r="P90" s="238">
        <f t="shared" si="396"/>
        <v>0</v>
      </c>
      <c r="Q90" s="239" t="str">
        <f>IFERROR(IF(P90&gt;20*C90,'Referencia Parámetros'!$D$20,IF(P90&gt;10*C90,'Referencia Parámetros'!$D$21,IF(P90&gt;5*C90,'Referencia Parámetros'!$D$22, IF(P90&gt;1,'Referencia Parámetros'!$D$23,"NO APLICA")))),"")</f>
        <v/>
      </c>
      <c r="R90" s="240" t="str">
        <f t="shared" si="347"/>
        <v/>
      </c>
      <c r="S90" s="241">
        <f t="shared" si="348"/>
        <v>0</v>
      </c>
      <c r="T90" s="234">
        <f t="shared" si="397"/>
        <v>0</v>
      </c>
      <c r="U90" s="234">
        <f t="shared" si="349"/>
        <v>0</v>
      </c>
      <c r="V90" s="234">
        <f t="shared" si="398"/>
        <v>0</v>
      </c>
      <c r="W90" s="242">
        <f t="shared" si="399"/>
        <v>0</v>
      </c>
      <c r="Y90" s="234">
        <f t="shared" si="400"/>
        <v>78</v>
      </c>
      <c r="Z90" s="235" t="str">
        <f t="shared" si="350"/>
        <v/>
      </c>
      <c r="AA90" s="236" t="str">
        <f>IFERROR(+VLOOKUP(Z90,'Referencia Parámetros'!$A$2:$B$18,2),"")</f>
        <v/>
      </c>
      <c r="AB90" s="1"/>
      <c r="AC90" s="1"/>
      <c r="AD90" s="136" t="str">
        <f t="shared" si="292"/>
        <v>Completar</v>
      </c>
      <c r="AE90" s="134"/>
      <c r="AF90" s="134"/>
      <c r="AG90" s="134"/>
      <c r="AH90" s="136" t="str">
        <f t="shared" si="293"/>
        <v>Completar</v>
      </c>
      <c r="AI90" s="137" t="str">
        <f t="shared" si="294"/>
        <v>Completar</v>
      </c>
      <c r="AJ90" s="137" t="str">
        <f t="shared" si="295"/>
        <v>Completar</v>
      </c>
      <c r="AK90" s="135"/>
      <c r="AL90" s="136" t="str">
        <f t="shared" si="296"/>
        <v>Completar</v>
      </c>
      <c r="AM90" s="237">
        <f t="shared" si="401"/>
        <v>0</v>
      </c>
      <c r="AN90" s="238">
        <f t="shared" si="402"/>
        <v>0</v>
      </c>
      <c r="AO90" s="239" t="str">
        <f>IFERROR(IF(AN90&gt;20*AA90,'Referencia Parámetros'!$D$20,IF(AN90&gt;10*AA90,'Referencia Parámetros'!$D$21,IF(AN90&gt;5*AA90,'Referencia Parámetros'!$D$22, IF(AN90&gt;1,'Referencia Parámetros'!$D$23,"NO APLICA")))),"")</f>
        <v/>
      </c>
      <c r="AP90" s="240" t="str">
        <f t="shared" si="351"/>
        <v/>
      </c>
      <c r="AQ90" s="241">
        <f t="shared" si="352"/>
        <v>0</v>
      </c>
      <c r="AR90" s="234">
        <f t="shared" si="403"/>
        <v>0</v>
      </c>
      <c r="AS90" s="234">
        <f t="shared" si="353"/>
        <v>0</v>
      </c>
      <c r="AT90" s="234">
        <f t="shared" si="404"/>
        <v>0</v>
      </c>
      <c r="AU90" s="242">
        <f t="shared" si="405"/>
        <v>0</v>
      </c>
      <c r="AW90" s="234">
        <f t="shared" si="406"/>
        <v>78</v>
      </c>
      <c r="AX90" s="235" t="str">
        <f t="shared" si="354"/>
        <v/>
      </c>
      <c r="AY90" s="236" t="str">
        <f>IFERROR(+VLOOKUP(AX90,'Referencia Parámetros'!$A$2:$B$18,2),"")</f>
        <v/>
      </c>
      <c r="AZ90" s="1"/>
      <c r="BA90" s="1"/>
      <c r="BB90" s="136" t="str">
        <f t="shared" si="297"/>
        <v>Completar</v>
      </c>
      <c r="BC90" s="134"/>
      <c r="BD90" s="134"/>
      <c r="BE90" s="134"/>
      <c r="BF90" s="136" t="str">
        <f t="shared" si="298"/>
        <v>Completar</v>
      </c>
      <c r="BG90" s="137" t="str">
        <f t="shared" si="299"/>
        <v>Completar</v>
      </c>
      <c r="BH90" s="137" t="str">
        <f t="shared" si="300"/>
        <v>Completar</v>
      </c>
      <c r="BI90" s="135"/>
      <c r="BJ90" s="136" t="str">
        <f t="shared" si="301"/>
        <v>Completar</v>
      </c>
      <c r="BK90" s="237">
        <f t="shared" si="407"/>
        <v>0</v>
      </c>
      <c r="BL90" s="238">
        <f t="shared" si="408"/>
        <v>0</v>
      </c>
      <c r="BM90" s="239" t="str">
        <f>IFERROR(IF(BL90&gt;20*AY90,'Referencia Parámetros'!$D$20,IF(BL90&gt;10*AY90,'Referencia Parámetros'!$D$21,IF(BL90&gt;5*AY90,'Referencia Parámetros'!$D$22, IF(BL90&gt;1,'Referencia Parámetros'!$D$23,"NO APLICA")))),"")</f>
        <v/>
      </c>
      <c r="BN90" s="240" t="str">
        <f t="shared" si="355"/>
        <v/>
      </c>
      <c r="BO90" s="241">
        <f t="shared" si="356"/>
        <v>0</v>
      </c>
      <c r="BP90" s="234">
        <f t="shared" si="409"/>
        <v>0</v>
      </c>
      <c r="BQ90" s="234">
        <f t="shared" si="357"/>
        <v>0</v>
      </c>
      <c r="BR90" s="234">
        <f t="shared" si="410"/>
        <v>0</v>
      </c>
      <c r="BS90" s="242">
        <f t="shared" si="411"/>
        <v>0</v>
      </c>
      <c r="BU90" s="234">
        <f t="shared" si="412"/>
        <v>78</v>
      </c>
      <c r="BV90" s="235" t="str">
        <f t="shared" si="358"/>
        <v/>
      </c>
      <c r="BW90" s="236" t="str">
        <f>IFERROR(+VLOOKUP(BV90,'Referencia Parámetros'!$A$2:$B$18,2),"")</f>
        <v/>
      </c>
      <c r="BX90" s="1"/>
      <c r="BY90" s="1"/>
      <c r="BZ90" s="136" t="str">
        <f t="shared" si="302"/>
        <v>Completar</v>
      </c>
      <c r="CA90" s="134"/>
      <c r="CB90" s="134"/>
      <c r="CC90" s="134"/>
      <c r="CD90" s="136" t="str">
        <f t="shared" si="303"/>
        <v>Completar</v>
      </c>
      <c r="CE90" s="137" t="str">
        <f t="shared" si="304"/>
        <v>Completar</v>
      </c>
      <c r="CF90" s="137" t="str">
        <f t="shared" si="305"/>
        <v>Completar</v>
      </c>
      <c r="CG90" s="135"/>
      <c r="CH90" s="136" t="str">
        <f t="shared" si="306"/>
        <v>Completar</v>
      </c>
      <c r="CI90" s="237">
        <f t="shared" si="413"/>
        <v>0</v>
      </c>
      <c r="CJ90" s="238">
        <f t="shared" si="414"/>
        <v>0</v>
      </c>
      <c r="CK90" s="239" t="str">
        <f>IFERROR(IF(CJ90&gt;20*BW90,'Referencia Parámetros'!$D$20,IF(CJ90&gt;10*BW90,'Referencia Parámetros'!$D$21,IF(CJ90&gt;5*BW90,'Referencia Parámetros'!$D$22, IF(CJ90&gt;1,'Referencia Parámetros'!$D$23,"NO APLICA")))),"")</f>
        <v/>
      </c>
      <c r="CL90" s="240" t="str">
        <f t="shared" si="359"/>
        <v/>
      </c>
      <c r="CM90" s="241">
        <f t="shared" si="360"/>
        <v>0</v>
      </c>
      <c r="CN90" s="234">
        <f t="shared" si="415"/>
        <v>0</v>
      </c>
      <c r="CO90" s="234">
        <f t="shared" si="361"/>
        <v>0</v>
      </c>
      <c r="CP90" s="234">
        <f t="shared" si="416"/>
        <v>0</v>
      </c>
      <c r="CQ90" s="242">
        <f t="shared" si="417"/>
        <v>0</v>
      </c>
      <c r="CS90" s="234">
        <f t="shared" si="418"/>
        <v>78</v>
      </c>
      <c r="CT90" s="235" t="str">
        <f t="shared" si="362"/>
        <v/>
      </c>
      <c r="CU90" s="236" t="str">
        <f>IFERROR(+VLOOKUP(CT90,'Referencia Parámetros'!$A$2:$B$18,2),"")</f>
        <v/>
      </c>
      <c r="CV90" s="1"/>
      <c r="CW90" s="1"/>
      <c r="CX90" s="136" t="str">
        <f t="shared" si="307"/>
        <v>Completar</v>
      </c>
      <c r="CY90" s="134"/>
      <c r="CZ90" s="134"/>
      <c r="DA90" s="134"/>
      <c r="DB90" s="136" t="str">
        <f t="shared" si="308"/>
        <v>Completar</v>
      </c>
      <c r="DC90" s="137" t="str">
        <f t="shared" si="309"/>
        <v>Completar</v>
      </c>
      <c r="DD90" s="137" t="str">
        <f t="shared" si="310"/>
        <v>Completar</v>
      </c>
      <c r="DE90" s="135"/>
      <c r="DF90" s="136" t="str">
        <f t="shared" si="311"/>
        <v>Completar</v>
      </c>
      <c r="DG90" s="237">
        <f t="shared" si="419"/>
        <v>0</v>
      </c>
      <c r="DH90" s="238">
        <f t="shared" si="420"/>
        <v>0</v>
      </c>
      <c r="DI90" s="239" t="str">
        <f>IFERROR(IF(DH90&gt;20*CU90,'Referencia Parámetros'!$D$20,IF(DH90&gt;10*CU90,'Referencia Parámetros'!$D$21,IF(DH90&gt;5*CU90,'Referencia Parámetros'!$D$22, IF(DH90&gt;1,'Referencia Parámetros'!$D$23,"NO APLICA")))),"")</f>
        <v/>
      </c>
      <c r="DJ90" s="240" t="str">
        <f t="shared" si="363"/>
        <v/>
      </c>
      <c r="DK90" s="241">
        <f t="shared" si="364"/>
        <v>0</v>
      </c>
      <c r="DL90" s="234">
        <f t="shared" si="421"/>
        <v>0</v>
      </c>
      <c r="DM90" s="234">
        <f t="shared" si="365"/>
        <v>0</v>
      </c>
      <c r="DN90" s="234">
        <f t="shared" si="422"/>
        <v>0</v>
      </c>
      <c r="DO90" s="242">
        <f t="shared" si="423"/>
        <v>0</v>
      </c>
      <c r="DQ90" s="234">
        <f t="shared" si="424"/>
        <v>78</v>
      </c>
      <c r="DR90" s="235" t="str">
        <f t="shared" si="366"/>
        <v/>
      </c>
      <c r="DS90" s="236" t="str">
        <f>IFERROR(+VLOOKUP(DR90,'Referencia Parámetros'!$A$2:$B$18,2),"")</f>
        <v/>
      </c>
      <c r="DT90" s="1"/>
      <c r="DU90" s="1"/>
      <c r="DV90" s="136" t="str">
        <f t="shared" si="312"/>
        <v>Completar</v>
      </c>
      <c r="DW90" s="134"/>
      <c r="DX90" s="134"/>
      <c r="DY90" s="134"/>
      <c r="DZ90" s="136" t="str">
        <f t="shared" si="313"/>
        <v>Completar</v>
      </c>
      <c r="EA90" s="137" t="str">
        <f t="shared" si="314"/>
        <v>Completar</v>
      </c>
      <c r="EB90" s="137" t="str">
        <f t="shared" si="315"/>
        <v>Completar</v>
      </c>
      <c r="EC90" s="135"/>
      <c r="ED90" s="136" t="str">
        <f t="shared" si="316"/>
        <v>Completar</v>
      </c>
      <c r="EE90" s="237">
        <f t="shared" si="425"/>
        <v>0</v>
      </c>
      <c r="EF90" s="238">
        <f t="shared" si="426"/>
        <v>0</v>
      </c>
      <c r="EG90" s="239" t="str">
        <f>IFERROR(IF(EF90&gt;20*DS90,'Referencia Parámetros'!$D$20,IF(EF90&gt;10*DS90,'Referencia Parámetros'!$D$21,IF(EF90&gt;5*DS90,'Referencia Parámetros'!$D$22, IF(EF90&gt;1,'Referencia Parámetros'!$D$23,"NO APLICA")))),"")</f>
        <v/>
      </c>
      <c r="EH90" s="240" t="str">
        <f t="shared" si="367"/>
        <v/>
      </c>
      <c r="EI90" s="241">
        <f t="shared" si="368"/>
        <v>0</v>
      </c>
      <c r="EJ90" s="234">
        <f t="shared" si="427"/>
        <v>0</v>
      </c>
      <c r="EK90" s="234">
        <f t="shared" si="369"/>
        <v>0</v>
      </c>
      <c r="EL90" s="234">
        <f t="shared" si="428"/>
        <v>0</v>
      </c>
      <c r="EM90" s="242">
        <f t="shared" si="429"/>
        <v>0</v>
      </c>
      <c r="EO90" s="234">
        <f t="shared" si="430"/>
        <v>78</v>
      </c>
      <c r="EP90" s="235" t="str">
        <f t="shared" si="370"/>
        <v/>
      </c>
      <c r="EQ90" s="236" t="str">
        <f>IFERROR(+VLOOKUP(EP90,'Referencia Parámetros'!$A$2:$B$18,2),"")</f>
        <v/>
      </c>
      <c r="ER90" s="1"/>
      <c r="ES90" s="1"/>
      <c r="ET90" s="136" t="str">
        <f t="shared" si="317"/>
        <v>Completar</v>
      </c>
      <c r="EU90" s="134"/>
      <c r="EV90" s="134"/>
      <c r="EW90" s="134"/>
      <c r="EX90" s="136" t="str">
        <f t="shared" si="318"/>
        <v>Completar</v>
      </c>
      <c r="EY90" s="137" t="str">
        <f t="shared" si="319"/>
        <v>Completar</v>
      </c>
      <c r="EZ90" s="137" t="str">
        <f t="shared" si="320"/>
        <v>Completar</v>
      </c>
      <c r="FA90" s="135"/>
      <c r="FB90" s="136" t="str">
        <f t="shared" si="321"/>
        <v>Completar</v>
      </c>
      <c r="FC90" s="237">
        <f t="shared" si="431"/>
        <v>0</v>
      </c>
      <c r="FD90" s="238">
        <f t="shared" si="432"/>
        <v>0</v>
      </c>
      <c r="FE90" s="239" t="str">
        <f>IFERROR(IF(FD90&gt;20*EQ90,'Referencia Parámetros'!$D$20,IF(FD90&gt;10*EQ90,'Referencia Parámetros'!$D$21,IF(FD90&gt;5*EQ90,'Referencia Parámetros'!$D$22, IF(FD90&gt;1,'Referencia Parámetros'!$D$23,"NO APLICA")))),"")</f>
        <v/>
      </c>
      <c r="FF90" s="240" t="str">
        <f t="shared" si="371"/>
        <v/>
      </c>
      <c r="FG90" s="241">
        <f t="shared" si="372"/>
        <v>0</v>
      </c>
      <c r="FH90" s="234">
        <f t="shared" si="433"/>
        <v>0</v>
      </c>
      <c r="FI90" s="234">
        <f t="shared" si="373"/>
        <v>0</v>
      </c>
      <c r="FJ90" s="234">
        <f t="shared" si="434"/>
        <v>0</v>
      </c>
      <c r="FK90" s="242">
        <f t="shared" si="435"/>
        <v>0</v>
      </c>
      <c r="FM90" s="234">
        <f t="shared" si="436"/>
        <v>78</v>
      </c>
      <c r="FN90" s="235" t="str">
        <f t="shared" si="374"/>
        <v/>
      </c>
      <c r="FO90" s="236" t="str">
        <f>IFERROR(+VLOOKUP(FN90,'Referencia Parámetros'!$A$2:$B$18,2),"")</f>
        <v/>
      </c>
      <c r="FP90" s="1"/>
      <c r="FQ90" s="1"/>
      <c r="FR90" s="136" t="str">
        <f t="shared" si="322"/>
        <v>Completar</v>
      </c>
      <c r="FS90" s="134"/>
      <c r="FT90" s="134"/>
      <c r="FU90" s="134"/>
      <c r="FV90" s="136" t="str">
        <f t="shared" si="323"/>
        <v>Completar</v>
      </c>
      <c r="FW90" s="137" t="str">
        <f t="shared" si="324"/>
        <v>Completar</v>
      </c>
      <c r="FX90" s="137" t="str">
        <f t="shared" si="325"/>
        <v>Completar</v>
      </c>
      <c r="FY90" s="135"/>
      <c r="FZ90" s="136" t="str">
        <f t="shared" si="326"/>
        <v>Completar</v>
      </c>
      <c r="GA90" s="237">
        <f t="shared" si="437"/>
        <v>0</v>
      </c>
      <c r="GB90" s="238">
        <f t="shared" si="438"/>
        <v>0</v>
      </c>
      <c r="GC90" s="239" t="e">
        <f>IF(GB90&gt;20*FO90,'Referencia Parámetros'!$D$20,IF(GB90&gt;10*FO90,'Referencia Parámetros'!$D$21,IF(GB90&gt;5*FO90,'Referencia Parámetros'!$D$22, IF(GB90&gt;1,'Referencia Parámetros'!$D$23,"NO APLICA"))))</f>
        <v>#VALUE!</v>
      </c>
      <c r="GD90" s="240" t="e">
        <f t="shared" si="439"/>
        <v>#VALUE!</v>
      </c>
      <c r="GE90" s="241">
        <f t="shared" si="375"/>
        <v>0</v>
      </c>
      <c r="GF90" s="234">
        <f t="shared" si="440"/>
        <v>0</v>
      </c>
      <c r="GG90" s="234">
        <f t="shared" si="376"/>
        <v>0</v>
      </c>
      <c r="GH90" s="234">
        <f t="shared" si="441"/>
        <v>0</v>
      </c>
      <c r="GI90" s="242">
        <f t="shared" si="442"/>
        <v>0</v>
      </c>
      <c r="GK90" s="234">
        <f t="shared" si="443"/>
        <v>78</v>
      </c>
      <c r="GL90" s="235" t="str">
        <f t="shared" si="377"/>
        <v/>
      </c>
      <c r="GM90" s="236" t="str">
        <f>IFERROR(+VLOOKUP(GL90,'Referencia Parámetros'!$A$2:$B$18,2),"")</f>
        <v/>
      </c>
      <c r="GN90" s="1"/>
      <c r="GO90" s="1"/>
      <c r="GP90" s="136" t="str">
        <f t="shared" si="327"/>
        <v>Completar</v>
      </c>
      <c r="GQ90" s="134"/>
      <c r="GR90" s="134"/>
      <c r="GS90" s="134"/>
      <c r="GT90" s="136" t="str">
        <f t="shared" si="328"/>
        <v>Completar</v>
      </c>
      <c r="GU90" s="137" t="str">
        <f t="shared" si="329"/>
        <v>Completar</v>
      </c>
      <c r="GV90" s="137" t="str">
        <f t="shared" si="330"/>
        <v>Completar</v>
      </c>
      <c r="GW90" s="135"/>
      <c r="GX90" s="136" t="str">
        <f t="shared" si="331"/>
        <v>Completar</v>
      </c>
      <c r="GY90" s="237">
        <f t="shared" si="444"/>
        <v>0</v>
      </c>
      <c r="GZ90" s="238">
        <f t="shared" si="445"/>
        <v>0</v>
      </c>
      <c r="HA90" s="239" t="str">
        <f>IFERROR(IF(GZ90&gt;20*GM90,'Referencia Parámetros'!$D$20,IF(GZ90&gt;10*GM90,'Referencia Parámetros'!$D$21,IF(GZ90&gt;5*GM90,'Referencia Parámetros'!$D$22, IF(GZ90&gt;1,'Referencia Parámetros'!$D$23,"NO APLICA")))),"")</f>
        <v/>
      </c>
      <c r="HB90" s="240" t="str">
        <f t="shared" si="378"/>
        <v/>
      </c>
      <c r="HC90" s="241">
        <f t="shared" si="379"/>
        <v>0</v>
      </c>
      <c r="HD90" s="234">
        <f t="shared" si="446"/>
        <v>0</v>
      </c>
      <c r="HE90" s="234">
        <f t="shared" si="380"/>
        <v>0</v>
      </c>
      <c r="HF90" s="234">
        <f t="shared" si="447"/>
        <v>0</v>
      </c>
      <c r="HG90" s="242">
        <f t="shared" si="448"/>
        <v>0</v>
      </c>
      <c r="HI90" s="234">
        <f t="shared" si="449"/>
        <v>78</v>
      </c>
      <c r="HJ90" s="235" t="str">
        <f t="shared" si="381"/>
        <v/>
      </c>
      <c r="HK90" s="236" t="str">
        <f>IFERROR(+VLOOKUP(HJ90,'Referencia Parámetros'!$A$2:$B$18,2),"")</f>
        <v/>
      </c>
      <c r="HL90" s="1"/>
      <c r="HM90" s="1"/>
      <c r="HN90" s="136" t="str">
        <f t="shared" si="332"/>
        <v>Completar</v>
      </c>
      <c r="HO90" s="134"/>
      <c r="HP90" s="134"/>
      <c r="HQ90" s="134"/>
      <c r="HR90" s="136" t="str">
        <f t="shared" si="333"/>
        <v>Completar</v>
      </c>
      <c r="HS90" s="137" t="str">
        <f t="shared" si="334"/>
        <v>Completar</v>
      </c>
      <c r="HT90" s="137" t="str">
        <f t="shared" si="335"/>
        <v>Completar</v>
      </c>
      <c r="HU90" s="135"/>
      <c r="HV90" s="136" t="str">
        <f t="shared" si="336"/>
        <v>Completar</v>
      </c>
      <c r="HW90" s="237">
        <f t="shared" si="450"/>
        <v>0</v>
      </c>
      <c r="HX90" s="238">
        <f t="shared" si="451"/>
        <v>0</v>
      </c>
      <c r="HY90" s="239" t="str">
        <f>IFERROR(IF(HX90&gt;20*HK90,'Referencia Parámetros'!$D$20,IF(HX90&gt;10*HK90,'Referencia Parámetros'!$D$21,IF(HX90&gt;5*HK90,'Referencia Parámetros'!$D$22, IF(HX90&gt;1,'Referencia Parámetros'!$D$23,"NO APLICA")))),"")</f>
        <v/>
      </c>
      <c r="HZ90" s="240" t="str">
        <f t="shared" si="382"/>
        <v/>
      </c>
      <c r="IA90" s="241">
        <f t="shared" si="383"/>
        <v>0</v>
      </c>
      <c r="IB90" s="234">
        <f t="shared" si="452"/>
        <v>0</v>
      </c>
      <c r="IC90" s="234">
        <f t="shared" si="384"/>
        <v>0</v>
      </c>
      <c r="ID90" s="234">
        <f t="shared" si="453"/>
        <v>0</v>
      </c>
      <c r="IE90" s="242">
        <f t="shared" si="454"/>
        <v>0</v>
      </c>
      <c r="IG90" s="234">
        <f t="shared" si="455"/>
        <v>78</v>
      </c>
      <c r="IH90" s="235" t="str">
        <f t="shared" si="385"/>
        <v/>
      </c>
      <c r="II90" s="236" t="str">
        <f>IFERROR(+VLOOKUP(IH90,'Referencia Parámetros'!$A$2:$B$18,2),"")</f>
        <v/>
      </c>
      <c r="IJ90" s="1"/>
      <c r="IK90" s="1"/>
      <c r="IL90" s="136" t="str">
        <f t="shared" si="337"/>
        <v>Completar</v>
      </c>
      <c r="IM90" s="134"/>
      <c r="IN90" s="134"/>
      <c r="IO90" s="134"/>
      <c r="IP90" s="136" t="str">
        <f t="shared" si="338"/>
        <v>Completar</v>
      </c>
      <c r="IQ90" s="137" t="str">
        <f t="shared" si="339"/>
        <v>Completar</v>
      </c>
      <c r="IR90" s="137" t="str">
        <f t="shared" si="340"/>
        <v>Completar</v>
      </c>
      <c r="IS90" s="135"/>
      <c r="IT90" s="136" t="str">
        <f t="shared" si="341"/>
        <v>Completar</v>
      </c>
      <c r="IU90" s="237">
        <f t="shared" si="456"/>
        <v>0</v>
      </c>
      <c r="IV90" s="238">
        <f t="shared" si="457"/>
        <v>0</v>
      </c>
      <c r="IW90" s="239" t="str">
        <f>IFERROR(IF(IV90&gt;20*II90,'Referencia Parámetros'!$D$20,IF(IV90&gt;10*II90,'Referencia Parámetros'!$D$21,IF(IV90&gt;5*II90,'Referencia Parámetros'!$D$22, IF(IV90&gt;1,'Referencia Parámetros'!$D$23,"NO APLICA")))),"")</f>
        <v/>
      </c>
      <c r="IX90" s="240" t="str">
        <f t="shared" si="386"/>
        <v/>
      </c>
      <c r="IY90" s="241">
        <f t="shared" si="387"/>
        <v>0</v>
      </c>
      <c r="IZ90" s="234">
        <f t="shared" si="458"/>
        <v>0</v>
      </c>
      <c r="JA90" s="234">
        <f t="shared" si="388"/>
        <v>0</v>
      </c>
      <c r="JB90" s="234">
        <f t="shared" si="459"/>
        <v>0</v>
      </c>
      <c r="JC90" s="242">
        <f t="shared" si="460"/>
        <v>0</v>
      </c>
      <c r="JD90" s="198"/>
      <c r="JE90" s="234">
        <f t="shared" si="461"/>
        <v>78</v>
      </c>
      <c r="JF90" s="235" t="str">
        <f t="shared" si="389"/>
        <v/>
      </c>
      <c r="JG90" s="236" t="str">
        <f>IFERROR(+VLOOKUP(JF90,'Referencia Parámetros'!$A$2:$B$18,2),"")</f>
        <v/>
      </c>
      <c r="JH90" s="1"/>
      <c r="JI90" s="1"/>
      <c r="JJ90" s="136" t="str">
        <f t="shared" si="342"/>
        <v>Completar</v>
      </c>
      <c r="JK90" s="134"/>
      <c r="JL90" s="134"/>
      <c r="JM90" s="134"/>
      <c r="JN90" s="136" t="str">
        <f t="shared" si="343"/>
        <v>Completar</v>
      </c>
      <c r="JO90" s="137" t="str">
        <f t="shared" si="344"/>
        <v>Completar</v>
      </c>
      <c r="JP90" s="137" t="str">
        <f t="shared" si="345"/>
        <v>Completar</v>
      </c>
      <c r="JQ90" s="135"/>
      <c r="JR90" s="136" t="str">
        <f t="shared" si="346"/>
        <v>Completar</v>
      </c>
      <c r="JS90" s="237">
        <f t="shared" si="462"/>
        <v>0</v>
      </c>
      <c r="JT90" s="238">
        <f t="shared" si="463"/>
        <v>0</v>
      </c>
      <c r="JU90" s="239" t="str">
        <f>IFERROR(IF(JT90&gt;20*JG90,'Referencia Parámetros'!$D$20,IF(JT90&gt;10*JG90,'Referencia Parámetros'!$D$21,IF(JT90&gt;5*JG90,'Referencia Parámetros'!$D$22, IF(JT90&gt;1,'Referencia Parámetros'!$D$23,"NO APLICA")))),"")</f>
        <v/>
      </c>
      <c r="JV90" s="240" t="str">
        <f t="shared" si="390"/>
        <v/>
      </c>
      <c r="JW90" s="241">
        <f t="shared" si="391"/>
        <v>0</v>
      </c>
      <c r="JX90" s="234">
        <f t="shared" si="464"/>
        <v>0</v>
      </c>
      <c r="JY90" s="234">
        <f t="shared" si="392"/>
        <v>0</v>
      </c>
      <c r="JZ90" s="234">
        <f t="shared" si="465"/>
        <v>0</v>
      </c>
      <c r="KA90" s="242">
        <f t="shared" si="466"/>
        <v>0</v>
      </c>
      <c r="LN90" s="244">
        <v>2</v>
      </c>
    </row>
    <row r="91" spans="1:326" x14ac:dyDescent="0.25">
      <c r="A91" s="234">
        <f t="shared" si="393"/>
        <v>79</v>
      </c>
      <c r="B91" s="235" t="str">
        <f t="shared" si="394"/>
        <v/>
      </c>
      <c r="C91" s="236" t="str">
        <f>+IFERROR(VLOOKUP(B91,'Referencia Parámetros'!$A$2:$B$18,2),"")</f>
        <v/>
      </c>
      <c r="D91" s="1"/>
      <c r="E91" s="1"/>
      <c r="F91" s="136" t="str">
        <f>IFERROR(+VLOOKUP(D91,'Año 2'!JH$13:JJ$112,3,FALSE),"Completar")</f>
        <v>Completar</v>
      </c>
      <c r="G91" s="134"/>
      <c r="H91" s="134"/>
      <c r="I91" s="134"/>
      <c r="J91" s="136" t="str">
        <f>+IFERROR(VLOOKUP(D91,'Año 2'!JH$13:JR$112,7,0),"Completar")</f>
        <v>Completar</v>
      </c>
      <c r="K91" s="137" t="str">
        <f>IFERROR(VLOOKUP(D91,'Año 2'!JH$13:JR$112,8,FALSE),"Completar")</f>
        <v>Completar</v>
      </c>
      <c r="L91" s="137" t="str">
        <f>IFERROR(VLOOKUP(D91,'Año 2'!JH$13:JR$112,9,FALSE),"Completar")</f>
        <v>Completar</v>
      </c>
      <c r="M91" s="135"/>
      <c r="N91" s="136" t="str">
        <f>IFERROR(VLOOKUP(D91,'Año 2'!JH$13:JR$112,11,FALSE),"Completar")</f>
        <v>Completar</v>
      </c>
      <c r="O91" s="237">
        <f t="shared" si="395"/>
        <v>0</v>
      </c>
      <c r="P91" s="238">
        <f t="shared" si="396"/>
        <v>0</v>
      </c>
      <c r="Q91" s="239" t="str">
        <f>IFERROR(IF(P91&gt;20*C91,'Referencia Parámetros'!$D$20,IF(P91&gt;10*C91,'Referencia Parámetros'!$D$21,IF(P91&gt;5*C91,'Referencia Parámetros'!$D$22, IF(P91&gt;1,'Referencia Parámetros'!$D$23,"NO APLICA")))),"")</f>
        <v/>
      </c>
      <c r="R91" s="240" t="str">
        <f t="shared" si="347"/>
        <v/>
      </c>
      <c r="S91" s="241">
        <f t="shared" si="348"/>
        <v>0</v>
      </c>
      <c r="T91" s="234">
        <f t="shared" si="397"/>
        <v>0</v>
      </c>
      <c r="U91" s="234">
        <f t="shared" si="349"/>
        <v>0</v>
      </c>
      <c r="V91" s="234">
        <f t="shared" si="398"/>
        <v>0</v>
      </c>
      <c r="W91" s="242">
        <f t="shared" si="399"/>
        <v>0</v>
      </c>
      <c r="Y91" s="234">
        <f t="shared" si="400"/>
        <v>79</v>
      </c>
      <c r="Z91" s="235" t="str">
        <f t="shared" si="350"/>
        <v/>
      </c>
      <c r="AA91" s="236" t="str">
        <f>IFERROR(+VLOOKUP(Z91,'Referencia Parámetros'!$A$2:$B$18,2),"")</f>
        <v/>
      </c>
      <c r="AB91" s="1"/>
      <c r="AC91" s="1"/>
      <c r="AD91" s="136" t="str">
        <f t="shared" si="292"/>
        <v>Completar</v>
      </c>
      <c r="AE91" s="134"/>
      <c r="AF91" s="134"/>
      <c r="AG91" s="134"/>
      <c r="AH91" s="136" t="str">
        <f t="shared" si="293"/>
        <v>Completar</v>
      </c>
      <c r="AI91" s="137" t="str">
        <f t="shared" si="294"/>
        <v>Completar</v>
      </c>
      <c r="AJ91" s="137" t="str">
        <f t="shared" si="295"/>
        <v>Completar</v>
      </c>
      <c r="AK91" s="135"/>
      <c r="AL91" s="136" t="str">
        <f t="shared" si="296"/>
        <v>Completar</v>
      </c>
      <c r="AM91" s="237">
        <f t="shared" si="401"/>
        <v>0</v>
      </c>
      <c r="AN91" s="238">
        <f t="shared" si="402"/>
        <v>0</v>
      </c>
      <c r="AO91" s="239" t="str">
        <f>IFERROR(IF(AN91&gt;20*AA91,'Referencia Parámetros'!$D$20,IF(AN91&gt;10*AA91,'Referencia Parámetros'!$D$21,IF(AN91&gt;5*AA91,'Referencia Parámetros'!$D$22, IF(AN91&gt;1,'Referencia Parámetros'!$D$23,"NO APLICA")))),"")</f>
        <v/>
      </c>
      <c r="AP91" s="240" t="str">
        <f t="shared" si="351"/>
        <v/>
      </c>
      <c r="AQ91" s="241">
        <f t="shared" si="352"/>
        <v>0</v>
      </c>
      <c r="AR91" s="234">
        <f t="shared" si="403"/>
        <v>0</v>
      </c>
      <c r="AS91" s="234">
        <f t="shared" si="353"/>
        <v>0</v>
      </c>
      <c r="AT91" s="234">
        <f t="shared" si="404"/>
        <v>0</v>
      </c>
      <c r="AU91" s="242">
        <f t="shared" si="405"/>
        <v>0</v>
      </c>
      <c r="AW91" s="234">
        <f t="shared" si="406"/>
        <v>79</v>
      </c>
      <c r="AX91" s="235" t="str">
        <f t="shared" si="354"/>
        <v/>
      </c>
      <c r="AY91" s="236" t="str">
        <f>IFERROR(+VLOOKUP(AX91,'Referencia Parámetros'!$A$2:$B$18,2),"")</f>
        <v/>
      </c>
      <c r="AZ91" s="1"/>
      <c r="BA91" s="1"/>
      <c r="BB91" s="136" t="str">
        <f t="shared" si="297"/>
        <v>Completar</v>
      </c>
      <c r="BC91" s="134"/>
      <c r="BD91" s="134"/>
      <c r="BE91" s="134"/>
      <c r="BF91" s="136" t="str">
        <f t="shared" si="298"/>
        <v>Completar</v>
      </c>
      <c r="BG91" s="137" t="str">
        <f t="shared" si="299"/>
        <v>Completar</v>
      </c>
      <c r="BH91" s="137" t="str">
        <f t="shared" si="300"/>
        <v>Completar</v>
      </c>
      <c r="BI91" s="135"/>
      <c r="BJ91" s="136" t="str">
        <f t="shared" si="301"/>
        <v>Completar</v>
      </c>
      <c r="BK91" s="237">
        <f t="shared" si="407"/>
        <v>0</v>
      </c>
      <c r="BL91" s="238">
        <f t="shared" si="408"/>
        <v>0</v>
      </c>
      <c r="BM91" s="239" t="str">
        <f>IFERROR(IF(BL91&gt;20*AY91,'Referencia Parámetros'!$D$20,IF(BL91&gt;10*AY91,'Referencia Parámetros'!$D$21,IF(BL91&gt;5*AY91,'Referencia Parámetros'!$D$22, IF(BL91&gt;1,'Referencia Parámetros'!$D$23,"NO APLICA")))),"")</f>
        <v/>
      </c>
      <c r="BN91" s="240" t="str">
        <f t="shared" si="355"/>
        <v/>
      </c>
      <c r="BO91" s="241">
        <f t="shared" si="356"/>
        <v>0</v>
      </c>
      <c r="BP91" s="234">
        <f t="shared" si="409"/>
        <v>0</v>
      </c>
      <c r="BQ91" s="234">
        <f t="shared" si="357"/>
        <v>0</v>
      </c>
      <c r="BR91" s="234">
        <f t="shared" si="410"/>
        <v>0</v>
      </c>
      <c r="BS91" s="242">
        <f t="shared" si="411"/>
        <v>0</v>
      </c>
      <c r="BU91" s="234">
        <f t="shared" si="412"/>
        <v>79</v>
      </c>
      <c r="BV91" s="235" t="str">
        <f t="shared" si="358"/>
        <v/>
      </c>
      <c r="BW91" s="236" t="str">
        <f>IFERROR(+VLOOKUP(BV91,'Referencia Parámetros'!$A$2:$B$18,2),"")</f>
        <v/>
      </c>
      <c r="BX91" s="1"/>
      <c r="BY91" s="1"/>
      <c r="BZ91" s="136" t="str">
        <f t="shared" si="302"/>
        <v>Completar</v>
      </c>
      <c r="CA91" s="134"/>
      <c r="CB91" s="134"/>
      <c r="CC91" s="134"/>
      <c r="CD91" s="136" t="str">
        <f t="shared" si="303"/>
        <v>Completar</v>
      </c>
      <c r="CE91" s="137" t="str">
        <f t="shared" si="304"/>
        <v>Completar</v>
      </c>
      <c r="CF91" s="137" t="str">
        <f t="shared" si="305"/>
        <v>Completar</v>
      </c>
      <c r="CG91" s="135"/>
      <c r="CH91" s="136" t="str">
        <f t="shared" si="306"/>
        <v>Completar</v>
      </c>
      <c r="CI91" s="237">
        <f t="shared" si="413"/>
        <v>0</v>
      </c>
      <c r="CJ91" s="238">
        <f t="shared" si="414"/>
        <v>0</v>
      </c>
      <c r="CK91" s="239" t="str">
        <f>IFERROR(IF(CJ91&gt;20*BW91,'Referencia Parámetros'!$D$20,IF(CJ91&gt;10*BW91,'Referencia Parámetros'!$D$21,IF(CJ91&gt;5*BW91,'Referencia Parámetros'!$D$22, IF(CJ91&gt;1,'Referencia Parámetros'!$D$23,"NO APLICA")))),"")</f>
        <v/>
      </c>
      <c r="CL91" s="240" t="str">
        <f t="shared" si="359"/>
        <v/>
      </c>
      <c r="CM91" s="241">
        <f t="shared" si="360"/>
        <v>0</v>
      </c>
      <c r="CN91" s="234">
        <f t="shared" si="415"/>
        <v>0</v>
      </c>
      <c r="CO91" s="234">
        <f t="shared" si="361"/>
        <v>0</v>
      </c>
      <c r="CP91" s="234">
        <f t="shared" si="416"/>
        <v>0</v>
      </c>
      <c r="CQ91" s="242">
        <f t="shared" si="417"/>
        <v>0</v>
      </c>
      <c r="CS91" s="234">
        <f t="shared" si="418"/>
        <v>79</v>
      </c>
      <c r="CT91" s="235" t="str">
        <f t="shared" si="362"/>
        <v/>
      </c>
      <c r="CU91" s="236" t="str">
        <f>IFERROR(+VLOOKUP(CT91,'Referencia Parámetros'!$A$2:$B$18,2),"")</f>
        <v/>
      </c>
      <c r="CV91" s="1"/>
      <c r="CW91" s="1"/>
      <c r="CX91" s="136" t="str">
        <f t="shared" si="307"/>
        <v>Completar</v>
      </c>
      <c r="CY91" s="134"/>
      <c r="CZ91" s="134"/>
      <c r="DA91" s="134"/>
      <c r="DB91" s="136" t="str">
        <f t="shared" si="308"/>
        <v>Completar</v>
      </c>
      <c r="DC91" s="137" t="str">
        <f t="shared" si="309"/>
        <v>Completar</v>
      </c>
      <c r="DD91" s="137" t="str">
        <f t="shared" si="310"/>
        <v>Completar</v>
      </c>
      <c r="DE91" s="135"/>
      <c r="DF91" s="136" t="str">
        <f t="shared" si="311"/>
        <v>Completar</v>
      </c>
      <c r="DG91" s="237">
        <f t="shared" si="419"/>
        <v>0</v>
      </c>
      <c r="DH91" s="238">
        <f t="shared" si="420"/>
        <v>0</v>
      </c>
      <c r="DI91" s="239" t="str">
        <f>IFERROR(IF(DH91&gt;20*CU91,'Referencia Parámetros'!$D$20,IF(DH91&gt;10*CU91,'Referencia Parámetros'!$D$21,IF(DH91&gt;5*CU91,'Referencia Parámetros'!$D$22, IF(DH91&gt;1,'Referencia Parámetros'!$D$23,"NO APLICA")))),"")</f>
        <v/>
      </c>
      <c r="DJ91" s="240" t="str">
        <f t="shared" si="363"/>
        <v/>
      </c>
      <c r="DK91" s="241">
        <f t="shared" si="364"/>
        <v>0</v>
      </c>
      <c r="DL91" s="234">
        <f t="shared" si="421"/>
        <v>0</v>
      </c>
      <c r="DM91" s="234">
        <f t="shared" si="365"/>
        <v>0</v>
      </c>
      <c r="DN91" s="234">
        <f t="shared" si="422"/>
        <v>0</v>
      </c>
      <c r="DO91" s="242">
        <f t="shared" si="423"/>
        <v>0</v>
      </c>
      <c r="DQ91" s="234">
        <f t="shared" si="424"/>
        <v>79</v>
      </c>
      <c r="DR91" s="235" t="str">
        <f t="shared" si="366"/>
        <v/>
      </c>
      <c r="DS91" s="236" t="str">
        <f>IFERROR(+VLOOKUP(DR91,'Referencia Parámetros'!$A$2:$B$18,2),"")</f>
        <v/>
      </c>
      <c r="DT91" s="1"/>
      <c r="DU91" s="1"/>
      <c r="DV91" s="136" t="str">
        <f t="shared" si="312"/>
        <v>Completar</v>
      </c>
      <c r="DW91" s="134"/>
      <c r="DX91" s="134"/>
      <c r="DY91" s="134"/>
      <c r="DZ91" s="136" t="str">
        <f t="shared" si="313"/>
        <v>Completar</v>
      </c>
      <c r="EA91" s="137" t="str">
        <f t="shared" si="314"/>
        <v>Completar</v>
      </c>
      <c r="EB91" s="137" t="str">
        <f t="shared" si="315"/>
        <v>Completar</v>
      </c>
      <c r="EC91" s="135"/>
      <c r="ED91" s="136" t="str">
        <f t="shared" si="316"/>
        <v>Completar</v>
      </c>
      <c r="EE91" s="237">
        <f t="shared" si="425"/>
        <v>0</v>
      </c>
      <c r="EF91" s="238">
        <f t="shared" si="426"/>
        <v>0</v>
      </c>
      <c r="EG91" s="239" t="str">
        <f>IFERROR(IF(EF91&gt;20*DS91,'Referencia Parámetros'!$D$20,IF(EF91&gt;10*DS91,'Referencia Parámetros'!$D$21,IF(EF91&gt;5*DS91,'Referencia Parámetros'!$D$22, IF(EF91&gt;1,'Referencia Parámetros'!$D$23,"NO APLICA")))),"")</f>
        <v/>
      </c>
      <c r="EH91" s="240" t="str">
        <f t="shared" si="367"/>
        <v/>
      </c>
      <c r="EI91" s="241">
        <f t="shared" si="368"/>
        <v>0</v>
      </c>
      <c r="EJ91" s="234">
        <f t="shared" si="427"/>
        <v>0</v>
      </c>
      <c r="EK91" s="234">
        <f t="shared" si="369"/>
        <v>0</v>
      </c>
      <c r="EL91" s="234">
        <f t="shared" si="428"/>
        <v>0</v>
      </c>
      <c r="EM91" s="242">
        <f t="shared" si="429"/>
        <v>0</v>
      </c>
      <c r="EO91" s="234">
        <f t="shared" si="430"/>
        <v>79</v>
      </c>
      <c r="EP91" s="235" t="str">
        <f t="shared" si="370"/>
        <v/>
      </c>
      <c r="EQ91" s="236" t="str">
        <f>IFERROR(+VLOOKUP(EP91,'Referencia Parámetros'!$A$2:$B$18,2),"")</f>
        <v/>
      </c>
      <c r="ER91" s="1"/>
      <c r="ES91" s="1"/>
      <c r="ET91" s="136" t="str">
        <f t="shared" si="317"/>
        <v>Completar</v>
      </c>
      <c r="EU91" s="134"/>
      <c r="EV91" s="134"/>
      <c r="EW91" s="134"/>
      <c r="EX91" s="136" t="str">
        <f t="shared" si="318"/>
        <v>Completar</v>
      </c>
      <c r="EY91" s="137" t="str">
        <f t="shared" si="319"/>
        <v>Completar</v>
      </c>
      <c r="EZ91" s="137" t="str">
        <f t="shared" si="320"/>
        <v>Completar</v>
      </c>
      <c r="FA91" s="135"/>
      <c r="FB91" s="136" t="str">
        <f t="shared" si="321"/>
        <v>Completar</v>
      </c>
      <c r="FC91" s="237">
        <f t="shared" si="431"/>
        <v>0</v>
      </c>
      <c r="FD91" s="238">
        <f t="shared" si="432"/>
        <v>0</v>
      </c>
      <c r="FE91" s="239" t="str">
        <f>IFERROR(IF(FD91&gt;20*EQ91,'Referencia Parámetros'!$D$20,IF(FD91&gt;10*EQ91,'Referencia Parámetros'!$D$21,IF(FD91&gt;5*EQ91,'Referencia Parámetros'!$D$22, IF(FD91&gt;1,'Referencia Parámetros'!$D$23,"NO APLICA")))),"")</f>
        <v/>
      </c>
      <c r="FF91" s="240" t="str">
        <f t="shared" si="371"/>
        <v/>
      </c>
      <c r="FG91" s="241">
        <f t="shared" si="372"/>
        <v>0</v>
      </c>
      <c r="FH91" s="234">
        <f t="shared" si="433"/>
        <v>0</v>
      </c>
      <c r="FI91" s="234">
        <f t="shared" si="373"/>
        <v>0</v>
      </c>
      <c r="FJ91" s="234">
        <f t="shared" si="434"/>
        <v>0</v>
      </c>
      <c r="FK91" s="242">
        <f t="shared" si="435"/>
        <v>0</v>
      </c>
      <c r="FM91" s="234">
        <f t="shared" si="436"/>
        <v>79</v>
      </c>
      <c r="FN91" s="235" t="str">
        <f t="shared" si="374"/>
        <v/>
      </c>
      <c r="FO91" s="236" t="str">
        <f>IFERROR(+VLOOKUP(FN91,'Referencia Parámetros'!$A$2:$B$18,2),"")</f>
        <v/>
      </c>
      <c r="FP91" s="1"/>
      <c r="FQ91" s="1"/>
      <c r="FR91" s="136" t="str">
        <f t="shared" si="322"/>
        <v>Completar</v>
      </c>
      <c r="FS91" s="134"/>
      <c r="FT91" s="134"/>
      <c r="FU91" s="134"/>
      <c r="FV91" s="136" t="str">
        <f t="shared" si="323"/>
        <v>Completar</v>
      </c>
      <c r="FW91" s="137" t="str">
        <f t="shared" si="324"/>
        <v>Completar</v>
      </c>
      <c r="FX91" s="137" t="str">
        <f t="shared" si="325"/>
        <v>Completar</v>
      </c>
      <c r="FY91" s="135"/>
      <c r="FZ91" s="136" t="str">
        <f t="shared" si="326"/>
        <v>Completar</v>
      </c>
      <c r="GA91" s="237">
        <f t="shared" si="437"/>
        <v>0</v>
      </c>
      <c r="GB91" s="238">
        <f t="shared" si="438"/>
        <v>0</v>
      </c>
      <c r="GC91" s="239" t="e">
        <f>IF(GB91&gt;20*FO91,'Referencia Parámetros'!$D$20,IF(GB91&gt;10*FO91,'Referencia Parámetros'!$D$21,IF(GB91&gt;5*FO91,'Referencia Parámetros'!$D$22, IF(GB91&gt;1,'Referencia Parámetros'!$D$23,"NO APLICA"))))</f>
        <v>#VALUE!</v>
      </c>
      <c r="GD91" s="240" t="e">
        <f t="shared" si="439"/>
        <v>#VALUE!</v>
      </c>
      <c r="GE91" s="241">
        <f t="shared" si="375"/>
        <v>0</v>
      </c>
      <c r="GF91" s="234">
        <f t="shared" si="440"/>
        <v>0</v>
      </c>
      <c r="GG91" s="234">
        <f t="shared" si="376"/>
        <v>0</v>
      </c>
      <c r="GH91" s="234">
        <f t="shared" si="441"/>
        <v>0</v>
      </c>
      <c r="GI91" s="242">
        <f t="shared" si="442"/>
        <v>0</v>
      </c>
      <c r="GK91" s="234">
        <f t="shared" si="443"/>
        <v>79</v>
      </c>
      <c r="GL91" s="235" t="str">
        <f t="shared" si="377"/>
        <v/>
      </c>
      <c r="GM91" s="236" t="str">
        <f>IFERROR(+VLOOKUP(GL91,'Referencia Parámetros'!$A$2:$B$18,2),"")</f>
        <v/>
      </c>
      <c r="GN91" s="1"/>
      <c r="GO91" s="1"/>
      <c r="GP91" s="136" t="str">
        <f t="shared" si="327"/>
        <v>Completar</v>
      </c>
      <c r="GQ91" s="134"/>
      <c r="GR91" s="134"/>
      <c r="GS91" s="134"/>
      <c r="GT91" s="136" t="str">
        <f t="shared" si="328"/>
        <v>Completar</v>
      </c>
      <c r="GU91" s="137" t="str">
        <f t="shared" si="329"/>
        <v>Completar</v>
      </c>
      <c r="GV91" s="137" t="str">
        <f t="shared" si="330"/>
        <v>Completar</v>
      </c>
      <c r="GW91" s="135"/>
      <c r="GX91" s="136" t="str">
        <f t="shared" si="331"/>
        <v>Completar</v>
      </c>
      <c r="GY91" s="237">
        <f t="shared" si="444"/>
        <v>0</v>
      </c>
      <c r="GZ91" s="238">
        <f t="shared" si="445"/>
        <v>0</v>
      </c>
      <c r="HA91" s="239" t="str">
        <f>IFERROR(IF(GZ91&gt;20*GM91,'Referencia Parámetros'!$D$20,IF(GZ91&gt;10*GM91,'Referencia Parámetros'!$D$21,IF(GZ91&gt;5*GM91,'Referencia Parámetros'!$D$22, IF(GZ91&gt;1,'Referencia Parámetros'!$D$23,"NO APLICA")))),"")</f>
        <v/>
      </c>
      <c r="HB91" s="240" t="str">
        <f t="shared" si="378"/>
        <v/>
      </c>
      <c r="HC91" s="241">
        <f t="shared" si="379"/>
        <v>0</v>
      </c>
      <c r="HD91" s="234">
        <f t="shared" si="446"/>
        <v>0</v>
      </c>
      <c r="HE91" s="234">
        <f t="shared" si="380"/>
        <v>0</v>
      </c>
      <c r="HF91" s="234">
        <f t="shared" si="447"/>
        <v>0</v>
      </c>
      <c r="HG91" s="242">
        <f t="shared" si="448"/>
        <v>0</v>
      </c>
      <c r="HI91" s="234">
        <f t="shared" si="449"/>
        <v>79</v>
      </c>
      <c r="HJ91" s="235" t="str">
        <f t="shared" si="381"/>
        <v/>
      </c>
      <c r="HK91" s="236" t="str">
        <f>IFERROR(+VLOOKUP(HJ91,'Referencia Parámetros'!$A$2:$B$18,2),"")</f>
        <v/>
      </c>
      <c r="HL91" s="1"/>
      <c r="HM91" s="1"/>
      <c r="HN91" s="136" t="str">
        <f t="shared" si="332"/>
        <v>Completar</v>
      </c>
      <c r="HO91" s="134"/>
      <c r="HP91" s="134"/>
      <c r="HQ91" s="134"/>
      <c r="HR91" s="136" t="str">
        <f t="shared" si="333"/>
        <v>Completar</v>
      </c>
      <c r="HS91" s="137" t="str">
        <f t="shared" si="334"/>
        <v>Completar</v>
      </c>
      <c r="HT91" s="137" t="str">
        <f t="shared" si="335"/>
        <v>Completar</v>
      </c>
      <c r="HU91" s="135"/>
      <c r="HV91" s="136" t="str">
        <f t="shared" si="336"/>
        <v>Completar</v>
      </c>
      <c r="HW91" s="237">
        <f t="shared" si="450"/>
        <v>0</v>
      </c>
      <c r="HX91" s="238">
        <f t="shared" si="451"/>
        <v>0</v>
      </c>
      <c r="HY91" s="239" t="str">
        <f>IFERROR(IF(HX91&gt;20*HK91,'Referencia Parámetros'!$D$20,IF(HX91&gt;10*HK91,'Referencia Parámetros'!$D$21,IF(HX91&gt;5*HK91,'Referencia Parámetros'!$D$22, IF(HX91&gt;1,'Referencia Parámetros'!$D$23,"NO APLICA")))),"")</f>
        <v/>
      </c>
      <c r="HZ91" s="240" t="str">
        <f t="shared" si="382"/>
        <v/>
      </c>
      <c r="IA91" s="241">
        <f t="shared" si="383"/>
        <v>0</v>
      </c>
      <c r="IB91" s="234">
        <f t="shared" si="452"/>
        <v>0</v>
      </c>
      <c r="IC91" s="234">
        <f t="shared" si="384"/>
        <v>0</v>
      </c>
      <c r="ID91" s="234">
        <f t="shared" si="453"/>
        <v>0</v>
      </c>
      <c r="IE91" s="242">
        <f t="shared" si="454"/>
        <v>0</v>
      </c>
      <c r="IG91" s="234">
        <f t="shared" si="455"/>
        <v>79</v>
      </c>
      <c r="IH91" s="235" t="str">
        <f t="shared" si="385"/>
        <v/>
      </c>
      <c r="II91" s="236" t="str">
        <f>IFERROR(+VLOOKUP(IH91,'Referencia Parámetros'!$A$2:$B$18,2),"")</f>
        <v/>
      </c>
      <c r="IJ91" s="1"/>
      <c r="IK91" s="1"/>
      <c r="IL91" s="136" t="str">
        <f t="shared" si="337"/>
        <v>Completar</v>
      </c>
      <c r="IM91" s="134"/>
      <c r="IN91" s="134"/>
      <c r="IO91" s="134"/>
      <c r="IP91" s="136" t="str">
        <f t="shared" si="338"/>
        <v>Completar</v>
      </c>
      <c r="IQ91" s="137" t="str">
        <f t="shared" si="339"/>
        <v>Completar</v>
      </c>
      <c r="IR91" s="137" t="str">
        <f t="shared" si="340"/>
        <v>Completar</v>
      </c>
      <c r="IS91" s="135"/>
      <c r="IT91" s="136" t="str">
        <f t="shared" si="341"/>
        <v>Completar</v>
      </c>
      <c r="IU91" s="237">
        <f t="shared" si="456"/>
        <v>0</v>
      </c>
      <c r="IV91" s="238">
        <f t="shared" si="457"/>
        <v>0</v>
      </c>
      <c r="IW91" s="239" t="str">
        <f>IFERROR(IF(IV91&gt;20*II91,'Referencia Parámetros'!$D$20,IF(IV91&gt;10*II91,'Referencia Parámetros'!$D$21,IF(IV91&gt;5*II91,'Referencia Parámetros'!$D$22, IF(IV91&gt;1,'Referencia Parámetros'!$D$23,"NO APLICA")))),"")</f>
        <v/>
      </c>
      <c r="IX91" s="240" t="str">
        <f t="shared" si="386"/>
        <v/>
      </c>
      <c r="IY91" s="241">
        <f t="shared" si="387"/>
        <v>0</v>
      </c>
      <c r="IZ91" s="234">
        <f t="shared" si="458"/>
        <v>0</v>
      </c>
      <c r="JA91" s="234">
        <f t="shared" si="388"/>
        <v>0</v>
      </c>
      <c r="JB91" s="234">
        <f t="shared" si="459"/>
        <v>0</v>
      </c>
      <c r="JC91" s="242">
        <f t="shared" si="460"/>
        <v>0</v>
      </c>
      <c r="JD91" s="198"/>
      <c r="JE91" s="234">
        <f t="shared" si="461"/>
        <v>79</v>
      </c>
      <c r="JF91" s="235" t="str">
        <f t="shared" si="389"/>
        <v/>
      </c>
      <c r="JG91" s="236" t="str">
        <f>IFERROR(+VLOOKUP(JF91,'Referencia Parámetros'!$A$2:$B$18,2),"")</f>
        <v/>
      </c>
      <c r="JH91" s="1"/>
      <c r="JI91" s="1"/>
      <c r="JJ91" s="136" t="str">
        <f t="shared" si="342"/>
        <v>Completar</v>
      </c>
      <c r="JK91" s="134"/>
      <c r="JL91" s="134"/>
      <c r="JM91" s="134"/>
      <c r="JN91" s="136" t="str">
        <f t="shared" si="343"/>
        <v>Completar</v>
      </c>
      <c r="JO91" s="137" t="str">
        <f t="shared" si="344"/>
        <v>Completar</v>
      </c>
      <c r="JP91" s="137" t="str">
        <f t="shared" si="345"/>
        <v>Completar</v>
      </c>
      <c r="JQ91" s="135"/>
      <c r="JR91" s="136" t="str">
        <f t="shared" si="346"/>
        <v>Completar</v>
      </c>
      <c r="JS91" s="237">
        <f t="shared" si="462"/>
        <v>0</v>
      </c>
      <c r="JT91" s="238">
        <f t="shared" si="463"/>
        <v>0</v>
      </c>
      <c r="JU91" s="239" t="str">
        <f>IFERROR(IF(JT91&gt;20*JG91,'Referencia Parámetros'!$D$20,IF(JT91&gt;10*JG91,'Referencia Parámetros'!$D$21,IF(JT91&gt;5*JG91,'Referencia Parámetros'!$D$22, IF(JT91&gt;1,'Referencia Parámetros'!$D$23,"NO APLICA")))),"")</f>
        <v/>
      </c>
      <c r="JV91" s="240" t="str">
        <f t="shared" si="390"/>
        <v/>
      </c>
      <c r="JW91" s="241">
        <f t="shared" si="391"/>
        <v>0</v>
      </c>
      <c r="JX91" s="234">
        <f t="shared" si="464"/>
        <v>0</v>
      </c>
      <c r="JY91" s="234">
        <f t="shared" si="392"/>
        <v>0</v>
      </c>
      <c r="JZ91" s="234">
        <f t="shared" si="465"/>
        <v>0</v>
      </c>
      <c r="KA91" s="242">
        <f t="shared" si="466"/>
        <v>0</v>
      </c>
      <c r="LN91" s="244">
        <v>2</v>
      </c>
    </row>
    <row r="92" spans="1:326" x14ac:dyDescent="0.25">
      <c r="A92" s="234">
        <f t="shared" si="393"/>
        <v>80</v>
      </c>
      <c r="B92" s="235" t="str">
        <f t="shared" si="394"/>
        <v/>
      </c>
      <c r="C92" s="236" t="str">
        <f>+IFERROR(VLOOKUP(B92,'Referencia Parámetros'!$A$2:$B$18,2),"")</f>
        <v/>
      </c>
      <c r="D92" s="1"/>
      <c r="E92" s="1"/>
      <c r="F92" s="136" t="str">
        <f>IFERROR(+VLOOKUP(D92,'Año 2'!JH$13:JJ$112,3,FALSE),"Completar")</f>
        <v>Completar</v>
      </c>
      <c r="G92" s="134"/>
      <c r="H92" s="134"/>
      <c r="I92" s="134"/>
      <c r="J92" s="136" t="str">
        <f>+IFERROR(VLOOKUP(D92,'Año 2'!JH$13:JR$112,7,0),"Completar")</f>
        <v>Completar</v>
      </c>
      <c r="K92" s="137" t="str">
        <f>IFERROR(VLOOKUP(D92,'Año 2'!JH$13:JR$112,8,FALSE),"Completar")</f>
        <v>Completar</v>
      </c>
      <c r="L92" s="137" t="str">
        <f>IFERROR(VLOOKUP(D92,'Año 2'!JH$13:JR$112,9,FALSE),"Completar")</f>
        <v>Completar</v>
      </c>
      <c r="M92" s="135"/>
      <c r="N92" s="136" t="str">
        <f>IFERROR(VLOOKUP(D92,'Año 2'!JH$13:JR$112,11,FALSE),"Completar")</f>
        <v>Completar</v>
      </c>
      <c r="O92" s="237">
        <f t="shared" si="395"/>
        <v>0</v>
      </c>
      <c r="P92" s="238">
        <f t="shared" si="396"/>
        <v>0</v>
      </c>
      <c r="Q92" s="239" t="str">
        <f>IFERROR(IF(P92&gt;20*C92,'Referencia Parámetros'!$D$20,IF(P92&gt;10*C92,'Referencia Parámetros'!$D$21,IF(P92&gt;5*C92,'Referencia Parámetros'!$D$22, IF(P92&gt;1,'Referencia Parámetros'!$D$23,"NO APLICA")))),"")</f>
        <v/>
      </c>
      <c r="R92" s="240" t="str">
        <f t="shared" si="347"/>
        <v/>
      </c>
      <c r="S92" s="241">
        <f t="shared" si="348"/>
        <v>0</v>
      </c>
      <c r="T92" s="234">
        <f t="shared" si="397"/>
        <v>0</v>
      </c>
      <c r="U92" s="234">
        <f t="shared" si="349"/>
        <v>0</v>
      </c>
      <c r="V92" s="234">
        <f t="shared" si="398"/>
        <v>0</v>
      </c>
      <c r="W92" s="242">
        <f t="shared" si="399"/>
        <v>0</v>
      </c>
      <c r="Y92" s="234">
        <f t="shared" si="400"/>
        <v>80</v>
      </c>
      <c r="Z92" s="235" t="str">
        <f t="shared" si="350"/>
        <v/>
      </c>
      <c r="AA92" s="236" t="str">
        <f>IFERROR(+VLOOKUP(Z92,'Referencia Parámetros'!$A$2:$B$18,2),"")</f>
        <v/>
      </c>
      <c r="AB92" s="1"/>
      <c r="AC92" s="1"/>
      <c r="AD92" s="136" t="str">
        <f t="shared" si="292"/>
        <v>Completar</v>
      </c>
      <c r="AE92" s="134"/>
      <c r="AF92" s="134"/>
      <c r="AG92" s="134"/>
      <c r="AH92" s="136" t="str">
        <f t="shared" si="293"/>
        <v>Completar</v>
      </c>
      <c r="AI92" s="137" t="str">
        <f t="shared" si="294"/>
        <v>Completar</v>
      </c>
      <c r="AJ92" s="137" t="str">
        <f t="shared" si="295"/>
        <v>Completar</v>
      </c>
      <c r="AK92" s="135"/>
      <c r="AL92" s="136" t="str">
        <f t="shared" si="296"/>
        <v>Completar</v>
      </c>
      <c r="AM92" s="237">
        <f t="shared" si="401"/>
        <v>0</v>
      </c>
      <c r="AN92" s="238">
        <f t="shared" si="402"/>
        <v>0</v>
      </c>
      <c r="AO92" s="239" t="str">
        <f>IFERROR(IF(AN92&gt;20*AA92,'Referencia Parámetros'!$D$20,IF(AN92&gt;10*AA92,'Referencia Parámetros'!$D$21,IF(AN92&gt;5*AA92,'Referencia Parámetros'!$D$22, IF(AN92&gt;1,'Referencia Parámetros'!$D$23,"NO APLICA")))),"")</f>
        <v/>
      </c>
      <c r="AP92" s="240" t="str">
        <f t="shared" si="351"/>
        <v/>
      </c>
      <c r="AQ92" s="241">
        <f t="shared" si="352"/>
        <v>0</v>
      </c>
      <c r="AR92" s="234">
        <f t="shared" si="403"/>
        <v>0</v>
      </c>
      <c r="AS92" s="234">
        <f t="shared" si="353"/>
        <v>0</v>
      </c>
      <c r="AT92" s="234">
        <f t="shared" si="404"/>
        <v>0</v>
      </c>
      <c r="AU92" s="242">
        <f t="shared" si="405"/>
        <v>0</v>
      </c>
      <c r="AW92" s="234">
        <f t="shared" si="406"/>
        <v>80</v>
      </c>
      <c r="AX92" s="235" t="str">
        <f t="shared" si="354"/>
        <v/>
      </c>
      <c r="AY92" s="236" t="str">
        <f>IFERROR(+VLOOKUP(AX92,'Referencia Parámetros'!$A$2:$B$18,2),"")</f>
        <v/>
      </c>
      <c r="AZ92" s="1"/>
      <c r="BA92" s="1"/>
      <c r="BB92" s="136" t="str">
        <f t="shared" si="297"/>
        <v>Completar</v>
      </c>
      <c r="BC92" s="134"/>
      <c r="BD92" s="134"/>
      <c r="BE92" s="134"/>
      <c r="BF92" s="136" t="str">
        <f t="shared" si="298"/>
        <v>Completar</v>
      </c>
      <c r="BG92" s="137" t="str">
        <f t="shared" si="299"/>
        <v>Completar</v>
      </c>
      <c r="BH92" s="137" t="str">
        <f t="shared" si="300"/>
        <v>Completar</v>
      </c>
      <c r="BI92" s="135"/>
      <c r="BJ92" s="136" t="str">
        <f t="shared" si="301"/>
        <v>Completar</v>
      </c>
      <c r="BK92" s="237">
        <f t="shared" si="407"/>
        <v>0</v>
      </c>
      <c r="BL92" s="238">
        <f t="shared" si="408"/>
        <v>0</v>
      </c>
      <c r="BM92" s="239" t="str">
        <f>IFERROR(IF(BL92&gt;20*AY92,'Referencia Parámetros'!$D$20,IF(BL92&gt;10*AY92,'Referencia Parámetros'!$D$21,IF(BL92&gt;5*AY92,'Referencia Parámetros'!$D$22, IF(BL92&gt;1,'Referencia Parámetros'!$D$23,"NO APLICA")))),"")</f>
        <v/>
      </c>
      <c r="BN92" s="240" t="str">
        <f t="shared" si="355"/>
        <v/>
      </c>
      <c r="BO92" s="241">
        <f t="shared" si="356"/>
        <v>0</v>
      </c>
      <c r="BP92" s="234">
        <f t="shared" si="409"/>
        <v>0</v>
      </c>
      <c r="BQ92" s="234">
        <f t="shared" si="357"/>
        <v>0</v>
      </c>
      <c r="BR92" s="234">
        <f t="shared" si="410"/>
        <v>0</v>
      </c>
      <c r="BS92" s="242">
        <f t="shared" si="411"/>
        <v>0</v>
      </c>
      <c r="BU92" s="234">
        <f t="shared" si="412"/>
        <v>80</v>
      </c>
      <c r="BV92" s="235" t="str">
        <f t="shared" si="358"/>
        <v/>
      </c>
      <c r="BW92" s="236" t="str">
        <f>IFERROR(+VLOOKUP(BV92,'Referencia Parámetros'!$A$2:$B$18,2),"")</f>
        <v/>
      </c>
      <c r="BX92" s="1"/>
      <c r="BY92" s="1"/>
      <c r="BZ92" s="136" t="str">
        <f t="shared" si="302"/>
        <v>Completar</v>
      </c>
      <c r="CA92" s="134"/>
      <c r="CB92" s="134"/>
      <c r="CC92" s="134"/>
      <c r="CD92" s="136" t="str">
        <f t="shared" si="303"/>
        <v>Completar</v>
      </c>
      <c r="CE92" s="137" t="str">
        <f t="shared" si="304"/>
        <v>Completar</v>
      </c>
      <c r="CF92" s="137" t="str">
        <f t="shared" si="305"/>
        <v>Completar</v>
      </c>
      <c r="CG92" s="135"/>
      <c r="CH92" s="136" t="str">
        <f t="shared" si="306"/>
        <v>Completar</v>
      </c>
      <c r="CI92" s="237">
        <f t="shared" si="413"/>
        <v>0</v>
      </c>
      <c r="CJ92" s="238">
        <f t="shared" si="414"/>
        <v>0</v>
      </c>
      <c r="CK92" s="239" t="str">
        <f>IFERROR(IF(CJ92&gt;20*BW92,'Referencia Parámetros'!$D$20,IF(CJ92&gt;10*BW92,'Referencia Parámetros'!$D$21,IF(CJ92&gt;5*BW92,'Referencia Parámetros'!$D$22, IF(CJ92&gt;1,'Referencia Parámetros'!$D$23,"NO APLICA")))),"")</f>
        <v/>
      </c>
      <c r="CL92" s="240" t="str">
        <f t="shared" si="359"/>
        <v/>
      </c>
      <c r="CM92" s="241">
        <f t="shared" si="360"/>
        <v>0</v>
      </c>
      <c r="CN92" s="234">
        <f t="shared" si="415"/>
        <v>0</v>
      </c>
      <c r="CO92" s="234">
        <f t="shared" si="361"/>
        <v>0</v>
      </c>
      <c r="CP92" s="234">
        <f t="shared" si="416"/>
        <v>0</v>
      </c>
      <c r="CQ92" s="242">
        <f t="shared" si="417"/>
        <v>0</v>
      </c>
      <c r="CS92" s="234">
        <f t="shared" si="418"/>
        <v>80</v>
      </c>
      <c r="CT92" s="235" t="str">
        <f t="shared" si="362"/>
        <v/>
      </c>
      <c r="CU92" s="236" t="str">
        <f>IFERROR(+VLOOKUP(CT92,'Referencia Parámetros'!$A$2:$B$18,2),"")</f>
        <v/>
      </c>
      <c r="CV92" s="1"/>
      <c r="CW92" s="1"/>
      <c r="CX92" s="136" t="str">
        <f t="shared" si="307"/>
        <v>Completar</v>
      </c>
      <c r="CY92" s="134"/>
      <c r="CZ92" s="134"/>
      <c r="DA92" s="134"/>
      <c r="DB92" s="136" t="str">
        <f t="shared" si="308"/>
        <v>Completar</v>
      </c>
      <c r="DC92" s="137" t="str">
        <f t="shared" si="309"/>
        <v>Completar</v>
      </c>
      <c r="DD92" s="137" t="str">
        <f t="shared" si="310"/>
        <v>Completar</v>
      </c>
      <c r="DE92" s="135"/>
      <c r="DF92" s="136" t="str">
        <f t="shared" si="311"/>
        <v>Completar</v>
      </c>
      <c r="DG92" s="237">
        <f t="shared" si="419"/>
        <v>0</v>
      </c>
      <c r="DH92" s="238">
        <f t="shared" si="420"/>
        <v>0</v>
      </c>
      <c r="DI92" s="239" t="str">
        <f>IFERROR(IF(DH92&gt;20*CU92,'Referencia Parámetros'!$D$20,IF(DH92&gt;10*CU92,'Referencia Parámetros'!$D$21,IF(DH92&gt;5*CU92,'Referencia Parámetros'!$D$22, IF(DH92&gt;1,'Referencia Parámetros'!$D$23,"NO APLICA")))),"")</f>
        <v/>
      </c>
      <c r="DJ92" s="240" t="str">
        <f t="shared" si="363"/>
        <v/>
      </c>
      <c r="DK92" s="241">
        <f t="shared" si="364"/>
        <v>0</v>
      </c>
      <c r="DL92" s="234">
        <f t="shared" si="421"/>
        <v>0</v>
      </c>
      <c r="DM92" s="234">
        <f t="shared" si="365"/>
        <v>0</v>
      </c>
      <c r="DN92" s="234">
        <f t="shared" si="422"/>
        <v>0</v>
      </c>
      <c r="DO92" s="242">
        <f t="shared" si="423"/>
        <v>0</v>
      </c>
      <c r="DQ92" s="234">
        <f t="shared" si="424"/>
        <v>80</v>
      </c>
      <c r="DR92" s="235" t="str">
        <f t="shared" si="366"/>
        <v/>
      </c>
      <c r="DS92" s="236" t="str">
        <f>IFERROR(+VLOOKUP(DR92,'Referencia Parámetros'!$A$2:$B$18,2),"")</f>
        <v/>
      </c>
      <c r="DT92" s="1"/>
      <c r="DU92" s="1"/>
      <c r="DV92" s="136" t="str">
        <f t="shared" si="312"/>
        <v>Completar</v>
      </c>
      <c r="DW92" s="134"/>
      <c r="DX92" s="134"/>
      <c r="DY92" s="134"/>
      <c r="DZ92" s="136" t="str">
        <f t="shared" si="313"/>
        <v>Completar</v>
      </c>
      <c r="EA92" s="137" t="str">
        <f t="shared" si="314"/>
        <v>Completar</v>
      </c>
      <c r="EB92" s="137" t="str">
        <f t="shared" si="315"/>
        <v>Completar</v>
      </c>
      <c r="EC92" s="135"/>
      <c r="ED92" s="136" t="str">
        <f t="shared" si="316"/>
        <v>Completar</v>
      </c>
      <c r="EE92" s="237">
        <f t="shared" si="425"/>
        <v>0</v>
      </c>
      <c r="EF92" s="238">
        <f t="shared" si="426"/>
        <v>0</v>
      </c>
      <c r="EG92" s="239" t="str">
        <f>IFERROR(IF(EF92&gt;20*DS92,'Referencia Parámetros'!$D$20,IF(EF92&gt;10*DS92,'Referencia Parámetros'!$D$21,IF(EF92&gt;5*DS92,'Referencia Parámetros'!$D$22, IF(EF92&gt;1,'Referencia Parámetros'!$D$23,"NO APLICA")))),"")</f>
        <v/>
      </c>
      <c r="EH92" s="240" t="str">
        <f t="shared" si="367"/>
        <v/>
      </c>
      <c r="EI92" s="241">
        <f t="shared" si="368"/>
        <v>0</v>
      </c>
      <c r="EJ92" s="234">
        <f t="shared" si="427"/>
        <v>0</v>
      </c>
      <c r="EK92" s="234">
        <f t="shared" si="369"/>
        <v>0</v>
      </c>
      <c r="EL92" s="234">
        <f t="shared" si="428"/>
        <v>0</v>
      </c>
      <c r="EM92" s="242">
        <f t="shared" si="429"/>
        <v>0</v>
      </c>
      <c r="EO92" s="234">
        <f t="shared" si="430"/>
        <v>80</v>
      </c>
      <c r="EP92" s="235" t="str">
        <f t="shared" si="370"/>
        <v/>
      </c>
      <c r="EQ92" s="236" t="str">
        <f>IFERROR(+VLOOKUP(EP92,'Referencia Parámetros'!$A$2:$B$18,2),"")</f>
        <v/>
      </c>
      <c r="ER92" s="1"/>
      <c r="ES92" s="1"/>
      <c r="ET92" s="136" t="str">
        <f t="shared" si="317"/>
        <v>Completar</v>
      </c>
      <c r="EU92" s="134"/>
      <c r="EV92" s="134"/>
      <c r="EW92" s="134"/>
      <c r="EX92" s="136" t="str">
        <f t="shared" si="318"/>
        <v>Completar</v>
      </c>
      <c r="EY92" s="137" t="str">
        <f t="shared" si="319"/>
        <v>Completar</v>
      </c>
      <c r="EZ92" s="137" t="str">
        <f t="shared" si="320"/>
        <v>Completar</v>
      </c>
      <c r="FA92" s="135"/>
      <c r="FB92" s="136" t="str">
        <f t="shared" si="321"/>
        <v>Completar</v>
      </c>
      <c r="FC92" s="237">
        <f t="shared" si="431"/>
        <v>0</v>
      </c>
      <c r="FD92" s="238">
        <f t="shared" si="432"/>
        <v>0</v>
      </c>
      <c r="FE92" s="239" t="str">
        <f>IFERROR(IF(FD92&gt;20*EQ92,'Referencia Parámetros'!$D$20,IF(FD92&gt;10*EQ92,'Referencia Parámetros'!$D$21,IF(FD92&gt;5*EQ92,'Referencia Parámetros'!$D$22, IF(FD92&gt;1,'Referencia Parámetros'!$D$23,"NO APLICA")))),"")</f>
        <v/>
      </c>
      <c r="FF92" s="240" t="str">
        <f t="shared" si="371"/>
        <v/>
      </c>
      <c r="FG92" s="241">
        <f t="shared" si="372"/>
        <v>0</v>
      </c>
      <c r="FH92" s="234">
        <f t="shared" si="433"/>
        <v>0</v>
      </c>
      <c r="FI92" s="234">
        <f t="shared" si="373"/>
        <v>0</v>
      </c>
      <c r="FJ92" s="234">
        <f t="shared" si="434"/>
        <v>0</v>
      </c>
      <c r="FK92" s="242">
        <f t="shared" si="435"/>
        <v>0</v>
      </c>
      <c r="FM92" s="234">
        <f t="shared" si="436"/>
        <v>80</v>
      </c>
      <c r="FN92" s="235" t="str">
        <f t="shared" si="374"/>
        <v/>
      </c>
      <c r="FO92" s="236" t="str">
        <f>IFERROR(+VLOOKUP(FN92,'Referencia Parámetros'!$A$2:$B$18,2),"")</f>
        <v/>
      </c>
      <c r="FP92" s="1"/>
      <c r="FQ92" s="1"/>
      <c r="FR92" s="136" t="str">
        <f t="shared" si="322"/>
        <v>Completar</v>
      </c>
      <c r="FS92" s="134"/>
      <c r="FT92" s="134"/>
      <c r="FU92" s="134"/>
      <c r="FV92" s="136" t="str">
        <f t="shared" si="323"/>
        <v>Completar</v>
      </c>
      <c r="FW92" s="137" t="str">
        <f t="shared" si="324"/>
        <v>Completar</v>
      </c>
      <c r="FX92" s="137" t="str">
        <f t="shared" si="325"/>
        <v>Completar</v>
      </c>
      <c r="FY92" s="135"/>
      <c r="FZ92" s="136" t="str">
        <f t="shared" si="326"/>
        <v>Completar</v>
      </c>
      <c r="GA92" s="237">
        <f t="shared" si="437"/>
        <v>0</v>
      </c>
      <c r="GB92" s="238">
        <f t="shared" si="438"/>
        <v>0</v>
      </c>
      <c r="GC92" s="239" t="e">
        <f>IF(GB92&gt;20*FO92,'Referencia Parámetros'!$D$20,IF(GB92&gt;10*FO92,'Referencia Parámetros'!$D$21,IF(GB92&gt;5*FO92,'Referencia Parámetros'!$D$22, IF(GB92&gt;1,'Referencia Parámetros'!$D$23,"NO APLICA"))))</f>
        <v>#VALUE!</v>
      </c>
      <c r="GD92" s="240" t="e">
        <f t="shared" si="439"/>
        <v>#VALUE!</v>
      </c>
      <c r="GE92" s="241">
        <f t="shared" si="375"/>
        <v>0</v>
      </c>
      <c r="GF92" s="234">
        <f t="shared" si="440"/>
        <v>0</v>
      </c>
      <c r="GG92" s="234">
        <f t="shared" si="376"/>
        <v>0</v>
      </c>
      <c r="GH92" s="234">
        <f t="shared" si="441"/>
        <v>0</v>
      </c>
      <c r="GI92" s="242">
        <f t="shared" si="442"/>
        <v>0</v>
      </c>
      <c r="GK92" s="234">
        <f t="shared" si="443"/>
        <v>80</v>
      </c>
      <c r="GL92" s="235" t="str">
        <f t="shared" si="377"/>
        <v/>
      </c>
      <c r="GM92" s="236" t="str">
        <f>IFERROR(+VLOOKUP(GL92,'Referencia Parámetros'!$A$2:$B$18,2),"")</f>
        <v/>
      </c>
      <c r="GN92" s="1"/>
      <c r="GO92" s="1"/>
      <c r="GP92" s="136" t="str">
        <f t="shared" si="327"/>
        <v>Completar</v>
      </c>
      <c r="GQ92" s="134"/>
      <c r="GR92" s="134"/>
      <c r="GS92" s="134"/>
      <c r="GT92" s="136" t="str">
        <f t="shared" si="328"/>
        <v>Completar</v>
      </c>
      <c r="GU92" s="137" t="str">
        <f t="shared" si="329"/>
        <v>Completar</v>
      </c>
      <c r="GV92" s="137" t="str">
        <f t="shared" si="330"/>
        <v>Completar</v>
      </c>
      <c r="GW92" s="135"/>
      <c r="GX92" s="136" t="str">
        <f t="shared" si="331"/>
        <v>Completar</v>
      </c>
      <c r="GY92" s="237">
        <f t="shared" si="444"/>
        <v>0</v>
      </c>
      <c r="GZ92" s="238">
        <f t="shared" si="445"/>
        <v>0</v>
      </c>
      <c r="HA92" s="239" t="str">
        <f>IFERROR(IF(GZ92&gt;20*GM92,'Referencia Parámetros'!$D$20,IF(GZ92&gt;10*GM92,'Referencia Parámetros'!$D$21,IF(GZ92&gt;5*GM92,'Referencia Parámetros'!$D$22, IF(GZ92&gt;1,'Referencia Parámetros'!$D$23,"NO APLICA")))),"")</f>
        <v/>
      </c>
      <c r="HB92" s="240" t="str">
        <f t="shared" si="378"/>
        <v/>
      </c>
      <c r="HC92" s="241">
        <f t="shared" si="379"/>
        <v>0</v>
      </c>
      <c r="HD92" s="234">
        <f t="shared" si="446"/>
        <v>0</v>
      </c>
      <c r="HE92" s="234">
        <f t="shared" si="380"/>
        <v>0</v>
      </c>
      <c r="HF92" s="234">
        <f t="shared" si="447"/>
        <v>0</v>
      </c>
      <c r="HG92" s="242">
        <f t="shared" si="448"/>
        <v>0</v>
      </c>
      <c r="HI92" s="234">
        <f t="shared" si="449"/>
        <v>80</v>
      </c>
      <c r="HJ92" s="235" t="str">
        <f t="shared" si="381"/>
        <v/>
      </c>
      <c r="HK92" s="236" t="str">
        <f>IFERROR(+VLOOKUP(HJ92,'Referencia Parámetros'!$A$2:$B$18,2),"")</f>
        <v/>
      </c>
      <c r="HL92" s="1"/>
      <c r="HM92" s="1"/>
      <c r="HN92" s="136" t="str">
        <f t="shared" si="332"/>
        <v>Completar</v>
      </c>
      <c r="HO92" s="134"/>
      <c r="HP92" s="134"/>
      <c r="HQ92" s="134"/>
      <c r="HR92" s="136" t="str">
        <f t="shared" si="333"/>
        <v>Completar</v>
      </c>
      <c r="HS92" s="137" t="str">
        <f t="shared" si="334"/>
        <v>Completar</v>
      </c>
      <c r="HT92" s="137" t="str">
        <f t="shared" si="335"/>
        <v>Completar</v>
      </c>
      <c r="HU92" s="135"/>
      <c r="HV92" s="136" t="str">
        <f t="shared" si="336"/>
        <v>Completar</v>
      </c>
      <c r="HW92" s="237">
        <f t="shared" si="450"/>
        <v>0</v>
      </c>
      <c r="HX92" s="238">
        <f t="shared" si="451"/>
        <v>0</v>
      </c>
      <c r="HY92" s="239" t="str">
        <f>IFERROR(IF(HX92&gt;20*HK92,'Referencia Parámetros'!$D$20,IF(HX92&gt;10*HK92,'Referencia Parámetros'!$D$21,IF(HX92&gt;5*HK92,'Referencia Parámetros'!$D$22, IF(HX92&gt;1,'Referencia Parámetros'!$D$23,"NO APLICA")))),"")</f>
        <v/>
      </c>
      <c r="HZ92" s="240" t="str">
        <f t="shared" si="382"/>
        <v/>
      </c>
      <c r="IA92" s="241">
        <f t="shared" si="383"/>
        <v>0</v>
      </c>
      <c r="IB92" s="234">
        <f t="shared" si="452"/>
        <v>0</v>
      </c>
      <c r="IC92" s="234">
        <f t="shared" si="384"/>
        <v>0</v>
      </c>
      <c r="ID92" s="234">
        <f t="shared" si="453"/>
        <v>0</v>
      </c>
      <c r="IE92" s="242">
        <f t="shared" si="454"/>
        <v>0</v>
      </c>
      <c r="IG92" s="234">
        <f t="shared" si="455"/>
        <v>80</v>
      </c>
      <c r="IH92" s="235" t="str">
        <f t="shared" si="385"/>
        <v/>
      </c>
      <c r="II92" s="236" t="str">
        <f>IFERROR(+VLOOKUP(IH92,'Referencia Parámetros'!$A$2:$B$18,2),"")</f>
        <v/>
      </c>
      <c r="IJ92" s="1"/>
      <c r="IK92" s="1"/>
      <c r="IL92" s="136" t="str">
        <f t="shared" si="337"/>
        <v>Completar</v>
      </c>
      <c r="IM92" s="134"/>
      <c r="IN92" s="134"/>
      <c r="IO92" s="134"/>
      <c r="IP92" s="136" t="str">
        <f t="shared" si="338"/>
        <v>Completar</v>
      </c>
      <c r="IQ92" s="137" t="str">
        <f t="shared" si="339"/>
        <v>Completar</v>
      </c>
      <c r="IR92" s="137" t="str">
        <f t="shared" si="340"/>
        <v>Completar</v>
      </c>
      <c r="IS92" s="135"/>
      <c r="IT92" s="136" t="str">
        <f t="shared" si="341"/>
        <v>Completar</v>
      </c>
      <c r="IU92" s="237">
        <f t="shared" si="456"/>
        <v>0</v>
      </c>
      <c r="IV92" s="238">
        <f t="shared" si="457"/>
        <v>0</v>
      </c>
      <c r="IW92" s="239" t="str">
        <f>IFERROR(IF(IV92&gt;20*II92,'Referencia Parámetros'!$D$20,IF(IV92&gt;10*II92,'Referencia Parámetros'!$D$21,IF(IV92&gt;5*II92,'Referencia Parámetros'!$D$22, IF(IV92&gt;1,'Referencia Parámetros'!$D$23,"NO APLICA")))),"")</f>
        <v/>
      </c>
      <c r="IX92" s="240" t="str">
        <f t="shared" si="386"/>
        <v/>
      </c>
      <c r="IY92" s="241">
        <f t="shared" si="387"/>
        <v>0</v>
      </c>
      <c r="IZ92" s="234">
        <f t="shared" si="458"/>
        <v>0</v>
      </c>
      <c r="JA92" s="234">
        <f t="shared" si="388"/>
        <v>0</v>
      </c>
      <c r="JB92" s="234">
        <f t="shared" si="459"/>
        <v>0</v>
      </c>
      <c r="JC92" s="242">
        <f t="shared" si="460"/>
        <v>0</v>
      </c>
      <c r="JD92" s="198"/>
      <c r="JE92" s="234">
        <f t="shared" si="461"/>
        <v>80</v>
      </c>
      <c r="JF92" s="235" t="str">
        <f t="shared" si="389"/>
        <v/>
      </c>
      <c r="JG92" s="236" t="str">
        <f>IFERROR(+VLOOKUP(JF92,'Referencia Parámetros'!$A$2:$B$18,2),"")</f>
        <v/>
      </c>
      <c r="JH92" s="1"/>
      <c r="JI92" s="1"/>
      <c r="JJ92" s="136" t="str">
        <f t="shared" si="342"/>
        <v>Completar</v>
      </c>
      <c r="JK92" s="134"/>
      <c r="JL92" s="134"/>
      <c r="JM92" s="134"/>
      <c r="JN92" s="136" t="str">
        <f t="shared" si="343"/>
        <v>Completar</v>
      </c>
      <c r="JO92" s="137" t="str">
        <f t="shared" si="344"/>
        <v>Completar</v>
      </c>
      <c r="JP92" s="137" t="str">
        <f t="shared" si="345"/>
        <v>Completar</v>
      </c>
      <c r="JQ92" s="135"/>
      <c r="JR92" s="136" t="str">
        <f t="shared" si="346"/>
        <v>Completar</v>
      </c>
      <c r="JS92" s="237">
        <f t="shared" si="462"/>
        <v>0</v>
      </c>
      <c r="JT92" s="238">
        <f t="shared" si="463"/>
        <v>0</v>
      </c>
      <c r="JU92" s="239" t="str">
        <f>IFERROR(IF(JT92&gt;20*JG92,'Referencia Parámetros'!$D$20,IF(JT92&gt;10*JG92,'Referencia Parámetros'!$D$21,IF(JT92&gt;5*JG92,'Referencia Parámetros'!$D$22, IF(JT92&gt;1,'Referencia Parámetros'!$D$23,"NO APLICA")))),"")</f>
        <v/>
      </c>
      <c r="JV92" s="240" t="str">
        <f t="shared" si="390"/>
        <v/>
      </c>
      <c r="JW92" s="241">
        <f t="shared" si="391"/>
        <v>0</v>
      </c>
      <c r="JX92" s="234">
        <f t="shared" si="464"/>
        <v>0</v>
      </c>
      <c r="JY92" s="234">
        <f t="shared" si="392"/>
        <v>0</v>
      </c>
      <c r="JZ92" s="234">
        <f t="shared" si="465"/>
        <v>0</v>
      </c>
      <c r="KA92" s="242">
        <f t="shared" si="466"/>
        <v>0</v>
      </c>
      <c r="LN92" s="244">
        <v>2</v>
      </c>
    </row>
    <row r="93" spans="1:326" x14ac:dyDescent="0.25">
      <c r="A93" s="234">
        <f t="shared" si="393"/>
        <v>81</v>
      </c>
      <c r="B93" s="235" t="str">
        <f t="shared" si="394"/>
        <v/>
      </c>
      <c r="C93" s="236" t="str">
        <f>+IFERROR(VLOOKUP(B93,'Referencia Parámetros'!$A$2:$B$18,2),"")</f>
        <v/>
      </c>
      <c r="D93" s="1"/>
      <c r="E93" s="1"/>
      <c r="F93" s="136" t="str">
        <f>IFERROR(+VLOOKUP(D93,'Año 2'!JH$13:JJ$112,3,FALSE),"Completar")</f>
        <v>Completar</v>
      </c>
      <c r="G93" s="134"/>
      <c r="H93" s="134"/>
      <c r="I93" s="134"/>
      <c r="J93" s="136" t="str">
        <f>+IFERROR(VLOOKUP(D93,'Año 2'!JH$13:JR$112,7,0),"Completar")</f>
        <v>Completar</v>
      </c>
      <c r="K93" s="137" t="str">
        <f>IFERROR(VLOOKUP(D93,'Año 2'!JH$13:JR$112,8,FALSE),"Completar")</f>
        <v>Completar</v>
      </c>
      <c r="L93" s="137" t="str">
        <f>IFERROR(VLOOKUP(D93,'Año 2'!JH$13:JR$112,9,FALSE),"Completar")</f>
        <v>Completar</v>
      </c>
      <c r="M93" s="135"/>
      <c r="N93" s="136" t="str">
        <f>IFERROR(VLOOKUP(D93,'Año 2'!JH$13:JR$112,11,FALSE),"Completar")</f>
        <v>Completar</v>
      </c>
      <c r="O93" s="237">
        <f t="shared" si="395"/>
        <v>0</v>
      </c>
      <c r="P93" s="238">
        <f t="shared" si="396"/>
        <v>0</v>
      </c>
      <c r="Q93" s="239" t="str">
        <f>IFERROR(IF(P93&gt;20*C93,'Referencia Parámetros'!$D$20,IF(P93&gt;10*C93,'Referencia Parámetros'!$D$21,IF(P93&gt;5*C93,'Referencia Parámetros'!$D$22, IF(P93&gt;1,'Referencia Parámetros'!$D$23,"NO APLICA")))),"")</f>
        <v/>
      </c>
      <c r="R93" s="240" t="str">
        <f t="shared" si="347"/>
        <v/>
      </c>
      <c r="S93" s="241">
        <f t="shared" si="348"/>
        <v>0</v>
      </c>
      <c r="T93" s="234">
        <f t="shared" si="397"/>
        <v>0</v>
      </c>
      <c r="U93" s="234">
        <f t="shared" si="349"/>
        <v>0</v>
      </c>
      <c r="V93" s="234">
        <f t="shared" si="398"/>
        <v>0</v>
      </c>
      <c r="W93" s="242">
        <f t="shared" si="399"/>
        <v>0</v>
      </c>
      <c r="Y93" s="234">
        <f t="shared" si="400"/>
        <v>81</v>
      </c>
      <c r="Z93" s="235" t="str">
        <f t="shared" si="350"/>
        <v/>
      </c>
      <c r="AA93" s="236" t="str">
        <f>IFERROR(+VLOOKUP(Z93,'Referencia Parámetros'!$A$2:$B$18,2),"")</f>
        <v/>
      </c>
      <c r="AB93" s="1"/>
      <c r="AC93" s="1"/>
      <c r="AD93" s="136" t="str">
        <f t="shared" si="292"/>
        <v>Completar</v>
      </c>
      <c r="AE93" s="134"/>
      <c r="AF93" s="134"/>
      <c r="AG93" s="134"/>
      <c r="AH93" s="136" t="str">
        <f t="shared" si="293"/>
        <v>Completar</v>
      </c>
      <c r="AI93" s="137" t="str">
        <f t="shared" si="294"/>
        <v>Completar</v>
      </c>
      <c r="AJ93" s="137" t="str">
        <f t="shared" si="295"/>
        <v>Completar</v>
      </c>
      <c r="AK93" s="135"/>
      <c r="AL93" s="136" t="str">
        <f t="shared" si="296"/>
        <v>Completar</v>
      </c>
      <c r="AM93" s="237">
        <f t="shared" si="401"/>
        <v>0</v>
      </c>
      <c r="AN93" s="238">
        <f t="shared" si="402"/>
        <v>0</v>
      </c>
      <c r="AO93" s="239" t="str">
        <f>IFERROR(IF(AN93&gt;20*AA93,'Referencia Parámetros'!$D$20,IF(AN93&gt;10*AA93,'Referencia Parámetros'!$D$21,IF(AN93&gt;5*AA93,'Referencia Parámetros'!$D$22, IF(AN93&gt;1,'Referencia Parámetros'!$D$23,"NO APLICA")))),"")</f>
        <v/>
      </c>
      <c r="AP93" s="240" t="str">
        <f t="shared" si="351"/>
        <v/>
      </c>
      <c r="AQ93" s="241">
        <f t="shared" si="352"/>
        <v>0</v>
      </c>
      <c r="AR93" s="234">
        <f t="shared" si="403"/>
        <v>0</v>
      </c>
      <c r="AS93" s="234">
        <f t="shared" si="353"/>
        <v>0</v>
      </c>
      <c r="AT93" s="234">
        <f t="shared" si="404"/>
        <v>0</v>
      </c>
      <c r="AU93" s="242">
        <f t="shared" si="405"/>
        <v>0</v>
      </c>
      <c r="AW93" s="234">
        <f t="shared" si="406"/>
        <v>81</v>
      </c>
      <c r="AX93" s="235" t="str">
        <f t="shared" si="354"/>
        <v/>
      </c>
      <c r="AY93" s="236" t="str">
        <f>IFERROR(+VLOOKUP(AX93,'Referencia Parámetros'!$A$2:$B$18,2),"")</f>
        <v/>
      </c>
      <c r="AZ93" s="1"/>
      <c r="BA93" s="1"/>
      <c r="BB93" s="136" t="str">
        <f t="shared" si="297"/>
        <v>Completar</v>
      </c>
      <c r="BC93" s="134"/>
      <c r="BD93" s="134"/>
      <c r="BE93" s="134"/>
      <c r="BF93" s="136" t="str">
        <f t="shared" si="298"/>
        <v>Completar</v>
      </c>
      <c r="BG93" s="137" t="str">
        <f t="shared" si="299"/>
        <v>Completar</v>
      </c>
      <c r="BH93" s="137" t="str">
        <f t="shared" si="300"/>
        <v>Completar</v>
      </c>
      <c r="BI93" s="135"/>
      <c r="BJ93" s="136" t="str">
        <f t="shared" si="301"/>
        <v>Completar</v>
      </c>
      <c r="BK93" s="237">
        <f t="shared" si="407"/>
        <v>0</v>
      </c>
      <c r="BL93" s="238">
        <f t="shared" si="408"/>
        <v>0</v>
      </c>
      <c r="BM93" s="239" t="str">
        <f>IFERROR(IF(BL93&gt;20*AY93,'Referencia Parámetros'!$D$20,IF(BL93&gt;10*AY93,'Referencia Parámetros'!$D$21,IF(BL93&gt;5*AY93,'Referencia Parámetros'!$D$22, IF(BL93&gt;1,'Referencia Parámetros'!$D$23,"NO APLICA")))),"")</f>
        <v/>
      </c>
      <c r="BN93" s="240" t="str">
        <f t="shared" si="355"/>
        <v/>
      </c>
      <c r="BO93" s="241">
        <f t="shared" si="356"/>
        <v>0</v>
      </c>
      <c r="BP93" s="234">
        <f t="shared" si="409"/>
        <v>0</v>
      </c>
      <c r="BQ93" s="234">
        <f t="shared" si="357"/>
        <v>0</v>
      </c>
      <c r="BR93" s="234">
        <f t="shared" si="410"/>
        <v>0</v>
      </c>
      <c r="BS93" s="242">
        <f t="shared" si="411"/>
        <v>0</v>
      </c>
      <c r="BU93" s="234">
        <f t="shared" si="412"/>
        <v>81</v>
      </c>
      <c r="BV93" s="235" t="str">
        <f t="shared" si="358"/>
        <v/>
      </c>
      <c r="BW93" s="236" t="str">
        <f>IFERROR(+VLOOKUP(BV93,'Referencia Parámetros'!$A$2:$B$18,2),"")</f>
        <v/>
      </c>
      <c r="BX93" s="1"/>
      <c r="BY93" s="1"/>
      <c r="BZ93" s="136" t="str">
        <f t="shared" si="302"/>
        <v>Completar</v>
      </c>
      <c r="CA93" s="134"/>
      <c r="CB93" s="134"/>
      <c r="CC93" s="134"/>
      <c r="CD93" s="136" t="str">
        <f t="shared" si="303"/>
        <v>Completar</v>
      </c>
      <c r="CE93" s="137" t="str">
        <f t="shared" si="304"/>
        <v>Completar</v>
      </c>
      <c r="CF93" s="137" t="str">
        <f t="shared" si="305"/>
        <v>Completar</v>
      </c>
      <c r="CG93" s="135"/>
      <c r="CH93" s="136" t="str">
        <f t="shared" si="306"/>
        <v>Completar</v>
      </c>
      <c r="CI93" s="237">
        <f t="shared" si="413"/>
        <v>0</v>
      </c>
      <c r="CJ93" s="238">
        <f t="shared" si="414"/>
        <v>0</v>
      </c>
      <c r="CK93" s="239" t="str">
        <f>IFERROR(IF(CJ93&gt;20*BW93,'Referencia Parámetros'!$D$20,IF(CJ93&gt;10*BW93,'Referencia Parámetros'!$D$21,IF(CJ93&gt;5*BW93,'Referencia Parámetros'!$D$22, IF(CJ93&gt;1,'Referencia Parámetros'!$D$23,"NO APLICA")))),"")</f>
        <v/>
      </c>
      <c r="CL93" s="240" t="str">
        <f t="shared" si="359"/>
        <v/>
      </c>
      <c r="CM93" s="241">
        <f t="shared" si="360"/>
        <v>0</v>
      </c>
      <c r="CN93" s="234">
        <f t="shared" si="415"/>
        <v>0</v>
      </c>
      <c r="CO93" s="234">
        <f t="shared" si="361"/>
        <v>0</v>
      </c>
      <c r="CP93" s="234">
        <f t="shared" si="416"/>
        <v>0</v>
      </c>
      <c r="CQ93" s="242">
        <f t="shared" si="417"/>
        <v>0</v>
      </c>
      <c r="CS93" s="234">
        <f t="shared" si="418"/>
        <v>81</v>
      </c>
      <c r="CT93" s="235" t="str">
        <f t="shared" si="362"/>
        <v/>
      </c>
      <c r="CU93" s="236" t="str">
        <f>IFERROR(+VLOOKUP(CT93,'Referencia Parámetros'!$A$2:$B$18,2),"")</f>
        <v/>
      </c>
      <c r="CV93" s="1"/>
      <c r="CW93" s="1"/>
      <c r="CX93" s="136" t="str">
        <f t="shared" si="307"/>
        <v>Completar</v>
      </c>
      <c r="CY93" s="134"/>
      <c r="CZ93" s="134"/>
      <c r="DA93" s="134"/>
      <c r="DB93" s="136" t="str">
        <f t="shared" si="308"/>
        <v>Completar</v>
      </c>
      <c r="DC93" s="137" t="str">
        <f t="shared" si="309"/>
        <v>Completar</v>
      </c>
      <c r="DD93" s="137" t="str">
        <f t="shared" si="310"/>
        <v>Completar</v>
      </c>
      <c r="DE93" s="135"/>
      <c r="DF93" s="136" t="str">
        <f t="shared" si="311"/>
        <v>Completar</v>
      </c>
      <c r="DG93" s="237">
        <f t="shared" si="419"/>
        <v>0</v>
      </c>
      <c r="DH93" s="238">
        <f t="shared" si="420"/>
        <v>0</v>
      </c>
      <c r="DI93" s="239" t="str">
        <f>IFERROR(IF(DH93&gt;20*CU93,'Referencia Parámetros'!$D$20,IF(DH93&gt;10*CU93,'Referencia Parámetros'!$D$21,IF(DH93&gt;5*CU93,'Referencia Parámetros'!$D$22, IF(DH93&gt;1,'Referencia Parámetros'!$D$23,"NO APLICA")))),"")</f>
        <v/>
      </c>
      <c r="DJ93" s="240" t="str">
        <f t="shared" si="363"/>
        <v/>
      </c>
      <c r="DK93" s="241">
        <f t="shared" si="364"/>
        <v>0</v>
      </c>
      <c r="DL93" s="234">
        <f t="shared" si="421"/>
        <v>0</v>
      </c>
      <c r="DM93" s="234">
        <f t="shared" si="365"/>
        <v>0</v>
      </c>
      <c r="DN93" s="234">
        <f t="shared" si="422"/>
        <v>0</v>
      </c>
      <c r="DO93" s="242">
        <f t="shared" si="423"/>
        <v>0</v>
      </c>
      <c r="DQ93" s="234">
        <f t="shared" si="424"/>
        <v>81</v>
      </c>
      <c r="DR93" s="235" t="str">
        <f t="shared" si="366"/>
        <v/>
      </c>
      <c r="DS93" s="236" t="str">
        <f>IFERROR(+VLOOKUP(DR93,'Referencia Parámetros'!$A$2:$B$18,2),"")</f>
        <v/>
      </c>
      <c r="DT93" s="1"/>
      <c r="DU93" s="1"/>
      <c r="DV93" s="136" t="str">
        <f t="shared" si="312"/>
        <v>Completar</v>
      </c>
      <c r="DW93" s="134"/>
      <c r="DX93" s="134"/>
      <c r="DY93" s="134"/>
      <c r="DZ93" s="136" t="str">
        <f t="shared" si="313"/>
        <v>Completar</v>
      </c>
      <c r="EA93" s="137" t="str">
        <f t="shared" si="314"/>
        <v>Completar</v>
      </c>
      <c r="EB93" s="137" t="str">
        <f t="shared" si="315"/>
        <v>Completar</v>
      </c>
      <c r="EC93" s="135"/>
      <c r="ED93" s="136" t="str">
        <f t="shared" si="316"/>
        <v>Completar</v>
      </c>
      <c r="EE93" s="237">
        <f t="shared" si="425"/>
        <v>0</v>
      </c>
      <c r="EF93" s="238">
        <f t="shared" si="426"/>
        <v>0</v>
      </c>
      <c r="EG93" s="239" t="str">
        <f>IFERROR(IF(EF93&gt;20*DS93,'Referencia Parámetros'!$D$20,IF(EF93&gt;10*DS93,'Referencia Parámetros'!$D$21,IF(EF93&gt;5*DS93,'Referencia Parámetros'!$D$22, IF(EF93&gt;1,'Referencia Parámetros'!$D$23,"NO APLICA")))),"")</f>
        <v/>
      </c>
      <c r="EH93" s="240" t="str">
        <f t="shared" si="367"/>
        <v/>
      </c>
      <c r="EI93" s="241">
        <f t="shared" si="368"/>
        <v>0</v>
      </c>
      <c r="EJ93" s="234">
        <f t="shared" si="427"/>
        <v>0</v>
      </c>
      <c r="EK93" s="234">
        <f t="shared" si="369"/>
        <v>0</v>
      </c>
      <c r="EL93" s="234">
        <f t="shared" si="428"/>
        <v>0</v>
      </c>
      <c r="EM93" s="242">
        <f t="shared" si="429"/>
        <v>0</v>
      </c>
      <c r="EO93" s="234">
        <f t="shared" si="430"/>
        <v>81</v>
      </c>
      <c r="EP93" s="235" t="str">
        <f t="shared" si="370"/>
        <v/>
      </c>
      <c r="EQ93" s="236" t="str">
        <f>IFERROR(+VLOOKUP(EP93,'Referencia Parámetros'!$A$2:$B$18,2),"")</f>
        <v/>
      </c>
      <c r="ER93" s="1"/>
      <c r="ES93" s="1"/>
      <c r="ET93" s="136" t="str">
        <f t="shared" si="317"/>
        <v>Completar</v>
      </c>
      <c r="EU93" s="134"/>
      <c r="EV93" s="134"/>
      <c r="EW93" s="134"/>
      <c r="EX93" s="136" t="str">
        <f t="shared" si="318"/>
        <v>Completar</v>
      </c>
      <c r="EY93" s="137" t="str">
        <f t="shared" si="319"/>
        <v>Completar</v>
      </c>
      <c r="EZ93" s="137" t="str">
        <f t="shared" si="320"/>
        <v>Completar</v>
      </c>
      <c r="FA93" s="135"/>
      <c r="FB93" s="136" t="str">
        <f t="shared" si="321"/>
        <v>Completar</v>
      </c>
      <c r="FC93" s="237">
        <f t="shared" si="431"/>
        <v>0</v>
      </c>
      <c r="FD93" s="238">
        <f t="shared" si="432"/>
        <v>0</v>
      </c>
      <c r="FE93" s="239" t="str">
        <f>IFERROR(IF(FD93&gt;20*EQ93,'Referencia Parámetros'!$D$20,IF(FD93&gt;10*EQ93,'Referencia Parámetros'!$D$21,IF(FD93&gt;5*EQ93,'Referencia Parámetros'!$D$22, IF(FD93&gt;1,'Referencia Parámetros'!$D$23,"NO APLICA")))),"")</f>
        <v/>
      </c>
      <c r="FF93" s="240" t="str">
        <f t="shared" si="371"/>
        <v/>
      </c>
      <c r="FG93" s="241">
        <f t="shared" si="372"/>
        <v>0</v>
      </c>
      <c r="FH93" s="234">
        <f t="shared" si="433"/>
        <v>0</v>
      </c>
      <c r="FI93" s="234">
        <f t="shared" si="373"/>
        <v>0</v>
      </c>
      <c r="FJ93" s="234">
        <f t="shared" si="434"/>
        <v>0</v>
      </c>
      <c r="FK93" s="242">
        <f t="shared" si="435"/>
        <v>0</v>
      </c>
      <c r="FM93" s="234">
        <f t="shared" si="436"/>
        <v>81</v>
      </c>
      <c r="FN93" s="235" t="str">
        <f t="shared" si="374"/>
        <v/>
      </c>
      <c r="FO93" s="236" t="str">
        <f>IFERROR(+VLOOKUP(FN93,'Referencia Parámetros'!$A$2:$B$18,2),"")</f>
        <v/>
      </c>
      <c r="FP93" s="1"/>
      <c r="FQ93" s="1"/>
      <c r="FR93" s="136" t="str">
        <f t="shared" si="322"/>
        <v>Completar</v>
      </c>
      <c r="FS93" s="134"/>
      <c r="FT93" s="134"/>
      <c r="FU93" s="134"/>
      <c r="FV93" s="136" t="str">
        <f t="shared" si="323"/>
        <v>Completar</v>
      </c>
      <c r="FW93" s="137" t="str">
        <f t="shared" si="324"/>
        <v>Completar</v>
      </c>
      <c r="FX93" s="137" t="str">
        <f t="shared" si="325"/>
        <v>Completar</v>
      </c>
      <c r="FY93" s="135"/>
      <c r="FZ93" s="136" t="str">
        <f t="shared" si="326"/>
        <v>Completar</v>
      </c>
      <c r="GA93" s="237">
        <f t="shared" si="437"/>
        <v>0</v>
      </c>
      <c r="GB93" s="238">
        <f t="shared" si="438"/>
        <v>0</v>
      </c>
      <c r="GC93" s="239" t="e">
        <f>IF(GB93&gt;20*FO93,'Referencia Parámetros'!$D$20,IF(GB93&gt;10*FO93,'Referencia Parámetros'!$D$21,IF(GB93&gt;5*FO93,'Referencia Parámetros'!$D$22, IF(GB93&gt;1,'Referencia Parámetros'!$D$23,"NO APLICA"))))</f>
        <v>#VALUE!</v>
      </c>
      <c r="GD93" s="240" t="e">
        <f t="shared" si="439"/>
        <v>#VALUE!</v>
      </c>
      <c r="GE93" s="241">
        <f t="shared" si="375"/>
        <v>0</v>
      </c>
      <c r="GF93" s="234">
        <f t="shared" si="440"/>
        <v>0</v>
      </c>
      <c r="GG93" s="234">
        <f t="shared" si="376"/>
        <v>0</v>
      </c>
      <c r="GH93" s="234">
        <f t="shared" si="441"/>
        <v>0</v>
      </c>
      <c r="GI93" s="242">
        <f t="shared" si="442"/>
        <v>0</v>
      </c>
      <c r="GK93" s="234">
        <f t="shared" si="443"/>
        <v>81</v>
      </c>
      <c r="GL93" s="235" t="str">
        <f t="shared" si="377"/>
        <v/>
      </c>
      <c r="GM93" s="236" t="str">
        <f>IFERROR(+VLOOKUP(GL93,'Referencia Parámetros'!$A$2:$B$18,2),"")</f>
        <v/>
      </c>
      <c r="GN93" s="1"/>
      <c r="GO93" s="1"/>
      <c r="GP93" s="136" t="str">
        <f t="shared" si="327"/>
        <v>Completar</v>
      </c>
      <c r="GQ93" s="134"/>
      <c r="GR93" s="134"/>
      <c r="GS93" s="134"/>
      <c r="GT93" s="136" t="str">
        <f t="shared" si="328"/>
        <v>Completar</v>
      </c>
      <c r="GU93" s="137" t="str">
        <f t="shared" si="329"/>
        <v>Completar</v>
      </c>
      <c r="GV93" s="137" t="str">
        <f t="shared" si="330"/>
        <v>Completar</v>
      </c>
      <c r="GW93" s="135"/>
      <c r="GX93" s="136" t="str">
        <f t="shared" si="331"/>
        <v>Completar</v>
      </c>
      <c r="GY93" s="237">
        <f t="shared" si="444"/>
        <v>0</v>
      </c>
      <c r="GZ93" s="238">
        <f t="shared" si="445"/>
        <v>0</v>
      </c>
      <c r="HA93" s="239" t="str">
        <f>IFERROR(IF(GZ93&gt;20*GM93,'Referencia Parámetros'!$D$20,IF(GZ93&gt;10*GM93,'Referencia Parámetros'!$D$21,IF(GZ93&gt;5*GM93,'Referencia Parámetros'!$D$22, IF(GZ93&gt;1,'Referencia Parámetros'!$D$23,"NO APLICA")))),"")</f>
        <v/>
      </c>
      <c r="HB93" s="240" t="str">
        <f t="shared" si="378"/>
        <v/>
      </c>
      <c r="HC93" s="241">
        <f t="shared" si="379"/>
        <v>0</v>
      </c>
      <c r="HD93" s="234">
        <f t="shared" si="446"/>
        <v>0</v>
      </c>
      <c r="HE93" s="234">
        <f t="shared" si="380"/>
        <v>0</v>
      </c>
      <c r="HF93" s="234">
        <f t="shared" si="447"/>
        <v>0</v>
      </c>
      <c r="HG93" s="242">
        <f t="shared" si="448"/>
        <v>0</v>
      </c>
      <c r="HI93" s="234">
        <f t="shared" si="449"/>
        <v>81</v>
      </c>
      <c r="HJ93" s="235" t="str">
        <f t="shared" si="381"/>
        <v/>
      </c>
      <c r="HK93" s="236" t="str">
        <f>IFERROR(+VLOOKUP(HJ93,'Referencia Parámetros'!$A$2:$B$18,2),"")</f>
        <v/>
      </c>
      <c r="HL93" s="1"/>
      <c r="HM93" s="1"/>
      <c r="HN93" s="136" t="str">
        <f t="shared" si="332"/>
        <v>Completar</v>
      </c>
      <c r="HO93" s="134"/>
      <c r="HP93" s="134"/>
      <c r="HQ93" s="134"/>
      <c r="HR93" s="136" t="str">
        <f t="shared" si="333"/>
        <v>Completar</v>
      </c>
      <c r="HS93" s="137" t="str">
        <f t="shared" si="334"/>
        <v>Completar</v>
      </c>
      <c r="HT93" s="137" t="str">
        <f t="shared" si="335"/>
        <v>Completar</v>
      </c>
      <c r="HU93" s="135"/>
      <c r="HV93" s="136" t="str">
        <f t="shared" si="336"/>
        <v>Completar</v>
      </c>
      <c r="HW93" s="237">
        <f t="shared" si="450"/>
        <v>0</v>
      </c>
      <c r="HX93" s="238">
        <f t="shared" si="451"/>
        <v>0</v>
      </c>
      <c r="HY93" s="239" t="str">
        <f>IFERROR(IF(HX93&gt;20*HK93,'Referencia Parámetros'!$D$20,IF(HX93&gt;10*HK93,'Referencia Parámetros'!$D$21,IF(HX93&gt;5*HK93,'Referencia Parámetros'!$D$22, IF(HX93&gt;1,'Referencia Parámetros'!$D$23,"NO APLICA")))),"")</f>
        <v/>
      </c>
      <c r="HZ93" s="240" t="str">
        <f t="shared" si="382"/>
        <v/>
      </c>
      <c r="IA93" s="241">
        <f t="shared" si="383"/>
        <v>0</v>
      </c>
      <c r="IB93" s="234">
        <f t="shared" si="452"/>
        <v>0</v>
      </c>
      <c r="IC93" s="234">
        <f t="shared" si="384"/>
        <v>0</v>
      </c>
      <c r="ID93" s="234">
        <f t="shared" si="453"/>
        <v>0</v>
      </c>
      <c r="IE93" s="242">
        <f t="shared" si="454"/>
        <v>0</v>
      </c>
      <c r="IG93" s="234">
        <f t="shared" si="455"/>
        <v>81</v>
      </c>
      <c r="IH93" s="235" t="str">
        <f t="shared" si="385"/>
        <v/>
      </c>
      <c r="II93" s="236" t="str">
        <f>IFERROR(+VLOOKUP(IH93,'Referencia Parámetros'!$A$2:$B$18,2),"")</f>
        <v/>
      </c>
      <c r="IJ93" s="1"/>
      <c r="IK93" s="1"/>
      <c r="IL93" s="136" t="str">
        <f t="shared" si="337"/>
        <v>Completar</v>
      </c>
      <c r="IM93" s="134"/>
      <c r="IN93" s="134"/>
      <c r="IO93" s="134"/>
      <c r="IP93" s="136" t="str">
        <f t="shared" si="338"/>
        <v>Completar</v>
      </c>
      <c r="IQ93" s="137" t="str">
        <f t="shared" si="339"/>
        <v>Completar</v>
      </c>
      <c r="IR93" s="137" t="str">
        <f t="shared" si="340"/>
        <v>Completar</v>
      </c>
      <c r="IS93" s="135"/>
      <c r="IT93" s="136" t="str">
        <f t="shared" si="341"/>
        <v>Completar</v>
      </c>
      <c r="IU93" s="237">
        <f t="shared" si="456"/>
        <v>0</v>
      </c>
      <c r="IV93" s="238">
        <f t="shared" si="457"/>
        <v>0</v>
      </c>
      <c r="IW93" s="239" t="str">
        <f>IFERROR(IF(IV93&gt;20*II93,'Referencia Parámetros'!$D$20,IF(IV93&gt;10*II93,'Referencia Parámetros'!$D$21,IF(IV93&gt;5*II93,'Referencia Parámetros'!$D$22, IF(IV93&gt;1,'Referencia Parámetros'!$D$23,"NO APLICA")))),"")</f>
        <v/>
      </c>
      <c r="IX93" s="240" t="str">
        <f t="shared" si="386"/>
        <v/>
      </c>
      <c r="IY93" s="241">
        <f t="shared" si="387"/>
        <v>0</v>
      </c>
      <c r="IZ93" s="234">
        <f t="shared" si="458"/>
        <v>0</v>
      </c>
      <c r="JA93" s="234">
        <f t="shared" si="388"/>
        <v>0</v>
      </c>
      <c r="JB93" s="234">
        <f t="shared" si="459"/>
        <v>0</v>
      </c>
      <c r="JC93" s="242">
        <f t="shared" si="460"/>
        <v>0</v>
      </c>
      <c r="JD93" s="198"/>
      <c r="JE93" s="234">
        <f t="shared" si="461"/>
        <v>81</v>
      </c>
      <c r="JF93" s="235" t="str">
        <f t="shared" si="389"/>
        <v/>
      </c>
      <c r="JG93" s="236" t="str">
        <f>IFERROR(+VLOOKUP(JF93,'Referencia Parámetros'!$A$2:$B$18,2),"")</f>
        <v/>
      </c>
      <c r="JH93" s="1"/>
      <c r="JI93" s="1"/>
      <c r="JJ93" s="136" t="str">
        <f t="shared" si="342"/>
        <v>Completar</v>
      </c>
      <c r="JK93" s="134"/>
      <c r="JL93" s="134"/>
      <c r="JM93" s="134"/>
      <c r="JN93" s="136" t="str">
        <f t="shared" si="343"/>
        <v>Completar</v>
      </c>
      <c r="JO93" s="137" t="str">
        <f t="shared" si="344"/>
        <v>Completar</v>
      </c>
      <c r="JP93" s="137" t="str">
        <f t="shared" si="345"/>
        <v>Completar</v>
      </c>
      <c r="JQ93" s="135"/>
      <c r="JR93" s="136" t="str">
        <f t="shared" si="346"/>
        <v>Completar</v>
      </c>
      <c r="JS93" s="237">
        <f t="shared" si="462"/>
        <v>0</v>
      </c>
      <c r="JT93" s="238">
        <f t="shared" si="463"/>
        <v>0</v>
      </c>
      <c r="JU93" s="239" t="str">
        <f>IFERROR(IF(JT93&gt;20*JG93,'Referencia Parámetros'!$D$20,IF(JT93&gt;10*JG93,'Referencia Parámetros'!$D$21,IF(JT93&gt;5*JG93,'Referencia Parámetros'!$D$22, IF(JT93&gt;1,'Referencia Parámetros'!$D$23,"NO APLICA")))),"")</f>
        <v/>
      </c>
      <c r="JV93" s="240" t="str">
        <f t="shared" si="390"/>
        <v/>
      </c>
      <c r="JW93" s="241">
        <f t="shared" si="391"/>
        <v>0</v>
      </c>
      <c r="JX93" s="234">
        <f t="shared" si="464"/>
        <v>0</v>
      </c>
      <c r="JY93" s="234">
        <f t="shared" si="392"/>
        <v>0</v>
      </c>
      <c r="JZ93" s="234">
        <f t="shared" si="465"/>
        <v>0</v>
      </c>
      <c r="KA93" s="242">
        <f t="shared" si="466"/>
        <v>0</v>
      </c>
      <c r="LN93" s="244">
        <v>2</v>
      </c>
    </row>
    <row r="94" spans="1:326" x14ac:dyDescent="0.25">
      <c r="A94" s="234">
        <f t="shared" si="393"/>
        <v>82</v>
      </c>
      <c r="B94" s="235" t="str">
        <f t="shared" si="394"/>
        <v/>
      </c>
      <c r="C94" s="236" t="str">
        <f>+IFERROR(VLOOKUP(B94,'Referencia Parámetros'!$A$2:$B$18,2),"")</f>
        <v/>
      </c>
      <c r="D94" s="1"/>
      <c r="E94" s="1"/>
      <c r="F94" s="136" t="str">
        <f>IFERROR(+VLOOKUP(D94,'Año 2'!JH$13:JJ$112,3,FALSE),"Completar")</f>
        <v>Completar</v>
      </c>
      <c r="G94" s="134"/>
      <c r="H94" s="134"/>
      <c r="I94" s="134"/>
      <c r="J94" s="136" t="str">
        <f>+IFERROR(VLOOKUP(D94,'Año 2'!JH$13:JR$112,7,0),"Completar")</f>
        <v>Completar</v>
      </c>
      <c r="K94" s="137" t="str">
        <f>IFERROR(VLOOKUP(D94,'Año 2'!JH$13:JR$112,8,FALSE),"Completar")</f>
        <v>Completar</v>
      </c>
      <c r="L94" s="137" t="str">
        <f>IFERROR(VLOOKUP(D94,'Año 2'!JH$13:JR$112,9,FALSE),"Completar")</f>
        <v>Completar</v>
      </c>
      <c r="M94" s="135"/>
      <c r="N94" s="136" t="str">
        <f>IFERROR(VLOOKUP(D94,'Año 2'!JH$13:JR$112,11,FALSE),"Completar")</f>
        <v>Completar</v>
      </c>
      <c r="O94" s="237">
        <f t="shared" si="395"/>
        <v>0</v>
      </c>
      <c r="P94" s="238">
        <f t="shared" si="396"/>
        <v>0</v>
      </c>
      <c r="Q94" s="239" t="str">
        <f>IFERROR(IF(P94&gt;20*C94,'Referencia Parámetros'!$D$20,IF(P94&gt;10*C94,'Referencia Parámetros'!$D$21,IF(P94&gt;5*C94,'Referencia Parámetros'!$D$22, IF(P94&gt;1,'Referencia Parámetros'!$D$23,"NO APLICA")))),"")</f>
        <v/>
      </c>
      <c r="R94" s="240" t="str">
        <f t="shared" si="347"/>
        <v/>
      </c>
      <c r="S94" s="241">
        <f t="shared" si="348"/>
        <v>0</v>
      </c>
      <c r="T94" s="234">
        <f t="shared" si="397"/>
        <v>0</v>
      </c>
      <c r="U94" s="234">
        <f t="shared" si="349"/>
        <v>0</v>
      </c>
      <c r="V94" s="234">
        <f t="shared" si="398"/>
        <v>0</v>
      </c>
      <c r="W94" s="242">
        <f t="shared" si="399"/>
        <v>0</v>
      </c>
      <c r="Y94" s="234">
        <f t="shared" si="400"/>
        <v>82</v>
      </c>
      <c r="Z94" s="235" t="str">
        <f t="shared" si="350"/>
        <v/>
      </c>
      <c r="AA94" s="236" t="str">
        <f>IFERROR(+VLOOKUP(Z94,'Referencia Parámetros'!$A$2:$B$18,2),"")</f>
        <v/>
      </c>
      <c r="AB94" s="1"/>
      <c r="AC94" s="1"/>
      <c r="AD94" s="136" t="str">
        <f t="shared" si="292"/>
        <v>Completar</v>
      </c>
      <c r="AE94" s="134"/>
      <c r="AF94" s="134"/>
      <c r="AG94" s="134"/>
      <c r="AH94" s="136" t="str">
        <f t="shared" si="293"/>
        <v>Completar</v>
      </c>
      <c r="AI94" s="137" t="str">
        <f t="shared" si="294"/>
        <v>Completar</v>
      </c>
      <c r="AJ94" s="137" t="str">
        <f t="shared" si="295"/>
        <v>Completar</v>
      </c>
      <c r="AK94" s="135"/>
      <c r="AL94" s="136" t="str">
        <f t="shared" si="296"/>
        <v>Completar</v>
      </c>
      <c r="AM94" s="237">
        <f t="shared" si="401"/>
        <v>0</v>
      </c>
      <c r="AN94" s="238">
        <f t="shared" si="402"/>
        <v>0</v>
      </c>
      <c r="AO94" s="239" t="str">
        <f>IFERROR(IF(AN94&gt;20*AA94,'Referencia Parámetros'!$D$20,IF(AN94&gt;10*AA94,'Referencia Parámetros'!$D$21,IF(AN94&gt;5*AA94,'Referencia Parámetros'!$D$22, IF(AN94&gt;1,'Referencia Parámetros'!$D$23,"NO APLICA")))),"")</f>
        <v/>
      </c>
      <c r="AP94" s="240" t="str">
        <f t="shared" si="351"/>
        <v/>
      </c>
      <c r="AQ94" s="241">
        <f t="shared" si="352"/>
        <v>0</v>
      </c>
      <c r="AR94" s="234">
        <f t="shared" si="403"/>
        <v>0</v>
      </c>
      <c r="AS94" s="234">
        <f t="shared" si="353"/>
        <v>0</v>
      </c>
      <c r="AT94" s="234">
        <f t="shared" si="404"/>
        <v>0</v>
      </c>
      <c r="AU94" s="242">
        <f t="shared" si="405"/>
        <v>0</v>
      </c>
      <c r="AW94" s="234">
        <f t="shared" si="406"/>
        <v>82</v>
      </c>
      <c r="AX94" s="235" t="str">
        <f t="shared" si="354"/>
        <v/>
      </c>
      <c r="AY94" s="236" t="str">
        <f>IFERROR(+VLOOKUP(AX94,'Referencia Parámetros'!$A$2:$B$18,2),"")</f>
        <v/>
      </c>
      <c r="AZ94" s="1"/>
      <c r="BA94" s="1"/>
      <c r="BB94" s="136" t="str">
        <f t="shared" si="297"/>
        <v>Completar</v>
      </c>
      <c r="BC94" s="134"/>
      <c r="BD94" s="134"/>
      <c r="BE94" s="134"/>
      <c r="BF94" s="136" t="str">
        <f t="shared" si="298"/>
        <v>Completar</v>
      </c>
      <c r="BG94" s="137" t="str">
        <f t="shared" si="299"/>
        <v>Completar</v>
      </c>
      <c r="BH94" s="137" t="str">
        <f t="shared" si="300"/>
        <v>Completar</v>
      </c>
      <c r="BI94" s="135"/>
      <c r="BJ94" s="136" t="str">
        <f t="shared" si="301"/>
        <v>Completar</v>
      </c>
      <c r="BK94" s="237">
        <f t="shared" si="407"/>
        <v>0</v>
      </c>
      <c r="BL94" s="238">
        <f t="shared" si="408"/>
        <v>0</v>
      </c>
      <c r="BM94" s="239" t="str">
        <f>IFERROR(IF(BL94&gt;20*AY94,'Referencia Parámetros'!$D$20,IF(BL94&gt;10*AY94,'Referencia Parámetros'!$D$21,IF(BL94&gt;5*AY94,'Referencia Parámetros'!$D$22, IF(BL94&gt;1,'Referencia Parámetros'!$D$23,"NO APLICA")))),"")</f>
        <v/>
      </c>
      <c r="BN94" s="240" t="str">
        <f t="shared" si="355"/>
        <v/>
      </c>
      <c r="BO94" s="241">
        <f t="shared" si="356"/>
        <v>0</v>
      </c>
      <c r="BP94" s="234">
        <f t="shared" si="409"/>
        <v>0</v>
      </c>
      <c r="BQ94" s="234">
        <f t="shared" si="357"/>
        <v>0</v>
      </c>
      <c r="BR94" s="234">
        <f t="shared" si="410"/>
        <v>0</v>
      </c>
      <c r="BS94" s="242">
        <f t="shared" si="411"/>
        <v>0</v>
      </c>
      <c r="BU94" s="234">
        <f t="shared" si="412"/>
        <v>82</v>
      </c>
      <c r="BV94" s="235" t="str">
        <f t="shared" si="358"/>
        <v/>
      </c>
      <c r="BW94" s="236" t="str">
        <f>IFERROR(+VLOOKUP(BV94,'Referencia Parámetros'!$A$2:$B$18,2),"")</f>
        <v/>
      </c>
      <c r="BX94" s="1"/>
      <c r="BY94" s="1"/>
      <c r="BZ94" s="136" t="str">
        <f t="shared" si="302"/>
        <v>Completar</v>
      </c>
      <c r="CA94" s="134"/>
      <c r="CB94" s="134"/>
      <c r="CC94" s="134"/>
      <c r="CD94" s="136" t="str">
        <f t="shared" si="303"/>
        <v>Completar</v>
      </c>
      <c r="CE94" s="137" t="str">
        <f t="shared" si="304"/>
        <v>Completar</v>
      </c>
      <c r="CF94" s="137" t="str">
        <f t="shared" si="305"/>
        <v>Completar</v>
      </c>
      <c r="CG94" s="135"/>
      <c r="CH94" s="136" t="str">
        <f t="shared" si="306"/>
        <v>Completar</v>
      </c>
      <c r="CI94" s="237">
        <f t="shared" si="413"/>
        <v>0</v>
      </c>
      <c r="CJ94" s="238">
        <f t="shared" si="414"/>
        <v>0</v>
      </c>
      <c r="CK94" s="239" t="str">
        <f>IFERROR(IF(CJ94&gt;20*BW94,'Referencia Parámetros'!$D$20,IF(CJ94&gt;10*BW94,'Referencia Parámetros'!$D$21,IF(CJ94&gt;5*BW94,'Referencia Parámetros'!$D$22, IF(CJ94&gt;1,'Referencia Parámetros'!$D$23,"NO APLICA")))),"")</f>
        <v/>
      </c>
      <c r="CL94" s="240" t="str">
        <f t="shared" si="359"/>
        <v/>
      </c>
      <c r="CM94" s="241">
        <f t="shared" si="360"/>
        <v>0</v>
      </c>
      <c r="CN94" s="234">
        <f t="shared" si="415"/>
        <v>0</v>
      </c>
      <c r="CO94" s="234">
        <f t="shared" si="361"/>
        <v>0</v>
      </c>
      <c r="CP94" s="234">
        <f t="shared" si="416"/>
        <v>0</v>
      </c>
      <c r="CQ94" s="242">
        <f t="shared" si="417"/>
        <v>0</v>
      </c>
      <c r="CS94" s="234">
        <f t="shared" si="418"/>
        <v>82</v>
      </c>
      <c r="CT94" s="235" t="str">
        <f t="shared" si="362"/>
        <v/>
      </c>
      <c r="CU94" s="236" t="str">
        <f>IFERROR(+VLOOKUP(CT94,'Referencia Parámetros'!$A$2:$B$18,2),"")</f>
        <v/>
      </c>
      <c r="CV94" s="1"/>
      <c r="CW94" s="1"/>
      <c r="CX94" s="136" t="str">
        <f t="shared" si="307"/>
        <v>Completar</v>
      </c>
      <c r="CY94" s="134"/>
      <c r="CZ94" s="134"/>
      <c r="DA94" s="134"/>
      <c r="DB94" s="136" t="str">
        <f t="shared" si="308"/>
        <v>Completar</v>
      </c>
      <c r="DC94" s="137" t="str">
        <f t="shared" si="309"/>
        <v>Completar</v>
      </c>
      <c r="DD94" s="137" t="str">
        <f t="shared" si="310"/>
        <v>Completar</v>
      </c>
      <c r="DE94" s="135"/>
      <c r="DF94" s="136" t="str">
        <f t="shared" si="311"/>
        <v>Completar</v>
      </c>
      <c r="DG94" s="237">
        <f t="shared" si="419"/>
        <v>0</v>
      </c>
      <c r="DH94" s="238">
        <f t="shared" si="420"/>
        <v>0</v>
      </c>
      <c r="DI94" s="239" t="str">
        <f>IFERROR(IF(DH94&gt;20*CU94,'Referencia Parámetros'!$D$20,IF(DH94&gt;10*CU94,'Referencia Parámetros'!$D$21,IF(DH94&gt;5*CU94,'Referencia Parámetros'!$D$22, IF(DH94&gt;1,'Referencia Parámetros'!$D$23,"NO APLICA")))),"")</f>
        <v/>
      </c>
      <c r="DJ94" s="240" t="str">
        <f t="shared" si="363"/>
        <v/>
      </c>
      <c r="DK94" s="241">
        <f t="shared" si="364"/>
        <v>0</v>
      </c>
      <c r="DL94" s="234">
        <f t="shared" si="421"/>
        <v>0</v>
      </c>
      <c r="DM94" s="234">
        <f t="shared" si="365"/>
        <v>0</v>
      </c>
      <c r="DN94" s="234">
        <f t="shared" si="422"/>
        <v>0</v>
      </c>
      <c r="DO94" s="242">
        <f t="shared" si="423"/>
        <v>0</v>
      </c>
      <c r="DQ94" s="234">
        <f t="shared" si="424"/>
        <v>82</v>
      </c>
      <c r="DR94" s="235" t="str">
        <f t="shared" si="366"/>
        <v/>
      </c>
      <c r="DS94" s="236" t="str">
        <f>IFERROR(+VLOOKUP(DR94,'Referencia Parámetros'!$A$2:$B$18,2),"")</f>
        <v/>
      </c>
      <c r="DT94" s="1"/>
      <c r="DU94" s="1"/>
      <c r="DV94" s="136" t="str">
        <f t="shared" si="312"/>
        <v>Completar</v>
      </c>
      <c r="DW94" s="134"/>
      <c r="DX94" s="134"/>
      <c r="DY94" s="134"/>
      <c r="DZ94" s="136" t="str">
        <f t="shared" si="313"/>
        <v>Completar</v>
      </c>
      <c r="EA94" s="137" t="str">
        <f t="shared" si="314"/>
        <v>Completar</v>
      </c>
      <c r="EB94" s="137" t="str">
        <f t="shared" si="315"/>
        <v>Completar</v>
      </c>
      <c r="EC94" s="135"/>
      <c r="ED94" s="136" t="str">
        <f t="shared" si="316"/>
        <v>Completar</v>
      </c>
      <c r="EE94" s="237">
        <f t="shared" si="425"/>
        <v>0</v>
      </c>
      <c r="EF94" s="238">
        <f t="shared" si="426"/>
        <v>0</v>
      </c>
      <c r="EG94" s="239" t="str">
        <f>IFERROR(IF(EF94&gt;20*DS94,'Referencia Parámetros'!$D$20,IF(EF94&gt;10*DS94,'Referencia Parámetros'!$D$21,IF(EF94&gt;5*DS94,'Referencia Parámetros'!$D$22, IF(EF94&gt;1,'Referencia Parámetros'!$D$23,"NO APLICA")))),"")</f>
        <v/>
      </c>
      <c r="EH94" s="240" t="str">
        <f t="shared" si="367"/>
        <v/>
      </c>
      <c r="EI94" s="241">
        <f t="shared" si="368"/>
        <v>0</v>
      </c>
      <c r="EJ94" s="234">
        <f t="shared" si="427"/>
        <v>0</v>
      </c>
      <c r="EK94" s="234">
        <f t="shared" si="369"/>
        <v>0</v>
      </c>
      <c r="EL94" s="234">
        <f t="shared" si="428"/>
        <v>0</v>
      </c>
      <c r="EM94" s="242">
        <f t="shared" si="429"/>
        <v>0</v>
      </c>
      <c r="EO94" s="234">
        <f t="shared" si="430"/>
        <v>82</v>
      </c>
      <c r="EP94" s="235" t="str">
        <f t="shared" si="370"/>
        <v/>
      </c>
      <c r="EQ94" s="236" t="str">
        <f>IFERROR(+VLOOKUP(EP94,'Referencia Parámetros'!$A$2:$B$18,2),"")</f>
        <v/>
      </c>
      <c r="ER94" s="1"/>
      <c r="ES94" s="1"/>
      <c r="ET94" s="136" t="str">
        <f t="shared" si="317"/>
        <v>Completar</v>
      </c>
      <c r="EU94" s="134"/>
      <c r="EV94" s="134"/>
      <c r="EW94" s="134"/>
      <c r="EX94" s="136" t="str">
        <f t="shared" si="318"/>
        <v>Completar</v>
      </c>
      <c r="EY94" s="137" t="str">
        <f t="shared" si="319"/>
        <v>Completar</v>
      </c>
      <c r="EZ94" s="137" t="str">
        <f t="shared" si="320"/>
        <v>Completar</v>
      </c>
      <c r="FA94" s="135"/>
      <c r="FB94" s="136" t="str">
        <f t="shared" si="321"/>
        <v>Completar</v>
      </c>
      <c r="FC94" s="237">
        <f t="shared" si="431"/>
        <v>0</v>
      </c>
      <c r="FD94" s="238">
        <f t="shared" si="432"/>
        <v>0</v>
      </c>
      <c r="FE94" s="239" t="str">
        <f>IFERROR(IF(FD94&gt;20*EQ94,'Referencia Parámetros'!$D$20,IF(FD94&gt;10*EQ94,'Referencia Parámetros'!$D$21,IF(FD94&gt;5*EQ94,'Referencia Parámetros'!$D$22, IF(FD94&gt;1,'Referencia Parámetros'!$D$23,"NO APLICA")))),"")</f>
        <v/>
      </c>
      <c r="FF94" s="240" t="str">
        <f t="shared" si="371"/>
        <v/>
      </c>
      <c r="FG94" s="241">
        <f t="shared" si="372"/>
        <v>0</v>
      </c>
      <c r="FH94" s="234">
        <f t="shared" si="433"/>
        <v>0</v>
      </c>
      <c r="FI94" s="234">
        <f t="shared" si="373"/>
        <v>0</v>
      </c>
      <c r="FJ94" s="234">
        <f t="shared" si="434"/>
        <v>0</v>
      </c>
      <c r="FK94" s="242">
        <f t="shared" si="435"/>
        <v>0</v>
      </c>
      <c r="FM94" s="234">
        <f t="shared" si="436"/>
        <v>82</v>
      </c>
      <c r="FN94" s="235" t="str">
        <f t="shared" si="374"/>
        <v/>
      </c>
      <c r="FO94" s="236" t="str">
        <f>IFERROR(+VLOOKUP(FN94,'Referencia Parámetros'!$A$2:$B$18,2),"")</f>
        <v/>
      </c>
      <c r="FP94" s="1"/>
      <c r="FQ94" s="1"/>
      <c r="FR94" s="136" t="str">
        <f t="shared" si="322"/>
        <v>Completar</v>
      </c>
      <c r="FS94" s="134"/>
      <c r="FT94" s="134"/>
      <c r="FU94" s="134"/>
      <c r="FV94" s="136" t="str">
        <f t="shared" si="323"/>
        <v>Completar</v>
      </c>
      <c r="FW94" s="137" t="str">
        <f t="shared" si="324"/>
        <v>Completar</v>
      </c>
      <c r="FX94" s="137" t="str">
        <f t="shared" si="325"/>
        <v>Completar</v>
      </c>
      <c r="FY94" s="135"/>
      <c r="FZ94" s="136" t="str">
        <f t="shared" si="326"/>
        <v>Completar</v>
      </c>
      <c r="GA94" s="237">
        <f t="shared" si="437"/>
        <v>0</v>
      </c>
      <c r="GB94" s="238">
        <f t="shared" si="438"/>
        <v>0</v>
      </c>
      <c r="GC94" s="239" t="e">
        <f>IF(GB94&gt;20*FO94,'Referencia Parámetros'!$D$20,IF(GB94&gt;10*FO94,'Referencia Parámetros'!$D$21,IF(GB94&gt;5*FO94,'Referencia Parámetros'!$D$22, IF(GB94&gt;1,'Referencia Parámetros'!$D$23,"NO APLICA"))))</f>
        <v>#VALUE!</v>
      </c>
      <c r="GD94" s="240" t="e">
        <f t="shared" si="439"/>
        <v>#VALUE!</v>
      </c>
      <c r="GE94" s="241">
        <f t="shared" si="375"/>
        <v>0</v>
      </c>
      <c r="GF94" s="234">
        <f t="shared" si="440"/>
        <v>0</v>
      </c>
      <c r="GG94" s="234">
        <f t="shared" si="376"/>
        <v>0</v>
      </c>
      <c r="GH94" s="234">
        <f t="shared" si="441"/>
        <v>0</v>
      </c>
      <c r="GI94" s="242">
        <f t="shared" si="442"/>
        <v>0</v>
      </c>
      <c r="GK94" s="234">
        <f t="shared" si="443"/>
        <v>82</v>
      </c>
      <c r="GL94" s="235" t="str">
        <f t="shared" si="377"/>
        <v/>
      </c>
      <c r="GM94" s="236" t="str">
        <f>IFERROR(+VLOOKUP(GL94,'Referencia Parámetros'!$A$2:$B$18,2),"")</f>
        <v/>
      </c>
      <c r="GN94" s="1"/>
      <c r="GO94" s="1"/>
      <c r="GP94" s="136" t="str">
        <f t="shared" si="327"/>
        <v>Completar</v>
      </c>
      <c r="GQ94" s="134"/>
      <c r="GR94" s="134"/>
      <c r="GS94" s="134"/>
      <c r="GT94" s="136" t="str">
        <f t="shared" si="328"/>
        <v>Completar</v>
      </c>
      <c r="GU94" s="137" t="str">
        <f t="shared" si="329"/>
        <v>Completar</v>
      </c>
      <c r="GV94" s="137" t="str">
        <f t="shared" si="330"/>
        <v>Completar</v>
      </c>
      <c r="GW94" s="135"/>
      <c r="GX94" s="136" t="str">
        <f t="shared" si="331"/>
        <v>Completar</v>
      </c>
      <c r="GY94" s="237">
        <f t="shared" si="444"/>
        <v>0</v>
      </c>
      <c r="GZ94" s="238">
        <f t="shared" si="445"/>
        <v>0</v>
      </c>
      <c r="HA94" s="239" t="str">
        <f>IFERROR(IF(GZ94&gt;20*GM94,'Referencia Parámetros'!$D$20,IF(GZ94&gt;10*GM94,'Referencia Parámetros'!$D$21,IF(GZ94&gt;5*GM94,'Referencia Parámetros'!$D$22, IF(GZ94&gt;1,'Referencia Parámetros'!$D$23,"NO APLICA")))),"")</f>
        <v/>
      </c>
      <c r="HB94" s="240" t="str">
        <f t="shared" si="378"/>
        <v/>
      </c>
      <c r="HC94" s="241">
        <f t="shared" si="379"/>
        <v>0</v>
      </c>
      <c r="HD94" s="234">
        <f t="shared" si="446"/>
        <v>0</v>
      </c>
      <c r="HE94" s="234">
        <f t="shared" si="380"/>
        <v>0</v>
      </c>
      <c r="HF94" s="234">
        <f t="shared" si="447"/>
        <v>0</v>
      </c>
      <c r="HG94" s="242">
        <f t="shared" si="448"/>
        <v>0</v>
      </c>
      <c r="HI94" s="234">
        <f t="shared" si="449"/>
        <v>82</v>
      </c>
      <c r="HJ94" s="235" t="str">
        <f t="shared" si="381"/>
        <v/>
      </c>
      <c r="HK94" s="236" t="str">
        <f>IFERROR(+VLOOKUP(HJ94,'Referencia Parámetros'!$A$2:$B$18,2),"")</f>
        <v/>
      </c>
      <c r="HL94" s="1"/>
      <c r="HM94" s="1"/>
      <c r="HN94" s="136" t="str">
        <f t="shared" si="332"/>
        <v>Completar</v>
      </c>
      <c r="HO94" s="134"/>
      <c r="HP94" s="134"/>
      <c r="HQ94" s="134"/>
      <c r="HR94" s="136" t="str">
        <f t="shared" si="333"/>
        <v>Completar</v>
      </c>
      <c r="HS94" s="137" t="str">
        <f t="shared" si="334"/>
        <v>Completar</v>
      </c>
      <c r="HT94" s="137" t="str">
        <f t="shared" si="335"/>
        <v>Completar</v>
      </c>
      <c r="HU94" s="135"/>
      <c r="HV94" s="136" t="str">
        <f t="shared" si="336"/>
        <v>Completar</v>
      </c>
      <c r="HW94" s="237">
        <f t="shared" si="450"/>
        <v>0</v>
      </c>
      <c r="HX94" s="238">
        <f t="shared" si="451"/>
        <v>0</v>
      </c>
      <c r="HY94" s="239" t="str">
        <f>IFERROR(IF(HX94&gt;20*HK94,'Referencia Parámetros'!$D$20,IF(HX94&gt;10*HK94,'Referencia Parámetros'!$D$21,IF(HX94&gt;5*HK94,'Referencia Parámetros'!$D$22, IF(HX94&gt;1,'Referencia Parámetros'!$D$23,"NO APLICA")))),"")</f>
        <v/>
      </c>
      <c r="HZ94" s="240" t="str">
        <f t="shared" si="382"/>
        <v/>
      </c>
      <c r="IA94" s="241">
        <f t="shared" si="383"/>
        <v>0</v>
      </c>
      <c r="IB94" s="234">
        <f t="shared" si="452"/>
        <v>0</v>
      </c>
      <c r="IC94" s="234">
        <f t="shared" si="384"/>
        <v>0</v>
      </c>
      <c r="ID94" s="234">
        <f t="shared" si="453"/>
        <v>0</v>
      </c>
      <c r="IE94" s="242">
        <f t="shared" si="454"/>
        <v>0</v>
      </c>
      <c r="IG94" s="234">
        <f t="shared" si="455"/>
        <v>82</v>
      </c>
      <c r="IH94" s="235" t="str">
        <f t="shared" si="385"/>
        <v/>
      </c>
      <c r="II94" s="236" t="str">
        <f>IFERROR(+VLOOKUP(IH94,'Referencia Parámetros'!$A$2:$B$18,2),"")</f>
        <v/>
      </c>
      <c r="IJ94" s="1"/>
      <c r="IK94" s="1"/>
      <c r="IL94" s="136" t="str">
        <f t="shared" si="337"/>
        <v>Completar</v>
      </c>
      <c r="IM94" s="134"/>
      <c r="IN94" s="134"/>
      <c r="IO94" s="134"/>
      <c r="IP94" s="136" t="str">
        <f t="shared" si="338"/>
        <v>Completar</v>
      </c>
      <c r="IQ94" s="137" t="str">
        <f t="shared" si="339"/>
        <v>Completar</v>
      </c>
      <c r="IR94" s="137" t="str">
        <f t="shared" si="340"/>
        <v>Completar</v>
      </c>
      <c r="IS94" s="135"/>
      <c r="IT94" s="136" t="str">
        <f t="shared" si="341"/>
        <v>Completar</v>
      </c>
      <c r="IU94" s="237">
        <f t="shared" si="456"/>
        <v>0</v>
      </c>
      <c r="IV94" s="238">
        <f t="shared" si="457"/>
        <v>0</v>
      </c>
      <c r="IW94" s="239" t="str">
        <f>IFERROR(IF(IV94&gt;20*II94,'Referencia Parámetros'!$D$20,IF(IV94&gt;10*II94,'Referencia Parámetros'!$D$21,IF(IV94&gt;5*II94,'Referencia Parámetros'!$D$22, IF(IV94&gt;1,'Referencia Parámetros'!$D$23,"NO APLICA")))),"")</f>
        <v/>
      </c>
      <c r="IX94" s="240" t="str">
        <f t="shared" si="386"/>
        <v/>
      </c>
      <c r="IY94" s="241">
        <f t="shared" si="387"/>
        <v>0</v>
      </c>
      <c r="IZ94" s="234">
        <f t="shared" si="458"/>
        <v>0</v>
      </c>
      <c r="JA94" s="234">
        <f t="shared" si="388"/>
        <v>0</v>
      </c>
      <c r="JB94" s="234">
        <f t="shared" si="459"/>
        <v>0</v>
      </c>
      <c r="JC94" s="242">
        <f t="shared" si="460"/>
        <v>0</v>
      </c>
      <c r="JD94" s="198"/>
      <c r="JE94" s="234">
        <f t="shared" si="461"/>
        <v>82</v>
      </c>
      <c r="JF94" s="235" t="str">
        <f t="shared" si="389"/>
        <v/>
      </c>
      <c r="JG94" s="236" t="str">
        <f>IFERROR(+VLOOKUP(JF94,'Referencia Parámetros'!$A$2:$B$18,2),"")</f>
        <v/>
      </c>
      <c r="JH94" s="1"/>
      <c r="JI94" s="1"/>
      <c r="JJ94" s="136" t="str">
        <f t="shared" si="342"/>
        <v>Completar</v>
      </c>
      <c r="JK94" s="134"/>
      <c r="JL94" s="134"/>
      <c r="JM94" s="134"/>
      <c r="JN94" s="136" t="str">
        <f t="shared" si="343"/>
        <v>Completar</v>
      </c>
      <c r="JO94" s="137" t="str">
        <f t="shared" si="344"/>
        <v>Completar</v>
      </c>
      <c r="JP94" s="137" t="str">
        <f t="shared" si="345"/>
        <v>Completar</v>
      </c>
      <c r="JQ94" s="135"/>
      <c r="JR94" s="136" t="str">
        <f t="shared" si="346"/>
        <v>Completar</v>
      </c>
      <c r="JS94" s="237">
        <f t="shared" si="462"/>
        <v>0</v>
      </c>
      <c r="JT94" s="238">
        <f t="shared" si="463"/>
        <v>0</v>
      </c>
      <c r="JU94" s="239" t="str">
        <f>IFERROR(IF(JT94&gt;20*JG94,'Referencia Parámetros'!$D$20,IF(JT94&gt;10*JG94,'Referencia Parámetros'!$D$21,IF(JT94&gt;5*JG94,'Referencia Parámetros'!$D$22, IF(JT94&gt;1,'Referencia Parámetros'!$D$23,"NO APLICA")))),"")</f>
        <v/>
      </c>
      <c r="JV94" s="240" t="str">
        <f t="shared" si="390"/>
        <v/>
      </c>
      <c r="JW94" s="241">
        <f t="shared" si="391"/>
        <v>0</v>
      </c>
      <c r="JX94" s="234">
        <f t="shared" si="464"/>
        <v>0</v>
      </c>
      <c r="JY94" s="234">
        <f t="shared" si="392"/>
        <v>0</v>
      </c>
      <c r="JZ94" s="234">
        <f t="shared" si="465"/>
        <v>0</v>
      </c>
      <c r="KA94" s="242">
        <f t="shared" si="466"/>
        <v>0</v>
      </c>
      <c r="LN94" s="244">
        <v>2</v>
      </c>
    </row>
    <row r="95" spans="1:326" x14ac:dyDescent="0.25">
      <c r="A95" s="234">
        <f t="shared" si="393"/>
        <v>83</v>
      </c>
      <c r="B95" s="235" t="str">
        <f t="shared" si="394"/>
        <v/>
      </c>
      <c r="C95" s="236" t="str">
        <f>+IFERROR(VLOOKUP(B95,'Referencia Parámetros'!$A$2:$B$18,2),"")</f>
        <v/>
      </c>
      <c r="D95" s="1"/>
      <c r="E95" s="1"/>
      <c r="F95" s="136" t="str">
        <f>IFERROR(+VLOOKUP(D95,'Año 2'!JH$13:JJ$112,3,FALSE),"Completar")</f>
        <v>Completar</v>
      </c>
      <c r="G95" s="134"/>
      <c r="H95" s="134"/>
      <c r="I95" s="134"/>
      <c r="J95" s="136" t="str">
        <f>+IFERROR(VLOOKUP(D95,'Año 2'!JH$13:JR$112,7,0),"Completar")</f>
        <v>Completar</v>
      </c>
      <c r="K95" s="137" t="str">
        <f>IFERROR(VLOOKUP(D95,'Año 2'!JH$13:JR$112,8,FALSE),"Completar")</f>
        <v>Completar</v>
      </c>
      <c r="L95" s="137" t="str">
        <f>IFERROR(VLOOKUP(D95,'Año 2'!JH$13:JR$112,9,FALSE),"Completar")</f>
        <v>Completar</v>
      </c>
      <c r="M95" s="135"/>
      <c r="N95" s="136" t="str">
        <f>IFERROR(VLOOKUP(D95,'Año 2'!JH$13:JR$112,11,FALSE),"Completar")</f>
        <v>Completar</v>
      </c>
      <c r="O95" s="237">
        <f t="shared" si="395"/>
        <v>0</v>
      </c>
      <c r="P95" s="238">
        <f t="shared" si="396"/>
        <v>0</v>
      </c>
      <c r="Q95" s="239" t="str">
        <f>IFERROR(IF(P95&gt;20*C95,'Referencia Parámetros'!$D$20,IF(P95&gt;10*C95,'Referencia Parámetros'!$D$21,IF(P95&gt;5*C95,'Referencia Parámetros'!$D$22, IF(P95&gt;1,'Referencia Parámetros'!$D$23,"NO APLICA")))),"")</f>
        <v/>
      </c>
      <c r="R95" s="240" t="str">
        <f t="shared" si="347"/>
        <v/>
      </c>
      <c r="S95" s="241">
        <f t="shared" si="348"/>
        <v>0</v>
      </c>
      <c r="T95" s="234">
        <f t="shared" si="397"/>
        <v>0</v>
      </c>
      <c r="U95" s="234">
        <f t="shared" si="349"/>
        <v>0</v>
      </c>
      <c r="V95" s="234">
        <f t="shared" si="398"/>
        <v>0</v>
      </c>
      <c r="W95" s="242">
        <f t="shared" si="399"/>
        <v>0</v>
      </c>
      <c r="Y95" s="234">
        <f t="shared" si="400"/>
        <v>83</v>
      </c>
      <c r="Z95" s="235" t="str">
        <f t="shared" si="350"/>
        <v/>
      </c>
      <c r="AA95" s="236" t="str">
        <f>IFERROR(+VLOOKUP(Z95,'Referencia Parámetros'!$A$2:$B$18,2),"")</f>
        <v/>
      </c>
      <c r="AB95" s="1"/>
      <c r="AC95" s="1"/>
      <c r="AD95" s="136" t="str">
        <f t="shared" si="292"/>
        <v>Completar</v>
      </c>
      <c r="AE95" s="134"/>
      <c r="AF95" s="134"/>
      <c r="AG95" s="134"/>
      <c r="AH95" s="136" t="str">
        <f t="shared" si="293"/>
        <v>Completar</v>
      </c>
      <c r="AI95" s="137" t="str">
        <f t="shared" si="294"/>
        <v>Completar</v>
      </c>
      <c r="AJ95" s="137" t="str">
        <f t="shared" si="295"/>
        <v>Completar</v>
      </c>
      <c r="AK95" s="135"/>
      <c r="AL95" s="136" t="str">
        <f t="shared" si="296"/>
        <v>Completar</v>
      </c>
      <c r="AM95" s="237">
        <f t="shared" si="401"/>
        <v>0</v>
      </c>
      <c r="AN95" s="238">
        <f t="shared" si="402"/>
        <v>0</v>
      </c>
      <c r="AO95" s="239" t="str">
        <f>IFERROR(IF(AN95&gt;20*AA95,'Referencia Parámetros'!$D$20,IF(AN95&gt;10*AA95,'Referencia Parámetros'!$D$21,IF(AN95&gt;5*AA95,'Referencia Parámetros'!$D$22, IF(AN95&gt;1,'Referencia Parámetros'!$D$23,"NO APLICA")))),"")</f>
        <v/>
      </c>
      <c r="AP95" s="240" t="str">
        <f t="shared" si="351"/>
        <v/>
      </c>
      <c r="AQ95" s="241">
        <f t="shared" si="352"/>
        <v>0</v>
      </c>
      <c r="AR95" s="234">
        <f t="shared" si="403"/>
        <v>0</v>
      </c>
      <c r="AS95" s="234">
        <f t="shared" si="353"/>
        <v>0</v>
      </c>
      <c r="AT95" s="234">
        <f t="shared" si="404"/>
        <v>0</v>
      </c>
      <c r="AU95" s="242">
        <f t="shared" si="405"/>
        <v>0</v>
      </c>
      <c r="AW95" s="234">
        <f t="shared" si="406"/>
        <v>83</v>
      </c>
      <c r="AX95" s="235" t="str">
        <f t="shared" si="354"/>
        <v/>
      </c>
      <c r="AY95" s="236" t="str">
        <f>IFERROR(+VLOOKUP(AX95,'Referencia Parámetros'!$A$2:$B$18,2),"")</f>
        <v/>
      </c>
      <c r="AZ95" s="1"/>
      <c r="BA95" s="1"/>
      <c r="BB95" s="136" t="str">
        <f t="shared" si="297"/>
        <v>Completar</v>
      </c>
      <c r="BC95" s="134"/>
      <c r="BD95" s="134"/>
      <c r="BE95" s="134"/>
      <c r="BF95" s="136" t="str">
        <f t="shared" si="298"/>
        <v>Completar</v>
      </c>
      <c r="BG95" s="137" t="str">
        <f t="shared" si="299"/>
        <v>Completar</v>
      </c>
      <c r="BH95" s="137" t="str">
        <f t="shared" si="300"/>
        <v>Completar</v>
      </c>
      <c r="BI95" s="135"/>
      <c r="BJ95" s="136" t="str">
        <f t="shared" si="301"/>
        <v>Completar</v>
      </c>
      <c r="BK95" s="237">
        <f t="shared" si="407"/>
        <v>0</v>
      </c>
      <c r="BL95" s="238">
        <f t="shared" si="408"/>
        <v>0</v>
      </c>
      <c r="BM95" s="239" t="str">
        <f>IFERROR(IF(BL95&gt;20*AY95,'Referencia Parámetros'!$D$20,IF(BL95&gt;10*AY95,'Referencia Parámetros'!$D$21,IF(BL95&gt;5*AY95,'Referencia Parámetros'!$D$22, IF(BL95&gt;1,'Referencia Parámetros'!$D$23,"NO APLICA")))),"")</f>
        <v/>
      </c>
      <c r="BN95" s="240" t="str">
        <f t="shared" si="355"/>
        <v/>
      </c>
      <c r="BO95" s="241">
        <f t="shared" si="356"/>
        <v>0</v>
      </c>
      <c r="BP95" s="234">
        <f t="shared" si="409"/>
        <v>0</v>
      </c>
      <c r="BQ95" s="234">
        <f t="shared" si="357"/>
        <v>0</v>
      </c>
      <c r="BR95" s="234">
        <f t="shared" si="410"/>
        <v>0</v>
      </c>
      <c r="BS95" s="242">
        <f t="shared" si="411"/>
        <v>0</v>
      </c>
      <c r="BU95" s="234">
        <f t="shared" si="412"/>
        <v>83</v>
      </c>
      <c r="BV95" s="235" t="str">
        <f t="shared" si="358"/>
        <v/>
      </c>
      <c r="BW95" s="236" t="str">
        <f>IFERROR(+VLOOKUP(BV95,'Referencia Parámetros'!$A$2:$B$18,2),"")</f>
        <v/>
      </c>
      <c r="BX95" s="1"/>
      <c r="BY95" s="1"/>
      <c r="BZ95" s="136" t="str">
        <f t="shared" si="302"/>
        <v>Completar</v>
      </c>
      <c r="CA95" s="134"/>
      <c r="CB95" s="134"/>
      <c r="CC95" s="134"/>
      <c r="CD95" s="136" t="str">
        <f t="shared" si="303"/>
        <v>Completar</v>
      </c>
      <c r="CE95" s="137" t="str">
        <f t="shared" si="304"/>
        <v>Completar</v>
      </c>
      <c r="CF95" s="137" t="str">
        <f t="shared" si="305"/>
        <v>Completar</v>
      </c>
      <c r="CG95" s="135"/>
      <c r="CH95" s="136" t="str">
        <f t="shared" si="306"/>
        <v>Completar</v>
      </c>
      <c r="CI95" s="237">
        <f t="shared" si="413"/>
        <v>0</v>
      </c>
      <c r="CJ95" s="238">
        <f t="shared" si="414"/>
        <v>0</v>
      </c>
      <c r="CK95" s="239" t="str">
        <f>IFERROR(IF(CJ95&gt;20*BW95,'Referencia Parámetros'!$D$20,IF(CJ95&gt;10*BW95,'Referencia Parámetros'!$D$21,IF(CJ95&gt;5*BW95,'Referencia Parámetros'!$D$22, IF(CJ95&gt;1,'Referencia Parámetros'!$D$23,"NO APLICA")))),"")</f>
        <v/>
      </c>
      <c r="CL95" s="240" t="str">
        <f t="shared" si="359"/>
        <v/>
      </c>
      <c r="CM95" s="241">
        <f t="shared" si="360"/>
        <v>0</v>
      </c>
      <c r="CN95" s="234">
        <f t="shared" si="415"/>
        <v>0</v>
      </c>
      <c r="CO95" s="234">
        <f t="shared" si="361"/>
        <v>0</v>
      </c>
      <c r="CP95" s="234">
        <f t="shared" si="416"/>
        <v>0</v>
      </c>
      <c r="CQ95" s="242">
        <f t="shared" si="417"/>
        <v>0</v>
      </c>
      <c r="CS95" s="234">
        <f t="shared" si="418"/>
        <v>83</v>
      </c>
      <c r="CT95" s="235" t="str">
        <f t="shared" si="362"/>
        <v/>
      </c>
      <c r="CU95" s="236" t="str">
        <f>IFERROR(+VLOOKUP(CT95,'Referencia Parámetros'!$A$2:$B$18,2),"")</f>
        <v/>
      </c>
      <c r="CV95" s="1"/>
      <c r="CW95" s="1"/>
      <c r="CX95" s="136" t="str">
        <f t="shared" si="307"/>
        <v>Completar</v>
      </c>
      <c r="CY95" s="134"/>
      <c r="CZ95" s="134"/>
      <c r="DA95" s="134"/>
      <c r="DB95" s="136" t="str">
        <f t="shared" si="308"/>
        <v>Completar</v>
      </c>
      <c r="DC95" s="137" t="str">
        <f t="shared" si="309"/>
        <v>Completar</v>
      </c>
      <c r="DD95" s="137" t="str">
        <f t="shared" si="310"/>
        <v>Completar</v>
      </c>
      <c r="DE95" s="135"/>
      <c r="DF95" s="136" t="str">
        <f t="shared" si="311"/>
        <v>Completar</v>
      </c>
      <c r="DG95" s="237">
        <f t="shared" si="419"/>
        <v>0</v>
      </c>
      <c r="DH95" s="238">
        <f t="shared" si="420"/>
        <v>0</v>
      </c>
      <c r="DI95" s="239" t="str">
        <f>IFERROR(IF(DH95&gt;20*CU95,'Referencia Parámetros'!$D$20,IF(DH95&gt;10*CU95,'Referencia Parámetros'!$D$21,IF(DH95&gt;5*CU95,'Referencia Parámetros'!$D$22, IF(DH95&gt;1,'Referencia Parámetros'!$D$23,"NO APLICA")))),"")</f>
        <v/>
      </c>
      <c r="DJ95" s="240" t="str">
        <f t="shared" si="363"/>
        <v/>
      </c>
      <c r="DK95" s="241">
        <f t="shared" si="364"/>
        <v>0</v>
      </c>
      <c r="DL95" s="234">
        <f t="shared" si="421"/>
        <v>0</v>
      </c>
      <c r="DM95" s="234">
        <f t="shared" si="365"/>
        <v>0</v>
      </c>
      <c r="DN95" s="234">
        <f t="shared" si="422"/>
        <v>0</v>
      </c>
      <c r="DO95" s="242">
        <f t="shared" si="423"/>
        <v>0</v>
      </c>
      <c r="DQ95" s="234">
        <f t="shared" si="424"/>
        <v>83</v>
      </c>
      <c r="DR95" s="235" t="str">
        <f t="shared" si="366"/>
        <v/>
      </c>
      <c r="DS95" s="236" t="str">
        <f>IFERROR(+VLOOKUP(DR95,'Referencia Parámetros'!$A$2:$B$18,2),"")</f>
        <v/>
      </c>
      <c r="DT95" s="1"/>
      <c r="DU95" s="1"/>
      <c r="DV95" s="136" t="str">
        <f t="shared" si="312"/>
        <v>Completar</v>
      </c>
      <c r="DW95" s="134"/>
      <c r="DX95" s="134"/>
      <c r="DY95" s="134"/>
      <c r="DZ95" s="136" t="str">
        <f t="shared" si="313"/>
        <v>Completar</v>
      </c>
      <c r="EA95" s="137" t="str">
        <f t="shared" si="314"/>
        <v>Completar</v>
      </c>
      <c r="EB95" s="137" t="str">
        <f t="shared" si="315"/>
        <v>Completar</v>
      </c>
      <c r="EC95" s="135"/>
      <c r="ED95" s="136" t="str">
        <f t="shared" si="316"/>
        <v>Completar</v>
      </c>
      <c r="EE95" s="237">
        <f t="shared" si="425"/>
        <v>0</v>
      </c>
      <c r="EF95" s="238">
        <f t="shared" si="426"/>
        <v>0</v>
      </c>
      <c r="EG95" s="239" t="str">
        <f>IFERROR(IF(EF95&gt;20*DS95,'Referencia Parámetros'!$D$20,IF(EF95&gt;10*DS95,'Referencia Parámetros'!$D$21,IF(EF95&gt;5*DS95,'Referencia Parámetros'!$D$22, IF(EF95&gt;1,'Referencia Parámetros'!$D$23,"NO APLICA")))),"")</f>
        <v/>
      </c>
      <c r="EH95" s="240" t="str">
        <f t="shared" si="367"/>
        <v/>
      </c>
      <c r="EI95" s="241">
        <f t="shared" si="368"/>
        <v>0</v>
      </c>
      <c r="EJ95" s="234">
        <f t="shared" si="427"/>
        <v>0</v>
      </c>
      <c r="EK95" s="234">
        <f t="shared" si="369"/>
        <v>0</v>
      </c>
      <c r="EL95" s="234">
        <f t="shared" si="428"/>
        <v>0</v>
      </c>
      <c r="EM95" s="242">
        <f t="shared" si="429"/>
        <v>0</v>
      </c>
      <c r="EO95" s="234">
        <f t="shared" si="430"/>
        <v>83</v>
      </c>
      <c r="EP95" s="235" t="str">
        <f t="shared" si="370"/>
        <v/>
      </c>
      <c r="EQ95" s="236" t="str">
        <f>IFERROR(+VLOOKUP(EP95,'Referencia Parámetros'!$A$2:$B$18,2),"")</f>
        <v/>
      </c>
      <c r="ER95" s="1"/>
      <c r="ES95" s="1"/>
      <c r="ET95" s="136" t="str">
        <f t="shared" si="317"/>
        <v>Completar</v>
      </c>
      <c r="EU95" s="134"/>
      <c r="EV95" s="134"/>
      <c r="EW95" s="134"/>
      <c r="EX95" s="136" t="str">
        <f t="shared" si="318"/>
        <v>Completar</v>
      </c>
      <c r="EY95" s="137" t="str">
        <f t="shared" si="319"/>
        <v>Completar</v>
      </c>
      <c r="EZ95" s="137" t="str">
        <f t="shared" si="320"/>
        <v>Completar</v>
      </c>
      <c r="FA95" s="135"/>
      <c r="FB95" s="136" t="str">
        <f t="shared" si="321"/>
        <v>Completar</v>
      </c>
      <c r="FC95" s="237">
        <f t="shared" si="431"/>
        <v>0</v>
      </c>
      <c r="FD95" s="238">
        <f t="shared" si="432"/>
        <v>0</v>
      </c>
      <c r="FE95" s="239" t="str">
        <f>IFERROR(IF(FD95&gt;20*EQ95,'Referencia Parámetros'!$D$20,IF(FD95&gt;10*EQ95,'Referencia Parámetros'!$D$21,IF(FD95&gt;5*EQ95,'Referencia Parámetros'!$D$22, IF(FD95&gt;1,'Referencia Parámetros'!$D$23,"NO APLICA")))),"")</f>
        <v/>
      </c>
      <c r="FF95" s="240" t="str">
        <f t="shared" si="371"/>
        <v/>
      </c>
      <c r="FG95" s="241">
        <f t="shared" si="372"/>
        <v>0</v>
      </c>
      <c r="FH95" s="234">
        <f t="shared" si="433"/>
        <v>0</v>
      </c>
      <c r="FI95" s="234">
        <f t="shared" si="373"/>
        <v>0</v>
      </c>
      <c r="FJ95" s="234">
        <f t="shared" si="434"/>
        <v>0</v>
      </c>
      <c r="FK95" s="242">
        <f t="shared" si="435"/>
        <v>0</v>
      </c>
      <c r="FM95" s="234">
        <f t="shared" si="436"/>
        <v>83</v>
      </c>
      <c r="FN95" s="235" t="str">
        <f t="shared" si="374"/>
        <v/>
      </c>
      <c r="FO95" s="236" t="str">
        <f>IFERROR(+VLOOKUP(FN95,'Referencia Parámetros'!$A$2:$B$18,2),"")</f>
        <v/>
      </c>
      <c r="FP95" s="1"/>
      <c r="FQ95" s="1"/>
      <c r="FR95" s="136" t="str">
        <f t="shared" si="322"/>
        <v>Completar</v>
      </c>
      <c r="FS95" s="134"/>
      <c r="FT95" s="134"/>
      <c r="FU95" s="134"/>
      <c r="FV95" s="136" t="str">
        <f t="shared" si="323"/>
        <v>Completar</v>
      </c>
      <c r="FW95" s="137" t="str">
        <f t="shared" si="324"/>
        <v>Completar</v>
      </c>
      <c r="FX95" s="137" t="str">
        <f t="shared" si="325"/>
        <v>Completar</v>
      </c>
      <c r="FY95" s="135"/>
      <c r="FZ95" s="136" t="str">
        <f t="shared" si="326"/>
        <v>Completar</v>
      </c>
      <c r="GA95" s="237">
        <f t="shared" si="437"/>
        <v>0</v>
      </c>
      <c r="GB95" s="238">
        <f t="shared" si="438"/>
        <v>0</v>
      </c>
      <c r="GC95" s="239" t="e">
        <f>IF(GB95&gt;20*FO95,'Referencia Parámetros'!$D$20,IF(GB95&gt;10*FO95,'Referencia Parámetros'!$D$21,IF(GB95&gt;5*FO95,'Referencia Parámetros'!$D$22, IF(GB95&gt;1,'Referencia Parámetros'!$D$23,"NO APLICA"))))</f>
        <v>#VALUE!</v>
      </c>
      <c r="GD95" s="240" t="e">
        <f t="shared" si="439"/>
        <v>#VALUE!</v>
      </c>
      <c r="GE95" s="241">
        <f t="shared" si="375"/>
        <v>0</v>
      </c>
      <c r="GF95" s="234">
        <f t="shared" si="440"/>
        <v>0</v>
      </c>
      <c r="GG95" s="234">
        <f t="shared" si="376"/>
        <v>0</v>
      </c>
      <c r="GH95" s="234">
        <f t="shared" si="441"/>
        <v>0</v>
      </c>
      <c r="GI95" s="242">
        <f t="shared" si="442"/>
        <v>0</v>
      </c>
      <c r="GK95" s="234">
        <f t="shared" si="443"/>
        <v>83</v>
      </c>
      <c r="GL95" s="235" t="str">
        <f t="shared" si="377"/>
        <v/>
      </c>
      <c r="GM95" s="236" t="str">
        <f>IFERROR(+VLOOKUP(GL95,'Referencia Parámetros'!$A$2:$B$18,2),"")</f>
        <v/>
      </c>
      <c r="GN95" s="1"/>
      <c r="GO95" s="1"/>
      <c r="GP95" s="136" t="str">
        <f t="shared" si="327"/>
        <v>Completar</v>
      </c>
      <c r="GQ95" s="134"/>
      <c r="GR95" s="134"/>
      <c r="GS95" s="134"/>
      <c r="GT95" s="136" t="str">
        <f t="shared" si="328"/>
        <v>Completar</v>
      </c>
      <c r="GU95" s="137" t="str">
        <f t="shared" si="329"/>
        <v>Completar</v>
      </c>
      <c r="GV95" s="137" t="str">
        <f t="shared" si="330"/>
        <v>Completar</v>
      </c>
      <c r="GW95" s="135"/>
      <c r="GX95" s="136" t="str">
        <f t="shared" si="331"/>
        <v>Completar</v>
      </c>
      <c r="GY95" s="237">
        <f t="shared" si="444"/>
        <v>0</v>
      </c>
      <c r="GZ95" s="238">
        <f t="shared" si="445"/>
        <v>0</v>
      </c>
      <c r="HA95" s="239" t="str">
        <f>IFERROR(IF(GZ95&gt;20*GM95,'Referencia Parámetros'!$D$20,IF(GZ95&gt;10*GM95,'Referencia Parámetros'!$D$21,IF(GZ95&gt;5*GM95,'Referencia Parámetros'!$D$22, IF(GZ95&gt;1,'Referencia Parámetros'!$D$23,"NO APLICA")))),"")</f>
        <v/>
      </c>
      <c r="HB95" s="240" t="str">
        <f t="shared" si="378"/>
        <v/>
      </c>
      <c r="HC95" s="241">
        <f t="shared" si="379"/>
        <v>0</v>
      </c>
      <c r="HD95" s="234">
        <f t="shared" si="446"/>
        <v>0</v>
      </c>
      <c r="HE95" s="234">
        <f t="shared" si="380"/>
        <v>0</v>
      </c>
      <c r="HF95" s="234">
        <f t="shared" si="447"/>
        <v>0</v>
      </c>
      <c r="HG95" s="242">
        <f t="shared" si="448"/>
        <v>0</v>
      </c>
      <c r="HI95" s="234">
        <f t="shared" si="449"/>
        <v>83</v>
      </c>
      <c r="HJ95" s="235" t="str">
        <f t="shared" si="381"/>
        <v/>
      </c>
      <c r="HK95" s="236" t="str">
        <f>IFERROR(+VLOOKUP(HJ95,'Referencia Parámetros'!$A$2:$B$18,2),"")</f>
        <v/>
      </c>
      <c r="HL95" s="1"/>
      <c r="HM95" s="1"/>
      <c r="HN95" s="136" t="str">
        <f t="shared" si="332"/>
        <v>Completar</v>
      </c>
      <c r="HO95" s="134"/>
      <c r="HP95" s="134"/>
      <c r="HQ95" s="134"/>
      <c r="HR95" s="136" t="str">
        <f t="shared" si="333"/>
        <v>Completar</v>
      </c>
      <c r="HS95" s="137" t="str">
        <f t="shared" si="334"/>
        <v>Completar</v>
      </c>
      <c r="HT95" s="137" t="str">
        <f t="shared" si="335"/>
        <v>Completar</v>
      </c>
      <c r="HU95" s="135"/>
      <c r="HV95" s="136" t="str">
        <f t="shared" si="336"/>
        <v>Completar</v>
      </c>
      <c r="HW95" s="237">
        <f t="shared" si="450"/>
        <v>0</v>
      </c>
      <c r="HX95" s="238">
        <f t="shared" si="451"/>
        <v>0</v>
      </c>
      <c r="HY95" s="239" t="str">
        <f>IFERROR(IF(HX95&gt;20*HK95,'Referencia Parámetros'!$D$20,IF(HX95&gt;10*HK95,'Referencia Parámetros'!$D$21,IF(HX95&gt;5*HK95,'Referencia Parámetros'!$D$22, IF(HX95&gt;1,'Referencia Parámetros'!$D$23,"NO APLICA")))),"")</f>
        <v/>
      </c>
      <c r="HZ95" s="240" t="str">
        <f t="shared" si="382"/>
        <v/>
      </c>
      <c r="IA95" s="241">
        <f t="shared" si="383"/>
        <v>0</v>
      </c>
      <c r="IB95" s="234">
        <f t="shared" si="452"/>
        <v>0</v>
      </c>
      <c r="IC95" s="234">
        <f t="shared" si="384"/>
        <v>0</v>
      </c>
      <c r="ID95" s="234">
        <f t="shared" si="453"/>
        <v>0</v>
      </c>
      <c r="IE95" s="242">
        <f t="shared" si="454"/>
        <v>0</v>
      </c>
      <c r="IG95" s="234">
        <f t="shared" si="455"/>
        <v>83</v>
      </c>
      <c r="IH95" s="235" t="str">
        <f t="shared" si="385"/>
        <v/>
      </c>
      <c r="II95" s="236" t="str">
        <f>IFERROR(+VLOOKUP(IH95,'Referencia Parámetros'!$A$2:$B$18,2),"")</f>
        <v/>
      </c>
      <c r="IJ95" s="1"/>
      <c r="IK95" s="1"/>
      <c r="IL95" s="136" t="str">
        <f t="shared" si="337"/>
        <v>Completar</v>
      </c>
      <c r="IM95" s="134"/>
      <c r="IN95" s="134"/>
      <c r="IO95" s="134"/>
      <c r="IP95" s="136" t="str">
        <f t="shared" si="338"/>
        <v>Completar</v>
      </c>
      <c r="IQ95" s="137" t="str">
        <f t="shared" si="339"/>
        <v>Completar</v>
      </c>
      <c r="IR95" s="137" t="str">
        <f t="shared" si="340"/>
        <v>Completar</v>
      </c>
      <c r="IS95" s="135"/>
      <c r="IT95" s="136" t="str">
        <f t="shared" si="341"/>
        <v>Completar</v>
      </c>
      <c r="IU95" s="237">
        <f t="shared" si="456"/>
        <v>0</v>
      </c>
      <c r="IV95" s="238">
        <f t="shared" si="457"/>
        <v>0</v>
      </c>
      <c r="IW95" s="239" t="str">
        <f>IFERROR(IF(IV95&gt;20*II95,'Referencia Parámetros'!$D$20,IF(IV95&gt;10*II95,'Referencia Parámetros'!$D$21,IF(IV95&gt;5*II95,'Referencia Parámetros'!$D$22, IF(IV95&gt;1,'Referencia Parámetros'!$D$23,"NO APLICA")))),"")</f>
        <v/>
      </c>
      <c r="IX95" s="240" t="str">
        <f t="shared" si="386"/>
        <v/>
      </c>
      <c r="IY95" s="241">
        <f t="shared" si="387"/>
        <v>0</v>
      </c>
      <c r="IZ95" s="234">
        <f t="shared" si="458"/>
        <v>0</v>
      </c>
      <c r="JA95" s="234">
        <f t="shared" si="388"/>
        <v>0</v>
      </c>
      <c r="JB95" s="234">
        <f t="shared" si="459"/>
        <v>0</v>
      </c>
      <c r="JC95" s="242">
        <f t="shared" si="460"/>
        <v>0</v>
      </c>
      <c r="JD95" s="198"/>
      <c r="JE95" s="234">
        <f t="shared" si="461"/>
        <v>83</v>
      </c>
      <c r="JF95" s="235" t="str">
        <f t="shared" si="389"/>
        <v/>
      </c>
      <c r="JG95" s="236" t="str">
        <f>IFERROR(+VLOOKUP(JF95,'Referencia Parámetros'!$A$2:$B$18,2),"")</f>
        <v/>
      </c>
      <c r="JH95" s="1"/>
      <c r="JI95" s="1"/>
      <c r="JJ95" s="136" t="str">
        <f t="shared" si="342"/>
        <v>Completar</v>
      </c>
      <c r="JK95" s="134"/>
      <c r="JL95" s="134"/>
      <c r="JM95" s="134"/>
      <c r="JN95" s="136" t="str">
        <f t="shared" si="343"/>
        <v>Completar</v>
      </c>
      <c r="JO95" s="137" t="str">
        <f t="shared" si="344"/>
        <v>Completar</v>
      </c>
      <c r="JP95" s="137" t="str">
        <f t="shared" si="345"/>
        <v>Completar</v>
      </c>
      <c r="JQ95" s="135"/>
      <c r="JR95" s="136" t="str">
        <f t="shared" si="346"/>
        <v>Completar</v>
      </c>
      <c r="JS95" s="237">
        <f t="shared" si="462"/>
        <v>0</v>
      </c>
      <c r="JT95" s="238">
        <f t="shared" si="463"/>
        <v>0</v>
      </c>
      <c r="JU95" s="239" t="str">
        <f>IFERROR(IF(JT95&gt;20*JG95,'Referencia Parámetros'!$D$20,IF(JT95&gt;10*JG95,'Referencia Parámetros'!$D$21,IF(JT95&gt;5*JG95,'Referencia Parámetros'!$D$22, IF(JT95&gt;1,'Referencia Parámetros'!$D$23,"NO APLICA")))),"")</f>
        <v/>
      </c>
      <c r="JV95" s="240" t="str">
        <f t="shared" si="390"/>
        <v/>
      </c>
      <c r="JW95" s="241">
        <f t="shared" si="391"/>
        <v>0</v>
      </c>
      <c r="JX95" s="234">
        <f t="shared" si="464"/>
        <v>0</v>
      </c>
      <c r="JY95" s="234">
        <f t="shared" si="392"/>
        <v>0</v>
      </c>
      <c r="JZ95" s="234">
        <f t="shared" si="465"/>
        <v>0</v>
      </c>
      <c r="KA95" s="242">
        <f t="shared" si="466"/>
        <v>0</v>
      </c>
      <c r="LN95" s="244">
        <v>2</v>
      </c>
    </row>
    <row r="96" spans="1:326" x14ac:dyDescent="0.25">
      <c r="A96" s="234">
        <f t="shared" si="393"/>
        <v>84</v>
      </c>
      <c r="B96" s="235" t="str">
        <f t="shared" si="394"/>
        <v/>
      </c>
      <c r="C96" s="236" t="str">
        <f>+IFERROR(VLOOKUP(B96,'Referencia Parámetros'!$A$2:$B$18,2),"")</f>
        <v/>
      </c>
      <c r="D96" s="1"/>
      <c r="E96" s="1"/>
      <c r="F96" s="136" t="str">
        <f>IFERROR(+VLOOKUP(D96,'Año 2'!JH$13:JJ$112,3,FALSE),"Completar")</f>
        <v>Completar</v>
      </c>
      <c r="G96" s="134"/>
      <c r="H96" s="134"/>
      <c r="I96" s="134"/>
      <c r="J96" s="136" t="str">
        <f>+IFERROR(VLOOKUP(D96,'Año 2'!JH$13:JR$112,7,0),"Completar")</f>
        <v>Completar</v>
      </c>
      <c r="K96" s="137" t="str">
        <f>IFERROR(VLOOKUP(D96,'Año 2'!JH$13:JR$112,8,FALSE),"Completar")</f>
        <v>Completar</v>
      </c>
      <c r="L96" s="137" t="str">
        <f>IFERROR(VLOOKUP(D96,'Año 2'!JH$13:JR$112,9,FALSE),"Completar")</f>
        <v>Completar</v>
      </c>
      <c r="M96" s="135"/>
      <c r="N96" s="136" t="str">
        <f>IFERROR(VLOOKUP(D96,'Año 2'!JH$13:JR$112,11,FALSE),"Completar")</f>
        <v>Completar</v>
      </c>
      <c r="O96" s="237">
        <f t="shared" si="395"/>
        <v>0</v>
      </c>
      <c r="P96" s="238">
        <f t="shared" si="396"/>
        <v>0</v>
      </c>
      <c r="Q96" s="239" t="str">
        <f>IFERROR(IF(P96&gt;20*C96,'Referencia Parámetros'!$D$20,IF(P96&gt;10*C96,'Referencia Parámetros'!$D$21,IF(P96&gt;5*C96,'Referencia Parámetros'!$D$22, IF(P96&gt;1,'Referencia Parámetros'!$D$23,"NO APLICA")))),"")</f>
        <v/>
      </c>
      <c r="R96" s="240" t="str">
        <f t="shared" si="347"/>
        <v/>
      </c>
      <c r="S96" s="241">
        <f t="shared" si="348"/>
        <v>0</v>
      </c>
      <c r="T96" s="234">
        <f t="shared" si="397"/>
        <v>0</v>
      </c>
      <c r="U96" s="234">
        <f t="shared" si="349"/>
        <v>0</v>
      </c>
      <c r="V96" s="234">
        <f t="shared" si="398"/>
        <v>0</v>
      </c>
      <c r="W96" s="242">
        <f t="shared" si="399"/>
        <v>0</v>
      </c>
      <c r="Y96" s="234">
        <f t="shared" si="400"/>
        <v>84</v>
      </c>
      <c r="Z96" s="235" t="str">
        <f t="shared" si="350"/>
        <v/>
      </c>
      <c r="AA96" s="236" t="str">
        <f>IFERROR(+VLOOKUP(Z96,'Referencia Parámetros'!$A$2:$B$18,2),"")</f>
        <v/>
      </c>
      <c r="AB96" s="1"/>
      <c r="AC96" s="1"/>
      <c r="AD96" s="136" t="str">
        <f t="shared" si="292"/>
        <v>Completar</v>
      </c>
      <c r="AE96" s="134"/>
      <c r="AF96" s="134"/>
      <c r="AG96" s="134"/>
      <c r="AH96" s="136" t="str">
        <f t="shared" si="293"/>
        <v>Completar</v>
      </c>
      <c r="AI96" s="137" t="str">
        <f t="shared" si="294"/>
        <v>Completar</v>
      </c>
      <c r="AJ96" s="137" t="str">
        <f t="shared" si="295"/>
        <v>Completar</v>
      </c>
      <c r="AK96" s="135"/>
      <c r="AL96" s="136" t="str">
        <f t="shared" si="296"/>
        <v>Completar</v>
      </c>
      <c r="AM96" s="237">
        <f t="shared" si="401"/>
        <v>0</v>
      </c>
      <c r="AN96" s="238">
        <f t="shared" si="402"/>
        <v>0</v>
      </c>
      <c r="AO96" s="239" t="str">
        <f>IFERROR(IF(AN96&gt;20*AA96,'Referencia Parámetros'!$D$20,IF(AN96&gt;10*AA96,'Referencia Parámetros'!$D$21,IF(AN96&gt;5*AA96,'Referencia Parámetros'!$D$22, IF(AN96&gt;1,'Referencia Parámetros'!$D$23,"NO APLICA")))),"")</f>
        <v/>
      </c>
      <c r="AP96" s="240" t="str">
        <f t="shared" si="351"/>
        <v/>
      </c>
      <c r="AQ96" s="241">
        <f t="shared" si="352"/>
        <v>0</v>
      </c>
      <c r="AR96" s="234">
        <f t="shared" si="403"/>
        <v>0</v>
      </c>
      <c r="AS96" s="234">
        <f t="shared" si="353"/>
        <v>0</v>
      </c>
      <c r="AT96" s="234">
        <f t="shared" si="404"/>
        <v>0</v>
      </c>
      <c r="AU96" s="242">
        <f t="shared" si="405"/>
        <v>0</v>
      </c>
      <c r="AW96" s="234">
        <f t="shared" si="406"/>
        <v>84</v>
      </c>
      <c r="AX96" s="235" t="str">
        <f t="shared" si="354"/>
        <v/>
      </c>
      <c r="AY96" s="236" t="str">
        <f>IFERROR(+VLOOKUP(AX96,'Referencia Parámetros'!$A$2:$B$18,2),"")</f>
        <v/>
      </c>
      <c r="AZ96" s="1"/>
      <c r="BA96" s="1"/>
      <c r="BB96" s="136" t="str">
        <f t="shared" si="297"/>
        <v>Completar</v>
      </c>
      <c r="BC96" s="134"/>
      <c r="BD96" s="134"/>
      <c r="BE96" s="134"/>
      <c r="BF96" s="136" t="str">
        <f t="shared" si="298"/>
        <v>Completar</v>
      </c>
      <c r="BG96" s="137" t="str">
        <f t="shared" si="299"/>
        <v>Completar</v>
      </c>
      <c r="BH96" s="137" t="str">
        <f t="shared" si="300"/>
        <v>Completar</v>
      </c>
      <c r="BI96" s="135"/>
      <c r="BJ96" s="136" t="str">
        <f t="shared" si="301"/>
        <v>Completar</v>
      </c>
      <c r="BK96" s="237">
        <f t="shared" si="407"/>
        <v>0</v>
      </c>
      <c r="BL96" s="238">
        <f t="shared" si="408"/>
        <v>0</v>
      </c>
      <c r="BM96" s="239" t="str">
        <f>IFERROR(IF(BL96&gt;20*AY96,'Referencia Parámetros'!$D$20,IF(BL96&gt;10*AY96,'Referencia Parámetros'!$D$21,IF(BL96&gt;5*AY96,'Referencia Parámetros'!$D$22, IF(BL96&gt;1,'Referencia Parámetros'!$D$23,"NO APLICA")))),"")</f>
        <v/>
      </c>
      <c r="BN96" s="240" t="str">
        <f t="shared" si="355"/>
        <v/>
      </c>
      <c r="BO96" s="241">
        <f t="shared" si="356"/>
        <v>0</v>
      </c>
      <c r="BP96" s="234">
        <f t="shared" si="409"/>
        <v>0</v>
      </c>
      <c r="BQ96" s="234">
        <f t="shared" si="357"/>
        <v>0</v>
      </c>
      <c r="BR96" s="234">
        <f t="shared" si="410"/>
        <v>0</v>
      </c>
      <c r="BS96" s="242">
        <f t="shared" si="411"/>
        <v>0</v>
      </c>
      <c r="BU96" s="234">
        <f t="shared" si="412"/>
        <v>84</v>
      </c>
      <c r="BV96" s="235" t="str">
        <f t="shared" si="358"/>
        <v/>
      </c>
      <c r="BW96" s="236" t="str">
        <f>IFERROR(+VLOOKUP(BV96,'Referencia Parámetros'!$A$2:$B$18,2),"")</f>
        <v/>
      </c>
      <c r="BX96" s="1"/>
      <c r="BY96" s="1"/>
      <c r="BZ96" s="136" t="str">
        <f t="shared" si="302"/>
        <v>Completar</v>
      </c>
      <c r="CA96" s="134"/>
      <c r="CB96" s="134"/>
      <c r="CC96" s="134"/>
      <c r="CD96" s="136" t="str">
        <f t="shared" si="303"/>
        <v>Completar</v>
      </c>
      <c r="CE96" s="137" t="str">
        <f t="shared" si="304"/>
        <v>Completar</v>
      </c>
      <c r="CF96" s="137" t="str">
        <f t="shared" si="305"/>
        <v>Completar</v>
      </c>
      <c r="CG96" s="135"/>
      <c r="CH96" s="136" t="str">
        <f t="shared" si="306"/>
        <v>Completar</v>
      </c>
      <c r="CI96" s="237">
        <f t="shared" si="413"/>
        <v>0</v>
      </c>
      <c r="CJ96" s="238">
        <f t="shared" si="414"/>
        <v>0</v>
      </c>
      <c r="CK96" s="239" t="str">
        <f>IFERROR(IF(CJ96&gt;20*BW96,'Referencia Parámetros'!$D$20,IF(CJ96&gt;10*BW96,'Referencia Parámetros'!$D$21,IF(CJ96&gt;5*BW96,'Referencia Parámetros'!$D$22, IF(CJ96&gt;1,'Referencia Parámetros'!$D$23,"NO APLICA")))),"")</f>
        <v/>
      </c>
      <c r="CL96" s="240" t="str">
        <f t="shared" si="359"/>
        <v/>
      </c>
      <c r="CM96" s="241">
        <f t="shared" si="360"/>
        <v>0</v>
      </c>
      <c r="CN96" s="234">
        <f t="shared" si="415"/>
        <v>0</v>
      </c>
      <c r="CO96" s="234">
        <f t="shared" si="361"/>
        <v>0</v>
      </c>
      <c r="CP96" s="234">
        <f t="shared" si="416"/>
        <v>0</v>
      </c>
      <c r="CQ96" s="242">
        <f t="shared" si="417"/>
        <v>0</v>
      </c>
      <c r="CS96" s="234">
        <f t="shared" si="418"/>
        <v>84</v>
      </c>
      <c r="CT96" s="235" t="str">
        <f t="shared" si="362"/>
        <v/>
      </c>
      <c r="CU96" s="236" t="str">
        <f>IFERROR(+VLOOKUP(CT96,'Referencia Parámetros'!$A$2:$B$18,2),"")</f>
        <v/>
      </c>
      <c r="CV96" s="1"/>
      <c r="CW96" s="1"/>
      <c r="CX96" s="136" t="str">
        <f t="shared" si="307"/>
        <v>Completar</v>
      </c>
      <c r="CY96" s="134"/>
      <c r="CZ96" s="134"/>
      <c r="DA96" s="134"/>
      <c r="DB96" s="136" t="str">
        <f t="shared" si="308"/>
        <v>Completar</v>
      </c>
      <c r="DC96" s="137" t="str">
        <f t="shared" si="309"/>
        <v>Completar</v>
      </c>
      <c r="DD96" s="137" t="str">
        <f t="shared" si="310"/>
        <v>Completar</v>
      </c>
      <c r="DE96" s="135"/>
      <c r="DF96" s="136" t="str">
        <f t="shared" si="311"/>
        <v>Completar</v>
      </c>
      <c r="DG96" s="237">
        <f t="shared" si="419"/>
        <v>0</v>
      </c>
      <c r="DH96" s="238">
        <f t="shared" si="420"/>
        <v>0</v>
      </c>
      <c r="DI96" s="239" t="str">
        <f>IFERROR(IF(DH96&gt;20*CU96,'Referencia Parámetros'!$D$20,IF(DH96&gt;10*CU96,'Referencia Parámetros'!$D$21,IF(DH96&gt;5*CU96,'Referencia Parámetros'!$D$22, IF(DH96&gt;1,'Referencia Parámetros'!$D$23,"NO APLICA")))),"")</f>
        <v/>
      </c>
      <c r="DJ96" s="240" t="str">
        <f t="shared" si="363"/>
        <v/>
      </c>
      <c r="DK96" s="241">
        <f t="shared" si="364"/>
        <v>0</v>
      </c>
      <c r="DL96" s="234">
        <f t="shared" si="421"/>
        <v>0</v>
      </c>
      <c r="DM96" s="234">
        <f t="shared" si="365"/>
        <v>0</v>
      </c>
      <c r="DN96" s="234">
        <f t="shared" si="422"/>
        <v>0</v>
      </c>
      <c r="DO96" s="242">
        <f t="shared" si="423"/>
        <v>0</v>
      </c>
      <c r="DQ96" s="234">
        <f t="shared" si="424"/>
        <v>84</v>
      </c>
      <c r="DR96" s="235" t="str">
        <f t="shared" si="366"/>
        <v/>
      </c>
      <c r="DS96" s="236" t="str">
        <f>IFERROR(+VLOOKUP(DR96,'Referencia Parámetros'!$A$2:$B$18,2),"")</f>
        <v/>
      </c>
      <c r="DT96" s="1"/>
      <c r="DU96" s="1"/>
      <c r="DV96" s="136" t="str">
        <f t="shared" si="312"/>
        <v>Completar</v>
      </c>
      <c r="DW96" s="134"/>
      <c r="DX96" s="134"/>
      <c r="DY96" s="134"/>
      <c r="DZ96" s="136" t="str">
        <f t="shared" si="313"/>
        <v>Completar</v>
      </c>
      <c r="EA96" s="137" t="str">
        <f t="shared" si="314"/>
        <v>Completar</v>
      </c>
      <c r="EB96" s="137" t="str">
        <f t="shared" si="315"/>
        <v>Completar</v>
      </c>
      <c r="EC96" s="135"/>
      <c r="ED96" s="136" t="str">
        <f t="shared" si="316"/>
        <v>Completar</v>
      </c>
      <c r="EE96" s="237">
        <f t="shared" si="425"/>
        <v>0</v>
      </c>
      <c r="EF96" s="238">
        <f t="shared" si="426"/>
        <v>0</v>
      </c>
      <c r="EG96" s="239" t="str">
        <f>IFERROR(IF(EF96&gt;20*DS96,'Referencia Parámetros'!$D$20,IF(EF96&gt;10*DS96,'Referencia Parámetros'!$D$21,IF(EF96&gt;5*DS96,'Referencia Parámetros'!$D$22, IF(EF96&gt;1,'Referencia Parámetros'!$D$23,"NO APLICA")))),"")</f>
        <v/>
      </c>
      <c r="EH96" s="240" t="str">
        <f t="shared" si="367"/>
        <v/>
      </c>
      <c r="EI96" s="241">
        <f t="shared" si="368"/>
        <v>0</v>
      </c>
      <c r="EJ96" s="234">
        <f t="shared" si="427"/>
        <v>0</v>
      </c>
      <c r="EK96" s="234">
        <f t="shared" si="369"/>
        <v>0</v>
      </c>
      <c r="EL96" s="234">
        <f t="shared" si="428"/>
        <v>0</v>
      </c>
      <c r="EM96" s="242">
        <f t="shared" si="429"/>
        <v>0</v>
      </c>
      <c r="EO96" s="234">
        <f t="shared" si="430"/>
        <v>84</v>
      </c>
      <c r="EP96" s="235" t="str">
        <f t="shared" si="370"/>
        <v/>
      </c>
      <c r="EQ96" s="236" t="str">
        <f>IFERROR(+VLOOKUP(EP96,'Referencia Parámetros'!$A$2:$B$18,2),"")</f>
        <v/>
      </c>
      <c r="ER96" s="1"/>
      <c r="ES96" s="1"/>
      <c r="ET96" s="136" t="str">
        <f t="shared" si="317"/>
        <v>Completar</v>
      </c>
      <c r="EU96" s="134"/>
      <c r="EV96" s="134"/>
      <c r="EW96" s="134"/>
      <c r="EX96" s="136" t="str">
        <f t="shared" si="318"/>
        <v>Completar</v>
      </c>
      <c r="EY96" s="137" t="str">
        <f t="shared" si="319"/>
        <v>Completar</v>
      </c>
      <c r="EZ96" s="137" t="str">
        <f t="shared" si="320"/>
        <v>Completar</v>
      </c>
      <c r="FA96" s="135"/>
      <c r="FB96" s="136" t="str">
        <f t="shared" si="321"/>
        <v>Completar</v>
      </c>
      <c r="FC96" s="237">
        <f t="shared" si="431"/>
        <v>0</v>
      </c>
      <c r="FD96" s="238">
        <f t="shared" si="432"/>
        <v>0</v>
      </c>
      <c r="FE96" s="239" t="str">
        <f>IFERROR(IF(FD96&gt;20*EQ96,'Referencia Parámetros'!$D$20,IF(FD96&gt;10*EQ96,'Referencia Parámetros'!$D$21,IF(FD96&gt;5*EQ96,'Referencia Parámetros'!$D$22, IF(FD96&gt;1,'Referencia Parámetros'!$D$23,"NO APLICA")))),"")</f>
        <v/>
      </c>
      <c r="FF96" s="240" t="str">
        <f t="shared" si="371"/>
        <v/>
      </c>
      <c r="FG96" s="241">
        <f t="shared" si="372"/>
        <v>0</v>
      </c>
      <c r="FH96" s="234">
        <f t="shared" si="433"/>
        <v>0</v>
      </c>
      <c r="FI96" s="234">
        <f t="shared" si="373"/>
        <v>0</v>
      </c>
      <c r="FJ96" s="234">
        <f t="shared" si="434"/>
        <v>0</v>
      </c>
      <c r="FK96" s="242">
        <f t="shared" si="435"/>
        <v>0</v>
      </c>
      <c r="FM96" s="234">
        <f t="shared" si="436"/>
        <v>84</v>
      </c>
      <c r="FN96" s="235" t="str">
        <f t="shared" si="374"/>
        <v/>
      </c>
      <c r="FO96" s="236" t="str">
        <f>IFERROR(+VLOOKUP(FN96,'Referencia Parámetros'!$A$2:$B$18,2),"")</f>
        <v/>
      </c>
      <c r="FP96" s="1"/>
      <c r="FQ96" s="1"/>
      <c r="FR96" s="136" t="str">
        <f t="shared" si="322"/>
        <v>Completar</v>
      </c>
      <c r="FS96" s="134"/>
      <c r="FT96" s="134"/>
      <c r="FU96" s="134"/>
      <c r="FV96" s="136" t="str">
        <f t="shared" si="323"/>
        <v>Completar</v>
      </c>
      <c r="FW96" s="137" t="str">
        <f t="shared" si="324"/>
        <v>Completar</v>
      </c>
      <c r="FX96" s="137" t="str">
        <f t="shared" si="325"/>
        <v>Completar</v>
      </c>
      <c r="FY96" s="135"/>
      <c r="FZ96" s="136" t="str">
        <f t="shared" si="326"/>
        <v>Completar</v>
      </c>
      <c r="GA96" s="237">
        <f t="shared" si="437"/>
        <v>0</v>
      </c>
      <c r="GB96" s="238">
        <f t="shared" si="438"/>
        <v>0</v>
      </c>
      <c r="GC96" s="239" t="e">
        <f>IF(GB96&gt;20*FO96,'Referencia Parámetros'!$D$20,IF(GB96&gt;10*FO96,'Referencia Parámetros'!$D$21,IF(GB96&gt;5*FO96,'Referencia Parámetros'!$D$22, IF(GB96&gt;1,'Referencia Parámetros'!$D$23,"NO APLICA"))))</f>
        <v>#VALUE!</v>
      </c>
      <c r="GD96" s="240" t="e">
        <f t="shared" si="439"/>
        <v>#VALUE!</v>
      </c>
      <c r="GE96" s="241">
        <f t="shared" si="375"/>
        <v>0</v>
      </c>
      <c r="GF96" s="234">
        <f t="shared" si="440"/>
        <v>0</v>
      </c>
      <c r="GG96" s="234">
        <f t="shared" si="376"/>
        <v>0</v>
      </c>
      <c r="GH96" s="234">
        <f t="shared" si="441"/>
        <v>0</v>
      </c>
      <c r="GI96" s="242">
        <f t="shared" si="442"/>
        <v>0</v>
      </c>
      <c r="GK96" s="234">
        <f t="shared" si="443"/>
        <v>84</v>
      </c>
      <c r="GL96" s="235" t="str">
        <f t="shared" si="377"/>
        <v/>
      </c>
      <c r="GM96" s="236" t="str">
        <f>IFERROR(+VLOOKUP(GL96,'Referencia Parámetros'!$A$2:$B$18,2),"")</f>
        <v/>
      </c>
      <c r="GN96" s="1"/>
      <c r="GO96" s="1"/>
      <c r="GP96" s="136" t="str">
        <f t="shared" si="327"/>
        <v>Completar</v>
      </c>
      <c r="GQ96" s="134"/>
      <c r="GR96" s="134"/>
      <c r="GS96" s="134"/>
      <c r="GT96" s="136" t="str">
        <f t="shared" si="328"/>
        <v>Completar</v>
      </c>
      <c r="GU96" s="137" t="str">
        <f t="shared" si="329"/>
        <v>Completar</v>
      </c>
      <c r="GV96" s="137" t="str">
        <f t="shared" si="330"/>
        <v>Completar</v>
      </c>
      <c r="GW96" s="135"/>
      <c r="GX96" s="136" t="str">
        <f t="shared" si="331"/>
        <v>Completar</v>
      </c>
      <c r="GY96" s="237">
        <f t="shared" si="444"/>
        <v>0</v>
      </c>
      <c r="GZ96" s="238">
        <f t="shared" si="445"/>
        <v>0</v>
      </c>
      <c r="HA96" s="239" t="str">
        <f>IFERROR(IF(GZ96&gt;20*GM96,'Referencia Parámetros'!$D$20,IF(GZ96&gt;10*GM96,'Referencia Parámetros'!$D$21,IF(GZ96&gt;5*GM96,'Referencia Parámetros'!$D$22, IF(GZ96&gt;1,'Referencia Parámetros'!$D$23,"NO APLICA")))),"")</f>
        <v/>
      </c>
      <c r="HB96" s="240" t="str">
        <f t="shared" si="378"/>
        <v/>
      </c>
      <c r="HC96" s="241">
        <f t="shared" si="379"/>
        <v>0</v>
      </c>
      <c r="HD96" s="234">
        <f t="shared" si="446"/>
        <v>0</v>
      </c>
      <c r="HE96" s="234">
        <f t="shared" si="380"/>
        <v>0</v>
      </c>
      <c r="HF96" s="234">
        <f t="shared" si="447"/>
        <v>0</v>
      </c>
      <c r="HG96" s="242">
        <f t="shared" si="448"/>
        <v>0</v>
      </c>
      <c r="HI96" s="234">
        <f t="shared" si="449"/>
        <v>84</v>
      </c>
      <c r="HJ96" s="235" t="str">
        <f t="shared" si="381"/>
        <v/>
      </c>
      <c r="HK96" s="236" t="str">
        <f>IFERROR(+VLOOKUP(HJ96,'Referencia Parámetros'!$A$2:$B$18,2),"")</f>
        <v/>
      </c>
      <c r="HL96" s="1"/>
      <c r="HM96" s="1"/>
      <c r="HN96" s="136" t="str">
        <f t="shared" si="332"/>
        <v>Completar</v>
      </c>
      <c r="HO96" s="134"/>
      <c r="HP96" s="134"/>
      <c r="HQ96" s="134"/>
      <c r="HR96" s="136" t="str">
        <f t="shared" si="333"/>
        <v>Completar</v>
      </c>
      <c r="HS96" s="137" t="str">
        <f t="shared" si="334"/>
        <v>Completar</v>
      </c>
      <c r="HT96" s="137" t="str">
        <f t="shared" si="335"/>
        <v>Completar</v>
      </c>
      <c r="HU96" s="135"/>
      <c r="HV96" s="136" t="str">
        <f t="shared" si="336"/>
        <v>Completar</v>
      </c>
      <c r="HW96" s="237">
        <f t="shared" si="450"/>
        <v>0</v>
      </c>
      <c r="HX96" s="238">
        <f t="shared" si="451"/>
        <v>0</v>
      </c>
      <c r="HY96" s="239" t="str">
        <f>IFERROR(IF(HX96&gt;20*HK96,'Referencia Parámetros'!$D$20,IF(HX96&gt;10*HK96,'Referencia Parámetros'!$D$21,IF(HX96&gt;5*HK96,'Referencia Parámetros'!$D$22, IF(HX96&gt;1,'Referencia Parámetros'!$D$23,"NO APLICA")))),"")</f>
        <v/>
      </c>
      <c r="HZ96" s="240" t="str">
        <f t="shared" si="382"/>
        <v/>
      </c>
      <c r="IA96" s="241">
        <f t="shared" si="383"/>
        <v>0</v>
      </c>
      <c r="IB96" s="234">
        <f t="shared" si="452"/>
        <v>0</v>
      </c>
      <c r="IC96" s="234">
        <f t="shared" si="384"/>
        <v>0</v>
      </c>
      <c r="ID96" s="234">
        <f t="shared" si="453"/>
        <v>0</v>
      </c>
      <c r="IE96" s="242">
        <f t="shared" si="454"/>
        <v>0</v>
      </c>
      <c r="IG96" s="234">
        <f t="shared" si="455"/>
        <v>84</v>
      </c>
      <c r="IH96" s="235" t="str">
        <f t="shared" si="385"/>
        <v/>
      </c>
      <c r="II96" s="236" t="str">
        <f>IFERROR(+VLOOKUP(IH96,'Referencia Parámetros'!$A$2:$B$18,2),"")</f>
        <v/>
      </c>
      <c r="IJ96" s="1"/>
      <c r="IK96" s="1"/>
      <c r="IL96" s="136" t="str">
        <f t="shared" si="337"/>
        <v>Completar</v>
      </c>
      <c r="IM96" s="134"/>
      <c r="IN96" s="134"/>
      <c r="IO96" s="134"/>
      <c r="IP96" s="136" t="str">
        <f t="shared" si="338"/>
        <v>Completar</v>
      </c>
      <c r="IQ96" s="137" t="str">
        <f t="shared" si="339"/>
        <v>Completar</v>
      </c>
      <c r="IR96" s="137" t="str">
        <f t="shared" si="340"/>
        <v>Completar</v>
      </c>
      <c r="IS96" s="135"/>
      <c r="IT96" s="136" t="str">
        <f t="shared" si="341"/>
        <v>Completar</v>
      </c>
      <c r="IU96" s="237">
        <f t="shared" si="456"/>
        <v>0</v>
      </c>
      <c r="IV96" s="238">
        <f t="shared" si="457"/>
        <v>0</v>
      </c>
      <c r="IW96" s="239" t="str">
        <f>IFERROR(IF(IV96&gt;20*II96,'Referencia Parámetros'!$D$20,IF(IV96&gt;10*II96,'Referencia Parámetros'!$D$21,IF(IV96&gt;5*II96,'Referencia Parámetros'!$D$22, IF(IV96&gt;1,'Referencia Parámetros'!$D$23,"NO APLICA")))),"")</f>
        <v/>
      </c>
      <c r="IX96" s="240" t="str">
        <f t="shared" si="386"/>
        <v/>
      </c>
      <c r="IY96" s="241">
        <f t="shared" si="387"/>
        <v>0</v>
      </c>
      <c r="IZ96" s="234">
        <f t="shared" si="458"/>
        <v>0</v>
      </c>
      <c r="JA96" s="234">
        <f t="shared" si="388"/>
        <v>0</v>
      </c>
      <c r="JB96" s="234">
        <f t="shared" si="459"/>
        <v>0</v>
      </c>
      <c r="JC96" s="242">
        <f t="shared" si="460"/>
        <v>0</v>
      </c>
      <c r="JD96" s="198"/>
      <c r="JE96" s="234">
        <f t="shared" si="461"/>
        <v>84</v>
      </c>
      <c r="JF96" s="235" t="str">
        <f t="shared" si="389"/>
        <v/>
      </c>
      <c r="JG96" s="236" t="str">
        <f>IFERROR(+VLOOKUP(JF96,'Referencia Parámetros'!$A$2:$B$18,2),"")</f>
        <v/>
      </c>
      <c r="JH96" s="1"/>
      <c r="JI96" s="1"/>
      <c r="JJ96" s="136" t="str">
        <f t="shared" si="342"/>
        <v>Completar</v>
      </c>
      <c r="JK96" s="134"/>
      <c r="JL96" s="134"/>
      <c r="JM96" s="134"/>
      <c r="JN96" s="136" t="str">
        <f t="shared" si="343"/>
        <v>Completar</v>
      </c>
      <c r="JO96" s="137" t="str">
        <f t="shared" si="344"/>
        <v>Completar</v>
      </c>
      <c r="JP96" s="137" t="str">
        <f t="shared" si="345"/>
        <v>Completar</v>
      </c>
      <c r="JQ96" s="135"/>
      <c r="JR96" s="136" t="str">
        <f t="shared" si="346"/>
        <v>Completar</v>
      </c>
      <c r="JS96" s="237">
        <f t="shared" si="462"/>
        <v>0</v>
      </c>
      <c r="JT96" s="238">
        <f t="shared" si="463"/>
        <v>0</v>
      </c>
      <c r="JU96" s="239" t="str">
        <f>IFERROR(IF(JT96&gt;20*JG96,'Referencia Parámetros'!$D$20,IF(JT96&gt;10*JG96,'Referencia Parámetros'!$D$21,IF(JT96&gt;5*JG96,'Referencia Parámetros'!$D$22, IF(JT96&gt;1,'Referencia Parámetros'!$D$23,"NO APLICA")))),"")</f>
        <v/>
      </c>
      <c r="JV96" s="240" t="str">
        <f t="shared" si="390"/>
        <v/>
      </c>
      <c r="JW96" s="241">
        <f t="shared" si="391"/>
        <v>0</v>
      </c>
      <c r="JX96" s="234">
        <f t="shared" si="464"/>
        <v>0</v>
      </c>
      <c r="JY96" s="234">
        <f t="shared" si="392"/>
        <v>0</v>
      </c>
      <c r="JZ96" s="234">
        <f t="shared" si="465"/>
        <v>0</v>
      </c>
      <c r="KA96" s="242">
        <f t="shared" si="466"/>
        <v>0</v>
      </c>
      <c r="LN96" s="244">
        <v>2</v>
      </c>
    </row>
    <row r="97" spans="1:326" x14ac:dyDescent="0.25">
      <c r="A97" s="234">
        <f t="shared" si="393"/>
        <v>85</v>
      </c>
      <c r="B97" s="235" t="str">
        <f t="shared" si="394"/>
        <v/>
      </c>
      <c r="C97" s="236" t="str">
        <f>+IFERROR(VLOOKUP(B97,'Referencia Parámetros'!$A$2:$B$18,2),"")</f>
        <v/>
      </c>
      <c r="D97" s="1"/>
      <c r="E97" s="1"/>
      <c r="F97" s="136" t="str">
        <f>IFERROR(+VLOOKUP(D97,'Año 2'!JH$13:JJ$112,3,FALSE),"Completar")</f>
        <v>Completar</v>
      </c>
      <c r="G97" s="134"/>
      <c r="H97" s="134"/>
      <c r="I97" s="134"/>
      <c r="J97" s="136" t="str">
        <f>+IFERROR(VLOOKUP(D97,'Año 2'!JH$13:JR$112,7,0),"Completar")</f>
        <v>Completar</v>
      </c>
      <c r="K97" s="137" t="str">
        <f>IFERROR(VLOOKUP(D97,'Año 2'!JH$13:JR$112,8,FALSE),"Completar")</f>
        <v>Completar</v>
      </c>
      <c r="L97" s="137" t="str">
        <f>IFERROR(VLOOKUP(D97,'Año 2'!JH$13:JR$112,9,FALSE),"Completar")</f>
        <v>Completar</v>
      </c>
      <c r="M97" s="135"/>
      <c r="N97" s="136" t="str">
        <f>IFERROR(VLOOKUP(D97,'Año 2'!JH$13:JR$112,11,FALSE),"Completar")</f>
        <v>Completar</v>
      </c>
      <c r="O97" s="237">
        <f t="shared" si="395"/>
        <v>0</v>
      </c>
      <c r="P97" s="238">
        <f t="shared" si="396"/>
        <v>0</v>
      </c>
      <c r="Q97" s="239" t="str">
        <f>IFERROR(IF(P97&gt;20*C97,'Referencia Parámetros'!$D$20,IF(P97&gt;10*C97,'Referencia Parámetros'!$D$21,IF(P97&gt;5*C97,'Referencia Parámetros'!$D$22, IF(P97&gt;1,'Referencia Parámetros'!$D$23,"NO APLICA")))),"")</f>
        <v/>
      </c>
      <c r="R97" s="240" t="str">
        <f t="shared" si="347"/>
        <v/>
      </c>
      <c r="S97" s="241">
        <f t="shared" si="348"/>
        <v>0</v>
      </c>
      <c r="T97" s="234">
        <f t="shared" si="397"/>
        <v>0</v>
      </c>
      <c r="U97" s="234">
        <f t="shared" si="349"/>
        <v>0</v>
      </c>
      <c r="V97" s="234">
        <f t="shared" si="398"/>
        <v>0</v>
      </c>
      <c r="W97" s="242">
        <f t="shared" si="399"/>
        <v>0</v>
      </c>
      <c r="Y97" s="234">
        <f t="shared" si="400"/>
        <v>85</v>
      </c>
      <c r="Z97" s="235" t="str">
        <f t="shared" si="350"/>
        <v/>
      </c>
      <c r="AA97" s="236" t="str">
        <f>IFERROR(+VLOOKUP(Z97,'Referencia Parámetros'!$A$2:$B$18,2),"")</f>
        <v/>
      </c>
      <c r="AB97" s="1"/>
      <c r="AC97" s="1"/>
      <c r="AD97" s="136" t="str">
        <f t="shared" si="292"/>
        <v>Completar</v>
      </c>
      <c r="AE97" s="134"/>
      <c r="AF97" s="134"/>
      <c r="AG97" s="134"/>
      <c r="AH97" s="136" t="str">
        <f t="shared" si="293"/>
        <v>Completar</v>
      </c>
      <c r="AI97" s="137" t="str">
        <f t="shared" si="294"/>
        <v>Completar</v>
      </c>
      <c r="AJ97" s="137" t="str">
        <f t="shared" si="295"/>
        <v>Completar</v>
      </c>
      <c r="AK97" s="135"/>
      <c r="AL97" s="136" t="str">
        <f t="shared" si="296"/>
        <v>Completar</v>
      </c>
      <c r="AM97" s="237">
        <f t="shared" si="401"/>
        <v>0</v>
      </c>
      <c r="AN97" s="238">
        <f t="shared" si="402"/>
        <v>0</v>
      </c>
      <c r="AO97" s="239" t="str">
        <f>IFERROR(IF(AN97&gt;20*AA97,'Referencia Parámetros'!$D$20,IF(AN97&gt;10*AA97,'Referencia Parámetros'!$D$21,IF(AN97&gt;5*AA97,'Referencia Parámetros'!$D$22, IF(AN97&gt;1,'Referencia Parámetros'!$D$23,"NO APLICA")))),"")</f>
        <v/>
      </c>
      <c r="AP97" s="240" t="str">
        <f t="shared" si="351"/>
        <v/>
      </c>
      <c r="AQ97" s="241">
        <f t="shared" si="352"/>
        <v>0</v>
      </c>
      <c r="AR97" s="234">
        <f t="shared" si="403"/>
        <v>0</v>
      </c>
      <c r="AS97" s="234">
        <f t="shared" si="353"/>
        <v>0</v>
      </c>
      <c r="AT97" s="234">
        <f t="shared" si="404"/>
        <v>0</v>
      </c>
      <c r="AU97" s="242">
        <f t="shared" si="405"/>
        <v>0</v>
      </c>
      <c r="AW97" s="234">
        <f t="shared" si="406"/>
        <v>85</v>
      </c>
      <c r="AX97" s="235" t="str">
        <f t="shared" si="354"/>
        <v/>
      </c>
      <c r="AY97" s="236" t="str">
        <f>IFERROR(+VLOOKUP(AX97,'Referencia Parámetros'!$A$2:$B$18,2),"")</f>
        <v/>
      </c>
      <c r="AZ97" s="1"/>
      <c r="BA97" s="1"/>
      <c r="BB97" s="136" t="str">
        <f t="shared" si="297"/>
        <v>Completar</v>
      </c>
      <c r="BC97" s="134"/>
      <c r="BD97" s="134"/>
      <c r="BE97" s="134"/>
      <c r="BF97" s="136" t="str">
        <f t="shared" si="298"/>
        <v>Completar</v>
      </c>
      <c r="BG97" s="137" t="str">
        <f t="shared" si="299"/>
        <v>Completar</v>
      </c>
      <c r="BH97" s="137" t="str">
        <f t="shared" si="300"/>
        <v>Completar</v>
      </c>
      <c r="BI97" s="135"/>
      <c r="BJ97" s="136" t="str">
        <f t="shared" si="301"/>
        <v>Completar</v>
      </c>
      <c r="BK97" s="237">
        <f t="shared" si="407"/>
        <v>0</v>
      </c>
      <c r="BL97" s="238">
        <f t="shared" si="408"/>
        <v>0</v>
      </c>
      <c r="BM97" s="239" t="str">
        <f>IFERROR(IF(BL97&gt;20*AY97,'Referencia Parámetros'!$D$20,IF(BL97&gt;10*AY97,'Referencia Parámetros'!$D$21,IF(BL97&gt;5*AY97,'Referencia Parámetros'!$D$22, IF(BL97&gt;1,'Referencia Parámetros'!$D$23,"NO APLICA")))),"")</f>
        <v/>
      </c>
      <c r="BN97" s="240" t="str">
        <f t="shared" si="355"/>
        <v/>
      </c>
      <c r="BO97" s="241">
        <f t="shared" si="356"/>
        <v>0</v>
      </c>
      <c r="BP97" s="234">
        <f t="shared" si="409"/>
        <v>0</v>
      </c>
      <c r="BQ97" s="234">
        <f t="shared" si="357"/>
        <v>0</v>
      </c>
      <c r="BR97" s="234">
        <f t="shared" si="410"/>
        <v>0</v>
      </c>
      <c r="BS97" s="242">
        <f t="shared" si="411"/>
        <v>0</v>
      </c>
      <c r="BU97" s="234">
        <f t="shared" si="412"/>
        <v>85</v>
      </c>
      <c r="BV97" s="235" t="str">
        <f t="shared" si="358"/>
        <v/>
      </c>
      <c r="BW97" s="236" t="str">
        <f>IFERROR(+VLOOKUP(BV97,'Referencia Parámetros'!$A$2:$B$18,2),"")</f>
        <v/>
      </c>
      <c r="BX97" s="1"/>
      <c r="BY97" s="1"/>
      <c r="BZ97" s="136" t="str">
        <f t="shared" si="302"/>
        <v>Completar</v>
      </c>
      <c r="CA97" s="134"/>
      <c r="CB97" s="134"/>
      <c r="CC97" s="134"/>
      <c r="CD97" s="136" t="str">
        <f t="shared" si="303"/>
        <v>Completar</v>
      </c>
      <c r="CE97" s="137" t="str">
        <f t="shared" si="304"/>
        <v>Completar</v>
      </c>
      <c r="CF97" s="137" t="str">
        <f t="shared" si="305"/>
        <v>Completar</v>
      </c>
      <c r="CG97" s="135"/>
      <c r="CH97" s="136" t="str">
        <f t="shared" si="306"/>
        <v>Completar</v>
      </c>
      <c r="CI97" s="237">
        <f t="shared" si="413"/>
        <v>0</v>
      </c>
      <c r="CJ97" s="238">
        <f t="shared" si="414"/>
        <v>0</v>
      </c>
      <c r="CK97" s="239" t="str">
        <f>IFERROR(IF(CJ97&gt;20*BW97,'Referencia Parámetros'!$D$20,IF(CJ97&gt;10*BW97,'Referencia Parámetros'!$D$21,IF(CJ97&gt;5*BW97,'Referencia Parámetros'!$D$22, IF(CJ97&gt;1,'Referencia Parámetros'!$D$23,"NO APLICA")))),"")</f>
        <v/>
      </c>
      <c r="CL97" s="240" t="str">
        <f t="shared" si="359"/>
        <v/>
      </c>
      <c r="CM97" s="241">
        <f t="shared" si="360"/>
        <v>0</v>
      </c>
      <c r="CN97" s="234">
        <f t="shared" si="415"/>
        <v>0</v>
      </c>
      <c r="CO97" s="234">
        <f t="shared" si="361"/>
        <v>0</v>
      </c>
      <c r="CP97" s="234">
        <f t="shared" si="416"/>
        <v>0</v>
      </c>
      <c r="CQ97" s="242">
        <f t="shared" si="417"/>
        <v>0</v>
      </c>
      <c r="CS97" s="234">
        <f t="shared" si="418"/>
        <v>85</v>
      </c>
      <c r="CT97" s="235" t="str">
        <f t="shared" si="362"/>
        <v/>
      </c>
      <c r="CU97" s="236" t="str">
        <f>IFERROR(+VLOOKUP(CT97,'Referencia Parámetros'!$A$2:$B$18,2),"")</f>
        <v/>
      </c>
      <c r="CV97" s="1"/>
      <c r="CW97" s="1"/>
      <c r="CX97" s="136" t="str">
        <f t="shared" si="307"/>
        <v>Completar</v>
      </c>
      <c r="CY97" s="134"/>
      <c r="CZ97" s="134"/>
      <c r="DA97" s="134"/>
      <c r="DB97" s="136" t="str">
        <f t="shared" si="308"/>
        <v>Completar</v>
      </c>
      <c r="DC97" s="137" t="str">
        <f t="shared" si="309"/>
        <v>Completar</v>
      </c>
      <c r="DD97" s="137" t="str">
        <f t="shared" si="310"/>
        <v>Completar</v>
      </c>
      <c r="DE97" s="135"/>
      <c r="DF97" s="136" t="str">
        <f t="shared" si="311"/>
        <v>Completar</v>
      </c>
      <c r="DG97" s="237">
        <f t="shared" si="419"/>
        <v>0</v>
      </c>
      <c r="DH97" s="238">
        <f t="shared" si="420"/>
        <v>0</v>
      </c>
      <c r="DI97" s="239" t="str">
        <f>IFERROR(IF(DH97&gt;20*CU97,'Referencia Parámetros'!$D$20,IF(DH97&gt;10*CU97,'Referencia Parámetros'!$D$21,IF(DH97&gt;5*CU97,'Referencia Parámetros'!$D$22, IF(DH97&gt;1,'Referencia Parámetros'!$D$23,"NO APLICA")))),"")</f>
        <v/>
      </c>
      <c r="DJ97" s="240" t="str">
        <f t="shared" si="363"/>
        <v/>
      </c>
      <c r="DK97" s="241">
        <f t="shared" si="364"/>
        <v>0</v>
      </c>
      <c r="DL97" s="234">
        <f t="shared" si="421"/>
        <v>0</v>
      </c>
      <c r="DM97" s="234">
        <f t="shared" si="365"/>
        <v>0</v>
      </c>
      <c r="DN97" s="234">
        <f t="shared" si="422"/>
        <v>0</v>
      </c>
      <c r="DO97" s="242">
        <f t="shared" si="423"/>
        <v>0</v>
      </c>
      <c r="DQ97" s="234">
        <f t="shared" si="424"/>
        <v>85</v>
      </c>
      <c r="DR97" s="235" t="str">
        <f t="shared" si="366"/>
        <v/>
      </c>
      <c r="DS97" s="236" t="str">
        <f>IFERROR(+VLOOKUP(DR97,'Referencia Parámetros'!$A$2:$B$18,2),"")</f>
        <v/>
      </c>
      <c r="DT97" s="1"/>
      <c r="DU97" s="1"/>
      <c r="DV97" s="136" t="str">
        <f t="shared" si="312"/>
        <v>Completar</v>
      </c>
      <c r="DW97" s="134"/>
      <c r="DX97" s="134"/>
      <c r="DY97" s="134"/>
      <c r="DZ97" s="136" t="str">
        <f t="shared" si="313"/>
        <v>Completar</v>
      </c>
      <c r="EA97" s="137" t="str">
        <f t="shared" si="314"/>
        <v>Completar</v>
      </c>
      <c r="EB97" s="137" t="str">
        <f t="shared" si="315"/>
        <v>Completar</v>
      </c>
      <c r="EC97" s="135"/>
      <c r="ED97" s="136" t="str">
        <f t="shared" si="316"/>
        <v>Completar</v>
      </c>
      <c r="EE97" s="237">
        <f t="shared" si="425"/>
        <v>0</v>
      </c>
      <c r="EF97" s="238">
        <f t="shared" si="426"/>
        <v>0</v>
      </c>
      <c r="EG97" s="239" t="str">
        <f>IFERROR(IF(EF97&gt;20*DS97,'Referencia Parámetros'!$D$20,IF(EF97&gt;10*DS97,'Referencia Parámetros'!$D$21,IF(EF97&gt;5*DS97,'Referencia Parámetros'!$D$22, IF(EF97&gt;1,'Referencia Parámetros'!$D$23,"NO APLICA")))),"")</f>
        <v/>
      </c>
      <c r="EH97" s="240" t="str">
        <f t="shared" si="367"/>
        <v/>
      </c>
      <c r="EI97" s="241">
        <f t="shared" si="368"/>
        <v>0</v>
      </c>
      <c r="EJ97" s="234">
        <f t="shared" si="427"/>
        <v>0</v>
      </c>
      <c r="EK97" s="234">
        <f t="shared" si="369"/>
        <v>0</v>
      </c>
      <c r="EL97" s="234">
        <f t="shared" si="428"/>
        <v>0</v>
      </c>
      <c r="EM97" s="242">
        <f t="shared" si="429"/>
        <v>0</v>
      </c>
      <c r="EO97" s="234">
        <f t="shared" si="430"/>
        <v>85</v>
      </c>
      <c r="EP97" s="235" t="str">
        <f t="shared" si="370"/>
        <v/>
      </c>
      <c r="EQ97" s="236" t="str">
        <f>IFERROR(+VLOOKUP(EP97,'Referencia Parámetros'!$A$2:$B$18,2),"")</f>
        <v/>
      </c>
      <c r="ER97" s="1"/>
      <c r="ES97" s="1"/>
      <c r="ET97" s="136" t="str">
        <f t="shared" si="317"/>
        <v>Completar</v>
      </c>
      <c r="EU97" s="134"/>
      <c r="EV97" s="134"/>
      <c r="EW97" s="134"/>
      <c r="EX97" s="136" t="str">
        <f t="shared" si="318"/>
        <v>Completar</v>
      </c>
      <c r="EY97" s="137" t="str">
        <f t="shared" si="319"/>
        <v>Completar</v>
      </c>
      <c r="EZ97" s="137" t="str">
        <f t="shared" si="320"/>
        <v>Completar</v>
      </c>
      <c r="FA97" s="135"/>
      <c r="FB97" s="136" t="str">
        <f t="shared" si="321"/>
        <v>Completar</v>
      </c>
      <c r="FC97" s="237">
        <f t="shared" si="431"/>
        <v>0</v>
      </c>
      <c r="FD97" s="238">
        <f t="shared" si="432"/>
        <v>0</v>
      </c>
      <c r="FE97" s="239" t="str">
        <f>IFERROR(IF(FD97&gt;20*EQ97,'Referencia Parámetros'!$D$20,IF(FD97&gt;10*EQ97,'Referencia Parámetros'!$D$21,IF(FD97&gt;5*EQ97,'Referencia Parámetros'!$D$22, IF(FD97&gt;1,'Referencia Parámetros'!$D$23,"NO APLICA")))),"")</f>
        <v/>
      </c>
      <c r="FF97" s="240" t="str">
        <f t="shared" si="371"/>
        <v/>
      </c>
      <c r="FG97" s="241">
        <f t="shared" si="372"/>
        <v>0</v>
      </c>
      <c r="FH97" s="234">
        <f t="shared" si="433"/>
        <v>0</v>
      </c>
      <c r="FI97" s="234">
        <f t="shared" si="373"/>
        <v>0</v>
      </c>
      <c r="FJ97" s="234">
        <f t="shared" si="434"/>
        <v>0</v>
      </c>
      <c r="FK97" s="242">
        <f t="shared" si="435"/>
        <v>0</v>
      </c>
      <c r="FM97" s="234">
        <f t="shared" si="436"/>
        <v>85</v>
      </c>
      <c r="FN97" s="235" t="str">
        <f t="shared" si="374"/>
        <v/>
      </c>
      <c r="FO97" s="236" t="str">
        <f>IFERROR(+VLOOKUP(FN97,'Referencia Parámetros'!$A$2:$B$18,2),"")</f>
        <v/>
      </c>
      <c r="FP97" s="1"/>
      <c r="FQ97" s="1"/>
      <c r="FR97" s="136" t="str">
        <f t="shared" si="322"/>
        <v>Completar</v>
      </c>
      <c r="FS97" s="134"/>
      <c r="FT97" s="134"/>
      <c r="FU97" s="134"/>
      <c r="FV97" s="136" t="str">
        <f t="shared" si="323"/>
        <v>Completar</v>
      </c>
      <c r="FW97" s="137" t="str">
        <f t="shared" si="324"/>
        <v>Completar</v>
      </c>
      <c r="FX97" s="137" t="str">
        <f t="shared" si="325"/>
        <v>Completar</v>
      </c>
      <c r="FY97" s="135"/>
      <c r="FZ97" s="136" t="str">
        <f t="shared" si="326"/>
        <v>Completar</v>
      </c>
      <c r="GA97" s="237">
        <f t="shared" si="437"/>
        <v>0</v>
      </c>
      <c r="GB97" s="238">
        <f t="shared" si="438"/>
        <v>0</v>
      </c>
      <c r="GC97" s="239" t="e">
        <f>IF(GB97&gt;20*FO97,'Referencia Parámetros'!$D$20,IF(GB97&gt;10*FO97,'Referencia Parámetros'!$D$21,IF(GB97&gt;5*FO97,'Referencia Parámetros'!$D$22, IF(GB97&gt;1,'Referencia Parámetros'!$D$23,"NO APLICA"))))</f>
        <v>#VALUE!</v>
      </c>
      <c r="GD97" s="240" t="e">
        <f t="shared" si="439"/>
        <v>#VALUE!</v>
      </c>
      <c r="GE97" s="241">
        <f t="shared" si="375"/>
        <v>0</v>
      </c>
      <c r="GF97" s="234">
        <f t="shared" si="440"/>
        <v>0</v>
      </c>
      <c r="GG97" s="234">
        <f t="shared" si="376"/>
        <v>0</v>
      </c>
      <c r="GH97" s="234">
        <f t="shared" si="441"/>
        <v>0</v>
      </c>
      <c r="GI97" s="242">
        <f t="shared" si="442"/>
        <v>0</v>
      </c>
      <c r="GK97" s="234">
        <f t="shared" si="443"/>
        <v>85</v>
      </c>
      <c r="GL97" s="235" t="str">
        <f t="shared" si="377"/>
        <v/>
      </c>
      <c r="GM97" s="236" t="str">
        <f>IFERROR(+VLOOKUP(GL97,'Referencia Parámetros'!$A$2:$B$18,2),"")</f>
        <v/>
      </c>
      <c r="GN97" s="1"/>
      <c r="GO97" s="1"/>
      <c r="GP97" s="136" t="str">
        <f t="shared" si="327"/>
        <v>Completar</v>
      </c>
      <c r="GQ97" s="134"/>
      <c r="GR97" s="134"/>
      <c r="GS97" s="134"/>
      <c r="GT97" s="136" t="str">
        <f t="shared" si="328"/>
        <v>Completar</v>
      </c>
      <c r="GU97" s="137" t="str">
        <f t="shared" si="329"/>
        <v>Completar</v>
      </c>
      <c r="GV97" s="137" t="str">
        <f t="shared" si="330"/>
        <v>Completar</v>
      </c>
      <c r="GW97" s="135"/>
      <c r="GX97" s="136" t="str">
        <f t="shared" si="331"/>
        <v>Completar</v>
      </c>
      <c r="GY97" s="237">
        <f t="shared" si="444"/>
        <v>0</v>
      </c>
      <c r="GZ97" s="238">
        <f t="shared" si="445"/>
        <v>0</v>
      </c>
      <c r="HA97" s="239" t="str">
        <f>IFERROR(IF(GZ97&gt;20*GM97,'Referencia Parámetros'!$D$20,IF(GZ97&gt;10*GM97,'Referencia Parámetros'!$D$21,IF(GZ97&gt;5*GM97,'Referencia Parámetros'!$D$22, IF(GZ97&gt;1,'Referencia Parámetros'!$D$23,"NO APLICA")))),"")</f>
        <v/>
      </c>
      <c r="HB97" s="240" t="str">
        <f t="shared" si="378"/>
        <v/>
      </c>
      <c r="HC97" s="241">
        <f t="shared" si="379"/>
        <v>0</v>
      </c>
      <c r="HD97" s="234">
        <f t="shared" si="446"/>
        <v>0</v>
      </c>
      <c r="HE97" s="234">
        <f t="shared" si="380"/>
        <v>0</v>
      </c>
      <c r="HF97" s="234">
        <f t="shared" si="447"/>
        <v>0</v>
      </c>
      <c r="HG97" s="242">
        <f t="shared" si="448"/>
        <v>0</v>
      </c>
      <c r="HI97" s="234">
        <f t="shared" si="449"/>
        <v>85</v>
      </c>
      <c r="HJ97" s="235" t="str">
        <f t="shared" si="381"/>
        <v/>
      </c>
      <c r="HK97" s="236" t="str">
        <f>IFERROR(+VLOOKUP(HJ97,'Referencia Parámetros'!$A$2:$B$18,2),"")</f>
        <v/>
      </c>
      <c r="HL97" s="1"/>
      <c r="HM97" s="1"/>
      <c r="HN97" s="136" t="str">
        <f t="shared" si="332"/>
        <v>Completar</v>
      </c>
      <c r="HO97" s="134"/>
      <c r="HP97" s="134"/>
      <c r="HQ97" s="134"/>
      <c r="HR97" s="136" t="str">
        <f t="shared" si="333"/>
        <v>Completar</v>
      </c>
      <c r="HS97" s="137" t="str">
        <f t="shared" si="334"/>
        <v>Completar</v>
      </c>
      <c r="HT97" s="137" t="str">
        <f t="shared" si="335"/>
        <v>Completar</v>
      </c>
      <c r="HU97" s="135"/>
      <c r="HV97" s="136" t="str">
        <f t="shared" si="336"/>
        <v>Completar</v>
      </c>
      <c r="HW97" s="237">
        <f t="shared" si="450"/>
        <v>0</v>
      </c>
      <c r="HX97" s="238">
        <f t="shared" si="451"/>
        <v>0</v>
      </c>
      <c r="HY97" s="239" t="str">
        <f>IFERROR(IF(HX97&gt;20*HK97,'Referencia Parámetros'!$D$20,IF(HX97&gt;10*HK97,'Referencia Parámetros'!$D$21,IF(HX97&gt;5*HK97,'Referencia Parámetros'!$D$22, IF(HX97&gt;1,'Referencia Parámetros'!$D$23,"NO APLICA")))),"")</f>
        <v/>
      </c>
      <c r="HZ97" s="240" t="str">
        <f t="shared" si="382"/>
        <v/>
      </c>
      <c r="IA97" s="241">
        <f t="shared" si="383"/>
        <v>0</v>
      </c>
      <c r="IB97" s="234">
        <f t="shared" si="452"/>
        <v>0</v>
      </c>
      <c r="IC97" s="234">
        <f t="shared" si="384"/>
        <v>0</v>
      </c>
      <c r="ID97" s="234">
        <f t="shared" si="453"/>
        <v>0</v>
      </c>
      <c r="IE97" s="242">
        <f t="shared" si="454"/>
        <v>0</v>
      </c>
      <c r="IG97" s="234">
        <f t="shared" si="455"/>
        <v>85</v>
      </c>
      <c r="IH97" s="235" t="str">
        <f t="shared" si="385"/>
        <v/>
      </c>
      <c r="II97" s="236" t="str">
        <f>IFERROR(+VLOOKUP(IH97,'Referencia Parámetros'!$A$2:$B$18,2),"")</f>
        <v/>
      </c>
      <c r="IJ97" s="1"/>
      <c r="IK97" s="1"/>
      <c r="IL97" s="136" t="str">
        <f t="shared" si="337"/>
        <v>Completar</v>
      </c>
      <c r="IM97" s="134"/>
      <c r="IN97" s="134"/>
      <c r="IO97" s="134"/>
      <c r="IP97" s="136" t="str">
        <f t="shared" si="338"/>
        <v>Completar</v>
      </c>
      <c r="IQ97" s="137" t="str">
        <f t="shared" si="339"/>
        <v>Completar</v>
      </c>
      <c r="IR97" s="137" t="str">
        <f t="shared" si="340"/>
        <v>Completar</v>
      </c>
      <c r="IS97" s="135"/>
      <c r="IT97" s="136" t="str">
        <f t="shared" si="341"/>
        <v>Completar</v>
      </c>
      <c r="IU97" s="237">
        <f t="shared" si="456"/>
        <v>0</v>
      </c>
      <c r="IV97" s="238">
        <f t="shared" si="457"/>
        <v>0</v>
      </c>
      <c r="IW97" s="239" t="str">
        <f>IFERROR(IF(IV97&gt;20*II97,'Referencia Parámetros'!$D$20,IF(IV97&gt;10*II97,'Referencia Parámetros'!$D$21,IF(IV97&gt;5*II97,'Referencia Parámetros'!$D$22, IF(IV97&gt;1,'Referencia Parámetros'!$D$23,"NO APLICA")))),"")</f>
        <v/>
      </c>
      <c r="IX97" s="240" t="str">
        <f t="shared" si="386"/>
        <v/>
      </c>
      <c r="IY97" s="241">
        <f t="shared" si="387"/>
        <v>0</v>
      </c>
      <c r="IZ97" s="234">
        <f t="shared" si="458"/>
        <v>0</v>
      </c>
      <c r="JA97" s="234">
        <f t="shared" si="388"/>
        <v>0</v>
      </c>
      <c r="JB97" s="234">
        <f t="shared" si="459"/>
        <v>0</v>
      </c>
      <c r="JC97" s="242">
        <f t="shared" si="460"/>
        <v>0</v>
      </c>
      <c r="JD97" s="198"/>
      <c r="JE97" s="234">
        <f t="shared" si="461"/>
        <v>85</v>
      </c>
      <c r="JF97" s="235" t="str">
        <f t="shared" si="389"/>
        <v/>
      </c>
      <c r="JG97" s="236" t="str">
        <f>IFERROR(+VLOOKUP(JF97,'Referencia Parámetros'!$A$2:$B$18,2),"")</f>
        <v/>
      </c>
      <c r="JH97" s="1"/>
      <c r="JI97" s="1"/>
      <c r="JJ97" s="136" t="str">
        <f t="shared" si="342"/>
        <v>Completar</v>
      </c>
      <c r="JK97" s="134"/>
      <c r="JL97" s="134"/>
      <c r="JM97" s="134"/>
      <c r="JN97" s="136" t="str">
        <f t="shared" si="343"/>
        <v>Completar</v>
      </c>
      <c r="JO97" s="137" t="str">
        <f t="shared" si="344"/>
        <v>Completar</v>
      </c>
      <c r="JP97" s="137" t="str">
        <f t="shared" si="345"/>
        <v>Completar</v>
      </c>
      <c r="JQ97" s="135"/>
      <c r="JR97" s="136" t="str">
        <f t="shared" si="346"/>
        <v>Completar</v>
      </c>
      <c r="JS97" s="237">
        <f t="shared" si="462"/>
        <v>0</v>
      </c>
      <c r="JT97" s="238">
        <f t="shared" si="463"/>
        <v>0</v>
      </c>
      <c r="JU97" s="239" t="str">
        <f>IFERROR(IF(JT97&gt;20*JG97,'Referencia Parámetros'!$D$20,IF(JT97&gt;10*JG97,'Referencia Parámetros'!$D$21,IF(JT97&gt;5*JG97,'Referencia Parámetros'!$D$22, IF(JT97&gt;1,'Referencia Parámetros'!$D$23,"NO APLICA")))),"")</f>
        <v/>
      </c>
      <c r="JV97" s="240" t="str">
        <f t="shared" si="390"/>
        <v/>
      </c>
      <c r="JW97" s="241">
        <f t="shared" si="391"/>
        <v>0</v>
      </c>
      <c r="JX97" s="234">
        <f t="shared" si="464"/>
        <v>0</v>
      </c>
      <c r="JY97" s="234">
        <f t="shared" si="392"/>
        <v>0</v>
      </c>
      <c r="JZ97" s="234">
        <f t="shared" si="465"/>
        <v>0</v>
      </c>
      <c r="KA97" s="242">
        <f t="shared" si="466"/>
        <v>0</v>
      </c>
      <c r="LN97" s="244">
        <v>2</v>
      </c>
    </row>
    <row r="98" spans="1:326" x14ac:dyDescent="0.25">
      <c r="A98" s="234">
        <f t="shared" si="393"/>
        <v>86</v>
      </c>
      <c r="B98" s="235" t="str">
        <f t="shared" si="394"/>
        <v/>
      </c>
      <c r="C98" s="236" t="str">
        <f>+IFERROR(VLOOKUP(B98,'Referencia Parámetros'!$A$2:$B$18,2),"")</f>
        <v/>
      </c>
      <c r="D98" s="1"/>
      <c r="E98" s="1"/>
      <c r="F98" s="136" t="str">
        <f>IFERROR(+VLOOKUP(D98,'Año 2'!JH$13:JJ$112,3,FALSE),"Completar")</f>
        <v>Completar</v>
      </c>
      <c r="G98" s="134"/>
      <c r="H98" s="134"/>
      <c r="I98" s="134"/>
      <c r="J98" s="136" t="str">
        <f>+IFERROR(VLOOKUP(D98,'Año 2'!JH$13:JR$112,7,0),"Completar")</f>
        <v>Completar</v>
      </c>
      <c r="K98" s="137" t="str">
        <f>IFERROR(VLOOKUP(D98,'Año 2'!JH$13:JR$112,8,FALSE),"Completar")</f>
        <v>Completar</v>
      </c>
      <c r="L98" s="137" t="str">
        <f>IFERROR(VLOOKUP(D98,'Año 2'!JH$13:JR$112,9,FALSE),"Completar")</f>
        <v>Completar</v>
      </c>
      <c r="M98" s="135"/>
      <c r="N98" s="136" t="str">
        <f>IFERROR(VLOOKUP(D98,'Año 2'!JH$13:JR$112,11,FALSE),"Completar")</f>
        <v>Completar</v>
      </c>
      <c r="O98" s="237">
        <f t="shared" si="395"/>
        <v>0</v>
      </c>
      <c r="P98" s="238">
        <f t="shared" si="396"/>
        <v>0</v>
      </c>
      <c r="Q98" s="239" t="str">
        <f>IFERROR(IF(P98&gt;20*C98,'Referencia Parámetros'!$D$20,IF(P98&gt;10*C98,'Referencia Parámetros'!$D$21,IF(P98&gt;5*C98,'Referencia Parámetros'!$D$22, IF(P98&gt;1,'Referencia Parámetros'!$D$23,"NO APLICA")))),"")</f>
        <v/>
      </c>
      <c r="R98" s="240" t="str">
        <f t="shared" si="347"/>
        <v/>
      </c>
      <c r="S98" s="241">
        <f t="shared" si="348"/>
        <v>0</v>
      </c>
      <c r="T98" s="234">
        <f t="shared" si="397"/>
        <v>0</v>
      </c>
      <c r="U98" s="234">
        <f t="shared" si="349"/>
        <v>0</v>
      </c>
      <c r="V98" s="234">
        <f t="shared" si="398"/>
        <v>0</v>
      </c>
      <c r="W98" s="242">
        <f t="shared" si="399"/>
        <v>0</v>
      </c>
      <c r="Y98" s="234">
        <f t="shared" si="400"/>
        <v>86</v>
      </c>
      <c r="Z98" s="235" t="str">
        <f t="shared" si="350"/>
        <v/>
      </c>
      <c r="AA98" s="236" t="str">
        <f>IFERROR(+VLOOKUP(Z98,'Referencia Parámetros'!$A$2:$B$18,2),"")</f>
        <v/>
      </c>
      <c r="AB98" s="1"/>
      <c r="AC98" s="1"/>
      <c r="AD98" s="136" t="str">
        <f t="shared" si="292"/>
        <v>Completar</v>
      </c>
      <c r="AE98" s="134"/>
      <c r="AF98" s="134"/>
      <c r="AG98" s="134"/>
      <c r="AH98" s="136" t="str">
        <f t="shared" si="293"/>
        <v>Completar</v>
      </c>
      <c r="AI98" s="137" t="str">
        <f t="shared" si="294"/>
        <v>Completar</v>
      </c>
      <c r="AJ98" s="137" t="str">
        <f t="shared" si="295"/>
        <v>Completar</v>
      </c>
      <c r="AK98" s="135"/>
      <c r="AL98" s="136" t="str">
        <f t="shared" si="296"/>
        <v>Completar</v>
      </c>
      <c r="AM98" s="237">
        <f t="shared" si="401"/>
        <v>0</v>
      </c>
      <c r="AN98" s="238">
        <f t="shared" si="402"/>
        <v>0</v>
      </c>
      <c r="AO98" s="239" t="str">
        <f>IFERROR(IF(AN98&gt;20*AA98,'Referencia Parámetros'!$D$20,IF(AN98&gt;10*AA98,'Referencia Parámetros'!$D$21,IF(AN98&gt;5*AA98,'Referencia Parámetros'!$D$22, IF(AN98&gt;1,'Referencia Parámetros'!$D$23,"NO APLICA")))),"")</f>
        <v/>
      </c>
      <c r="AP98" s="240" t="str">
        <f t="shared" si="351"/>
        <v/>
      </c>
      <c r="AQ98" s="241">
        <f t="shared" si="352"/>
        <v>0</v>
      </c>
      <c r="AR98" s="234">
        <f t="shared" si="403"/>
        <v>0</v>
      </c>
      <c r="AS98" s="234">
        <f t="shared" si="353"/>
        <v>0</v>
      </c>
      <c r="AT98" s="234">
        <f t="shared" si="404"/>
        <v>0</v>
      </c>
      <c r="AU98" s="242">
        <f t="shared" si="405"/>
        <v>0</v>
      </c>
      <c r="AW98" s="234">
        <f t="shared" si="406"/>
        <v>86</v>
      </c>
      <c r="AX98" s="235" t="str">
        <f t="shared" si="354"/>
        <v/>
      </c>
      <c r="AY98" s="236" t="str">
        <f>IFERROR(+VLOOKUP(AX98,'Referencia Parámetros'!$A$2:$B$18,2),"")</f>
        <v/>
      </c>
      <c r="AZ98" s="1"/>
      <c r="BA98" s="1"/>
      <c r="BB98" s="136" t="str">
        <f t="shared" si="297"/>
        <v>Completar</v>
      </c>
      <c r="BC98" s="134"/>
      <c r="BD98" s="134"/>
      <c r="BE98" s="134"/>
      <c r="BF98" s="136" t="str">
        <f t="shared" si="298"/>
        <v>Completar</v>
      </c>
      <c r="BG98" s="137" t="str">
        <f t="shared" si="299"/>
        <v>Completar</v>
      </c>
      <c r="BH98" s="137" t="str">
        <f t="shared" si="300"/>
        <v>Completar</v>
      </c>
      <c r="BI98" s="135"/>
      <c r="BJ98" s="136" t="str">
        <f t="shared" si="301"/>
        <v>Completar</v>
      </c>
      <c r="BK98" s="237">
        <f t="shared" si="407"/>
        <v>0</v>
      </c>
      <c r="BL98" s="238">
        <f t="shared" si="408"/>
        <v>0</v>
      </c>
      <c r="BM98" s="239" t="str">
        <f>IFERROR(IF(BL98&gt;20*AY98,'Referencia Parámetros'!$D$20,IF(BL98&gt;10*AY98,'Referencia Parámetros'!$D$21,IF(BL98&gt;5*AY98,'Referencia Parámetros'!$D$22, IF(BL98&gt;1,'Referencia Parámetros'!$D$23,"NO APLICA")))),"")</f>
        <v/>
      </c>
      <c r="BN98" s="240" t="str">
        <f t="shared" si="355"/>
        <v/>
      </c>
      <c r="BO98" s="241">
        <f t="shared" si="356"/>
        <v>0</v>
      </c>
      <c r="BP98" s="234">
        <f t="shared" si="409"/>
        <v>0</v>
      </c>
      <c r="BQ98" s="234">
        <f t="shared" si="357"/>
        <v>0</v>
      </c>
      <c r="BR98" s="234">
        <f t="shared" si="410"/>
        <v>0</v>
      </c>
      <c r="BS98" s="242">
        <f t="shared" si="411"/>
        <v>0</v>
      </c>
      <c r="BU98" s="234">
        <f t="shared" si="412"/>
        <v>86</v>
      </c>
      <c r="BV98" s="235" t="str">
        <f t="shared" si="358"/>
        <v/>
      </c>
      <c r="BW98" s="236" t="str">
        <f>IFERROR(+VLOOKUP(BV98,'Referencia Parámetros'!$A$2:$B$18,2),"")</f>
        <v/>
      </c>
      <c r="BX98" s="1"/>
      <c r="BY98" s="1"/>
      <c r="BZ98" s="136" t="str">
        <f t="shared" si="302"/>
        <v>Completar</v>
      </c>
      <c r="CA98" s="134"/>
      <c r="CB98" s="134"/>
      <c r="CC98" s="134"/>
      <c r="CD98" s="136" t="str">
        <f t="shared" si="303"/>
        <v>Completar</v>
      </c>
      <c r="CE98" s="137" t="str">
        <f t="shared" si="304"/>
        <v>Completar</v>
      </c>
      <c r="CF98" s="137" t="str">
        <f t="shared" si="305"/>
        <v>Completar</v>
      </c>
      <c r="CG98" s="135"/>
      <c r="CH98" s="136" t="str">
        <f t="shared" si="306"/>
        <v>Completar</v>
      </c>
      <c r="CI98" s="237">
        <f t="shared" si="413"/>
        <v>0</v>
      </c>
      <c r="CJ98" s="238">
        <f t="shared" si="414"/>
        <v>0</v>
      </c>
      <c r="CK98" s="239" t="str">
        <f>IFERROR(IF(CJ98&gt;20*BW98,'Referencia Parámetros'!$D$20,IF(CJ98&gt;10*BW98,'Referencia Parámetros'!$D$21,IF(CJ98&gt;5*BW98,'Referencia Parámetros'!$D$22, IF(CJ98&gt;1,'Referencia Parámetros'!$D$23,"NO APLICA")))),"")</f>
        <v/>
      </c>
      <c r="CL98" s="240" t="str">
        <f t="shared" si="359"/>
        <v/>
      </c>
      <c r="CM98" s="241">
        <f t="shared" si="360"/>
        <v>0</v>
      </c>
      <c r="CN98" s="234">
        <f t="shared" si="415"/>
        <v>0</v>
      </c>
      <c r="CO98" s="234">
        <f t="shared" si="361"/>
        <v>0</v>
      </c>
      <c r="CP98" s="234">
        <f t="shared" si="416"/>
        <v>0</v>
      </c>
      <c r="CQ98" s="242">
        <f t="shared" si="417"/>
        <v>0</v>
      </c>
      <c r="CS98" s="234">
        <f t="shared" si="418"/>
        <v>86</v>
      </c>
      <c r="CT98" s="235" t="str">
        <f t="shared" si="362"/>
        <v/>
      </c>
      <c r="CU98" s="236" t="str">
        <f>IFERROR(+VLOOKUP(CT98,'Referencia Parámetros'!$A$2:$B$18,2),"")</f>
        <v/>
      </c>
      <c r="CV98" s="1"/>
      <c r="CW98" s="1"/>
      <c r="CX98" s="136" t="str">
        <f t="shared" si="307"/>
        <v>Completar</v>
      </c>
      <c r="CY98" s="134"/>
      <c r="CZ98" s="134"/>
      <c r="DA98" s="134"/>
      <c r="DB98" s="136" t="str">
        <f t="shared" si="308"/>
        <v>Completar</v>
      </c>
      <c r="DC98" s="137" t="str">
        <f t="shared" si="309"/>
        <v>Completar</v>
      </c>
      <c r="DD98" s="137" t="str">
        <f t="shared" si="310"/>
        <v>Completar</v>
      </c>
      <c r="DE98" s="135"/>
      <c r="DF98" s="136" t="str">
        <f t="shared" si="311"/>
        <v>Completar</v>
      </c>
      <c r="DG98" s="237">
        <f t="shared" si="419"/>
        <v>0</v>
      </c>
      <c r="DH98" s="238">
        <f t="shared" si="420"/>
        <v>0</v>
      </c>
      <c r="DI98" s="239" t="str">
        <f>IFERROR(IF(DH98&gt;20*CU98,'Referencia Parámetros'!$D$20,IF(DH98&gt;10*CU98,'Referencia Parámetros'!$D$21,IF(DH98&gt;5*CU98,'Referencia Parámetros'!$D$22, IF(DH98&gt;1,'Referencia Parámetros'!$D$23,"NO APLICA")))),"")</f>
        <v/>
      </c>
      <c r="DJ98" s="240" t="str">
        <f t="shared" si="363"/>
        <v/>
      </c>
      <c r="DK98" s="241">
        <f t="shared" si="364"/>
        <v>0</v>
      </c>
      <c r="DL98" s="234">
        <f t="shared" si="421"/>
        <v>0</v>
      </c>
      <c r="DM98" s="234">
        <f t="shared" si="365"/>
        <v>0</v>
      </c>
      <c r="DN98" s="234">
        <f t="shared" si="422"/>
        <v>0</v>
      </c>
      <c r="DO98" s="242">
        <f t="shared" si="423"/>
        <v>0</v>
      </c>
      <c r="DQ98" s="234">
        <f t="shared" si="424"/>
        <v>86</v>
      </c>
      <c r="DR98" s="235" t="str">
        <f t="shared" si="366"/>
        <v/>
      </c>
      <c r="DS98" s="236" t="str">
        <f>IFERROR(+VLOOKUP(DR98,'Referencia Parámetros'!$A$2:$B$18,2),"")</f>
        <v/>
      </c>
      <c r="DT98" s="1"/>
      <c r="DU98" s="1"/>
      <c r="DV98" s="136" t="str">
        <f t="shared" si="312"/>
        <v>Completar</v>
      </c>
      <c r="DW98" s="134"/>
      <c r="DX98" s="134"/>
      <c r="DY98" s="134"/>
      <c r="DZ98" s="136" t="str">
        <f t="shared" si="313"/>
        <v>Completar</v>
      </c>
      <c r="EA98" s="137" t="str">
        <f t="shared" si="314"/>
        <v>Completar</v>
      </c>
      <c r="EB98" s="137" t="str">
        <f t="shared" si="315"/>
        <v>Completar</v>
      </c>
      <c r="EC98" s="135"/>
      <c r="ED98" s="136" t="str">
        <f t="shared" si="316"/>
        <v>Completar</v>
      </c>
      <c r="EE98" s="237">
        <f t="shared" si="425"/>
        <v>0</v>
      </c>
      <c r="EF98" s="238">
        <f t="shared" si="426"/>
        <v>0</v>
      </c>
      <c r="EG98" s="239" t="str">
        <f>IFERROR(IF(EF98&gt;20*DS98,'Referencia Parámetros'!$D$20,IF(EF98&gt;10*DS98,'Referencia Parámetros'!$D$21,IF(EF98&gt;5*DS98,'Referencia Parámetros'!$D$22, IF(EF98&gt;1,'Referencia Parámetros'!$D$23,"NO APLICA")))),"")</f>
        <v/>
      </c>
      <c r="EH98" s="240" t="str">
        <f t="shared" si="367"/>
        <v/>
      </c>
      <c r="EI98" s="241">
        <f t="shared" si="368"/>
        <v>0</v>
      </c>
      <c r="EJ98" s="234">
        <f t="shared" si="427"/>
        <v>0</v>
      </c>
      <c r="EK98" s="234">
        <f t="shared" si="369"/>
        <v>0</v>
      </c>
      <c r="EL98" s="234">
        <f t="shared" si="428"/>
        <v>0</v>
      </c>
      <c r="EM98" s="242">
        <f t="shared" si="429"/>
        <v>0</v>
      </c>
      <c r="EO98" s="234">
        <f t="shared" si="430"/>
        <v>86</v>
      </c>
      <c r="EP98" s="235" t="str">
        <f t="shared" si="370"/>
        <v/>
      </c>
      <c r="EQ98" s="236" t="str">
        <f>IFERROR(+VLOOKUP(EP98,'Referencia Parámetros'!$A$2:$B$18,2),"")</f>
        <v/>
      </c>
      <c r="ER98" s="1"/>
      <c r="ES98" s="1"/>
      <c r="ET98" s="136" t="str">
        <f t="shared" si="317"/>
        <v>Completar</v>
      </c>
      <c r="EU98" s="134"/>
      <c r="EV98" s="134"/>
      <c r="EW98" s="134"/>
      <c r="EX98" s="136" t="str">
        <f t="shared" si="318"/>
        <v>Completar</v>
      </c>
      <c r="EY98" s="137" t="str">
        <f t="shared" si="319"/>
        <v>Completar</v>
      </c>
      <c r="EZ98" s="137" t="str">
        <f t="shared" si="320"/>
        <v>Completar</v>
      </c>
      <c r="FA98" s="135"/>
      <c r="FB98" s="136" t="str">
        <f t="shared" si="321"/>
        <v>Completar</v>
      </c>
      <c r="FC98" s="237">
        <f t="shared" si="431"/>
        <v>0</v>
      </c>
      <c r="FD98" s="238">
        <f t="shared" si="432"/>
        <v>0</v>
      </c>
      <c r="FE98" s="239" t="str">
        <f>IFERROR(IF(FD98&gt;20*EQ98,'Referencia Parámetros'!$D$20,IF(FD98&gt;10*EQ98,'Referencia Parámetros'!$D$21,IF(FD98&gt;5*EQ98,'Referencia Parámetros'!$D$22, IF(FD98&gt;1,'Referencia Parámetros'!$D$23,"NO APLICA")))),"")</f>
        <v/>
      </c>
      <c r="FF98" s="240" t="str">
        <f t="shared" si="371"/>
        <v/>
      </c>
      <c r="FG98" s="241">
        <f t="shared" si="372"/>
        <v>0</v>
      </c>
      <c r="FH98" s="234">
        <f t="shared" si="433"/>
        <v>0</v>
      </c>
      <c r="FI98" s="234">
        <f t="shared" si="373"/>
        <v>0</v>
      </c>
      <c r="FJ98" s="234">
        <f t="shared" si="434"/>
        <v>0</v>
      </c>
      <c r="FK98" s="242">
        <f t="shared" si="435"/>
        <v>0</v>
      </c>
      <c r="FM98" s="234">
        <f t="shared" si="436"/>
        <v>86</v>
      </c>
      <c r="FN98" s="235" t="str">
        <f t="shared" si="374"/>
        <v/>
      </c>
      <c r="FO98" s="236" t="str">
        <f>IFERROR(+VLOOKUP(FN98,'Referencia Parámetros'!$A$2:$B$18,2),"")</f>
        <v/>
      </c>
      <c r="FP98" s="1"/>
      <c r="FQ98" s="1"/>
      <c r="FR98" s="136" t="str">
        <f t="shared" si="322"/>
        <v>Completar</v>
      </c>
      <c r="FS98" s="134"/>
      <c r="FT98" s="134"/>
      <c r="FU98" s="134"/>
      <c r="FV98" s="136" t="str">
        <f t="shared" si="323"/>
        <v>Completar</v>
      </c>
      <c r="FW98" s="137" t="str">
        <f t="shared" si="324"/>
        <v>Completar</v>
      </c>
      <c r="FX98" s="137" t="str">
        <f t="shared" si="325"/>
        <v>Completar</v>
      </c>
      <c r="FY98" s="135"/>
      <c r="FZ98" s="136" t="str">
        <f t="shared" si="326"/>
        <v>Completar</v>
      </c>
      <c r="GA98" s="237">
        <f t="shared" si="437"/>
        <v>0</v>
      </c>
      <c r="GB98" s="238">
        <f t="shared" si="438"/>
        <v>0</v>
      </c>
      <c r="GC98" s="239" t="e">
        <f>IF(GB98&gt;20*FO98,'Referencia Parámetros'!$D$20,IF(GB98&gt;10*FO98,'Referencia Parámetros'!$D$21,IF(GB98&gt;5*FO98,'Referencia Parámetros'!$D$22, IF(GB98&gt;1,'Referencia Parámetros'!$D$23,"NO APLICA"))))</f>
        <v>#VALUE!</v>
      </c>
      <c r="GD98" s="240" t="e">
        <f t="shared" si="439"/>
        <v>#VALUE!</v>
      </c>
      <c r="GE98" s="241">
        <f t="shared" si="375"/>
        <v>0</v>
      </c>
      <c r="GF98" s="234">
        <f t="shared" si="440"/>
        <v>0</v>
      </c>
      <c r="GG98" s="234">
        <f t="shared" si="376"/>
        <v>0</v>
      </c>
      <c r="GH98" s="234">
        <f t="shared" si="441"/>
        <v>0</v>
      </c>
      <c r="GI98" s="242">
        <f t="shared" si="442"/>
        <v>0</v>
      </c>
      <c r="GK98" s="234">
        <f t="shared" si="443"/>
        <v>86</v>
      </c>
      <c r="GL98" s="235" t="str">
        <f t="shared" si="377"/>
        <v/>
      </c>
      <c r="GM98" s="236" t="str">
        <f>IFERROR(+VLOOKUP(GL98,'Referencia Parámetros'!$A$2:$B$18,2),"")</f>
        <v/>
      </c>
      <c r="GN98" s="1"/>
      <c r="GO98" s="1"/>
      <c r="GP98" s="136" t="str">
        <f t="shared" si="327"/>
        <v>Completar</v>
      </c>
      <c r="GQ98" s="134"/>
      <c r="GR98" s="134"/>
      <c r="GS98" s="134"/>
      <c r="GT98" s="136" t="str">
        <f t="shared" si="328"/>
        <v>Completar</v>
      </c>
      <c r="GU98" s="137" t="str">
        <f t="shared" si="329"/>
        <v>Completar</v>
      </c>
      <c r="GV98" s="137" t="str">
        <f t="shared" si="330"/>
        <v>Completar</v>
      </c>
      <c r="GW98" s="135"/>
      <c r="GX98" s="136" t="str">
        <f t="shared" si="331"/>
        <v>Completar</v>
      </c>
      <c r="GY98" s="237">
        <f t="shared" si="444"/>
        <v>0</v>
      </c>
      <c r="GZ98" s="238">
        <f t="shared" si="445"/>
        <v>0</v>
      </c>
      <c r="HA98" s="239" t="str">
        <f>IFERROR(IF(GZ98&gt;20*GM98,'Referencia Parámetros'!$D$20,IF(GZ98&gt;10*GM98,'Referencia Parámetros'!$D$21,IF(GZ98&gt;5*GM98,'Referencia Parámetros'!$D$22, IF(GZ98&gt;1,'Referencia Parámetros'!$D$23,"NO APLICA")))),"")</f>
        <v/>
      </c>
      <c r="HB98" s="240" t="str">
        <f t="shared" si="378"/>
        <v/>
      </c>
      <c r="HC98" s="241">
        <f t="shared" si="379"/>
        <v>0</v>
      </c>
      <c r="HD98" s="234">
        <f t="shared" si="446"/>
        <v>0</v>
      </c>
      <c r="HE98" s="234">
        <f t="shared" si="380"/>
        <v>0</v>
      </c>
      <c r="HF98" s="234">
        <f t="shared" si="447"/>
        <v>0</v>
      </c>
      <c r="HG98" s="242">
        <f t="shared" si="448"/>
        <v>0</v>
      </c>
      <c r="HI98" s="234">
        <f t="shared" si="449"/>
        <v>86</v>
      </c>
      <c r="HJ98" s="235" t="str">
        <f t="shared" si="381"/>
        <v/>
      </c>
      <c r="HK98" s="236" t="str">
        <f>IFERROR(+VLOOKUP(HJ98,'Referencia Parámetros'!$A$2:$B$18,2),"")</f>
        <v/>
      </c>
      <c r="HL98" s="1"/>
      <c r="HM98" s="1"/>
      <c r="HN98" s="136" t="str">
        <f t="shared" si="332"/>
        <v>Completar</v>
      </c>
      <c r="HO98" s="134"/>
      <c r="HP98" s="134"/>
      <c r="HQ98" s="134"/>
      <c r="HR98" s="136" t="str">
        <f t="shared" si="333"/>
        <v>Completar</v>
      </c>
      <c r="HS98" s="137" t="str">
        <f t="shared" si="334"/>
        <v>Completar</v>
      </c>
      <c r="HT98" s="137" t="str">
        <f t="shared" si="335"/>
        <v>Completar</v>
      </c>
      <c r="HU98" s="135"/>
      <c r="HV98" s="136" t="str">
        <f t="shared" si="336"/>
        <v>Completar</v>
      </c>
      <c r="HW98" s="237">
        <f t="shared" si="450"/>
        <v>0</v>
      </c>
      <c r="HX98" s="238">
        <f t="shared" si="451"/>
        <v>0</v>
      </c>
      <c r="HY98" s="239" t="str">
        <f>IFERROR(IF(HX98&gt;20*HK98,'Referencia Parámetros'!$D$20,IF(HX98&gt;10*HK98,'Referencia Parámetros'!$D$21,IF(HX98&gt;5*HK98,'Referencia Parámetros'!$D$22, IF(HX98&gt;1,'Referencia Parámetros'!$D$23,"NO APLICA")))),"")</f>
        <v/>
      </c>
      <c r="HZ98" s="240" t="str">
        <f t="shared" si="382"/>
        <v/>
      </c>
      <c r="IA98" s="241">
        <f t="shared" si="383"/>
        <v>0</v>
      </c>
      <c r="IB98" s="234">
        <f t="shared" si="452"/>
        <v>0</v>
      </c>
      <c r="IC98" s="234">
        <f t="shared" si="384"/>
        <v>0</v>
      </c>
      <c r="ID98" s="234">
        <f t="shared" si="453"/>
        <v>0</v>
      </c>
      <c r="IE98" s="242">
        <f t="shared" si="454"/>
        <v>0</v>
      </c>
      <c r="IG98" s="234">
        <f t="shared" si="455"/>
        <v>86</v>
      </c>
      <c r="IH98" s="235" t="str">
        <f t="shared" si="385"/>
        <v/>
      </c>
      <c r="II98" s="236" t="str">
        <f>IFERROR(+VLOOKUP(IH98,'Referencia Parámetros'!$A$2:$B$18,2),"")</f>
        <v/>
      </c>
      <c r="IJ98" s="1"/>
      <c r="IK98" s="1"/>
      <c r="IL98" s="136" t="str">
        <f t="shared" si="337"/>
        <v>Completar</v>
      </c>
      <c r="IM98" s="134"/>
      <c r="IN98" s="134"/>
      <c r="IO98" s="134"/>
      <c r="IP98" s="136" t="str">
        <f t="shared" si="338"/>
        <v>Completar</v>
      </c>
      <c r="IQ98" s="137" t="str">
        <f t="shared" si="339"/>
        <v>Completar</v>
      </c>
      <c r="IR98" s="137" t="str">
        <f t="shared" si="340"/>
        <v>Completar</v>
      </c>
      <c r="IS98" s="135"/>
      <c r="IT98" s="136" t="str">
        <f t="shared" si="341"/>
        <v>Completar</v>
      </c>
      <c r="IU98" s="237">
        <f t="shared" si="456"/>
        <v>0</v>
      </c>
      <c r="IV98" s="238">
        <f t="shared" si="457"/>
        <v>0</v>
      </c>
      <c r="IW98" s="239" t="str">
        <f>IFERROR(IF(IV98&gt;20*II98,'Referencia Parámetros'!$D$20,IF(IV98&gt;10*II98,'Referencia Parámetros'!$D$21,IF(IV98&gt;5*II98,'Referencia Parámetros'!$D$22, IF(IV98&gt;1,'Referencia Parámetros'!$D$23,"NO APLICA")))),"")</f>
        <v/>
      </c>
      <c r="IX98" s="240" t="str">
        <f t="shared" si="386"/>
        <v/>
      </c>
      <c r="IY98" s="241">
        <f t="shared" si="387"/>
        <v>0</v>
      </c>
      <c r="IZ98" s="234">
        <f t="shared" si="458"/>
        <v>0</v>
      </c>
      <c r="JA98" s="234">
        <f t="shared" si="388"/>
        <v>0</v>
      </c>
      <c r="JB98" s="234">
        <f t="shared" si="459"/>
        <v>0</v>
      </c>
      <c r="JC98" s="242">
        <f t="shared" si="460"/>
        <v>0</v>
      </c>
      <c r="JD98" s="198"/>
      <c r="JE98" s="234">
        <f t="shared" si="461"/>
        <v>86</v>
      </c>
      <c r="JF98" s="235" t="str">
        <f t="shared" si="389"/>
        <v/>
      </c>
      <c r="JG98" s="236" t="str">
        <f>IFERROR(+VLOOKUP(JF98,'Referencia Parámetros'!$A$2:$B$18,2),"")</f>
        <v/>
      </c>
      <c r="JH98" s="1"/>
      <c r="JI98" s="1"/>
      <c r="JJ98" s="136" t="str">
        <f t="shared" si="342"/>
        <v>Completar</v>
      </c>
      <c r="JK98" s="134"/>
      <c r="JL98" s="134"/>
      <c r="JM98" s="134"/>
      <c r="JN98" s="136" t="str">
        <f t="shared" si="343"/>
        <v>Completar</v>
      </c>
      <c r="JO98" s="137" t="str">
        <f t="shared" si="344"/>
        <v>Completar</v>
      </c>
      <c r="JP98" s="137" t="str">
        <f t="shared" si="345"/>
        <v>Completar</v>
      </c>
      <c r="JQ98" s="135"/>
      <c r="JR98" s="136" t="str">
        <f t="shared" si="346"/>
        <v>Completar</v>
      </c>
      <c r="JS98" s="237">
        <f t="shared" si="462"/>
        <v>0</v>
      </c>
      <c r="JT98" s="238">
        <f t="shared" si="463"/>
        <v>0</v>
      </c>
      <c r="JU98" s="239" t="str">
        <f>IFERROR(IF(JT98&gt;20*JG98,'Referencia Parámetros'!$D$20,IF(JT98&gt;10*JG98,'Referencia Parámetros'!$D$21,IF(JT98&gt;5*JG98,'Referencia Parámetros'!$D$22, IF(JT98&gt;1,'Referencia Parámetros'!$D$23,"NO APLICA")))),"")</f>
        <v/>
      </c>
      <c r="JV98" s="240" t="str">
        <f t="shared" si="390"/>
        <v/>
      </c>
      <c r="JW98" s="241">
        <f t="shared" si="391"/>
        <v>0</v>
      </c>
      <c r="JX98" s="234">
        <f t="shared" si="464"/>
        <v>0</v>
      </c>
      <c r="JY98" s="234">
        <f t="shared" si="392"/>
        <v>0</v>
      </c>
      <c r="JZ98" s="234">
        <f t="shared" si="465"/>
        <v>0</v>
      </c>
      <c r="KA98" s="242">
        <f t="shared" si="466"/>
        <v>0</v>
      </c>
      <c r="LN98" s="244">
        <v>2</v>
      </c>
    </row>
    <row r="99" spans="1:326" x14ac:dyDescent="0.25">
      <c r="A99" s="234">
        <f t="shared" si="393"/>
        <v>87</v>
      </c>
      <c r="B99" s="235" t="str">
        <f t="shared" si="394"/>
        <v/>
      </c>
      <c r="C99" s="236" t="str">
        <f>+IFERROR(VLOOKUP(B99,'Referencia Parámetros'!$A$2:$B$18,2),"")</f>
        <v/>
      </c>
      <c r="D99" s="1"/>
      <c r="E99" s="1"/>
      <c r="F99" s="136" t="str">
        <f>IFERROR(+VLOOKUP(D99,'Año 2'!JH$13:JJ$112,3,FALSE),"Completar")</f>
        <v>Completar</v>
      </c>
      <c r="G99" s="134"/>
      <c r="H99" s="134"/>
      <c r="I99" s="134"/>
      <c r="J99" s="136" t="str">
        <f>+IFERROR(VLOOKUP(D99,'Año 2'!JH$13:JR$112,7,0),"Completar")</f>
        <v>Completar</v>
      </c>
      <c r="K99" s="137" t="str">
        <f>IFERROR(VLOOKUP(D99,'Año 2'!JH$13:JR$112,8,FALSE),"Completar")</f>
        <v>Completar</v>
      </c>
      <c r="L99" s="137" t="str">
        <f>IFERROR(VLOOKUP(D99,'Año 2'!JH$13:JR$112,9,FALSE),"Completar")</f>
        <v>Completar</v>
      </c>
      <c r="M99" s="135"/>
      <c r="N99" s="136" t="str">
        <f>IFERROR(VLOOKUP(D99,'Año 2'!JH$13:JR$112,11,FALSE),"Completar")</f>
        <v>Completar</v>
      </c>
      <c r="O99" s="237">
        <f t="shared" si="395"/>
        <v>0</v>
      </c>
      <c r="P99" s="238">
        <f t="shared" si="396"/>
        <v>0</v>
      </c>
      <c r="Q99" s="239" t="str">
        <f>IFERROR(IF(P99&gt;20*C99,'Referencia Parámetros'!$D$20,IF(P99&gt;10*C99,'Referencia Parámetros'!$D$21,IF(P99&gt;5*C99,'Referencia Parámetros'!$D$22, IF(P99&gt;1,'Referencia Parámetros'!$D$23,"NO APLICA")))),"")</f>
        <v/>
      </c>
      <c r="R99" s="240" t="str">
        <f t="shared" si="347"/>
        <v/>
      </c>
      <c r="S99" s="241">
        <f t="shared" si="348"/>
        <v>0</v>
      </c>
      <c r="T99" s="234">
        <f t="shared" si="397"/>
        <v>0</v>
      </c>
      <c r="U99" s="234">
        <f t="shared" si="349"/>
        <v>0</v>
      </c>
      <c r="V99" s="234">
        <f t="shared" si="398"/>
        <v>0</v>
      </c>
      <c r="W99" s="242">
        <f t="shared" si="399"/>
        <v>0</v>
      </c>
      <c r="Y99" s="234">
        <f t="shared" si="400"/>
        <v>87</v>
      </c>
      <c r="Z99" s="235" t="str">
        <f t="shared" si="350"/>
        <v/>
      </c>
      <c r="AA99" s="236" t="str">
        <f>IFERROR(+VLOOKUP(Z99,'Referencia Parámetros'!$A$2:$B$18,2),"")</f>
        <v/>
      </c>
      <c r="AB99" s="1"/>
      <c r="AC99" s="1"/>
      <c r="AD99" s="136" t="str">
        <f t="shared" si="292"/>
        <v>Completar</v>
      </c>
      <c r="AE99" s="134"/>
      <c r="AF99" s="134"/>
      <c r="AG99" s="134"/>
      <c r="AH99" s="136" t="str">
        <f t="shared" si="293"/>
        <v>Completar</v>
      </c>
      <c r="AI99" s="137" t="str">
        <f t="shared" si="294"/>
        <v>Completar</v>
      </c>
      <c r="AJ99" s="137" t="str">
        <f t="shared" si="295"/>
        <v>Completar</v>
      </c>
      <c r="AK99" s="135"/>
      <c r="AL99" s="136" t="str">
        <f t="shared" si="296"/>
        <v>Completar</v>
      </c>
      <c r="AM99" s="237">
        <f t="shared" si="401"/>
        <v>0</v>
      </c>
      <c r="AN99" s="238">
        <f t="shared" si="402"/>
        <v>0</v>
      </c>
      <c r="AO99" s="239" t="str">
        <f>IFERROR(IF(AN99&gt;20*AA99,'Referencia Parámetros'!$D$20,IF(AN99&gt;10*AA99,'Referencia Parámetros'!$D$21,IF(AN99&gt;5*AA99,'Referencia Parámetros'!$D$22, IF(AN99&gt;1,'Referencia Parámetros'!$D$23,"NO APLICA")))),"")</f>
        <v/>
      </c>
      <c r="AP99" s="240" t="str">
        <f t="shared" si="351"/>
        <v/>
      </c>
      <c r="AQ99" s="241">
        <f t="shared" si="352"/>
        <v>0</v>
      </c>
      <c r="AR99" s="234">
        <f t="shared" si="403"/>
        <v>0</v>
      </c>
      <c r="AS99" s="234">
        <f t="shared" si="353"/>
        <v>0</v>
      </c>
      <c r="AT99" s="234">
        <f t="shared" si="404"/>
        <v>0</v>
      </c>
      <c r="AU99" s="242">
        <f t="shared" si="405"/>
        <v>0</v>
      </c>
      <c r="AW99" s="234">
        <f t="shared" si="406"/>
        <v>87</v>
      </c>
      <c r="AX99" s="235" t="str">
        <f t="shared" si="354"/>
        <v/>
      </c>
      <c r="AY99" s="236" t="str">
        <f>IFERROR(+VLOOKUP(AX99,'Referencia Parámetros'!$A$2:$B$18,2),"")</f>
        <v/>
      </c>
      <c r="AZ99" s="1"/>
      <c r="BA99" s="1"/>
      <c r="BB99" s="136" t="str">
        <f t="shared" si="297"/>
        <v>Completar</v>
      </c>
      <c r="BC99" s="134"/>
      <c r="BD99" s="134"/>
      <c r="BE99" s="134"/>
      <c r="BF99" s="136" t="str">
        <f t="shared" si="298"/>
        <v>Completar</v>
      </c>
      <c r="BG99" s="137" t="str">
        <f t="shared" si="299"/>
        <v>Completar</v>
      </c>
      <c r="BH99" s="137" t="str">
        <f t="shared" si="300"/>
        <v>Completar</v>
      </c>
      <c r="BI99" s="135"/>
      <c r="BJ99" s="136" t="str">
        <f t="shared" si="301"/>
        <v>Completar</v>
      </c>
      <c r="BK99" s="237">
        <f t="shared" si="407"/>
        <v>0</v>
      </c>
      <c r="BL99" s="238">
        <f t="shared" si="408"/>
        <v>0</v>
      </c>
      <c r="BM99" s="239" t="str">
        <f>IFERROR(IF(BL99&gt;20*AY99,'Referencia Parámetros'!$D$20,IF(BL99&gt;10*AY99,'Referencia Parámetros'!$D$21,IF(BL99&gt;5*AY99,'Referencia Parámetros'!$D$22, IF(BL99&gt;1,'Referencia Parámetros'!$D$23,"NO APLICA")))),"")</f>
        <v/>
      </c>
      <c r="BN99" s="240" t="str">
        <f t="shared" si="355"/>
        <v/>
      </c>
      <c r="BO99" s="241">
        <f t="shared" si="356"/>
        <v>0</v>
      </c>
      <c r="BP99" s="234">
        <f t="shared" si="409"/>
        <v>0</v>
      </c>
      <c r="BQ99" s="234">
        <f t="shared" si="357"/>
        <v>0</v>
      </c>
      <c r="BR99" s="234">
        <f t="shared" si="410"/>
        <v>0</v>
      </c>
      <c r="BS99" s="242">
        <f t="shared" si="411"/>
        <v>0</v>
      </c>
      <c r="BU99" s="234">
        <f t="shared" si="412"/>
        <v>87</v>
      </c>
      <c r="BV99" s="235" t="str">
        <f t="shared" si="358"/>
        <v/>
      </c>
      <c r="BW99" s="236" t="str">
        <f>IFERROR(+VLOOKUP(BV99,'Referencia Parámetros'!$A$2:$B$18,2),"")</f>
        <v/>
      </c>
      <c r="BX99" s="1"/>
      <c r="BY99" s="1"/>
      <c r="BZ99" s="136" t="str">
        <f t="shared" si="302"/>
        <v>Completar</v>
      </c>
      <c r="CA99" s="134"/>
      <c r="CB99" s="134"/>
      <c r="CC99" s="134"/>
      <c r="CD99" s="136" t="str">
        <f t="shared" si="303"/>
        <v>Completar</v>
      </c>
      <c r="CE99" s="137" t="str">
        <f t="shared" si="304"/>
        <v>Completar</v>
      </c>
      <c r="CF99" s="137" t="str">
        <f t="shared" si="305"/>
        <v>Completar</v>
      </c>
      <c r="CG99" s="135"/>
      <c r="CH99" s="136" t="str">
        <f t="shared" si="306"/>
        <v>Completar</v>
      </c>
      <c r="CI99" s="237">
        <f t="shared" si="413"/>
        <v>0</v>
      </c>
      <c r="CJ99" s="238">
        <f t="shared" si="414"/>
        <v>0</v>
      </c>
      <c r="CK99" s="239" t="str">
        <f>IFERROR(IF(CJ99&gt;20*BW99,'Referencia Parámetros'!$D$20,IF(CJ99&gt;10*BW99,'Referencia Parámetros'!$D$21,IF(CJ99&gt;5*BW99,'Referencia Parámetros'!$D$22, IF(CJ99&gt;1,'Referencia Parámetros'!$D$23,"NO APLICA")))),"")</f>
        <v/>
      </c>
      <c r="CL99" s="240" t="str">
        <f t="shared" si="359"/>
        <v/>
      </c>
      <c r="CM99" s="241">
        <f t="shared" si="360"/>
        <v>0</v>
      </c>
      <c r="CN99" s="234">
        <f t="shared" si="415"/>
        <v>0</v>
      </c>
      <c r="CO99" s="234">
        <f t="shared" si="361"/>
        <v>0</v>
      </c>
      <c r="CP99" s="234">
        <f t="shared" si="416"/>
        <v>0</v>
      </c>
      <c r="CQ99" s="242">
        <f t="shared" si="417"/>
        <v>0</v>
      </c>
      <c r="CS99" s="234">
        <f t="shared" si="418"/>
        <v>87</v>
      </c>
      <c r="CT99" s="235" t="str">
        <f t="shared" si="362"/>
        <v/>
      </c>
      <c r="CU99" s="236" t="str">
        <f>IFERROR(+VLOOKUP(CT99,'Referencia Parámetros'!$A$2:$B$18,2),"")</f>
        <v/>
      </c>
      <c r="CV99" s="1"/>
      <c r="CW99" s="1"/>
      <c r="CX99" s="136" t="str">
        <f t="shared" si="307"/>
        <v>Completar</v>
      </c>
      <c r="CY99" s="134"/>
      <c r="CZ99" s="134"/>
      <c r="DA99" s="134"/>
      <c r="DB99" s="136" t="str">
        <f t="shared" si="308"/>
        <v>Completar</v>
      </c>
      <c r="DC99" s="137" t="str">
        <f t="shared" si="309"/>
        <v>Completar</v>
      </c>
      <c r="DD99" s="137" t="str">
        <f t="shared" si="310"/>
        <v>Completar</v>
      </c>
      <c r="DE99" s="135"/>
      <c r="DF99" s="136" t="str">
        <f t="shared" si="311"/>
        <v>Completar</v>
      </c>
      <c r="DG99" s="237">
        <f t="shared" si="419"/>
        <v>0</v>
      </c>
      <c r="DH99" s="238">
        <f t="shared" si="420"/>
        <v>0</v>
      </c>
      <c r="DI99" s="239" t="str">
        <f>IFERROR(IF(DH99&gt;20*CU99,'Referencia Parámetros'!$D$20,IF(DH99&gt;10*CU99,'Referencia Parámetros'!$D$21,IF(DH99&gt;5*CU99,'Referencia Parámetros'!$D$22, IF(DH99&gt;1,'Referencia Parámetros'!$D$23,"NO APLICA")))),"")</f>
        <v/>
      </c>
      <c r="DJ99" s="240" t="str">
        <f t="shared" si="363"/>
        <v/>
      </c>
      <c r="DK99" s="241">
        <f t="shared" si="364"/>
        <v>0</v>
      </c>
      <c r="DL99" s="234">
        <f t="shared" si="421"/>
        <v>0</v>
      </c>
      <c r="DM99" s="234">
        <f t="shared" si="365"/>
        <v>0</v>
      </c>
      <c r="DN99" s="234">
        <f t="shared" si="422"/>
        <v>0</v>
      </c>
      <c r="DO99" s="242">
        <f t="shared" si="423"/>
        <v>0</v>
      </c>
      <c r="DQ99" s="234">
        <f t="shared" si="424"/>
        <v>87</v>
      </c>
      <c r="DR99" s="235" t="str">
        <f t="shared" si="366"/>
        <v/>
      </c>
      <c r="DS99" s="236" t="str">
        <f>IFERROR(+VLOOKUP(DR99,'Referencia Parámetros'!$A$2:$B$18,2),"")</f>
        <v/>
      </c>
      <c r="DT99" s="1"/>
      <c r="DU99" s="1"/>
      <c r="DV99" s="136" t="str">
        <f t="shared" si="312"/>
        <v>Completar</v>
      </c>
      <c r="DW99" s="134"/>
      <c r="DX99" s="134"/>
      <c r="DY99" s="134"/>
      <c r="DZ99" s="136" t="str">
        <f t="shared" si="313"/>
        <v>Completar</v>
      </c>
      <c r="EA99" s="137" t="str">
        <f t="shared" si="314"/>
        <v>Completar</v>
      </c>
      <c r="EB99" s="137" t="str">
        <f t="shared" si="315"/>
        <v>Completar</v>
      </c>
      <c r="EC99" s="135"/>
      <c r="ED99" s="136" t="str">
        <f t="shared" si="316"/>
        <v>Completar</v>
      </c>
      <c r="EE99" s="237">
        <f t="shared" si="425"/>
        <v>0</v>
      </c>
      <c r="EF99" s="238">
        <f t="shared" si="426"/>
        <v>0</v>
      </c>
      <c r="EG99" s="239" t="str">
        <f>IFERROR(IF(EF99&gt;20*DS99,'Referencia Parámetros'!$D$20,IF(EF99&gt;10*DS99,'Referencia Parámetros'!$D$21,IF(EF99&gt;5*DS99,'Referencia Parámetros'!$D$22, IF(EF99&gt;1,'Referencia Parámetros'!$D$23,"NO APLICA")))),"")</f>
        <v/>
      </c>
      <c r="EH99" s="240" t="str">
        <f t="shared" si="367"/>
        <v/>
      </c>
      <c r="EI99" s="241">
        <f t="shared" si="368"/>
        <v>0</v>
      </c>
      <c r="EJ99" s="234">
        <f t="shared" si="427"/>
        <v>0</v>
      </c>
      <c r="EK99" s="234">
        <f t="shared" si="369"/>
        <v>0</v>
      </c>
      <c r="EL99" s="234">
        <f t="shared" si="428"/>
        <v>0</v>
      </c>
      <c r="EM99" s="242">
        <f t="shared" si="429"/>
        <v>0</v>
      </c>
      <c r="EO99" s="234">
        <f t="shared" si="430"/>
        <v>87</v>
      </c>
      <c r="EP99" s="235" t="str">
        <f t="shared" si="370"/>
        <v/>
      </c>
      <c r="EQ99" s="236" t="str">
        <f>IFERROR(+VLOOKUP(EP99,'Referencia Parámetros'!$A$2:$B$18,2),"")</f>
        <v/>
      </c>
      <c r="ER99" s="1"/>
      <c r="ES99" s="1"/>
      <c r="ET99" s="136" t="str">
        <f t="shared" si="317"/>
        <v>Completar</v>
      </c>
      <c r="EU99" s="134"/>
      <c r="EV99" s="134"/>
      <c r="EW99" s="134"/>
      <c r="EX99" s="136" t="str">
        <f t="shared" si="318"/>
        <v>Completar</v>
      </c>
      <c r="EY99" s="137" t="str">
        <f t="shared" si="319"/>
        <v>Completar</v>
      </c>
      <c r="EZ99" s="137" t="str">
        <f t="shared" si="320"/>
        <v>Completar</v>
      </c>
      <c r="FA99" s="135"/>
      <c r="FB99" s="136" t="str">
        <f t="shared" si="321"/>
        <v>Completar</v>
      </c>
      <c r="FC99" s="237">
        <f t="shared" si="431"/>
        <v>0</v>
      </c>
      <c r="FD99" s="238">
        <f t="shared" si="432"/>
        <v>0</v>
      </c>
      <c r="FE99" s="239" t="str">
        <f>IFERROR(IF(FD99&gt;20*EQ99,'Referencia Parámetros'!$D$20,IF(FD99&gt;10*EQ99,'Referencia Parámetros'!$D$21,IF(FD99&gt;5*EQ99,'Referencia Parámetros'!$D$22, IF(FD99&gt;1,'Referencia Parámetros'!$D$23,"NO APLICA")))),"")</f>
        <v/>
      </c>
      <c r="FF99" s="240" t="str">
        <f t="shared" si="371"/>
        <v/>
      </c>
      <c r="FG99" s="241">
        <f t="shared" si="372"/>
        <v>0</v>
      </c>
      <c r="FH99" s="234">
        <f t="shared" si="433"/>
        <v>0</v>
      </c>
      <c r="FI99" s="234">
        <f t="shared" si="373"/>
        <v>0</v>
      </c>
      <c r="FJ99" s="234">
        <f t="shared" si="434"/>
        <v>0</v>
      </c>
      <c r="FK99" s="242">
        <f t="shared" si="435"/>
        <v>0</v>
      </c>
      <c r="FM99" s="234">
        <f t="shared" si="436"/>
        <v>87</v>
      </c>
      <c r="FN99" s="235" t="str">
        <f t="shared" si="374"/>
        <v/>
      </c>
      <c r="FO99" s="236" t="str">
        <f>IFERROR(+VLOOKUP(FN99,'Referencia Parámetros'!$A$2:$B$18,2),"")</f>
        <v/>
      </c>
      <c r="FP99" s="1"/>
      <c r="FQ99" s="1"/>
      <c r="FR99" s="136" t="str">
        <f t="shared" si="322"/>
        <v>Completar</v>
      </c>
      <c r="FS99" s="134"/>
      <c r="FT99" s="134"/>
      <c r="FU99" s="134"/>
      <c r="FV99" s="136" t="str">
        <f t="shared" si="323"/>
        <v>Completar</v>
      </c>
      <c r="FW99" s="137" t="str">
        <f t="shared" si="324"/>
        <v>Completar</v>
      </c>
      <c r="FX99" s="137" t="str">
        <f t="shared" si="325"/>
        <v>Completar</v>
      </c>
      <c r="FY99" s="135"/>
      <c r="FZ99" s="136" t="str">
        <f t="shared" si="326"/>
        <v>Completar</v>
      </c>
      <c r="GA99" s="237">
        <f t="shared" si="437"/>
        <v>0</v>
      </c>
      <c r="GB99" s="238">
        <f t="shared" si="438"/>
        <v>0</v>
      </c>
      <c r="GC99" s="239" t="e">
        <f>IF(GB99&gt;20*FO99,'Referencia Parámetros'!$D$20,IF(GB99&gt;10*FO99,'Referencia Parámetros'!$D$21,IF(GB99&gt;5*FO99,'Referencia Parámetros'!$D$22, IF(GB99&gt;1,'Referencia Parámetros'!$D$23,"NO APLICA"))))</f>
        <v>#VALUE!</v>
      </c>
      <c r="GD99" s="240" t="e">
        <f t="shared" si="439"/>
        <v>#VALUE!</v>
      </c>
      <c r="GE99" s="241">
        <f t="shared" si="375"/>
        <v>0</v>
      </c>
      <c r="GF99" s="234">
        <f t="shared" si="440"/>
        <v>0</v>
      </c>
      <c r="GG99" s="234">
        <f t="shared" si="376"/>
        <v>0</v>
      </c>
      <c r="GH99" s="234">
        <f t="shared" si="441"/>
        <v>0</v>
      </c>
      <c r="GI99" s="242">
        <f t="shared" si="442"/>
        <v>0</v>
      </c>
      <c r="GK99" s="234">
        <f t="shared" si="443"/>
        <v>87</v>
      </c>
      <c r="GL99" s="235" t="str">
        <f t="shared" si="377"/>
        <v/>
      </c>
      <c r="GM99" s="236" t="str">
        <f>IFERROR(+VLOOKUP(GL99,'Referencia Parámetros'!$A$2:$B$18,2),"")</f>
        <v/>
      </c>
      <c r="GN99" s="1"/>
      <c r="GO99" s="1"/>
      <c r="GP99" s="136" t="str">
        <f t="shared" si="327"/>
        <v>Completar</v>
      </c>
      <c r="GQ99" s="134"/>
      <c r="GR99" s="134"/>
      <c r="GS99" s="134"/>
      <c r="GT99" s="136" t="str">
        <f t="shared" si="328"/>
        <v>Completar</v>
      </c>
      <c r="GU99" s="137" t="str">
        <f t="shared" si="329"/>
        <v>Completar</v>
      </c>
      <c r="GV99" s="137" t="str">
        <f t="shared" si="330"/>
        <v>Completar</v>
      </c>
      <c r="GW99" s="135"/>
      <c r="GX99" s="136" t="str">
        <f t="shared" si="331"/>
        <v>Completar</v>
      </c>
      <c r="GY99" s="237">
        <f t="shared" si="444"/>
        <v>0</v>
      </c>
      <c r="GZ99" s="238">
        <f t="shared" si="445"/>
        <v>0</v>
      </c>
      <c r="HA99" s="239" t="str">
        <f>IFERROR(IF(GZ99&gt;20*GM99,'Referencia Parámetros'!$D$20,IF(GZ99&gt;10*GM99,'Referencia Parámetros'!$D$21,IF(GZ99&gt;5*GM99,'Referencia Parámetros'!$D$22, IF(GZ99&gt;1,'Referencia Parámetros'!$D$23,"NO APLICA")))),"")</f>
        <v/>
      </c>
      <c r="HB99" s="240" t="str">
        <f t="shared" si="378"/>
        <v/>
      </c>
      <c r="HC99" s="241">
        <f t="shared" si="379"/>
        <v>0</v>
      </c>
      <c r="HD99" s="234">
        <f t="shared" si="446"/>
        <v>0</v>
      </c>
      <c r="HE99" s="234">
        <f t="shared" si="380"/>
        <v>0</v>
      </c>
      <c r="HF99" s="234">
        <f t="shared" si="447"/>
        <v>0</v>
      </c>
      <c r="HG99" s="242">
        <f t="shared" si="448"/>
        <v>0</v>
      </c>
      <c r="HI99" s="234">
        <f t="shared" si="449"/>
        <v>87</v>
      </c>
      <c r="HJ99" s="235" t="str">
        <f t="shared" si="381"/>
        <v/>
      </c>
      <c r="HK99" s="236" t="str">
        <f>IFERROR(+VLOOKUP(HJ99,'Referencia Parámetros'!$A$2:$B$18,2),"")</f>
        <v/>
      </c>
      <c r="HL99" s="1"/>
      <c r="HM99" s="1"/>
      <c r="HN99" s="136" t="str">
        <f t="shared" si="332"/>
        <v>Completar</v>
      </c>
      <c r="HO99" s="134"/>
      <c r="HP99" s="134"/>
      <c r="HQ99" s="134"/>
      <c r="HR99" s="136" t="str">
        <f t="shared" si="333"/>
        <v>Completar</v>
      </c>
      <c r="HS99" s="137" t="str">
        <f t="shared" si="334"/>
        <v>Completar</v>
      </c>
      <c r="HT99" s="137" t="str">
        <f t="shared" si="335"/>
        <v>Completar</v>
      </c>
      <c r="HU99" s="135"/>
      <c r="HV99" s="136" t="str">
        <f t="shared" si="336"/>
        <v>Completar</v>
      </c>
      <c r="HW99" s="237">
        <f t="shared" si="450"/>
        <v>0</v>
      </c>
      <c r="HX99" s="238">
        <f t="shared" si="451"/>
        <v>0</v>
      </c>
      <c r="HY99" s="239" t="str">
        <f>IFERROR(IF(HX99&gt;20*HK99,'Referencia Parámetros'!$D$20,IF(HX99&gt;10*HK99,'Referencia Parámetros'!$D$21,IF(HX99&gt;5*HK99,'Referencia Parámetros'!$D$22, IF(HX99&gt;1,'Referencia Parámetros'!$D$23,"NO APLICA")))),"")</f>
        <v/>
      </c>
      <c r="HZ99" s="240" t="str">
        <f t="shared" si="382"/>
        <v/>
      </c>
      <c r="IA99" s="241">
        <f t="shared" si="383"/>
        <v>0</v>
      </c>
      <c r="IB99" s="234">
        <f t="shared" si="452"/>
        <v>0</v>
      </c>
      <c r="IC99" s="234">
        <f t="shared" si="384"/>
        <v>0</v>
      </c>
      <c r="ID99" s="234">
        <f t="shared" si="453"/>
        <v>0</v>
      </c>
      <c r="IE99" s="242">
        <f t="shared" si="454"/>
        <v>0</v>
      </c>
      <c r="IG99" s="234">
        <f t="shared" si="455"/>
        <v>87</v>
      </c>
      <c r="IH99" s="235" t="str">
        <f t="shared" si="385"/>
        <v/>
      </c>
      <c r="II99" s="236" t="str">
        <f>IFERROR(+VLOOKUP(IH99,'Referencia Parámetros'!$A$2:$B$18,2),"")</f>
        <v/>
      </c>
      <c r="IJ99" s="1"/>
      <c r="IK99" s="1"/>
      <c r="IL99" s="136" t="str">
        <f t="shared" si="337"/>
        <v>Completar</v>
      </c>
      <c r="IM99" s="134"/>
      <c r="IN99" s="134"/>
      <c r="IO99" s="134"/>
      <c r="IP99" s="136" t="str">
        <f t="shared" si="338"/>
        <v>Completar</v>
      </c>
      <c r="IQ99" s="137" t="str">
        <f t="shared" si="339"/>
        <v>Completar</v>
      </c>
      <c r="IR99" s="137" t="str">
        <f t="shared" si="340"/>
        <v>Completar</v>
      </c>
      <c r="IS99" s="135"/>
      <c r="IT99" s="136" t="str">
        <f t="shared" si="341"/>
        <v>Completar</v>
      </c>
      <c r="IU99" s="237">
        <f t="shared" si="456"/>
        <v>0</v>
      </c>
      <c r="IV99" s="238">
        <f t="shared" si="457"/>
        <v>0</v>
      </c>
      <c r="IW99" s="239" t="str">
        <f>IFERROR(IF(IV99&gt;20*II99,'Referencia Parámetros'!$D$20,IF(IV99&gt;10*II99,'Referencia Parámetros'!$D$21,IF(IV99&gt;5*II99,'Referencia Parámetros'!$D$22, IF(IV99&gt;1,'Referencia Parámetros'!$D$23,"NO APLICA")))),"")</f>
        <v/>
      </c>
      <c r="IX99" s="240" t="str">
        <f t="shared" si="386"/>
        <v/>
      </c>
      <c r="IY99" s="241">
        <f t="shared" si="387"/>
        <v>0</v>
      </c>
      <c r="IZ99" s="234">
        <f t="shared" si="458"/>
        <v>0</v>
      </c>
      <c r="JA99" s="234">
        <f t="shared" si="388"/>
        <v>0</v>
      </c>
      <c r="JB99" s="234">
        <f t="shared" si="459"/>
        <v>0</v>
      </c>
      <c r="JC99" s="242">
        <f t="shared" si="460"/>
        <v>0</v>
      </c>
      <c r="JD99" s="198"/>
      <c r="JE99" s="234">
        <f t="shared" si="461"/>
        <v>87</v>
      </c>
      <c r="JF99" s="235" t="str">
        <f t="shared" si="389"/>
        <v/>
      </c>
      <c r="JG99" s="236" t="str">
        <f>IFERROR(+VLOOKUP(JF99,'Referencia Parámetros'!$A$2:$B$18,2),"")</f>
        <v/>
      </c>
      <c r="JH99" s="1"/>
      <c r="JI99" s="1"/>
      <c r="JJ99" s="136" t="str">
        <f t="shared" si="342"/>
        <v>Completar</v>
      </c>
      <c r="JK99" s="134"/>
      <c r="JL99" s="134"/>
      <c r="JM99" s="134"/>
      <c r="JN99" s="136" t="str">
        <f t="shared" si="343"/>
        <v>Completar</v>
      </c>
      <c r="JO99" s="137" t="str">
        <f t="shared" si="344"/>
        <v>Completar</v>
      </c>
      <c r="JP99" s="137" t="str">
        <f t="shared" si="345"/>
        <v>Completar</v>
      </c>
      <c r="JQ99" s="135"/>
      <c r="JR99" s="136" t="str">
        <f t="shared" si="346"/>
        <v>Completar</v>
      </c>
      <c r="JS99" s="237">
        <f t="shared" si="462"/>
        <v>0</v>
      </c>
      <c r="JT99" s="238">
        <f t="shared" si="463"/>
        <v>0</v>
      </c>
      <c r="JU99" s="239" t="str">
        <f>IFERROR(IF(JT99&gt;20*JG99,'Referencia Parámetros'!$D$20,IF(JT99&gt;10*JG99,'Referencia Parámetros'!$D$21,IF(JT99&gt;5*JG99,'Referencia Parámetros'!$D$22, IF(JT99&gt;1,'Referencia Parámetros'!$D$23,"NO APLICA")))),"")</f>
        <v/>
      </c>
      <c r="JV99" s="240" t="str">
        <f t="shared" si="390"/>
        <v/>
      </c>
      <c r="JW99" s="241">
        <f t="shared" si="391"/>
        <v>0</v>
      </c>
      <c r="JX99" s="234">
        <f t="shared" si="464"/>
        <v>0</v>
      </c>
      <c r="JY99" s="234">
        <f t="shared" si="392"/>
        <v>0</v>
      </c>
      <c r="JZ99" s="234">
        <f t="shared" si="465"/>
        <v>0</v>
      </c>
      <c r="KA99" s="242">
        <f t="shared" si="466"/>
        <v>0</v>
      </c>
      <c r="LN99" s="244">
        <v>2</v>
      </c>
    </row>
    <row r="100" spans="1:326" x14ac:dyDescent="0.25">
      <c r="A100" s="234">
        <f t="shared" si="393"/>
        <v>88</v>
      </c>
      <c r="B100" s="235" t="str">
        <f t="shared" si="394"/>
        <v/>
      </c>
      <c r="C100" s="236" t="str">
        <f>+IFERROR(VLOOKUP(B100,'Referencia Parámetros'!$A$2:$B$18,2),"")</f>
        <v/>
      </c>
      <c r="D100" s="1"/>
      <c r="E100" s="1"/>
      <c r="F100" s="136" t="str">
        <f>IFERROR(+VLOOKUP(D100,'Año 2'!JH$13:JJ$112,3,FALSE),"Completar")</f>
        <v>Completar</v>
      </c>
      <c r="G100" s="134"/>
      <c r="H100" s="134"/>
      <c r="I100" s="134"/>
      <c r="J100" s="136" t="str">
        <f>+IFERROR(VLOOKUP(D100,'Año 2'!JH$13:JR$112,7,0),"Completar")</f>
        <v>Completar</v>
      </c>
      <c r="K100" s="137" t="str">
        <f>IFERROR(VLOOKUP(D100,'Año 2'!JH$13:JR$112,8,FALSE),"Completar")</f>
        <v>Completar</v>
      </c>
      <c r="L100" s="137" t="str">
        <f>IFERROR(VLOOKUP(D100,'Año 2'!JH$13:JR$112,9,FALSE),"Completar")</f>
        <v>Completar</v>
      </c>
      <c r="M100" s="135"/>
      <c r="N100" s="136" t="str">
        <f>IFERROR(VLOOKUP(D100,'Año 2'!JH$13:JR$112,11,FALSE),"Completar")</f>
        <v>Completar</v>
      </c>
      <c r="O100" s="237">
        <f t="shared" si="395"/>
        <v>0</v>
      </c>
      <c r="P100" s="238">
        <f t="shared" si="396"/>
        <v>0</v>
      </c>
      <c r="Q100" s="239" t="str">
        <f>IFERROR(IF(P100&gt;20*C100,'Referencia Parámetros'!$D$20,IF(P100&gt;10*C100,'Referencia Parámetros'!$D$21,IF(P100&gt;5*C100,'Referencia Parámetros'!$D$22, IF(P100&gt;1,'Referencia Parámetros'!$D$23,"NO APLICA")))),"")</f>
        <v/>
      </c>
      <c r="R100" s="240" t="str">
        <f t="shared" si="347"/>
        <v/>
      </c>
      <c r="S100" s="241">
        <f t="shared" si="348"/>
        <v>0</v>
      </c>
      <c r="T100" s="234">
        <f t="shared" si="397"/>
        <v>0</v>
      </c>
      <c r="U100" s="234">
        <f t="shared" si="349"/>
        <v>0</v>
      </c>
      <c r="V100" s="234">
        <f t="shared" si="398"/>
        <v>0</v>
      </c>
      <c r="W100" s="242">
        <f t="shared" si="399"/>
        <v>0</v>
      </c>
      <c r="Y100" s="234">
        <f t="shared" si="400"/>
        <v>88</v>
      </c>
      <c r="Z100" s="235" t="str">
        <f t="shared" si="350"/>
        <v/>
      </c>
      <c r="AA100" s="236" t="str">
        <f>IFERROR(+VLOOKUP(Z100,'Referencia Parámetros'!$A$2:$B$18,2),"")</f>
        <v/>
      </c>
      <c r="AB100" s="1"/>
      <c r="AC100" s="1"/>
      <c r="AD100" s="136" t="str">
        <f t="shared" si="292"/>
        <v>Completar</v>
      </c>
      <c r="AE100" s="134"/>
      <c r="AF100" s="134"/>
      <c r="AG100" s="134"/>
      <c r="AH100" s="136" t="str">
        <f t="shared" si="293"/>
        <v>Completar</v>
      </c>
      <c r="AI100" s="137" t="str">
        <f t="shared" si="294"/>
        <v>Completar</v>
      </c>
      <c r="AJ100" s="137" t="str">
        <f t="shared" si="295"/>
        <v>Completar</v>
      </c>
      <c r="AK100" s="135"/>
      <c r="AL100" s="136" t="str">
        <f t="shared" si="296"/>
        <v>Completar</v>
      </c>
      <c r="AM100" s="237">
        <f t="shared" si="401"/>
        <v>0</v>
      </c>
      <c r="AN100" s="238">
        <f t="shared" si="402"/>
        <v>0</v>
      </c>
      <c r="AO100" s="239" t="str">
        <f>IFERROR(IF(AN100&gt;20*AA100,'Referencia Parámetros'!$D$20,IF(AN100&gt;10*AA100,'Referencia Parámetros'!$D$21,IF(AN100&gt;5*AA100,'Referencia Parámetros'!$D$22, IF(AN100&gt;1,'Referencia Parámetros'!$D$23,"NO APLICA")))),"")</f>
        <v/>
      </c>
      <c r="AP100" s="240" t="str">
        <f t="shared" si="351"/>
        <v/>
      </c>
      <c r="AQ100" s="241">
        <f t="shared" si="352"/>
        <v>0</v>
      </c>
      <c r="AR100" s="234">
        <f t="shared" si="403"/>
        <v>0</v>
      </c>
      <c r="AS100" s="234">
        <f t="shared" si="353"/>
        <v>0</v>
      </c>
      <c r="AT100" s="234">
        <f t="shared" si="404"/>
        <v>0</v>
      </c>
      <c r="AU100" s="242">
        <f t="shared" si="405"/>
        <v>0</v>
      </c>
      <c r="AW100" s="234">
        <f t="shared" si="406"/>
        <v>88</v>
      </c>
      <c r="AX100" s="235" t="str">
        <f t="shared" si="354"/>
        <v/>
      </c>
      <c r="AY100" s="236" t="str">
        <f>IFERROR(+VLOOKUP(AX100,'Referencia Parámetros'!$A$2:$B$18,2),"")</f>
        <v/>
      </c>
      <c r="AZ100" s="1"/>
      <c r="BA100" s="1"/>
      <c r="BB100" s="136" t="str">
        <f t="shared" si="297"/>
        <v>Completar</v>
      </c>
      <c r="BC100" s="134"/>
      <c r="BD100" s="134"/>
      <c r="BE100" s="134"/>
      <c r="BF100" s="136" t="str">
        <f t="shared" si="298"/>
        <v>Completar</v>
      </c>
      <c r="BG100" s="137" t="str">
        <f t="shared" si="299"/>
        <v>Completar</v>
      </c>
      <c r="BH100" s="137" t="str">
        <f t="shared" si="300"/>
        <v>Completar</v>
      </c>
      <c r="BI100" s="135"/>
      <c r="BJ100" s="136" t="str">
        <f t="shared" si="301"/>
        <v>Completar</v>
      </c>
      <c r="BK100" s="237">
        <f t="shared" si="407"/>
        <v>0</v>
      </c>
      <c r="BL100" s="238">
        <f t="shared" si="408"/>
        <v>0</v>
      </c>
      <c r="BM100" s="239" t="str">
        <f>IFERROR(IF(BL100&gt;20*AY100,'Referencia Parámetros'!$D$20,IF(BL100&gt;10*AY100,'Referencia Parámetros'!$D$21,IF(BL100&gt;5*AY100,'Referencia Parámetros'!$D$22, IF(BL100&gt;1,'Referencia Parámetros'!$D$23,"NO APLICA")))),"")</f>
        <v/>
      </c>
      <c r="BN100" s="240" t="str">
        <f t="shared" si="355"/>
        <v/>
      </c>
      <c r="BO100" s="241">
        <f t="shared" si="356"/>
        <v>0</v>
      </c>
      <c r="BP100" s="234">
        <f t="shared" si="409"/>
        <v>0</v>
      </c>
      <c r="BQ100" s="234">
        <f t="shared" si="357"/>
        <v>0</v>
      </c>
      <c r="BR100" s="234">
        <f t="shared" si="410"/>
        <v>0</v>
      </c>
      <c r="BS100" s="242">
        <f t="shared" si="411"/>
        <v>0</v>
      </c>
      <c r="BU100" s="234">
        <f t="shared" si="412"/>
        <v>88</v>
      </c>
      <c r="BV100" s="235" t="str">
        <f t="shared" si="358"/>
        <v/>
      </c>
      <c r="BW100" s="236" t="str">
        <f>IFERROR(+VLOOKUP(BV100,'Referencia Parámetros'!$A$2:$B$18,2),"")</f>
        <v/>
      </c>
      <c r="BX100" s="1"/>
      <c r="BY100" s="1"/>
      <c r="BZ100" s="136" t="str">
        <f t="shared" si="302"/>
        <v>Completar</v>
      </c>
      <c r="CA100" s="134"/>
      <c r="CB100" s="134"/>
      <c r="CC100" s="134"/>
      <c r="CD100" s="136" t="str">
        <f t="shared" si="303"/>
        <v>Completar</v>
      </c>
      <c r="CE100" s="137" t="str">
        <f t="shared" si="304"/>
        <v>Completar</v>
      </c>
      <c r="CF100" s="137" t="str">
        <f t="shared" si="305"/>
        <v>Completar</v>
      </c>
      <c r="CG100" s="135"/>
      <c r="CH100" s="136" t="str">
        <f t="shared" si="306"/>
        <v>Completar</v>
      </c>
      <c r="CI100" s="237">
        <f t="shared" si="413"/>
        <v>0</v>
      </c>
      <c r="CJ100" s="238">
        <f t="shared" si="414"/>
        <v>0</v>
      </c>
      <c r="CK100" s="239" t="str">
        <f>IFERROR(IF(CJ100&gt;20*BW100,'Referencia Parámetros'!$D$20,IF(CJ100&gt;10*BW100,'Referencia Parámetros'!$D$21,IF(CJ100&gt;5*BW100,'Referencia Parámetros'!$D$22, IF(CJ100&gt;1,'Referencia Parámetros'!$D$23,"NO APLICA")))),"")</f>
        <v/>
      </c>
      <c r="CL100" s="240" t="str">
        <f t="shared" si="359"/>
        <v/>
      </c>
      <c r="CM100" s="241">
        <f t="shared" si="360"/>
        <v>0</v>
      </c>
      <c r="CN100" s="234">
        <f t="shared" si="415"/>
        <v>0</v>
      </c>
      <c r="CO100" s="234">
        <f t="shared" si="361"/>
        <v>0</v>
      </c>
      <c r="CP100" s="234">
        <f t="shared" si="416"/>
        <v>0</v>
      </c>
      <c r="CQ100" s="242">
        <f t="shared" si="417"/>
        <v>0</v>
      </c>
      <c r="CS100" s="234">
        <f t="shared" si="418"/>
        <v>88</v>
      </c>
      <c r="CT100" s="235" t="str">
        <f t="shared" si="362"/>
        <v/>
      </c>
      <c r="CU100" s="236" t="str">
        <f>IFERROR(+VLOOKUP(CT100,'Referencia Parámetros'!$A$2:$B$18,2),"")</f>
        <v/>
      </c>
      <c r="CV100" s="1"/>
      <c r="CW100" s="1"/>
      <c r="CX100" s="136" t="str">
        <f t="shared" si="307"/>
        <v>Completar</v>
      </c>
      <c r="CY100" s="134"/>
      <c r="CZ100" s="134"/>
      <c r="DA100" s="134"/>
      <c r="DB100" s="136" t="str">
        <f t="shared" si="308"/>
        <v>Completar</v>
      </c>
      <c r="DC100" s="137" t="str">
        <f t="shared" si="309"/>
        <v>Completar</v>
      </c>
      <c r="DD100" s="137" t="str">
        <f t="shared" si="310"/>
        <v>Completar</v>
      </c>
      <c r="DE100" s="135"/>
      <c r="DF100" s="136" t="str">
        <f t="shared" si="311"/>
        <v>Completar</v>
      </c>
      <c r="DG100" s="237">
        <f t="shared" si="419"/>
        <v>0</v>
      </c>
      <c r="DH100" s="238">
        <f t="shared" si="420"/>
        <v>0</v>
      </c>
      <c r="DI100" s="239" t="str">
        <f>IFERROR(IF(DH100&gt;20*CU100,'Referencia Parámetros'!$D$20,IF(DH100&gt;10*CU100,'Referencia Parámetros'!$D$21,IF(DH100&gt;5*CU100,'Referencia Parámetros'!$D$22, IF(DH100&gt;1,'Referencia Parámetros'!$D$23,"NO APLICA")))),"")</f>
        <v/>
      </c>
      <c r="DJ100" s="240" t="str">
        <f t="shared" si="363"/>
        <v/>
      </c>
      <c r="DK100" s="241">
        <f t="shared" si="364"/>
        <v>0</v>
      </c>
      <c r="DL100" s="234">
        <f t="shared" si="421"/>
        <v>0</v>
      </c>
      <c r="DM100" s="234">
        <f t="shared" si="365"/>
        <v>0</v>
      </c>
      <c r="DN100" s="234">
        <f t="shared" si="422"/>
        <v>0</v>
      </c>
      <c r="DO100" s="242">
        <f t="shared" si="423"/>
        <v>0</v>
      </c>
      <c r="DQ100" s="234">
        <f t="shared" si="424"/>
        <v>88</v>
      </c>
      <c r="DR100" s="235" t="str">
        <f t="shared" si="366"/>
        <v/>
      </c>
      <c r="DS100" s="236" t="str">
        <f>IFERROR(+VLOOKUP(DR100,'Referencia Parámetros'!$A$2:$B$18,2),"")</f>
        <v/>
      </c>
      <c r="DT100" s="1"/>
      <c r="DU100" s="1"/>
      <c r="DV100" s="136" t="str">
        <f t="shared" si="312"/>
        <v>Completar</v>
      </c>
      <c r="DW100" s="134"/>
      <c r="DX100" s="134"/>
      <c r="DY100" s="134"/>
      <c r="DZ100" s="136" t="str">
        <f t="shared" si="313"/>
        <v>Completar</v>
      </c>
      <c r="EA100" s="137" t="str">
        <f t="shared" si="314"/>
        <v>Completar</v>
      </c>
      <c r="EB100" s="137" t="str">
        <f t="shared" si="315"/>
        <v>Completar</v>
      </c>
      <c r="EC100" s="135"/>
      <c r="ED100" s="136" t="str">
        <f t="shared" si="316"/>
        <v>Completar</v>
      </c>
      <c r="EE100" s="237">
        <f t="shared" si="425"/>
        <v>0</v>
      </c>
      <c r="EF100" s="238">
        <f t="shared" si="426"/>
        <v>0</v>
      </c>
      <c r="EG100" s="239" t="str">
        <f>IFERROR(IF(EF100&gt;20*DS100,'Referencia Parámetros'!$D$20,IF(EF100&gt;10*DS100,'Referencia Parámetros'!$D$21,IF(EF100&gt;5*DS100,'Referencia Parámetros'!$D$22, IF(EF100&gt;1,'Referencia Parámetros'!$D$23,"NO APLICA")))),"")</f>
        <v/>
      </c>
      <c r="EH100" s="240" t="str">
        <f t="shared" si="367"/>
        <v/>
      </c>
      <c r="EI100" s="241">
        <f t="shared" si="368"/>
        <v>0</v>
      </c>
      <c r="EJ100" s="234">
        <f t="shared" si="427"/>
        <v>0</v>
      </c>
      <c r="EK100" s="234">
        <f t="shared" si="369"/>
        <v>0</v>
      </c>
      <c r="EL100" s="234">
        <f t="shared" si="428"/>
        <v>0</v>
      </c>
      <c r="EM100" s="242">
        <f t="shared" si="429"/>
        <v>0</v>
      </c>
      <c r="EO100" s="234">
        <f t="shared" si="430"/>
        <v>88</v>
      </c>
      <c r="EP100" s="235" t="str">
        <f t="shared" si="370"/>
        <v/>
      </c>
      <c r="EQ100" s="236" t="str">
        <f>IFERROR(+VLOOKUP(EP100,'Referencia Parámetros'!$A$2:$B$18,2),"")</f>
        <v/>
      </c>
      <c r="ER100" s="1"/>
      <c r="ES100" s="1"/>
      <c r="ET100" s="136" t="str">
        <f t="shared" si="317"/>
        <v>Completar</v>
      </c>
      <c r="EU100" s="134"/>
      <c r="EV100" s="134"/>
      <c r="EW100" s="134"/>
      <c r="EX100" s="136" t="str">
        <f t="shared" si="318"/>
        <v>Completar</v>
      </c>
      <c r="EY100" s="137" t="str">
        <f t="shared" si="319"/>
        <v>Completar</v>
      </c>
      <c r="EZ100" s="137" t="str">
        <f t="shared" si="320"/>
        <v>Completar</v>
      </c>
      <c r="FA100" s="135"/>
      <c r="FB100" s="136" t="str">
        <f t="shared" si="321"/>
        <v>Completar</v>
      </c>
      <c r="FC100" s="237">
        <f t="shared" si="431"/>
        <v>0</v>
      </c>
      <c r="FD100" s="238">
        <f t="shared" si="432"/>
        <v>0</v>
      </c>
      <c r="FE100" s="239" t="str">
        <f>IFERROR(IF(FD100&gt;20*EQ100,'Referencia Parámetros'!$D$20,IF(FD100&gt;10*EQ100,'Referencia Parámetros'!$D$21,IF(FD100&gt;5*EQ100,'Referencia Parámetros'!$D$22, IF(FD100&gt;1,'Referencia Parámetros'!$D$23,"NO APLICA")))),"")</f>
        <v/>
      </c>
      <c r="FF100" s="240" t="str">
        <f t="shared" si="371"/>
        <v/>
      </c>
      <c r="FG100" s="241">
        <f t="shared" si="372"/>
        <v>0</v>
      </c>
      <c r="FH100" s="234">
        <f t="shared" si="433"/>
        <v>0</v>
      </c>
      <c r="FI100" s="234">
        <f t="shared" si="373"/>
        <v>0</v>
      </c>
      <c r="FJ100" s="234">
        <f t="shared" si="434"/>
        <v>0</v>
      </c>
      <c r="FK100" s="242">
        <f t="shared" si="435"/>
        <v>0</v>
      </c>
      <c r="FM100" s="234">
        <f t="shared" si="436"/>
        <v>88</v>
      </c>
      <c r="FN100" s="235" t="str">
        <f t="shared" si="374"/>
        <v/>
      </c>
      <c r="FO100" s="236" t="str">
        <f>IFERROR(+VLOOKUP(FN100,'Referencia Parámetros'!$A$2:$B$18,2),"")</f>
        <v/>
      </c>
      <c r="FP100" s="1"/>
      <c r="FQ100" s="1"/>
      <c r="FR100" s="136" t="str">
        <f t="shared" si="322"/>
        <v>Completar</v>
      </c>
      <c r="FS100" s="134"/>
      <c r="FT100" s="134"/>
      <c r="FU100" s="134"/>
      <c r="FV100" s="136" t="str">
        <f t="shared" si="323"/>
        <v>Completar</v>
      </c>
      <c r="FW100" s="137" t="str">
        <f t="shared" si="324"/>
        <v>Completar</v>
      </c>
      <c r="FX100" s="137" t="str">
        <f t="shared" si="325"/>
        <v>Completar</v>
      </c>
      <c r="FY100" s="135"/>
      <c r="FZ100" s="136" t="str">
        <f t="shared" si="326"/>
        <v>Completar</v>
      </c>
      <c r="GA100" s="237">
        <f t="shared" si="437"/>
        <v>0</v>
      </c>
      <c r="GB100" s="238">
        <f t="shared" si="438"/>
        <v>0</v>
      </c>
      <c r="GC100" s="239" t="e">
        <f>IF(GB100&gt;20*FO100,'Referencia Parámetros'!$D$20,IF(GB100&gt;10*FO100,'Referencia Parámetros'!$D$21,IF(GB100&gt;5*FO100,'Referencia Parámetros'!$D$22, IF(GB100&gt;1,'Referencia Parámetros'!$D$23,"NO APLICA"))))</f>
        <v>#VALUE!</v>
      </c>
      <c r="GD100" s="240" t="e">
        <f t="shared" si="439"/>
        <v>#VALUE!</v>
      </c>
      <c r="GE100" s="241">
        <f t="shared" si="375"/>
        <v>0</v>
      </c>
      <c r="GF100" s="234">
        <f t="shared" si="440"/>
        <v>0</v>
      </c>
      <c r="GG100" s="234">
        <f t="shared" si="376"/>
        <v>0</v>
      </c>
      <c r="GH100" s="234">
        <f t="shared" si="441"/>
        <v>0</v>
      </c>
      <c r="GI100" s="242">
        <f t="shared" si="442"/>
        <v>0</v>
      </c>
      <c r="GK100" s="234">
        <f t="shared" si="443"/>
        <v>88</v>
      </c>
      <c r="GL100" s="235" t="str">
        <f t="shared" si="377"/>
        <v/>
      </c>
      <c r="GM100" s="236" t="str">
        <f>IFERROR(+VLOOKUP(GL100,'Referencia Parámetros'!$A$2:$B$18,2),"")</f>
        <v/>
      </c>
      <c r="GN100" s="1"/>
      <c r="GO100" s="1"/>
      <c r="GP100" s="136" t="str">
        <f t="shared" si="327"/>
        <v>Completar</v>
      </c>
      <c r="GQ100" s="134"/>
      <c r="GR100" s="134"/>
      <c r="GS100" s="134"/>
      <c r="GT100" s="136" t="str">
        <f t="shared" si="328"/>
        <v>Completar</v>
      </c>
      <c r="GU100" s="137" t="str">
        <f t="shared" si="329"/>
        <v>Completar</v>
      </c>
      <c r="GV100" s="137" t="str">
        <f t="shared" si="330"/>
        <v>Completar</v>
      </c>
      <c r="GW100" s="135"/>
      <c r="GX100" s="136" t="str">
        <f t="shared" si="331"/>
        <v>Completar</v>
      </c>
      <c r="GY100" s="237">
        <f t="shared" si="444"/>
        <v>0</v>
      </c>
      <c r="GZ100" s="238">
        <f t="shared" si="445"/>
        <v>0</v>
      </c>
      <c r="HA100" s="239" t="str">
        <f>IFERROR(IF(GZ100&gt;20*GM100,'Referencia Parámetros'!$D$20,IF(GZ100&gt;10*GM100,'Referencia Parámetros'!$D$21,IF(GZ100&gt;5*GM100,'Referencia Parámetros'!$D$22, IF(GZ100&gt;1,'Referencia Parámetros'!$D$23,"NO APLICA")))),"")</f>
        <v/>
      </c>
      <c r="HB100" s="240" t="str">
        <f t="shared" si="378"/>
        <v/>
      </c>
      <c r="HC100" s="241">
        <f t="shared" si="379"/>
        <v>0</v>
      </c>
      <c r="HD100" s="234">
        <f t="shared" si="446"/>
        <v>0</v>
      </c>
      <c r="HE100" s="234">
        <f t="shared" si="380"/>
        <v>0</v>
      </c>
      <c r="HF100" s="234">
        <f t="shared" si="447"/>
        <v>0</v>
      </c>
      <c r="HG100" s="242">
        <f t="shared" si="448"/>
        <v>0</v>
      </c>
      <c r="HI100" s="234">
        <f t="shared" si="449"/>
        <v>88</v>
      </c>
      <c r="HJ100" s="235" t="str">
        <f t="shared" si="381"/>
        <v/>
      </c>
      <c r="HK100" s="236" t="str">
        <f>IFERROR(+VLOOKUP(HJ100,'Referencia Parámetros'!$A$2:$B$18,2),"")</f>
        <v/>
      </c>
      <c r="HL100" s="1"/>
      <c r="HM100" s="1"/>
      <c r="HN100" s="136" t="str">
        <f t="shared" si="332"/>
        <v>Completar</v>
      </c>
      <c r="HO100" s="134"/>
      <c r="HP100" s="134"/>
      <c r="HQ100" s="134"/>
      <c r="HR100" s="136" t="str">
        <f t="shared" si="333"/>
        <v>Completar</v>
      </c>
      <c r="HS100" s="137" t="str">
        <f t="shared" si="334"/>
        <v>Completar</v>
      </c>
      <c r="HT100" s="137" t="str">
        <f t="shared" si="335"/>
        <v>Completar</v>
      </c>
      <c r="HU100" s="135"/>
      <c r="HV100" s="136" t="str">
        <f t="shared" si="336"/>
        <v>Completar</v>
      </c>
      <c r="HW100" s="237">
        <f t="shared" si="450"/>
        <v>0</v>
      </c>
      <c r="HX100" s="238">
        <f t="shared" si="451"/>
        <v>0</v>
      </c>
      <c r="HY100" s="239" t="str">
        <f>IFERROR(IF(HX100&gt;20*HK100,'Referencia Parámetros'!$D$20,IF(HX100&gt;10*HK100,'Referencia Parámetros'!$D$21,IF(HX100&gt;5*HK100,'Referencia Parámetros'!$D$22, IF(HX100&gt;1,'Referencia Parámetros'!$D$23,"NO APLICA")))),"")</f>
        <v/>
      </c>
      <c r="HZ100" s="240" t="str">
        <f t="shared" si="382"/>
        <v/>
      </c>
      <c r="IA100" s="241">
        <f t="shared" si="383"/>
        <v>0</v>
      </c>
      <c r="IB100" s="234">
        <f t="shared" si="452"/>
        <v>0</v>
      </c>
      <c r="IC100" s="234">
        <f t="shared" si="384"/>
        <v>0</v>
      </c>
      <c r="ID100" s="234">
        <f t="shared" si="453"/>
        <v>0</v>
      </c>
      <c r="IE100" s="242">
        <f t="shared" si="454"/>
        <v>0</v>
      </c>
      <c r="IG100" s="234">
        <f t="shared" si="455"/>
        <v>88</v>
      </c>
      <c r="IH100" s="235" t="str">
        <f t="shared" si="385"/>
        <v/>
      </c>
      <c r="II100" s="236" t="str">
        <f>IFERROR(+VLOOKUP(IH100,'Referencia Parámetros'!$A$2:$B$18,2),"")</f>
        <v/>
      </c>
      <c r="IJ100" s="1"/>
      <c r="IK100" s="1"/>
      <c r="IL100" s="136" t="str">
        <f t="shared" si="337"/>
        <v>Completar</v>
      </c>
      <c r="IM100" s="134"/>
      <c r="IN100" s="134"/>
      <c r="IO100" s="134"/>
      <c r="IP100" s="136" t="str">
        <f t="shared" si="338"/>
        <v>Completar</v>
      </c>
      <c r="IQ100" s="137" t="str">
        <f t="shared" si="339"/>
        <v>Completar</v>
      </c>
      <c r="IR100" s="137" t="str">
        <f t="shared" si="340"/>
        <v>Completar</v>
      </c>
      <c r="IS100" s="135"/>
      <c r="IT100" s="136" t="str">
        <f t="shared" si="341"/>
        <v>Completar</v>
      </c>
      <c r="IU100" s="237">
        <f t="shared" si="456"/>
        <v>0</v>
      </c>
      <c r="IV100" s="238">
        <f t="shared" si="457"/>
        <v>0</v>
      </c>
      <c r="IW100" s="239" t="str">
        <f>IFERROR(IF(IV100&gt;20*II100,'Referencia Parámetros'!$D$20,IF(IV100&gt;10*II100,'Referencia Parámetros'!$D$21,IF(IV100&gt;5*II100,'Referencia Parámetros'!$D$22, IF(IV100&gt;1,'Referencia Parámetros'!$D$23,"NO APLICA")))),"")</f>
        <v/>
      </c>
      <c r="IX100" s="240" t="str">
        <f t="shared" si="386"/>
        <v/>
      </c>
      <c r="IY100" s="241">
        <f t="shared" si="387"/>
        <v>0</v>
      </c>
      <c r="IZ100" s="234">
        <f t="shared" si="458"/>
        <v>0</v>
      </c>
      <c r="JA100" s="234">
        <f t="shared" si="388"/>
        <v>0</v>
      </c>
      <c r="JB100" s="234">
        <f t="shared" si="459"/>
        <v>0</v>
      </c>
      <c r="JC100" s="242">
        <f t="shared" si="460"/>
        <v>0</v>
      </c>
      <c r="JD100" s="198"/>
      <c r="JE100" s="234">
        <f t="shared" si="461"/>
        <v>88</v>
      </c>
      <c r="JF100" s="235" t="str">
        <f t="shared" si="389"/>
        <v/>
      </c>
      <c r="JG100" s="236" t="str">
        <f>IFERROR(+VLOOKUP(JF100,'Referencia Parámetros'!$A$2:$B$18,2),"")</f>
        <v/>
      </c>
      <c r="JH100" s="1"/>
      <c r="JI100" s="1"/>
      <c r="JJ100" s="136" t="str">
        <f t="shared" si="342"/>
        <v>Completar</v>
      </c>
      <c r="JK100" s="134"/>
      <c r="JL100" s="134"/>
      <c r="JM100" s="134"/>
      <c r="JN100" s="136" t="str">
        <f t="shared" si="343"/>
        <v>Completar</v>
      </c>
      <c r="JO100" s="137" t="str">
        <f t="shared" si="344"/>
        <v>Completar</v>
      </c>
      <c r="JP100" s="137" t="str">
        <f t="shared" si="345"/>
        <v>Completar</v>
      </c>
      <c r="JQ100" s="135"/>
      <c r="JR100" s="136" t="str">
        <f t="shared" si="346"/>
        <v>Completar</v>
      </c>
      <c r="JS100" s="237">
        <f t="shared" si="462"/>
        <v>0</v>
      </c>
      <c r="JT100" s="238">
        <f t="shared" si="463"/>
        <v>0</v>
      </c>
      <c r="JU100" s="239" t="str">
        <f>IFERROR(IF(JT100&gt;20*JG100,'Referencia Parámetros'!$D$20,IF(JT100&gt;10*JG100,'Referencia Parámetros'!$D$21,IF(JT100&gt;5*JG100,'Referencia Parámetros'!$D$22, IF(JT100&gt;1,'Referencia Parámetros'!$D$23,"NO APLICA")))),"")</f>
        <v/>
      </c>
      <c r="JV100" s="240" t="str">
        <f t="shared" si="390"/>
        <v/>
      </c>
      <c r="JW100" s="241">
        <f t="shared" si="391"/>
        <v>0</v>
      </c>
      <c r="JX100" s="234">
        <f t="shared" si="464"/>
        <v>0</v>
      </c>
      <c r="JY100" s="234">
        <f t="shared" si="392"/>
        <v>0</v>
      </c>
      <c r="JZ100" s="234">
        <f t="shared" si="465"/>
        <v>0</v>
      </c>
      <c r="KA100" s="242">
        <f t="shared" si="466"/>
        <v>0</v>
      </c>
      <c r="LN100" s="244">
        <v>2</v>
      </c>
    </row>
    <row r="101" spans="1:326" x14ac:dyDescent="0.25">
      <c r="A101" s="234">
        <f t="shared" si="393"/>
        <v>89</v>
      </c>
      <c r="B101" s="235" t="str">
        <f t="shared" si="394"/>
        <v/>
      </c>
      <c r="C101" s="236" t="str">
        <f>+IFERROR(VLOOKUP(B101,'Referencia Parámetros'!$A$2:$B$18,2),"")</f>
        <v/>
      </c>
      <c r="D101" s="1"/>
      <c r="E101" s="1"/>
      <c r="F101" s="136" t="str">
        <f>IFERROR(+VLOOKUP(D101,'Año 2'!JH$13:JJ$112,3,FALSE),"Completar")</f>
        <v>Completar</v>
      </c>
      <c r="G101" s="134"/>
      <c r="H101" s="134"/>
      <c r="I101" s="134"/>
      <c r="J101" s="136" t="str">
        <f>+IFERROR(VLOOKUP(D101,'Año 2'!JH$13:JR$112,7,0),"Completar")</f>
        <v>Completar</v>
      </c>
      <c r="K101" s="137" t="str">
        <f>IFERROR(VLOOKUP(D101,'Año 2'!JH$13:JR$112,8,FALSE),"Completar")</f>
        <v>Completar</v>
      </c>
      <c r="L101" s="137" t="str">
        <f>IFERROR(VLOOKUP(D101,'Año 2'!JH$13:JR$112,9,FALSE),"Completar")</f>
        <v>Completar</v>
      </c>
      <c r="M101" s="135"/>
      <c r="N101" s="136" t="str">
        <f>IFERROR(VLOOKUP(D101,'Año 2'!JH$13:JR$112,11,FALSE),"Completar")</f>
        <v>Completar</v>
      </c>
      <c r="O101" s="237">
        <f t="shared" si="395"/>
        <v>0</v>
      </c>
      <c r="P101" s="238">
        <f t="shared" si="396"/>
        <v>0</v>
      </c>
      <c r="Q101" s="239" t="str">
        <f>IFERROR(IF(P101&gt;20*C101,'Referencia Parámetros'!$D$20,IF(P101&gt;10*C101,'Referencia Parámetros'!$D$21,IF(P101&gt;5*C101,'Referencia Parámetros'!$D$22, IF(P101&gt;1,'Referencia Parámetros'!$D$23,"NO APLICA")))),"")</f>
        <v/>
      </c>
      <c r="R101" s="240" t="str">
        <f t="shared" si="347"/>
        <v/>
      </c>
      <c r="S101" s="241">
        <f t="shared" si="348"/>
        <v>0</v>
      </c>
      <c r="T101" s="234">
        <f t="shared" si="397"/>
        <v>0</v>
      </c>
      <c r="U101" s="234">
        <f t="shared" si="349"/>
        <v>0</v>
      </c>
      <c r="V101" s="234">
        <f t="shared" si="398"/>
        <v>0</v>
      </c>
      <c r="W101" s="242">
        <f t="shared" si="399"/>
        <v>0</v>
      </c>
      <c r="Y101" s="234">
        <f t="shared" si="400"/>
        <v>89</v>
      </c>
      <c r="Z101" s="235" t="str">
        <f t="shared" si="350"/>
        <v/>
      </c>
      <c r="AA101" s="236" t="str">
        <f>IFERROR(+VLOOKUP(Z101,'Referencia Parámetros'!$A$2:$B$18,2),"")</f>
        <v/>
      </c>
      <c r="AB101" s="1"/>
      <c r="AC101" s="1"/>
      <c r="AD101" s="136" t="str">
        <f t="shared" si="292"/>
        <v>Completar</v>
      </c>
      <c r="AE101" s="134"/>
      <c r="AF101" s="134"/>
      <c r="AG101" s="134"/>
      <c r="AH101" s="136" t="str">
        <f t="shared" si="293"/>
        <v>Completar</v>
      </c>
      <c r="AI101" s="137" t="str">
        <f t="shared" si="294"/>
        <v>Completar</v>
      </c>
      <c r="AJ101" s="137" t="str">
        <f t="shared" si="295"/>
        <v>Completar</v>
      </c>
      <c r="AK101" s="135"/>
      <c r="AL101" s="136" t="str">
        <f t="shared" si="296"/>
        <v>Completar</v>
      </c>
      <c r="AM101" s="237">
        <f t="shared" si="401"/>
        <v>0</v>
      </c>
      <c r="AN101" s="238">
        <f t="shared" si="402"/>
        <v>0</v>
      </c>
      <c r="AO101" s="239" t="str">
        <f>IFERROR(IF(AN101&gt;20*AA101,'Referencia Parámetros'!$D$20,IF(AN101&gt;10*AA101,'Referencia Parámetros'!$D$21,IF(AN101&gt;5*AA101,'Referencia Parámetros'!$D$22, IF(AN101&gt;1,'Referencia Parámetros'!$D$23,"NO APLICA")))),"")</f>
        <v/>
      </c>
      <c r="AP101" s="240" t="str">
        <f t="shared" si="351"/>
        <v/>
      </c>
      <c r="AQ101" s="241">
        <f t="shared" si="352"/>
        <v>0</v>
      </c>
      <c r="AR101" s="234">
        <f t="shared" si="403"/>
        <v>0</v>
      </c>
      <c r="AS101" s="234">
        <f t="shared" si="353"/>
        <v>0</v>
      </c>
      <c r="AT101" s="234">
        <f t="shared" si="404"/>
        <v>0</v>
      </c>
      <c r="AU101" s="242">
        <f t="shared" si="405"/>
        <v>0</v>
      </c>
      <c r="AW101" s="234">
        <f t="shared" si="406"/>
        <v>89</v>
      </c>
      <c r="AX101" s="235" t="str">
        <f t="shared" si="354"/>
        <v/>
      </c>
      <c r="AY101" s="236" t="str">
        <f>IFERROR(+VLOOKUP(AX101,'Referencia Parámetros'!$A$2:$B$18,2),"")</f>
        <v/>
      </c>
      <c r="AZ101" s="1"/>
      <c r="BA101" s="1"/>
      <c r="BB101" s="136" t="str">
        <f t="shared" si="297"/>
        <v>Completar</v>
      </c>
      <c r="BC101" s="134"/>
      <c r="BD101" s="134"/>
      <c r="BE101" s="134"/>
      <c r="BF101" s="136" t="str">
        <f t="shared" si="298"/>
        <v>Completar</v>
      </c>
      <c r="BG101" s="137" t="str">
        <f t="shared" si="299"/>
        <v>Completar</v>
      </c>
      <c r="BH101" s="137" t="str">
        <f t="shared" si="300"/>
        <v>Completar</v>
      </c>
      <c r="BI101" s="135"/>
      <c r="BJ101" s="136" t="str">
        <f t="shared" si="301"/>
        <v>Completar</v>
      </c>
      <c r="BK101" s="237">
        <f t="shared" si="407"/>
        <v>0</v>
      </c>
      <c r="BL101" s="238">
        <f t="shared" si="408"/>
        <v>0</v>
      </c>
      <c r="BM101" s="239" t="str">
        <f>IFERROR(IF(BL101&gt;20*AY101,'Referencia Parámetros'!$D$20,IF(BL101&gt;10*AY101,'Referencia Parámetros'!$D$21,IF(BL101&gt;5*AY101,'Referencia Parámetros'!$D$22, IF(BL101&gt;1,'Referencia Parámetros'!$D$23,"NO APLICA")))),"")</f>
        <v/>
      </c>
      <c r="BN101" s="240" t="str">
        <f t="shared" si="355"/>
        <v/>
      </c>
      <c r="BO101" s="241">
        <f t="shared" si="356"/>
        <v>0</v>
      </c>
      <c r="BP101" s="234">
        <f t="shared" si="409"/>
        <v>0</v>
      </c>
      <c r="BQ101" s="234">
        <f t="shared" si="357"/>
        <v>0</v>
      </c>
      <c r="BR101" s="234">
        <f t="shared" si="410"/>
        <v>0</v>
      </c>
      <c r="BS101" s="242">
        <f t="shared" si="411"/>
        <v>0</v>
      </c>
      <c r="BU101" s="234">
        <f t="shared" si="412"/>
        <v>89</v>
      </c>
      <c r="BV101" s="235" t="str">
        <f t="shared" si="358"/>
        <v/>
      </c>
      <c r="BW101" s="236" t="str">
        <f>IFERROR(+VLOOKUP(BV101,'Referencia Parámetros'!$A$2:$B$18,2),"")</f>
        <v/>
      </c>
      <c r="BX101" s="1"/>
      <c r="BY101" s="1"/>
      <c r="BZ101" s="136" t="str">
        <f t="shared" si="302"/>
        <v>Completar</v>
      </c>
      <c r="CA101" s="134"/>
      <c r="CB101" s="134"/>
      <c r="CC101" s="134"/>
      <c r="CD101" s="136" t="str">
        <f t="shared" si="303"/>
        <v>Completar</v>
      </c>
      <c r="CE101" s="137" t="str">
        <f t="shared" si="304"/>
        <v>Completar</v>
      </c>
      <c r="CF101" s="137" t="str">
        <f t="shared" si="305"/>
        <v>Completar</v>
      </c>
      <c r="CG101" s="135"/>
      <c r="CH101" s="136" t="str">
        <f t="shared" si="306"/>
        <v>Completar</v>
      </c>
      <c r="CI101" s="237">
        <f t="shared" si="413"/>
        <v>0</v>
      </c>
      <c r="CJ101" s="238">
        <f t="shared" si="414"/>
        <v>0</v>
      </c>
      <c r="CK101" s="239" t="str">
        <f>IFERROR(IF(CJ101&gt;20*BW101,'Referencia Parámetros'!$D$20,IF(CJ101&gt;10*BW101,'Referencia Parámetros'!$D$21,IF(CJ101&gt;5*BW101,'Referencia Parámetros'!$D$22, IF(CJ101&gt;1,'Referencia Parámetros'!$D$23,"NO APLICA")))),"")</f>
        <v/>
      </c>
      <c r="CL101" s="240" t="str">
        <f t="shared" si="359"/>
        <v/>
      </c>
      <c r="CM101" s="241">
        <f t="shared" si="360"/>
        <v>0</v>
      </c>
      <c r="CN101" s="234">
        <f t="shared" si="415"/>
        <v>0</v>
      </c>
      <c r="CO101" s="234">
        <f t="shared" si="361"/>
        <v>0</v>
      </c>
      <c r="CP101" s="234">
        <f t="shared" si="416"/>
        <v>0</v>
      </c>
      <c r="CQ101" s="242">
        <f t="shared" si="417"/>
        <v>0</v>
      </c>
      <c r="CS101" s="234">
        <f t="shared" si="418"/>
        <v>89</v>
      </c>
      <c r="CT101" s="235" t="str">
        <f t="shared" si="362"/>
        <v/>
      </c>
      <c r="CU101" s="236" t="str">
        <f>IFERROR(+VLOOKUP(CT101,'Referencia Parámetros'!$A$2:$B$18,2),"")</f>
        <v/>
      </c>
      <c r="CV101" s="1"/>
      <c r="CW101" s="1"/>
      <c r="CX101" s="136" t="str">
        <f t="shared" si="307"/>
        <v>Completar</v>
      </c>
      <c r="CY101" s="134"/>
      <c r="CZ101" s="134"/>
      <c r="DA101" s="134"/>
      <c r="DB101" s="136" t="str">
        <f t="shared" si="308"/>
        <v>Completar</v>
      </c>
      <c r="DC101" s="137" t="str">
        <f t="shared" si="309"/>
        <v>Completar</v>
      </c>
      <c r="DD101" s="137" t="str">
        <f t="shared" si="310"/>
        <v>Completar</v>
      </c>
      <c r="DE101" s="135"/>
      <c r="DF101" s="136" t="str">
        <f t="shared" si="311"/>
        <v>Completar</v>
      </c>
      <c r="DG101" s="237">
        <f t="shared" si="419"/>
        <v>0</v>
      </c>
      <c r="DH101" s="238">
        <f t="shared" si="420"/>
        <v>0</v>
      </c>
      <c r="DI101" s="239" t="str">
        <f>IFERROR(IF(DH101&gt;20*CU101,'Referencia Parámetros'!$D$20,IF(DH101&gt;10*CU101,'Referencia Parámetros'!$D$21,IF(DH101&gt;5*CU101,'Referencia Parámetros'!$D$22, IF(DH101&gt;1,'Referencia Parámetros'!$D$23,"NO APLICA")))),"")</f>
        <v/>
      </c>
      <c r="DJ101" s="240" t="str">
        <f t="shared" si="363"/>
        <v/>
      </c>
      <c r="DK101" s="241">
        <f t="shared" si="364"/>
        <v>0</v>
      </c>
      <c r="DL101" s="234">
        <f t="shared" si="421"/>
        <v>0</v>
      </c>
      <c r="DM101" s="234">
        <f t="shared" si="365"/>
        <v>0</v>
      </c>
      <c r="DN101" s="234">
        <f t="shared" si="422"/>
        <v>0</v>
      </c>
      <c r="DO101" s="242">
        <f t="shared" si="423"/>
        <v>0</v>
      </c>
      <c r="DQ101" s="234">
        <f t="shared" si="424"/>
        <v>89</v>
      </c>
      <c r="DR101" s="235" t="str">
        <f t="shared" si="366"/>
        <v/>
      </c>
      <c r="DS101" s="236" t="str">
        <f>IFERROR(+VLOOKUP(DR101,'Referencia Parámetros'!$A$2:$B$18,2),"")</f>
        <v/>
      </c>
      <c r="DT101" s="1"/>
      <c r="DU101" s="1"/>
      <c r="DV101" s="136" t="str">
        <f t="shared" si="312"/>
        <v>Completar</v>
      </c>
      <c r="DW101" s="134"/>
      <c r="DX101" s="134"/>
      <c r="DY101" s="134"/>
      <c r="DZ101" s="136" t="str">
        <f t="shared" si="313"/>
        <v>Completar</v>
      </c>
      <c r="EA101" s="137" t="str">
        <f t="shared" si="314"/>
        <v>Completar</v>
      </c>
      <c r="EB101" s="137" t="str">
        <f t="shared" si="315"/>
        <v>Completar</v>
      </c>
      <c r="EC101" s="135"/>
      <c r="ED101" s="136" t="str">
        <f t="shared" si="316"/>
        <v>Completar</v>
      </c>
      <c r="EE101" s="237">
        <f t="shared" si="425"/>
        <v>0</v>
      </c>
      <c r="EF101" s="238">
        <f t="shared" si="426"/>
        <v>0</v>
      </c>
      <c r="EG101" s="239" t="str">
        <f>IFERROR(IF(EF101&gt;20*DS101,'Referencia Parámetros'!$D$20,IF(EF101&gt;10*DS101,'Referencia Parámetros'!$D$21,IF(EF101&gt;5*DS101,'Referencia Parámetros'!$D$22, IF(EF101&gt;1,'Referencia Parámetros'!$D$23,"NO APLICA")))),"")</f>
        <v/>
      </c>
      <c r="EH101" s="240" t="str">
        <f t="shared" si="367"/>
        <v/>
      </c>
      <c r="EI101" s="241">
        <f t="shared" si="368"/>
        <v>0</v>
      </c>
      <c r="EJ101" s="234">
        <f t="shared" si="427"/>
        <v>0</v>
      </c>
      <c r="EK101" s="234">
        <f t="shared" si="369"/>
        <v>0</v>
      </c>
      <c r="EL101" s="234">
        <f t="shared" si="428"/>
        <v>0</v>
      </c>
      <c r="EM101" s="242">
        <f t="shared" si="429"/>
        <v>0</v>
      </c>
      <c r="EO101" s="234">
        <f t="shared" si="430"/>
        <v>89</v>
      </c>
      <c r="EP101" s="235" t="str">
        <f t="shared" si="370"/>
        <v/>
      </c>
      <c r="EQ101" s="236" t="str">
        <f>IFERROR(+VLOOKUP(EP101,'Referencia Parámetros'!$A$2:$B$18,2),"")</f>
        <v/>
      </c>
      <c r="ER101" s="1"/>
      <c r="ES101" s="1"/>
      <c r="ET101" s="136" t="str">
        <f t="shared" si="317"/>
        <v>Completar</v>
      </c>
      <c r="EU101" s="134"/>
      <c r="EV101" s="134"/>
      <c r="EW101" s="134"/>
      <c r="EX101" s="136" t="str">
        <f t="shared" si="318"/>
        <v>Completar</v>
      </c>
      <c r="EY101" s="137" t="str">
        <f t="shared" si="319"/>
        <v>Completar</v>
      </c>
      <c r="EZ101" s="137" t="str">
        <f t="shared" si="320"/>
        <v>Completar</v>
      </c>
      <c r="FA101" s="135"/>
      <c r="FB101" s="136" t="str">
        <f t="shared" si="321"/>
        <v>Completar</v>
      </c>
      <c r="FC101" s="237">
        <f t="shared" si="431"/>
        <v>0</v>
      </c>
      <c r="FD101" s="238">
        <f t="shared" si="432"/>
        <v>0</v>
      </c>
      <c r="FE101" s="239" t="str">
        <f>IFERROR(IF(FD101&gt;20*EQ101,'Referencia Parámetros'!$D$20,IF(FD101&gt;10*EQ101,'Referencia Parámetros'!$D$21,IF(FD101&gt;5*EQ101,'Referencia Parámetros'!$D$22, IF(FD101&gt;1,'Referencia Parámetros'!$D$23,"NO APLICA")))),"")</f>
        <v/>
      </c>
      <c r="FF101" s="240" t="str">
        <f t="shared" si="371"/>
        <v/>
      </c>
      <c r="FG101" s="241">
        <f t="shared" si="372"/>
        <v>0</v>
      </c>
      <c r="FH101" s="234">
        <f t="shared" si="433"/>
        <v>0</v>
      </c>
      <c r="FI101" s="234">
        <f t="shared" si="373"/>
        <v>0</v>
      </c>
      <c r="FJ101" s="234">
        <f t="shared" si="434"/>
        <v>0</v>
      </c>
      <c r="FK101" s="242">
        <f t="shared" si="435"/>
        <v>0</v>
      </c>
      <c r="FM101" s="234">
        <f t="shared" si="436"/>
        <v>89</v>
      </c>
      <c r="FN101" s="235" t="str">
        <f t="shared" si="374"/>
        <v/>
      </c>
      <c r="FO101" s="236" t="str">
        <f>IFERROR(+VLOOKUP(FN101,'Referencia Parámetros'!$A$2:$B$18,2),"")</f>
        <v/>
      </c>
      <c r="FP101" s="1"/>
      <c r="FQ101" s="1"/>
      <c r="FR101" s="136" t="str">
        <f t="shared" si="322"/>
        <v>Completar</v>
      </c>
      <c r="FS101" s="134"/>
      <c r="FT101" s="134"/>
      <c r="FU101" s="134"/>
      <c r="FV101" s="136" t="str">
        <f t="shared" si="323"/>
        <v>Completar</v>
      </c>
      <c r="FW101" s="137" t="str">
        <f t="shared" si="324"/>
        <v>Completar</v>
      </c>
      <c r="FX101" s="137" t="str">
        <f t="shared" si="325"/>
        <v>Completar</v>
      </c>
      <c r="FY101" s="135"/>
      <c r="FZ101" s="136" t="str">
        <f t="shared" si="326"/>
        <v>Completar</v>
      </c>
      <c r="GA101" s="237">
        <f t="shared" si="437"/>
        <v>0</v>
      </c>
      <c r="GB101" s="238">
        <f t="shared" si="438"/>
        <v>0</v>
      </c>
      <c r="GC101" s="239" t="e">
        <f>IF(GB101&gt;20*FO101,'Referencia Parámetros'!$D$20,IF(GB101&gt;10*FO101,'Referencia Parámetros'!$D$21,IF(GB101&gt;5*FO101,'Referencia Parámetros'!$D$22, IF(GB101&gt;1,'Referencia Parámetros'!$D$23,"NO APLICA"))))</f>
        <v>#VALUE!</v>
      </c>
      <c r="GD101" s="240" t="e">
        <f t="shared" si="439"/>
        <v>#VALUE!</v>
      </c>
      <c r="GE101" s="241">
        <f t="shared" si="375"/>
        <v>0</v>
      </c>
      <c r="GF101" s="234">
        <f t="shared" si="440"/>
        <v>0</v>
      </c>
      <c r="GG101" s="234">
        <f t="shared" si="376"/>
        <v>0</v>
      </c>
      <c r="GH101" s="234">
        <f t="shared" si="441"/>
        <v>0</v>
      </c>
      <c r="GI101" s="242">
        <f t="shared" si="442"/>
        <v>0</v>
      </c>
      <c r="GK101" s="234">
        <f t="shared" si="443"/>
        <v>89</v>
      </c>
      <c r="GL101" s="235" t="str">
        <f t="shared" si="377"/>
        <v/>
      </c>
      <c r="GM101" s="236" t="str">
        <f>IFERROR(+VLOOKUP(GL101,'Referencia Parámetros'!$A$2:$B$18,2),"")</f>
        <v/>
      </c>
      <c r="GN101" s="1"/>
      <c r="GO101" s="1"/>
      <c r="GP101" s="136" t="str">
        <f t="shared" si="327"/>
        <v>Completar</v>
      </c>
      <c r="GQ101" s="134"/>
      <c r="GR101" s="134"/>
      <c r="GS101" s="134"/>
      <c r="GT101" s="136" t="str">
        <f t="shared" si="328"/>
        <v>Completar</v>
      </c>
      <c r="GU101" s="137" t="str">
        <f t="shared" si="329"/>
        <v>Completar</v>
      </c>
      <c r="GV101" s="137" t="str">
        <f t="shared" si="330"/>
        <v>Completar</v>
      </c>
      <c r="GW101" s="135"/>
      <c r="GX101" s="136" t="str">
        <f t="shared" si="331"/>
        <v>Completar</v>
      </c>
      <c r="GY101" s="237">
        <f t="shared" si="444"/>
        <v>0</v>
      </c>
      <c r="GZ101" s="238">
        <f t="shared" si="445"/>
        <v>0</v>
      </c>
      <c r="HA101" s="239" t="str">
        <f>IFERROR(IF(GZ101&gt;20*GM101,'Referencia Parámetros'!$D$20,IF(GZ101&gt;10*GM101,'Referencia Parámetros'!$D$21,IF(GZ101&gt;5*GM101,'Referencia Parámetros'!$D$22, IF(GZ101&gt;1,'Referencia Parámetros'!$D$23,"NO APLICA")))),"")</f>
        <v/>
      </c>
      <c r="HB101" s="240" t="str">
        <f t="shared" si="378"/>
        <v/>
      </c>
      <c r="HC101" s="241">
        <f t="shared" si="379"/>
        <v>0</v>
      </c>
      <c r="HD101" s="234">
        <f t="shared" si="446"/>
        <v>0</v>
      </c>
      <c r="HE101" s="234">
        <f t="shared" si="380"/>
        <v>0</v>
      </c>
      <c r="HF101" s="234">
        <f t="shared" si="447"/>
        <v>0</v>
      </c>
      <c r="HG101" s="242">
        <f t="shared" si="448"/>
        <v>0</v>
      </c>
      <c r="HI101" s="234">
        <f t="shared" si="449"/>
        <v>89</v>
      </c>
      <c r="HJ101" s="235" t="str">
        <f t="shared" si="381"/>
        <v/>
      </c>
      <c r="HK101" s="236" t="str">
        <f>IFERROR(+VLOOKUP(HJ101,'Referencia Parámetros'!$A$2:$B$18,2),"")</f>
        <v/>
      </c>
      <c r="HL101" s="1"/>
      <c r="HM101" s="1"/>
      <c r="HN101" s="136" t="str">
        <f t="shared" si="332"/>
        <v>Completar</v>
      </c>
      <c r="HO101" s="134"/>
      <c r="HP101" s="134"/>
      <c r="HQ101" s="134"/>
      <c r="HR101" s="136" t="str">
        <f t="shared" si="333"/>
        <v>Completar</v>
      </c>
      <c r="HS101" s="137" t="str">
        <f t="shared" si="334"/>
        <v>Completar</v>
      </c>
      <c r="HT101" s="137" t="str">
        <f t="shared" si="335"/>
        <v>Completar</v>
      </c>
      <c r="HU101" s="135"/>
      <c r="HV101" s="136" t="str">
        <f t="shared" si="336"/>
        <v>Completar</v>
      </c>
      <c r="HW101" s="237">
        <f t="shared" si="450"/>
        <v>0</v>
      </c>
      <c r="HX101" s="238">
        <f t="shared" si="451"/>
        <v>0</v>
      </c>
      <c r="HY101" s="239" t="str">
        <f>IFERROR(IF(HX101&gt;20*HK101,'Referencia Parámetros'!$D$20,IF(HX101&gt;10*HK101,'Referencia Parámetros'!$D$21,IF(HX101&gt;5*HK101,'Referencia Parámetros'!$D$22, IF(HX101&gt;1,'Referencia Parámetros'!$D$23,"NO APLICA")))),"")</f>
        <v/>
      </c>
      <c r="HZ101" s="240" t="str">
        <f t="shared" si="382"/>
        <v/>
      </c>
      <c r="IA101" s="241">
        <f t="shared" si="383"/>
        <v>0</v>
      </c>
      <c r="IB101" s="234">
        <f t="shared" si="452"/>
        <v>0</v>
      </c>
      <c r="IC101" s="234">
        <f t="shared" si="384"/>
        <v>0</v>
      </c>
      <c r="ID101" s="234">
        <f t="shared" si="453"/>
        <v>0</v>
      </c>
      <c r="IE101" s="242">
        <f t="shared" si="454"/>
        <v>0</v>
      </c>
      <c r="IG101" s="234">
        <f t="shared" si="455"/>
        <v>89</v>
      </c>
      <c r="IH101" s="235" t="str">
        <f t="shared" si="385"/>
        <v/>
      </c>
      <c r="II101" s="236" t="str">
        <f>IFERROR(+VLOOKUP(IH101,'Referencia Parámetros'!$A$2:$B$18,2),"")</f>
        <v/>
      </c>
      <c r="IJ101" s="1"/>
      <c r="IK101" s="1"/>
      <c r="IL101" s="136" t="str">
        <f t="shared" si="337"/>
        <v>Completar</v>
      </c>
      <c r="IM101" s="134"/>
      <c r="IN101" s="134"/>
      <c r="IO101" s="134"/>
      <c r="IP101" s="136" t="str">
        <f t="shared" si="338"/>
        <v>Completar</v>
      </c>
      <c r="IQ101" s="137" t="str">
        <f t="shared" si="339"/>
        <v>Completar</v>
      </c>
      <c r="IR101" s="137" t="str">
        <f t="shared" si="340"/>
        <v>Completar</v>
      </c>
      <c r="IS101" s="135"/>
      <c r="IT101" s="136" t="str">
        <f t="shared" si="341"/>
        <v>Completar</v>
      </c>
      <c r="IU101" s="237">
        <f t="shared" si="456"/>
        <v>0</v>
      </c>
      <c r="IV101" s="238">
        <f t="shared" si="457"/>
        <v>0</v>
      </c>
      <c r="IW101" s="239" t="str">
        <f>IFERROR(IF(IV101&gt;20*II101,'Referencia Parámetros'!$D$20,IF(IV101&gt;10*II101,'Referencia Parámetros'!$D$21,IF(IV101&gt;5*II101,'Referencia Parámetros'!$D$22, IF(IV101&gt;1,'Referencia Parámetros'!$D$23,"NO APLICA")))),"")</f>
        <v/>
      </c>
      <c r="IX101" s="240" t="str">
        <f t="shared" si="386"/>
        <v/>
      </c>
      <c r="IY101" s="241">
        <f t="shared" si="387"/>
        <v>0</v>
      </c>
      <c r="IZ101" s="234">
        <f t="shared" si="458"/>
        <v>0</v>
      </c>
      <c r="JA101" s="234">
        <f t="shared" si="388"/>
        <v>0</v>
      </c>
      <c r="JB101" s="234">
        <f t="shared" si="459"/>
        <v>0</v>
      </c>
      <c r="JC101" s="242">
        <f t="shared" si="460"/>
        <v>0</v>
      </c>
      <c r="JD101" s="198"/>
      <c r="JE101" s="234">
        <f t="shared" si="461"/>
        <v>89</v>
      </c>
      <c r="JF101" s="235" t="str">
        <f t="shared" si="389"/>
        <v/>
      </c>
      <c r="JG101" s="236" t="str">
        <f>IFERROR(+VLOOKUP(JF101,'Referencia Parámetros'!$A$2:$B$18,2),"")</f>
        <v/>
      </c>
      <c r="JH101" s="1"/>
      <c r="JI101" s="1"/>
      <c r="JJ101" s="136" t="str">
        <f t="shared" si="342"/>
        <v>Completar</v>
      </c>
      <c r="JK101" s="134"/>
      <c r="JL101" s="134"/>
      <c r="JM101" s="134"/>
      <c r="JN101" s="136" t="str">
        <f t="shared" si="343"/>
        <v>Completar</v>
      </c>
      <c r="JO101" s="137" t="str">
        <f t="shared" si="344"/>
        <v>Completar</v>
      </c>
      <c r="JP101" s="137" t="str">
        <f t="shared" si="345"/>
        <v>Completar</v>
      </c>
      <c r="JQ101" s="135"/>
      <c r="JR101" s="136" t="str">
        <f t="shared" si="346"/>
        <v>Completar</v>
      </c>
      <c r="JS101" s="237">
        <f t="shared" si="462"/>
        <v>0</v>
      </c>
      <c r="JT101" s="238">
        <f t="shared" si="463"/>
        <v>0</v>
      </c>
      <c r="JU101" s="239" t="str">
        <f>IFERROR(IF(JT101&gt;20*JG101,'Referencia Parámetros'!$D$20,IF(JT101&gt;10*JG101,'Referencia Parámetros'!$D$21,IF(JT101&gt;5*JG101,'Referencia Parámetros'!$D$22, IF(JT101&gt;1,'Referencia Parámetros'!$D$23,"NO APLICA")))),"")</f>
        <v/>
      </c>
      <c r="JV101" s="240" t="str">
        <f t="shared" si="390"/>
        <v/>
      </c>
      <c r="JW101" s="241">
        <f t="shared" si="391"/>
        <v>0</v>
      </c>
      <c r="JX101" s="234">
        <f t="shared" si="464"/>
        <v>0</v>
      </c>
      <c r="JY101" s="234">
        <f t="shared" si="392"/>
        <v>0</v>
      </c>
      <c r="JZ101" s="234">
        <f t="shared" si="465"/>
        <v>0</v>
      </c>
      <c r="KA101" s="242">
        <f t="shared" si="466"/>
        <v>0</v>
      </c>
      <c r="LN101" s="244">
        <v>2</v>
      </c>
    </row>
    <row r="102" spans="1:326" x14ac:dyDescent="0.25">
      <c r="A102" s="234">
        <f t="shared" si="393"/>
        <v>90</v>
      </c>
      <c r="B102" s="235" t="str">
        <f t="shared" si="394"/>
        <v/>
      </c>
      <c r="C102" s="236" t="str">
        <f>+IFERROR(VLOOKUP(B102,'Referencia Parámetros'!$A$2:$B$18,2),"")</f>
        <v/>
      </c>
      <c r="D102" s="1"/>
      <c r="E102" s="1"/>
      <c r="F102" s="136" t="str">
        <f>IFERROR(+VLOOKUP(D102,'Año 2'!JH$13:JJ$112,3,FALSE),"Completar")</f>
        <v>Completar</v>
      </c>
      <c r="G102" s="134"/>
      <c r="H102" s="134"/>
      <c r="I102" s="134"/>
      <c r="J102" s="136" t="str">
        <f>+IFERROR(VLOOKUP(D102,'Año 2'!JH$13:JR$112,7,0),"Completar")</f>
        <v>Completar</v>
      </c>
      <c r="K102" s="137" t="str">
        <f>IFERROR(VLOOKUP(D102,'Año 2'!JH$13:JR$112,8,FALSE),"Completar")</f>
        <v>Completar</v>
      </c>
      <c r="L102" s="137" t="str">
        <f>IFERROR(VLOOKUP(D102,'Año 2'!JH$13:JR$112,9,FALSE),"Completar")</f>
        <v>Completar</v>
      </c>
      <c r="M102" s="135"/>
      <c r="N102" s="136" t="str">
        <f>IFERROR(VLOOKUP(D102,'Año 2'!JH$13:JR$112,11,FALSE),"Completar")</f>
        <v>Completar</v>
      </c>
      <c r="O102" s="237">
        <f t="shared" si="395"/>
        <v>0</v>
      </c>
      <c r="P102" s="238">
        <f t="shared" si="396"/>
        <v>0</v>
      </c>
      <c r="Q102" s="239" t="str">
        <f>IFERROR(IF(P102&gt;20*C102,'Referencia Parámetros'!$D$20,IF(P102&gt;10*C102,'Referencia Parámetros'!$D$21,IF(P102&gt;5*C102,'Referencia Parámetros'!$D$22, IF(P102&gt;1,'Referencia Parámetros'!$D$23,"NO APLICA")))),"")</f>
        <v/>
      </c>
      <c r="R102" s="240" t="str">
        <f t="shared" si="347"/>
        <v/>
      </c>
      <c r="S102" s="241">
        <f t="shared" si="348"/>
        <v>0</v>
      </c>
      <c r="T102" s="234">
        <f t="shared" si="397"/>
        <v>0</v>
      </c>
      <c r="U102" s="234">
        <f t="shared" si="349"/>
        <v>0</v>
      </c>
      <c r="V102" s="234">
        <f t="shared" si="398"/>
        <v>0</v>
      </c>
      <c r="W102" s="242">
        <f t="shared" si="399"/>
        <v>0</v>
      </c>
      <c r="Y102" s="234">
        <f t="shared" si="400"/>
        <v>90</v>
      </c>
      <c r="Z102" s="235" t="str">
        <f t="shared" si="350"/>
        <v/>
      </c>
      <c r="AA102" s="236" t="str">
        <f>IFERROR(+VLOOKUP(Z102,'Referencia Parámetros'!$A$2:$B$18,2),"")</f>
        <v/>
      </c>
      <c r="AB102" s="1"/>
      <c r="AC102" s="1"/>
      <c r="AD102" s="136" t="str">
        <f t="shared" si="292"/>
        <v>Completar</v>
      </c>
      <c r="AE102" s="134"/>
      <c r="AF102" s="134"/>
      <c r="AG102" s="134"/>
      <c r="AH102" s="136" t="str">
        <f t="shared" si="293"/>
        <v>Completar</v>
      </c>
      <c r="AI102" s="137" t="str">
        <f t="shared" si="294"/>
        <v>Completar</v>
      </c>
      <c r="AJ102" s="137" t="str">
        <f t="shared" si="295"/>
        <v>Completar</v>
      </c>
      <c r="AK102" s="135"/>
      <c r="AL102" s="136" t="str">
        <f t="shared" si="296"/>
        <v>Completar</v>
      </c>
      <c r="AM102" s="237">
        <f t="shared" si="401"/>
        <v>0</v>
      </c>
      <c r="AN102" s="238">
        <f t="shared" si="402"/>
        <v>0</v>
      </c>
      <c r="AO102" s="239" t="str">
        <f>IFERROR(IF(AN102&gt;20*AA102,'Referencia Parámetros'!$D$20,IF(AN102&gt;10*AA102,'Referencia Parámetros'!$D$21,IF(AN102&gt;5*AA102,'Referencia Parámetros'!$D$22, IF(AN102&gt;1,'Referencia Parámetros'!$D$23,"NO APLICA")))),"")</f>
        <v/>
      </c>
      <c r="AP102" s="240" t="str">
        <f t="shared" si="351"/>
        <v/>
      </c>
      <c r="AQ102" s="241">
        <f t="shared" si="352"/>
        <v>0</v>
      </c>
      <c r="AR102" s="234">
        <f t="shared" si="403"/>
        <v>0</v>
      </c>
      <c r="AS102" s="234">
        <f t="shared" si="353"/>
        <v>0</v>
      </c>
      <c r="AT102" s="234">
        <f t="shared" si="404"/>
        <v>0</v>
      </c>
      <c r="AU102" s="242">
        <f t="shared" si="405"/>
        <v>0</v>
      </c>
      <c r="AW102" s="234">
        <f t="shared" si="406"/>
        <v>90</v>
      </c>
      <c r="AX102" s="235" t="str">
        <f t="shared" si="354"/>
        <v/>
      </c>
      <c r="AY102" s="236" t="str">
        <f>IFERROR(+VLOOKUP(AX102,'Referencia Parámetros'!$A$2:$B$18,2),"")</f>
        <v/>
      </c>
      <c r="AZ102" s="1"/>
      <c r="BA102" s="1"/>
      <c r="BB102" s="136" t="str">
        <f t="shared" si="297"/>
        <v>Completar</v>
      </c>
      <c r="BC102" s="134"/>
      <c r="BD102" s="134"/>
      <c r="BE102" s="134"/>
      <c r="BF102" s="136" t="str">
        <f t="shared" si="298"/>
        <v>Completar</v>
      </c>
      <c r="BG102" s="137" t="str">
        <f t="shared" si="299"/>
        <v>Completar</v>
      </c>
      <c r="BH102" s="137" t="str">
        <f t="shared" si="300"/>
        <v>Completar</v>
      </c>
      <c r="BI102" s="135"/>
      <c r="BJ102" s="136" t="str">
        <f t="shared" si="301"/>
        <v>Completar</v>
      </c>
      <c r="BK102" s="237">
        <f t="shared" si="407"/>
        <v>0</v>
      </c>
      <c r="BL102" s="238">
        <f t="shared" si="408"/>
        <v>0</v>
      </c>
      <c r="BM102" s="239" t="str">
        <f>IFERROR(IF(BL102&gt;20*AY102,'Referencia Parámetros'!$D$20,IF(BL102&gt;10*AY102,'Referencia Parámetros'!$D$21,IF(BL102&gt;5*AY102,'Referencia Parámetros'!$D$22, IF(BL102&gt;1,'Referencia Parámetros'!$D$23,"NO APLICA")))),"")</f>
        <v/>
      </c>
      <c r="BN102" s="240" t="str">
        <f t="shared" si="355"/>
        <v/>
      </c>
      <c r="BO102" s="241">
        <f t="shared" si="356"/>
        <v>0</v>
      </c>
      <c r="BP102" s="234">
        <f t="shared" si="409"/>
        <v>0</v>
      </c>
      <c r="BQ102" s="234">
        <f t="shared" si="357"/>
        <v>0</v>
      </c>
      <c r="BR102" s="234">
        <f t="shared" si="410"/>
        <v>0</v>
      </c>
      <c r="BS102" s="242">
        <f t="shared" si="411"/>
        <v>0</v>
      </c>
      <c r="BU102" s="234">
        <f t="shared" si="412"/>
        <v>90</v>
      </c>
      <c r="BV102" s="235" t="str">
        <f t="shared" si="358"/>
        <v/>
      </c>
      <c r="BW102" s="236" t="str">
        <f>IFERROR(+VLOOKUP(BV102,'Referencia Parámetros'!$A$2:$B$18,2),"")</f>
        <v/>
      </c>
      <c r="BX102" s="1"/>
      <c r="BY102" s="1"/>
      <c r="BZ102" s="136" t="str">
        <f t="shared" si="302"/>
        <v>Completar</v>
      </c>
      <c r="CA102" s="134"/>
      <c r="CB102" s="134"/>
      <c r="CC102" s="134"/>
      <c r="CD102" s="136" t="str">
        <f t="shared" si="303"/>
        <v>Completar</v>
      </c>
      <c r="CE102" s="137" t="str">
        <f t="shared" si="304"/>
        <v>Completar</v>
      </c>
      <c r="CF102" s="137" t="str">
        <f t="shared" si="305"/>
        <v>Completar</v>
      </c>
      <c r="CG102" s="135"/>
      <c r="CH102" s="136" t="str">
        <f t="shared" si="306"/>
        <v>Completar</v>
      </c>
      <c r="CI102" s="237">
        <f t="shared" si="413"/>
        <v>0</v>
      </c>
      <c r="CJ102" s="238">
        <f t="shared" si="414"/>
        <v>0</v>
      </c>
      <c r="CK102" s="239" t="str">
        <f>IFERROR(IF(CJ102&gt;20*BW102,'Referencia Parámetros'!$D$20,IF(CJ102&gt;10*BW102,'Referencia Parámetros'!$D$21,IF(CJ102&gt;5*BW102,'Referencia Parámetros'!$D$22, IF(CJ102&gt;1,'Referencia Parámetros'!$D$23,"NO APLICA")))),"")</f>
        <v/>
      </c>
      <c r="CL102" s="240" t="str">
        <f t="shared" si="359"/>
        <v/>
      </c>
      <c r="CM102" s="241">
        <f t="shared" si="360"/>
        <v>0</v>
      </c>
      <c r="CN102" s="234">
        <f t="shared" si="415"/>
        <v>0</v>
      </c>
      <c r="CO102" s="234">
        <f t="shared" si="361"/>
        <v>0</v>
      </c>
      <c r="CP102" s="234">
        <f t="shared" si="416"/>
        <v>0</v>
      </c>
      <c r="CQ102" s="242">
        <f t="shared" si="417"/>
        <v>0</v>
      </c>
      <c r="CS102" s="234">
        <f t="shared" si="418"/>
        <v>90</v>
      </c>
      <c r="CT102" s="235" t="str">
        <f t="shared" si="362"/>
        <v/>
      </c>
      <c r="CU102" s="236" t="str">
        <f>IFERROR(+VLOOKUP(CT102,'Referencia Parámetros'!$A$2:$B$18,2),"")</f>
        <v/>
      </c>
      <c r="CV102" s="1"/>
      <c r="CW102" s="1"/>
      <c r="CX102" s="136" t="str">
        <f t="shared" si="307"/>
        <v>Completar</v>
      </c>
      <c r="CY102" s="134"/>
      <c r="CZ102" s="134"/>
      <c r="DA102" s="134"/>
      <c r="DB102" s="136" t="str">
        <f t="shared" si="308"/>
        <v>Completar</v>
      </c>
      <c r="DC102" s="137" t="str">
        <f t="shared" si="309"/>
        <v>Completar</v>
      </c>
      <c r="DD102" s="137" t="str">
        <f t="shared" si="310"/>
        <v>Completar</v>
      </c>
      <c r="DE102" s="135"/>
      <c r="DF102" s="136" t="str">
        <f t="shared" si="311"/>
        <v>Completar</v>
      </c>
      <c r="DG102" s="237">
        <f t="shared" si="419"/>
        <v>0</v>
      </c>
      <c r="DH102" s="238">
        <f t="shared" si="420"/>
        <v>0</v>
      </c>
      <c r="DI102" s="239" t="str">
        <f>IFERROR(IF(DH102&gt;20*CU102,'Referencia Parámetros'!$D$20,IF(DH102&gt;10*CU102,'Referencia Parámetros'!$D$21,IF(DH102&gt;5*CU102,'Referencia Parámetros'!$D$22, IF(DH102&gt;1,'Referencia Parámetros'!$D$23,"NO APLICA")))),"")</f>
        <v/>
      </c>
      <c r="DJ102" s="240" t="str">
        <f t="shared" si="363"/>
        <v/>
      </c>
      <c r="DK102" s="241">
        <f t="shared" si="364"/>
        <v>0</v>
      </c>
      <c r="DL102" s="234">
        <f t="shared" si="421"/>
        <v>0</v>
      </c>
      <c r="DM102" s="234">
        <f t="shared" si="365"/>
        <v>0</v>
      </c>
      <c r="DN102" s="234">
        <f t="shared" si="422"/>
        <v>0</v>
      </c>
      <c r="DO102" s="242">
        <f t="shared" si="423"/>
        <v>0</v>
      </c>
      <c r="DQ102" s="234">
        <f t="shared" si="424"/>
        <v>90</v>
      </c>
      <c r="DR102" s="235" t="str">
        <f t="shared" si="366"/>
        <v/>
      </c>
      <c r="DS102" s="236" t="str">
        <f>IFERROR(+VLOOKUP(DR102,'Referencia Parámetros'!$A$2:$B$18,2),"")</f>
        <v/>
      </c>
      <c r="DT102" s="1"/>
      <c r="DU102" s="1"/>
      <c r="DV102" s="136" t="str">
        <f t="shared" si="312"/>
        <v>Completar</v>
      </c>
      <c r="DW102" s="134"/>
      <c r="DX102" s="134"/>
      <c r="DY102" s="134"/>
      <c r="DZ102" s="136" t="str">
        <f t="shared" si="313"/>
        <v>Completar</v>
      </c>
      <c r="EA102" s="137" t="str">
        <f t="shared" si="314"/>
        <v>Completar</v>
      </c>
      <c r="EB102" s="137" t="str">
        <f t="shared" si="315"/>
        <v>Completar</v>
      </c>
      <c r="EC102" s="135"/>
      <c r="ED102" s="136" t="str">
        <f t="shared" si="316"/>
        <v>Completar</v>
      </c>
      <c r="EE102" s="237">
        <f t="shared" si="425"/>
        <v>0</v>
      </c>
      <c r="EF102" s="238">
        <f t="shared" si="426"/>
        <v>0</v>
      </c>
      <c r="EG102" s="239" t="str">
        <f>IFERROR(IF(EF102&gt;20*DS102,'Referencia Parámetros'!$D$20,IF(EF102&gt;10*DS102,'Referencia Parámetros'!$D$21,IF(EF102&gt;5*DS102,'Referencia Parámetros'!$D$22, IF(EF102&gt;1,'Referencia Parámetros'!$D$23,"NO APLICA")))),"")</f>
        <v/>
      </c>
      <c r="EH102" s="240" t="str">
        <f t="shared" si="367"/>
        <v/>
      </c>
      <c r="EI102" s="241">
        <f t="shared" si="368"/>
        <v>0</v>
      </c>
      <c r="EJ102" s="234">
        <f t="shared" si="427"/>
        <v>0</v>
      </c>
      <c r="EK102" s="234">
        <f t="shared" si="369"/>
        <v>0</v>
      </c>
      <c r="EL102" s="234">
        <f t="shared" si="428"/>
        <v>0</v>
      </c>
      <c r="EM102" s="242">
        <f t="shared" si="429"/>
        <v>0</v>
      </c>
      <c r="EO102" s="234">
        <f t="shared" si="430"/>
        <v>90</v>
      </c>
      <c r="EP102" s="235" t="str">
        <f t="shared" si="370"/>
        <v/>
      </c>
      <c r="EQ102" s="236" t="str">
        <f>IFERROR(+VLOOKUP(EP102,'Referencia Parámetros'!$A$2:$B$18,2),"")</f>
        <v/>
      </c>
      <c r="ER102" s="1"/>
      <c r="ES102" s="1"/>
      <c r="ET102" s="136" t="str">
        <f t="shared" si="317"/>
        <v>Completar</v>
      </c>
      <c r="EU102" s="134"/>
      <c r="EV102" s="134"/>
      <c r="EW102" s="134"/>
      <c r="EX102" s="136" t="str">
        <f t="shared" si="318"/>
        <v>Completar</v>
      </c>
      <c r="EY102" s="137" t="str">
        <f t="shared" si="319"/>
        <v>Completar</v>
      </c>
      <c r="EZ102" s="137" t="str">
        <f t="shared" si="320"/>
        <v>Completar</v>
      </c>
      <c r="FA102" s="135"/>
      <c r="FB102" s="136" t="str">
        <f t="shared" si="321"/>
        <v>Completar</v>
      </c>
      <c r="FC102" s="237">
        <f t="shared" si="431"/>
        <v>0</v>
      </c>
      <c r="FD102" s="238">
        <f t="shared" si="432"/>
        <v>0</v>
      </c>
      <c r="FE102" s="239" t="str">
        <f>IFERROR(IF(FD102&gt;20*EQ102,'Referencia Parámetros'!$D$20,IF(FD102&gt;10*EQ102,'Referencia Parámetros'!$D$21,IF(FD102&gt;5*EQ102,'Referencia Parámetros'!$D$22, IF(FD102&gt;1,'Referencia Parámetros'!$D$23,"NO APLICA")))),"")</f>
        <v/>
      </c>
      <c r="FF102" s="240" t="str">
        <f t="shared" si="371"/>
        <v/>
      </c>
      <c r="FG102" s="241">
        <f t="shared" si="372"/>
        <v>0</v>
      </c>
      <c r="FH102" s="234">
        <f t="shared" si="433"/>
        <v>0</v>
      </c>
      <c r="FI102" s="234">
        <f t="shared" si="373"/>
        <v>0</v>
      </c>
      <c r="FJ102" s="234">
        <f t="shared" si="434"/>
        <v>0</v>
      </c>
      <c r="FK102" s="242">
        <f t="shared" si="435"/>
        <v>0</v>
      </c>
      <c r="FM102" s="234">
        <f t="shared" si="436"/>
        <v>90</v>
      </c>
      <c r="FN102" s="235" t="str">
        <f t="shared" si="374"/>
        <v/>
      </c>
      <c r="FO102" s="236" t="str">
        <f>IFERROR(+VLOOKUP(FN102,'Referencia Parámetros'!$A$2:$B$18,2),"")</f>
        <v/>
      </c>
      <c r="FP102" s="1"/>
      <c r="FQ102" s="1"/>
      <c r="FR102" s="136" t="str">
        <f t="shared" si="322"/>
        <v>Completar</v>
      </c>
      <c r="FS102" s="134"/>
      <c r="FT102" s="134"/>
      <c r="FU102" s="134"/>
      <c r="FV102" s="136" t="str">
        <f t="shared" si="323"/>
        <v>Completar</v>
      </c>
      <c r="FW102" s="137" t="str">
        <f t="shared" si="324"/>
        <v>Completar</v>
      </c>
      <c r="FX102" s="137" t="str">
        <f t="shared" si="325"/>
        <v>Completar</v>
      </c>
      <c r="FY102" s="135"/>
      <c r="FZ102" s="136" t="str">
        <f t="shared" si="326"/>
        <v>Completar</v>
      </c>
      <c r="GA102" s="237">
        <f t="shared" si="437"/>
        <v>0</v>
      </c>
      <c r="GB102" s="238">
        <f t="shared" si="438"/>
        <v>0</v>
      </c>
      <c r="GC102" s="239" t="e">
        <f>IF(GB102&gt;20*FO102,'Referencia Parámetros'!$D$20,IF(GB102&gt;10*FO102,'Referencia Parámetros'!$D$21,IF(GB102&gt;5*FO102,'Referencia Parámetros'!$D$22, IF(GB102&gt;1,'Referencia Parámetros'!$D$23,"NO APLICA"))))</f>
        <v>#VALUE!</v>
      </c>
      <c r="GD102" s="240" t="e">
        <f t="shared" si="439"/>
        <v>#VALUE!</v>
      </c>
      <c r="GE102" s="241">
        <f t="shared" si="375"/>
        <v>0</v>
      </c>
      <c r="GF102" s="234">
        <f t="shared" si="440"/>
        <v>0</v>
      </c>
      <c r="GG102" s="234">
        <f t="shared" si="376"/>
        <v>0</v>
      </c>
      <c r="GH102" s="234">
        <f t="shared" si="441"/>
        <v>0</v>
      </c>
      <c r="GI102" s="242">
        <f t="shared" si="442"/>
        <v>0</v>
      </c>
      <c r="GK102" s="234">
        <f t="shared" si="443"/>
        <v>90</v>
      </c>
      <c r="GL102" s="235" t="str">
        <f t="shared" si="377"/>
        <v/>
      </c>
      <c r="GM102" s="236" t="str">
        <f>IFERROR(+VLOOKUP(GL102,'Referencia Parámetros'!$A$2:$B$18,2),"")</f>
        <v/>
      </c>
      <c r="GN102" s="1"/>
      <c r="GO102" s="1"/>
      <c r="GP102" s="136" t="str">
        <f t="shared" si="327"/>
        <v>Completar</v>
      </c>
      <c r="GQ102" s="134"/>
      <c r="GR102" s="134"/>
      <c r="GS102" s="134"/>
      <c r="GT102" s="136" t="str">
        <f t="shared" si="328"/>
        <v>Completar</v>
      </c>
      <c r="GU102" s="137" t="str">
        <f t="shared" si="329"/>
        <v>Completar</v>
      </c>
      <c r="GV102" s="137" t="str">
        <f t="shared" si="330"/>
        <v>Completar</v>
      </c>
      <c r="GW102" s="135"/>
      <c r="GX102" s="136" t="str">
        <f t="shared" si="331"/>
        <v>Completar</v>
      </c>
      <c r="GY102" s="237">
        <f t="shared" si="444"/>
        <v>0</v>
      </c>
      <c r="GZ102" s="238">
        <f t="shared" si="445"/>
        <v>0</v>
      </c>
      <c r="HA102" s="239" t="str">
        <f>IFERROR(IF(GZ102&gt;20*GM102,'Referencia Parámetros'!$D$20,IF(GZ102&gt;10*GM102,'Referencia Parámetros'!$D$21,IF(GZ102&gt;5*GM102,'Referencia Parámetros'!$D$22, IF(GZ102&gt;1,'Referencia Parámetros'!$D$23,"NO APLICA")))),"")</f>
        <v/>
      </c>
      <c r="HB102" s="240" t="str">
        <f t="shared" si="378"/>
        <v/>
      </c>
      <c r="HC102" s="241">
        <f t="shared" si="379"/>
        <v>0</v>
      </c>
      <c r="HD102" s="234">
        <f t="shared" si="446"/>
        <v>0</v>
      </c>
      <c r="HE102" s="234">
        <f t="shared" si="380"/>
        <v>0</v>
      </c>
      <c r="HF102" s="234">
        <f t="shared" si="447"/>
        <v>0</v>
      </c>
      <c r="HG102" s="242">
        <f t="shared" si="448"/>
        <v>0</v>
      </c>
      <c r="HI102" s="234">
        <f t="shared" si="449"/>
        <v>90</v>
      </c>
      <c r="HJ102" s="235" t="str">
        <f t="shared" si="381"/>
        <v/>
      </c>
      <c r="HK102" s="236" t="str">
        <f>IFERROR(+VLOOKUP(HJ102,'Referencia Parámetros'!$A$2:$B$18,2),"")</f>
        <v/>
      </c>
      <c r="HL102" s="1"/>
      <c r="HM102" s="1"/>
      <c r="HN102" s="136" t="str">
        <f t="shared" si="332"/>
        <v>Completar</v>
      </c>
      <c r="HO102" s="134"/>
      <c r="HP102" s="134"/>
      <c r="HQ102" s="134"/>
      <c r="HR102" s="136" t="str">
        <f t="shared" si="333"/>
        <v>Completar</v>
      </c>
      <c r="HS102" s="137" t="str">
        <f t="shared" si="334"/>
        <v>Completar</v>
      </c>
      <c r="HT102" s="137" t="str">
        <f t="shared" si="335"/>
        <v>Completar</v>
      </c>
      <c r="HU102" s="135"/>
      <c r="HV102" s="136" t="str">
        <f t="shared" si="336"/>
        <v>Completar</v>
      </c>
      <c r="HW102" s="237">
        <f t="shared" si="450"/>
        <v>0</v>
      </c>
      <c r="HX102" s="238">
        <f t="shared" si="451"/>
        <v>0</v>
      </c>
      <c r="HY102" s="239" t="str">
        <f>IFERROR(IF(HX102&gt;20*HK102,'Referencia Parámetros'!$D$20,IF(HX102&gt;10*HK102,'Referencia Parámetros'!$D$21,IF(HX102&gt;5*HK102,'Referencia Parámetros'!$D$22, IF(HX102&gt;1,'Referencia Parámetros'!$D$23,"NO APLICA")))),"")</f>
        <v/>
      </c>
      <c r="HZ102" s="240" t="str">
        <f t="shared" si="382"/>
        <v/>
      </c>
      <c r="IA102" s="241">
        <f t="shared" si="383"/>
        <v>0</v>
      </c>
      <c r="IB102" s="234">
        <f t="shared" si="452"/>
        <v>0</v>
      </c>
      <c r="IC102" s="234">
        <f t="shared" si="384"/>
        <v>0</v>
      </c>
      <c r="ID102" s="234">
        <f t="shared" si="453"/>
        <v>0</v>
      </c>
      <c r="IE102" s="242">
        <f t="shared" si="454"/>
        <v>0</v>
      </c>
      <c r="IG102" s="234">
        <f t="shared" si="455"/>
        <v>90</v>
      </c>
      <c r="IH102" s="235" t="str">
        <f t="shared" si="385"/>
        <v/>
      </c>
      <c r="II102" s="236" t="str">
        <f>IFERROR(+VLOOKUP(IH102,'Referencia Parámetros'!$A$2:$B$18,2),"")</f>
        <v/>
      </c>
      <c r="IJ102" s="1"/>
      <c r="IK102" s="1"/>
      <c r="IL102" s="136" t="str">
        <f t="shared" si="337"/>
        <v>Completar</v>
      </c>
      <c r="IM102" s="134"/>
      <c r="IN102" s="134"/>
      <c r="IO102" s="134"/>
      <c r="IP102" s="136" t="str">
        <f t="shared" si="338"/>
        <v>Completar</v>
      </c>
      <c r="IQ102" s="137" t="str">
        <f t="shared" si="339"/>
        <v>Completar</v>
      </c>
      <c r="IR102" s="137" t="str">
        <f t="shared" si="340"/>
        <v>Completar</v>
      </c>
      <c r="IS102" s="135"/>
      <c r="IT102" s="136" t="str">
        <f t="shared" si="341"/>
        <v>Completar</v>
      </c>
      <c r="IU102" s="237">
        <f t="shared" si="456"/>
        <v>0</v>
      </c>
      <c r="IV102" s="238">
        <f t="shared" si="457"/>
        <v>0</v>
      </c>
      <c r="IW102" s="239" t="str">
        <f>IFERROR(IF(IV102&gt;20*II102,'Referencia Parámetros'!$D$20,IF(IV102&gt;10*II102,'Referencia Parámetros'!$D$21,IF(IV102&gt;5*II102,'Referencia Parámetros'!$D$22, IF(IV102&gt;1,'Referencia Parámetros'!$D$23,"NO APLICA")))),"")</f>
        <v/>
      </c>
      <c r="IX102" s="240" t="str">
        <f t="shared" si="386"/>
        <v/>
      </c>
      <c r="IY102" s="241">
        <f t="shared" si="387"/>
        <v>0</v>
      </c>
      <c r="IZ102" s="234">
        <f t="shared" si="458"/>
        <v>0</v>
      </c>
      <c r="JA102" s="234">
        <f t="shared" si="388"/>
        <v>0</v>
      </c>
      <c r="JB102" s="234">
        <f t="shared" si="459"/>
        <v>0</v>
      </c>
      <c r="JC102" s="242">
        <f t="shared" si="460"/>
        <v>0</v>
      </c>
      <c r="JD102" s="198"/>
      <c r="JE102" s="234">
        <f t="shared" si="461"/>
        <v>90</v>
      </c>
      <c r="JF102" s="235" t="str">
        <f t="shared" si="389"/>
        <v/>
      </c>
      <c r="JG102" s="236" t="str">
        <f>IFERROR(+VLOOKUP(JF102,'Referencia Parámetros'!$A$2:$B$18,2),"")</f>
        <v/>
      </c>
      <c r="JH102" s="1"/>
      <c r="JI102" s="1"/>
      <c r="JJ102" s="136" t="str">
        <f t="shared" si="342"/>
        <v>Completar</v>
      </c>
      <c r="JK102" s="134"/>
      <c r="JL102" s="134"/>
      <c r="JM102" s="134"/>
      <c r="JN102" s="136" t="str">
        <f t="shared" si="343"/>
        <v>Completar</v>
      </c>
      <c r="JO102" s="137" t="str">
        <f t="shared" si="344"/>
        <v>Completar</v>
      </c>
      <c r="JP102" s="137" t="str">
        <f t="shared" si="345"/>
        <v>Completar</v>
      </c>
      <c r="JQ102" s="135"/>
      <c r="JR102" s="136" t="str">
        <f t="shared" si="346"/>
        <v>Completar</v>
      </c>
      <c r="JS102" s="237">
        <f t="shared" si="462"/>
        <v>0</v>
      </c>
      <c r="JT102" s="238">
        <f t="shared" si="463"/>
        <v>0</v>
      </c>
      <c r="JU102" s="239" t="str">
        <f>IFERROR(IF(JT102&gt;20*JG102,'Referencia Parámetros'!$D$20,IF(JT102&gt;10*JG102,'Referencia Parámetros'!$D$21,IF(JT102&gt;5*JG102,'Referencia Parámetros'!$D$22, IF(JT102&gt;1,'Referencia Parámetros'!$D$23,"NO APLICA")))),"")</f>
        <v/>
      </c>
      <c r="JV102" s="240" t="str">
        <f t="shared" si="390"/>
        <v/>
      </c>
      <c r="JW102" s="241">
        <f t="shared" si="391"/>
        <v>0</v>
      </c>
      <c r="JX102" s="234">
        <f t="shared" si="464"/>
        <v>0</v>
      </c>
      <c r="JY102" s="234">
        <f t="shared" si="392"/>
        <v>0</v>
      </c>
      <c r="JZ102" s="234">
        <f t="shared" si="465"/>
        <v>0</v>
      </c>
      <c r="KA102" s="242">
        <f t="shared" si="466"/>
        <v>0</v>
      </c>
      <c r="LN102" s="244">
        <v>2</v>
      </c>
    </row>
    <row r="103" spans="1:326" x14ac:dyDescent="0.25">
      <c r="A103" s="234">
        <f t="shared" si="393"/>
        <v>91</v>
      </c>
      <c r="B103" s="235" t="str">
        <f t="shared" si="394"/>
        <v/>
      </c>
      <c r="C103" s="236" t="str">
        <f>+IFERROR(VLOOKUP(B103,'Referencia Parámetros'!$A$2:$B$18,2),"")</f>
        <v/>
      </c>
      <c r="D103" s="1"/>
      <c r="E103" s="1"/>
      <c r="F103" s="136" t="str">
        <f>IFERROR(+VLOOKUP(D103,'Año 2'!JH$13:JJ$112,3,FALSE),"Completar")</f>
        <v>Completar</v>
      </c>
      <c r="G103" s="134"/>
      <c r="H103" s="134"/>
      <c r="I103" s="134"/>
      <c r="J103" s="136" t="str">
        <f>+IFERROR(VLOOKUP(D103,'Año 2'!JH$13:JR$112,7,0),"Completar")</f>
        <v>Completar</v>
      </c>
      <c r="K103" s="137" t="str">
        <f>IFERROR(VLOOKUP(D103,'Año 2'!JH$13:JR$112,8,FALSE),"Completar")</f>
        <v>Completar</v>
      </c>
      <c r="L103" s="137" t="str">
        <f>IFERROR(VLOOKUP(D103,'Año 2'!JH$13:JR$112,9,FALSE),"Completar")</f>
        <v>Completar</v>
      </c>
      <c r="M103" s="135"/>
      <c r="N103" s="136" t="str">
        <f>IFERROR(VLOOKUP(D103,'Año 2'!JH$13:JR$112,11,FALSE),"Completar")</f>
        <v>Completar</v>
      </c>
      <c r="O103" s="237">
        <f t="shared" si="395"/>
        <v>0</v>
      </c>
      <c r="P103" s="238">
        <f t="shared" si="396"/>
        <v>0</v>
      </c>
      <c r="Q103" s="239" t="str">
        <f>IFERROR(IF(P103&gt;20*C103,'Referencia Parámetros'!$D$20,IF(P103&gt;10*C103,'Referencia Parámetros'!$D$21,IF(P103&gt;5*C103,'Referencia Parámetros'!$D$22, IF(P103&gt;1,'Referencia Parámetros'!$D$23,"NO APLICA")))),"")</f>
        <v/>
      </c>
      <c r="R103" s="240" t="str">
        <f t="shared" si="347"/>
        <v/>
      </c>
      <c r="S103" s="241">
        <f t="shared" si="348"/>
        <v>0</v>
      </c>
      <c r="T103" s="234">
        <f t="shared" si="397"/>
        <v>0</v>
      </c>
      <c r="U103" s="234">
        <f t="shared" si="349"/>
        <v>0</v>
      </c>
      <c r="V103" s="234">
        <f t="shared" si="398"/>
        <v>0</v>
      </c>
      <c r="W103" s="242">
        <f t="shared" si="399"/>
        <v>0</v>
      </c>
      <c r="Y103" s="234">
        <f t="shared" si="400"/>
        <v>91</v>
      </c>
      <c r="Z103" s="235" t="str">
        <f t="shared" si="350"/>
        <v/>
      </c>
      <c r="AA103" s="236" t="str">
        <f>IFERROR(+VLOOKUP(Z103,'Referencia Parámetros'!$A$2:$B$18,2),"")</f>
        <v/>
      </c>
      <c r="AB103" s="1"/>
      <c r="AC103" s="1"/>
      <c r="AD103" s="136" t="str">
        <f t="shared" si="292"/>
        <v>Completar</v>
      </c>
      <c r="AE103" s="134"/>
      <c r="AF103" s="134"/>
      <c r="AG103" s="134"/>
      <c r="AH103" s="136" t="str">
        <f t="shared" si="293"/>
        <v>Completar</v>
      </c>
      <c r="AI103" s="137" t="str">
        <f t="shared" si="294"/>
        <v>Completar</v>
      </c>
      <c r="AJ103" s="137" t="str">
        <f t="shared" si="295"/>
        <v>Completar</v>
      </c>
      <c r="AK103" s="135"/>
      <c r="AL103" s="136" t="str">
        <f t="shared" si="296"/>
        <v>Completar</v>
      </c>
      <c r="AM103" s="237">
        <f t="shared" si="401"/>
        <v>0</v>
      </c>
      <c r="AN103" s="238">
        <f t="shared" si="402"/>
        <v>0</v>
      </c>
      <c r="AO103" s="239" t="str">
        <f>IFERROR(IF(AN103&gt;20*AA103,'Referencia Parámetros'!$D$20,IF(AN103&gt;10*AA103,'Referencia Parámetros'!$D$21,IF(AN103&gt;5*AA103,'Referencia Parámetros'!$D$22, IF(AN103&gt;1,'Referencia Parámetros'!$D$23,"NO APLICA")))),"")</f>
        <v/>
      </c>
      <c r="AP103" s="240" t="str">
        <f t="shared" si="351"/>
        <v/>
      </c>
      <c r="AQ103" s="241">
        <f t="shared" si="352"/>
        <v>0</v>
      </c>
      <c r="AR103" s="234">
        <f t="shared" si="403"/>
        <v>0</v>
      </c>
      <c r="AS103" s="234">
        <f t="shared" si="353"/>
        <v>0</v>
      </c>
      <c r="AT103" s="234">
        <f t="shared" si="404"/>
        <v>0</v>
      </c>
      <c r="AU103" s="242">
        <f t="shared" si="405"/>
        <v>0</v>
      </c>
      <c r="AW103" s="234">
        <f t="shared" si="406"/>
        <v>91</v>
      </c>
      <c r="AX103" s="235" t="str">
        <f t="shared" si="354"/>
        <v/>
      </c>
      <c r="AY103" s="236" t="str">
        <f>IFERROR(+VLOOKUP(AX103,'Referencia Parámetros'!$A$2:$B$18,2),"")</f>
        <v/>
      </c>
      <c r="AZ103" s="1"/>
      <c r="BA103" s="1"/>
      <c r="BB103" s="136" t="str">
        <f t="shared" si="297"/>
        <v>Completar</v>
      </c>
      <c r="BC103" s="134"/>
      <c r="BD103" s="134"/>
      <c r="BE103" s="134"/>
      <c r="BF103" s="136" t="str">
        <f t="shared" si="298"/>
        <v>Completar</v>
      </c>
      <c r="BG103" s="137" t="str">
        <f t="shared" si="299"/>
        <v>Completar</v>
      </c>
      <c r="BH103" s="137" t="str">
        <f t="shared" si="300"/>
        <v>Completar</v>
      </c>
      <c r="BI103" s="135"/>
      <c r="BJ103" s="136" t="str">
        <f t="shared" si="301"/>
        <v>Completar</v>
      </c>
      <c r="BK103" s="237">
        <f t="shared" si="407"/>
        <v>0</v>
      </c>
      <c r="BL103" s="238">
        <f t="shared" si="408"/>
        <v>0</v>
      </c>
      <c r="BM103" s="239" t="str">
        <f>IFERROR(IF(BL103&gt;20*AY103,'Referencia Parámetros'!$D$20,IF(BL103&gt;10*AY103,'Referencia Parámetros'!$D$21,IF(BL103&gt;5*AY103,'Referencia Parámetros'!$D$22, IF(BL103&gt;1,'Referencia Parámetros'!$D$23,"NO APLICA")))),"")</f>
        <v/>
      </c>
      <c r="BN103" s="240" t="str">
        <f t="shared" si="355"/>
        <v/>
      </c>
      <c r="BO103" s="241">
        <f t="shared" si="356"/>
        <v>0</v>
      </c>
      <c r="BP103" s="234">
        <f t="shared" si="409"/>
        <v>0</v>
      </c>
      <c r="BQ103" s="234">
        <f t="shared" si="357"/>
        <v>0</v>
      </c>
      <c r="BR103" s="234">
        <f t="shared" si="410"/>
        <v>0</v>
      </c>
      <c r="BS103" s="242">
        <f t="shared" si="411"/>
        <v>0</v>
      </c>
      <c r="BU103" s="234">
        <f t="shared" si="412"/>
        <v>91</v>
      </c>
      <c r="BV103" s="235" t="str">
        <f t="shared" si="358"/>
        <v/>
      </c>
      <c r="BW103" s="236" t="str">
        <f>IFERROR(+VLOOKUP(BV103,'Referencia Parámetros'!$A$2:$B$18,2),"")</f>
        <v/>
      </c>
      <c r="BX103" s="1"/>
      <c r="BY103" s="1"/>
      <c r="BZ103" s="136" t="str">
        <f t="shared" si="302"/>
        <v>Completar</v>
      </c>
      <c r="CA103" s="134"/>
      <c r="CB103" s="134"/>
      <c r="CC103" s="134"/>
      <c r="CD103" s="136" t="str">
        <f t="shared" si="303"/>
        <v>Completar</v>
      </c>
      <c r="CE103" s="137" t="str">
        <f t="shared" si="304"/>
        <v>Completar</v>
      </c>
      <c r="CF103" s="137" t="str">
        <f t="shared" si="305"/>
        <v>Completar</v>
      </c>
      <c r="CG103" s="135"/>
      <c r="CH103" s="136" t="str">
        <f t="shared" si="306"/>
        <v>Completar</v>
      </c>
      <c r="CI103" s="237">
        <f t="shared" si="413"/>
        <v>0</v>
      </c>
      <c r="CJ103" s="238">
        <f t="shared" si="414"/>
        <v>0</v>
      </c>
      <c r="CK103" s="239" t="str">
        <f>IFERROR(IF(CJ103&gt;20*BW103,'Referencia Parámetros'!$D$20,IF(CJ103&gt;10*BW103,'Referencia Parámetros'!$D$21,IF(CJ103&gt;5*BW103,'Referencia Parámetros'!$D$22, IF(CJ103&gt;1,'Referencia Parámetros'!$D$23,"NO APLICA")))),"")</f>
        <v/>
      </c>
      <c r="CL103" s="240" t="str">
        <f t="shared" si="359"/>
        <v/>
      </c>
      <c r="CM103" s="241">
        <f t="shared" si="360"/>
        <v>0</v>
      </c>
      <c r="CN103" s="234">
        <f t="shared" si="415"/>
        <v>0</v>
      </c>
      <c r="CO103" s="234">
        <f t="shared" si="361"/>
        <v>0</v>
      </c>
      <c r="CP103" s="234">
        <f t="shared" si="416"/>
        <v>0</v>
      </c>
      <c r="CQ103" s="242">
        <f t="shared" si="417"/>
        <v>0</v>
      </c>
      <c r="CS103" s="234">
        <f t="shared" si="418"/>
        <v>91</v>
      </c>
      <c r="CT103" s="235" t="str">
        <f t="shared" si="362"/>
        <v/>
      </c>
      <c r="CU103" s="236" t="str">
        <f>IFERROR(+VLOOKUP(CT103,'Referencia Parámetros'!$A$2:$B$18,2),"")</f>
        <v/>
      </c>
      <c r="CV103" s="1"/>
      <c r="CW103" s="1"/>
      <c r="CX103" s="136" t="str">
        <f t="shared" si="307"/>
        <v>Completar</v>
      </c>
      <c r="CY103" s="134"/>
      <c r="CZ103" s="134"/>
      <c r="DA103" s="134"/>
      <c r="DB103" s="136" t="str">
        <f t="shared" si="308"/>
        <v>Completar</v>
      </c>
      <c r="DC103" s="137" t="str">
        <f t="shared" si="309"/>
        <v>Completar</v>
      </c>
      <c r="DD103" s="137" t="str">
        <f t="shared" si="310"/>
        <v>Completar</v>
      </c>
      <c r="DE103" s="135"/>
      <c r="DF103" s="136" t="str">
        <f t="shared" si="311"/>
        <v>Completar</v>
      </c>
      <c r="DG103" s="237">
        <f t="shared" si="419"/>
        <v>0</v>
      </c>
      <c r="DH103" s="238">
        <f t="shared" si="420"/>
        <v>0</v>
      </c>
      <c r="DI103" s="239" t="str">
        <f>IFERROR(IF(DH103&gt;20*CU103,'Referencia Parámetros'!$D$20,IF(DH103&gt;10*CU103,'Referencia Parámetros'!$D$21,IF(DH103&gt;5*CU103,'Referencia Parámetros'!$D$22, IF(DH103&gt;1,'Referencia Parámetros'!$D$23,"NO APLICA")))),"")</f>
        <v/>
      </c>
      <c r="DJ103" s="240" t="str">
        <f t="shared" si="363"/>
        <v/>
      </c>
      <c r="DK103" s="241">
        <f t="shared" si="364"/>
        <v>0</v>
      </c>
      <c r="DL103" s="234">
        <f t="shared" si="421"/>
        <v>0</v>
      </c>
      <c r="DM103" s="234">
        <f t="shared" si="365"/>
        <v>0</v>
      </c>
      <c r="DN103" s="234">
        <f t="shared" si="422"/>
        <v>0</v>
      </c>
      <c r="DO103" s="242">
        <f t="shared" si="423"/>
        <v>0</v>
      </c>
      <c r="DQ103" s="234">
        <f t="shared" si="424"/>
        <v>91</v>
      </c>
      <c r="DR103" s="235" t="str">
        <f t="shared" si="366"/>
        <v/>
      </c>
      <c r="DS103" s="236" t="str">
        <f>IFERROR(+VLOOKUP(DR103,'Referencia Parámetros'!$A$2:$B$18,2),"")</f>
        <v/>
      </c>
      <c r="DT103" s="1"/>
      <c r="DU103" s="1"/>
      <c r="DV103" s="136" t="str">
        <f t="shared" si="312"/>
        <v>Completar</v>
      </c>
      <c r="DW103" s="134"/>
      <c r="DX103" s="134"/>
      <c r="DY103" s="134"/>
      <c r="DZ103" s="136" t="str">
        <f t="shared" si="313"/>
        <v>Completar</v>
      </c>
      <c r="EA103" s="137" t="str">
        <f t="shared" si="314"/>
        <v>Completar</v>
      </c>
      <c r="EB103" s="137" t="str">
        <f t="shared" si="315"/>
        <v>Completar</v>
      </c>
      <c r="EC103" s="135"/>
      <c r="ED103" s="136" t="str">
        <f t="shared" si="316"/>
        <v>Completar</v>
      </c>
      <c r="EE103" s="237">
        <f t="shared" si="425"/>
        <v>0</v>
      </c>
      <c r="EF103" s="238">
        <f t="shared" si="426"/>
        <v>0</v>
      </c>
      <c r="EG103" s="239" t="str">
        <f>IFERROR(IF(EF103&gt;20*DS103,'Referencia Parámetros'!$D$20,IF(EF103&gt;10*DS103,'Referencia Parámetros'!$D$21,IF(EF103&gt;5*DS103,'Referencia Parámetros'!$D$22, IF(EF103&gt;1,'Referencia Parámetros'!$D$23,"NO APLICA")))),"")</f>
        <v/>
      </c>
      <c r="EH103" s="240" t="str">
        <f t="shared" si="367"/>
        <v/>
      </c>
      <c r="EI103" s="241">
        <f t="shared" si="368"/>
        <v>0</v>
      </c>
      <c r="EJ103" s="234">
        <f t="shared" si="427"/>
        <v>0</v>
      </c>
      <c r="EK103" s="234">
        <f t="shared" si="369"/>
        <v>0</v>
      </c>
      <c r="EL103" s="234">
        <f t="shared" si="428"/>
        <v>0</v>
      </c>
      <c r="EM103" s="242">
        <f t="shared" si="429"/>
        <v>0</v>
      </c>
      <c r="EO103" s="234">
        <f t="shared" si="430"/>
        <v>91</v>
      </c>
      <c r="EP103" s="235" t="str">
        <f t="shared" si="370"/>
        <v/>
      </c>
      <c r="EQ103" s="236" t="str">
        <f>IFERROR(+VLOOKUP(EP103,'Referencia Parámetros'!$A$2:$B$18,2),"")</f>
        <v/>
      </c>
      <c r="ER103" s="1"/>
      <c r="ES103" s="1"/>
      <c r="ET103" s="136" t="str">
        <f t="shared" si="317"/>
        <v>Completar</v>
      </c>
      <c r="EU103" s="134"/>
      <c r="EV103" s="134"/>
      <c r="EW103" s="134"/>
      <c r="EX103" s="136" t="str">
        <f t="shared" si="318"/>
        <v>Completar</v>
      </c>
      <c r="EY103" s="137" t="str">
        <f t="shared" si="319"/>
        <v>Completar</v>
      </c>
      <c r="EZ103" s="137" t="str">
        <f t="shared" si="320"/>
        <v>Completar</v>
      </c>
      <c r="FA103" s="135"/>
      <c r="FB103" s="136" t="str">
        <f t="shared" si="321"/>
        <v>Completar</v>
      </c>
      <c r="FC103" s="237">
        <f t="shared" si="431"/>
        <v>0</v>
      </c>
      <c r="FD103" s="238">
        <f t="shared" si="432"/>
        <v>0</v>
      </c>
      <c r="FE103" s="239" t="str">
        <f>IFERROR(IF(FD103&gt;20*EQ103,'Referencia Parámetros'!$D$20,IF(FD103&gt;10*EQ103,'Referencia Parámetros'!$D$21,IF(FD103&gt;5*EQ103,'Referencia Parámetros'!$D$22, IF(FD103&gt;1,'Referencia Parámetros'!$D$23,"NO APLICA")))),"")</f>
        <v/>
      </c>
      <c r="FF103" s="240" t="str">
        <f t="shared" si="371"/>
        <v/>
      </c>
      <c r="FG103" s="241">
        <f t="shared" si="372"/>
        <v>0</v>
      </c>
      <c r="FH103" s="234">
        <f t="shared" si="433"/>
        <v>0</v>
      </c>
      <c r="FI103" s="234">
        <f t="shared" si="373"/>
        <v>0</v>
      </c>
      <c r="FJ103" s="234">
        <f t="shared" si="434"/>
        <v>0</v>
      </c>
      <c r="FK103" s="242">
        <f t="shared" si="435"/>
        <v>0</v>
      </c>
      <c r="FM103" s="234">
        <f t="shared" si="436"/>
        <v>91</v>
      </c>
      <c r="FN103" s="235" t="str">
        <f t="shared" si="374"/>
        <v/>
      </c>
      <c r="FO103" s="236" t="str">
        <f>IFERROR(+VLOOKUP(FN103,'Referencia Parámetros'!$A$2:$B$18,2),"")</f>
        <v/>
      </c>
      <c r="FP103" s="1"/>
      <c r="FQ103" s="1"/>
      <c r="FR103" s="136" t="str">
        <f t="shared" si="322"/>
        <v>Completar</v>
      </c>
      <c r="FS103" s="134"/>
      <c r="FT103" s="134"/>
      <c r="FU103" s="134"/>
      <c r="FV103" s="136" t="str">
        <f t="shared" si="323"/>
        <v>Completar</v>
      </c>
      <c r="FW103" s="137" t="str">
        <f t="shared" si="324"/>
        <v>Completar</v>
      </c>
      <c r="FX103" s="137" t="str">
        <f t="shared" si="325"/>
        <v>Completar</v>
      </c>
      <c r="FY103" s="135"/>
      <c r="FZ103" s="136" t="str">
        <f t="shared" si="326"/>
        <v>Completar</v>
      </c>
      <c r="GA103" s="237">
        <f t="shared" si="437"/>
        <v>0</v>
      </c>
      <c r="GB103" s="238">
        <f t="shared" si="438"/>
        <v>0</v>
      </c>
      <c r="GC103" s="239" t="e">
        <f>IF(GB103&gt;20*FO103,'Referencia Parámetros'!$D$20,IF(GB103&gt;10*FO103,'Referencia Parámetros'!$D$21,IF(GB103&gt;5*FO103,'Referencia Parámetros'!$D$22, IF(GB103&gt;1,'Referencia Parámetros'!$D$23,"NO APLICA"))))</f>
        <v>#VALUE!</v>
      </c>
      <c r="GD103" s="240" t="e">
        <f t="shared" si="439"/>
        <v>#VALUE!</v>
      </c>
      <c r="GE103" s="241">
        <f t="shared" si="375"/>
        <v>0</v>
      </c>
      <c r="GF103" s="234">
        <f t="shared" si="440"/>
        <v>0</v>
      </c>
      <c r="GG103" s="234">
        <f t="shared" si="376"/>
        <v>0</v>
      </c>
      <c r="GH103" s="234">
        <f t="shared" si="441"/>
        <v>0</v>
      </c>
      <c r="GI103" s="242">
        <f t="shared" si="442"/>
        <v>0</v>
      </c>
      <c r="GK103" s="234">
        <f t="shared" si="443"/>
        <v>91</v>
      </c>
      <c r="GL103" s="235" t="str">
        <f t="shared" si="377"/>
        <v/>
      </c>
      <c r="GM103" s="236" t="str">
        <f>IFERROR(+VLOOKUP(GL103,'Referencia Parámetros'!$A$2:$B$18,2),"")</f>
        <v/>
      </c>
      <c r="GN103" s="1"/>
      <c r="GO103" s="1"/>
      <c r="GP103" s="136" t="str">
        <f t="shared" si="327"/>
        <v>Completar</v>
      </c>
      <c r="GQ103" s="134"/>
      <c r="GR103" s="134"/>
      <c r="GS103" s="134"/>
      <c r="GT103" s="136" t="str">
        <f t="shared" si="328"/>
        <v>Completar</v>
      </c>
      <c r="GU103" s="137" t="str">
        <f t="shared" si="329"/>
        <v>Completar</v>
      </c>
      <c r="GV103" s="137" t="str">
        <f t="shared" si="330"/>
        <v>Completar</v>
      </c>
      <c r="GW103" s="135"/>
      <c r="GX103" s="136" t="str">
        <f t="shared" si="331"/>
        <v>Completar</v>
      </c>
      <c r="GY103" s="237">
        <f t="shared" si="444"/>
        <v>0</v>
      </c>
      <c r="GZ103" s="238">
        <f t="shared" si="445"/>
        <v>0</v>
      </c>
      <c r="HA103" s="239" t="str">
        <f>IFERROR(IF(GZ103&gt;20*GM103,'Referencia Parámetros'!$D$20,IF(GZ103&gt;10*GM103,'Referencia Parámetros'!$D$21,IF(GZ103&gt;5*GM103,'Referencia Parámetros'!$D$22, IF(GZ103&gt;1,'Referencia Parámetros'!$D$23,"NO APLICA")))),"")</f>
        <v/>
      </c>
      <c r="HB103" s="240" t="str">
        <f t="shared" si="378"/>
        <v/>
      </c>
      <c r="HC103" s="241">
        <f t="shared" si="379"/>
        <v>0</v>
      </c>
      <c r="HD103" s="234">
        <f t="shared" si="446"/>
        <v>0</v>
      </c>
      <c r="HE103" s="234">
        <f t="shared" si="380"/>
        <v>0</v>
      </c>
      <c r="HF103" s="234">
        <f t="shared" si="447"/>
        <v>0</v>
      </c>
      <c r="HG103" s="242">
        <f t="shared" si="448"/>
        <v>0</v>
      </c>
      <c r="HI103" s="234">
        <f t="shared" si="449"/>
        <v>91</v>
      </c>
      <c r="HJ103" s="235" t="str">
        <f t="shared" si="381"/>
        <v/>
      </c>
      <c r="HK103" s="236" t="str">
        <f>IFERROR(+VLOOKUP(HJ103,'Referencia Parámetros'!$A$2:$B$18,2),"")</f>
        <v/>
      </c>
      <c r="HL103" s="1"/>
      <c r="HM103" s="1"/>
      <c r="HN103" s="136" t="str">
        <f t="shared" si="332"/>
        <v>Completar</v>
      </c>
      <c r="HO103" s="134"/>
      <c r="HP103" s="134"/>
      <c r="HQ103" s="134"/>
      <c r="HR103" s="136" t="str">
        <f t="shared" si="333"/>
        <v>Completar</v>
      </c>
      <c r="HS103" s="137" t="str">
        <f t="shared" si="334"/>
        <v>Completar</v>
      </c>
      <c r="HT103" s="137" t="str">
        <f t="shared" si="335"/>
        <v>Completar</v>
      </c>
      <c r="HU103" s="135"/>
      <c r="HV103" s="136" t="str">
        <f t="shared" si="336"/>
        <v>Completar</v>
      </c>
      <c r="HW103" s="237">
        <f t="shared" si="450"/>
        <v>0</v>
      </c>
      <c r="HX103" s="238">
        <f t="shared" si="451"/>
        <v>0</v>
      </c>
      <c r="HY103" s="239" t="str">
        <f>IFERROR(IF(HX103&gt;20*HK103,'Referencia Parámetros'!$D$20,IF(HX103&gt;10*HK103,'Referencia Parámetros'!$D$21,IF(HX103&gt;5*HK103,'Referencia Parámetros'!$D$22, IF(HX103&gt;1,'Referencia Parámetros'!$D$23,"NO APLICA")))),"")</f>
        <v/>
      </c>
      <c r="HZ103" s="240" t="str">
        <f t="shared" si="382"/>
        <v/>
      </c>
      <c r="IA103" s="241">
        <f t="shared" si="383"/>
        <v>0</v>
      </c>
      <c r="IB103" s="234">
        <f t="shared" si="452"/>
        <v>0</v>
      </c>
      <c r="IC103" s="234">
        <f t="shared" si="384"/>
        <v>0</v>
      </c>
      <c r="ID103" s="234">
        <f t="shared" si="453"/>
        <v>0</v>
      </c>
      <c r="IE103" s="242">
        <f t="shared" si="454"/>
        <v>0</v>
      </c>
      <c r="IG103" s="234">
        <f t="shared" si="455"/>
        <v>91</v>
      </c>
      <c r="IH103" s="235" t="str">
        <f t="shared" si="385"/>
        <v/>
      </c>
      <c r="II103" s="236" t="str">
        <f>IFERROR(+VLOOKUP(IH103,'Referencia Parámetros'!$A$2:$B$18,2),"")</f>
        <v/>
      </c>
      <c r="IJ103" s="1"/>
      <c r="IK103" s="1"/>
      <c r="IL103" s="136" t="str">
        <f t="shared" si="337"/>
        <v>Completar</v>
      </c>
      <c r="IM103" s="134"/>
      <c r="IN103" s="134"/>
      <c r="IO103" s="134"/>
      <c r="IP103" s="136" t="str">
        <f t="shared" si="338"/>
        <v>Completar</v>
      </c>
      <c r="IQ103" s="137" t="str">
        <f t="shared" si="339"/>
        <v>Completar</v>
      </c>
      <c r="IR103" s="137" t="str">
        <f t="shared" si="340"/>
        <v>Completar</v>
      </c>
      <c r="IS103" s="135"/>
      <c r="IT103" s="136" t="str">
        <f t="shared" si="341"/>
        <v>Completar</v>
      </c>
      <c r="IU103" s="237">
        <f t="shared" si="456"/>
        <v>0</v>
      </c>
      <c r="IV103" s="238">
        <f t="shared" si="457"/>
        <v>0</v>
      </c>
      <c r="IW103" s="239" t="str">
        <f>IFERROR(IF(IV103&gt;20*II103,'Referencia Parámetros'!$D$20,IF(IV103&gt;10*II103,'Referencia Parámetros'!$D$21,IF(IV103&gt;5*II103,'Referencia Parámetros'!$D$22, IF(IV103&gt;1,'Referencia Parámetros'!$D$23,"NO APLICA")))),"")</f>
        <v/>
      </c>
      <c r="IX103" s="240" t="str">
        <f t="shared" si="386"/>
        <v/>
      </c>
      <c r="IY103" s="241">
        <f t="shared" si="387"/>
        <v>0</v>
      </c>
      <c r="IZ103" s="234">
        <f t="shared" si="458"/>
        <v>0</v>
      </c>
      <c r="JA103" s="234">
        <f t="shared" si="388"/>
        <v>0</v>
      </c>
      <c r="JB103" s="234">
        <f t="shared" si="459"/>
        <v>0</v>
      </c>
      <c r="JC103" s="242">
        <f t="shared" si="460"/>
        <v>0</v>
      </c>
      <c r="JD103" s="198"/>
      <c r="JE103" s="234">
        <f t="shared" si="461"/>
        <v>91</v>
      </c>
      <c r="JF103" s="235" t="str">
        <f t="shared" si="389"/>
        <v/>
      </c>
      <c r="JG103" s="236" t="str">
        <f>IFERROR(+VLOOKUP(JF103,'Referencia Parámetros'!$A$2:$B$18,2),"")</f>
        <v/>
      </c>
      <c r="JH103" s="1"/>
      <c r="JI103" s="1"/>
      <c r="JJ103" s="136" t="str">
        <f t="shared" si="342"/>
        <v>Completar</v>
      </c>
      <c r="JK103" s="134"/>
      <c r="JL103" s="134"/>
      <c r="JM103" s="134"/>
      <c r="JN103" s="136" t="str">
        <f t="shared" si="343"/>
        <v>Completar</v>
      </c>
      <c r="JO103" s="137" t="str">
        <f t="shared" si="344"/>
        <v>Completar</v>
      </c>
      <c r="JP103" s="137" t="str">
        <f t="shared" si="345"/>
        <v>Completar</v>
      </c>
      <c r="JQ103" s="135"/>
      <c r="JR103" s="136" t="str">
        <f t="shared" si="346"/>
        <v>Completar</v>
      </c>
      <c r="JS103" s="237">
        <f t="shared" si="462"/>
        <v>0</v>
      </c>
      <c r="JT103" s="238">
        <f t="shared" si="463"/>
        <v>0</v>
      </c>
      <c r="JU103" s="239" t="str">
        <f>IFERROR(IF(JT103&gt;20*JG103,'Referencia Parámetros'!$D$20,IF(JT103&gt;10*JG103,'Referencia Parámetros'!$D$21,IF(JT103&gt;5*JG103,'Referencia Parámetros'!$D$22, IF(JT103&gt;1,'Referencia Parámetros'!$D$23,"NO APLICA")))),"")</f>
        <v/>
      </c>
      <c r="JV103" s="240" t="str">
        <f t="shared" si="390"/>
        <v/>
      </c>
      <c r="JW103" s="241">
        <f t="shared" si="391"/>
        <v>0</v>
      </c>
      <c r="JX103" s="234">
        <f t="shared" si="464"/>
        <v>0</v>
      </c>
      <c r="JY103" s="234">
        <f t="shared" si="392"/>
        <v>0</v>
      </c>
      <c r="JZ103" s="234">
        <f t="shared" si="465"/>
        <v>0</v>
      </c>
      <c r="KA103" s="242">
        <f t="shared" si="466"/>
        <v>0</v>
      </c>
      <c r="LN103" s="244">
        <v>2</v>
      </c>
    </row>
    <row r="104" spans="1:326" x14ac:dyDescent="0.25">
      <c r="A104" s="234">
        <f t="shared" si="393"/>
        <v>92</v>
      </c>
      <c r="B104" s="235" t="str">
        <f t="shared" si="394"/>
        <v/>
      </c>
      <c r="C104" s="236" t="str">
        <f>+IFERROR(VLOOKUP(B104,'Referencia Parámetros'!$A$2:$B$18,2),"")</f>
        <v/>
      </c>
      <c r="D104" s="1"/>
      <c r="E104" s="1"/>
      <c r="F104" s="136" t="str">
        <f>IFERROR(+VLOOKUP(D104,'Año 2'!JH$13:JJ$112,3,FALSE),"Completar")</f>
        <v>Completar</v>
      </c>
      <c r="G104" s="134"/>
      <c r="H104" s="134"/>
      <c r="I104" s="134"/>
      <c r="J104" s="136" t="str">
        <f>+IFERROR(VLOOKUP(D104,'Año 2'!JH$13:JR$112,7,0),"Completar")</f>
        <v>Completar</v>
      </c>
      <c r="K104" s="137" t="str">
        <f>IFERROR(VLOOKUP(D104,'Año 2'!JH$13:JR$112,8,FALSE),"Completar")</f>
        <v>Completar</v>
      </c>
      <c r="L104" s="137" t="str">
        <f>IFERROR(VLOOKUP(D104,'Año 2'!JH$13:JR$112,9,FALSE),"Completar")</f>
        <v>Completar</v>
      </c>
      <c r="M104" s="135"/>
      <c r="N104" s="136" t="str">
        <f>IFERROR(VLOOKUP(D104,'Año 2'!JH$13:JR$112,11,FALSE),"Completar")</f>
        <v>Completar</v>
      </c>
      <c r="O104" s="237">
        <f t="shared" si="395"/>
        <v>0</v>
      </c>
      <c r="P104" s="238">
        <f t="shared" si="396"/>
        <v>0</v>
      </c>
      <c r="Q104" s="239" t="str">
        <f>IFERROR(IF(P104&gt;20*C104,'Referencia Parámetros'!$D$20,IF(P104&gt;10*C104,'Referencia Parámetros'!$D$21,IF(P104&gt;5*C104,'Referencia Parámetros'!$D$22, IF(P104&gt;1,'Referencia Parámetros'!$D$23,"NO APLICA")))),"")</f>
        <v/>
      </c>
      <c r="R104" s="240" t="str">
        <f t="shared" si="347"/>
        <v/>
      </c>
      <c r="S104" s="241">
        <f t="shared" si="348"/>
        <v>0</v>
      </c>
      <c r="T104" s="234">
        <f t="shared" si="397"/>
        <v>0</v>
      </c>
      <c r="U104" s="234">
        <f t="shared" si="349"/>
        <v>0</v>
      </c>
      <c r="V104" s="234">
        <f t="shared" si="398"/>
        <v>0</v>
      </c>
      <c r="W104" s="242">
        <f t="shared" si="399"/>
        <v>0</v>
      </c>
      <c r="Y104" s="234">
        <f t="shared" si="400"/>
        <v>92</v>
      </c>
      <c r="Z104" s="235" t="str">
        <f t="shared" si="350"/>
        <v/>
      </c>
      <c r="AA104" s="236" t="str">
        <f>IFERROR(+VLOOKUP(Z104,'Referencia Parámetros'!$A$2:$B$18,2),"")</f>
        <v/>
      </c>
      <c r="AB104" s="1"/>
      <c r="AC104" s="1"/>
      <c r="AD104" s="136" t="str">
        <f t="shared" si="292"/>
        <v>Completar</v>
      </c>
      <c r="AE104" s="134"/>
      <c r="AF104" s="134"/>
      <c r="AG104" s="134"/>
      <c r="AH104" s="136" t="str">
        <f t="shared" si="293"/>
        <v>Completar</v>
      </c>
      <c r="AI104" s="137" t="str">
        <f t="shared" si="294"/>
        <v>Completar</v>
      </c>
      <c r="AJ104" s="137" t="str">
        <f t="shared" si="295"/>
        <v>Completar</v>
      </c>
      <c r="AK104" s="135"/>
      <c r="AL104" s="136" t="str">
        <f t="shared" si="296"/>
        <v>Completar</v>
      </c>
      <c r="AM104" s="237">
        <f t="shared" si="401"/>
        <v>0</v>
      </c>
      <c r="AN104" s="238">
        <f t="shared" si="402"/>
        <v>0</v>
      </c>
      <c r="AO104" s="239" t="str">
        <f>IFERROR(IF(AN104&gt;20*AA104,'Referencia Parámetros'!$D$20,IF(AN104&gt;10*AA104,'Referencia Parámetros'!$D$21,IF(AN104&gt;5*AA104,'Referencia Parámetros'!$D$22, IF(AN104&gt;1,'Referencia Parámetros'!$D$23,"NO APLICA")))),"")</f>
        <v/>
      </c>
      <c r="AP104" s="240" t="str">
        <f t="shared" si="351"/>
        <v/>
      </c>
      <c r="AQ104" s="241">
        <f t="shared" si="352"/>
        <v>0</v>
      </c>
      <c r="AR104" s="234">
        <f t="shared" si="403"/>
        <v>0</v>
      </c>
      <c r="AS104" s="234">
        <f t="shared" si="353"/>
        <v>0</v>
      </c>
      <c r="AT104" s="234">
        <f t="shared" si="404"/>
        <v>0</v>
      </c>
      <c r="AU104" s="242">
        <f t="shared" si="405"/>
        <v>0</v>
      </c>
      <c r="AW104" s="234">
        <f t="shared" si="406"/>
        <v>92</v>
      </c>
      <c r="AX104" s="235" t="str">
        <f t="shared" si="354"/>
        <v/>
      </c>
      <c r="AY104" s="236" t="str">
        <f>IFERROR(+VLOOKUP(AX104,'Referencia Parámetros'!$A$2:$B$18,2),"")</f>
        <v/>
      </c>
      <c r="AZ104" s="1"/>
      <c r="BA104" s="1"/>
      <c r="BB104" s="136" t="str">
        <f t="shared" si="297"/>
        <v>Completar</v>
      </c>
      <c r="BC104" s="134"/>
      <c r="BD104" s="134"/>
      <c r="BE104" s="134"/>
      <c r="BF104" s="136" t="str">
        <f t="shared" si="298"/>
        <v>Completar</v>
      </c>
      <c r="BG104" s="137" t="str">
        <f t="shared" si="299"/>
        <v>Completar</v>
      </c>
      <c r="BH104" s="137" t="str">
        <f t="shared" si="300"/>
        <v>Completar</v>
      </c>
      <c r="BI104" s="135"/>
      <c r="BJ104" s="136" t="str">
        <f t="shared" si="301"/>
        <v>Completar</v>
      </c>
      <c r="BK104" s="237">
        <f t="shared" si="407"/>
        <v>0</v>
      </c>
      <c r="BL104" s="238">
        <f t="shared" si="408"/>
        <v>0</v>
      </c>
      <c r="BM104" s="239" t="str">
        <f>IFERROR(IF(BL104&gt;20*AY104,'Referencia Parámetros'!$D$20,IF(BL104&gt;10*AY104,'Referencia Parámetros'!$D$21,IF(BL104&gt;5*AY104,'Referencia Parámetros'!$D$22, IF(BL104&gt;1,'Referencia Parámetros'!$D$23,"NO APLICA")))),"")</f>
        <v/>
      </c>
      <c r="BN104" s="240" t="str">
        <f t="shared" si="355"/>
        <v/>
      </c>
      <c r="BO104" s="241">
        <f t="shared" si="356"/>
        <v>0</v>
      </c>
      <c r="BP104" s="234">
        <f t="shared" si="409"/>
        <v>0</v>
      </c>
      <c r="BQ104" s="234">
        <f t="shared" si="357"/>
        <v>0</v>
      </c>
      <c r="BR104" s="234">
        <f t="shared" si="410"/>
        <v>0</v>
      </c>
      <c r="BS104" s="242">
        <f t="shared" si="411"/>
        <v>0</v>
      </c>
      <c r="BU104" s="234">
        <f t="shared" si="412"/>
        <v>92</v>
      </c>
      <c r="BV104" s="235" t="str">
        <f t="shared" si="358"/>
        <v/>
      </c>
      <c r="BW104" s="236" t="str">
        <f>IFERROR(+VLOOKUP(BV104,'Referencia Parámetros'!$A$2:$B$18,2),"")</f>
        <v/>
      </c>
      <c r="BX104" s="1"/>
      <c r="BY104" s="1"/>
      <c r="BZ104" s="136" t="str">
        <f t="shared" si="302"/>
        <v>Completar</v>
      </c>
      <c r="CA104" s="134"/>
      <c r="CB104" s="134"/>
      <c r="CC104" s="134"/>
      <c r="CD104" s="136" t="str">
        <f t="shared" si="303"/>
        <v>Completar</v>
      </c>
      <c r="CE104" s="137" t="str">
        <f t="shared" si="304"/>
        <v>Completar</v>
      </c>
      <c r="CF104" s="137" t="str">
        <f t="shared" si="305"/>
        <v>Completar</v>
      </c>
      <c r="CG104" s="135"/>
      <c r="CH104" s="136" t="str">
        <f t="shared" si="306"/>
        <v>Completar</v>
      </c>
      <c r="CI104" s="237">
        <f t="shared" si="413"/>
        <v>0</v>
      </c>
      <c r="CJ104" s="238">
        <f t="shared" si="414"/>
        <v>0</v>
      </c>
      <c r="CK104" s="239" t="str">
        <f>IFERROR(IF(CJ104&gt;20*BW104,'Referencia Parámetros'!$D$20,IF(CJ104&gt;10*BW104,'Referencia Parámetros'!$D$21,IF(CJ104&gt;5*BW104,'Referencia Parámetros'!$D$22, IF(CJ104&gt;1,'Referencia Parámetros'!$D$23,"NO APLICA")))),"")</f>
        <v/>
      </c>
      <c r="CL104" s="240" t="str">
        <f t="shared" si="359"/>
        <v/>
      </c>
      <c r="CM104" s="241">
        <f t="shared" si="360"/>
        <v>0</v>
      </c>
      <c r="CN104" s="234">
        <f t="shared" si="415"/>
        <v>0</v>
      </c>
      <c r="CO104" s="234">
        <f t="shared" si="361"/>
        <v>0</v>
      </c>
      <c r="CP104" s="234">
        <f t="shared" si="416"/>
        <v>0</v>
      </c>
      <c r="CQ104" s="242">
        <f t="shared" si="417"/>
        <v>0</v>
      </c>
      <c r="CS104" s="234">
        <f t="shared" si="418"/>
        <v>92</v>
      </c>
      <c r="CT104" s="235" t="str">
        <f t="shared" si="362"/>
        <v/>
      </c>
      <c r="CU104" s="236" t="str">
        <f>IFERROR(+VLOOKUP(CT104,'Referencia Parámetros'!$A$2:$B$18,2),"")</f>
        <v/>
      </c>
      <c r="CV104" s="1"/>
      <c r="CW104" s="1"/>
      <c r="CX104" s="136" t="str">
        <f t="shared" si="307"/>
        <v>Completar</v>
      </c>
      <c r="CY104" s="134"/>
      <c r="CZ104" s="134"/>
      <c r="DA104" s="134"/>
      <c r="DB104" s="136" t="str">
        <f t="shared" si="308"/>
        <v>Completar</v>
      </c>
      <c r="DC104" s="137" t="str">
        <f t="shared" si="309"/>
        <v>Completar</v>
      </c>
      <c r="DD104" s="137" t="str">
        <f t="shared" si="310"/>
        <v>Completar</v>
      </c>
      <c r="DE104" s="135"/>
      <c r="DF104" s="136" t="str">
        <f t="shared" si="311"/>
        <v>Completar</v>
      </c>
      <c r="DG104" s="237">
        <f t="shared" si="419"/>
        <v>0</v>
      </c>
      <c r="DH104" s="238">
        <f t="shared" si="420"/>
        <v>0</v>
      </c>
      <c r="DI104" s="239" t="str">
        <f>IFERROR(IF(DH104&gt;20*CU104,'Referencia Parámetros'!$D$20,IF(DH104&gt;10*CU104,'Referencia Parámetros'!$D$21,IF(DH104&gt;5*CU104,'Referencia Parámetros'!$D$22, IF(DH104&gt;1,'Referencia Parámetros'!$D$23,"NO APLICA")))),"")</f>
        <v/>
      </c>
      <c r="DJ104" s="240" t="str">
        <f t="shared" si="363"/>
        <v/>
      </c>
      <c r="DK104" s="241">
        <f t="shared" si="364"/>
        <v>0</v>
      </c>
      <c r="DL104" s="234">
        <f t="shared" si="421"/>
        <v>0</v>
      </c>
      <c r="DM104" s="234">
        <f t="shared" si="365"/>
        <v>0</v>
      </c>
      <c r="DN104" s="234">
        <f t="shared" si="422"/>
        <v>0</v>
      </c>
      <c r="DO104" s="242">
        <f t="shared" si="423"/>
        <v>0</v>
      </c>
      <c r="DQ104" s="234">
        <f t="shared" si="424"/>
        <v>92</v>
      </c>
      <c r="DR104" s="235" t="str">
        <f t="shared" si="366"/>
        <v/>
      </c>
      <c r="DS104" s="236" t="str">
        <f>IFERROR(+VLOOKUP(DR104,'Referencia Parámetros'!$A$2:$B$18,2),"")</f>
        <v/>
      </c>
      <c r="DT104" s="1"/>
      <c r="DU104" s="1"/>
      <c r="DV104" s="136" t="str">
        <f t="shared" si="312"/>
        <v>Completar</v>
      </c>
      <c r="DW104" s="134"/>
      <c r="DX104" s="134"/>
      <c r="DY104" s="134"/>
      <c r="DZ104" s="136" t="str">
        <f t="shared" si="313"/>
        <v>Completar</v>
      </c>
      <c r="EA104" s="137" t="str">
        <f t="shared" si="314"/>
        <v>Completar</v>
      </c>
      <c r="EB104" s="137" t="str">
        <f t="shared" si="315"/>
        <v>Completar</v>
      </c>
      <c r="EC104" s="135"/>
      <c r="ED104" s="136" t="str">
        <f t="shared" si="316"/>
        <v>Completar</v>
      </c>
      <c r="EE104" s="237">
        <f t="shared" si="425"/>
        <v>0</v>
      </c>
      <c r="EF104" s="238">
        <f t="shared" si="426"/>
        <v>0</v>
      </c>
      <c r="EG104" s="239" t="str">
        <f>IFERROR(IF(EF104&gt;20*DS104,'Referencia Parámetros'!$D$20,IF(EF104&gt;10*DS104,'Referencia Parámetros'!$D$21,IF(EF104&gt;5*DS104,'Referencia Parámetros'!$D$22, IF(EF104&gt;1,'Referencia Parámetros'!$D$23,"NO APLICA")))),"")</f>
        <v/>
      </c>
      <c r="EH104" s="240" t="str">
        <f t="shared" si="367"/>
        <v/>
      </c>
      <c r="EI104" s="241">
        <f t="shared" si="368"/>
        <v>0</v>
      </c>
      <c r="EJ104" s="234">
        <f t="shared" si="427"/>
        <v>0</v>
      </c>
      <c r="EK104" s="234">
        <f t="shared" si="369"/>
        <v>0</v>
      </c>
      <c r="EL104" s="234">
        <f t="shared" si="428"/>
        <v>0</v>
      </c>
      <c r="EM104" s="242">
        <f t="shared" si="429"/>
        <v>0</v>
      </c>
      <c r="EO104" s="234">
        <f t="shared" si="430"/>
        <v>92</v>
      </c>
      <c r="EP104" s="235" t="str">
        <f t="shared" si="370"/>
        <v/>
      </c>
      <c r="EQ104" s="236" t="str">
        <f>IFERROR(+VLOOKUP(EP104,'Referencia Parámetros'!$A$2:$B$18,2),"")</f>
        <v/>
      </c>
      <c r="ER104" s="1"/>
      <c r="ES104" s="1"/>
      <c r="ET104" s="136" t="str">
        <f t="shared" si="317"/>
        <v>Completar</v>
      </c>
      <c r="EU104" s="134"/>
      <c r="EV104" s="134"/>
      <c r="EW104" s="134"/>
      <c r="EX104" s="136" t="str">
        <f t="shared" si="318"/>
        <v>Completar</v>
      </c>
      <c r="EY104" s="137" t="str">
        <f t="shared" si="319"/>
        <v>Completar</v>
      </c>
      <c r="EZ104" s="137" t="str">
        <f t="shared" si="320"/>
        <v>Completar</v>
      </c>
      <c r="FA104" s="135"/>
      <c r="FB104" s="136" t="str">
        <f t="shared" si="321"/>
        <v>Completar</v>
      </c>
      <c r="FC104" s="237">
        <f t="shared" si="431"/>
        <v>0</v>
      </c>
      <c r="FD104" s="238">
        <f t="shared" si="432"/>
        <v>0</v>
      </c>
      <c r="FE104" s="239" t="str">
        <f>IFERROR(IF(FD104&gt;20*EQ104,'Referencia Parámetros'!$D$20,IF(FD104&gt;10*EQ104,'Referencia Parámetros'!$D$21,IF(FD104&gt;5*EQ104,'Referencia Parámetros'!$D$22, IF(FD104&gt;1,'Referencia Parámetros'!$D$23,"NO APLICA")))),"")</f>
        <v/>
      </c>
      <c r="FF104" s="240" t="str">
        <f t="shared" si="371"/>
        <v/>
      </c>
      <c r="FG104" s="241">
        <f t="shared" si="372"/>
        <v>0</v>
      </c>
      <c r="FH104" s="234">
        <f t="shared" si="433"/>
        <v>0</v>
      </c>
      <c r="FI104" s="234">
        <f t="shared" si="373"/>
        <v>0</v>
      </c>
      <c r="FJ104" s="234">
        <f t="shared" si="434"/>
        <v>0</v>
      </c>
      <c r="FK104" s="242">
        <f t="shared" si="435"/>
        <v>0</v>
      </c>
      <c r="FM104" s="234">
        <f t="shared" si="436"/>
        <v>92</v>
      </c>
      <c r="FN104" s="235" t="str">
        <f t="shared" si="374"/>
        <v/>
      </c>
      <c r="FO104" s="236" t="str">
        <f>IFERROR(+VLOOKUP(FN104,'Referencia Parámetros'!$A$2:$B$18,2),"")</f>
        <v/>
      </c>
      <c r="FP104" s="1"/>
      <c r="FQ104" s="1"/>
      <c r="FR104" s="136" t="str">
        <f t="shared" si="322"/>
        <v>Completar</v>
      </c>
      <c r="FS104" s="134"/>
      <c r="FT104" s="134"/>
      <c r="FU104" s="134"/>
      <c r="FV104" s="136" t="str">
        <f t="shared" si="323"/>
        <v>Completar</v>
      </c>
      <c r="FW104" s="137" t="str">
        <f t="shared" si="324"/>
        <v>Completar</v>
      </c>
      <c r="FX104" s="137" t="str">
        <f t="shared" si="325"/>
        <v>Completar</v>
      </c>
      <c r="FY104" s="135"/>
      <c r="FZ104" s="136" t="str">
        <f t="shared" si="326"/>
        <v>Completar</v>
      </c>
      <c r="GA104" s="237">
        <f t="shared" si="437"/>
        <v>0</v>
      </c>
      <c r="GB104" s="238">
        <f t="shared" si="438"/>
        <v>0</v>
      </c>
      <c r="GC104" s="239" t="e">
        <f>IF(GB104&gt;20*FO104,'Referencia Parámetros'!$D$20,IF(GB104&gt;10*FO104,'Referencia Parámetros'!$D$21,IF(GB104&gt;5*FO104,'Referencia Parámetros'!$D$22, IF(GB104&gt;1,'Referencia Parámetros'!$D$23,"NO APLICA"))))</f>
        <v>#VALUE!</v>
      </c>
      <c r="GD104" s="240" t="e">
        <f t="shared" si="439"/>
        <v>#VALUE!</v>
      </c>
      <c r="GE104" s="241">
        <f t="shared" si="375"/>
        <v>0</v>
      </c>
      <c r="GF104" s="234">
        <f t="shared" si="440"/>
        <v>0</v>
      </c>
      <c r="GG104" s="234">
        <f t="shared" si="376"/>
        <v>0</v>
      </c>
      <c r="GH104" s="234">
        <f t="shared" si="441"/>
        <v>0</v>
      </c>
      <c r="GI104" s="242">
        <f t="shared" si="442"/>
        <v>0</v>
      </c>
      <c r="GK104" s="234">
        <f t="shared" si="443"/>
        <v>92</v>
      </c>
      <c r="GL104" s="235" t="str">
        <f t="shared" si="377"/>
        <v/>
      </c>
      <c r="GM104" s="236" t="str">
        <f>IFERROR(+VLOOKUP(GL104,'Referencia Parámetros'!$A$2:$B$18,2),"")</f>
        <v/>
      </c>
      <c r="GN104" s="1"/>
      <c r="GO104" s="1"/>
      <c r="GP104" s="136" t="str">
        <f t="shared" si="327"/>
        <v>Completar</v>
      </c>
      <c r="GQ104" s="134"/>
      <c r="GR104" s="134"/>
      <c r="GS104" s="134"/>
      <c r="GT104" s="136" t="str">
        <f t="shared" si="328"/>
        <v>Completar</v>
      </c>
      <c r="GU104" s="137" t="str">
        <f t="shared" si="329"/>
        <v>Completar</v>
      </c>
      <c r="GV104" s="137" t="str">
        <f t="shared" si="330"/>
        <v>Completar</v>
      </c>
      <c r="GW104" s="135"/>
      <c r="GX104" s="136" t="str">
        <f t="shared" si="331"/>
        <v>Completar</v>
      </c>
      <c r="GY104" s="237">
        <f t="shared" si="444"/>
        <v>0</v>
      </c>
      <c r="GZ104" s="238">
        <f t="shared" si="445"/>
        <v>0</v>
      </c>
      <c r="HA104" s="239" t="str">
        <f>IFERROR(IF(GZ104&gt;20*GM104,'Referencia Parámetros'!$D$20,IF(GZ104&gt;10*GM104,'Referencia Parámetros'!$D$21,IF(GZ104&gt;5*GM104,'Referencia Parámetros'!$D$22, IF(GZ104&gt;1,'Referencia Parámetros'!$D$23,"NO APLICA")))),"")</f>
        <v/>
      </c>
      <c r="HB104" s="240" t="str">
        <f t="shared" si="378"/>
        <v/>
      </c>
      <c r="HC104" s="241">
        <f t="shared" si="379"/>
        <v>0</v>
      </c>
      <c r="HD104" s="234">
        <f t="shared" si="446"/>
        <v>0</v>
      </c>
      <c r="HE104" s="234">
        <f t="shared" si="380"/>
        <v>0</v>
      </c>
      <c r="HF104" s="234">
        <f t="shared" si="447"/>
        <v>0</v>
      </c>
      <c r="HG104" s="242">
        <f t="shared" si="448"/>
        <v>0</v>
      </c>
      <c r="HI104" s="234">
        <f t="shared" si="449"/>
        <v>92</v>
      </c>
      <c r="HJ104" s="235" t="str">
        <f t="shared" si="381"/>
        <v/>
      </c>
      <c r="HK104" s="236" t="str">
        <f>IFERROR(+VLOOKUP(HJ104,'Referencia Parámetros'!$A$2:$B$18,2),"")</f>
        <v/>
      </c>
      <c r="HL104" s="1"/>
      <c r="HM104" s="1"/>
      <c r="HN104" s="136" t="str">
        <f t="shared" si="332"/>
        <v>Completar</v>
      </c>
      <c r="HO104" s="134"/>
      <c r="HP104" s="134"/>
      <c r="HQ104" s="134"/>
      <c r="HR104" s="136" t="str">
        <f t="shared" si="333"/>
        <v>Completar</v>
      </c>
      <c r="HS104" s="137" t="str">
        <f t="shared" si="334"/>
        <v>Completar</v>
      </c>
      <c r="HT104" s="137" t="str">
        <f t="shared" si="335"/>
        <v>Completar</v>
      </c>
      <c r="HU104" s="135"/>
      <c r="HV104" s="136" t="str">
        <f t="shared" si="336"/>
        <v>Completar</v>
      </c>
      <c r="HW104" s="237">
        <f t="shared" si="450"/>
        <v>0</v>
      </c>
      <c r="HX104" s="238">
        <f t="shared" si="451"/>
        <v>0</v>
      </c>
      <c r="HY104" s="239" t="str">
        <f>IFERROR(IF(HX104&gt;20*HK104,'Referencia Parámetros'!$D$20,IF(HX104&gt;10*HK104,'Referencia Parámetros'!$D$21,IF(HX104&gt;5*HK104,'Referencia Parámetros'!$D$22, IF(HX104&gt;1,'Referencia Parámetros'!$D$23,"NO APLICA")))),"")</f>
        <v/>
      </c>
      <c r="HZ104" s="240" t="str">
        <f t="shared" si="382"/>
        <v/>
      </c>
      <c r="IA104" s="241">
        <f t="shared" si="383"/>
        <v>0</v>
      </c>
      <c r="IB104" s="234">
        <f t="shared" si="452"/>
        <v>0</v>
      </c>
      <c r="IC104" s="234">
        <f t="shared" si="384"/>
        <v>0</v>
      </c>
      <c r="ID104" s="234">
        <f t="shared" si="453"/>
        <v>0</v>
      </c>
      <c r="IE104" s="242">
        <f t="shared" si="454"/>
        <v>0</v>
      </c>
      <c r="IG104" s="234">
        <f t="shared" si="455"/>
        <v>92</v>
      </c>
      <c r="IH104" s="235" t="str">
        <f t="shared" si="385"/>
        <v/>
      </c>
      <c r="II104" s="236" t="str">
        <f>IFERROR(+VLOOKUP(IH104,'Referencia Parámetros'!$A$2:$B$18,2),"")</f>
        <v/>
      </c>
      <c r="IJ104" s="1"/>
      <c r="IK104" s="1"/>
      <c r="IL104" s="136" t="str">
        <f t="shared" si="337"/>
        <v>Completar</v>
      </c>
      <c r="IM104" s="134"/>
      <c r="IN104" s="134"/>
      <c r="IO104" s="134"/>
      <c r="IP104" s="136" t="str">
        <f t="shared" si="338"/>
        <v>Completar</v>
      </c>
      <c r="IQ104" s="137" t="str">
        <f t="shared" si="339"/>
        <v>Completar</v>
      </c>
      <c r="IR104" s="137" t="str">
        <f t="shared" si="340"/>
        <v>Completar</v>
      </c>
      <c r="IS104" s="135"/>
      <c r="IT104" s="136" t="str">
        <f t="shared" si="341"/>
        <v>Completar</v>
      </c>
      <c r="IU104" s="237">
        <f t="shared" si="456"/>
        <v>0</v>
      </c>
      <c r="IV104" s="238">
        <f t="shared" si="457"/>
        <v>0</v>
      </c>
      <c r="IW104" s="239" t="str">
        <f>IFERROR(IF(IV104&gt;20*II104,'Referencia Parámetros'!$D$20,IF(IV104&gt;10*II104,'Referencia Parámetros'!$D$21,IF(IV104&gt;5*II104,'Referencia Parámetros'!$D$22, IF(IV104&gt;1,'Referencia Parámetros'!$D$23,"NO APLICA")))),"")</f>
        <v/>
      </c>
      <c r="IX104" s="240" t="str">
        <f t="shared" si="386"/>
        <v/>
      </c>
      <c r="IY104" s="241">
        <f t="shared" si="387"/>
        <v>0</v>
      </c>
      <c r="IZ104" s="234">
        <f t="shared" si="458"/>
        <v>0</v>
      </c>
      <c r="JA104" s="234">
        <f t="shared" si="388"/>
        <v>0</v>
      </c>
      <c r="JB104" s="234">
        <f t="shared" si="459"/>
        <v>0</v>
      </c>
      <c r="JC104" s="242">
        <f t="shared" si="460"/>
        <v>0</v>
      </c>
      <c r="JD104" s="198"/>
      <c r="JE104" s="234">
        <f t="shared" si="461"/>
        <v>92</v>
      </c>
      <c r="JF104" s="235" t="str">
        <f t="shared" si="389"/>
        <v/>
      </c>
      <c r="JG104" s="236" t="str">
        <f>IFERROR(+VLOOKUP(JF104,'Referencia Parámetros'!$A$2:$B$18,2),"")</f>
        <v/>
      </c>
      <c r="JH104" s="1"/>
      <c r="JI104" s="1"/>
      <c r="JJ104" s="136" t="str">
        <f t="shared" si="342"/>
        <v>Completar</v>
      </c>
      <c r="JK104" s="134"/>
      <c r="JL104" s="134"/>
      <c r="JM104" s="134"/>
      <c r="JN104" s="136" t="str">
        <f t="shared" si="343"/>
        <v>Completar</v>
      </c>
      <c r="JO104" s="137" t="str">
        <f t="shared" si="344"/>
        <v>Completar</v>
      </c>
      <c r="JP104" s="137" t="str">
        <f t="shared" si="345"/>
        <v>Completar</v>
      </c>
      <c r="JQ104" s="135"/>
      <c r="JR104" s="136" t="str">
        <f t="shared" si="346"/>
        <v>Completar</v>
      </c>
      <c r="JS104" s="237">
        <f t="shared" si="462"/>
        <v>0</v>
      </c>
      <c r="JT104" s="238">
        <f t="shared" si="463"/>
        <v>0</v>
      </c>
      <c r="JU104" s="239" t="str">
        <f>IFERROR(IF(JT104&gt;20*JG104,'Referencia Parámetros'!$D$20,IF(JT104&gt;10*JG104,'Referencia Parámetros'!$D$21,IF(JT104&gt;5*JG104,'Referencia Parámetros'!$D$22, IF(JT104&gt;1,'Referencia Parámetros'!$D$23,"NO APLICA")))),"")</f>
        <v/>
      </c>
      <c r="JV104" s="240" t="str">
        <f t="shared" si="390"/>
        <v/>
      </c>
      <c r="JW104" s="241">
        <f t="shared" si="391"/>
        <v>0</v>
      </c>
      <c r="JX104" s="234">
        <f t="shared" si="464"/>
        <v>0</v>
      </c>
      <c r="JY104" s="234">
        <f t="shared" si="392"/>
        <v>0</v>
      </c>
      <c r="JZ104" s="234">
        <f t="shared" si="465"/>
        <v>0</v>
      </c>
      <c r="KA104" s="242">
        <f t="shared" si="466"/>
        <v>0</v>
      </c>
      <c r="LN104" s="244">
        <v>2</v>
      </c>
    </row>
    <row r="105" spans="1:326" x14ac:dyDescent="0.25">
      <c r="A105" s="234">
        <f t="shared" si="393"/>
        <v>93</v>
      </c>
      <c r="B105" s="235" t="str">
        <f t="shared" si="394"/>
        <v/>
      </c>
      <c r="C105" s="236" t="str">
        <f>+IFERROR(VLOOKUP(B105,'Referencia Parámetros'!$A$2:$B$18,2),"")</f>
        <v/>
      </c>
      <c r="D105" s="1"/>
      <c r="E105" s="1"/>
      <c r="F105" s="136" t="str">
        <f>IFERROR(+VLOOKUP(D105,'Año 2'!JH$13:JJ$112,3,FALSE),"Completar")</f>
        <v>Completar</v>
      </c>
      <c r="G105" s="134"/>
      <c r="H105" s="134"/>
      <c r="I105" s="134"/>
      <c r="J105" s="136" t="str">
        <f>+IFERROR(VLOOKUP(D105,'Año 2'!JH$13:JR$112,7,0),"Completar")</f>
        <v>Completar</v>
      </c>
      <c r="K105" s="137" t="str">
        <f>IFERROR(VLOOKUP(D105,'Año 2'!JH$13:JR$112,8,FALSE),"Completar")</f>
        <v>Completar</v>
      </c>
      <c r="L105" s="137" t="str">
        <f>IFERROR(VLOOKUP(D105,'Año 2'!JH$13:JR$112,9,FALSE),"Completar")</f>
        <v>Completar</v>
      </c>
      <c r="M105" s="135"/>
      <c r="N105" s="136" t="str">
        <f>IFERROR(VLOOKUP(D105,'Año 2'!JH$13:JR$112,11,FALSE),"Completar")</f>
        <v>Completar</v>
      </c>
      <c r="O105" s="237">
        <f t="shared" si="395"/>
        <v>0</v>
      </c>
      <c r="P105" s="238">
        <f t="shared" si="396"/>
        <v>0</v>
      </c>
      <c r="Q105" s="239" t="str">
        <f>IFERROR(IF(P105&gt;20*C105,'Referencia Parámetros'!$D$20,IF(P105&gt;10*C105,'Referencia Parámetros'!$D$21,IF(P105&gt;5*C105,'Referencia Parámetros'!$D$22, IF(P105&gt;1,'Referencia Parámetros'!$D$23,"NO APLICA")))),"")</f>
        <v/>
      </c>
      <c r="R105" s="240" t="str">
        <f t="shared" si="347"/>
        <v/>
      </c>
      <c r="S105" s="241">
        <f t="shared" si="348"/>
        <v>0</v>
      </c>
      <c r="T105" s="234">
        <f t="shared" si="397"/>
        <v>0</v>
      </c>
      <c r="U105" s="234">
        <f t="shared" si="349"/>
        <v>0</v>
      </c>
      <c r="V105" s="234">
        <f t="shared" si="398"/>
        <v>0</v>
      </c>
      <c r="W105" s="242">
        <f t="shared" si="399"/>
        <v>0</v>
      </c>
      <c r="Y105" s="234">
        <f t="shared" si="400"/>
        <v>93</v>
      </c>
      <c r="Z105" s="235" t="str">
        <f t="shared" si="350"/>
        <v/>
      </c>
      <c r="AA105" s="236" t="str">
        <f>IFERROR(+VLOOKUP(Z105,'Referencia Parámetros'!$A$2:$B$18,2),"")</f>
        <v/>
      </c>
      <c r="AB105" s="1"/>
      <c r="AC105" s="1"/>
      <c r="AD105" s="136" t="str">
        <f t="shared" si="292"/>
        <v>Completar</v>
      </c>
      <c r="AE105" s="134"/>
      <c r="AF105" s="134"/>
      <c r="AG105" s="134"/>
      <c r="AH105" s="136" t="str">
        <f t="shared" si="293"/>
        <v>Completar</v>
      </c>
      <c r="AI105" s="137" t="str">
        <f t="shared" si="294"/>
        <v>Completar</v>
      </c>
      <c r="AJ105" s="137" t="str">
        <f t="shared" si="295"/>
        <v>Completar</v>
      </c>
      <c r="AK105" s="135"/>
      <c r="AL105" s="136" t="str">
        <f t="shared" si="296"/>
        <v>Completar</v>
      </c>
      <c r="AM105" s="237">
        <f t="shared" si="401"/>
        <v>0</v>
      </c>
      <c r="AN105" s="238">
        <f t="shared" si="402"/>
        <v>0</v>
      </c>
      <c r="AO105" s="239" t="str">
        <f>IFERROR(IF(AN105&gt;20*AA105,'Referencia Parámetros'!$D$20,IF(AN105&gt;10*AA105,'Referencia Parámetros'!$D$21,IF(AN105&gt;5*AA105,'Referencia Parámetros'!$D$22, IF(AN105&gt;1,'Referencia Parámetros'!$D$23,"NO APLICA")))),"")</f>
        <v/>
      </c>
      <c r="AP105" s="240" t="str">
        <f t="shared" si="351"/>
        <v/>
      </c>
      <c r="AQ105" s="241">
        <f t="shared" si="352"/>
        <v>0</v>
      </c>
      <c r="AR105" s="234">
        <f t="shared" si="403"/>
        <v>0</v>
      </c>
      <c r="AS105" s="234">
        <f t="shared" si="353"/>
        <v>0</v>
      </c>
      <c r="AT105" s="234">
        <f t="shared" si="404"/>
        <v>0</v>
      </c>
      <c r="AU105" s="242">
        <f t="shared" si="405"/>
        <v>0</v>
      </c>
      <c r="AW105" s="234">
        <f t="shared" si="406"/>
        <v>93</v>
      </c>
      <c r="AX105" s="235" t="str">
        <f t="shared" si="354"/>
        <v/>
      </c>
      <c r="AY105" s="236" t="str">
        <f>IFERROR(+VLOOKUP(AX105,'Referencia Parámetros'!$A$2:$B$18,2),"")</f>
        <v/>
      </c>
      <c r="AZ105" s="1"/>
      <c r="BA105" s="1"/>
      <c r="BB105" s="136" t="str">
        <f t="shared" si="297"/>
        <v>Completar</v>
      </c>
      <c r="BC105" s="134"/>
      <c r="BD105" s="134"/>
      <c r="BE105" s="134"/>
      <c r="BF105" s="136" t="str">
        <f t="shared" si="298"/>
        <v>Completar</v>
      </c>
      <c r="BG105" s="137" t="str">
        <f t="shared" si="299"/>
        <v>Completar</v>
      </c>
      <c r="BH105" s="137" t="str">
        <f t="shared" si="300"/>
        <v>Completar</v>
      </c>
      <c r="BI105" s="135"/>
      <c r="BJ105" s="136" t="str">
        <f t="shared" si="301"/>
        <v>Completar</v>
      </c>
      <c r="BK105" s="237">
        <f t="shared" si="407"/>
        <v>0</v>
      </c>
      <c r="BL105" s="238">
        <f t="shared" si="408"/>
        <v>0</v>
      </c>
      <c r="BM105" s="239" t="str">
        <f>IFERROR(IF(BL105&gt;20*AY105,'Referencia Parámetros'!$D$20,IF(BL105&gt;10*AY105,'Referencia Parámetros'!$D$21,IF(BL105&gt;5*AY105,'Referencia Parámetros'!$D$22, IF(BL105&gt;1,'Referencia Parámetros'!$D$23,"NO APLICA")))),"")</f>
        <v/>
      </c>
      <c r="BN105" s="240" t="str">
        <f t="shared" si="355"/>
        <v/>
      </c>
      <c r="BO105" s="241">
        <f t="shared" si="356"/>
        <v>0</v>
      </c>
      <c r="BP105" s="234">
        <f t="shared" si="409"/>
        <v>0</v>
      </c>
      <c r="BQ105" s="234">
        <f t="shared" si="357"/>
        <v>0</v>
      </c>
      <c r="BR105" s="234">
        <f t="shared" si="410"/>
        <v>0</v>
      </c>
      <c r="BS105" s="242">
        <f t="shared" si="411"/>
        <v>0</v>
      </c>
      <c r="BU105" s="234">
        <f t="shared" si="412"/>
        <v>93</v>
      </c>
      <c r="BV105" s="235" t="str">
        <f t="shared" si="358"/>
        <v/>
      </c>
      <c r="BW105" s="236" t="str">
        <f>IFERROR(+VLOOKUP(BV105,'Referencia Parámetros'!$A$2:$B$18,2),"")</f>
        <v/>
      </c>
      <c r="BX105" s="1"/>
      <c r="BY105" s="1"/>
      <c r="BZ105" s="136" t="str">
        <f t="shared" si="302"/>
        <v>Completar</v>
      </c>
      <c r="CA105" s="134"/>
      <c r="CB105" s="134"/>
      <c r="CC105" s="134"/>
      <c r="CD105" s="136" t="str">
        <f t="shared" si="303"/>
        <v>Completar</v>
      </c>
      <c r="CE105" s="137" t="str">
        <f t="shared" si="304"/>
        <v>Completar</v>
      </c>
      <c r="CF105" s="137" t="str">
        <f t="shared" si="305"/>
        <v>Completar</v>
      </c>
      <c r="CG105" s="135"/>
      <c r="CH105" s="136" t="str">
        <f t="shared" si="306"/>
        <v>Completar</v>
      </c>
      <c r="CI105" s="237">
        <f t="shared" si="413"/>
        <v>0</v>
      </c>
      <c r="CJ105" s="238">
        <f t="shared" si="414"/>
        <v>0</v>
      </c>
      <c r="CK105" s="239" t="str">
        <f>IFERROR(IF(CJ105&gt;20*BW105,'Referencia Parámetros'!$D$20,IF(CJ105&gt;10*BW105,'Referencia Parámetros'!$D$21,IF(CJ105&gt;5*BW105,'Referencia Parámetros'!$D$22, IF(CJ105&gt;1,'Referencia Parámetros'!$D$23,"NO APLICA")))),"")</f>
        <v/>
      </c>
      <c r="CL105" s="240" t="str">
        <f t="shared" si="359"/>
        <v/>
      </c>
      <c r="CM105" s="241">
        <f t="shared" si="360"/>
        <v>0</v>
      </c>
      <c r="CN105" s="234">
        <f t="shared" si="415"/>
        <v>0</v>
      </c>
      <c r="CO105" s="234">
        <f t="shared" si="361"/>
        <v>0</v>
      </c>
      <c r="CP105" s="234">
        <f t="shared" si="416"/>
        <v>0</v>
      </c>
      <c r="CQ105" s="242">
        <f t="shared" si="417"/>
        <v>0</v>
      </c>
      <c r="CS105" s="234">
        <f t="shared" si="418"/>
        <v>93</v>
      </c>
      <c r="CT105" s="235" t="str">
        <f t="shared" si="362"/>
        <v/>
      </c>
      <c r="CU105" s="236" t="str">
        <f>IFERROR(+VLOOKUP(CT105,'Referencia Parámetros'!$A$2:$B$18,2),"")</f>
        <v/>
      </c>
      <c r="CV105" s="1"/>
      <c r="CW105" s="1"/>
      <c r="CX105" s="136" t="str">
        <f t="shared" si="307"/>
        <v>Completar</v>
      </c>
      <c r="CY105" s="134"/>
      <c r="CZ105" s="134"/>
      <c r="DA105" s="134"/>
      <c r="DB105" s="136" t="str">
        <f t="shared" si="308"/>
        <v>Completar</v>
      </c>
      <c r="DC105" s="137" t="str">
        <f t="shared" si="309"/>
        <v>Completar</v>
      </c>
      <c r="DD105" s="137" t="str">
        <f t="shared" si="310"/>
        <v>Completar</v>
      </c>
      <c r="DE105" s="135"/>
      <c r="DF105" s="136" t="str">
        <f t="shared" si="311"/>
        <v>Completar</v>
      </c>
      <c r="DG105" s="237">
        <f t="shared" si="419"/>
        <v>0</v>
      </c>
      <c r="DH105" s="238">
        <f t="shared" si="420"/>
        <v>0</v>
      </c>
      <c r="DI105" s="239" t="str">
        <f>IFERROR(IF(DH105&gt;20*CU105,'Referencia Parámetros'!$D$20,IF(DH105&gt;10*CU105,'Referencia Parámetros'!$D$21,IF(DH105&gt;5*CU105,'Referencia Parámetros'!$D$22, IF(DH105&gt;1,'Referencia Parámetros'!$D$23,"NO APLICA")))),"")</f>
        <v/>
      </c>
      <c r="DJ105" s="240" t="str">
        <f t="shared" si="363"/>
        <v/>
      </c>
      <c r="DK105" s="241">
        <f t="shared" si="364"/>
        <v>0</v>
      </c>
      <c r="DL105" s="234">
        <f t="shared" si="421"/>
        <v>0</v>
      </c>
      <c r="DM105" s="234">
        <f t="shared" si="365"/>
        <v>0</v>
      </c>
      <c r="DN105" s="234">
        <f t="shared" si="422"/>
        <v>0</v>
      </c>
      <c r="DO105" s="242">
        <f t="shared" si="423"/>
        <v>0</v>
      </c>
      <c r="DQ105" s="234">
        <f t="shared" si="424"/>
        <v>93</v>
      </c>
      <c r="DR105" s="235" t="str">
        <f t="shared" si="366"/>
        <v/>
      </c>
      <c r="DS105" s="236" t="str">
        <f>IFERROR(+VLOOKUP(DR105,'Referencia Parámetros'!$A$2:$B$18,2),"")</f>
        <v/>
      </c>
      <c r="DT105" s="1"/>
      <c r="DU105" s="1"/>
      <c r="DV105" s="136" t="str">
        <f t="shared" si="312"/>
        <v>Completar</v>
      </c>
      <c r="DW105" s="134"/>
      <c r="DX105" s="134"/>
      <c r="DY105" s="134"/>
      <c r="DZ105" s="136" t="str">
        <f t="shared" si="313"/>
        <v>Completar</v>
      </c>
      <c r="EA105" s="137" t="str">
        <f t="shared" si="314"/>
        <v>Completar</v>
      </c>
      <c r="EB105" s="137" t="str">
        <f t="shared" si="315"/>
        <v>Completar</v>
      </c>
      <c r="EC105" s="135"/>
      <c r="ED105" s="136" t="str">
        <f t="shared" si="316"/>
        <v>Completar</v>
      </c>
      <c r="EE105" s="237">
        <f t="shared" si="425"/>
        <v>0</v>
      </c>
      <c r="EF105" s="238">
        <f t="shared" si="426"/>
        <v>0</v>
      </c>
      <c r="EG105" s="239" t="str">
        <f>IFERROR(IF(EF105&gt;20*DS105,'Referencia Parámetros'!$D$20,IF(EF105&gt;10*DS105,'Referencia Parámetros'!$D$21,IF(EF105&gt;5*DS105,'Referencia Parámetros'!$D$22, IF(EF105&gt;1,'Referencia Parámetros'!$D$23,"NO APLICA")))),"")</f>
        <v/>
      </c>
      <c r="EH105" s="240" t="str">
        <f t="shared" si="367"/>
        <v/>
      </c>
      <c r="EI105" s="241">
        <f t="shared" si="368"/>
        <v>0</v>
      </c>
      <c r="EJ105" s="234">
        <f t="shared" si="427"/>
        <v>0</v>
      </c>
      <c r="EK105" s="234">
        <f t="shared" si="369"/>
        <v>0</v>
      </c>
      <c r="EL105" s="234">
        <f t="shared" si="428"/>
        <v>0</v>
      </c>
      <c r="EM105" s="242">
        <f t="shared" si="429"/>
        <v>0</v>
      </c>
      <c r="EO105" s="234">
        <f t="shared" si="430"/>
        <v>93</v>
      </c>
      <c r="EP105" s="235" t="str">
        <f t="shared" si="370"/>
        <v/>
      </c>
      <c r="EQ105" s="236" t="str">
        <f>IFERROR(+VLOOKUP(EP105,'Referencia Parámetros'!$A$2:$B$18,2),"")</f>
        <v/>
      </c>
      <c r="ER105" s="1"/>
      <c r="ES105" s="1"/>
      <c r="ET105" s="136" t="str">
        <f t="shared" si="317"/>
        <v>Completar</v>
      </c>
      <c r="EU105" s="134"/>
      <c r="EV105" s="134"/>
      <c r="EW105" s="134"/>
      <c r="EX105" s="136" t="str">
        <f t="shared" si="318"/>
        <v>Completar</v>
      </c>
      <c r="EY105" s="137" t="str">
        <f t="shared" si="319"/>
        <v>Completar</v>
      </c>
      <c r="EZ105" s="137" t="str">
        <f t="shared" si="320"/>
        <v>Completar</v>
      </c>
      <c r="FA105" s="135"/>
      <c r="FB105" s="136" t="str">
        <f t="shared" si="321"/>
        <v>Completar</v>
      </c>
      <c r="FC105" s="237">
        <f t="shared" si="431"/>
        <v>0</v>
      </c>
      <c r="FD105" s="238">
        <f t="shared" si="432"/>
        <v>0</v>
      </c>
      <c r="FE105" s="239" t="str">
        <f>IFERROR(IF(FD105&gt;20*EQ105,'Referencia Parámetros'!$D$20,IF(FD105&gt;10*EQ105,'Referencia Parámetros'!$D$21,IF(FD105&gt;5*EQ105,'Referencia Parámetros'!$D$22, IF(FD105&gt;1,'Referencia Parámetros'!$D$23,"NO APLICA")))),"")</f>
        <v/>
      </c>
      <c r="FF105" s="240" t="str">
        <f t="shared" si="371"/>
        <v/>
      </c>
      <c r="FG105" s="241">
        <f t="shared" si="372"/>
        <v>0</v>
      </c>
      <c r="FH105" s="234">
        <f t="shared" si="433"/>
        <v>0</v>
      </c>
      <c r="FI105" s="234">
        <f t="shared" si="373"/>
        <v>0</v>
      </c>
      <c r="FJ105" s="234">
        <f t="shared" si="434"/>
        <v>0</v>
      </c>
      <c r="FK105" s="242">
        <f t="shared" si="435"/>
        <v>0</v>
      </c>
      <c r="FM105" s="234">
        <f t="shared" si="436"/>
        <v>93</v>
      </c>
      <c r="FN105" s="235" t="str">
        <f t="shared" si="374"/>
        <v/>
      </c>
      <c r="FO105" s="236" t="str">
        <f>IFERROR(+VLOOKUP(FN105,'Referencia Parámetros'!$A$2:$B$18,2),"")</f>
        <v/>
      </c>
      <c r="FP105" s="1"/>
      <c r="FQ105" s="1"/>
      <c r="FR105" s="136" t="str">
        <f t="shared" si="322"/>
        <v>Completar</v>
      </c>
      <c r="FS105" s="134"/>
      <c r="FT105" s="134"/>
      <c r="FU105" s="134"/>
      <c r="FV105" s="136" t="str">
        <f t="shared" si="323"/>
        <v>Completar</v>
      </c>
      <c r="FW105" s="137" t="str">
        <f t="shared" si="324"/>
        <v>Completar</v>
      </c>
      <c r="FX105" s="137" t="str">
        <f t="shared" si="325"/>
        <v>Completar</v>
      </c>
      <c r="FY105" s="135"/>
      <c r="FZ105" s="136" t="str">
        <f t="shared" si="326"/>
        <v>Completar</v>
      </c>
      <c r="GA105" s="237">
        <f t="shared" si="437"/>
        <v>0</v>
      </c>
      <c r="GB105" s="238">
        <f t="shared" si="438"/>
        <v>0</v>
      </c>
      <c r="GC105" s="239" t="e">
        <f>IF(GB105&gt;20*FO105,'Referencia Parámetros'!$D$20,IF(GB105&gt;10*FO105,'Referencia Parámetros'!$D$21,IF(GB105&gt;5*FO105,'Referencia Parámetros'!$D$22, IF(GB105&gt;1,'Referencia Parámetros'!$D$23,"NO APLICA"))))</f>
        <v>#VALUE!</v>
      </c>
      <c r="GD105" s="240" t="e">
        <f t="shared" si="439"/>
        <v>#VALUE!</v>
      </c>
      <c r="GE105" s="241">
        <f t="shared" si="375"/>
        <v>0</v>
      </c>
      <c r="GF105" s="234">
        <f t="shared" si="440"/>
        <v>0</v>
      </c>
      <c r="GG105" s="234">
        <f t="shared" si="376"/>
        <v>0</v>
      </c>
      <c r="GH105" s="234">
        <f t="shared" si="441"/>
        <v>0</v>
      </c>
      <c r="GI105" s="242">
        <f t="shared" si="442"/>
        <v>0</v>
      </c>
      <c r="GK105" s="234">
        <f t="shared" si="443"/>
        <v>93</v>
      </c>
      <c r="GL105" s="235" t="str">
        <f t="shared" si="377"/>
        <v/>
      </c>
      <c r="GM105" s="236" t="str">
        <f>IFERROR(+VLOOKUP(GL105,'Referencia Parámetros'!$A$2:$B$18,2),"")</f>
        <v/>
      </c>
      <c r="GN105" s="1"/>
      <c r="GO105" s="1"/>
      <c r="GP105" s="136" t="str">
        <f t="shared" si="327"/>
        <v>Completar</v>
      </c>
      <c r="GQ105" s="134"/>
      <c r="GR105" s="134"/>
      <c r="GS105" s="134"/>
      <c r="GT105" s="136" t="str">
        <f t="shared" si="328"/>
        <v>Completar</v>
      </c>
      <c r="GU105" s="137" t="str">
        <f t="shared" si="329"/>
        <v>Completar</v>
      </c>
      <c r="GV105" s="137" t="str">
        <f t="shared" si="330"/>
        <v>Completar</v>
      </c>
      <c r="GW105" s="135"/>
      <c r="GX105" s="136" t="str">
        <f t="shared" si="331"/>
        <v>Completar</v>
      </c>
      <c r="GY105" s="237">
        <f t="shared" si="444"/>
        <v>0</v>
      </c>
      <c r="GZ105" s="238">
        <f t="shared" si="445"/>
        <v>0</v>
      </c>
      <c r="HA105" s="239" t="str">
        <f>IFERROR(IF(GZ105&gt;20*GM105,'Referencia Parámetros'!$D$20,IF(GZ105&gt;10*GM105,'Referencia Parámetros'!$D$21,IF(GZ105&gt;5*GM105,'Referencia Parámetros'!$D$22, IF(GZ105&gt;1,'Referencia Parámetros'!$D$23,"NO APLICA")))),"")</f>
        <v/>
      </c>
      <c r="HB105" s="240" t="str">
        <f t="shared" si="378"/>
        <v/>
      </c>
      <c r="HC105" s="241">
        <f t="shared" si="379"/>
        <v>0</v>
      </c>
      <c r="HD105" s="234">
        <f t="shared" si="446"/>
        <v>0</v>
      </c>
      <c r="HE105" s="234">
        <f t="shared" si="380"/>
        <v>0</v>
      </c>
      <c r="HF105" s="234">
        <f t="shared" si="447"/>
        <v>0</v>
      </c>
      <c r="HG105" s="242">
        <f t="shared" si="448"/>
        <v>0</v>
      </c>
      <c r="HI105" s="234">
        <f t="shared" si="449"/>
        <v>93</v>
      </c>
      <c r="HJ105" s="235" t="str">
        <f t="shared" si="381"/>
        <v/>
      </c>
      <c r="HK105" s="236" t="str">
        <f>IFERROR(+VLOOKUP(HJ105,'Referencia Parámetros'!$A$2:$B$18,2),"")</f>
        <v/>
      </c>
      <c r="HL105" s="1"/>
      <c r="HM105" s="1"/>
      <c r="HN105" s="136" t="str">
        <f t="shared" si="332"/>
        <v>Completar</v>
      </c>
      <c r="HO105" s="134"/>
      <c r="HP105" s="134"/>
      <c r="HQ105" s="134"/>
      <c r="HR105" s="136" t="str">
        <f t="shared" si="333"/>
        <v>Completar</v>
      </c>
      <c r="HS105" s="137" t="str">
        <f t="shared" si="334"/>
        <v>Completar</v>
      </c>
      <c r="HT105" s="137" t="str">
        <f t="shared" si="335"/>
        <v>Completar</v>
      </c>
      <c r="HU105" s="135"/>
      <c r="HV105" s="136" t="str">
        <f t="shared" si="336"/>
        <v>Completar</v>
      </c>
      <c r="HW105" s="237">
        <f t="shared" si="450"/>
        <v>0</v>
      </c>
      <c r="HX105" s="238">
        <f t="shared" si="451"/>
        <v>0</v>
      </c>
      <c r="HY105" s="239" t="str">
        <f>IFERROR(IF(HX105&gt;20*HK105,'Referencia Parámetros'!$D$20,IF(HX105&gt;10*HK105,'Referencia Parámetros'!$D$21,IF(HX105&gt;5*HK105,'Referencia Parámetros'!$D$22, IF(HX105&gt;1,'Referencia Parámetros'!$D$23,"NO APLICA")))),"")</f>
        <v/>
      </c>
      <c r="HZ105" s="240" t="str">
        <f t="shared" si="382"/>
        <v/>
      </c>
      <c r="IA105" s="241">
        <f t="shared" si="383"/>
        <v>0</v>
      </c>
      <c r="IB105" s="234">
        <f t="shared" si="452"/>
        <v>0</v>
      </c>
      <c r="IC105" s="234">
        <f t="shared" si="384"/>
        <v>0</v>
      </c>
      <c r="ID105" s="234">
        <f t="shared" si="453"/>
        <v>0</v>
      </c>
      <c r="IE105" s="242">
        <f t="shared" si="454"/>
        <v>0</v>
      </c>
      <c r="IG105" s="234">
        <f t="shared" si="455"/>
        <v>93</v>
      </c>
      <c r="IH105" s="235" t="str">
        <f t="shared" si="385"/>
        <v/>
      </c>
      <c r="II105" s="236" t="str">
        <f>IFERROR(+VLOOKUP(IH105,'Referencia Parámetros'!$A$2:$B$18,2),"")</f>
        <v/>
      </c>
      <c r="IJ105" s="1"/>
      <c r="IK105" s="1"/>
      <c r="IL105" s="136" t="str">
        <f t="shared" si="337"/>
        <v>Completar</v>
      </c>
      <c r="IM105" s="134"/>
      <c r="IN105" s="134"/>
      <c r="IO105" s="134"/>
      <c r="IP105" s="136" t="str">
        <f t="shared" si="338"/>
        <v>Completar</v>
      </c>
      <c r="IQ105" s="137" t="str">
        <f t="shared" si="339"/>
        <v>Completar</v>
      </c>
      <c r="IR105" s="137" t="str">
        <f t="shared" si="340"/>
        <v>Completar</v>
      </c>
      <c r="IS105" s="135"/>
      <c r="IT105" s="136" t="str">
        <f t="shared" si="341"/>
        <v>Completar</v>
      </c>
      <c r="IU105" s="237">
        <f t="shared" si="456"/>
        <v>0</v>
      </c>
      <c r="IV105" s="238">
        <f t="shared" si="457"/>
        <v>0</v>
      </c>
      <c r="IW105" s="239" t="str">
        <f>IFERROR(IF(IV105&gt;20*II105,'Referencia Parámetros'!$D$20,IF(IV105&gt;10*II105,'Referencia Parámetros'!$D$21,IF(IV105&gt;5*II105,'Referencia Parámetros'!$D$22, IF(IV105&gt;1,'Referencia Parámetros'!$D$23,"NO APLICA")))),"")</f>
        <v/>
      </c>
      <c r="IX105" s="240" t="str">
        <f t="shared" si="386"/>
        <v/>
      </c>
      <c r="IY105" s="241">
        <f t="shared" si="387"/>
        <v>0</v>
      </c>
      <c r="IZ105" s="234">
        <f t="shared" si="458"/>
        <v>0</v>
      </c>
      <c r="JA105" s="234">
        <f t="shared" si="388"/>
        <v>0</v>
      </c>
      <c r="JB105" s="234">
        <f t="shared" si="459"/>
        <v>0</v>
      </c>
      <c r="JC105" s="242">
        <f t="shared" si="460"/>
        <v>0</v>
      </c>
      <c r="JD105" s="198"/>
      <c r="JE105" s="234">
        <f t="shared" si="461"/>
        <v>93</v>
      </c>
      <c r="JF105" s="235" t="str">
        <f t="shared" si="389"/>
        <v/>
      </c>
      <c r="JG105" s="236" t="str">
        <f>IFERROR(+VLOOKUP(JF105,'Referencia Parámetros'!$A$2:$B$18,2),"")</f>
        <v/>
      </c>
      <c r="JH105" s="1"/>
      <c r="JI105" s="1"/>
      <c r="JJ105" s="136" t="str">
        <f t="shared" si="342"/>
        <v>Completar</v>
      </c>
      <c r="JK105" s="134"/>
      <c r="JL105" s="134"/>
      <c r="JM105" s="134"/>
      <c r="JN105" s="136" t="str">
        <f t="shared" si="343"/>
        <v>Completar</v>
      </c>
      <c r="JO105" s="137" t="str">
        <f t="shared" si="344"/>
        <v>Completar</v>
      </c>
      <c r="JP105" s="137" t="str">
        <f t="shared" si="345"/>
        <v>Completar</v>
      </c>
      <c r="JQ105" s="135"/>
      <c r="JR105" s="136" t="str">
        <f t="shared" si="346"/>
        <v>Completar</v>
      </c>
      <c r="JS105" s="237">
        <f t="shared" si="462"/>
        <v>0</v>
      </c>
      <c r="JT105" s="238">
        <f t="shared" si="463"/>
        <v>0</v>
      </c>
      <c r="JU105" s="239" t="str">
        <f>IFERROR(IF(JT105&gt;20*JG105,'Referencia Parámetros'!$D$20,IF(JT105&gt;10*JG105,'Referencia Parámetros'!$D$21,IF(JT105&gt;5*JG105,'Referencia Parámetros'!$D$22, IF(JT105&gt;1,'Referencia Parámetros'!$D$23,"NO APLICA")))),"")</f>
        <v/>
      </c>
      <c r="JV105" s="240" t="str">
        <f t="shared" si="390"/>
        <v/>
      </c>
      <c r="JW105" s="241">
        <f t="shared" si="391"/>
        <v>0</v>
      </c>
      <c r="JX105" s="234">
        <f t="shared" si="464"/>
        <v>0</v>
      </c>
      <c r="JY105" s="234">
        <f t="shared" si="392"/>
        <v>0</v>
      </c>
      <c r="JZ105" s="234">
        <f t="shared" si="465"/>
        <v>0</v>
      </c>
      <c r="KA105" s="242">
        <f t="shared" si="466"/>
        <v>0</v>
      </c>
      <c r="LN105" s="244">
        <v>2</v>
      </c>
    </row>
    <row r="106" spans="1:326" x14ac:dyDescent="0.25">
      <c r="A106" s="234">
        <f t="shared" si="393"/>
        <v>94</v>
      </c>
      <c r="B106" s="235" t="str">
        <f t="shared" si="394"/>
        <v/>
      </c>
      <c r="C106" s="236" t="str">
        <f>+IFERROR(VLOOKUP(B106,'Referencia Parámetros'!$A$2:$B$18,2),"")</f>
        <v/>
      </c>
      <c r="D106" s="1"/>
      <c r="E106" s="1"/>
      <c r="F106" s="136" t="str">
        <f>IFERROR(+VLOOKUP(D106,'Año 2'!JH$13:JJ$112,3,FALSE),"Completar")</f>
        <v>Completar</v>
      </c>
      <c r="G106" s="134"/>
      <c r="H106" s="134"/>
      <c r="I106" s="134"/>
      <c r="J106" s="136" t="str">
        <f>+IFERROR(VLOOKUP(D106,'Año 2'!JH$13:JR$112,7,0),"Completar")</f>
        <v>Completar</v>
      </c>
      <c r="K106" s="137" t="str">
        <f>IFERROR(VLOOKUP(D106,'Año 2'!JH$13:JR$112,8,FALSE),"Completar")</f>
        <v>Completar</v>
      </c>
      <c r="L106" s="137" t="str">
        <f>IFERROR(VLOOKUP(D106,'Año 2'!JH$13:JR$112,9,FALSE),"Completar")</f>
        <v>Completar</v>
      </c>
      <c r="M106" s="135"/>
      <c r="N106" s="136" t="str">
        <f>IFERROR(VLOOKUP(D106,'Año 2'!JH$13:JR$112,11,FALSE),"Completar")</f>
        <v>Completar</v>
      </c>
      <c r="O106" s="237">
        <f t="shared" si="395"/>
        <v>0</v>
      </c>
      <c r="P106" s="238">
        <f t="shared" si="396"/>
        <v>0</v>
      </c>
      <c r="Q106" s="239" t="str">
        <f>IFERROR(IF(P106&gt;20*C106,'Referencia Parámetros'!$D$20,IF(P106&gt;10*C106,'Referencia Parámetros'!$D$21,IF(P106&gt;5*C106,'Referencia Parámetros'!$D$22, IF(P106&gt;1,'Referencia Parámetros'!$D$23,"NO APLICA")))),"")</f>
        <v/>
      </c>
      <c r="R106" s="240" t="str">
        <f t="shared" si="347"/>
        <v/>
      </c>
      <c r="S106" s="241">
        <f t="shared" si="348"/>
        <v>0</v>
      </c>
      <c r="T106" s="234">
        <f t="shared" si="397"/>
        <v>0</v>
      </c>
      <c r="U106" s="234">
        <f t="shared" si="349"/>
        <v>0</v>
      </c>
      <c r="V106" s="234">
        <f t="shared" si="398"/>
        <v>0</v>
      </c>
      <c r="W106" s="242">
        <f t="shared" si="399"/>
        <v>0</v>
      </c>
      <c r="Y106" s="234">
        <f t="shared" si="400"/>
        <v>94</v>
      </c>
      <c r="Z106" s="235" t="str">
        <f t="shared" si="350"/>
        <v/>
      </c>
      <c r="AA106" s="236" t="str">
        <f>IFERROR(+VLOOKUP(Z106,'Referencia Parámetros'!$A$2:$B$18,2),"")</f>
        <v/>
      </c>
      <c r="AB106" s="1"/>
      <c r="AC106" s="1"/>
      <c r="AD106" s="136" t="str">
        <f t="shared" si="292"/>
        <v>Completar</v>
      </c>
      <c r="AE106" s="134"/>
      <c r="AF106" s="134"/>
      <c r="AG106" s="134"/>
      <c r="AH106" s="136" t="str">
        <f t="shared" si="293"/>
        <v>Completar</v>
      </c>
      <c r="AI106" s="137" t="str">
        <f t="shared" si="294"/>
        <v>Completar</v>
      </c>
      <c r="AJ106" s="137" t="str">
        <f t="shared" si="295"/>
        <v>Completar</v>
      </c>
      <c r="AK106" s="135"/>
      <c r="AL106" s="136" t="str">
        <f t="shared" si="296"/>
        <v>Completar</v>
      </c>
      <c r="AM106" s="237">
        <f t="shared" si="401"/>
        <v>0</v>
      </c>
      <c r="AN106" s="238">
        <f t="shared" si="402"/>
        <v>0</v>
      </c>
      <c r="AO106" s="239" t="str">
        <f>IFERROR(IF(AN106&gt;20*AA106,'Referencia Parámetros'!$D$20,IF(AN106&gt;10*AA106,'Referencia Parámetros'!$D$21,IF(AN106&gt;5*AA106,'Referencia Parámetros'!$D$22, IF(AN106&gt;1,'Referencia Parámetros'!$D$23,"NO APLICA")))),"")</f>
        <v/>
      </c>
      <c r="AP106" s="240" t="str">
        <f t="shared" si="351"/>
        <v/>
      </c>
      <c r="AQ106" s="241">
        <f t="shared" si="352"/>
        <v>0</v>
      </c>
      <c r="AR106" s="234">
        <f t="shared" si="403"/>
        <v>0</v>
      </c>
      <c r="AS106" s="234">
        <f t="shared" si="353"/>
        <v>0</v>
      </c>
      <c r="AT106" s="234">
        <f t="shared" si="404"/>
        <v>0</v>
      </c>
      <c r="AU106" s="242">
        <f t="shared" si="405"/>
        <v>0</v>
      </c>
      <c r="AW106" s="234">
        <f t="shared" si="406"/>
        <v>94</v>
      </c>
      <c r="AX106" s="235" t="str">
        <f t="shared" si="354"/>
        <v/>
      </c>
      <c r="AY106" s="236" t="str">
        <f>IFERROR(+VLOOKUP(AX106,'Referencia Parámetros'!$A$2:$B$18,2),"")</f>
        <v/>
      </c>
      <c r="AZ106" s="1"/>
      <c r="BA106" s="1"/>
      <c r="BB106" s="136" t="str">
        <f t="shared" si="297"/>
        <v>Completar</v>
      </c>
      <c r="BC106" s="134"/>
      <c r="BD106" s="134"/>
      <c r="BE106" s="134"/>
      <c r="BF106" s="136" t="str">
        <f t="shared" si="298"/>
        <v>Completar</v>
      </c>
      <c r="BG106" s="137" t="str">
        <f t="shared" si="299"/>
        <v>Completar</v>
      </c>
      <c r="BH106" s="137" t="str">
        <f t="shared" si="300"/>
        <v>Completar</v>
      </c>
      <c r="BI106" s="135"/>
      <c r="BJ106" s="136" t="str">
        <f t="shared" si="301"/>
        <v>Completar</v>
      </c>
      <c r="BK106" s="237">
        <f t="shared" si="407"/>
        <v>0</v>
      </c>
      <c r="BL106" s="238">
        <f t="shared" si="408"/>
        <v>0</v>
      </c>
      <c r="BM106" s="239" t="str">
        <f>IFERROR(IF(BL106&gt;20*AY106,'Referencia Parámetros'!$D$20,IF(BL106&gt;10*AY106,'Referencia Parámetros'!$D$21,IF(BL106&gt;5*AY106,'Referencia Parámetros'!$D$22, IF(BL106&gt;1,'Referencia Parámetros'!$D$23,"NO APLICA")))),"")</f>
        <v/>
      </c>
      <c r="BN106" s="240" t="str">
        <f t="shared" si="355"/>
        <v/>
      </c>
      <c r="BO106" s="241">
        <f t="shared" si="356"/>
        <v>0</v>
      </c>
      <c r="BP106" s="234">
        <f t="shared" si="409"/>
        <v>0</v>
      </c>
      <c r="BQ106" s="234">
        <f t="shared" si="357"/>
        <v>0</v>
      </c>
      <c r="BR106" s="234">
        <f t="shared" si="410"/>
        <v>0</v>
      </c>
      <c r="BS106" s="242">
        <f t="shared" si="411"/>
        <v>0</v>
      </c>
      <c r="BU106" s="234">
        <f t="shared" si="412"/>
        <v>94</v>
      </c>
      <c r="BV106" s="235" t="str">
        <f t="shared" si="358"/>
        <v/>
      </c>
      <c r="BW106" s="236" t="str">
        <f>IFERROR(+VLOOKUP(BV106,'Referencia Parámetros'!$A$2:$B$18,2),"")</f>
        <v/>
      </c>
      <c r="BX106" s="1"/>
      <c r="BY106" s="1"/>
      <c r="BZ106" s="136" t="str">
        <f t="shared" si="302"/>
        <v>Completar</v>
      </c>
      <c r="CA106" s="134"/>
      <c r="CB106" s="134"/>
      <c r="CC106" s="134"/>
      <c r="CD106" s="136" t="str">
        <f t="shared" si="303"/>
        <v>Completar</v>
      </c>
      <c r="CE106" s="137" t="str">
        <f t="shared" si="304"/>
        <v>Completar</v>
      </c>
      <c r="CF106" s="137" t="str">
        <f t="shared" si="305"/>
        <v>Completar</v>
      </c>
      <c r="CG106" s="135"/>
      <c r="CH106" s="136" t="str">
        <f t="shared" si="306"/>
        <v>Completar</v>
      </c>
      <c r="CI106" s="237">
        <f t="shared" si="413"/>
        <v>0</v>
      </c>
      <c r="CJ106" s="238">
        <f t="shared" si="414"/>
        <v>0</v>
      </c>
      <c r="CK106" s="239" t="str">
        <f>IFERROR(IF(CJ106&gt;20*BW106,'Referencia Parámetros'!$D$20,IF(CJ106&gt;10*BW106,'Referencia Parámetros'!$D$21,IF(CJ106&gt;5*BW106,'Referencia Parámetros'!$D$22, IF(CJ106&gt;1,'Referencia Parámetros'!$D$23,"NO APLICA")))),"")</f>
        <v/>
      </c>
      <c r="CL106" s="240" t="str">
        <f t="shared" si="359"/>
        <v/>
      </c>
      <c r="CM106" s="241">
        <f t="shared" si="360"/>
        <v>0</v>
      </c>
      <c r="CN106" s="234">
        <f t="shared" si="415"/>
        <v>0</v>
      </c>
      <c r="CO106" s="234">
        <f t="shared" si="361"/>
        <v>0</v>
      </c>
      <c r="CP106" s="234">
        <f t="shared" si="416"/>
        <v>0</v>
      </c>
      <c r="CQ106" s="242">
        <f t="shared" si="417"/>
        <v>0</v>
      </c>
      <c r="CS106" s="234">
        <f t="shared" si="418"/>
        <v>94</v>
      </c>
      <c r="CT106" s="235" t="str">
        <f t="shared" si="362"/>
        <v/>
      </c>
      <c r="CU106" s="236" t="str">
        <f>IFERROR(+VLOOKUP(CT106,'Referencia Parámetros'!$A$2:$B$18,2),"")</f>
        <v/>
      </c>
      <c r="CV106" s="1"/>
      <c r="CW106" s="1"/>
      <c r="CX106" s="136" t="str">
        <f t="shared" si="307"/>
        <v>Completar</v>
      </c>
      <c r="CY106" s="134"/>
      <c r="CZ106" s="134"/>
      <c r="DA106" s="134"/>
      <c r="DB106" s="136" t="str">
        <f t="shared" si="308"/>
        <v>Completar</v>
      </c>
      <c r="DC106" s="137" t="str">
        <f t="shared" si="309"/>
        <v>Completar</v>
      </c>
      <c r="DD106" s="137" t="str">
        <f t="shared" si="310"/>
        <v>Completar</v>
      </c>
      <c r="DE106" s="135"/>
      <c r="DF106" s="136" t="str">
        <f t="shared" si="311"/>
        <v>Completar</v>
      </c>
      <c r="DG106" s="237">
        <f t="shared" si="419"/>
        <v>0</v>
      </c>
      <c r="DH106" s="238">
        <f t="shared" si="420"/>
        <v>0</v>
      </c>
      <c r="DI106" s="239" t="str">
        <f>IFERROR(IF(DH106&gt;20*CU106,'Referencia Parámetros'!$D$20,IF(DH106&gt;10*CU106,'Referencia Parámetros'!$D$21,IF(DH106&gt;5*CU106,'Referencia Parámetros'!$D$22, IF(DH106&gt;1,'Referencia Parámetros'!$D$23,"NO APLICA")))),"")</f>
        <v/>
      </c>
      <c r="DJ106" s="240" t="str">
        <f t="shared" si="363"/>
        <v/>
      </c>
      <c r="DK106" s="241">
        <f t="shared" si="364"/>
        <v>0</v>
      </c>
      <c r="DL106" s="234">
        <f t="shared" si="421"/>
        <v>0</v>
      </c>
      <c r="DM106" s="234">
        <f t="shared" si="365"/>
        <v>0</v>
      </c>
      <c r="DN106" s="234">
        <f t="shared" si="422"/>
        <v>0</v>
      </c>
      <c r="DO106" s="242">
        <f t="shared" si="423"/>
        <v>0</v>
      </c>
      <c r="DQ106" s="234">
        <f t="shared" si="424"/>
        <v>94</v>
      </c>
      <c r="DR106" s="235" t="str">
        <f t="shared" si="366"/>
        <v/>
      </c>
      <c r="DS106" s="236" t="str">
        <f>IFERROR(+VLOOKUP(DR106,'Referencia Parámetros'!$A$2:$B$18,2),"")</f>
        <v/>
      </c>
      <c r="DT106" s="1"/>
      <c r="DU106" s="1"/>
      <c r="DV106" s="136" t="str">
        <f t="shared" si="312"/>
        <v>Completar</v>
      </c>
      <c r="DW106" s="134"/>
      <c r="DX106" s="134"/>
      <c r="DY106" s="134"/>
      <c r="DZ106" s="136" t="str">
        <f t="shared" si="313"/>
        <v>Completar</v>
      </c>
      <c r="EA106" s="137" t="str">
        <f t="shared" si="314"/>
        <v>Completar</v>
      </c>
      <c r="EB106" s="137" t="str">
        <f t="shared" si="315"/>
        <v>Completar</v>
      </c>
      <c r="EC106" s="135"/>
      <c r="ED106" s="136" t="str">
        <f t="shared" si="316"/>
        <v>Completar</v>
      </c>
      <c r="EE106" s="237">
        <f t="shared" si="425"/>
        <v>0</v>
      </c>
      <c r="EF106" s="238">
        <f t="shared" si="426"/>
        <v>0</v>
      </c>
      <c r="EG106" s="239" t="str">
        <f>IFERROR(IF(EF106&gt;20*DS106,'Referencia Parámetros'!$D$20,IF(EF106&gt;10*DS106,'Referencia Parámetros'!$D$21,IF(EF106&gt;5*DS106,'Referencia Parámetros'!$D$22, IF(EF106&gt;1,'Referencia Parámetros'!$D$23,"NO APLICA")))),"")</f>
        <v/>
      </c>
      <c r="EH106" s="240" t="str">
        <f t="shared" si="367"/>
        <v/>
      </c>
      <c r="EI106" s="241">
        <f t="shared" si="368"/>
        <v>0</v>
      </c>
      <c r="EJ106" s="234">
        <f t="shared" si="427"/>
        <v>0</v>
      </c>
      <c r="EK106" s="234">
        <f t="shared" si="369"/>
        <v>0</v>
      </c>
      <c r="EL106" s="234">
        <f t="shared" si="428"/>
        <v>0</v>
      </c>
      <c r="EM106" s="242">
        <f t="shared" si="429"/>
        <v>0</v>
      </c>
      <c r="EO106" s="234">
        <f t="shared" si="430"/>
        <v>94</v>
      </c>
      <c r="EP106" s="235" t="str">
        <f t="shared" si="370"/>
        <v/>
      </c>
      <c r="EQ106" s="236" t="str">
        <f>IFERROR(+VLOOKUP(EP106,'Referencia Parámetros'!$A$2:$B$18,2),"")</f>
        <v/>
      </c>
      <c r="ER106" s="1"/>
      <c r="ES106" s="1"/>
      <c r="ET106" s="136" t="str">
        <f t="shared" si="317"/>
        <v>Completar</v>
      </c>
      <c r="EU106" s="134"/>
      <c r="EV106" s="134"/>
      <c r="EW106" s="134"/>
      <c r="EX106" s="136" t="str">
        <f t="shared" si="318"/>
        <v>Completar</v>
      </c>
      <c r="EY106" s="137" t="str">
        <f t="shared" si="319"/>
        <v>Completar</v>
      </c>
      <c r="EZ106" s="137" t="str">
        <f t="shared" si="320"/>
        <v>Completar</v>
      </c>
      <c r="FA106" s="135"/>
      <c r="FB106" s="136" t="str">
        <f t="shared" si="321"/>
        <v>Completar</v>
      </c>
      <c r="FC106" s="237">
        <f t="shared" si="431"/>
        <v>0</v>
      </c>
      <c r="FD106" s="238">
        <f t="shared" si="432"/>
        <v>0</v>
      </c>
      <c r="FE106" s="239" t="str">
        <f>IFERROR(IF(FD106&gt;20*EQ106,'Referencia Parámetros'!$D$20,IF(FD106&gt;10*EQ106,'Referencia Parámetros'!$D$21,IF(FD106&gt;5*EQ106,'Referencia Parámetros'!$D$22, IF(FD106&gt;1,'Referencia Parámetros'!$D$23,"NO APLICA")))),"")</f>
        <v/>
      </c>
      <c r="FF106" s="240" t="str">
        <f t="shared" si="371"/>
        <v/>
      </c>
      <c r="FG106" s="241">
        <f t="shared" si="372"/>
        <v>0</v>
      </c>
      <c r="FH106" s="234">
        <f t="shared" si="433"/>
        <v>0</v>
      </c>
      <c r="FI106" s="234">
        <f t="shared" si="373"/>
        <v>0</v>
      </c>
      <c r="FJ106" s="234">
        <f t="shared" si="434"/>
        <v>0</v>
      </c>
      <c r="FK106" s="242">
        <f t="shared" si="435"/>
        <v>0</v>
      </c>
      <c r="FM106" s="234">
        <f t="shared" si="436"/>
        <v>94</v>
      </c>
      <c r="FN106" s="235" t="str">
        <f t="shared" si="374"/>
        <v/>
      </c>
      <c r="FO106" s="236" t="str">
        <f>IFERROR(+VLOOKUP(FN106,'Referencia Parámetros'!$A$2:$B$18,2),"")</f>
        <v/>
      </c>
      <c r="FP106" s="1"/>
      <c r="FQ106" s="1"/>
      <c r="FR106" s="136" t="str">
        <f t="shared" si="322"/>
        <v>Completar</v>
      </c>
      <c r="FS106" s="134"/>
      <c r="FT106" s="134"/>
      <c r="FU106" s="134"/>
      <c r="FV106" s="136" t="str">
        <f t="shared" si="323"/>
        <v>Completar</v>
      </c>
      <c r="FW106" s="137" t="str">
        <f t="shared" si="324"/>
        <v>Completar</v>
      </c>
      <c r="FX106" s="137" t="str">
        <f t="shared" si="325"/>
        <v>Completar</v>
      </c>
      <c r="FY106" s="135"/>
      <c r="FZ106" s="136" t="str">
        <f t="shared" si="326"/>
        <v>Completar</v>
      </c>
      <c r="GA106" s="237">
        <f t="shared" si="437"/>
        <v>0</v>
      </c>
      <c r="GB106" s="238">
        <f t="shared" si="438"/>
        <v>0</v>
      </c>
      <c r="GC106" s="239" t="e">
        <f>IF(GB106&gt;20*FO106,'Referencia Parámetros'!$D$20,IF(GB106&gt;10*FO106,'Referencia Parámetros'!$D$21,IF(GB106&gt;5*FO106,'Referencia Parámetros'!$D$22, IF(GB106&gt;1,'Referencia Parámetros'!$D$23,"NO APLICA"))))</f>
        <v>#VALUE!</v>
      </c>
      <c r="GD106" s="240" t="e">
        <f t="shared" si="439"/>
        <v>#VALUE!</v>
      </c>
      <c r="GE106" s="241">
        <f t="shared" si="375"/>
        <v>0</v>
      </c>
      <c r="GF106" s="234">
        <f t="shared" si="440"/>
        <v>0</v>
      </c>
      <c r="GG106" s="234">
        <f t="shared" si="376"/>
        <v>0</v>
      </c>
      <c r="GH106" s="234">
        <f t="shared" si="441"/>
        <v>0</v>
      </c>
      <c r="GI106" s="242">
        <f t="shared" si="442"/>
        <v>0</v>
      </c>
      <c r="GK106" s="234">
        <f t="shared" si="443"/>
        <v>94</v>
      </c>
      <c r="GL106" s="235" t="str">
        <f t="shared" si="377"/>
        <v/>
      </c>
      <c r="GM106" s="236" t="str">
        <f>IFERROR(+VLOOKUP(GL106,'Referencia Parámetros'!$A$2:$B$18,2),"")</f>
        <v/>
      </c>
      <c r="GN106" s="1"/>
      <c r="GO106" s="1"/>
      <c r="GP106" s="136" t="str">
        <f t="shared" si="327"/>
        <v>Completar</v>
      </c>
      <c r="GQ106" s="134"/>
      <c r="GR106" s="134"/>
      <c r="GS106" s="134"/>
      <c r="GT106" s="136" t="str">
        <f t="shared" si="328"/>
        <v>Completar</v>
      </c>
      <c r="GU106" s="137" t="str">
        <f t="shared" si="329"/>
        <v>Completar</v>
      </c>
      <c r="GV106" s="137" t="str">
        <f t="shared" si="330"/>
        <v>Completar</v>
      </c>
      <c r="GW106" s="135"/>
      <c r="GX106" s="136" t="str">
        <f t="shared" si="331"/>
        <v>Completar</v>
      </c>
      <c r="GY106" s="237">
        <f t="shared" si="444"/>
        <v>0</v>
      </c>
      <c r="GZ106" s="238">
        <f t="shared" si="445"/>
        <v>0</v>
      </c>
      <c r="HA106" s="239" t="str">
        <f>IFERROR(IF(GZ106&gt;20*GM106,'Referencia Parámetros'!$D$20,IF(GZ106&gt;10*GM106,'Referencia Parámetros'!$D$21,IF(GZ106&gt;5*GM106,'Referencia Parámetros'!$D$22, IF(GZ106&gt;1,'Referencia Parámetros'!$D$23,"NO APLICA")))),"")</f>
        <v/>
      </c>
      <c r="HB106" s="240" t="str">
        <f t="shared" si="378"/>
        <v/>
      </c>
      <c r="HC106" s="241">
        <f t="shared" si="379"/>
        <v>0</v>
      </c>
      <c r="HD106" s="234">
        <f t="shared" si="446"/>
        <v>0</v>
      </c>
      <c r="HE106" s="234">
        <f t="shared" si="380"/>
        <v>0</v>
      </c>
      <c r="HF106" s="234">
        <f t="shared" si="447"/>
        <v>0</v>
      </c>
      <c r="HG106" s="242">
        <f t="shared" si="448"/>
        <v>0</v>
      </c>
      <c r="HI106" s="234">
        <f t="shared" si="449"/>
        <v>94</v>
      </c>
      <c r="HJ106" s="235" t="str">
        <f t="shared" si="381"/>
        <v/>
      </c>
      <c r="HK106" s="236" t="str">
        <f>IFERROR(+VLOOKUP(HJ106,'Referencia Parámetros'!$A$2:$B$18,2),"")</f>
        <v/>
      </c>
      <c r="HL106" s="1"/>
      <c r="HM106" s="1"/>
      <c r="HN106" s="136" t="str">
        <f t="shared" si="332"/>
        <v>Completar</v>
      </c>
      <c r="HO106" s="134"/>
      <c r="HP106" s="134"/>
      <c r="HQ106" s="134"/>
      <c r="HR106" s="136" t="str">
        <f t="shared" si="333"/>
        <v>Completar</v>
      </c>
      <c r="HS106" s="137" t="str">
        <f t="shared" si="334"/>
        <v>Completar</v>
      </c>
      <c r="HT106" s="137" t="str">
        <f t="shared" si="335"/>
        <v>Completar</v>
      </c>
      <c r="HU106" s="135"/>
      <c r="HV106" s="136" t="str">
        <f t="shared" si="336"/>
        <v>Completar</v>
      </c>
      <c r="HW106" s="237">
        <f t="shared" si="450"/>
        <v>0</v>
      </c>
      <c r="HX106" s="238">
        <f t="shared" si="451"/>
        <v>0</v>
      </c>
      <c r="HY106" s="239" t="str">
        <f>IFERROR(IF(HX106&gt;20*HK106,'Referencia Parámetros'!$D$20,IF(HX106&gt;10*HK106,'Referencia Parámetros'!$D$21,IF(HX106&gt;5*HK106,'Referencia Parámetros'!$D$22, IF(HX106&gt;1,'Referencia Parámetros'!$D$23,"NO APLICA")))),"")</f>
        <v/>
      </c>
      <c r="HZ106" s="240" t="str">
        <f t="shared" si="382"/>
        <v/>
      </c>
      <c r="IA106" s="241">
        <f t="shared" si="383"/>
        <v>0</v>
      </c>
      <c r="IB106" s="234">
        <f t="shared" si="452"/>
        <v>0</v>
      </c>
      <c r="IC106" s="234">
        <f t="shared" si="384"/>
        <v>0</v>
      </c>
      <c r="ID106" s="234">
        <f t="shared" si="453"/>
        <v>0</v>
      </c>
      <c r="IE106" s="242">
        <f t="shared" si="454"/>
        <v>0</v>
      </c>
      <c r="IG106" s="234">
        <f t="shared" si="455"/>
        <v>94</v>
      </c>
      <c r="IH106" s="235" t="str">
        <f t="shared" si="385"/>
        <v/>
      </c>
      <c r="II106" s="236" t="str">
        <f>IFERROR(+VLOOKUP(IH106,'Referencia Parámetros'!$A$2:$B$18,2),"")</f>
        <v/>
      </c>
      <c r="IJ106" s="1"/>
      <c r="IK106" s="1"/>
      <c r="IL106" s="136" t="str">
        <f t="shared" si="337"/>
        <v>Completar</v>
      </c>
      <c r="IM106" s="134"/>
      <c r="IN106" s="134"/>
      <c r="IO106" s="134"/>
      <c r="IP106" s="136" t="str">
        <f t="shared" si="338"/>
        <v>Completar</v>
      </c>
      <c r="IQ106" s="137" t="str">
        <f t="shared" si="339"/>
        <v>Completar</v>
      </c>
      <c r="IR106" s="137" t="str">
        <f t="shared" si="340"/>
        <v>Completar</v>
      </c>
      <c r="IS106" s="135"/>
      <c r="IT106" s="136" t="str">
        <f t="shared" si="341"/>
        <v>Completar</v>
      </c>
      <c r="IU106" s="237">
        <f t="shared" si="456"/>
        <v>0</v>
      </c>
      <c r="IV106" s="238">
        <f t="shared" si="457"/>
        <v>0</v>
      </c>
      <c r="IW106" s="239" t="str">
        <f>IFERROR(IF(IV106&gt;20*II106,'Referencia Parámetros'!$D$20,IF(IV106&gt;10*II106,'Referencia Parámetros'!$D$21,IF(IV106&gt;5*II106,'Referencia Parámetros'!$D$22, IF(IV106&gt;1,'Referencia Parámetros'!$D$23,"NO APLICA")))),"")</f>
        <v/>
      </c>
      <c r="IX106" s="240" t="str">
        <f t="shared" si="386"/>
        <v/>
      </c>
      <c r="IY106" s="241">
        <f t="shared" si="387"/>
        <v>0</v>
      </c>
      <c r="IZ106" s="234">
        <f t="shared" si="458"/>
        <v>0</v>
      </c>
      <c r="JA106" s="234">
        <f t="shared" si="388"/>
        <v>0</v>
      </c>
      <c r="JB106" s="234">
        <f t="shared" si="459"/>
        <v>0</v>
      </c>
      <c r="JC106" s="242">
        <f t="shared" si="460"/>
        <v>0</v>
      </c>
      <c r="JD106" s="198"/>
      <c r="JE106" s="234">
        <f t="shared" si="461"/>
        <v>94</v>
      </c>
      <c r="JF106" s="235" t="str">
        <f t="shared" si="389"/>
        <v/>
      </c>
      <c r="JG106" s="236" t="str">
        <f>IFERROR(+VLOOKUP(JF106,'Referencia Parámetros'!$A$2:$B$18,2),"")</f>
        <v/>
      </c>
      <c r="JH106" s="1"/>
      <c r="JI106" s="1"/>
      <c r="JJ106" s="136" t="str">
        <f t="shared" si="342"/>
        <v>Completar</v>
      </c>
      <c r="JK106" s="134"/>
      <c r="JL106" s="134"/>
      <c r="JM106" s="134"/>
      <c r="JN106" s="136" t="str">
        <f t="shared" si="343"/>
        <v>Completar</v>
      </c>
      <c r="JO106" s="137" t="str">
        <f t="shared" si="344"/>
        <v>Completar</v>
      </c>
      <c r="JP106" s="137" t="str">
        <f t="shared" si="345"/>
        <v>Completar</v>
      </c>
      <c r="JQ106" s="135"/>
      <c r="JR106" s="136" t="str">
        <f t="shared" si="346"/>
        <v>Completar</v>
      </c>
      <c r="JS106" s="237">
        <f t="shared" si="462"/>
        <v>0</v>
      </c>
      <c r="JT106" s="238">
        <f t="shared" si="463"/>
        <v>0</v>
      </c>
      <c r="JU106" s="239" t="str">
        <f>IFERROR(IF(JT106&gt;20*JG106,'Referencia Parámetros'!$D$20,IF(JT106&gt;10*JG106,'Referencia Parámetros'!$D$21,IF(JT106&gt;5*JG106,'Referencia Parámetros'!$D$22, IF(JT106&gt;1,'Referencia Parámetros'!$D$23,"NO APLICA")))),"")</f>
        <v/>
      </c>
      <c r="JV106" s="240" t="str">
        <f t="shared" si="390"/>
        <v/>
      </c>
      <c r="JW106" s="241">
        <f t="shared" si="391"/>
        <v>0</v>
      </c>
      <c r="JX106" s="234">
        <f t="shared" si="464"/>
        <v>0</v>
      </c>
      <c r="JY106" s="234">
        <f t="shared" si="392"/>
        <v>0</v>
      </c>
      <c r="JZ106" s="234">
        <f t="shared" si="465"/>
        <v>0</v>
      </c>
      <c r="KA106" s="242">
        <f t="shared" si="466"/>
        <v>0</v>
      </c>
      <c r="LN106" s="244">
        <v>2</v>
      </c>
    </row>
    <row r="107" spans="1:326" x14ac:dyDescent="0.25">
      <c r="A107" s="234">
        <f t="shared" si="393"/>
        <v>95</v>
      </c>
      <c r="B107" s="235" t="str">
        <f t="shared" si="394"/>
        <v/>
      </c>
      <c r="C107" s="236" t="str">
        <f>+IFERROR(VLOOKUP(B107,'Referencia Parámetros'!$A$2:$B$18,2),"")</f>
        <v/>
      </c>
      <c r="D107" s="1"/>
      <c r="E107" s="1"/>
      <c r="F107" s="136" t="str">
        <f>IFERROR(+VLOOKUP(D107,'Año 2'!JH$13:JJ$112,3,FALSE),"Completar")</f>
        <v>Completar</v>
      </c>
      <c r="G107" s="134"/>
      <c r="H107" s="134"/>
      <c r="I107" s="134"/>
      <c r="J107" s="136" t="str">
        <f>+IFERROR(VLOOKUP(D107,'Año 2'!JH$13:JR$112,7,0),"Completar")</f>
        <v>Completar</v>
      </c>
      <c r="K107" s="137" t="str">
        <f>IFERROR(VLOOKUP(D107,'Año 2'!JH$13:JR$112,8,FALSE),"Completar")</f>
        <v>Completar</v>
      </c>
      <c r="L107" s="137" t="str">
        <f>IFERROR(VLOOKUP(D107,'Año 2'!JH$13:JR$112,9,FALSE),"Completar")</f>
        <v>Completar</v>
      </c>
      <c r="M107" s="135"/>
      <c r="N107" s="136" t="str">
        <f>IFERROR(VLOOKUP(D107,'Año 2'!JH$13:JR$112,11,FALSE),"Completar")</f>
        <v>Completar</v>
      </c>
      <c r="O107" s="237">
        <f t="shared" si="395"/>
        <v>0</v>
      </c>
      <c r="P107" s="238">
        <f t="shared" si="396"/>
        <v>0</v>
      </c>
      <c r="Q107" s="239" t="str">
        <f>IFERROR(IF(P107&gt;20*C107,'Referencia Parámetros'!$D$20,IF(P107&gt;10*C107,'Referencia Parámetros'!$D$21,IF(P107&gt;5*C107,'Referencia Parámetros'!$D$22, IF(P107&gt;1,'Referencia Parámetros'!$D$23,"NO APLICA")))),"")</f>
        <v/>
      </c>
      <c r="R107" s="240" t="str">
        <f t="shared" si="347"/>
        <v/>
      </c>
      <c r="S107" s="241">
        <f t="shared" si="348"/>
        <v>0</v>
      </c>
      <c r="T107" s="234">
        <f t="shared" si="397"/>
        <v>0</v>
      </c>
      <c r="U107" s="234">
        <f t="shared" si="349"/>
        <v>0</v>
      </c>
      <c r="V107" s="234">
        <f t="shared" si="398"/>
        <v>0</v>
      </c>
      <c r="W107" s="242">
        <f t="shared" si="399"/>
        <v>0</v>
      </c>
      <c r="Y107" s="234">
        <f t="shared" si="400"/>
        <v>95</v>
      </c>
      <c r="Z107" s="235" t="str">
        <f t="shared" si="350"/>
        <v/>
      </c>
      <c r="AA107" s="236" t="str">
        <f>IFERROR(+VLOOKUP(Z107,'Referencia Parámetros'!$A$2:$B$18,2),"")</f>
        <v/>
      </c>
      <c r="AB107" s="1"/>
      <c r="AC107" s="1"/>
      <c r="AD107" s="136" t="str">
        <f t="shared" si="292"/>
        <v>Completar</v>
      </c>
      <c r="AE107" s="134"/>
      <c r="AF107" s="134"/>
      <c r="AG107" s="134"/>
      <c r="AH107" s="136" t="str">
        <f t="shared" si="293"/>
        <v>Completar</v>
      </c>
      <c r="AI107" s="137" t="str">
        <f t="shared" si="294"/>
        <v>Completar</v>
      </c>
      <c r="AJ107" s="137" t="str">
        <f t="shared" si="295"/>
        <v>Completar</v>
      </c>
      <c r="AK107" s="135"/>
      <c r="AL107" s="136" t="str">
        <f t="shared" si="296"/>
        <v>Completar</v>
      </c>
      <c r="AM107" s="237">
        <f t="shared" si="401"/>
        <v>0</v>
      </c>
      <c r="AN107" s="238">
        <f t="shared" si="402"/>
        <v>0</v>
      </c>
      <c r="AO107" s="239" t="str">
        <f>IFERROR(IF(AN107&gt;20*AA107,'Referencia Parámetros'!$D$20,IF(AN107&gt;10*AA107,'Referencia Parámetros'!$D$21,IF(AN107&gt;5*AA107,'Referencia Parámetros'!$D$22, IF(AN107&gt;1,'Referencia Parámetros'!$D$23,"NO APLICA")))),"")</f>
        <v/>
      </c>
      <c r="AP107" s="240" t="str">
        <f t="shared" si="351"/>
        <v/>
      </c>
      <c r="AQ107" s="241">
        <f t="shared" si="352"/>
        <v>0</v>
      </c>
      <c r="AR107" s="234">
        <f t="shared" si="403"/>
        <v>0</v>
      </c>
      <c r="AS107" s="234">
        <f t="shared" si="353"/>
        <v>0</v>
      </c>
      <c r="AT107" s="234">
        <f t="shared" si="404"/>
        <v>0</v>
      </c>
      <c r="AU107" s="242">
        <f t="shared" si="405"/>
        <v>0</v>
      </c>
      <c r="AW107" s="234">
        <f t="shared" si="406"/>
        <v>95</v>
      </c>
      <c r="AX107" s="235" t="str">
        <f t="shared" si="354"/>
        <v/>
      </c>
      <c r="AY107" s="236" t="str">
        <f>IFERROR(+VLOOKUP(AX107,'Referencia Parámetros'!$A$2:$B$18,2),"")</f>
        <v/>
      </c>
      <c r="AZ107" s="1"/>
      <c r="BA107" s="1"/>
      <c r="BB107" s="136" t="str">
        <f t="shared" si="297"/>
        <v>Completar</v>
      </c>
      <c r="BC107" s="134"/>
      <c r="BD107" s="134"/>
      <c r="BE107" s="134"/>
      <c r="BF107" s="136" t="str">
        <f t="shared" si="298"/>
        <v>Completar</v>
      </c>
      <c r="BG107" s="137" t="str">
        <f t="shared" si="299"/>
        <v>Completar</v>
      </c>
      <c r="BH107" s="137" t="str">
        <f t="shared" si="300"/>
        <v>Completar</v>
      </c>
      <c r="BI107" s="135"/>
      <c r="BJ107" s="136" t="str">
        <f t="shared" si="301"/>
        <v>Completar</v>
      </c>
      <c r="BK107" s="237">
        <f t="shared" si="407"/>
        <v>0</v>
      </c>
      <c r="BL107" s="238">
        <f t="shared" si="408"/>
        <v>0</v>
      </c>
      <c r="BM107" s="239" t="str">
        <f>IFERROR(IF(BL107&gt;20*AY107,'Referencia Parámetros'!$D$20,IF(BL107&gt;10*AY107,'Referencia Parámetros'!$D$21,IF(BL107&gt;5*AY107,'Referencia Parámetros'!$D$22, IF(BL107&gt;1,'Referencia Parámetros'!$D$23,"NO APLICA")))),"")</f>
        <v/>
      </c>
      <c r="BN107" s="240" t="str">
        <f t="shared" si="355"/>
        <v/>
      </c>
      <c r="BO107" s="241">
        <f t="shared" si="356"/>
        <v>0</v>
      </c>
      <c r="BP107" s="234">
        <f t="shared" si="409"/>
        <v>0</v>
      </c>
      <c r="BQ107" s="234">
        <f t="shared" si="357"/>
        <v>0</v>
      </c>
      <c r="BR107" s="234">
        <f t="shared" si="410"/>
        <v>0</v>
      </c>
      <c r="BS107" s="242">
        <f t="shared" si="411"/>
        <v>0</v>
      </c>
      <c r="BU107" s="234">
        <f t="shared" si="412"/>
        <v>95</v>
      </c>
      <c r="BV107" s="235" t="str">
        <f t="shared" si="358"/>
        <v/>
      </c>
      <c r="BW107" s="236" t="str">
        <f>IFERROR(+VLOOKUP(BV107,'Referencia Parámetros'!$A$2:$B$18,2),"")</f>
        <v/>
      </c>
      <c r="BX107" s="1"/>
      <c r="BY107" s="1"/>
      <c r="BZ107" s="136" t="str">
        <f t="shared" si="302"/>
        <v>Completar</v>
      </c>
      <c r="CA107" s="134"/>
      <c r="CB107" s="134"/>
      <c r="CC107" s="134"/>
      <c r="CD107" s="136" t="str">
        <f t="shared" si="303"/>
        <v>Completar</v>
      </c>
      <c r="CE107" s="137" t="str">
        <f t="shared" si="304"/>
        <v>Completar</v>
      </c>
      <c r="CF107" s="137" t="str">
        <f t="shared" si="305"/>
        <v>Completar</v>
      </c>
      <c r="CG107" s="135"/>
      <c r="CH107" s="136" t="str">
        <f t="shared" si="306"/>
        <v>Completar</v>
      </c>
      <c r="CI107" s="237">
        <f t="shared" si="413"/>
        <v>0</v>
      </c>
      <c r="CJ107" s="238">
        <f t="shared" si="414"/>
        <v>0</v>
      </c>
      <c r="CK107" s="239" t="str">
        <f>IFERROR(IF(CJ107&gt;20*BW107,'Referencia Parámetros'!$D$20,IF(CJ107&gt;10*BW107,'Referencia Parámetros'!$D$21,IF(CJ107&gt;5*BW107,'Referencia Parámetros'!$D$22, IF(CJ107&gt;1,'Referencia Parámetros'!$D$23,"NO APLICA")))),"")</f>
        <v/>
      </c>
      <c r="CL107" s="240" t="str">
        <f t="shared" si="359"/>
        <v/>
      </c>
      <c r="CM107" s="241">
        <f t="shared" si="360"/>
        <v>0</v>
      </c>
      <c r="CN107" s="234">
        <f t="shared" si="415"/>
        <v>0</v>
      </c>
      <c r="CO107" s="234">
        <f t="shared" si="361"/>
        <v>0</v>
      </c>
      <c r="CP107" s="234">
        <f t="shared" si="416"/>
        <v>0</v>
      </c>
      <c r="CQ107" s="242">
        <f t="shared" si="417"/>
        <v>0</v>
      </c>
      <c r="CS107" s="234">
        <f t="shared" si="418"/>
        <v>95</v>
      </c>
      <c r="CT107" s="235" t="str">
        <f t="shared" si="362"/>
        <v/>
      </c>
      <c r="CU107" s="236" t="str">
        <f>IFERROR(+VLOOKUP(CT107,'Referencia Parámetros'!$A$2:$B$18,2),"")</f>
        <v/>
      </c>
      <c r="CV107" s="1"/>
      <c r="CW107" s="1"/>
      <c r="CX107" s="136" t="str">
        <f t="shared" si="307"/>
        <v>Completar</v>
      </c>
      <c r="CY107" s="134"/>
      <c r="CZ107" s="134"/>
      <c r="DA107" s="134"/>
      <c r="DB107" s="136" t="str">
        <f t="shared" si="308"/>
        <v>Completar</v>
      </c>
      <c r="DC107" s="137" t="str">
        <f t="shared" si="309"/>
        <v>Completar</v>
      </c>
      <c r="DD107" s="137" t="str">
        <f t="shared" si="310"/>
        <v>Completar</v>
      </c>
      <c r="DE107" s="135"/>
      <c r="DF107" s="136" t="str">
        <f t="shared" si="311"/>
        <v>Completar</v>
      </c>
      <c r="DG107" s="237">
        <f t="shared" si="419"/>
        <v>0</v>
      </c>
      <c r="DH107" s="238">
        <f t="shared" si="420"/>
        <v>0</v>
      </c>
      <c r="DI107" s="239" t="str">
        <f>IFERROR(IF(DH107&gt;20*CU107,'Referencia Parámetros'!$D$20,IF(DH107&gt;10*CU107,'Referencia Parámetros'!$D$21,IF(DH107&gt;5*CU107,'Referencia Parámetros'!$D$22, IF(DH107&gt;1,'Referencia Parámetros'!$D$23,"NO APLICA")))),"")</f>
        <v/>
      </c>
      <c r="DJ107" s="240" t="str">
        <f t="shared" si="363"/>
        <v/>
      </c>
      <c r="DK107" s="241">
        <f t="shared" si="364"/>
        <v>0</v>
      </c>
      <c r="DL107" s="234">
        <f t="shared" si="421"/>
        <v>0</v>
      </c>
      <c r="DM107" s="234">
        <f t="shared" si="365"/>
        <v>0</v>
      </c>
      <c r="DN107" s="234">
        <f t="shared" si="422"/>
        <v>0</v>
      </c>
      <c r="DO107" s="242">
        <f t="shared" si="423"/>
        <v>0</v>
      </c>
      <c r="DQ107" s="234">
        <f t="shared" si="424"/>
        <v>95</v>
      </c>
      <c r="DR107" s="235" t="str">
        <f t="shared" si="366"/>
        <v/>
      </c>
      <c r="DS107" s="236" t="str">
        <f>IFERROR(+VLOOKUP(DR107,'Referencia Parámetros'!$A$2:$B$18,2),"")</f>
        <v/>
      </c>
      <c r="DT107" s="1"/>
      <c r="DU107" s="1"/>
      <c r="DV107" s="136" t="str">
        <f t="shared" si="312"/>
        <v>Completar</v>
      </c>
      <c r="DW107" s="134"/>
      <c r="DX107" s="134"/>
      <c r="DY107" s="134"/>
      <c r="DZ107" s="136" t="str">
        <f t="shared" si="313"/>
        <v>Completar</v>
      </c>
      <c r="EA107" s="137" t="str">
        <f t="shared" si="314"/>
        <v>Completar</v>
      </c>
      <c r="EB107" s="137" t="str">
        <f t="shared" si="315"/>
        <v>Completar</v>
      </c>
      <c r="EC107" s="135"/>
      <c r="ED107" s="136" t="str">
        <f t="shared" si="316"/>
        <v>Completar</v>
      </c>
      <c r="EE107" s="237">
        <f t="shared" si="425"/>
        <v>0</v>
      </c>
      <c r="EF107" s="238">
        <f t="shared" si="426"/>
        <v>0</v>
      </c>
      <c r="EG107" s="239" t="str">
        <f>IFERROR(IF(EF107&gt;20*DS107,'Referencia Parámetros'!$D$20,IF(EF107&gt;10*DS107,'Referencia Parámetros'!$D$21,IF(EF107&gt;5*DS107,'Referencia Parámetros'!$D$22, IF(EF107&gt;1,'Referencia Parámetros'!$D$23,"NO APLICA")))),"")</f>
        <v/>
      </c>
      <c r="EH107" s="240" t="str">
        <f t="shared" si="367"/>
        <v/>
      </c>
      <c r="EI107" s="241">
        <f t="shared" si="368"/>
        <v>0</v>
      </c>
      <c r="EJ107" s="234">
        <f t="shared" si="427"/>
        <v>0</v>
      </c>
      <c r="EK107" s="234">
        <f t="shared" si="369"/>
        <v>0</v>
      </c>
      <c r="EL107" s="234">
        <f t="shared" si="428"/>
        <v>0</v>
      </c>
      <c r="EM107" s="242">
        <f t="shared" si="429"/>
        <v>0</v>
      </c>
      <c r="EO107" s="234">
        <f t="shared" si="430"/>
        <v>95</v>
      </c>
      <c r="EP107" s="235" t="str">
        <f t="shared" si="370"/>
        <v/>
      </c>
      <c r="EQ107" s="236" t="str">
        <f>IFERROR(+VLOOKUP(EP107,'Referencia Parámetros'!$A$2:$B$18,2),"")</f>
        <v/>
      </c>
      <c r="ER107" s="1"/>
      <c r="ES107" s="1"/>
      <c r="ET107" s="136" t="str">
        <f t="shared" si="317"/>
        <v>Completar</v>
      </c>
      <c r="EU107" s="134"/>
      <c r="EV107" s="134"/>
      <c r="EW107" s="134"/>
      <c r="EX107" s="136" t="str">
        <f t="shared" si="318"/>
        <v>Completar</v>
      </c>
      <c r="EY107" s="137" t="str">
        <f t="shared" si="319"/>
        <v>Completar</v>
      </c>
      <c r="EZ107" s="137" t="str">
        <f t="shared" si="320"/>
        <v>Completar</v>
      </c>
      <c r="FA107" s="135"/>
      <c r="FB107" s="136" t="str">
        <f t="shared" si="321"/>
        <v>Completar</v>
      </c>
      <c r="FC107" s="237">
        <f t="shared" si="431"/>
        <v>0</v>
      </c>
      <c r="FD107" s="238">
        <f t="shared" si="432"/>
        <v>0</v>
      </c>
      <c r="FE107" s="239" t="str">
        <f>IFERROR(IF(FD107&gt;20*EQ107,'Referencia Parámetros'!$D$20,IF(FD107&gt;10*EQ107,'Referencia Parámetros'!$D$21,IF(FD107&gt;5*EQ107,'Referencia Parámetros'!$D$22, IF(FD107&gt;1,'Referencia Parámetros'!$D$23,"NO APLICA")))),"")</f>
        <v/>
      </c>
      <c r="FF107" s="240" t="str">
        <f t="shared" si="371"/>
        <v/>
      </c>
      <c r="FG107" s="241">
        <f t="shared" si="372"/>
        <v>0</v>
      </c>
      <c r="FH107" s="234">
        <f t="shared" si="433"/>
        <v>0</v>
      </c>
      <c r="FI107" s="234">
        <f t="shared" si="373"/>
        <v>0</v>
      </c>
      <c r="FJ107" s="234">
        <f t="shared" si="434"/>
        <v>0</v>
      </c>
      <c r="FK107" s="242">
        <f t="shared" si="435"/>
        <v>0</v>
      </c>
      <c r="FM107" s="234">
        <f t="shared" si="436"/>
        <v>95</v>
      </c>
      <c r="FN107" s="235" t="str">
        <f t="shared" si="374"/>
        <v/>
      </c>
      <c r="FO107" s="236" t="str">
        <f>IFERROR(+VLOOKUP(FN107,'Referencia Parámetros'!$A$2:$B$18,2),"")</f>
        <v/>
      </c>
      <c r="FP107" s="1"/>
      <c r="FQ107" s="1"/>
      <c r="FR107" s="136" t="str">
        <f t="shared" si="322"/>
        <v>Completar</v>
      </c>
      <c r="FS107" s="134"/>
      <c r="FT107" s="134"/>
      <c r="FU107" s="134"/>
      <c r="FV107" s="136" t="str">
        <f t="shared" si="323"/>
        <v>Completar</v>
      </c>
      <c r="FW107" s="137" t="str">
        <f t="shared" si="324"/>
        <v>Completar</v>
      </c>
      <c r="FX107" s="137" t="str">
        <f t="shared" si="325"/>
        <v>Completar</v>
      </c>
      <c r="FY107" s="135"/>
      <c r="FZ107" s="136" t="str">
        <f t="shared" si="326"/>
        <v>Completar</v>
      </c>
      <c r="GA107" s="237">
        <f t="shared" si="437"/>
        <v>0</v>
      </c>
      <c r="GB107" s="238">
        <f t="shared" si="438"/>
        <v>0</v>
      </c>
      <c r="GC107" s="239" t="e">
        <f>IF(GB107&gt;20*FO107,'Referencia Parámetros'!$D$20,IF(GB107&gt;10*FO107,'Referencia Parámetros'!$D$21,IF(GB107&gt;5*FO107,'Referencia Parámetros'!$D$22, IF(GB107&gt;1,'Referencia Parámetros'!$D$23,"NO APLICA"))))</f>
        <v>#VALUE!</v>
      </c>
      <c r="GD107" s="240" t="e">
        <f t="shared" si="439"/>
        <v>#VALUE!</v>
      </c>
      <c r="GE107" s="241">
        <f t="shared" si="375"/>
        <v>0</v>
      </c>
      <c r="GF107" s="234">
        <f t="shared" si="440"/>
        <v>0</v>
      </c>
      <c r="GG107" s="234">
        <f t="shared" si="376"/>
        <v>0</v>
      </c>
      <c r="GH107" s="234">
        <f t="shared" si="441"/>
        <v>0</v>
      </c>
      <c r="GI107" s="242">
        <f t="shared" si="442"/>
        <v>0</v>
      </c>
      <c r="GK107" s="234">
        <f t="shared" si="443"/>
        <v>95</v>
      </c>
      <c r="GL107" s="235" t="str">
        <f t="shared" si="377"/>
        <v/>
      </c>
      <c r="GM107" s="236" t="str">
        <f>IFERROR(+VLOOKUP(GL107,'Referencia Parámetros'!$A$2:$B$18,2),"")</f>
        <v/>
      </c>
      <c r="GN107" s="1"/>
      <c r="GO107" s="1"/>
      <c r="GP107" s="136" t="str">
        <f t="shared" si="327"/>
        <v>Completar</v>
      </c>
      <c r="GQ107" s="134"/>
      <c r="GR107" s="134"/>
      <c r="GS107" s="134"/>
      <c r="GT107" s="136" t="str">
        <f t="shared" si="328"/>
        <v>Completar</v>
      </c>
      <c r="GU107" s="137" t="str">
        <f t="shared" si="329"/>
        <v>Completar</v>
      </c>
      <c r="GV107" s="137" t="str">
        <f t="shared" si="330"/>
        <v>Completar</v>
      </c>
      <c r="GW107" s="135"/>
      <c r="GX107" s="136" t="str">
        <f t="shared" si="331"/>
        <v>Completar</v>
      </c>
      <c r="GY107" s="237">
        <f t="shared" si="444"/>
        <v>0</v>
      </c>
      <c r="GZ107" s="238">
        <f t="shared" si="445"/>
        <v>0</v>
      </c>
      <c r="HA107" s="239" t="str">
        <f>IFERROR(IF(GZ107&gt;20*GM107,'Referencia Parámetros'!$D$20,IF(GZ107&gt;10*GM107,'Referencia Parámetros'!$D$21,IF(GZ107&gt;5*GM107,'Referencia Parámetros'!$D$22, IF(GZ107&gt;1,'Referencia Parámetros'!$D$23,"NO APLICA")))),"")</f>
        <v/>
      </c>
      <c r="HB107" s="240" t="str">
        <f t="shared" si="378"/>
        <v/>
      </c>
      <c r="HC107" s="241">
        <f t="shared" si="379"/>
        <v>0</v>
      </c>
      <c r="HD107" s="234">
        <f t="shared" si="446"/>
        <v>0</v>
      </c>
      <c r="HE107" s="234">
        <f t="shared" si="380"/>
        <v>0</v>
      </c>
      <c r="HF107" s="234">
        <f t="shared" si="447"/>
        <v>0</v>
      </c>
      <c r="HG107" s="242">
        <f t="shared" si="448"/>
        <v>0</v>
      </c>
      <c r="HI107" s="234">
        <f t="shared" si="449"/>
        <v>95</v>
      </c>
      <c r="HJ107" s="235" t="str">
        <f t="shared" si="381"/>
        <v/>
      </c>
      <c r="HK107" s="236" t="str">
        <f>IFERROR(+VLOOKUP(HJ107,'Referencia Parámetros'!$A$2:$B$18,2),"")</f>
        <v/>
      </c>
      <c r="HL107" s="1"/>
      <c r="HM107" s="1"/>
      <c r="HN107" s="136" t="str">
        <f t="shared" si="332"/>
        <v>Completar</v>
      </c>
      <c r="HO107" s="134"/>
      <c r="HP107" s="134"/>
      <c r="HQ107" s="134"/>
      <c r="HR107" s="136" t="str">
        <f t="shared" si="333"/>
        <v>Completar</v>
      </c>
      <c r="HS107" s="137" t="str">
        <f t="shared" si="334"/>
        <v>Completar</v>
      </c>
      <c r="HT107" s="137" t="str">
        <f t="shared" si="335"/>
        <v>Completar</v>
      </c>
      <c r="HU107" s="135"/>
      <c r="HV107" s="136" t="str">
        <f t="shared" si="336"/>
        <v>Completar</v>
      </c>
      <c r="HW107" s="237">
        <f t="shared" si="450"/>
        <v>0</v>
      </c>
      <c r="HX107" s="238">
        <f t="shared" si="451"/>
        <v>0</v>
      </c>
      <c r="HY107" s="239" t="str">
        <f>IFERROR(IF(HX107&gt;20*HK107,'Referencia Parámetros'!$D$20,IF(HX107&gt;10*HK107,'Referencia Parámetros'!$D$21,IF(HX107&gt;5*HK107,'Referencia Parámetros'!$D$22, IF(HX107&gt;1,'Referencia Parámetros'!$D$23,"NO APLICA")))),"")</f>
        <v/>
      </c>
      <c r="HZ107" s="240" t="str">
        <f t="shared" si="382"/>
        <v/>
      </c>
      <c r="IA107" s="241">
        <f t="shared" si="383"/>
        <v>0</v>
      </c>
      <c r="IB107" s="234">
        <f t="shared" si="452"/>
        <v>0</v>
      </c>
      <c r="IC107" s="234">
        <f t="shared" si="384"/>
        <v>0</v>
      </c>
      <c r="ID107" s="234">
        <f t="shared" si="453"/>
        <v>0</v>
      </c>
      <c r="IE107" s="242">
        <f t="shared" si="454"/>
        <v>0</v>
      </c>
      <c r="IG107" s="234">
        <f t="shared" si="455"/>
        <v>95</v>
      </c>
      <c r="IH107" s="235" t="str">
        <f t="shared" si="385"/>
        <v/>
      </c>
      <c r="II107" s="236" t="str">
        <f>IFERROR(+VLOOKUP(IH107,'Referencia Parámetros'!$A$2:$B$18,2),"")</f>
        <v/>
      </c>
      <c r="IJ107" s="1"/>
      <c r="IK107" s="1"/>
      <c r="IL107" s="136" t="str">
        <f t="shared" si="337"/>
        <v>Completar</v>
      </c>
      <c r="IM107" s="134"/>
      <c r="IN107" s="134"/>
      <c r="IO107" s="134"/>
      <c r="IP107" s="136" t="str">
        <f t="shared" si="338"/>
        <v>Completar</v>
      </c>
      <c r="IQ107" s="137" t="str">
        <f t="shared" si="339"/>
        <v>Completar</v>
      </c>
      <c r="IR107" s="137" t="str">
        <f t="shared" si="340"/>
        <v>Completar</v>
      </c>
      <c r="IS107" s="135"/>
      <c r="IT107" s="136" t="str">
        <f t="shared" si="341"/>
        <v>Completar</v>
      </c>
      <c r="IU107" s="237">
        <f t="shared" si="456"/>
        <v>0</v>
      </c>
      <c r="IV107" s="238">
        <f t="shared" si="457"/>
        <v>0</v>
      </c>
      <c r="IW107" s="239" t="str">
        <f>IFERROR(IF(IV107&gt;20*II107,'Referencia Parámetros'!$D$20,IF(IV107&gt;10*II107,'Referencia Parámetros'!$D$21,IF(IV107&gt;5*II107,'Referencia Parámetros'!$D$22, IF(IV107&gt;1,'Referencia Parámetros'!$D$23,"NO APLICA")))),"")</f>
        <v/>
      </c>
      <c r="IX107" s="240" t="str">
        <f t="shared" si="386"/>
        <v/>
      </c>
      <c r="IY107" s="241">
        <f t="shared" si="387"/>
        <v>0</v>
      </c>
      <c r="IZ107" s="234">
        <f t="shared" si="458"/>
        <v>0</v>
      </c>
      <c r="JA107" s="234">
        <f t="shared" si="388"/>
        <v>0</v>
      </c>
      <c r="JB107" s="234">
        <f t="shared" si="459"/>
        <v>0</v>
      </c>
      <c r="JC107" s="242">
        <f t="shared" si="460"/>
        <v>0</v>
      </c>
      <c r="JD107" s="198"/>
      <c r="JE107" s="234">
        <f t="shared" si="461"/>
        <v>95</v>
      </c>
      <c r="JF107" s="235" t="str">
        <f t="shared" si="389"/>
        <v/>
      </c>
      <c r="JG107" s="236" t="str">
        <f>IFERROR(+VLOOKUP(JF107,'Referencia Parámetros'!$A$2:$B$18,2),"")</f>
        <v/>
      </c>
      <c r="JH107" s="1"/>
      <c r="JI107" s="1"/>
      <c r="JJ107" s="136" t="str">
        <f t="shared" si="342"/>
        <v>Completar</v>
      </c>
      <c r="JK107" s="134"/>
      <c r="JL107" s="134"/>
      <c r="JM107" s="134"/>
      <c r="JN107" s="136" t="str">
        <f t="shared" si="343"/>
        <v>Completar</v>
      </c>
      <c r="JO107" s="137" t="str">
        <f t="shared" si="344"/>
        <v>Completar</v>
      </c>
      <c r="JP107" s="137" t="str">
        <f t="shared" si="345"/>
        <v>Completar</v>
      </c>
      <c r="JQ107" s="135"/>
      <c r="JR107" s="136" t="str">
        <f t="shared" si="346"/>
        <v>Completar</v>
      </c>
      <c r="JS107" s="237">
        <f t="shared" si="462"/>
        <v>0</v>
      </c>
      <c r="JT107" s="238">
        <f t="shared" si="463"/>
        <v>0</v>
      </c>
      <c r="JU107" s="239" t="str">
        <f>IFERROR(IF(JT107&gt;20*JG107,'Referencia Parámetros'!$D$20,IF(JT107&gt;10*JG107,'Referencia Parámetros'!$D$21,IF(JT107&gt;5*JG107,'Referencia Parámetros'!$D$22, IF(JT107&gt;1,'Referencia Parámetros'!$D$23,"NO APLICA")))),"")</f>
        <v/>
      </c>
      <c r="JV107" s="240" t="str">
        <f t="shared" si="390"/>
        <v/>
      </c>
      <c r="JW107" s="241">
        <f t="shared" si="391"/>
        <v>0</v>
      </c>
      <c r="JX107" s="234">
        <f t="shared" si="464"/>
        <v>0</v>
      </c>
      <c r="JY107" s="234">
        <f t="shared" si="392"/>
        <v>0</v>
      </c>
      <c r="JZ107" s="234">
        <f t="shared" si="465"/>
        <v>0</v>
      </c>
      <c r="KA107" s="242">
        <f t="shared" si="466"/>
        <v>0</v>
      </c>
      <c r="LN107" s="244">
        <v>2</v>
      </c>
    </row>
    <row r="108" spans="1:326" x14ac:dyDescent="0.25">
      <c r="A108" s="234">
        <f t="shared" si="393"/>
        <v>96</v>
      </c>
      <c r="B108" s="235" t="str">
        <f t="shared" si="394"/>
        <v/>
      </c>
      <c r="C108" s="236" t="str">
        <f>+IFERROR(VLOOKUP(B108,'Referencia Parámetros'!$A$2:$B$18,2),"")</f>
        <v/>
      </c>
      <c r="D108" s="1"/>
      <c r="E108" s="1"/>
      <c r="F108" s="136" t="str">
        <f>IFERROR(+VLOOKUP(D108,'Año 2'!JH$13:JJ$112,3,FALSE),"Completar")</f>
        <v>Completar</v>
      </c>
      <c r="G108" s="134"/>
      <c r="H108" s="134"/>
      <c r="I108" s="134"/>
      <c r="J108" s="136" t="str">
        <f>+IFERROR(VLOOKUP(D108,'Año 2'!JH$13:JR$112,7,0),"Completar")</f>
        <v>Completar</v>
      </c>
      <c r="K108" s="137" t="str">
        <f>IFERROR(VLOOKUP(D108,'Año 2'!JH$13:JR$112,8,FALSE),"Completar")</f>
        <v>Completar</v>
      </c>
      <c r="L108" s="137" t="str">
        <f>IFERROR(VLOOKUP(D108,'Año 2'!JH$13:JR$112,9,FALSE),"Completar")</f>
        <v>Completar</v>
      </c>
      <c r="M108" s="135"/>
      <c r="N108" s="136" t="str">
        <f>IFERROR(VLOOKUP(D108,'Año 2'!JH$13:JR$112,11,FALSE),"Completar")</f>
        <v>Completar</v>
      </c>
      <c r="O108" s="237">
        <f t="shared" si="395"/>
        <v>0</v>
      </c>
      <c r="P108" s="238">
        <f t="shared" si="396"/>
        <v>0</v>
      </c>
      <c r="Q108" s="239" t="str">
        <f>IFERROR(IF(P108&gt;20*C108,'Referencia Parámetros'!$D$20,IF(P108&gt;10*C108,'Referencia Parámetros'!$D$21,IF(P108&gt;5*C108,'Referencia Parámetros'!$D$22, IF(P108&gt;1,'Referencia Parámetros'!$D$23,"NO APLICA")))),"")</f>
        <v/>
      </c>
      <c r="R108" s="240" t="str">
        <f t="shared" si="347"/>
        <v/>
      </c>
      <c r="S108" s="241">
        <f t="shared" si="348"/>
        <v>0</v>
      </c>
      <c r="T108" s="234">
        <f t="shared" si="397"/>
        <v>0</v>
      </c>
      <c r="U108" s="234">
        <f t="shared" si="349"/>
        <v>0</v>
      </c>
      <c r="V108" s="234">
        <f t="shared" si="398"/>
        <v>0</v>
      </c>
      <c r="W108" s="242">
        <f t="shared" si="399"/>
        <v>0</v>
      </c>
      <c r="Y108" s="234">
        <f t="shared" si="400"/>
        <v>96</v>
      </c>
      <c r="Z108" s="235" t="str">
        <f t="shared" si="350"/>
        <v/>
      </c>
      <c r="AA108" s="236" t="str">
        <f>IFERROR(+VLOOKUP(Z108,'Referencia Parámetros'!$A$2:$B$18,2),"")</f>
        <v/>
      </c>
      <c r="AB108" s="1"/>
      <c r="AC108" s="1"/>
      <c r="AD108" s="136" t="str">
        <f t="shared" si="292"/>
        <v>Completar</v>
      </c>
      <c r="AE108" s="134"/>
      <c r="AF108" s="134"/>
      <c r="AG108" s="134"/>
      <c r="AH108" s="136" t="str">
        <f t="shared" si="293"/>
        <v>Completar</v>
      </c>
      <c r="AI108" s="137" t="str">
        <f t="shared" si="294"/>
        <v>Completar</v>
      </c>
      <c r="AJ108" s="137" t="str">
        <f t="shared" si="295"/>
        <v>Completar</v>
      </c>
      <c r="AK108" s="135"/>
      <c r="AL108" s="136" t="str">
        <f t="shared" si="296"/>
        <v>Completar</v>
      </c>
      <c r="AM108" s="237">
        <f t="shared" si="401"/>
        <v>0</v>
      </c>
      <c r="AN108" s="238">
        <f t="shared" si="402"/>
        <v>0</v>
      </c>
      <c r="AO108" s="239" t="str">
        <f>IFERROR(IF(AN108&gt;20*AA108,'Referencia Parámetros'!$D$20,IF(AN108&gt;10*AA108,'Referencia Parámetros'!$D$21,IF(AN108&gt;5*AA108,'Referencia Parámetros'!$D$22, IF(AN108&gt;1,'Referencia Parámetros'!$D$23,"NO APLICA")))),"")</f>
        <v/>
      </c>
      <c r="AP108" s="240" t="str">
        <f t="shared" si="351"/>
        <v/>
      </c>
      <c r="AQ108" s="241">
        <f t="shared" si="352"/>
        <v>0</v>
      </c>
      <c r="AR108" s="234">
        <f t="shared" si="403"/>
        <v>0</v>
      </c>
      <c r="AS108" s="234">
        <f t="shared" si="353"/>
        <v>0</v>
      </c>
      <c r="AT108" s="234">
        <f t="shared" si="404"/>
        <v>0</v>
      </c>
      <c r="AU108" s="242">
        <f t="shared" si="405"/>
        <v>0</v>
      </c>
      <c r="AW108" s="234">
        <f t="shared" si="406"/>
        <v>96</v>
      </c>
      <c r="AX108" s="235" t="str">
        <f t="shared" si="354"/>
        <v/>
      </c>
      <c r="AY108" s="236" t="str">
        <f>IFERROR(+VLOOKUP(AX108,'Referencia Parámetros'!$A$2:$B$18,2),"")</f>
        <v/>
      </c>
      <c r="AZ108" s="1"/>
      <c r="BA108" s="1"/>
      <c r="BB108" s="136" t="str">
        <f t="shared" si="297"/>
        <v>Completar</v>
      </c>
      <c r="BC108" s="134"/>
      <c r="BD108" s="134"/>
      <c r="BE108" s="134"/>
      <c r="BF108" s="136" t="str">
        <f t="shared" si="298"/>
        <v>Completar</v>
      </c>
      <c r="BG108" s="137" t="str">
        <f t="shared" si="299"/>
        <v>Completar</v>
      </c>
      <c r="BH108" s="137" t="str">
        <f t="shared" si="300"/>
        <v>Completar</v>
      </c>
      <c r="BI108" s="135"/>
      <c r="BJ108" s="136" t="str">
        <f t="shared" si="301"/>
        <v>Completar</v>
      </c>
      <c r="BK108" s="237">
        <f t="shared" si="407"/>
        <v>0</v>
      </c>
      <c r="BL108" s="238">
        <f t="shared" si="408"/>
        <v>0</v>
      </c>
      <c r="BM108" s="239" t="str">
        <f>IFERROR(IF(BL108&gt;20*AY108,'Referencia Parámetros'!$D$20,IF(BL108&gt;10*AY108,'Referencia Parámetros'!$D$21,IF(BL108&gt;5*AY108,'Referencia Parámetros'!$D$22, IF(BL108&gt;1,'Referencia Parámetros'!$D$23,"NO APLICA")))),"")</f>
        <v/>
      </c>
      <c r="BN108" s="240" t="str">
        <f t="shared" si="355"/>
        <v/>
      </c>
      <c r="BO108" s="241">
        <f t="shared" si="356"/>
        <v>0</v>
      </c>
      <c r="BP108" s="234">
        <f t="shared" si="409"/>
        <v>0</v>
      </c>
      <c r="BQ108" s="234">
        <f t="shared" si="357"/>
        <v>0</v>
      </c>
      <c r="BR108" s="234">
        <f t="shared" si="410"/>
        <v>0</v>
      </c>
      <c r="BS108" s="242">
        <f t="shared" si="411"/>
        <v>0</v>
      </c>
      <c r="BU108" s="234">
        <f t="shared" si="412"/>
        <v>96</v>
      </c>
      <c r="BV108" s="235" t="str">
        <f t="shared" si="358"/>
        <v/>
      </c>
      <c r="BW108" s="236" t="str">
        <f>IFERROR(+VLOOKUP(BV108,'Referencia Parámetros'!$A$2:$B$18,2),"")</f>
        <v/>
      </c>
      <c r="BX108" s="1"/>
      <c r="BY108" s="1"/>
      <c r="BZ108" s="136" t="str">
        <f t="shared" si="302"/>
        <v>Completar</v>
      </c>
      <c r="CA108" s="134"/>
      <c r="CB108" s="134"/>
      <c r="CC108" s="134"/>
      <c r="CD108" s="136" t="str">
        <f t="shared" si="303"/>
        <v>Completar</v>
      </c>
      <c r="CE108" s="137" t="str">
        <f t="shared" si="304"/>
        <v>Completar</v>
      </c>
      <c r="CF108" s="137" t="str">
        <f t="shared" si="305"/>
        <v>Completar</v>
      </c>
      <c r="CG108" s="135"/>
      <c r="CH108" s="136" t="str">
        <f t="shared" si="306"/>
        <v>Completar</v>
      </c>
      <c r="CI108" s="237">
        <f t="shared" si="413"/>
        <v>0</v>
      </c>
      <c r="CJ108" s="238">
        <f t="shared" si="414"/>
        <v>0</v>
      </c>
      <c r="CK108" s="239" t="str">
        <f>IFERROR(IF(CJ108&gt;20*BW108,'Referencia Parámetros'!$D$20,IF(CJ108&gt;10*BW108,'Referencia Parámetros'!$D$21,IF(CJ108&gt;5*BW108,'Referencia Parámetros'!$D$22, IF(CJ108&gt;1,'Referencia Parámetros'!$D$23,"NO APLICA")))),"")</f>
        <v/>
      </c>
      <c r="CL108" s="240" t="str">
        <f t="shared" si="359"/>
        <v/>
      </c>
      <c r="CM108" s="241">
        <f t="shared" si="360"/>
        <v>0</v>
      </c>
      <c r="CN108" s="234">
        <f t="shared" si="415"/>
        <v>0</v>
      </c>
      <c r="CO108" s="234">
        <f t="shared" si="361"/>
        <v>0</v>
      </c>
      <c r="CP108" s="234">
        <f t="shared" si="416"/>
        <v>0</v>
      </c>
      <c r="CQ108" s="242">
        <f t="shared" si="417"/>
        <v>0</v>
      </c>
      <c r="CS108" s="234">
        <f t="shared" si="418"/>
        <v>96</v>
      </c>
      <c r="CT108" s="235" t="str">
        <f t="shared" si="362"/>
        <v/>
      </c>
      <c r="CU108" s="236" t="str">
        <f>IFERROR(+VLOOKUP(CT108,'Referencia Parámetros'!$A$2:$B$18,2),"")</f>
        <v/>
      </c>
      <c r="CV108" s="1"/>
      <c r="CW108" s="1"/>
      <c r="CX108" s="136" t="str">
        <f t="shared" si="307"/>
        <v>Completar</v>
      </c>
      <c r="CY108" s="134"/>
      <c r="CZ108" s="134"/>
      <c r="DA108" s="134"/>
      <c r="DB108" s="136" t="str">
        <f t="shared" si="308"/>
        <v>Completar</v>
      </c>
      <c r="DC108" s="137" t="str">
        <f t="shared" si="309"/>
        <v>Completar</v>
      </c>
      <c r="DD108" s="137" t="str">
        <f t="shared" si="310"/>
        <v>Completar</v>
      </c>
      <c r="DE108" s="135"/>
      <c r="DF108" s="136" t="str">
        <f t="shared" si="311"/>
        <v>Completar</v>
      </c>
      <c r="DG108" s="237">
        <f t="shared" si="419"/>
        <v>0</v>
      </c>
      <c r="DH108" s="238">
        <f t="shared" si="420"/>
        <v>0</v>
      </c>
      <c r="DI108" s="239" t="str">
        <f>IFERROR(IF(DH108&gt;20*CU108,'Referencia Parámetros'!$D$20,IF(DH108&gt;10*CU108,'Referencia Parámetros'!$D$21,IF(DH108&gt;5*CU108,'Referencia Parámetros'!$D$22, IF(DH108&gt;1,'Referencia Parámetros'!$D$23,"NO APLICA")))),"")</f>
        <v/>
      </c>
      <c r="DJ108" s="240" t="str">
        <f t="shared" si="363"/>
        <v/>
      </c>
      <c r="DK108" s="241">
        <f t="shared" si="364"/>
        <v>0</v>
      </c>
      <c r="DL108" s="234">
        <f t="shared" si="421"/>
        <v>0</v>
      </c>
      <c r="DM108" s="234">
        <f t="shared" si="365"/>
        <v>0</v>
      </c>
      <c r="DN108" s="234">
        <f t="shared" si="422"/>
        <v>0</v>
      </c>
      <c r="DO108" s="242">
        <f t="shared" si="423"/>
        <v>0</v>
      </c>
      <c r="DQ108" s="234">
        <f t="shared" si="424"/>
        <v>96</v>
      </c>
      <c r="DR108" s="235" t="str">
        <f t="shared" si="366"/>
        <v/>
      </c>
      <c r="DS108" s="236" t="str">
        <f>IFERROR(+VLOOKUP(DR108,'Referencia Parámetros'!$A$2:$B$18,2),"")</f>
        <v/>
      </c>
      <c r="DT108" s="1"/>
      <c r="DU108" s="1"/>
      <c r="DV108" s="136" t="str">
        <f t="shared" si="312"/>
        <v>Completar</v>
      </c>
      <c r="DW108" s="134"/>
      <c r="DX108" s="134"/>
      <c r="DY108" s="134"/>
      <c r="DZ108" s="136" t="str">
        <f t="shared" si="313"/>
        <v>Completar</v>
      </c>
      <c r="EA108" s="137" t="str">
        <f t="shared" si="314"/>
        <v>Completar</v>
      </c>
      <c r="EB108" s="137" t="str">
        <f t="shared" si="315"/>
        <v>Completar</v>
      </c>
      <c r="EC108" s="135"/>
      <c r="ED108" s="136" t="str">
        <f t="shared" si="316"/>
        <v>Completar</v>
      </c>
      <c r="EE108" s="237">
        <f t="shared" si="425"/>
        <v>0</v>
      </c>
      <c r="EF108" s="238">
        <f t="shared" si="426"/>
        <v>0</v>
      </c>
      <c r="EG108" s="239" t="str">
        <f>IFERROR(IF(EF108&gt;20*DS108,'Referencia Parámetros'!$D$20,IF(EF108&gt;10*DS108,'Referencia Parámetros'!$D$21,IF(EF108&gt;5*DS108,'Referencia Parámetros'!$D$22, IF(EF108&gt;1,'Referencia Parámetros'!$D$23,"NO APLICA")))),"")</f>
        <v/>
      </c>
      <c r="EH108" s="240" t="str">
        <f t="shared" si="367"/>
        <v/>
      </c>
      <c r="EI108" s="241">
        <f t="shared" si="368"/>
        <v>0</v>
      </c>
      <c r="EJ108" s="234">
        <f t="shared" si="427"/>
        <v>0</v>
      </c>
      <c r="EK108" s="234">
        <f t="shared" si="369"/>
        <v>0</v>
      </c>
      <c r="EL108" s="234">
        <f t="shared" si="428"/>
        <v>0</v>
      </c>
      <c r="EM108" s="242">
        <f t="shared" si="429"/>
        <v>0</v>
      </c>
      <c r="EO108" s="234">
        <f t="shared" si="430"/>
        <v>96</v>
      </c>
      <c r="EP108" s="235" t="str">
        <f t="shared" si="370"/>
        <v/>
      </c>
      <c r="EQ108" s="236" t="str">
        <f>IFERROR(+VLOOKUP(EP108,'Referencia Parámetros'!$A$2:$B$18,2),"")</f>
        <v/>
      </c>
      <c r="ER108" s="1"/>
      <c r="ES108" s="1"/>
      <c r="ET108" s="136" t="str">
        <f t="shared" si="317"/>
        <v>Completar</v>
      </c>
      <c r="EU108" s="134"/>
      <c r="EV108" s="134"/>
      <c r="EW108" s="134"/>
      <c r="EX108" s="136" t="str">
        <f t="shared" si="318"/>
        <v>Completar</v>
      </c>
      <c r="EY108" s="137" t="str">
        <f t="shared" si="319"/>
        <v>Completar</v>
      </c>
      <c r="EZ108" s="137" t="str">
        <f t="shared" si="320"/>
        <v>Completar</v>
      </c>
      <c r="FA108" s="135"/>
      <c r="FB108" s="136" t="str">
        <f t="shared" si="321"/>
        <v>Completar</v>
      </c>
      <c r="FC108" s="237">
        <f t="shared" si="431"/>
        <v>0</v>
      </c>
      <c r="FD108" s="238">
        <f t="shared" si="432"/>
        <v>0</v>
      </c>
      <c r="FE108" s="239" t="str">
        <f>IFERROR(IF(FD108&gt;20*EQ108,'Referencia Parámetros'!$D$20,IF(FD108&gt;10*EQ108,'Referencia Parámetros'!$D$21,IF(FD108&gt;5*EQ108,'Referencia Parámetros'!$D$22, IF(FD108&gt;1,'Referencia Parámetros'!$D$23,"NO APLICA")))),"")</f>
        <v/>
      </c>
      <c r="FF108" s="240" t="str">
        <f t="shared" si="371"/>
        <v/>
      </c>
      <c r="FG108" s="241">
        <f t="shared" si="372"/>
        <v>0</v>
      </c>
      <c r="FH108" s="234">
        <f t="shared" si="433"/>
        <v>0</v>
      </c>
      <c r="FI108" s="234">
        <f t="shared" si="373"/>
        <v>0</v>
      </c>
      <c r="FJ108" s="234">
        <f t="shared" si="434"/>
        <v>0</v>
      </c>
      <c r="FK108" s="242">
        <f t="shared" si="435"/>
        <v>0</v>
      </c>
      <c r="FM108" s="234">
        <f t="shared" si="436"/>
        <v>96</v>
      </c>
      <c r="FN108" s="235" t="str">
        <f t="shared" si="374"/>
        <v/>
      </c>
      <c r="FO108" s="236" t="str">
        <f>IFERROR(+VLOOKUP(FN108,'Referencia Parámetros'!$A$2:$B$18,2),"")</f>
        <v/>
      </c>
      <c r="FP108" s="1"/>
      <c r="FQ108" s="1"/>
      <c r="FR108" s="136" t="str">
        <f t="shared" si="322"/>
        <v>Completar</v>
      </c>
      <c r="FS108" s="134"/>
      <c r="FT108" s="134"/>
      <c r="FU108" s="134"/>
      <c r="FV108" s="136" t="str">
        <f t="shared" si="323"/>
        <v>Completar</v>
      </c>
      <c r="FW108" s="137" t="str">
        <f t="shared" si="324"/>
        <v>Completar</v>
      </c>
      <c r="FX108" s="137" t="str">
        <f t="shared" si="325"/>
        <v>Completar</v>
      </c>
      <c r="FY108" s="135"/>
      <c r="FZ108" s="136" t="str">
        <f t="shared" si="326"/>
        <v>Completar</v>
      </c>
      <c r="GA108" s="237">
        <f t="shared" si="437"/>
        <v>0</v>
      </c>
      <c r="GB108" s="238">
        <f t="shared" si="438"/>
        <v>0</v>
      </c>
      <c r="GC108" s="239" t="e">
        <f>IF(GB108&gt;20*FO108,'Referencia Parámetros'!$D$20,IF(GB108&gt;10*FO108,'Referencia Parámetros'!$D$21,IF(GB108&gt;5*FO108,'Referencia Parámetros'!$D$22, IF(GB108&gt;1,'Referencia Parámetros'!$D$23,"NO APLICA"))))</f>
        <v>#VALUE!</v>
      </c>
      <c r="GD108" s="240" t="e">
        <f t="shared" si="439"/>
        <v>#VALUE!</v>
      </c>
      <c r="GE108" s="241">
        <f t="shared" si="375"/>
        <v>0</v>
      </c>
      <c r="GF108" s="234">
        <f t="shared" si="440"/>
        <v>0</v>
      </c>
      <c r="GG108" s="234">
        <f t="shared" si="376"/>
        <v>0</v>
      </c>
      <c r="GH108" s="234">
        <f t="shared" si="441"/>
        <v>0</v>
      </c>
      <c r="GI108" s="242">
        <f t="shared" si="442"/>
        <v>0</v>
      </c>
      <c r="GK108" s="234">
        <f t="shared" si="443"/>
        <v>96</v>
      </c>
      <c r="GL108" s="235" t="str">
        <f t="shared" si="377"/>
        <v/>
      </c>
      <c r="GM108" s="236" t="str">
        <f>IFERROR(+VLOOKUP(GL108,'Referencia Parámetros'!$A$2:$B$18,2),"")</f>
        <v/>
      </c>
      <c r="GN108" s="1"/>
      <c r="GO108" s="1"/>
      <c r="GP108" s="136" t="str">
        <f t="shared" si="327"/>
        <v>Completar</v>
      </c>
      <c r="GQ108" s="134"/>
      <c r="GR108" s="134"/>
      <c r="GS108" s="134"/>
      <c r="GT108" s="136" t="str">
        <f t="shared" si="328"/>
        <v>Completar</v>
      </c>
      <c r="GU108" s="137" t="str">
        <f t="shared" si="329"/>
        <v>Completar</v>
      </c>
      <c r="GV108" s="137" t="str">
        <f t="shared" si="330"/>
        <v>Completar</v>
      </c>
      <c r="GW108" s="135"/>
      <c r="GX108" s="136" t="str">
        <f t="shared" si="331"/>
        <v>Completar</v>
      </c>
      <c r="GY108" s="237">
        <f t="shared" si="444"/>
        <v>0</v>
      </c>
      <c r="GZ108" s="238">
        <f t="shared" si="445"/>
        <v>0</v>
      </c>
      <c r="HA108" s="239" t="str">
        <f>IFERROR(IF(GZ108&gt;20*GM108,'Referencia Parámetros'!$D$20,IF(GZ108&gt;10*GM108,'Referencia Parámetros'!$D$21,IF(GZ108&gt;5*GM108,'Referencia Parámetros'!$D$22, IF(GZ108&gt;1,'Referencia Parámetros'!$D$23,"NO APLICA")))),"")</f>
        <v/>
      </c>
      <c r="HB108" s="240" t="str">
        <f t="shared" si="378"/>
        <v/>
      </c>
      <c r="HC108" s="241">
        <f t="shared" si="379"/>
        <v>0</v>
      </c>
      <c r="HD108" s="234">
        <f t="shared" si="446"/>
        <v>0</v>
      </c>
      <c r="HE108" s="234">
        <f t="shared" si="380"/>
        <v>0</v>
      </c>
      <c r="HF108" s="234">
        <f t="shared" si="447"/>
        <v>0</v>
      </c>
      <c r="HG108" s="242">
        <f t="shared" si="448"/>
        <v>0</v>
      </c>
      <c r="HI108" s="234">
        <f t="shared" si="449"/>
        <v>96</v>
      </c>
      <c r="HJ108" s="235" t="str">
        <f t="shared" si="381"/>
        <v/>
      </c>
      <c r="HK108" s="236" t="str">
        <f>IFERROR(+VLOOKUP(HJ108,'Referencia Parámetros'!$A$2:$B$18,2),"")</f>
        <v/>
      </c>
      <c r="HL108" s="1"/>
      <c r="HM108" s="1"/>
      <c r="HN108" s="136" t="str">
        <f t="shared" si="332"/>
        <v>Completar</v>
      </c>
      <c r="HO108" s="134"/>
      <c r="HP108" s="134"/>
      <c r="HQ108" s="134"/>
      <c r="HR108" s="136" t="str">
        <f t="shared" si="333"/>
        <v>Completar</v>
      </c>
      <c r="HS108" s="137" t="str">
        <f t="shared" si="334"/>
        <v>Completar</v>
      </c>
      <c r="HT108" s="137" t="str">
        <f t="shared" si="335"/>
        <v>Completar</v>
      </c>
      <c r="HU108" s="135"/>
      <c r="HV108" s="136" t="str">
        <f t="shared" si="336"/>
        <v>Completar</v>
      </c>
      <c r="HW108" s="237">
        <f t="shared" si="450"/>
        <v>0</v>
      </c>
      <c r="HX108" s="238">
        <f t="shared" si="451"/>
        <v>0</v>
      </c>
      <c r="HY108" s="239" t="str">
        <f>IFERROR(IF(HX108&gt;20*HK108,'Referencia Parámetros'!$D$20,IF(HX108&gt;10*HK108,'Referencia Parámetros'!$D$21,IF(HX108&gt;5*HK108,'Referencia Parámetros'!$D$22, IF(HX108&gt;1,'Referencia Parámetros'!$D$23,"NO APLICA")))),"")</f>
        <v/>
      </c>
      <c r="HZ108" s="240" t="str">
        <f t="shared" si="382"/>
        <v/>
      </c>
      <c r="IA108" s="241">
        <f t="shared" si="383"/>
        <v>0</v>
      </c>
      <c r="IB108" s="234">
        <f t="shared" si="452"/>
        <v>0</v>
      </c>
      <c r="IC108" s="234">
        <f t="shared" si="384"/>
        <v>0</v>
      </c>
      <c r="ID108" s="234">
        <f t="shared" si="453"/>
        <v>0</v>
      </c>
      <c r="IE108" s="242">
        <f t="shared" si="454"/>
        <v>0</v>
      </c>
      <c r="IG108" s="234">
        <f t="shared" si="455"/>
        <v>96</v>
      </c>
      <c r="IH108" s="235" t="str">
        <f t="shared" si="385"/>
        <v/>
      </c>
      <c r="II108" s="236" t="str">
        <f>IFERROR(+VLOOKUP(IH108,'Referencia Parámetros'!$A$2:$B$18,2),"")</f>
        <v/>
      </c>
      <c r="IJ108" s="1"/>
      <c r="IK108" s="1"/>
      <c r="IL108" s="136" t="str">
        <f t="shared" si="337"/>
        <v>Completar</v>
      </c>
      <c r="IM108" s="134"/>
      <c r="IN108" s="134"/>
      <c r="IO108" s="134"/>
      <c r="IP108" s="136" t="str">
        <f t="shared" si="338"/>
        <v>Completar</v>
      </c>
      <c r="IQ108" s="137" t="str">
        <f t="shared" si="339"/>
        <v>Completar</v>
      </c>
      <c r="IR108" s="137" t="str">
        <f t="shared" si="340"/>
        <v>Completar</v>
      </c>
      <c r="IS108" s="135"/>
      <c r="IT108" s="136" t="str">
        <f t="shared" si="341"/>
        <v>Completar</v>
      </c>
      <c r="IU108" s="237">
        <f t="shared" si="456"/>
        <v>0</v>
      </c>
      <c r="IV108" s="238">
        <f t="shared" si="457"/>
        <v>0</v>
      </c>
      <c r="IW108" s="239" t="str">
        <f>IFERROR(IF(IV108&gt;20*II108,'Referencia Parámetros'!$D$20,IF(IV108&gt;10*II108,'Referencia Parámetros'!$D$21,IF(IV108&gt;5*II108,'Referencia Parámetros'!$D$22, IF(IV108&gt;1,'Referencia Parámetros'!$D$23,"NO APLICA")))),"")</f>
        <v/>
      </c>
      <c r="IX108" s="240" t="str">
        <f t="shared" si="386"/>
        <v/>
      </c>
      <c r="IY108" s="241">
        <f t="shared" si="387"/>
        <v>0</v>
      </c>
      <c r="IZ108" s="234">
        <f t="shared" si="458"/>
        <v>0</v>
      </c>
      <c r="JA108" s="234">
        <f t="shared" si="388"/>
        <v>0</v>
      </c>
      <c r="JB108" s="234">
        <f t="shared" si="459"/>
        <v>0</v>
      </c>
      <c r="JC108" s="242">
        <f t="shared" si="460"/>
        <v>0</v>
      </c>
      <c r="JD108" s="198"/>
      <c r="JE108" s="234">
        <f t="shared" si="461"/>
        <v>96</v>
      </c>
      <c r="JF108" s="235" t="str">
        <f t="shared" si="389"/>
        <v/>
      </c>
      <c r="JG108" s="236" t="str">
        <f>IFERROR(+VLOOKUP(JF108,'Referencia Parámetros'!$A$2:$B$18,2),"")</f>
        <v/>
      </c>
      <c r="JH108" s="1"/>
      <c r="JI108" s="1"/>
      <c r="JJ108" s="136" t="str">
        <f t="shared" si="342"/>
        <v>Completar</v>
      </c>
      <c r="JK108" s="134"/>
      <c r="JL108" s="134"/>
      <c r="JM108" s="134"/>
      <c r="JN108" s="136" t="str">
        <f t="shared" si="343"/>
        <v>Completar</v>
      </c>
      <c r="JO108" s="137" t="str">
        <f t="shared" si="344"/>
        <v>Completar</v>
      </c>
      <c r="JP108" s="137" t="str">
        <f t="shared" si="345"/>
        <v>Completar</v>
      </c>
      <c r="JQ108" s="135"/>
      <c r="JR108" s="136" t="str">
        <f t="shared" si="346"/>
        <v>Completar</v>
      </c>
      <c r="JS108" s="237">
        <f t="shared" si="462"/>
        <v>0</v>
      </c>
      <c r="JT108" s="238">
        <f t="shared" si="463"/>
        <v>0</v>
      </c>
      <c r="JU108" s="239" t="str">
        <f>IFERROR(IF(JT108&gt;20*JG108,'Referencia Parámetros'!$D$20,IF(JT108&gt;10*JG108,'Referencia Parámetros'!$D$21,IF(JT108&gt;5*JG108,'Referencia Parámetros'!$D$22, IF(JT108&gt;1,'Referencia Parámetros'!$D$23,"NO APLICA")))),"")</f>
        <v/>
      </c>
      <c r="JV108" s="240" t="str">
        <f t="shared" si="390"/>
        <v/>
      </c>
      <c r="JW108" s="241">
        <f t="shared" si="391"/>
        <v>0</v>
      </c>
      <c r="JX108" s="234">
        <f t="shared" si="464"/>
        <v>0</v>
      </c>
      <c r="JY108" s="234">
        <f t="shared" si="392"/>
        <v>0</v>
      </c>
      <c r="JZ108" s="234">
        <f t="shared" si="465"/>
        <v>0</v>
      </c>
      <c r="KA108" s="242">
        <f t="shared" si="466"/>
        <v>0</v>
      </c>
      <c r="LN108" s="244">
        <v>2</v>
      </c>
    </row>
    <row r="109" spans="1:326" x14ac:dyDescent="0.25">
      <c r="A109" s="234">
        <f t="shared" si="393"/>
        <v>97</v>
      </c>
      <c r="B109" s="235" t="str">
        <f t="shared" si="394"/>
        <v/>
      </c>
      <c r="C109" s="236" t="str">
        <f>+IFERROR(VLOOKUP(B109,'Referencia Parámetros'!$A$2:$B$18,2),"")</f>
        <v/>
      </c>
      <c r="D109" s="1"/>
      <c r="E109" s="1"/>
      <c r="F109" s="136" t="str">
        <f>IFERROR(+VLOOKUP(D109,'Año 2'!JH$13:JJ$112,3,FALSE),"Completar")</f>
        <v>Completar</v>
      </c>
      <c r="G109" s="134"/>
      <c r="H109" s="134"/>
      <c r="I109" s="134"/>
      <c r="J109" s="136" t="str">
        <f>+IFERROR(VLOOKUP(D109,'Año 2'!JH$13:JR$112,7,0),"Completar")</f>
        <v>Completar</v>
      </c>
      <c r="K109" s="137" t="str">
        <f>IFERROR(VLOOKUP(D109,'Año 2'!JH$13:JR$112,8,FALSE),"Completar")</f>
        <v>Completar</v>
      </c>
      <c r="L109" s="137" t="str">
        <f>IFERROR(VLOOKUP(D109,'Año 2'!JH$13:JR$112,9,FALSE),"Completar")</f>
        <v>Completar</v>
      </c>
      <c r="M109" s="135"/>
      <c r="N109" s="136" t="str">
        <f>IFERROR(VLOOKUP(D109,'Año 2'!JH$13:JR$112,11,FALSE),"Completar")</f>
        <v>Completar</v>
      </c>
      <c r="O109" s="237">
        <f t="shared" si="395"/>
        <v>0</v>
      </c>
      <c r="P109" s="238">
        <f t="shared" si="396"/>
        <v>0</v>
      </c>
      <c r="Q109" s="239" t="str">
        <f>IFERROR(IF(P109&gt;20*C109,'Referencia Parámetros'!$D$20,IF(P109&gt;10*C109,'Referencia Parámetros'!$D$21,IF(P109&gt;5*C109,'Referencia Parámetros'!$D$22, IF(P109&gt;1,'Referencia Parámetros'!$D$23,"NO APLICA")))),"")</f>
        <v/>
      </c>
      <c r="R109" s="240" t="str">
        <f t="shared" si="347"/>
        <v/>
      </c>
      <c r="S109" s="241">
        <f t="shared" si="348"/>
        <v>0</v>
      </c>
      <c r="T109" s="234">
        <f t="shared" si="397"/>
        <v>0</v>
      </c>
      <c r="U109" s="234">
        <f t="shared" si="349"/>
        <v>0</v>
      </c>
      <c r="V109" s="234">
        <f t="shared" si="398"/>
        <v>0</v>
      </c>
      <c r="W109" s="242">
        <f t="shared" si="399"/>
        <v>0</v>
      </c>
      <c r="Y109" s="234">
        <f t="shared" si="400"/>
        <v>97</v>
      </c>
      <c r="Z109" s="235" t="str">
        <f t="shared" si="350"/>
        <v/>
      </c>
      <c r="AA109" s="236" t="str">
        <f>IFERROR(+VLOOKUP(Z109,'Referencia Parámetros'!$A$2:$B$18,2),"")</f>
        <v/>
      </c>
      <c r="AB109" s="1"/>
      <c r="AC109" s="1"/>
      <c r="AD109" s="136" t="str">
        <f t="shared" si="292"/>
        <v>Completar</v>
      </c>
      <c r="AE109" s="134"/>
      <c r="AF109" s="134"/>
      <c r="AG109" s="134"/>
      <c r="AH109" s="136" t="str">
        <f t="shared" si="293"/>
        <v>Completar</v>
      </c>
      <c r="AI109" s="137" t="str">
        <f t="shared" si="294"/>
        <v>Completar</v>
      </c>
      <c r="AJ109" s="137" t="str">
        <f t="shared" si="295"/>
        <v>Completar</v>
      </c>
      <c r="AK109" s="135"/>
      <c r="AL109" s="136" t="str">
        <f t="shared" si="296"/>
        <v>Completar</v>
      </c>
      <c r="AM109" s="237">
        <f t="shared" si="401"/>
        <v>0</v>
      </c>
      <c r="AN109" s="238">
        <f t="shared" si="402"/>
        <v>0</v>
      </c>
      <c r="AO109" s="239" t="str">
        <f>IFERROR(IF(AN109&gt;20*AA109,'Referencia Parámetros'!$D$20,IF(AN109&gt;10*AA109,'Referencia Parámetros'!$D$21,IF(AN109&gt;5*AA109,'Referencia Parámetros'!$D$22, IF(AN109&gt;1,'Referencia Parámetros'!$D$23,"NO APLICA")))),"")</f>
        <v/>
      </c>
      <c r="AP109" s="240" t="str">
        <f t="shared" si="351"/>
        <v/>
      </c>
      <c r="AQ109" s="241">
        <f t="shared" si="352"/>
        <v>0</v>
      </c>
      <c r="AR109" s="234">
        <f t="shared" si="403"/>
        <v>0</v>
      </c>
      <c r="AS109" s="234">
        <f t="shared" si="353"/>
        <v>0</v>
      </c>
      <c r="AT109" s="234">
        <f t="shared" si="404"/>
        <v>0</v>
      </c>
      <c r="AU109" s="242">
        <f t="shared" si="405"/>
        <v>0</v>
      </c>
      <c r="AW109" s="234">
        <f t="shared" si="406"/>
        <v>97</v>
      </c>
      <c r="AX109" s="235" t="str">
        <f t="shared" si="354"/>
        <v/>
      </c>
      <c r="AY109" s="236" t="str">
        <f>IFERROR(+VLOOKUP(AX109,'Referencia Parámetros'!$A$2:$B$18,2),"")</f>
        <v/>
      </c>
      <c r="AZ109" s="1"/>
      <c r="BA109" s="1"/>
      <c r="BB109" s="136" t="str">
        <f t="shared" si="297"/>
        <v>Completar</v>
      </c>
      <c r="BC109" s="134"/>
      <c r="BD109" s="134"/>
      <c r="BE109" s="134"/>
      <c r="BF109" s="136" t="str">
        <f t="shared" si="298"/>
        <v>Completar</v>
      </c>
      <c r="BG109" s="137" t="str">
        <f t="shared" si="299"/>
        <v>Completar</v>
      </c>
      <c r="BH109" s="137" t="str">
        <f t="shared" si="300"/>
        <v>Completar</v>
      </c>
      <c r="BI109" s="135"/>
      <c r="BJ109" s="136" t="str">
        <f t="shared" si="301"/>
        <v>Completar</v>
      </c>
      <c r="BK109" s="237">
        <f t="shared" si="407"/>
        <v>0</v>
      </c>
      <c r="BL109" s="238">
        <f t="shared" si="408"/>
        <v>0</v>
      </c>
      <c r="BM109" s="239" t="str">
        <f>IFERROR(IF(BL109&gt;20*AY109,'Referencia Parámetros'!$D$20,IF(BL109&gt;10*AY109,'Referencia Parámetros'!$D$21,IF(BL109&gt;5*AY109,'Referencia Parámetros'!$D$22, IF(BL109&gt;1,'Referencia Parámetros'!$D$23,"NO APLICA")))),"")</f>
        <v/>
      </c>
      <c r="BN109" s="240" t="str">
        <f t="shared" si="355"/>
        <v/>
      </c>
      <c r="BO109" s="241">
        <f t="shared" si="356"/>
        <v>0</v>
      </c>
      <c r="BP109" s="234">
        <f t="shared" si="409"/>
        <v>0</v>
      </c>
      <c r="BQ109" s="234">
        <f t="shared" si="357"/>
        <v>0</v>
      </c>
      <c r="BR109" s="234">
        <f t="shared" si="410"/>
        <v>0</v>
      </c>
      <c r="BS109" s="242">
        <f t="shared" si="411"/>
        <v>0</v>
      </c>
      <c r="BU109" s="234">
        <f t="shared" si="412"/>
        <v>97</v>
      </c>
      <c r="BV109" s="235" t="str">
        <f t="shared" si="358"/>
        <v/>
      </c>
      <c r="BW109" s="236" t="str">
        <f>IFERROR(+VLOOKUP(BV109,'Referencia Parámetros'!$A$2:$B$18,2),"")</f>
        <v/>
      </c>
      <c r="BX109" s="1"/>
      <c r="BY109" s="1"/>
      <c r="BZ109" s="136" t="str">
        <f t="shared" si="302"/>
        <v>Completar</v>
      </c>
      <c r="CA109" s="134"/>
      <c r="CB109" s="134"/>
      <c r="CC109" s="134"/>
      <c r="CD109" s="136" t="str">
        <f t="shared" si="303"/>
        <v>Completar</v>
      </c>
      <c r="CE109" s="137" t="str">
        <f t="shared" si="304"/>
        <v>Completar</v>
      </c>
      <c r="CF109" s="137" t="str">
        <f t="shared" si="305"/>
        <v>Completar</v>
      </c>
      <c r="CG109" s="135"/>
      <c r="CH109" s="136" t="str">
        <f t="shared" si="306"/>
        <v>Completar</v>
      </c>
      <c r="CI109" s="237">
        <f t="shared" si="413"/>
        <v>0</v>
      </c>
      <c r="CJ109" s="238">
        <f t="shared" si="414"/>
        <v>0</v>
      </c>
      <c r="CK109" s="239" t="str">
        <f>IFERROR(IF(CJ109&gt;20*BW109,'Referencia Parámetros'!$D$20,IF(CJ109&gt;10*BW109,'Referencia Parámetros'!$D$21,IF(CJ109&gt;5*BW109,'Referencia Parámetros'!$D$22, IF(CJ109&gt;1,'Referencia Parámetros'!$D$23,"NO APLICA")))),"")</f>
        <v/>
      </c>
      <c r="CL109" s="240" t="str">
        <f t="shared" si="359"/>
        <v/>
      </c>
      <c r="CM109" s="241">
        <f t="shared" si="360"/>
        <v>0</v>
      </c>
      <c r="CN109" s="234">
        <f t="shared" si="415"/>
        <v>0</v>
      </c>
      <c r="CO109" s="234">
        <f t="shared" si="361"/>
        <v>0</v>
      </c>
      <c r="CP109" s="234">
        <f t="shared" si="416"/>
        <v>0</v>
      </c>
      <c r="CQ109" s="242">
        <f t="shared" si="417"/>
        <v>0</v>
      </c>
      <c r="CS109" s="234">
        <f t="shared" si="418"/>
        <v>97</v>
      </c>
      <c r="CT109" s="235" t="str">
        <f t="shared" si="362"/>
        <v/>
      </c>
      <c r="CU109" s="236" t="str">
        <f>IFERROR(+VLOOKUP(CT109,'Referencia Parámetros'!$A$2:$B$18,2),"")</f>
        <v/>
      </c>
      <c r="CV109" s="1"/>
      <c r="CW109" s="1"/>
      <c r="CX109" s="136" t="str">
        <f t="shared" si="307"/>
        <v>Completar</v>
      </c>
      <c r="CY109" s="134"/>
      <c r="CZ109" s="134"/>
      <c r="DA109" s="134"/>
      <c r="DB109" s="136" t="str">
        <f t="shared" si="308"/>
        <v>Completar</v>
      </c>
      <c r="DC109" s="137" t="str">
        <f t="shared" si="309"/>
        <v>Completar</v>
      </c>
      <c r="DD109" s="137" t="str">
        <f t="shared" si="310"/>
        <v>Completar</v>
      </c>
      <c r="DE109" s="135"/>
      <c r="DF109" s="136" t="str">
        <f t="shared" si="311"/>
        <v>Completar</v>
      </c>
      <c r="DG109" s="237">
        <f t="shared" si="419"/>
        <v>0</v>
      </c>
      <c r="DH109" s="238">
        <f t="shared" si="420"/>
        <v>0</v>
      </c>
      <c r="DI109" s="239" t="str">
        <f>IFERROR(IF(DH109&gt;20*CU109,'Referencia Parámetros'!$D$20,IF(DH109&gt;10*CU109,'Referencia Parámetros'!$D$21,IF(DH109&gt;5*CU109,'Referencia Parámetros'!$D$22, IF(DH109&gt;1,'Referencia Parámetros'!$D$23,"NO APLICA")))),"")</f>
        <v/>
      </c>
      <c r="DJ109" s="240" t="str">
        <f t="shared" si="363"/>
        <v/>
      </c>
      <c r="DK109" s="241">
        <f t="shared" si="364"/>
        <v>0</v>
      </c>
      <c r="DL109" s="234">
        <f t="shared" si="421"/>
        <v>0</v>
      </c>
      <c r="DM109" s="234">
        <f t="shared" si="365"/>
        <v>0</v>
      </c>
      <c r="DN109" s="234">
        <f t="shared" si="422"/>
        <v>0</v>
      </c>
      <c r="DO109" s="242">
        <f t="shared" si="423"/>
        <v>0</v>
      </c>
      <c r="DQ109" s="234">
        <f t="shared" si="424"/>
        <v>97</v>
      </c>
      <c r="DR109" s="235" t="str">
        <f t="shared" si="366"/>
        <v/>
      </c>
      <c r="DS109" s="236" t="str">
        <f>IFERROR(+VLOOKUP(DR109,'Referencia Parámetros'!$A$2:$B$18,2),"")</f>
        <v/>
      </c>
      <c r="DT109" s="1"/>
      <c r="DU109" s="1"/>
      <c r="DV109" s="136" t="str">
        <f t="shared" si="312"/>
        <v>Completar</v>
      </c>
      <c r="DW109" s="134"/>
      <c r="DX109" s="134"/>
      <c r="DY109" s="134"/>
      <c r="DZ109" s="136" t="str">
        <f t="shared" si="313"/>
        <v>Completar</v>
      </c>
      <c r="EA109" s="137" t="str">
        <f t="shared" si="314"/>
        <v>Completar</v>
      </c>
      <c r="EB109" s="137" t="str">
        <f t="shared" si="315"/>
        <v>Completar</v>
      </c>
      <c r="EC109" s="135"/>
      <c r="ED109" s="136" t="str">
        <f t="shared" si="316"/>
        <v>Completar</v>
      </c>
      <c r="EE109" s="237">
        <f t="shared" si="425"/>
        <v>0</v>
      </c>
      <c r="EF109" s="238">
        <f t="shared" si="426"/>
        <v>0</v>
      </c>
      <c r="EG109" s="239" t="str">
        <f>IFERROR(IF(EF109&gt;20*DS109,'Referencia Parámetros'!$D$20,IF(EF109&gt;10*DS109,'Referencia Parámetros'!$D$21,IF(EF109&gt;5*DS109,'Referencia Parámetros'!$D$22, IF(EF109&gt;1,'Referencia Parámetros'!$D$23,"NO APLICA")))),"")</f>
        <v/>
      </c>
      <c r="EH109" s="240" t="str">
        <f t="shared" si="367"/>
        <v/>
      </c>
      <c r="EI109" s="241">
        <f t="shared" si="368"/>
        <v>0</v>
      </c>
      <c r="EJ109" s="234">
        <f t="shared" si="427"/>
        <v>0</v>
      </c>
      <c r="EK109" s="234">
        <f t="shared" si="369"/>
        <v>0</v>
      </c>
      <c r="EL109" s="234">
        <f t="shared" si="428"/>
        <v>0</v>
      </c>
      <c r="EM109" s="242">
        <f t="shared" si="429"/>
        <v>0</v>
      </c>
      <c r="EO109" s="234">
        <f t="shared" si="430"/>
        <v>97</v>
      </c>
      <c r="EP109" s="235" t="str">
        <f t="shared" si="370"/>
        <v/>
      </c>
      <c r="EQ109" s="236" t="str">
        <f>IFERROR(+VLOOKUP(EP109,'Referencia Parámetros'!$A$2:$B$18,2),"")</f>
        <v/>
      </c>
      <c r="ER109" s="1"/>
      <c r="ES109" s="1"/>
      <c r="ET109" s="136" t="str">
        <f t="shared" si="317"/>
        <v>Completar</v>
      </c>
      <c r="EU109" s="134"/>
      <c r="EV109" s="134"/>
      <c r="EW109" s="134"/>
      <c r="EX109" s="136" t="str">
        <f t="shared" si="318"/>
        <v>Completar</v>
      </c>
      <c r="EY109" s="137" t="str">
        <f t="shared" si="319"/>
        <v>Completar</v>
      </c>
      <c r="EZ109" s="137" t="str">
        <f t="shared" si="320"/>
        <v>Completar</v>
      </c>
      <c r="FA109" s="135"/>
      <c r="FB109" s="136" t="str">
        <f t="shared" si="321"/>
        <v>Completar</v>
      </c>
      <c r="FC109" s="237">
        <f t="shared" si="431"/>
        <v>0</v>
      </c>
      <c r="FD109" s="238">
        <f t="shared" si="432"/>
        <v>0</v>
      </c>
      <c r="FE109" s="239" t="str">
        <f>IFERROR(IF(FD109&gt;20*EQ109,'Referencia Parámetros'!$D$20,IF(FD109&gt;10*EQ109,'Referencia Parámetros'!$D$21,IF(FD109&gt;5*EQ109,'Referencia Parámetros'!$D$22, IF(FD109&gt;1,'Referencia Parámetros'!$D$23,"NO APLICA")))),"")</f>
        <v/>
      </c>
      <c r="FF109" s="240" t="str">
        <f t="shared" si="371"/>
        <v/>
      </c>
      <c r="FG109" s="241">
        <f t="shared" si="372"/>
        <v>0</v>
      </c>
      <c r="FH109" s="234">
        <f t="shared" si="433"/>
        <v>0</v>
      </c>
      <c r="FI109" s="234">
        <f t="shared" si="373"/>
        <v>0</v>
      </c>
      <c r="FJ109" s="234">
        <f t="shared" si="434"/>
        <v>0</v>
      </c>
      <c r="FK109" s="242">
        <f t="shared" si="435"/>
        <v>0</v>
      </c>
      <c r="FM109" s="234">
        <f t="shared" si="436"/>
        <v>97</v>
      </c>
      <c r="FN109" s="235" t="str">
        <f t="shared" si="374"/>
        <v/>
      </c>
      <c r="FO109" s="236" t="str">
        <f>IFERROR(+VLOOKUP(FN109,'Referencia Parámetros'!$A$2:$B$18,2),"")</f>
        <v/>
      </c>
      <c r="FP109" s="1"/>
      <c r="FQ109" s="1"/>
      <c r="FR109" s="136" t="str">
        <f t="shared" si="322"/>
        <v>Completar</v>
      </c>
      <c r="FS109" s="134"/>
      <c r="FT109" s="134"/>
      <c r="FU109" s="134"/>
      <c r="FV109" s="136" t="str">
        <f t="shared" si="323"/>
        <v>Completar</v>
      </c>
      <c r="FW109" s="137" t="str">
        <f t="shared" si="324"/>
        <v>Completar</v>
      </c>
      <c r="FX109" s="137" t="str">
        <f t="shared" si="325"/>
        <v>Completar</v>
      </c>
      <c r="FY109" s="135"/>
      <c r="FZ109" s="136" t="str">
        <f t="shared" si="326"/>
        <v>Completar</v>
      </c>
      <c r="GA109" s="237">
        <f t="shared" si="437"/>
        <v>0</v>
      </c>
      <c r="GB109" s="238">
        <f t="shared" si="438"/>
        <v>0</v>
      </c>
      <c r="GC109" s="239" t="e">
        <f>IF(GB109&gt;20*FO109,'Referencia Parámetros'!$D$20,IF(GB109&gt;10*FO109,'Referencia Parámetros'!$D$21,IF(GB109&gt;5*FO109,'Referencia Parámetros'!$D$22, IF(GB109&gt;1,'Referencia Parámetros'!$D$23,"NO APLICA"))))</f>
        <v>#VALUE!</v>
      </c>
      <c r="GD109" s="240" t="e">
        <f t="shared" si="439"/>
        <v>#VALUE!</v>
      </c>
      <c r="GE109" s="241">
        <f t="shared" si="375"/>
        <v>0</v>
      </c>
      <c r="GF109" s="234">
        <f t="shared" si="440"/>
        <v>0</v>
      </c>
      <c r="GG109" s="234">
        <f t="shared" si="376"/>
        <v>0</v>
      </c>
      <c r="GH109" s="234">
        <f t="shared" si="441"/>
        <v>0</v>
      </c>
      <c r="GI109" s="242">
        <f t="shared" si="442"/>
        <v>0</v>
      </c>
      <c r="GK109" s="234">
        <f t="shared" si="443"/>
        <v>97</v>
      </c>
      <c r="GL109" s="235" t="str">
        <f t="shared" si="377"/>
        <v/>
      </c>
      <c r="GM109" s="236" t="str">
        <f>IFERROR(+VLOOKUP(GL109,'Referencia Parámetros'!$A$2:$B$18,2),"")</f>
        <v/>
      </c>
      <c r="GN109" s="1"/>
      <c r="GO109" s="1"/>
      <c r="GP109" s="136" t="str">
        <f t="shared" si="327"/>
        <v>Completar</v>
      </c>
      <c r="GQ109" s="134"/>
      <c r="GR109" s="134"/>
      <c r="GS109" s="134"/>
      <c r="GT109" s="136" t="str">
        <f t="shared" si="328"/>
        <v>Completar</v>
      </c>
      <c r="GU109" s="137" t="str">
        <f t="shared" si="329"/>
        <v>Completar</v>
      </c>
      <c r="GV109" s="137" t="str">
        <f t="shared" si="330"/>
        <v>Completar</v>
      </c>
      <c r="GW109" s="135"/>
      <c r="GX109" s="136" t="str">
        <f t="shared" si="331"/>
        <v>Completar</v>
      </c>
      <c r="GY109" s="237">
        <f t="shared" si="444"/>
        <v>0</v>
      </c>
      <c r="GZ109" s="238">
        <f t="shared" si="445"/>
        <v>0</v>
      </c>
      <c r="HA109" s="239" t="str">
        <f>IFERROR(IF(GZ109&gt;20*GM109,'Referencia Parámetros'!$D$20,IF(GZ109&gt;10*GM109,'Referencia Parámetros'!$D$21,IF(GZ109&gt;5*GM109,'Referencia Parámetros'!$D$22, IF(GZ109&gt;1,'Referencia Parámetros'!$D$23,"NO APLICA")))),"")</f>
        <v/>
      </c>
      <c r="HB109" s="240" t="str">
        <f t="shared" si="378"/>
        <v/>
      </c>
      <c r="HC109" s="241">
        <f t="shared" si="379"/>
        <v>0</v>
      </c>
      <c r="HD109" s="234">
        <f t="shared" si="446"/>
        <v>0</v>
      </c>
      <c r="HE109" s="234">
        <f t="shared" si="380"/>
        <v>0</v>
      </c>
      <c r="HF109" s="234">
        <f t="shared" si="447"/>
        <v>0</v>
      </c>
      <c r="HG109" s="242">
        <f t="shared" si="448"/>
        <v>0</v>
      </c>
      <c r="HI109" s="234">
        <f t="shared" si="449"/>
        <v>97</v>
      </c>
      <c r="HJ109" s="235" t="str">
        <f t="shared" si="381"/>
        <v/>
      </c>
      <c r="HK109" s="236" t="str">
        <f>IFERROR(+VLOOKUP(HJ109,'Referencia Parámetros'!$A$2:$B$18,2),"")</f>
        <v/>
      </c>
      <c r="HL109" s="1"/>
      <c r="HM109" s="1"/>
      <c r="HN109" s="136" t="str">
        <f t="shared" si="332"/>
        <v>Completar</v>
      </c>
      <c r="HO109" s="134"/>
      <c r="HP109" s="134"/>
      <c r="HQ109" s="134"/>
      <c r="HR109" s="136" t="str">
        <f t="shared" si="333"/>
        <v>Completar</v>
      </c>
      <c r="HS109" s="137" t="str">
        <f t="shared" si="334"/>
        <v>Completar</v>
      </c>
      <c r="HT109" s="137" t="str">
        <f t="shared" si="335"/>
        <v>Completar</v>
      </c>
      <c r="HU109" s="135"/>
      <c r="HV109" s="136" t="str">
        <f t="shared" si="336"/>
        <v>Completar</v>
      </c>
      <c r="HW109" s="237">
        <f t="shared" si="450"/>
        <v>0</v>
      </c>
      <c r="HX109" s="238">
        <f t="shared" si="451"/>
        <v>0</v>
      </c>
      <c r="HY109" s="239" t="str">
        <f>IFERROR(IF(HX109&gt;20*HK109,'Referencia Parámetros'!$D$20,IF(HX109&gt;10*HK109,'Referencia Parámetros'!$D$21,IF(HX109&gt;5*HK109,'Referencia Parámetros'!$D$22, IF(HX109&gt;1,'Referencia Parámetros'!$D$23,"NO APLICA")))),"")</f>
        <v/>
      </c>
      <c r="HZ109" s="240" t="str">
        <f t="shared" si="382"/>
        <v/>
      </c>
      <c r="IA109" s="241">
        <f t="shared" si="383"/>
        <v>0</v>
      </c>
      <c r="IB109" s="234">
        <f t="shared" si="452"/>
        <v>0</v>
      </c>
      <c r="IC109" s="234">
        <f t="shared" si="384"/>
        <v>0</v>
      </c>
      <c r="ID109" s="234">
        <f t="shared" si="453"/>
        <v>0</v>
      </c>
      <c r="IE109" s="242">
        <f t="shared" si="454"/>
        <v>0</v>
      </c>
      <c r="IG109" s="234">
        <f t="shared" si="455"/>
        <v>97</v>
      </c>
      <c r="IH109" s="235" t="str">
        <f t="shared" si="385"/>
        <v/>
      </c>
      <c r="II109" s="236" t="str">
        <f>IFERROR(+VLOOKUP(IH109,'Referencia Parámetros'!$A$2:$B$18,2),"")</f>
        <v/>
      </c>
      <c r="IJ109" s="1"/>
      <c r="IK109" s="1"/>
      <c r="IL109" s="136" t="str">
        <f t="shared" si="337"/>
        <v>Completar</v>
      </c>
      <c r="IM109" s="134"/>
      <c r="IN109" s="134"/>
      <c r="IO109" s="134"/>
      <c r="IP109" s="136" t="str">
        <f t="shared" si="338"/>
        <v>Completar</v>
      </c>
      <c r="IQ109" s="137" t="str">
        <f t="shared" si="339"/>
        <v>Completar</v>
      </c>
      <c r="IR109" s="137" t="str">
        <f t="shared" si="340"/>
        <v>Completar</v>
      </c>
      <c r="IS109" s="135"/>
      <c r="IT109" s="136" t="str">
        <f t="shared" si="341"/>
        <v>Completar</v>
      </c>
      <c r="IU109" s="237">
        <f t="shared" si="456"/>
        <v>0</v>
      </c>
      <c r="IV109" s="238">
        <f t="shared" si="457"/>
        <v>0</v>
      </c>
      <c r="IW109" s="239" t="str">
        <f>IFERROR(IF(IV109&gt;20*II109,'Referencia Parámetros'!$D$20,IF(IV109&gt;10*II109,'Referencia Parámetros'!$D$21,IF(IV109&gt;5*II109,'Referencia Parámetros'!$D$22, IF(IV109&gt;1,'Referencia Parámetros'!$D$23,"NO APLICA")))),"")</f>
        <v/>
      </c>
      <c r="IX109" s="240" t="str">
        <f t="shared" si="386"/>
        <v/>
      </c>
      <c r="IY109" s="241">
        <f t="shared" si="387"/>
        <v>0</v>
      </c>
      <c r="IZ109" s="234">
        <f t="shared" si="458"/>
        <v>0</v>
      </c>
      <c r="JA109" s="234">
        <f t="shared" si="388"/>
        <v>0</v>
      </c>
      <c r="JB109" s="234">
        <f t="shared" si="459"/>
        <v>0</v>
      </c>
      <c r="JC109" s="242">
        <f t="shared" si="460"/>
        <v>0</v>
      </c>
      <c r="JD109" s="198"/>
      <c r="JE109" s="234">
        <f t="shared" si="461"/>
        <v>97</v>
      </c>
      <c r="JF109" s="235" t="str">
        <f t="shared" si="389"/>
        <v/>
      </c>
      <c r="JG109" s="236" t="str">
        <f>IFERROR(+VLOOKUP(JF109,'Referencia Parámetros'!$A$2:$B$18,2),"")</f>
        <v/>
      </c>
      <c r="JH109" s="1"/>
      <c r="JI109" s="1"/>
      <c r="JJ109" s="136" t="str">
        <f t="shared" si="342"/>
        <v>Completar</v>
      </c>
      <c r="JK109" s="134"/>
      <c r="JL109" s="134"/>
      <c r="JM109" s="134"/>
      <c r="JN109" s="136" t="str">
        <f t="shared" si="343"/>
        <v>Completar</v>
      </c>
      <c r="JO109" s="137" t="str">
        <f t="shared" si="344"/>
        <v>Completar</v>
      </c>
      <c r="JP109" s="137" t="str">
        <f t="shared" si="345"/>
        <v>Completar</v>
      </c>
      <c r="JQ109" s="135"/>
      <c r="JR109" s="136" t="str">
        <f t="shared" si="346"/>
        <v>Completar</v>
      </c>
      <c r="JS109" s="237">
        <f t="shared" si="462"/>
        <v>0</v>
      </c>
      <c r="JT109" s="238">
        <f t="shared" si="463"/>
        <v>0</v>
      </c>
      <c r="JU109" s="239" t="str">
        <f>IFERROR(IF(JT109&gt;20*JG109,'Referencia Parámetros'!$D$20,IF(JT109&gt;10*JG109,'Referencia Parámetros'!$D$21,IF(JT109&gt;5*JG109,'Referencia Parámetros'!$D$22, IF(JT109&gt;1,'Referencia Parámetros'!$D$23,"NO APLICA")))),"")</f>
        <v/>
      </c>
      <c r="JV109" s="240" t="str">
        <f t="shared" si="390"/>
        <v/>
      </c>
      <c r="JW109" s="241">
        <f t="shared" si="391"/>
        <v>0</v>
      </c>
      <c r="JX109" s="234">
        <f t="shared" si="464"/>
        <v>0</v>
      </c>
      <c r="JY109" s="234">
        <f t="shared" si="392"/>
        <v>0</v>
      </c>
      <c r="JZ109" s="234">
        <f t="shared" si="465"/>
        <v>0</v>
      </c>
      <c r="KA109" s="242">
        <f t="shared" si="466"/>
        <v>0</v>
      </c>
      <c r="LN109" s="244">
        <v>2</v>
      </c>
    </row>
    <row r="110" spans="1:326" x14ac:dyDescent="0.25">
      <c r="A110" s="234">
        <f t="shared" si="393"/>
        <v>98</v>
      </c>
      <c r="B110" s="235" t="str">
        <f t="shared" si="394"/>
        <v/>
      </c>
      <c r="C110" s="236" t="str">
        <f>+IFERROR(VLOOKUP(B110,'Referencia Parámetros'!$A$2:$B$18,2),"")</f>
        <v/>
      </c>
      <c r="D110" s="1"/>
      <c r="E110" s="1"/>
      <c r="F110" s="136" t="str">
        <f>IFERROR(+VLOOKUP(D110,'Año 2'!JH$13:JJ$112,3,FALSE),"Completar")</f>
        <v>Completar</v>
      </c>
      <c r="G110" s="134"/>
      <c r="H110" s="134"/>
      <c r="I110" s="134"/>
      <c r="J110" s="136" t="str">
        <f>+IFERROR(VLOOKUP(D110,'Año 2'!JH$13:JR$112,7,0),"Completar")</f>
        <v>Completar</v>
      </c>
      <c r="K110" s="137" t="str">
        <f>IFERROR(VLOOKUP(D110,'Año 2'!JH$13:JR$112,8,FALSE),"Completar")</f>
        <v>Completar</v>
      </c>
      <c r="L110" s="137" t="str">
        <f>IFERROR(VLOOKUP(D110,'Año 2'!JH$13:JR$112,9,FALSE),"Completar")</f>
        <v>Completar</v>
      </c>
      <c r="M110" s="135"/>
      <c r="N110" s="136" t="str">
        <f>IFERROR(VLOOKUP(D110,'Año 2'!JH$13:JR$112,11,FALSE),"Completar")</f>
        <v>Completar</v>
      </c>
      <c r="O110" s="237">
        <f t="shared" si="395"/>
        <v>0</v>
      </c>
      <c r="P110" s="238">
        <f t="shared" si="396"/>
        <v>0</v>
      </c>
      <c r="Q110" s="239" t="str">
        <f>IFERROR(IF(P110&gt;20*C110,'Referencia Parámetros'!$D$20,IF(P110&gt;10*C110,'Referencia Parámetros'!$D$21,IF(P110&gt;5*C110,'Referencia Parámetros'!$D$22, IF(P110&gt;1,'Referencia Parámetros'!$D$23,"NO APLICA")))),"")</f>
        <v/>
      </c>
      <c r="R110" s="240" t="str">
        <f t="shared" si="347"/>
        <v/>
      </c>
      <c r="S110" s="241">
        <f t="shared" si="348"/>
        <v>0</v>
      </c>
      <c r="T110" s="234">
        <f t="shared" si="397"/>
        <v>0</v>
      </c>
      <c r="U110" s="234">
        <f t="shared" si="349"/>
        <v>0</v>
      </c>
      <c r="V110" s="234">
        <f t="shared" si="398"/>
        <v>0</v>
      </c>
      <c r="W110" s="242">
        <f t="shared" si="399"/>
        <v>0</v>
      </c>
      <c r="Y110" s="234">
        <f t="shared" si="400"/>
        <v>98</v>
      </c>
      <c r="Z110" s="235" t="str">
        <f t="shared" si="350"/>
        <v/>
      </c>
      <c r="AA110" s="236" t="str">
        <f>IFERROR(+VLOOKUP(Z110,'Referencia Parámetros'!$A$2:$B$18,2),"")</f>
        <v/>
      </c>
      <c r="AB110" s="1"/>
      <c r="AC110" s="1"/>
      <c r="AD110" s="136" t="str">
        <f t="shared" si="292"/>
        <v>Completar</v>
      </c>
      <c r="AE110" s="134"/>
      <c r="AF110" s="134"/>
      <c r="AG110" s="134"/>
      <c r="AH110" s="136" t="str">
        <f t="shared" si="293"/>
        <v>Completar</v>
      </c>
      <c r="AI110" s="137" t="str">
        <f t="shared" si="294"/>
        <v>Completar</v>
      </c>
      <c r="AJ110" s="137" t="str">
        <f t="shared" si="295"/>
        <v>Completar</v>
      </c>
      <c r="AK110" s="135"/>
      <c r="AL110" s="136" t="str">
        <f t="shared" si="296"/>
        <v>Completar</v>
      </c>
      <c r="AM110" s="237">
        <f t="shared" si="401"/>
        <v>0</v>
      </c>
      <c r="AN110" s="238">
        <f t="shared" si="402"/>
        <v>0</v>
      </c>
      <c r="AO110" s="239" t="str">
        <f>IFERROR(IF(AN110&gt;20*AA110,'Referencia Parámetros'!$D$20,IF(AN110&gt;10*AA110,'Referencia Parámetros'!$D$21,IF(AN110&gt;5*AA110,'Referencia Parámetros'!$D$22, IF(AN110&gt;1,'Referencia Parámetros'!$D$23,"NO APLICA")))),"")</f>
        <v/>
      </c>
      <c r="AP110" s="240" t="str">
        <f t="shared" si="351"/>
        <v/>
      </c>
      <c r="AQ110" s="241">
        <f t="shared" si="352"/>
        <v>0</v>
      </c>
      <c r="AR110" s="234">
        <f t="shared" si="403"/>
        <v>0</v>
      </c>
      <c r="AS110" s="234">
        <f t="shared" si="353"/>
        <v>0</v>
      </c>
      <c r="AT110" s="234">
        <f t="shared" si="404"/>
        <v>0</v>
      </c>
      <c r="AU110" s="242">
        <f t="shared" si="405"/>
        <v>0</v>
      </c>
      <c r="AW110" s="234">
        <f t="shared" si="406"/>
        <v>98</v>
      </c>
      <c r="AX110" s="235" t="str">
        <f t="shared" si="354"/>
        <v/>
      </c>
      <c r="AY110" s="236" t="str">
        <f>IFERROR(+VLOOKUP(AX110,'Referencia Parámetros'!$A$2:$B$18,2),"")</f>
        <v/>
      </c>
      <c r="AZ110" s="1"/>
      <c r="BA110" s="1"/>
      <c r="BB110" s="136" t="str">
        <f t="shared" si="297"/>
        <v>Completar</v>
      </c>
      <c r="BC110" s="134"/>
      <c r="BD110" s="134"/>
      <c r="BE110" s="134"/>
      <c r="BF110" s="136" t="str">
        <f t="shared" si="298"/>
        <v>Completar</v>
      </c>
      <c r="BG110" s="137" t="str">
        <f t="shared" si="299"/>
        <v>Completar</v>
      </c>
      <c r="BH110" s="137" t="str">
        <f t="shared" si="300"/>
        <v>Completar</v>
      </c>
      <c r="BI110" s="135"/>
      <c r="BJ110" s="136" t="str">
        <f t="shared" si="301"/>
        <v>Completar</v>
      </c>
      <c r="BK110" s="237">
        <f t="shared" si="407"/>
        <v>0</v>
      </c>
      <c r="BL110" s="238">
        <f t="shared" si="408"/>
        <v>0</v>
      </c>
      <c r="BM110" s="239" t="str">
        <f>IFERROR(IF(BL110&gt;20*AY110,'Referencia Parámetros'!$D$20,IF(BL110&gt;10*AY110,'Referencia Parámetros'!$D$21,IF(BL110&gt;5*AY110,'Referencia Parámetros'!$D$22, IF(BL110&gt;1,'Referencia Parámetros'!$D$23,"NO APLICA")))),"")</f>
        <v/>
      </c>
      <c r="BN110" s="240" t="str">
        <f t="shared" si="355"/>
        <v/>
      </c>
      <c r="BO110" s="241">
        <f t="shared" si="356"/>
        <v>0</v>
      </c>
      <c r="BP110" s="234">
        <f t="shared" si="409"/>
        <v>0</v>
      </c>
      <c r="BQ110" s="234">
        <f t="shared" si="357"/>
        <v>0</v>
      </c>
      <c r="BR110" s="234">
        <f t="shared" si="410"/>
        <v>0</v>
      </c>
      <c r="BS110" s="242">
        <f t="shared" si="411"/>
        <v>0</v>
      </c>
      <c r="BU110" s="234">
        <f t="shared" si="412"/>
        <v>98</v>
      </c>
      <c r="BV110" s="235" t="str">
        <f t="shared" si="358"/>
        <v/>
      </c>
      <c r="BW110" s="236" t="str">
        <f>IFERROR(+VLOOKUP(BV110,'Referencia Parámetros'!$A$2:$B$18,2),"")</f>
        <v/>
      </c>
      <c r="BX110" s="1"/>
      <c r="BY110" s="1"/>
      <c r="BZ110" s="136" t="str">
        <f t="shared" si="302"/>
        <v>Completar</v>
      </c>
      <c r="CA110" s="134"/>
      <c r="CB110" s="134"/>
      <c r="CC110" s="134"/>
      <c r="CD110" s="136" t="str">
        <f t="shared" si="303"/>
        <v>Completar</v>
      </c>
      <c r="CE110" s="137" t="str">
        <f t="shared" si="304"/>
        <v>Completar</v>
      </c>
      <c r="CF110" s="137" t="str">
        <f t="shared" si="305"/>
        <v>Completar</v>
      </c>
      <c r="CG110" s="135"/>
      <c r="CH110" s="136" t="str">
        <f t="shared" si="306"/>
        <v>Completar</v>
      </c>
      <c r="CI110" s="237">
        <f t="shared" si="413"/>
        <v>0</v>
      </c>
      <c r="CJ110" s="238">
        <f t="shared" si="414"/>
        <v>0</v>
      </c>
      <c r="CK110" s="239" t="str">
        <f>IFERROR(IF(CJ110&gt;20*BW110,'Referencia Parámetros'!$D$20,IF(CJ110&gt;10*BW110,'Referencia Parámetros'!$D$21,IF(CJ110&gt;5*BW110,'Referencia Parámetros'!$D$22, IF(CJ110&gt;1,'Referencia Parámetros'!$D$23,"NO APLICA")))),"")</f>
        <v/>
      </c>
      <c r="CL110" s="240" t="str">
        <f t="shared" si="359"/>
        <v/>
      </c>
      <c r="CM110" s="241">
        <f t="shared" si="360"/>
        <v>0</v>
      </c>
      <c r="CN110" s="234">
        <f t="shared" si="415"/>
        <v>0</v>
      </c>
      <c r="CO110" s="234">
        <f t="shared" si="361"/>
        <v>0</v>
      </c>
      <c r="CP110" s="234">
        <f t="shared" si="416"/>
        <v>0</v>
      </c>
      <c r="CQ110" s="242">
        <f t="shared" si="417"/>
        <v>0</v>
      </c>
      <c r="CS110" s="234">
        <f t="shared" si="418"/>
        <v>98</v>
      </c>
      <c r="CT110" s="235" t="str">
        <f t="shared" si="362"/>
        <v/>
      </c>
      <c r="CU110" s="236" t="str">
        <f>IFERROR(+VLOOKUP(CT110,'Referencia Parámetros'!$A$2:$B$18,2),"")</f>
        <v/>
      </c>
      <c r="CV110" s="1"/>
      <c r="CW110" s="1"/>
      <c r="CX110" s="136" t="str">
        <f t="shared" si="307"/>
        <v>Completar</v>
      </c>
      <c r="CY110" s="134"/>
      <c r="CZ110" s="134"/>
      <c r="DA110" s="134"/>
      <c r="DB110" s="136" t="str">
        <f t="shared" si="308"/>
        <v>Completar</v>
      </c>
      <c r="DC110" s="137" t="str">
        <f t="shared" si="309"/>
        <v>Completar</v>
      </c>
      <c r="DD110" s="137" t="str">
        <f t="shared" si="310"/>
        <v>Completar</v>
      </c>
      <c r="DE110" s="135"/>
      <c r="DF110" s="136" t="str">
        <f t="shared" si="311"/>
        <v>Completar</v>
      </c>
      <c r="DG110" s="237">
        <f t="shared" si="419"/>
        <v>0</v>
      </c>
      <c r="DH110" s="238">
        <f t="shared" si="420"/>
        <v>0</v>
      </c>
      <c r="DI110" s="239" t="str">
        <f>IFERROR(IF(DH110&gt;20*CU110,'Referencia Parámetros'!$D$20,IF(DH110&gt;10*CU110,'Referencia Parámetros'!$D$21,IF(DH110&gt;5*CU110,'Referencia Parámetros'!$D$22, IF(DH110&gt;1,'Referencia Parámetros'!$D$23,"NO APLICA")))),"")</f>
        <v/>
      </c>
      <c r="DJ110" s="240" t="str">
        <f t="shared" si="363"/>
        <v/>
      </c>
      <c r="DK110" s="241">
        <f t="shared" si="364"/>
        <v>0</v>
      </c>
      <c r="DL110" s="234">
        <f t="shared" si="421"/>
        <v>0</v>
      </c>
      <c r="DM110" s="234">
        <f t="shared" si="365"/>
        <v>0</v>
      </c>
      <c r="DN110" s="234">
        <f t="shared" si="422"/>
        <v>0</v>
      </c>
      <c r="DO110" s="242">
        <f t="shared" si="423"/>
        <v>0</v>
      </c>
      <c r="DQ110" s="234">
        <f t="shared" si="424"/>
        <v>98</v>
      </c>
      <c r="DR110" s="235" t="str">
        <f t="shared" si="366"/>
        <v/>
      </c>
      <c r="DS110" s="236" t="str">
        <f>IFERROR(+VLOOKUP(DR110,'Referencia Parámetros'!$A$2:$B$18,2),"")</f>
        <v/>
      </c>
      <c r="DT110" s="1"/>
      <c r="DU110" s="1"/>
      <c r="DV110" s="136" t="str">
        <f t="shared" si="312"/>
        <v>Completar</v>
      </c>
      <c r="DW110" s="134"/>
      <c r="DX110" s="134"/>
      <c r="DY110" s="134"/>
      <c r="DZ110" s="136" t="str">
        <f t="shared" si="313"/>
        <v>Completar</v>
      </c>
      <c r="EA110" s="137" t="str">
        <f t="shared" si="314"/>
        <v>Completar</v>
      </c>
      <c r="EB110" s="137" t="str">
        <f t="shared" si="315"/>
        <v>Completar</v>
      </c>
      <c r="EC110" s="135"/>
      <c r="ED110" s="136" t="str">
        <f t="shared" si="316"/>
        <v>Completar</v>
      </c>
      <c r="EE110" s="237">
        <f t="shared" si="425"/>
        <v>0</v>
      </c>
      <c r="EF110" s="238">
        <f t="shared" si="426"/>
        <v>0</v>
      </c>
      <c r="EG110" s="239" t="str">
        <f>IFERROR(IF(EF110&gt;20*DS110,'Referencia Parámetros'!$D$20,IF(EF110&gt;10*DS110,'Referencia Parámetros'!$D$21,IF(EF110&gt;5*DS110,'Referencia Parámetros'!$D$22, IF(EF110&gt;1,'Referencia Parámetros'!$D$23,"NO APLICA")))),"")</f>
        <v/>
      </c>
      <c r="EH110" s="240" t="str">
        <f t="shared" si="367"/>
        <v/>
      </c>
      <c r="EI110" s="241">
        <f t="shared" si="368"/>
        <v>0</v>
      </c>
      <c r="EJ110" s="234">
        <f t="shared" si="427"/>
        <v>0</v>
      </c>
      <c r="EK110" s="234">
        <f t="shared" si="369"/>
        <v>0</v>
      </c>
      <c r="EL110" s="234">
        <f t="shared" si="428"/>
        <v>0</v>
      </c>
      <c r="EM110" s="242">
        <f t="shared" si="429"/>
        <v>0</v>
      </c>
      <c r="EO110" s="234">
        <f t="shared" si="430"/>
        <v>98</v>
      </c>
      <c r="EP110" s="235" t="str">
        <f t="shared" si="370"/>
        <v/>
      </c>
      <c r="EQ110" s="236" t="str">
        <f>IFERROR(+VLOOKUP(EP110,'Referencia Parámetros'!$A$2:$B$18,2),"")</f>
        <v/>
      </c>
      <c r="ER110" s="1"/>
      <c r="ES110" s="1"/>
      <c r="ET110" s="136" t="str">
        <f t="shared" si="317"/>
        <v>Completar</v>
      </c>
      <c r="EU110" s="134"/>
      <c r="EV110" s="134"/>
      <c r="EW110" s="134"/>
      <c r="EX110" s="136" t="str">
        <f t="shared" si="318"/>
        <v>Completar</v>
      </c>
      <c r="EY110" s="137" t="str">
        <f t="shared" si="319"/>
        <v>Completar</v>
      </c>
      <c r="EZ110" s="137" t="str">
        <f t="shared" si="320"/>
        <v>Completar</v>
      </c>
      <c r="FA110" s="135"/>
      <c r="FB110" s="136" t="str">
        <f t="shared" si="321"/>
        <v>Completar</v>
      </c>
      <c r="FC110" s="237">
        <f t="shared" si="431"/>
        <v>0</v>
      </c>
      <c r="FD110" s="238">
        <f t="shared" si="432"/>
        <v>0</v>
      </c>
      <c r="FE110" s="239" t="str">
        <f>IFERROR(IF(FD110&gt;20*EQ110,'Referencia Parámetros'!$D$20,IF(FD110&gt;10*EQ110,'Referencia Parámetros'!$D$21,IF(FD110&gt;5*EQ110,'Referencia Parámetros'!$D$22, IF(FD110&gt;1,'Referencia Parámetros'!$D$23,"NO APLICA")))),"")</f>
        <v/>
      </c>
      <c r="FF110" s="240" t="str">
        <f t="shared" si="371"/>
        <v/>
      </c>
      <c r="FG110" s="241">
        <f t="shared" si="372"/>
        <v>0</v>
      </c>
      <c r="FH110" s="234">
        <f t="shared" si="433"/>
        <v>0</v>
      </c>
      <c r="FI110" s="234">
        <f t="shared" si="373"/>
        <v>0</v>
      </c>
      <c r="FJ110" s="234">
        <f t="shared" si="434"/>
        <v>0</v>
      </c>
      <c r="FK110" s="242">
        <f t="shared" si="435"/>
        <v>0</v>
      </c>
      <c r="FM110" s="234">
        <f t="shared" si="436"/>
        <v>98</v>
      </c>
      <c r="FN110" s="235" t="str">
        <f t="shared" si="374"/>
        <v/>
      </c>
      <c r="FO110" s="236" t="str">
        <f>IFERROR(+VLOOKUP(FN110,'Referencia Parámetros'!$A$2:$B$18,2),"")</f>
        <v/>
      </c>
      <c r="FP110" s="1"/>
      <c r="FQ110" s="1"/>
      <c r="FR110" s="136" t="str">
        <f t="shared" si="322"/>
        <v>Completar</v>
      </c>
      <c r="FS110" s="134"/>
      <c r="FT110" s="134"/>
      <c r="FU110" s="134"/>
      <c r="FV110" s="136" t="str">
        <f t="shared" si="323"/>
        <v>Completar</v>
      </c>
      <c r="FW110" s="137" t="str">
        <f t="shared" si="324"/>
        <v>Completar</v>
      </c>
      <c r="FX110" s="137" t="str">
        <f t="shared" si="325"/>
        <v>Completar</v>
      </c>
      <c r="FY110" s="135"/>
      <c r="FZ110" s="136" t="str">
        <f t="shared" si="326"/>
        <v>Completar</v>
      </c>
      <c r="GA110" s="237">
        <f t="shared" si="437"/>
        <v>0</v>
      </c>
      <c r="GB110" s="238">
        <f t="shared" si="438"/>
        <v>0</v>
      </c>
      <c r="GC110" s="239" t="e">
        <f>IF(GB110&gt;20*FO110,'Referencia Parámetros'!$D$20,IF(GB110&gt;10*FO110,'Referencia Parámetros'!$D$21,IF(GB110&gt;5*FO110,'Referencia Parámetros'!$D$22, IF(GB110&gt;1,'Referencia Parámetros'!$D$23,"NO APLICA"))))</f>
        <v>#VALUE!</v>
      </c>
      <c r="GD110" s="240" t="e">
        <f t="shared" si="439"/>
        <v>#VALUE!</v>
      </c>
      <c r="GE110" s="241">
        <f t="shared" si="375"/>
        <v>0</v>
      </c>
      <c r="GF110" s="234">
        <f t="shared" si="440"/>
        <v>0</v>
      </c>
      <c r="GG110" s="234">
        <f t="shared" si="376"/>
        <v>0</v>
      </c>
      <c r="GH110" s="234">
        <f t="shared" si="441"/>
        <v>0</v>
      </c>
      <c r="GI110" s="242">
        <f t="shared" si="442"/>
        <v>0</v>
      </c>
      <c r="GK110" s="234">
        <f t="shared" si="443"/>
        <v>98</v>
      </c>
      <c r="GL110" s="235" t="str">
        <f t="shared" si="377"/>
        <v/>
      </c>
      <c r="GM110" s="236" t="str">
        <f>IFERROR(+VLOOKUP(GL110,'Referencia Parámetros'!$A$2:$B$18,2),"")</f>
        <v/>
      </c>
      <c r="GN110" s="1"/>
      <c r="GO110" s="1"/>
      <c r="GP110" s="136" t="str">
        <f t="shared" si="327"/>
        <v>Completar</v>
      </c>
      <c r="GQ110" s="134"/>
      <c r="GR110" s="134"/>
      <c r="GS110" s="134"/>
      <c r="GT110" s="136" t="str">
        <f t="shared" si="328"/>
        <v>Completar</v>
      </c>
      <c r="GU110" s="137" t="str">
        <f t="shared" si="329"/>
        <v>Completar</v>
      </c>
      <c r="GV110" s="137" t="str">
        <f t="shared" si="330"/>
        <v>Completar</v>
      </c>
      <c r="GW110" s="135"/>
      <c r="GX110" s="136" t="str">
        <f t="shared" si="331"/>
        <v>Completar</v>
      </c>
      <c r="GY110" s="237">
        <f t="shared" si="444"/>
        <v>0</v>
      </c>
      <c r="GZ110" s="238">
        <f t="shared" si="445"/>
        <v>0</v>
      </c>
      <c r="HA110" s="239" t="str">
        <f>IFERROR(IF(GZ110&gt;20*GM110,'Referencia Parámetros'!$D$20,IF(GZ110&gt;10*GM110,'Referencia Parámetros'!$D$21,IF(GZ110&gt;5*GM110,'Referencia Parámetros'!$D$22, IF(GZ110&gt;1,'Referencia Parámetros'!$D$23,"NO APLICA")))),"")</f>
        <v/>
      </c>
      <c r="HB110" s="240" t="str">
        <f t="shared" si="378"/>
        <v/>
      </c>
      <c r="HC110" s="241">
        <f t="shared" si="379"/>
        <v>0</v>
      </c>
      <c r="HD110" s="234">
        <f t="shared" si="446"/>
        <v>0</v>
      </c>
      <c r="HE110" s="234">
        <f t="shared" si="380"/>
        <v>0</v>
      </c>
      <c r="HF110" s="234">
        <f t="shared" si="447"/>
        <v>0</v>
      </c>
      <c r="HG110" s="242">
        <f t="shared" si="448"/>
        <v>0</v>
      </c>
      <c r="HI110" s="234">
        <f t="shared" si="449"/>
        <v>98</v>
      </c>
      <c r="HJ110" s="235" t="str">
        <f t="shared" si="381"/>
        <v/>
      </c>
      <c r="HK110" s="236" t="str">
        <f>IFERROR(+VLOOKUP(HJ110,'Referencia Parámetros'!$A$2:$B$18,2),"")</f>
        <v/>
      </c>
      <c r="HL110" s="1"/>
      <c r="HM110" s="1"/>
      <c r="HN110" s="136" t="str">
        <f t="shared" si="332"/>
        <v>Completar</v>
      </c>
      <c r="HO110" s="134"/>
      <c r="HP110" s="134"/>
      <c r="HQ110" s="134"/>
      <c r="HR110" s="136" t="str">
        <f t="shared" si="333"/>
        <v>Completar</v>
      </c>
      <c r="HS110" s="137" t="str">
        <f t="shared" si="334"/>
        <v>Completar</v>
      </c>
      <c r="HT110" s="137" t="str">
        <f t="shared" si="335"/>
        <v>Completar</v>
      </c>
      <c r="HU110" s="135"/>
      <c r="HV110" s="136" t="str">
        <f t="shared" si="336"/>
        <v>Completar</v>
      </c>
      <c r="HW110" s="237">
        <f t="shared" si="450"/>
        <v>0</v>
      </c>
      <c r="HX110" s="238">
        <f t="shared" si="451"/>
        <v>0</v>
      </c>
      <c r="HY110" s="239" t="str">
        <f>IFERROR(IF(HX110&gt;20*HK110,'Referencia Parámetros'!$D$20,IF(HX110&gt;10*HK110,'Referencia Parámetros'!$D$21,IF(HX110&gt;5*HK110,'Referencia Parámetros'!$D$22, IF(HX110&gt;1,'Referencia Parámetros'!$D$23,"NO APLICA")))),"")</f>
        <v/>
      </c>
      <c r="HZ110" s="240" t="str">
        <f t="shared" si="382"/>
        <v/>
      </c>
      <c r="IA110" s="241">
        <f t="shared" si="383"/>
        <v>0</v>
      </c>
      <c r="IB110" s="234">
        <f t="shared" si="452"/>
        <v>0</v>
      </c>
      <c r="IC110" s="234">
        <f t="shared" si="384"/>
        <v>0</v>
      </c>
      <c r="ID110" s="234">
        <f t="shared" si="453"/>
        <v>0</v>
      </c>
      <c r="IE110" s="242">
        <f t="shared" si="454"/>
        <v>0</v>
      </c>
      <c r="IG110" s="234">
        <f t="shared" si="455"/>
        <v>98</v>
      </c>
      <c r="IH110" s="235" t="str">
        <f t="shared" si="385"/>
        <v/>
      </c>
      <c r="II110" s="236" t="str">
        <f>IFERROR(+VLOOKUP(IH110,'Referencia Parámetros'!$A$2:$B$18,2),"")</f>
        <v/>
      </c>
      <c r="IJ110" s="1"/>
      <c r="IK110" s="1"/>
      <c r="IL110" s="136" t="str">
        <f t="shared" si="337"/>
        <v>Completar</v>
      </c>
      <c r="IM110" s="134"/>
      <c r="IN110" s="134"/>
      <c r="IO110" s="134"/>
      <c r="IP110" s="136" t="str">
        <f t="shared" si="338"/>
        <v>Completar</v>
      </c>
      <c r="IQ110" s="137" t="str">
        <f t="shared" si="339"/>
        <v>Completar</v>
      </c>
      <c r="IR110" s="137" t="str">
        <f t="shared" si="340"/>
        <v>Completar</v>
      </c>
      <c r="IS110" s="135"/>
      <c r="IT110" s="136" t="str">
        <f t="shared" si="341"/>
        <v>Completar</v>
      </c>
      <c r="IU110" s="237">
        <f t="shared" si="456"/>
        <v>0</v>
      </c>
      <c r="IV110" s="238">
        <f t="shared" si="457"/>
        <v>0</v>
      </c>
      <c r="IW110" s="239" t="str">
        <f>IFERROR(IF(IV110&gt;20*II110,'Referencia Parámetros'!$D$20,IF(IV110&gt;10*II110,'Referencia Parámetros'!$D$21,IF(IV110&gt;5*II110,'Referencia Parámetros'!$D$22, IF(IV110&gt;1,'Referencia Parámetros'!$D$23,"NO APLICA")))),"")</f>
        <v/>
      </c>
      <c r="IX110" s="240" t="str">
        <f t="shared" si="386"/>
        <v/>
      </c>
      <c r="IY110" s="241">
        <f t="shared" si="387"/>
        <v>0</v>
      </c>
      <c r="IZ110" s="234">
        <f t="shared" si="458"/>
        <v>0</v>
      </c>
      <c r="JA110" s="234">
        <f t="shared" si="388"/>
        <v>0</v>
      </c>
      <c r="JB110" s="234">
        <f t="shared" si="459"/>
        <v>0</v>
      </c>
      <c r="JC110" s="242">
        <f t="shared" si="460"/>
        <v>0</v>
      </c>
      <c r="JD110" s="198"/>
      <c r="JE110" s="234">
        <f t="shared" si="461"/>
        <v>98</v>
      </c>
      <c r="JF110" s="235" t="str">
        <f t="shared" si="389"/>
        <v/>
      </c>
      <c r="JG110" s="236" t="str">
        <f>IFERROR(+VLOOKUP(JF110,'Referencia Parámetros'!$A$2:$B$18,2),"")</f>
        <v/>
      </c>
      <c r="JH110" s="1"/>
      <c r="JI110" s="1"/>
      <c r="JJ110" s="136" t="str">
        <f t="shared" si="342"/>
        <v>Completar</v>
      </c>
      <c r="JK110" s="134"/>
      <c r="JL110" s="134"/>
      <c r="JM110" s="134"/>
      <c r="JN110" s="136" t="str">
        <f t="shared" si="343"/>
        <v>Completar</v>
      </c>
      <c r="JO110" s="137" t="str">
        <f t="shared" si="344"/>
        <v>Completar</v>
      </c>
      <c r="JP110" s="137" t="str">
        <f t="shared" si="345"/>
        <v>Completar</v>
      </c>
      <c r="JQ110" s="135"/>
      <c r="JR110" s="136" t="str">
        <f t="shared" si="346"/>
        <v>Completar</v>
      </c>
      <c r="JS110" s="237">
        <f t="shared" si="462"/>
        <v>0</v>
      </c>
      <c r="JT110" s="238">
        <f t="shared" si="463"/>
        <v>0</v>
      </c>
      <c r="JU110" s="239" t="str">
        <f>IFERROR(IF(JT110&gt;20*JG110,'Referencia Parámetros'!$D$20,IF(JT110&gt;10*JG110,'Referencia Parámetros'!$D$21,IF(JT110&gt;5*JG110,'Referencia Parámetros'!$D$22, IF(JT110&gt;1,'Referencia Parámetros'!$D$23,"NO APLICA")))),"")</f>
        <v/>
      </c>
      <c r="JV110" s="240" t="str">
        <f t="shared" si="390"/>
        <v/>
      </c>
      <c r="JW110" s="241">
        <f t="shared" si="391"/>
        <v>0</v>
      </c>
      <c r="JX110" s="234">
        <f t="shared" si="464"/>
        <v>0</v>
      </c>
      <c r="JY110" s="234">
        <f t="shared" si="392"/>
        <v>0</v>
      </c>
      <c r="JZ110" s="234">
        <f t="shared" si="465"/>
        <v>0</v>
      </c>
      <c r="KA110" s="242">
        <f t="shared" si="466"/>
        <v>0</v>
      </c>
      <c r="LN110" s="244">
        <v>2</v>
      </c>
    </row>
    <row r="111" spans="1:326" x14ac:dyDescent="0.25">
      <c r="A111" s="234">
        <f t="shared" si="393"/>
        <v>99</v>
      </c>
      <c r="B111" s="235" t="str">
        <f t="shared" si="394"/>
        <v/>
      </c>
      <c r="C111" s="236" t="str">
        <f>+IFERROR(VLOOKUP(B111,'Referencia Parámetros'!$A$2:$B$18,2),"")</f>
        <v/>
      </c>
      <c r="D111" s="1"/>
      <c r="E111" s="1"/>
      <c r="F111" s="136" t="str">
        <f>IFERROR(+VLOOKUP(D111,'Año 2'!JH$13:JJ$112,3,FALSE),"Completar")</f>
        <v>Completar</v>
      </c>
      <c r="G111" s="134"/>
      <c r="H111" s="134"/>
      <c r="I111" s="134"/>
      <c r="J111" s="136" t="str">
        <f>+IFERROR(VLOOKUP(D111,'Año 2'!JH$13:JR$112,7,0),"Completar")</f>
        <v>Completar</v>
      </c>
      <c r="K111" s="137" t="str">
        <f>IFERROR(VLOOKUP(D111,'Año 2'!JH$13:JR$112,8,FALSE),"Completar")</f>
        <v>Completar</v>
      </c>
      <c r="L111" s="137" t="str">
        <f>IFERROR(VLOOKUP(D111,'Año 2'!JH$13:JR$112,9,FALSE),"Completar")</f>
        <v>Completar</v>
      </c>
      <c r="M111" s="135"/>
      <c r="N111" s="136" t="str">
        <f>IFERROR(VLOOKUP(D111,'Año 2'!JH$13:JR$112,11,FALSE),"Completar")</f>
        <v>Completar</v>
      </c>
      <c r="O111" s="237">
        <f t="shared" si="395"/>
        <v>0</v>
      </c>
      <c r="P111" s="238">
        <f t="shared" si="396"/>
        <v>0</v>
      </c>
      <c r="Q111" s="239" t="str">
        <f>IFERROR(IF(P111&gt;20*C111,'Referencia Parámetros'!$D$20,IF(P111&gt;10*C111,'Referencia Parámetros'!$D$21,IF(P111&gt;5*C111,'Referencia Parámetros'!$D$22, IF(P111&gt;1,'Referencia Parámetros'!$D$23,"NO APLICA")))),"")</f>
        <v/>
      </c>
      <c r="R111" s="240" t="str">
        <f t="shared" si="347"/>
        <v/>
      </c>
      <c r="S111" s="241">
        <f t="shared" si="348"/>
        <v>0</v>
      </c>
      <c r="T111" s="234">
        <f t="shared" si="397"/>
        <v>0</v>
      </c>
      <c r="U111" s="234">
        <f t="shared" si="349"/>
        <v>0</v>
      </c>
      <c r="V111" s="234">
        <f t="shared" si="398"/>
        <v>0</v>
      </c>
      <c r="W111" s="242">
        <f t="shared" si="399"/>
        <v>0</v>
      </c>
      <c r="Y111" s="234">
        <f t="shared" si="400"/>
        <v>99</v>
      </c>
      <c r="Z111" s="235" t="str">
        <f t="shared" si="350"/>
        <v/>
      </c>
      <c r="AA111" s="236" t="str">
        <f>IFERROR(+VLOOKUP(Z111,'Referencia Parámetros'!$A$2:$B$18,2),"")</f>
        <v/>
      </c>
      <c r="AB111" s="1"/>
      <c r="AC111" s="1"/>
      <c r="AD111" s="136" t="str">
        <f t="shared" si="292"/>
        <v>Completar</v>
      </c>
      <c r="AE111" s="134"/>
      <c r="AF111" s="134"/>
      <c r="AG111" s="134"/>
      <c r="AH111" s="136" t="str">
        <f t="shared" si="293"/>
        <v>Completar</v>
      </c>
      <c r="AI111" s="137" t="str">
        <f t="shared" si="294"/>
        <v>Completar</v>
      </c>
      <c r="AJ111" s="137" t="str">
        <f t="shared" si="295"/>
        <v>Completar</v>
      </c>
      <c r="AK111" s="135"/>
      <c r="AL111" s="136" t="str">
        <f t="shared" si="296"/>
        <v>Completar</v>
      </c>
      <c r="AM111" s="237">
        <f t="shared" si="401"/>
        <v>0</v>
      </c>
      <c r="AN111" s="238">
        <f t="shared" si="402"/>
        <v>0</v>
      </c>
      <c r="AO111" s="239" t="str">
        <f>IFERROR(IF(AN111&gt;20*AA111,'Referencia Parámetros'!$D$20,IF(AN111&gt;10*AA111,'Referencia Parámetros'!$D$21,IF(AN111&gt;5*AA111,'Referencia Parámetros'!$D$22, IF(AN111&gt;1,'Referencia Parámetros'!$D$23,"NO APLICA")))),"")</f>
        <v/>
      </c>
      <c r="AP111" s="240" t="str">
        <f t="shared" si="351"/>
        <v/>
      </c>
      <c r="AQ111" s="241">
        <f t="shared" si="352"/>
        <v>0</v>
      </c>
      <c r="AR111" s="234">
        <f t="shared" si="403"/>
        <v>0</v>
      </c>
      <c r="AS111" s="234">
        <f t="shared" si="353"/>
        <v>0</v>
      </c>
      <c r="AT111" s="234">
        <f t="shared" si="404"/>
        <v>0</v>
      </c>
      <c r="AU111" s="242">
        <f t="shared" si="405"/>
        <v>0</v>
      </c>
      <c r="AW111" s="234">
        <f t="shared" si="406"/>
        <v>99</v>
      </c>
      <c r="AX111" s="235" t="str">
        <f t="shared" si="354"/>
        <v/>
      </c>
      <c r="AY111" s="236" t="str">
        <f>IFERROR(+VLOOKUP(AX111,'Referencia Parámetros'!$A$2:$B$18,2),"")</f>
        <v/>
      </c>
      <c r="AZ111" s="1"/>
      <c r="BA111" s="1"/>
      <c r="BB111" s="136" t="str">
        <f t="shared" si="297"/>
        <v>Completar</v>
      </c>
      <c r="BC111" s="134"/>
      <c r="BD111" s="134"/>
      <c r="BE111" s="134"/>
      <c r="BF111" s="136" t="str">
        <f t="shared" si="298"/>
        <v>Completar</v>
      </c>
      <c r="BG111" s="137" t="str">
        <f t="shared" si="299"/>
        <v>Completar</v>
      </c>
      <c r="BH111" s="137" t="str">
        <f t="shared" si="300"/>
        <v>Completar</v>
      </c>
      <c r="BI111" s="135"/>
      <c r="BJ111" s="136" t="str">
        <f t="shared" si="301"/>
        <v>Completar</v>
      </c>
      <c r="BK111" s="237">
        <f t="shared" si="407"/>
        <v>0</v>
      </c>
      <c r="BL111" s="238">
        <f t="shared" si="408"/>
        <v>0</v>
      </c>
      <c r="BM111" s="239" t="str">
        <f>IFERROR(IF(BL111&gt;20*AY111,'Referencia Parámetros'!$D$20,IF(BL111&gt;10*AY111,'Referencia Parámetros'!$D$21,IF(BL111&gt;5*AY111,'Referencia Parámetros'!$D$22, IF(BL111&gt;1,'Referencia Parámetros'!$D$23,"NO APLICA")))),"")</f>
        <v/>
      </c>
      <c r="BN111" s="240" t="str">
        <f t="shared" si="355"/>
        <v/>
      </c>
      <c r="BO111" s="241">
        <f t="shared" si="356"/>
        <v>0</v>
      </c>
      <c r="BP111" s="234">
        <f t="shared" si="409"/>
        <v>0</v>
      </c>
      <c r="BQ111" s="234">
        <f t="shared" si="357"/>
        <v>0</v>
      </c>
      <c r="BR111" s="234">
        <f t="shared" si="410"/>
        <v>0</v>
      </c>
      <c r="BS111" s="242">
        <f t="shared" si="411"/>
        <v>0</v>
      </c>
      <c r="BU111" s="234">
        <f t="shared" si="412"/>
        <v>99</v>
      </c>
      <c r="BV111" s="235" t="str">
        <f t="shared" si="358"/>
        <v/>
      </c>
      <c r="BW111" s="236" t="str">
        <f>IFERROR(+VLOOKUP(BV111,'Referencia Parámetros'!$A$2:$B$18,2),"")</f>
        <v/>
      </c>
      <c r="BX111" s="1"/>
      <c r="BY111" s="1"/>
      <c r="BZ111" s="136" t="str">
        <f t="shared" si="302"/>
        <v>Completar</v>
      </c>
      <c r="CA111" s="134"/>
      <c r="CB111" s="134"/>
      <c r="CC111" s="134"/>
      <c r="CD111" s="136" t="str">
        <f t="shared" si="303"/>
        <v>Completar</v>
      </c>
      <c r="CE111" s="137" t="str">
        <f t="shared" si="304"/>
        <v>Completar</v>
      </c>
      <c r="CF111" s="137" t="str">
        <f t="shared" si="305"/>
        <v>Completar</v>
      </c>
      <c r="CG111" s="135"/>
      <c r="CH111" s="136" t="str">
        <f t="shared" si="306"/>
        <v>Completar</v>
      </c>
      <c r="CI111" s="237">
        <f t="shared" si="413"/>
        <v>0</v>
      </c>
      <c r="CJ111" s="238">
        <f t="shared" si="414"/>
        <v>0</v>
      </c>
      <c r="CK111" s="239" t="str">
        <f>IFERROR(IF(CJ111&gt;20*BW111,'Referencia Parámetros'!$D$20,IF(CJ111&gt;10*BW111,'Referencia Parámetros'!$D$21,IF(CJ111&gt;5*BW111,'Referencia Parámetros'!$D$22, IF(CJ111&gt;1,'Referencia Parámetros'!$D$23,"NO APLICA")))),"")</f>
        <v/>
      </c>
      <c r="CL111" s="240" t="str">
        <f t="shared" si="359"/>
        <v/>
      </c>
      <c r="CM111" s="241">
        <f t="shared" si="360"/>
        <v>0</v>
      </c>
      <c r="CN111" s="234">
        <f t="shared" si="415"/>
        <v>0</v>
      </c>
      <c r="CO111" s="234">
        <f t="shared" si="361"/>
        <v>0</v>
      </c>
      <c r="CP111" s="234">
        <f t="shared" si="416"/>
        <v>0</v>
      </c>
      <c r="CQ111" s="242">
        <f t="shared" si="417"/>
        <v>0</v>
      </c>
      <c r="CS111" s="234">
        <f t="shared" si="418"/>
        <v>99</v>
      </c>
      <c r="CT111" s="235" t="str">
        <f t="shared" si="362"/>
        <v/>
      </c>
      <c r="CU111" s="236" t="str">
        <f>IFERROR(+VLOOKUP(CT111,'Referencia Parámetros'!$A$2:$B$18,2),"")</f>
        <v/>
      </c>
      <c r="CV111" s="1"/>
      <c r="CW111" s="1"/>
      <c r="CX111" s="136" t="str">
        <f t="shared" si="307"/>
        <v>Completar</v>
      </c>
      <c r="CY111" s="134"/>
      <c r="CZ111" s="134"/>
      <c r="DA111" s="134"/>
      <c r="DB111" s="136" t="str">
        <f t="shared" si="308"/>
        <v>Completar</v>
      </c>
      <c r="DC111" s="137" t="str">
        <f t="shared" si="309"/>
        <v>Completar</v>
      </c>
      <c r="DD111" s="137" t="str">
        <f t="shared" si="310"/>
        <v>Completar</v>
      </c>
      <c r="DE111" s="135"/>
      <c r="DF111" s="136" t="str">
        <f t="shared" si="311"/>
        <v>Completar</v>
      </c>
      <c r="DG111" s="237">
        <f t="shared" si="419"/>
        <v>0</v>
      </c>
      <c r="DH111" s="238">
        <f t="shared" si="420"/>
        <v>0</v>
      </c>
      <c r="DI111" s="239" t="str">
        <f>IFERROR(IF(DH111&gt;20*CU111,'Referencia Parámetros'!$D$20,IF(DH111&gt;10*CU111,'Referencia Parámetros'!$D$21,IF(DH111&gt;5*CU111,'Referencia Parámetros'!$D$22, IF(DH111&gt;1,'Referencia Parámetros'!$D$23,"NO APLICA")))),"")</f>
        <v/>
      </c>
      <c r="DJ111" s="240" t="str">
        <f t="shared" si="363"/>
        <v/>
      </c>
      <c r="DK111" s="241">
        <f t="shared" si="364"/>
        <v>0</v>
      </c>
      <c r="DL111" s="234">
        <f t="shared" si="421"/>
        <v>0</v>
      </c>
      <c r="DM111" s="234">
        <f t="shared" si="365"/>
        <v>0</v>
      </c>
      <c r="DN111" s="234">
        <f t="shared" si="422"/>
        <v>0</v>
      </c>
      <c r="DO111" s="242">
        <f t="shared" si="423"/>
        <v>0</v>
      </c>
      <c r="DQ111" s="234">
        <f t="shared" si="424"/>
        <v>99</v>
      </c>
      <c r="DR111" s="235" t="str">
        <f t="shared" si="366"/>
        <v/>
      </c>
      <c r="DS111" s="236" t="str">
        <f>IFERROR(+VLOOKUP(DR111,'Referencia Parámetros'!$A$2:$B$18,2),"")</f>
        <v/>
      </c>
      <c r="DT111" s="1"/>
      <c r="DU111" s="1"/>
      <c r="DV111" s="136" t="str">
        <f t="shared" si="312"/>
        <v>Completar</v>
      </c>
      <c r="DW111" s="134"/>
      <c r="DX111" s="134"/>
      <c r="DY111" s="134"/>
      <c r="DZ111" s="136" t="str">
        <f t="shared" si="313"/>
        <v>Completar</v>
      </c>
      <c r="EA111" s="137" t="str">
        <f t="shared" si="314"/>
        <v>Completar</v>
      </c>
      <c r="EB111" s="137" t="str">
        <f t="shared" si="315"/>
        <v>Completar</v>
      </c>
      <c r="EC111" s="135"/>
      <c r="ED111" s="136" t="str">
        <f t="shared" si="316"/>
        <v>Completar</v>
      </c>
      <c r="EE111" s="237">
        <f t="shared" si="425"/>
        <v>0</v>
      </c>
      <c r="EF111" s="238">
        <f t="shared" si="426"/>
        <v>0</v>
      </c>
      <c r="EG111" s="239" t="str">
        <f>IFERROR(IF(EF111&gt;20*DS111,'Referencia Parámetros'!$D$20,IF(EF111&gt;10*DS111,'Referencia Parámetros'!$D$21,IF(EF111&gt;5*DS111,'Referencia Parámetros'!$D$22, IF(EF111&gt;1,'Referencia Parámetros'!$D$23,"NO APLICA")))),"")</f>
        <v/>
      </c>
      <c r="EH111" s="240" t="str">
        <f t="shared" si="367"/>
        <v/>
      </c>
      <c r="EI111" s="241">
        <f t="shared" si="368"/>
        <v>0</v>
      </c>
      <c r="EJ111" s="234">
        <f t="shared" si="427"/>
        <v>0</v>
      </c>
      <c r="EK111" s="234">
        <f t="shared" si="369"/>
        <v>0</v>
      </c>
      <c r="EL111" s="234">
        <f t="shared" si="428"/>
        <v>0</v>
      </c>
      <c r="EM111" s="242">
        <f t="shared" si="429"/>
        <v>0</v>
      </c>
      <c r="EO111" s="234">
        <f t="shared" si="430"/>
        <v>99</v>
      </c>
      <c r="EP111" s="235" t="str">
        <f t="shared" si="370"/>
        <v/>
      </c>
      <c r="EQ111" s="236" t="str">
        <f>IFERROR(+VLOOKUP(EP111,'Referencia Parámetros'!$A$2:$B$18,2),"")</f>
        <v/>
      </c>
      <c r="ER111" s="1"/>
      <c r="ES111" s="1"/>
      <c r="ET111" s="136" t="str">
        <f t="shared" si="317"/>
        <v>Completar</v>
      </c>
      <c r="EU111" s="134"/>
      <c r="EV111" s="134"/>
      <c r="EW111" s="134"/>
      <c r="EX111" s="136" t="str">
        <f t="shared" si="318"/>
        <v>Completar</v>
      </c>
      <c r="EY111" s="137" t="str">
        <f t="shared" si="319"/>
        <v>Completar</v>
      </c>
      <c r="EZ111" s="137" t="str">
        <f t="shared" si="320"/>
        <v>Completar</v>
      </c>
      <c r="FA111" s="135"/>
      <c r="FB111" s="136" t="str">
        <f t="shared" si="321"/>
        <v>Completar</v>
      </c>
      <c r="FC111" s="237">
        <f t="shared" si="431"/>
        <v>0</v>
      </c>
      <c r="FD111" s="238">
        <f t="shared" si="432"/>
        <v>0</v>
      </c>
      <c r="FE111" s="239" t="str">
        <f>IFERROR(IF(FD111&gt;20*EQ111,'Referencia Parámetros'!$D$20,IF(FD111&gt;10*EQ111,'Referencia Parámetros'!$D$21,IF(FD111&gt;5*EQ111,'Referencia Parámetros'!$D$22, IF(FD111&gt;1,'Referencia Parámetros'!$D$23,"NO APLICA")))),"")</f>
        <v/>
      </c>
      <c r="FF111" s="240" t="str">
        <f t="shared" si="371"/>
        <v/>
      </c>
      <c r="FG111" s="241">
        <f t="shared" si="372"/>
        <v>0</v>
      </c>
      <c r="FH111" s="234">
        <f t="shared" si="433"/>
        <v>0</v>
      </c>
      <c r="FI111" s="234">
        <f t="shared" si="373"/>
        <v>0</v>
      </c>
      <c r="FJ111" s="234">
        <f t="shared" si="434"/>
        <v>0</v>
      </c>
      <c r="FK111" s="242">
        <f t="shared" si="435"/>
        <v>0</v>
      </c>
      <c r="FM111" s="234">
        <f t="shared" si="436"/>
        <v>99</v>
      </c>
      <c r="FN111" s="235" t="str">
        <f t="shared" si="374"/>
        <v/>
      </c>
      <c r="FO111" s="236" t="str">
        <f>IFERROR(+VLOOKUP(FN111,'Referencia Parámetros'!$A$2:$B$18,2),"")</f>
        <v/>
      </c>
      <c r="FP111" s="1"/>
      <c r="FQ111" s="1"/>
      <c r="FR111" s="136" t="str">
        <f t="shared" si="322"/>
        <v>Completar</v>
      </c>
      <c r="FS111" s="134"/>
      <c r="FT111" s="134"/>
      <c r="FU111" s="134"/>
      <c r="FV111" s="136" t="str">
        <f t="shared" si="323"/>
        <v>Completar</v>
      </c>
      <c r="FW111" s="137" t="str">
        <f t="shared" si="324"/>
        <v>Completar</v>
      </c>
      <c r="FX111" s="137" t="str">
        <f t="shared" si="325"/>
        <v>Completar</v>
      </c>
      <c r="FY111" s="135"/>
      <c r="FZ111" s="136" t="str">
        <f t="shared" si="326"/>
        <v>Completar</v>
      </c>
      <c r="GA111" s="237">
        <f t="shared" si="437"/>
        <v>0</v>
      </c>
      <c r="GB111" s="238">
        <f t="shared" si="438"/>
        <v>0</v>
      </c>
      <c r="GC111" s="239" t="e">
        <f>IF(GB111&gt;20*FO111,'Referencia Parámetros'!$D$20,IF(GB111&gt;10*FO111,'Referencia Parámetros'!$D$21,IF(GB111&gt;5*FO111,'Referencia Parámetros'!$D$22, IF(GB111&gt;1,'Referencia Parámetros'!$D$23,"NO APLICA"))))</f>
        <v>#VALUE!</v>
      </c>
      <c r="GD111" s="240" t="e">
        <f t="shared" si="439"/>
        <v>#VALUE!</v>
      </c>
      <c r="GE111" s="241">
        <f t="shared" si="375"/>
        <v>0</v>
      </c>
      <c r="GF111" s="234">
        <f t="shared" si="440"/>
        <v>0</v>
      </c>
      <c r="GG111" s="234">
        <f t="shared" si="376"/>
        <v>0</v>
      </c>
      <c r="GH111" s="234">
        <f t="shared" si="441"/>
        <v>0</v>
      </c>
      <c r="GI111" s="242">
        <f t="shared" si="442"/>
        <v>0</v>
      </c>
      <c r="GK111" s="234">
        <f t="shared" si="443"/>
        <v>99</v>
      </c>
      <c r="GL111" s="235" t="str">
        <f t="shared" si="377"/>
        <v/>
      </c>
      <c r="GM111" s="236" t="str">
        <f>IFERROR(+VLOOKUP(GL111,'Referencia Parámetros'!$A$2:$B$18,2),"")</f>
        <v/>
      </c>
      <c r="GN111" s="1"/>
      <c r="GO111" s="1"/>
      <c r="GP111" s="136" t="str">
        <f t="shared" si="327"/>
        <v>Completar</v>
      </c>
      <c r="GQ111" s="134"/>
      <c r="GR111" s="134"/>
      <c r="GS111" s="134"/>
      <c r="GT111" s="136" t="str">
        <f t="shared" si="328"/>
        <v>Completar</v>
      </c>
      <c r="GU111" s="137" t="str">
        <f t="shared" si="329"/>
        <v>Completar</v>
      </c>
      <c r="GV111" s="137" t="str">
        <f t="shared" si="330"/>
        <v>Completar</v>
      </c>
      <c r="GW111" s="135"/>
      <c r="GX111" s="136" t="str">
        <f t="shared" si="331"/>
        <v>Completar</v>
      </c>
      <c r="GY111" s="237">
        <f t="shared" si="444"/>
        <v>0</v>
      </c>
      <c r="GZ111" s="238">
        <f t="shared" si="445"/>
        <v>0</v>
      </c>
      <c r="HA111" s="239" t="str">
        <f>IFERROR(IF(GZ111&gt;20*GM111,'Referencia Parámetros'!$D$20,IF(GZ111&gt;10*GM111,'Referencia Parámetros'!$D$21,IF(GZ111&gt;5*GM111,'Referencia Parámetros'!$D$22, IF(GZ111&gt;1,'Referencia Parámetros'!$D$23,"NO APLICA")))),"")</f>
        <v/>
      </c>
      <c r="HB111" s="240" t="str">
        <f t="shared" si="378"/>
        <v/>
      </c>
      <c r="HC111" s="241">
        <f t="shared" si="379"/>
        <v>0</v>
      </c>
      <c r="HD111" s="234">
        <f t="shared" si="446"/>
        <v>0</v>
      </c>
      <c r="HE111" s="234">
        <f t="shared" si="380"/>
        <v>0</v>
      </c>
      <c r="HF111" s="234">
        <f t="shared" si="447"/>
        <v>0</v>
      </c>
      <c r="HG111" s="242">
        <f t="shared" si="448"/>
        <v>0</v>
      </c>
      <c r="HI111" s="234">
        <f t="shared" si="449"/>
        <v>99</v>
      </c>
      <c r="HJ111" s="235" t="str">
        <f t="shared" si="381"/>
        <v/>
      </c>
      <c r="HK111" s="236" t="str">
        <f>IFERROR(+VLOOKUP(HJ111,'Referencia Parámetros'!$A$2:$B$18,2),"")</f>
        <v/>
      </c>
      <c r="HL111" s="1"/>
      <c r="HM111" s="1"/>
      <c r="HN111" s="136" t="str">
        <f t="shared" si="332"/>
        <v>Completar</v>
      </c>
      <c r="HO111" s="134"/>
      <c r="HP111" s="134"/>
      <c r="HQ111" s="134"/>
      <c r="HR111" s="136" t="str">
        <f t="shared" si="333"/>
        <v>Completar</v>
      </c>
      <c r="HS111" s="137" t="str">
        <f t="shared" si="334"/>
        <v>Completar</v>
      </c>
      <c r="HT111" s="137" t="str">
        <f t="shared" si="335"/>
        <v>Completar</v>
      </c>
      <c r="HU111" s="135"/>
      <c r="HV111" s="136" t="str">
        <f t="shared" si="336"/>
        <v>Completar</v>
      </c>
      <c r="HW111" s="237">
        <f t="shared" si="450"/>
        <v>0</v>
      </c>
      <c r="HX111" s="238">
        <f t="shared" si="451"/>
        <v>0</v>
      </c>
      <c r="HY111" s="239" t="str">
        <f>IFERROR(IF(HX111&gt;20*HK111,'Referencia Parámetros'!$D$20,IF(HX111&gt;10*HK111,'Referencia Parámetros'!$D$21,IF(HX111&gt;5*HK111,'Referencia Parámetros'!$D$22, IF(HX111&gt;1,'Referencia Parámetros'!$D$23,"NO APLICA")))),"")</f>
        <v/>
      </c>
      <c r="HZ111" s="240" t="str">
        <f t="shared" si="382"/>
        <v/>
      </c>
      <c r="IA111" s="241">
        <f t="shared" si="383"/>
        <v>0</v>
      </c>
      <c r="IB111" s="234">
        <f t="shared" si="452"/>
        <v>0</v>
      </c>
      <c r="IC111" s="234">
        <f t="shared" si="384"/>
        <v>0</v>
      </c>
      <c r="ID111" s="234">
        <f t="shared" si="453"/>
        <v>0</v>
      </c>
      <c r="IE111" s="242">
        <f t="shared" si="454"/>
        <v>0</v>
      </c>
      <c r="IG111" s="234">
        <f t="shared" si="455"/>
        <v>99</v>
      </c>
      <c r="IH111" s="235" t="str">
        <f t="shared" si="385"/>
        <v/>
      </c>
      <c r="II111" s="236" t="str">
        <f>IFERROR(+VLOOKUP(IH111,'Referencia Parámetros'!$A$2:$B$18,2),"")</f>
        <v/>
      </c>
      <c r="IJ111" s="1"/>
      <c r="IK111" s="1"/>
      <c r="IL111" s="136" t="str">
        <f t="shared" si="337"/>
        <v>Completar</v>
      </c>
      <c r="IM111" s="134"/>
      <c r="IN111" s="134"/>
      <c r="IO111" s="134"/>
      <c r="IP111" s="136" t="str">
        <f t="shared" si="338"/>
        <v>Completar</v>
      </c>
      <c r="IQ111" s="137" t="str">
        <f t="shared" si="339"/>
        <v>Completar</v>
      </c>
      <c r="IR111" s="137" t="str">
        <f t="shared" si="340"/>
        <v>Completar</v>
      </c>
      <c r="IS111" s="135"/>
      <c r="IT111" s="136" t="str">
        <f t="shared" si="341"/>
        <v>Completar</v>
      </c>
      <c r="IU111" s="237">
        <f t="shared" si="456"/>
        <v>0</v>
      </c>
      <c r="IV111" s="238">
        <f t="shared" si="457"/>
        <v>0</v>
      </c>
      <c r="IW111" s="239" t="str">
        <f>IFERROR(IF(IV111&gt;20*II111,'Referencia Parámetros'!$D$20,IF(IV111&gt;10*II111,'Referencia Parámetros'!$D$21,IF(IV111&gt;5*II111,'Referencia Parámetros'!$D$22, IF(IV111&gt;1,'Referencia Parámetros'!$D$23,"NO APLICA")))),"")</f>
        <v/>
      </c>
      <c r="IX111" s="240" t="str">
        <f t="shared" si="386"/>
        <v/>
      </c>
      <c r="IY111" s="241">
        <f t="shared" si="387"/>
        <v>0</v>
      </c>
      <c r="IZ111" s="234">
        <f t="shared" si="458"/>
        <v>0</v>
      </c>
      <c r="JA111" s="234">
        <f t="shared" si="388"/>
        <v>0</v>
      </c>
      <c r="JB111" s="234">
        <f t="shared" si="459"/>
        <v>0</v>
      </c>
      <c r="JC111" s="242">
        <f t="shared" si="460"/>
        <v>0</v>
      </c>
      <c r="JD111" s="198"/>
      <c r="JE111" s="234">
        <f t="shared" si="461"/>
        <v>99</v>
      </c>
      <c r="JF111" s="235" t="str">
        <f t="shared" si="389"/>
        <v/>
      </c>
      <c r="JG111" s="236" t="str">
        <f>IFERROR(+VLOOKUP(JF111,'Referencia Parámetros'!$A$2:$B$18,2),"")</f>
        <v/>
      </c>
      <c r="JH111" s="1"/>
      <c r="JI111" s="1"/>
      <c r="JJ111" s="136" t="str">
        <f t="shared" si="342"/>
        <v>Completar</v>
      </c>
      <c r="JK111" s="134"/>
      <c r="JL111" s="134"/>
      <c r="JM111" s="134"/>
      <c r="JN111" s="136" t="str">
        <f t="shared" si="343"/>
        <v>Completar</v>
      </c>
      <c r="JO111" s="137" t="str">
        <f t="shared" si="344"/>
        <v>Completar</v>
      </c>
      <c r="JP111" s="137" t="str">
        <f t="shared" si="345"/>
        <v>Completar</v>
      </c>
      <c r="JQ111" s="135"/>
      <c r="JR111" s="136" t="str">
        <f t="shared" si="346"/>
        <v>Completar</v>
      </c>
      <c r="JS111" s="237">
        <f t="shared" si="462"/>
        <v>0</v>
      </c>
      <c r="JT111" s="238">
        <f t="shared" si="463"/>
        <v>0</v>
      </c>
      <c r="JU111" s="239" t="str">
        <f>IFERROR(IF(JT111&gt;20*JG111,'Referencia Parámetros'!$D$20,IF(JT111&gt;10*JG111,'Referencia Parámetros'!$D$21,IF(JT111&gt;5*JG111,'Referencia Parámetros'!$D$22, IF(JT111&gt;1,'Referencia Parámetros'!$D$23,"NO APLICA")))),"")</f>
        <v/>
      </c>
      <c r="JV111" s="240" t="str">
        <f t="shared" si="390"/>
        <v/>
      </c>
      <c r="JW111" s="241">
        <f t="shared" si="391"/>
        <v>0</v>
      </c>
      <c r="JX111" s="234">
        <f t="shared" si="464"/>
        <v>0</v>
      </c>
      <c r="JY111" s="234">
        <f t="shared" si="392"/>
        <v>0</v>
      </c>
      <c r="JZ111" s="234">
        <f t="shared" si="465"/>
        <v>0</v>
      </c>
      <c r="KA111" s="242">
        <f t="shared" si="466"/>
        <v>0</v>
      </c>
      <c r="LN111" s="244">
        <v>2</v>
      </c>
    </row>
    <row r="112" spans="1:326" x14ac:dyDescent="0.25">
      <c r="A112" s="234">
        <f t="shared" si="393"/>
        <v>100</v>
      </c>
      <c r="B112" s="235" t="str">
        <f t="shared" si="394"/>
        <v/>
      </c>
      <c r="C112" s="236" t="str">
        <f>+IFERROR(VLOOKUP(B112,'Referencia Parámetros'!$A$2:$B$18,2),"")</f>
        <v/>
      </c>
      <c r="D112" s="1"/>
      <c r="E112" s="1"/>
      <c r="F112" s="136" t="str">
        <f>IFERROR(+VLOOKUP(D112,'Año 2'!JH$13:JJ$112,3,FALSE),"Completar")</f>
        <v>Completar</v>
      </c>
      <c r="G112" s="134"/>
      <c r="H112" s="134"/>
      <c r="I112" s="134"/>
      <c r="J112" s="136" t="str">
        <f>+IFERROR(VLOOKUP(D112,'Año 2'!JH$13:JR$112,7,0),"Completar")</f>
        <v>Completar</v>
      </c>
      <c r="K112" s="137" t="str">
        <f>IFERROR(VLOOKUP(D112,'Año 2'!JH$13:JR$112,8,FALSE),"Completar")</f>
        <v>Completar</v>
      </c>
      <c r="L112" s="137" t="str">
        <f>IFERROR(VLOOKUP(D112,'Año 2'!JH$13:JR$112,9,FALSE),"Completar")</f>
        <v>Completar</v>
      </c>
      <c r="M112" s="135"/>
      <c r="N112" s="136" t="str">
        <f>IFERROR(VLOOKUP(D112,'Año 2'!JH$13:JR$112,11,FALSE),"Completar")</f>
        <v>Completar</v>
      </c>
      <c r="O112" s="237">
        <f t="shared" si="395"/>
        <v>0</v>
      </c>
      <c r="P112" s="238">
        <f t="shared" si="396"/>
        <v>0</v>
      </c>
      <c r="Q112" s="239" t="str">
        <f>IFERROR(IF(P112&gt;20*C112,'Referencia Parámetros'!$D$20,IF(P112&gt;10*C112,'Referencia Parámetros'!$D$21,IF(P112&gt;5*C112,'Referencia Parámetros'!$D$22, IF(P112&gt;1,'Referencia Parámetros'!$D$23,"NO APLICA")))),"")</f>
        <v/>
      </c>
      <c r="R112" s="240" t="str">
        <f t="shared" si="347"/>
        <v/>
      </c>
      <c r="S112" s="241">
        <f t="shared" si="348"/>
        <v>0</v>
      </c>
      <c r="T112" s="234">
        <f t="shared" si="397"/>
        <v>0</v>
      </c>
      <c r="U112" s="234">
        <f t="shared" si="349"/>
        <v>0</v>
      </c>
      <c r="V112" s="234">
        <f t="shared" si="398"/>
        <v>0</v>
      </c>
      <c r="W112" s="242">
        <f t="shared" si="399"/>
        <v>0</v>
      </c>
      <c r="Y112" s="234">
        <f t="shared" si="400"/>
        <v>100</v>
      </c>
      <c r="Z112" s="235" t="str">
        <f t="shared" si="350"/>
        <v/>
      </c>
      <c r="AA112" s="236" t="str">
        <f>IFERROR(+VLOOKUP(Z112,'Referencia Parámetros'!$A$2:$B$18,2),"")</f>
        <v/>
      </c>
      <c r="AB112" s="1"/>
      <c r="AC112" s="1"/>
      <c r="AD112" s="136" t="str">
        <f t="shared" si="292"/>
        <v>Completar</v>
      </c>
      <c r="AE112" s="134"/>
      <c r="AF112" s="134"/>
      <c r="AG112" s="134"/>
      <c r="AH112" s="136" t="str">
        <f t="shared" si="293"/>
        <v>Completar</v>
      </c>
      <c r="AI112" s="137" t="str">
        <f t="shared" si="294"/>
        <v>Completar</v>
      </c>
      <c r="AJ112" s="137" t="str">
        <f t="shared" si="295"/>
        <v>Completar</v>
      </c>
      <c r="AK112" s="135"/>
      <c r="AL112" s="136" t="str">
        <f t="shared" si="296"/>
        <v>Completar</v>
      </c>
      <c r="AM112" s="237">
        <f t="shared" si="401"/>
        <v>0</v>
      </c>
      <c r="AN112" s="238">
        <f t="shared" si="402"/>
        <v>0</v>
      </c>
      <c r="AO112" s="239" t="str">
        <f>IFERROR(IF(AN112&gt;20*AA112,'Referencia Parámetros'!$D$20,IF(AN112&gt;10*AA112,'Referencia Parámetros'!$D$21,IF(AN112&gt;5*AA112,'Referencia Parámetros'!$D$22, IF(AN112&gt;1,'Referencia Parámetros'!$D$23,"NO APLICA")))),"")</f>
        <v/>
      </c>
      <c r="AP112" s="240" t="str">
        <f t="shared" si="351"/>
        <v/>
      </c>
      <c r="AQ112" s="241">
        <f t="shared" si="352"/>
        <v>0</v>
      </c>
      <c r="AR112" s="234">
        <f t="shared" si="403"/>
        <v>0</v>
      </c>
      <c r="AS112" s="234">
        <f t="shared" si="353"/>
        <v>0</v>
      </c>
      <c r="AT112" s="234">
        <f t="shared" si="404"/>
        <v>0</v>
      </c>
      <c r="AU112" s="242">
        <f t="shared" si="405"/>
        <v>0</v>
      </c>
      <c r="AW112" s="234">
        <f t="shared" si="406"/>
        <v>100</v>
      </c>
      <c r="AX112" s="235" t="str">
        <f t="shared" si="354"/>
        <v/>
      </c>
      <c r="AY112" s="236" t="str">
        <f>IFERROR(+VLOOKUP(AX112,'Referencia Parámetros'!$A$2:$B$18,2),"")</f>
        <v/>
      </c>
      <c r="AZ112" s="1"/>
      <c r="BA112" s="1"/>
      <c r="BB112" s="136" t="str">
        <f t="shared" si="297"/>
        <v>Completar</v>
      </c>
      <c r="BC112" s="134"/>
      <c r="BD112" s="134"/>
      <c r="BE112" s="134"/>
      <c r="BF112" s="136" t="str">
        <f t="shared" si="298"/>
        <v>Completar</v>
      </c>
      <c r="BG112" s="137" t="str">
        <f t="shared" si="299"/>
        <v>Completar</v>
      </c>
      <c r="BH112" s="137" t="str">
        <f t="shared" si="300"/>
        <v>Completar</v>
      </c>
      <c r="BI112" s="135"/>
      <c r="BJ112" s="136" t="str">
        <f t="shared" si="301"/>
        <v>Completar</v>
      </c>
      <c r="BK112" s="237">
        <f t="shared" si="407"/>
        <v>0</v>
      </c>
      <c r="BL112" s="238">
        <f t="shared" si="408"/>
        <v>0</v>
      </c>
      <c r="BM112" s="239" t="str">
        <f>IFERROR(IF(BL112&gt;20*AY112,'Referencia Parámetros'!$D$20,IF(BL112&gt;10*AY112,'Referencia Parámetros'!$D$21,IF(BL112&gt;5*AY112,'Referencia Parámetros'!$D$22, IF(BL112&gt;1,'Referencia Parámetros'!$D$23,"NO APLICA")))),"")</f>
        <v/>
      </c>
      <c r="BN112" s="240" t="str">
        <f t="shared" si="355"/>
        <v/>
      </c>
      <c r="BO112" s="241">
        <f t="shared" si="356"/>
        <v>0</v>
      </c>
      <c r="BP112" s="234">
        <f t="shared" si="409"/>
        <v>0</v>
      </c>
      <c r="BQ112" s="234">
        <f t="shared" si="357"/>
        <v>0</v>
      </c>
      <c r="BR112" s="234">
        <f t="shared" si="410"/>
        <v>0</v>
      </c>
      <c r="BS112" s="242">
        <f t="shared" si="411"/>
        <v>0</v>
      </c>
      <c r="BU112" s="234">
        <f t="shared" si="412"/>
        <v>100</v>
      </c>
      <c r="BV112" s="235" t="str">
        <f t="shared" si="358"/>
        <v/>
      </c>
      <c r="BW112" s="236" t="str">
        <f>IFERROR(+VLOOKUP(BV112,'Referencia Parámetros'!$A$2:$B$18,2),"")</f>
        <v/>
      </c>
      <c r="BX112" s="1"/>
      <c r="BY112" s="1"/>
      <c r="BZ112" s="136" t="str">
        <f t="shared" si="302"/>
        <v>Completar</v>
      </c>
      <c r="CA112" s="134"/>
      <c r="CB112" s="134"/>
      <c r="CC112" s="134"/>
      <c r="CD112" s="136" t="str">
        <f t="shared" si="303"/>
        <v>Completar</v>
      </c>
      <c r="CE112" s="137" t="str">
        <f t="shared" si="304"/>
        <v>Completar</v>
      </c>
      <c r="CF112" s="137" t="str">
        <f t="shared" si="305"/>
        <v>Completar</v>
      </c>
      <c r="CG112" s="135"/>
      <c r="CH112" s="136" t="str">
        <f t="shared" si="306"/>
        <v>Completar</v>
      </c>
      <c r="CI112" s="237">
        <f t="shared" si="413"/>
        <v>0</v>
      </c>
      <c r="CJ112" s="238">
        <f t="shared" si="414"/>
        <v>0</v>
      </c>
      <c r="CK112" s="239" t="str">
        <f>IFERROR(IF(CJ112&gt;20*BW112,'Referencia Parámetros'!$D$20,IF(CJ112&gt;10*BW112,'Referencia Parámetros'!$D$21,IF(CJ112&gt;5*BW112,'Referencia Parámetros'!$D$22, IF(CJ112&gt;1,'Referencia Parámetros'!$D$23,"NO APLICA")))),"")</f>
        <v/>
      </c>
      <c r="CL112" s="240" t="str">
        <f t="shared" si="359"/>
        <v/>
      </c>
      <c r="CM112" s="241">
        <f t="shared" si="360"/>
        <v>0</v>
      </c>
      <c r="CN112" s="234">
        <f t="shared" si="415"/>
        <v>0</v>
      </c>
      <c r="CO112" s="234">
        <f t="shared" si="361"/>
        <v>0</v>
      </c>
      <c r="CP112" s="234">
        <f t="shared" si="416"/>
        <v>0</v>
      </c>
      <c r="CQ112" s="242">
        <f t="shared" si="417"/>
        <v>0</v>
      </c>
      <c r="CS112" s="234">
        <f t="shared" si="418"/>
        <v>100</v>
      </c>
      <c r="CT112" s="235" t="str">
        <f t="shared" si="362"/>
        <v/>
      </c>
      <c r="CU112" s="236" t="str">
        <f>IFERROR(+VLOOKUP(CT112,'Referencia Parámetros'!$A$2:$B$18,2),"")</f>
        <v/>
      </c>
      <c r="CV112" s="1"/>
      <c r="CW112" s="1"/>
      <c r="CX112" s="136" t="str">
        <f t="shared" si="307"/>
        <v>Completar</v>
      </c>
      <c r="CY112" s="134"/>
      <c r="CZ112" s="134"/>
      <c r="DA112" s="134"/>
      <c r="DB112" s="136" t="str">
        <f t="shared" si="308"/>
        <v>Completar</v>
      </c>
      <c r="DC112" s="137" t="str">
        <f t="shared" si="309"/>
        <v>Completar</v>
      </c>
      <c r="DD112" s="137" t="str">
        <f t="shared" si="310"/>
        <v>Completar</v>
      </c>
      <c r="DE112" s="135"/>
      <c r="DF112" s="136" t="str">
        <f t="shared" si="311"/>
        <v>Completar</v>
      </c>
      <c r="DG112" s="237">
        <f t="shared" si="419"/>
        <v>0</v>
      </c>
      <c r="DH112" s="238">
        <f t="shared" si="420"/>
        <v>0</v>
      </c>
      <c r="DI112" s="239" t="str">
        <f>IFERROR(IF(DH112&gt;20*CU112,'Referencia Parámetros'!$D$20,IF(DH112&gt;10*CU112,'Referencia Parámetros'!$D$21,IF(DH112&gt;5*CU112,'Referencia Parámetros'!$D$22, IF(DH112&gt;1,'Referencia Parámetros'!$D$23,"NO APLICA")))),"")</f>
        <v/>
      </c>
      <c r="DJ112" s="240" t="str">
        <f t="shared" si="363"/>
        <v/>
      </c>
      <c r="DK112" s="241">
        <f t="shared" si="364"/>
        <v>0</v>
      </c>
      <c r="DL112" s="234">
        <f t="shared" si="421"/>
        <v>0</v>
      </c>
      <c r="DM112" s="234">
        <f t="shared" si="365"/>
        <v>0</v>
      </c>
      <c r="DN112" s="234">
        <f t="shared" si="422"/>
        <v>0</v>
      </c>
      <c r="DO112" s="242">
        <f t="shared" si="423"/>
        <v>0</v>
      </c>
      <c r="DQ112" s="234">
        <f t="shared" si="424"/>
        <v>100</v>
      </c>
      <c r="DR112" s="235" t="str">
        <f t="shared" si="366"/>
        <v/>
      </c>
      <c r="DS112" s="236" t="str">
        <f>IFERROR(+VLOOKUP(DR112,'Referencia Parámetros'!$A$2:$B$18,2),"")</f>
        <v/>
      </c>
      <c r="DT112" s="1"/>
      <c r="DU112" s="1"/>
      <c r="DV112" s="136" t="str">
        <f t="shared" si="312"/>
        <v>Completar</v>
      </c>
      <c r="DW112" s="134"/>
      <c r="DX112" s="134"/>
      <c r="DY112" s="134"/>
      <c r="DZ112" s="136" t="str">
        <f t="shared" si="313"/>
        <v>Completar</v>
      </c>
      <c r="EA112" s="137" t="str">
        <f t="shared" si="314"/>
        <v>Completar</v>
      </c>
      <c r="EB112" s="137" t="str">
        <f t="shared" si="315"/>
        <v>Completar</v>
      </c>
      <c r="EC112" s="135"/>
      <c r="ED112" s="136" t="str">
        <f t="shared" si="316"/>
        <v>Completar</v>
      </c>
      <c r="EE112" s="237">
        <f t="shared" si="425"/>
        <v>0</v>
      </c>
      <c r="EF112" s="238">
        <f t="shared" si="426"/>
        <v>0</v>
      </c>
      <c r="EG112" s="239" t="str">
        <f>IFERROR(IF(EF112&gt;20*DS112,'Referencia Parámetros'!$D$20,IF(EF112&gt;10*DS112,'Referencia Parámetros'!$D$21,IF(EF112&gt;5*DS112,'Referencia Parámetros'!$D$22, IF(EF112&gt;1,'Referencia Parámetros'!$D$23,"NO APLICA")))),"")</f>
        <v/>
      </c>
      <c r="EH112" s="240" t="str">
        <f t="shared" si="367"/>
        <v/>
      </c>
      <c r="EI112" s="241">
        <f t="shared" si="368"/>
        <v>0</v>
      </c>
      <c r="EJ112" s="234">
        <f t="shared" si="427"/>
        <v>0</v>
      </c>
      <c r="EK112" s="234">
        <f t="shared" si="369"/>
        <v>0</v>
      </c>
      <c r="EL112" s="234">
        <f t="shared" si="428"/>
        <v>0</v>
      </c>
      <c r="EM112" s="242">
        <f t="shared" si="429"/>
        <v>0</v>
      </c>
      <c r="EO112" s="234">
        <f t="shared" si="430"/>
        <v>100</v>
      </c>
      <c r="EP112" s="235" t="str">
        <f t="shared" si="370"/>
        <v/>
      </c>
      <c r="EQ112" s="236" t="str">
        <f>IFERROR(+VLOOKUP(EP112,'Referencia Parámetros'!$A$2:$B$18,2),"")</f>
        <v/>
      </c>
      <c r="ER112" s="1"/>
      <c r="ES112" s="1"/>
      <c r="ET112" s="136" t="str">
        <f t="shared" si="317"/>
        <v>Completar</v>
      </c>
      <c r="EU112" s="134"/>
      <c r="EV112" s="134"/>
      <c r="EW112" s="134"/>
      <c r="EX112" s="136" t="str">
        <f t="shared" si="318"/>
        <v>Completar</v>
      </c>
      <c r="EY112" s="137" t="str">
        <f t="shared" si="319"/>
        <v>Completar</v>
      </c>
      <c r="EZ112" s="137" t="str">
        <f t="shared" si="320"/>
        <v>Completar</v>
      </c>
      <c r="FA112" s="135"/>
      <c r="FB112" s="136" t="str">
        <f t="shared" si="321"/>
        <v>Completar</v>
      </c>
      <c r="FC112" s="237">
        <f t="shared" si="431"/>
        <v>0</v>
      </c>
      <c r="FD112" s="238">
        <f t="shared" si="432"/>
        <v>0</v>
      </c>
      <c r="FE112" s="239" t="str">
        <f>IFERROR(IF(FD112&gt;20*EQ112,'Referencia Parámetros'!$D$20,IF(FD112&gt;10*EQ112,'Referencia Parámetros'!$D$21,IF(FD112&gt;5*EQ112,'Referencia Parámetros'!$D$22, IF(FD112&gt;1,'Referencia Parámetros'!$D$23,"NO APLICA")))),"")</f>
        <v/>
      </c>
      <c r="FF112" s="240" t="str">
        <f t="shared" si="371"/>
        <v/>
      </c>
      <c r="FG112" s="241">
        <f t="shared" si="372"/>
        <v>0</v>
      </c>
      <c r="FH112" s="234">
        <f t="shared" si="433"/>
        <v>0</v>
      </c>
      <c r="FI112" s="234">
        <f t="shared" si="373"/>
        <v>0</v>
      </c>
      <c r="FJ112" s="234">
        <f t="shared" si="434"/>
        <v>0</v>
      </c>
      <c r="FK112" s="242">
        <f t="shared" si="435"/>
        <v>0</v>
      </c>
      <c r="FM112" s="234">
        <f t="shared" si="436"/>
        <v>100</v>
      </c>
      <c r="FN112" s="235" t="str">
        <f t="shared" si="374"/>
        <v/>
      </c>
      <c r="FO112" s="236" t="str">
        <f>IFERROR(+VLOOKUP(FN112,'Referencia Parámetros'!$A$2:$B$18,2),"")</f>
        <v/>
      </c>
      <c r="FP112" s="1"/>
      <c r="FQ112" s="1"/>
      <c r="FR112" s="136" t="str">
        <f t="shared" si="322"/>
        <v>Completar</v>
      </c>
      <c r="FS112" s="134"/>
      <c r="FT112" s="134"/>
      <c r="FU112" s="134"/>
      <c r="FV112" s="136" t="str">
        <f t="shared" si="323"/>
        <v>Completar</v>
      </c>
      <c r="FW112" s="137" t="str">
        <f t="shared" si="324"/>
        <v>Completar</v>
      </c>
      <c r="FX112" s="137" t="str">
        <f t="shared" si="325"/>
        <v>Completar</v>
      </c>
      <c r="FY112" s="135"/>
      <c r="FZ112" s="136" t="str">
        <f t="shared" si="326"/>
        <v>Completar</v>
      </c>
      <c r="GA112" s="237">
        <f t="shared" si="437"/>
        <v>0</v>
      </c>
      <c r="GB112" s="238">
        <f t="shared" si="438"/>
        <v>0</v>
      </c>
      <c r="GC112" s="239" t="e">
        <f>IF(GB112&gt;20*FO112,'Referencia Parámetros'!$D$20,IF(GB112&gt;10*FO112,'Referencia Parámetros'!$D$21,IF(GB112&gt;5*FO112,'Referencia Parámetros'!$D$22, IF(GB112&gt;1,'Referencia Parámetros'!$D$23,"NO APLICA"))))</f>
        <v>#VALUE!</v>
      </c>
      <c r="GD112" s="240" t="e">
        <f t="shared" si="439"/>
        <v>#VALUE!</v>
      </c>
      <c r="GE112" s="241">
        <f t="shared" si="375"/>
        <v>0</v>
      </c>
      <c r="GF112" s="234">
        <f t="shared" si="440"/>
        <v>0</v>
      </c>
      <c r="GG112" s="234">
        <f t="shared" si="376"/>
        <v>0</v>
      </c>
      <c r="GH112" s="234">
        <f t="shared" si="441"/>
        <v>0</v>
      </c>
      <c r="GI112" s="242">
        <f t="shared" si="442"/>
        <v>0</v>
      </c>
      <c r="GK112" s="234">
        <f t="shared" si="443"/>
        <v>100</v>
      </c>
      <c r="GL112" s="235" t="str">
        <f t="shared" si="377"/>
        <v/>
      </c>
      <c r="GM112" s="236" t="str">
        <f>IFERROR(+VLOOKUP(GL112,'Referencia Parámetros'!$A$2:$B$18,2),"")</f>
        <v/>
      </c>
      <c r="GN112" s="1"/>
      <c r="GO112" s="1"/>
      <c r="GP112" s="136" t="str">
        <f t="shared" si="327"/>
        <v>Completar</v>
      </c>
      <c r="GQ112" s="134"/>
      <c r="GR112" s="134"/>
      <c r="GS112" s="134"/>
      <c r="GT112" s="136" t="str">
        <f t="shared" si="328"/>
        <v>Completar</v>
      </c>
      <c r="GU112" s="137" t="str">
        <f t="shared" si="329"/>
        <v>Completar</v>
      </c>
      <c r="GV112" s="137" t="str">
        <f t="shared" si="330"/>
        <v>Completar</v>
      </c>
      <c r="GW112" s="135"/>
      <c r="GX112" s="136" t="str">
        <f t="shared" si="331"/>
        <v>Completar</v>
      </c>
      <c r="GY112" s="237">
        <f t="shared" si="444"/>
        <v>0</v>
      </c>
      <c r="GZ112" s="238">
        <f t="shared" si="445"/>
        <v>0</v>
      </c>
      <c r="HA112" s="239" t="str">
        <f>IFERROR(IF(GZ112&gt;20*GM112,'Referencia Parámetros'!$D$20,IF(GZ112&gt;10*GM112,'Referencia Parámetros'!$D$21,IF(GZ112&gt;5*GM112,'Referencia Parámetros'!$D$22, IF(GZ112&gt;1,'Referencia Parámetros'!$D$23,"NO APLICA")))),"")</f>
        <v/>
      </c>
      <c r="HB112" s="240" t="str">
        <f t="shared" si="378"/>
        <v/>
      </c>
      <c r="HC112" s="241">
        <f t="shared" si="379"/>
        <v>0</v>
      </c>
      <c r="HD112" s="234">
        <f t="shared" si="446"/>
        <v>0</v>
      </c>
      <c r="HE112" s="234">
        <f t="shared" si="380"/>
        <v>0</v>
      </c>
      <c r="HF112" s="234">
        <f t="shared" si="447"/>
        <v>0</v>
      </c>
      <c r="HG112" s="242">
        <f t="shared" si="448"/>
        <v>0</v>
      </c>
      <c r="HI112" s="234">
        <f t="shared" si="449"/>
        <v>100</v>
      </c>
      <c r="HJ112" s="235" t="str">
        <f t="shared" si="381"/>
        <v/>
      </c>
      <c r="HK112" s="236" t="str">
        <f>IFERROR(+VLOOKUP(HJ112,'Referencia Parámetros'!$A$2:$B$18,2),"")</f>
        <v/>
      </c>
      <c r="HL112" s="1"/>
      <c r="HM112" s="1"/>
      <c r="HN112" s="136" t="str">
        <f t="shared" si="332"/>
        <v>Completar</v>
      </c>
      <c r="HO112" s="134"/>
      <c r="HP112" s="134"/>
      <c r="HQ112" s="134"/>
      <c r="HR112" s="136" t="str">
        <f t="shared" si="333"/>
        <v>Completar</v>
      </c>
      <c r="HS112" s="137" t="str">
        <f t="shared" si="334"/>
        <v>Completar</v>
      </c>
      <c r="HT112" s="137" t="str">
        <f t="shared" si="335"/>
        <v>Completar</v>
      </c>
      <c r="HU112" s="135"/>
      <c r="HV112" s="136" t="str">
        <f t="shared" si="336"/>
        <v>Completar</v>
      </c>
      <c r="HW112" s="237">
        <f t="shared" si="450"/>
        <v>0</v>
      </c>
      <c r="HX112" s="238">
        <f t="shared" si="451"/>
        <v>0</v>
      </c>
      <c r="HY112" s="239" t="str">
        <f>IFERROR(IF(HX112&gt;20*HK112,'Referencia Parámetros'!$D$20,IF(HX112&gt;10*HK112,'Referencia Parámetros'!$D$21,IF(HX112&gt;5*HK112,'Referencia Parámetros'!$D$22, IF(HX112&gt;1,'Referencia Parámetros'!$D$23,"NO APLICA")))),"")</f>
        <v/>
      </c>
      <c r="HZ112" s="240" t="str">
        <f t="shared" si="382"/>
        <v/>
      </c>
      <c r="IA112" s="241">
        <f t="shared" si="383"/>
        <v>0</v>
      </c>
      <c r="IB112" s="234">
        <f t="shared" si="452"/>
        <v>0</v>
      </c>
      <c r="IC112" s="234">
        <f t="shared" si="384"/>
        <v>0</v>
      </c>
      <c r="ID112" s="234">
        <f t="shared" si="453"/>
        <v>0</v>
      </c>
      <c r="IE112" s="242">
        <f t="shared" si="454"/>
        <v>0</v>
      </c>
      <c r="IG112" s="234">
        <f t="shared" si="455"/>
        <v>100</v>
      </c>
      <c r="IH112" s="235" t="str">
        <f t="shared" si="385"/>
        <v/>
      </c>
      <c r="II112" s="236" t="str">
        <f>IFERROR(+VLOOKUP(IH112,'Referencia Parámetros'!$A$2:$B$18,2),"")</f>
        <v/>
      </c>
      <c r="IJ112" s="1"/>
      <c r="IK112" s="1"/>
      <c r="IL112" s="136" t="str">
        <f t="shared" si="337"/>
        <v>Completar</v>
      </c>
      <c r="IM112" s="134"/>
      <c r="IN112" s="134"/>
      <c r="IO112" s="134"/>
      <c r="IP112" s="136" t="str">
        <f t="shared" si="338"/>
        <v>Completar</v>
      </c>
      <c r="IQ112" s="137" t="str">
        <f t="shared" si="339"/>
        <v>Completar</v>
      </c>
      <c r="IR112" s="137" t="str">
        <f t="shared" si="340"/>
        <v>Completar</v>
      </c>
      <c r="IS112" s="135"/>
      <c r="IT112" s="136" t="str">
        <f t="shared" si="341"/>
        <v>Completar</v>
      </c>
      <c r="IU112" s="237">
        <f t="shared" si="456"/>
        <v>0</v>
      </c>
      <c r="IV112" s="238">
        <f t="shared" si="457"/>
        <v>0</v>
      </c>
      <c r="IW112" s="239" t="str">
        <f>IFERROR(IF(IV112&gt;20*II112,'Referencia Parámetros'!$D$20,IF(IV112&gt;10*II112,'Referencia Parámetros'!$D$21,IF(IV112&gt;5*II112,'Referencia Parámetros'!$D$22, IF(IV112&gt;1,'Referencia Parámetros'!$D$23,"NO APLICA")))),"")</f>
        <v/>
      </c>
      <c r="IX112" s="240" t="str">
        <f t="shared" si="386"/>
        <v/>
      </c>
      <c r="IY112" s="241">
        <f t="shared" si="387"/>
        <v>0</v>
      </c>
      <c r="IZ112" s="234">
        <f t="shared" si="458"/>
        <v>0</v>
      </c>
      <c r="JA112" s="234">
        <f t="shared" si="388"/>
        <v>0</v>
      </c>
      <c r="JB112" s="234">
        <f t="shared" si="459"/>
        <v>0</v>
      </c>
      <c r="JC112" s="242">
        <f t="shared" si="460"/>
        <v>0</v>
      </c>
      <c r="JD112" s="198"/>
      <c r="JE112" s="234">
        <f t="shared" si="461"/>
        <v>100</v>
      </c>
      <c r="JF112" s="235" t="str">
        <f t="shared" si="389"/>
        <v/>
      </c>
      <c r="JG112" s="236" t="str">
        <f>IFERROR(+VLOOKUP(JF112,'Referencia Parámetros'!$A$2:$B$18,2),"")</f>
        <v/>
      </c>
      <c r="JH112" s="1"/>
      <c r="JI112" s="1"/>
      <c r="JJ112" s="136" t="str">
        <f t="shared" si="342"/>
        <v>Completar</v>
      </c>
      <c r="JK112" s="134"/>
      <c r="JL112" s="134"/>
      <c r="JM112" s="134"/>
      <c r="JN112" s="136" t="str">
        <f t="shared" si="343"/>
        <v>Completar</v>
      </c>
      <c r="JO112" s="137" t="str">
        <f t="shared" si="344"/>
        <v>Completar</v>
      </c>
      <c r="JP112" s="137" t="str">
        <f t="shared" si="345"/>
        <v>Completar</v>
      </c>
      <c r="JQ112" s="135"/>
      <c r="JR112" s="136" t="str">
        <f t="shared" si="346"/>
        <v>Completar</v>
      </c>
      <c r="JS112" s="237">
        <f t="shared" si="462"/>
        <v>0</v>
      </c>
      <c r="JT112" s="238">
        <f t="shared" si="463"/>
        <v>0</v>
      </c>
      <c r="JU112" s="239" t="str">
        <f>IFERROR(IF(JT112&gt;20*JG112,'Referencia Parámetros'!$D$20,IF(JT112&gt;10*JG112,'Referencia Parámetros'!$D$21,IF(JT112&gt;5*JG112,'Referencia Parámetros'!$D$22, IF(JT112&gt;1,'Referencia Parámetros'!$D$23,"NO APLICA")))),"")</f>
        <v/>
      </c>
      <c r="JV112" s="240" t="str">
        <f t="shared" si="390"/>
        <v/>
      </c>
      <c r="JW112" s="241">
        <f t="shared" si="391"/>
        <v>0</v>
      </c>
      <c r="JX112" s="234">
        <f t="shared" si="464"/>
        <v>0</v>
      </c>
      <c r="JY112" s="234">
        <f t="shared" si="392"/>
        <v>0</v>
      </c>
      <c r="JZ112" s="234">
        <f t="shared" si="465"/>
        <v>0</v>
      </c>
      <c r="KA112" s="242">
        <f t="shared" si="466"/>
        <v>0</v>
      </c>
      <c r="LN112" s="244">
        <v>2</v>
      </c>
    </row>
  </sheetData>
  <sheetProtection password="91C0" sheet="1" objects="1" scenarios="1" selectLockedCells="1"/>
  <mergeCells count="1">
    <mergeCell ref="F5:I5"/>
  </mergeCells>
  <conditionalFormatting sqref="F13:F14 J13:L14 N13:N14">
    <cfRule type="containsText" dxfId="351" priority="2773" operator="containsText" text="Completar">
      <formula>NOT(ISERROR(SEARCH("Completar",F13)))</formula>
    </cfRule>
  </conditionalFormatting>
  <conditionalFormatting sqref="Q13:Q112">
    <cfRule type="containsText" dxfId="350" priority="2772" operator="containsText" text="NO">
      <formula>NOT(ISERROR(SEARCH("NO",Q13)))</formula>
    </cfRule>
  </conditionalFormatting>
  <conditionalFormatting sqref="U13:U112">
    <cfRule type="containsText" dxfId="349" priority="2770" operator="containsText" text="N">
      <formula>NOT(ISERROR(SEARCH("N",U13)))</formula>
    </cfRule>
  </conditionalFormatting>
  <conditionalFormatting sqref="G13:G112 AE15:AE112 BC15:BC112 CA15:CA112 CY15:CY112 DW15:DW112 EU15:EU112 FS15:FS112 GQ15:GQ112 HO15:HO112 IM15:IM112 JK15:JK112">
    <cfRule type="expression" dxfId="348" priority="2763" stopIfTrue="1">
      <formula>F13=2</formula>
    </cfRule>
  </conditionalFormatting>
  <conditionalFormatting sqref="H13:H112 AF15:AF112 BD15:BD112 CB15:CB112 CZ15:CZ112 DX15:DX112 EV15:EV112 FT15:FT112 GR15:GR112 HP15:HP112 IN15:IN112 JL15:JL112">
    <cfRule type="expression" dxfId="347" priority="2762" stopIfTrue="1">
      <formula>F13=1</formula>
    </cfRule>
  </conditionalFormatting>
  <conditionalFormatting sqref="I13:I112 AG15:AG112 BE15:BE112 CC15:CC112 DA15:DA112 DY15:DY112 EW15:EW112 FU15:FU112 GS15:GS112 HQ15:HQ112 IO15:IO112 JM15:JM112">
    <cfRule type="expression" dxfId="346" priority="2761" stopIfTrue="1">
      <formula>F13=1</formula>
    </cfRule>
  </conditionalFormatting>
  <conditionalFormatting sqref="AD13:AD112 AH13:AJ112 AL13:AL112">
    <cfRule type="containsText" dxfId="345" priority="2760" operator="containsText" text="Completar">
      <formula>NOT(ISERROR(SEARCH("Completar",AD13)))</formula>
    </cfRule>
  </conditionalFormatting>
  <conditionalFormatting sqref="AO13:AO112">
    <cfRule type="containsText" dxfId="344" priority="2759" operator="containsText" text="NO">
      <formula>NOT(ISERROR(SEARCH("NO",AO13)))</formula>
    </cfRule>
  </conditionalFormatting>
  <conditionalFormatting sqref="AE13:AE14">
    <cfRule type="expression" dxfId="343" priority="2750" stopIfTrue="1">
      <formula>AD13=2</formula>
    </cfRule>
  </conditionalFormatting>
  <conditionalFormatting sqref="AF13:AF14">
    <cfRule type="expression" dxfId="342" priority="2749" stopIfTrue="1">
      <formula>AD13=1</formula>
    </cfRule>
  </conditionalFormatting>
  <conditionalFormatting sqref="AG13:AG14">
    <cfRule type="expression" dxfId="341" priority="2748" stopIfTrue="1">
      <formula>AD13=1</formula>
    </cfRule>
  </conditionalFormatting>
  <conditionalFormatting sqref="BB13:BB112 BF13:BH112">
    <cfRule type="containsText" dxfId="340" priority="2747" operator="containsText" text="Completar">
      <formula>NOT(ISERROR(SEARCH("Completar",BB13)))</formula>
    </cfRule>
  </conditionalFormatting>
  <conditionalFormatting sqref="BM13:BM112">
    <cfRule type="containsText" dxfId="339" priority="2746" operator="containsText" text="NO">
      <formula>NOT(ISERROR(SEARCH("NO",BM13)))</formula>
    </cfRule>
  </conditionalFormatting>
  <conditionalFormatting sqref="BC13:BC14">
    <cfRule type="expression" dxfId="338" priority="2737" stopIfTrue="1">
      <formula>BB13=2</formula>
    </cfRule>
  </conditionalFormatting>
  <conditionalFormatting sqref="BD13:BD14">
    <cfRule type="expression" dxfId="337" priority="2736" stopIfTrue="1">
      <formula>BB13=1</formula>
    </cfRule>
  </conditionalFormatting>
  <conditionalFormatting sqref="BE13:BE14">
    <cfRule type="expression" dxfId="336" priority="2735" stopIfTrue="1">
      <formula>BB13=1</formula>
    </cfRule>
  </conditionalFormatting>
  <conditionalFormatting sqref="BZ13:BZ112 CD13:CF112">
    <cfRule type="containsText" dxfId="335" priority="2734" operator="containsText" text="Completar">
      <formula>NOT(ISERROR(SEARCH("Completar",BZ13)))</formula>
    </cfRule>
  </conditionalFormatting>
  <conditionalFormatting sqref="CK13:CK112">
    <cfRule type="containsText" dxfId="334" priority="2733" operator="containsText" text="NO">
      <formula>NOT(ISERROR(SEARCH("NO",CK13)))</formula>
    </cfRule>
  </conditionalFormatting>
  <conditionalFormatting sqref="CA13:CA14">
    <cfRule type="expression" dxfId="333" priority="2724" stopIfTrue="1">
      <formula>BZ13=2</formula>
    </cfRule>
  </conditionalFormatting>
  <conditionalFormatting sqref="CB13:CB14">
    <cfRule type="expression" dxfId="332" priority="2723" stopIfTrue="1">
      <formula>BZ13=1</formula>
    </cfRule>
  </conditionalFormatting>
  <conditionalFormatting sqref="CC13:CC14">
    <cfRule type="expression" dxfId="331" priority="2722" stopIfTrue="1">
      <formula>BZ13=1</formula>
    </cfRule>
  </conditionalFormatting>
  <conditionalFormatting sqref="CX13:CX112 DB13:DD112">
    <cfRule type="containsText" dxfId="330" priority="2721" operator="containsText" text="Completar">
      <formula>NOT(ISERROR(SEARCH("Completar",CX13)))</formula>
    </cfRule>
  </conditionalFormatting>
  <conditionalFormatting sqref="DI13:DI112">
    <cfRule type="containsText" dxfId="329" priority="2720" operator="containsText" text="NO">
      <formula>NOT(ISERROR(SEARCH("NO",DI13)))</formula>
    </cfRule>
  </conditionalFormatting>
  <conditionalFormatting sqref="JU13:JU112">
    <cfRule type="containsText" dxfId="328" priority="2620" operator="containsText" text="NO">
      <formula>NOT(ISERROR(SEARCH("NO",JU13)))</formula>
    </cfRule>
  </conditionalFormatting>
  <conditionalFormatting sqref="CY13:CY14">
    <cfRule type="expression" dxfId="327" priority="2711" stopIfTrue="1">
      <formula>CX13=2</formula>
    </cfRule>
  </conditionalFormatting>
  <conditionalFormatting sqref="CZ13:CZ14">
    <cfRule type="expression" dxfId="326" priority="2710" stopIfTrue="1">
      <formula>CX13=1</formula>
    </cfRule>
  </conditionalFormatting>
  <conditionalFormatting sqref="DA13:DA14">
    <cfRule type="expression" dxfId="325" priority="2709" stopIfTrue="1">
      <formula>CX13=1</formula>
    </cfRule>
  </conditionalFormatting>
  <conditionalFormatting sqref="DV13:DV112 DZ13:EB112">
    <cfRule type="containsText" dxfId="324" priority="2708" operator="containsText" text="Completar">
      <formula>NOT(ISERROR(SEARCH("Completar",DV13)))</formula>
    </cfRule>
  </conditionalFormatting>
  <conditionalFormatting sqref="EG13:EG112">
    <cfRule type="containsText" dxfId="323" priority="2707" operator="containsText" text="NO">
      <formula>NOT(ISERROR(SEARCH("NO",EG13)))</formula>
    </cfRule>
  </conditionalFormatting>
  <conditionalFormatting sqref="DW13:DW14">
    <cfRule type="expression" dxfId="322" priority="2698" stopIfTrue="1">
      <formula>DV13=2</formula>
    </cfRule>
  </conditionalFormatting>
  <conditionalFormatting sqref="DX13:DX14">
    <cfRule type="expression" dxfId="321" priority="2697" stopIfTrue="1">
      <formula>DV13=1</formula>
    </cfRule>
  </conditionalFormatting>
  <conditionalFormatting sqref="DY13:DY14">
    <cfRule type="expression" dxfId="320" priority="2696" stopIfTrue="1">
      <formula>DV13=1</formula>
    </cfRule>
  </conditionalFormatting>
  <conditionalFormatting sqref="ET13:ET112 EX13:EZ112">
    <cfRule type="containsText" dxfId="319" priority="2695" operator="containsText" text="Completar">
      <formula>NOT(ISERROR(SEARCH("Completar",ET13)))</formula>
    </cfRule>
  </conditionalFormatting>
  <conditionalFormatting sqref="FE13:FE112">
    <cfRule type="containsText" dxfId="318" priority="2694" operator="containsText" text="NO">
      <formula>NOT(ISERROR(SEARCH("NO",FE13)))</formula>
    </cfRule>
  </conditionalFormatting>
  <conditionalFormatting sqref="EU13:EU14">
    <cfRule type="expression" dxfId="317" priority="2685" stopIfTrue="1">
      <formula>ET13=2</formula>
    </cfRule>
  </conditionalFormatting>
  <conditionalFormatting sqref="EV13:EV14">
    <cfRule type="expression" dxfId="316" priority="2684" stopIfTrue="1">
      <formula>ET13=1</formula>
    </cfRule>
  </conditionalFormatting>
  <conditionalFormatting sqref="EW13:EW14">
    <cfRule type="expression" dxfId="315" priority="2683" stopIfTrue="1">
      <formula>ET13=1</formula>
    </cfRule>
  </conditionalFormatting>
  <conditionalFormatting sqref="FR13:FR112 FV13:FX112">
    <cfRule type="containsText" dxfId="314" priority="2682" operator="containsText" text="Completar">
      <formula>NOT(ISERROR(SEARCH("Completar",FR13)))</formula>
    </cfRule>
  </conditionalFormatting>
  <conditionalFormatting sqref="GC13:GC14">
    <cfRule type="containsText" dxfId="313" priority="2681" operator="containsText" text="NO">
      <formula>NOT(ISERROR(SEARCH("NO",GC13)))</formula>
    </cfRule>
  </conditionalFormatting>
  <conditionalFormatting sqref="FS13:FS14">
    <cfRule type="expression" dxfId="312" priority="2672" stopIfTrue="1">
      <formula>FR13=2</formula>
    </cfRule>
  </conditionalFormatting>
  <conditionalFormatting sqref="FT13:FT14">
    <cfRule type="expression" dxfId="311" priority="2671" stopIfTrue="1">
      <formula>FR13=1</formula>
    </cfRule>
  </conditionalFormatting>
  <conditionalFormatting sqref="FU13:FU14">
    <cfRule type="expression" dxfId="310" priority="2670" stopIfTrue="1">
      <formula>FR13=1</formula>
    </cfRule>
  </conditionalFormatting>
  <conditionalFormatting sqref="GP13:GP112 GT13:GV112">
    <cfRule type="containsText" dxfId="309" priority="2669" operator="containsText" text="Completar">
      <formula>NOT(ISERROR(SEARCH("Completar",GP13)))</formula>
    </cfRule>
  </conditionalFormatting>
  <conditionalFormatting sqref="HA13:HA112">
    <cfRule type="containsText" dxfId="308" priority="2668" operator="containsText" text="NO">
      <formula>NOT(ISERROR(SEARCH("NO",HA13)))</formula>
    </cfRule>
  </conditionalFormatting>
  <conditionalFormatting sqref="GQ13:GQ14">
    <cfRule type="expression" dxfId="307" priority="2659" stopIfTrue="1">
      <formula>GP13=2</formula>
    </cfRule>
  </conditionalFormatting>
  <conditionalFormatting sqref="GR13:GR14">
    <cfRule type="expression" dxfId="306" priority="2658" stopIfTrue="1">
      <formula>GP13=1</formula>
    </cfRule>
  </conditionalFormatting>
  <conditionalFormatting sqref="GS13:GS14">
    <cfRule type="expression" dxfId="305" priority="2657" stopIfTrue="1">
      <formula>GP13=1</formula>
    </cfRule>
  </conditionalFormatting>
  <conditionalFormatting sqref="HN13:HN112 HR13:HT112">
    <cfRule type="containsText" dxfId="304" priority="2656" operator="containsText" text="Completar">
      <formula>NOT(ISERROR(SEARCH("Completar",HN13)))</formula>
    </cfRule>
  </conditionalFormatting>
  <conditionalFormatting sqref="HY13:HY112">
    <cfRule type="containsText" dxfId="303" priority="2655" operator="containsText" text="NO">
      <formula>NOT(ISERROR(SEARCH("NO",HY13)))</formula>
    </cfRule>
  </conditionalFormatting>
  <conditionalFormatting sqref="HO13:HO14">
    <cfRule type="expression" dxfId="302" priority="2646" stopIfTrue="1">
      <formula>HN13=2</formula>
    </cfRule>
  </conditionalFormatting>
  <conditionalFormatting sqref="HP13:HP14">
    <cfRule type="expression" dxfId="301" priority="2645" stopIfTrue="1">
      <formula>HN13=1</formula>
    </cfRule>
  </conditionalFormatting>
  <conditionalFormatting sqref="HQ13:HQ14">
    <cfRule type="expression" dxfId="300" priority="2644" stopIfTrue="1">
      <formula>HN13=1</formula>
    </cfRule>
  </conditionalFormatting>
  <conditionalFormatting sqref="BJ13:BJ112">
    <cfRule type="containsText" dxfId="299" priority="2643" operator="containsText" text="Completar">
      <formula>NOT(ISERROR(SEARCH("Completar",BJ13)))</formula>
    </cfRule>
  </conditionalFormatting>
  <conditionalFormatting sqref="CH13:CH112">
    <cfRule type="containsText" dxfId="298" priority="2642" operator="containsText" text="Completar">
      <formula>NOT(ISERROR(SEARCH("Completar",CH13)))</formula>
    </cfRule>
  </conditionalFormatting>
  <conditionalFormatting sqref="DF13:DF112">
    <cfRule type="containsText" dxfId="297" priority="2641" operator="containsText" text="Completar">
      <formula>NOT(ISERROR(SEARCH("Completar",DF13)))</formula>
    </cfRule>
  </conditionalFormatting>
  <conditionalFormatting sqref="ED13:ED112">
    <cfRule type="containsText" dxfId="296" priority="2640" operator="containsText" text="Completar">
      <formula>NOT(ISERROR(SEARCH("Completar",ED13)))</formula>
    </cfRule>
  </conditionalFormatting>
  <conditionalFormatting sqref="FB13:FB112">
    <cfRule type="containsText" dxfId="295" priority="2639" operator="containsText" text="Completar">
      <formula>NOT(ISERROR(SEARCH("Completar",FB13)))</formula>
    </cfRule>
  </conditionalFormatting>
  <conditionalFormatting sqref="FZ13:FZ14">
    <cfRule type="containsText" dxfId="294" priority="2638" operator="containsText" text="Completar">
      <formula>NOT(ISERROR(SEARCH("Completar",FZ13)))</formula>
    </cfRule>
  </conditionalFormatting>
  <conditionalFormatting sqref="GX13:GX112">
    <cfRule type="containsText" dxfId="293" priority="2637" operator="containsText" text="Completar">
      <formula>NOT(ISERROR(SEARCH("Completar",GX13)))</formula>
    </cfRule>
  </conditionalFormatting>
  <conditionalFormatting sqref="HV13:HV112">
    <cfRule type="containsText" dxfId="292" priority="2636" operator="containsText" text="Completar">
      <formula>NOT(ISERROR(SEARCH("Completar",HV13)))</formula>
    </cfRule>
  </conditionalFormatting>
  <conditionalFormatting sqref="IL13:IL112 IP13:IR112">
    <cfRule type="containsText" dxfId="291" priority="2635" operator="containsText" text="Completar">
      <formula>NOT(ISERROR(SEARCH("Completar",IL13)))</formula>
    </cfRule>
  </conditionalFormatting>
  <conditionalFormatting sqref="IW13:IW112">
    <cfRule type="containsText" dxfId="290" priority="2634" operator="containsText" text="NO">
      <formula>NOT(ISERROR(SEARCH("NO",IW13)))</formula>
    </cfRule>
  </conditionalFormatting>
  <conditionalFormatting sqref="IM13:IM14">
    <cfRule type="expression" dxfId="289" priority="2625" stopIfTrue="1">
      <formula>IL13=2</formula>
    </cfRule>
  </conditionalFormatting>
  <conditionalFormatting sqref="IN13:IN14">
    <cfRule type="expression" dxfId="288" priority="2624" stopIfTrue="1">
      <formula>IL13=1</formula>
    </cfRule>
  </conditionalFormatting>
  <conditionalFormatting sqref="IO13:IO14">
    <cfRule type="expression" dxfId="287" priority="2623" stopIfTrue="1">
      <formula>IL13=1</formula>
    </cfRule>
  </conditionalFormatting>
  <conditionalFormatting sqref="IT13:IT112">
    <cfRule type="containsText" dxfId="286" priority="2622" operator="containsText" text="Completar">
      <formula>NOT(ISERROR(SEARCH("Completar",IT13)))</formula>
    </cfRule>
  </conditionalFormatting>
  <conditionalFormatting sqref="JJ13:JJ112 JN13:JP112">
    <cfRule type="containsText" dxfId="285" priority="2621" operator="containsText" text="Completar">
      <formula>NOT(ISERROR(SEARCH("Completar",JJ13)))</formula>
    </cfRule>
  </conditionalFormatting>
  <conditionalFormatting sqref="JK13:JK14">
    <cfRule type="expression" dxfId="284" priority="2611" stopIfTrue="1">
      <formula>JJ13=2</formula>
    </cfRule>
  </conditionalFormatting>
  <conditionalFormatting sqref="JL13:JL14">
    <cfRule type="expression" dxfId="283" priority="2610" stopIfTrue="1">
      <formula>JJ13=1</formula>
    </cfRule>
  </conditionalFormatting>
  <conditionalFormatting sqref="JM13:JM14">
    <cfRule type="expression" dxfId="282" priority="2609" stopIfTrue="1">
      <formula>JJ13=1</formula>
    </cfRule>
  </conditionalFormatting>
  <conditionalFormatting sqref="JR13:JR112">
    <cfRule type="containsText" dxfId="281" priority="2608" operator="containsText" text="Completar">
      <formula>NOT(ISERROR(SEARCH("Completar",JR13)))</formula>
    </cfRule>
  </conditionalFormatting>
  <conditionalFormatting sqref="F15:F112 J15:L112 N15:N112">
    <cfRule type="containsText" dxfId="280" priority="117" operator="containsText" text="Completar">
      <formula>NOT(ISERROR(SEARCH("Completar",F15)))</formula>
    </cfRule>
  </conditionalFormatting>
  <conditionalFormatting sqref="GC15:GC112">
    <cfRule type="containsText" dxfId="279" priority="67" operator="containsText" text="NO">
      <formula>NOT(ISERROR(SEARCH("NO",GC15)))</formula>
    </cfRule>
  </conditionalFormatting>
  <conditionalFormatting sqref="FZ15:FZ112">
    <cfRule type="containsText" dxfId="278" priority="42" operator="containsText" text="Completar">
      <formula>NOT(ISERROR(SEARCH("Completar",FZ15)))</formula>
    </cfRule>
  </conditionalFormatting>
  <conditionalFormatting sqref="S13:S112">
    <cfRule type="containsText" dxfId="277" priority="23" operator="containsText" text="N">
      <formula>NOT(ISERROR(SEARCH("N",S13)))</formula>
    </cfRule>
  </conditionalFormatting>
  <conditionalFormatting sqref="JY13:JY112">
    <cfRule type="containsText" dxfId="276" priority="1" operator="containsText" text="N">
      <formula>NOT(ISERROR(SEARCH("N",JY13)))</formula>
    </cfRule>
  </conditionalFormatting>
  <conditionalFormatting sqref="AQ13:AQ112">
    <cfRule type="containsText" dxfId="275" priority="22" operator="containsText" text="N">
      <formula>NOT(ISERROR(SEARCH("N",AQ13)))</formula>
    </cfRule>
  </conditionalFormatting>
  <conditionalFormatting sqref="BO13:BO112">
    <cfRule type="containsText" dxfId="274" priority="21" operator="containsText" text="N">
      <formula>NOT(ISERROR(SEARCH("N",BO13)))</formula>
    </cfRule>
  </conditionalFormatting>
  <conditionalFormatting sqref="CM13:CM112">
    <cfRule type="containsText" dxfId="273" priority="20" operator="containsText" text="N">
      <formula>NOT(ISERROR(SEARCH("N",CM13)))</formula>
    </cfRule>
  </conditionalFormatting>
  <conditionalFormatting sqref="DK13:DK112">
    <cfRule type="containsText" dxfId="272" priority="19" operator="containsText" text="N">
      <formula>NOT(ISERROR(SEARCH("N",DK13)))</formula>
    </cfRule>
  </conditionalFormatting>
  <conditionalFormatting sqref="EI13:EI112">
    <cfRule type="containsText" dxfId="271" priority="18" operator="containsText" text="N">
      <formula>NOT(ISERROR(SEARCH("N",EI13)))</formula>
    </cfRule>
  </conditionalFormatting>
  <conditionalFormatting sqref="FG13:FG112">
    <cfRule type="containsText" dxfId="270" priority="17" operator="containsText" text="N">
      <formula>NOT(ISERROR(SEARCH("N",FG13)))</formula>
    </cfRule>
  </conditionalFormatting>
  <conditionalFormatting sqref="GE13:GE112">
    <cfRule type="containsText" dxfId="269" priority="16" operator="containsText" text="N">
      <formula>NOT(ISERROR(SEARCH("N",GE13)))</formula>
    </cfRule>
  </conditionalFormatting>
  <conditionalFormatting sqref="HC13:HC112">
    <cfRule type="containsText" dxfId="268" priority="15" operator="containsText" text="N">
      <formula>NOT(ISERROR(SEARCH("N",HC13)))</formula>
    </cfRule>
  </conditionalFormatting>
  <conditionalFormatting sqref="IA13:IA112">
    <cfRule type="containsText" dxfId="267" priority="14" operator="containsText" text="N">
      <formula>NOT(ISERROR(SEARCH("N",IA13)))</formula>
    </cfRule>
  </conditionalFormatting>
  <conditionalFormatting sqref="IY13:IY112">
    <cfRule type="containsText" dxfId="266" priority="13" operator="containsText" text="N">
      <formula>NOT(ISERROR(SEARCH("N",IY13)))</formula>
    </cfRule>
  </conditionalFormatting>
  <conditionalFormatting sqref="JW13:JW112">
    <cfRule type="containsText" dxfId="265" priority="12" operator="containsText" text="N">
      <formula>NOT(ISERROR(SEARCH("N",JW13)))</formula>
    </cfRule>
  </conditionalFormatting>
  <conditionalFormatting sqref="AS13:AS112">
    <cfRule type="containsText" dxfId="264" priority="11" operator="containsText" text="N">
      <formula>NOT(ISERROR(SEARCH("N",AS13)))</formula>
    </cfRule>
  </conditionalFormatting>
  <conditionalFormatting sqref="BQ13:BQ112">
    <cfRule type="containsText" dxfId="263" priority="10" operator="containsText" text="N">
      <formula>NOT(ISERROR(SEARCH("N",BQ13)))</formula>
    </cfRule>
  </conditionalFormatting>
  <conditionalFormatting sqref="CO13:CO112">
    <cfRule type="containsText" dxfId="262" priority="9" operator="containsText" text="N">
      <formula>NOT(ISERROR(SEARCH("N",CO13)))</formula>
    </cfRule>
  </conditionalFormatting>
  <conditionalFormatting sqref="DM13:DM112">
    <cfRule type="containsText" dxfId="261" priority="8" operator="containsText" text="N">
      <formula>NOT(ISERROR(SEARCH("N",DM13)))</formula>
    </cfRule>
  </conditionalFormatting>
  <conditionalFormatting sqref="EK13:EK112">
    <cfRule type="containsText" dxfId="260" priority="7" operator="containsText" text="N">
      <formula>NOT(ISERROR(SEARCH("N",EK13)))</formula>
    </cfRule>
  </conditionalFormatting>
  <conditionalFormatting sqref="FI13:FI112">
    <cfRule type="containsText" dxfId="259" priority="6" operator="containsText" text="N">
      <formula>NOT(ISERROR(SEARCH("N",FI13)))</formula>
    </cfRule>
  </conditionalFormatting>
  <conditionalFormatting sqref="GG13:GG112">
    <cfRule type="containsText" dxfId="258" priority="5" operator="containsText" text="N">
      <formula>NOT(ISERROR(SEARCH("N",GG13)))</formula>
    </cfRule>
  </conditionalFormatting>
  <conditionalFormatting sqref="HE13:HE112">
    <cfRule type="containsText" dxfId="257" priority="4" operator="containsText" text="N">
      <formula>NOT(ISERROR(SEARCH("N",HE13)))</formula>
    </cfRule>
  </conditionalFormatting>
  <conditionalFormatting sqref="IC13:IC112">
    <cfRule type="containsText" dxfId="256" priority="3" operator="containsText" text="N">
      <formula>NOT(ISERROR(SEARCH("N",IC13)))</formula>
    </cfRule>
  </conditionalFormatting>
  <conditionalFormatting sqref="JA13:JA112">
    <cfRule type="containsText" dxfId="255" priority="2" operator="containsText" text="N">
      <formula>NOT(ISERROR(SEARCH("N",JA13)))</formula>
    </cfRule>
  </conditionalFormatting>
  <pageMargins left="0.7" right="0.7" top="0.75" bottom="0.75" header="0.3" footer="0.3"/>
  <pageSetup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5">
        <x14:dataValidation type="list" allowBlank="1" showInputMessage="1" showErrorMessage="1">
          <x14:formula1>
            <xm:f>'Referencia Parámetros'!$A$30:$A$35</xm:f>
          </x14:formula1>
          <xm:sqref>GP13:GP112 FR13:FR112 DV13:DV112 CX13:CX112 BZ13:BZ112 BB13:BB112 AD13:AD112 IL13:IL112 HN13:HN112 F13:F112 ET13:ET112 JJ13:JJ112</xm:sqref>
        </x14:dataValidation>
        <x14:dataValidation type="list" allowBlank="1" showInputMessage="1" showErrorMessage="1">
          <x14:formula1>
            <xm:f>'Referencia Parámetros'!$A$26:$A$28</xm:f>
          </x14:formula1>
          <xm:sqref>IP13:IP112 HR13:HR112 GT13:GT112 FV13:FV112 EX13:EX112 DZ13:DZ112 DB13:DB112 CD13:CD112 BF13:BF112 AH13:AH112 J13:J112 JN13:JN112</xm:sqref>
        </x14:dataValidation>
        <x14:dataValidation type="list" allowBlank="1" showInputMessage="1" showErrorMessage="1">
          <x14:formula1>
            <xm:f>'Referencia Parámetros'!$A$38:$A$40</xm:f>
          </x14:formula1>
          <xm:sqref>IT13:IT112 GX13:GX112 FB13:FB112 FZ13:FZ112 ED13:ED112 DF13:DF112 CH13:CH112 BJ13:BJ112 AL13:AL112 N13:N112 HV13:HV112 JR13:JR112</xm:sqref>
        </x14:dataValidation>
        <x14:dataValidation type="list" allowBlank="1" showInputMessage="1" showErrorMessage="1">
          <x14:formula1>
            <xm:f>'Referencia Parámetros'!$A$46:$A$90</xm:f>
          </x14:formula1>
          <xm:sqref>JQ13:JQ112</xm:sqref>
        </x14:dataValidation>
        <x14:dataValidation type="list" allowBlank="1" showInputMessage="1" showErrorMessage="1">
          <x14:formula1>
            <xm:f>'Referencia Parámetros'!$A$46:$A$90</xm:f>
          </x14:formula1>
          <xm:sqref>HU13:HU112</xm:sqref>
        </x14:dataValidation>
        <x14:dataValidation type="list" allowBlank="1" showInputMessage="1" showErrorMessage="1">
          <x14:formula1>
            <xm:f>'Referencia Parámetros'!$A$46:$A$90</xm:f>
          </x14:formula1>
          <xm:sqref>GW13:GW112</xm:sqref>
        </x14:dataValidation>
        <x14:dataValidation type="list" allowBlank="1" showInputMessage="1" showErrorMessage="1">
          <x14:formula1>
            <xm:f>'Referencia Parámetros'!$A$46:$A$90</xm:f>
          </x14:formula1>
          <xm:sqref>FY13:FY112</xm:sqref>
        </x14:dataValidation>
        <x14:dataValidation type="list" allowBlank="1" showInputMessage="1" showErrorMessage="1">
          <x14:formula1>
            <xm:f>'Referencia Parámetros'!$A$46:$A$90</xm:f>
          </x14:formula1>
          <xm:sqref>FA13:FA112</xm:sqref>
        </x14:dataValidation>
        <x14:dataValidation type="list" allowBlank="1" showInputMessage="1" showErrorMessage="1">
          <x14:formula1>
            <xm:f>'Referencia Parámetros'!$A$46:$A$90</xm:f>
          </x14:formula1>
          <xm:sqref>EC13:EC112</xm:sqref>
        </x14:dataValidation>
        <x14:dataValidation type="list" allowBlank="1" showInputMessage="1" showErrorMessage="1">
          <x14:formula1>
            <xm:f>'Referencia Parámetros'!$A$46:$A$90</xm:f>
          </x14:formula1>
          <xm:sqref>DE13:DE112</xm:sqref>
        </x14:dataValidation>
        <x14:dataValidation type="list" allowBlank="1" showInputMessage="1" showErrorMessage="1">
          <x14:formula1>
            <xm:f>'Referencia Parámetros'!$A$46:$A$90</xm:f>
          </x14:formula1>
          <xm:sqref>CG13:CG112</xm:sqref>
        </x14:dataValidation>
        <x14:dataValidation type="list" allowBlank="1" showInputMessage="1" showErrorMessage="1">
          <x14:formula1>
            <xm:f>'Referencia Parámetros'!$A$46:$A$90</xm:f>
          </x14:formula1>
          <xm:sqref>BI13:BI112</xm:sqref>
        </x14:dataValidation>
        <x14:dataValidation type="list" allowBlank="1" showInputMessage="1" showErrorMessage="1">
          <x14:formula1>
            <xm:f>'Referencia Parámetros'!$A$46:$A$90</xm:f>
          </x14:formula1>
          <xm:sqref>AK13:AK112</xm:sqref>
        </x14:dataValidation>
        <x14:dataValidation type="list" allowBlank="1" showInputMessage="1" showErrorMessage="1">
          <x14:formula1>
            <xm:f>'Referencia Parámetros'!$A$46:$A$90</xm:f>
          </x14:formula1>
          <xm:sqref>M13:M112</xm:sqref>
        </x14:dataValidation>
        <x14:dataValidation type="list" allowBlank="1" showInputMessage="1" showErrorMessage="1">
          <x14:formula1>
            <xm:f>'Referencia Parámetros'!$A$46:$A$90</xm:f>
          </x14:formula1>
          <xm:sqref>IS13:IS112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KA112"/>
  <sheetViews>
    <sheetView showGridLines="0" topLeftCell="A7" workbookViewId="0">
      <pane ySplit="6" topLeftCell="A13" activePane="bottomLeft" state="frozen"/>
      <selection activeCell="A7" sqref="A7"/>
      <selection pane="bottomLeft" activeCell="M22" sqref="M22"/>
    </sheetView>
  </sheetViews>
  <sheetFormatPr baseColWidth="10" defaultColWidth="11.42578125" defaultRowHeight="15" x14ac:dyDescent="0.25"/>
  <cols>
    <col min="1" max="3" width="11.42578125" style="6"/>
    <col min="4" max="5" width="15.7109375" style="6" customWidth="1"/>
    <col min="6" max="7" width="11.42578125" style="6"/>
    <col min="8" max="8" width="14.7109375" style="6" customWidth="1"/>
    <col min="9" max="10" width="11.42578125" style="6"/>
    <col min="11" max="12" width="15.7109375" style="6" customWidth="1"/>
    <col min="13" max="25" width="11.42578125" style="6"/>
    <col min="26" max="26" width="10.42578125" style="6" bestFit="1" customWidth="1"/>
    <col min="27" max="27" width="11.42578125" style="6"/>
    <col min="28" max="29" width="15.7109375" style="6" customWidth="1"/>
    <col min="30" max="34" width="11.42578125" style="6"/>
    <col min="35" max="36" width="15.7109375" style="6" customWidth="1"/>
    <col min="37" max="39" width="11.42578125" style="6"/>
    <col min="40" max="40" width="15.7109375" style="6" customWidth="1"/>
    <col min="41" max="51" width="11.42578125" style="6"/>
    <col min="52" max="53" width="15.7109375" style="6" customWidth="1"/>
    <col min="54" max="58" width="11.42578125" style="6"/>
    <col min="59" max="60" width="15.7109375" style="6" customWidth="1"/>
    <col min="61" max="63" width="11.42578125" style="6"/>
    <col min="64" max="64" width="15.7109375" style="6" customWidth="1"/>
    <col min="65" max="75" width="11.42578125" style="6"/>
    <col min="76" max="77" width="15.7109375" style="6" customWidth="1"/>
    <col min="78" max="82" width="11.42578125" style="6"/>
    <col min="83" max="84" width="15.7109375" style="6" customWidth="1"/>
    <col min="85" max="87" width="11.42578125" style="6"/>
    <col min="88" max="88" width="15.7109375" style="6" customWidth="1"/>
    <col min="89" max="99" width="11.42578125" style="6"/>
    <col min="100" max="101" width="15.7109375" style="6" customWidth="1"/>
    <col min="102" max="106" width="11.42578125" style="6"/>
    <col min="107" max="108" width="15.7109375" style="6" customWidth="1"/>
    <col min="109" max="111" width="11.42578125" style="6"/>
    <col min="112" max="112" width="15.7109375" style="6" customWidth="1"/>
    <col min="113" max="123" width="11.42578125" style="6"/>
    <col min="124" max="125" width="15.7109375" style="6" customWidth="1"/>
    <col min="126" max="130" width="11.42578125" style="6"/>
    <col min="131" max="132" width="15.7109375" style="6" customWidth="1"/>
    <col min="133" max="133" width="11.42578125" style="6"/>
    <col min="134" max="134" width="9.5703125" style="6" bestFit="1" customWidth="1"/>
    <col min="135" max="135" width="11.42578125" style="6"/>
    <col min="136" max="136" width="15.7109375" style="6" customWidth="1"/>
    <col min="137" max="147" width="11.42578125" style="6"/>
    <col min="148" max="149" width="15.7109375" style="6" customWidth="1"/>
    <col min="150" max="154" width="11.42578125" style="6"/>
    <col min="155" max="156" width="15.7109375" style="6" customWidth="1"/>
    <col min="157" max="159" width="11.42578125" style="6"/>
    <col min="160" max="160" width="15.7109375" style="6" customWidth="1"/>
    <col min="161" max="161" width="12" style="6" bestFit="1" customWidth="1"/>
    <col min="162" max="171" width="11.42578125" style="6"/>
    <col min="172" max="173" width="15.7109375" style="6" customWidth="1"/>
    <col min="174" max="178" width="11.42578125" style="6"/>
    <col min="179" max="180" width="15.7109375" style="6" customWidth="1"/>
    <col min="181" max="183" width="11.42578125" style="6"/>
    <col min="184" max="184" width="15.7109375" style="6" customWidth="1"/>
    <col min="185" max="187" width="11.42578125" style="6"/>
    <col min="188" max="188" width="8.140625" style="6" bestFit="1" customWidth="1"/>
    <col min="189" max="195" width="11.42578125" style="6"/>
    <col min="196" max="197" width="15.7109375" style="6" customWidth="1"/>
    <col min="198" max="202" width="11.42578125" style="6"/>
    <col min="203" max="204" width="15.7109375" style="6" customWidth="1"/>
    <col min="205" max="207" width="11.42578125" style="6"/>
    <col min="208" max="208" width="15.7109375" style="6" customWidth="1"/>
    <col min="209" max="214" width="11.42578125" style="6"/>
    <col min="215" max="215" width="10.42578125" style="6" customWidth="1"/>
    <col min="216" max="218" width="11.42578125" style="6"/>
    <col min="219" max="219" width="13.7109375" style="6" bestFit="1" customWidth="1"/>
    <col min="220" max="221" width="15.7109375" style="6" customWidth="1"/>
    <col min="222" max="226" width="11.42578125" style="6"/>
    <col min="227" max="228" width="15.7109375" style="6" customWidth="1"/>
    <col min="229" max="231" width="11.42578125" style="6"/>
    <col min="232" max="232" width="15.7109375" style="6" customWidth="1"/>
    <col min="233" max="240" width="11.42578125" style="6"/>
    <col min="241" max="241" width="8.5703125" style="6" bestFit="1" customWidth="1"/>
    <col min="242" max="243" width="11.42578125" style="6"/>
    <col min="244" max="245" width="15.7109375" style="6" customWidth="1"/>
    <col min="246" max="250" width="11.42578125" style="6"/>
    <col min="251" max="252" width="15.7109375" style="6" customWidth="1"/>
    <col min="253" max="255" width="11.42578125" style="6"/>
    <col min="256" max="256" width="15.7109375" style="6" customWidth="1"/>
    <col min="257" max="267" width="11.42578125" style="6"/>
    <col min="268" max="269" width="15.7109375" style="6" customWidth="1"/>
    <col min="270" max="272" width="11.42578125" style="6"/>
    <col min="273" max="273" width="13.28515625" style="6" bestFit="1" customWidth="1"/>
    <col min="274" max="274" width="11.42578125" style="6"/>
    <col min="275" max="276" width="15.7109375" style="6" customWidth="1"/>
    <col min="277" max="279" width="11.42578125" style="6"/>
    <col min="280" max="280" width="15.7109375" style="6" customWidth="1"/>
    <col min="281" max="294" width="11.42578125" style="6"/>
    <col min="295" max="295" width="0" style="6" hidden="1" customWidth="1"/>
    <col min="296" max="299" width="11.42578125" style="6"/>
    <col min="300" max="300" width="12.7109375" style="6" bestFit="1" customWidth="1"/>
    <col min="301" max="322" width="11.42578125" style="6"/>
    <col min="323" max="323" width="0" style="6" hidden="1" customWidth="1"/>
    <col min="324" max="16384" width="11.42578125" style="6"/>
  </cols>
  <sheetData>
    <row r="1" spans="1:287" ht="9" hidden="1" customHeight="1" x14ac:dyDescent="0.25"/>
    <row r="2" spans="1:287" ht="9" hidden="1" customHeight="1" x14ac:dyDescent="0.25"/>
    <row r="3" spans="1:287" ht="9" hidden="1" customHeight="1" x14ac:dyDescent="0.25"/>
    <row r="4" spans="1:287" ht="9" hidden="1" customHeight="1" x14ac:dyDescent="0.25"/>
    <row r="5" spans="1:287" ht="9" hidden="1" customHeight="1" x14ac:dyDescent="0.25">
      <c r="F5" s="383" t="s">
        <v>169</v>
      </c>
      <c r="G5" s="384"/>
      <c r="H5" s="384"/>
      <c r="I5" s="385"/>
      <c r="J5" s="303" t="str">
        <f>'Año 1'!F5</f>
        <v/>
      </c>
    </row>
    <row r="6" spans="1:287" ht="9" hidden="1" customHeight="1" x14ac:dyDescent="0.25"/>
    <row r="7" spans="1:287" ht="9" customHeight="1" x14ac:dyDescent="0.25">
      <c r="B7" s="273"/>
      <c r="C7" s="274"/>
      <c r="D7" s="275"/>
      <c r="E7" s="276"/>
      <c r="F7" s="277"/>
      <c r="H7" s="267"/>
      <c r="I7" s="268"/>
    </row>
    <row r="8" spans="1:287" x14ac:dyDescent="0.25">
      <c r="B8" s="269" t="s">
        <v>95</v>
      </c>
      <c r="C8" s="270"/>
      <c r="D8" s="271"/>
      <c r="E8" s="272"/>
      <c r="F8" s="299">
        <f>IFERROR(AVERAGE(W10,AU10,BS10,CQ10,DO10,EM10,FK10,GI10,HG10,IE10,JC10,KA10),0)</f>
        <v>0</v>
      </c>
      <c r="G8" s="92">
        <v>1</v>
      </c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198"/>
      <c r="AQ8" s="86"/>
      <c r="AR8" s="86"/>
      <c r="BT8" s="198"/>
    </row>
    <row r="9" spans="1:287" x14ac:dyDescent="0.25">
      <c r="B9" s="219"/>
      <c r="C9" s="198"/>
      <c r="D9" s="213"/>
      <c r="E9" s="213"/>
      <c r="F9" s="198"/>
      <c r="G9" s="244">
        <v>2</v>
      </c>
      <c r="H9" s="198"/>
      <c r="I9" s="220"/>
      <c r="J9" s="198"/>
      <c r="K9" s="198"/>
      <c r="L9" s="198"/>
      <c r="M9" s="198"/>
      <c r="N9" s="198"/>
      <c r="O9" s="198"/>
      <c r="P9" s="198"/>
      <c r="Q9" s="198"/>
      <c r="R9" s="198"/>
      <c r="AJ9" s="198"/>
      <c r="AK9" s="198"/>
      <c r="AL9" s="198"/>
      <c r="AM9" s="198"/>
      <c r="AN9" s="198"/>
      <c r="AP9" s="198"/>
      <c r="BT9" s="198"/>
    </row>
    <row r="10" spans="1:287" x14ac:dyDescent="0.25">
      <c r="A10" s="221" t="s">
        <v>29</v>
      </c>
      <c r="B10" s="255"/>
      <c r="C10" s="256" t="s">
        <v>30</v>
      </c>
      <c r="D10" s="256" t="b">
        <f>+AND(MONTH('Año 3'!KJ11)=2,OR(YEAR('Año 3'!KJ11)=2012,YEAR('Año 3'!KJ11)=2016,YEAR('Año 3'!KJ11)=2020,YEAR('Año 3'!KJ11)=2024,YEAR('Año 3'!KJ11)=2028))</f>
        <v>0</v>
      </c>
      <c r="E10" s="257"/>
      <c r="F10" s="257"/>
      <c r="G10" s="258" t="s">
        <v>90</v>
      </c>
      <c r="H10" s="257"/>
      <c r="I10" s="257"/>
      <c r="J10" s="257"/>
      <c r="K10" s="257"/>
      <c r="L10" s="257"/>
      <c r="M10" s="257"/>
      <c r="N10" s="257"/>
      <c r="O10" s="257"/>
      <c r="P10" s="257"/>
      <c r="Q10" s="257"/>
      <c r="R10" s="257"/>
      <c r="S10" s="257"/>
      <c r="T10" s="257"/>
      <c r="U10" s="257"/>
      <c r="V10" s="257"/>
      <c r="W10" s="224">
        <f>SUM(W13:W$112)</f>
        <v>0</v>
      </c>
      <c r="Y10" s="221" t="s">
        <v>29</v>
      </c>
      <c r="Z10" s="255"/>
      <c r="AA10" s="256" t="s">
        <v>30</v>
      </c>
      <c r="AB10" s="256" t="e">
        <f>+AND(MONTH(D11)=2,OR(YEAR(D11)=2012,YEAR(D11)=2016,YEAR(D11)=2020,YEAR(D11)=2024,YEAR(D11)=2028))</f>
        <v>#VALUE!</v>
      </c>
      <c r="AC10" s="257"/>
      <c r="AD10" s="257"/>
      <c r="AE10" s="257"/>
      <c r="AF10" s="257"/>
      <c r="AG10" s="257"/>
      <c r="AH10" s="257"/>
      <c r="AI10" s="257"/>
      <c r="AJ10" s="257"/>
      <c r="AK10" s="257"/>
      <c r="AL10" s="257"/>
      <c r="AM10" s="257"/>
      <c r="AN10" s="257"/>
      <c r="AO10" s="257"/>
      <c r="AP10" s="257"/>
      <c r="AQ10" s="257"/>
      <c r="AR10" s="257"/>
      <c r="AS10" s="257"/>
      <c r="AT10" s="257"/>
      <c r="AU10" s="224">
        <f>SUM(AU13:AU$112)</f>
        <v>0</v>
      </c>
      <c r="AW10" s="221" t="s">
        <v>29</v>
      </c>
      <c r="AX10" s="255"/>
      <c r="AY10" s="256" t="s">
        <v>30</v>
      </c>
      <c r="AZ10" s="256" t="e">
        <f>+AND(MONTH(AB11)=2,OR(YEAR(AB11)=2012,YEAR(AB11)=2016,YEAR(AB11)=2020,YEAR(AB11)=2024,YEAR(AB11)=2028))</f>
        <v>#VALUE!</v>
      </c>
      <c r="BA10" s="257"/>
      <c r="BB10" s="257"/>
      <c r="BC10" s="257"/>
      <c r="BD10" s="257"/>
      <c r="BE10" s="257"/>
      <c r="BF10" s="257"/>
      <c r="BG10" s="257"/>
      <c r="BH10" s="257"/>
      <c r="BI10" s="257"/>
      <c r="BJ10" s="257"/>
      <c r="BK10" s="257"/>
      <c r="BL10" s="257"/>
      <c r="BM10" s="257"/>
      <c r="BN10" s="257"/>
      <c r="BO10" s="257"/>
      <c r="BP10" s="257"/>
      <c r="BQ10" s="257"/>
      <c r="BR10" s="257"/>
      <c r="BS10" s="224">
        <f>SUM(BS13:BS$112)</f>
        <v>0</v>
      </c>
      <c r="BU10" s="221" t="s">
        <v>29</v>
      </c>
      <c r="BV10" s="255"/>
      <c r="BW10" s="256" t="s">
        <v>30</v>
      </c>
      <c r="BX10" s="256" t="e">
        <f>+AND(MONTH(AZ11)=2,OR(YEAR(AZ11)=2012,YEAR(AZ11)=2016,YEAR(AZ11)=2020,YEAR(AZ11)=2024,YEAR(AZ11)=2028))</f>
        <v>#VALUE!</v>
      </c>
      <c r="BY10" s="257"/>
      <c r="BZ10" s="257"/>
      <c r="CA10" s="257"/>
      <c r="CB10" s="257"/>
      <c r="CC10" s="257"/>
      <c r="CD10" s="257"/>
      <c r="CE10" s="257"/>
      <c r="CF10" s="257"/>
      <c r="CG10" s="257"/>
      <c r="CH10" s="257"/>
      <c r="CI10" s="257"/>
      <c r="CJ10" s="257"/>
      <c r="CK10" s="257"/>
      <c r="CL10" s="257"/>
      <c r="CM10" s="257"/>
      <c r="CN10" s="257"/>
      <c r="CO10" s="257"/>
      <c r="CP10" s="257"/>
      <c r="CQ10" s="224">
        <f>SUM(CQ13:CQ$112)</f>
        <v>0</v>
      </c>
      <c r="CS10" s="221" t="s">
        <v>29</v>
      </c>
      <c r="CT10" s="255"/>
      <c r="CU10" s="256" t="s">
        <v>30</v>
      </c>
      <c r="CV10" s="256" t="e">
        <f>+AND(MONTH(BX11)=2,OR(YEAR(BX11)=2012,YEAR(BX11)=2016,YEAR(BX11)=2020,YEAR(BX11)=2024,YEAR(BX11)=2028))</f>
        <v>#VALUE!</v>
      </c>
      <c r="CW10" s="257"/>
      <c r="CX10" s="257"/>
      <c r="CY10" s="257"/>
      <c r="CZ10" s="257"/>
      <c r="DA10" s="257"/>
      <c r="DB10" s="257"/>
      <c r="DC10" s="257"/>
      <c r="DD10" s="257"/>
      <c r="DE10" s="257"/>
      <c r="DF10" s="257"/>
      <c r="DG10" s="257"/>
      <c r="DH10" s="257"/>
      <c r="DI10" s="257"/>
      <c r="DJ10" s="257"/>
      <c r="DK10" s="257"/>
      <c r="DL10" s="257"/>
      <c r="DM10" s="257"/>
      <c r="DN10" s="257"/>
      <c r="DO10" s="224">
        <f>SUM(DO13:DO$112)</f>
        <v>0</v>
      </c>
      <c r="DQ10" s="221" t="s">
        <v>29</v>
      </c>
      <c r="DR10" s="255"/>
      <c r="DS10" s="256" t="s">
        <v>30</v>
      </c>
      <c r="DT10" s="256" t="e">
        <f>+AND(MONTH(CV11)=2,OR(YEAR(CV11)=2012,YEAR(CV11)=2016,YEAR(CV11)=2020,YEAR(CV11)=2024,YEAR(CV11)=2028))</f>
        <v>#VALUE!</v>
      </c>
      <c r="DU10" s="257"/>
      <c r="DV10" s="257"/>
      <c r="DW10" s="257"/>
      <c r="DX10" s="257"/>
      <c r="DY10" s="257"/>
      <c r="DZ10" s="257"/>
      <c r="EA10" s="257"/>
      <c r="EB10" s="257"/>
      <c r="EC10" s="257"/>
      <c r="ED10" s="257"/>
      <c r="EE10" s="257"/>
      <c r="EF10" s="257"/>
      <c r="EG10" s="257"/>
      <c r="EH10" s="257"/>
      <c r="EI10" s="257"/>
      <c r="EJ10" s="257"/>
      <c r="EK10" s="257"/>
      <c r="EL10" s="257"/>
      <c r="EM10" s="224">
        <f>SUM(EM13:EM$112)</f>
        <v>0</v>
      </c>
      <c r="EO10" s="221" t="s">
        <v>29</v>
      </c>
      <c r="EP10" s="255"/>
      <c r="EQ10" s="256" t="s">
        <v>30</v>
      </c>
      <c r="ER10" s="256" t="e">
        <f>+AND(MONTH(DT11)=2,OR(YEAR(DT11)=2012,YEAR(DT11)=2016,YEAR(DT11)=2020,YEAR(DT11)=2024,YEAR(DT11)=2028))</f>
        <v>#VALUE!</v>
      </c>
      <c r="ES10" s="257"/>
      <c r="ET10" s="257"/>
      <c r="EU10" s="257"/>
      <c r="EV10" s="257"/>
      <c r="EW10" s="257"/>
      <c r="EX10" s="257"/>
      <c r="EY10" s="257"/>
      <c r="EZ10" s="257"/>
      <c r="FA10" s="257"/>
      <c r="FB10" s="257"/>
      <c r="FC10" s="257"/>
      <c r="FD10" s="257"/>
      <c r="FE10" s="257"/>
      <c r="FF10" s="257"/>
      <c r="FG10" s="257"/>
      <c r="FH10" s="257"/>
      <c r="FI10" s="257"/>
      <c r="FJ10" s="257"/>
      <c r="FK10" s="224">
        <f>SUM(FK13:FK$112)</f>
        <v>0</v>
      </c>
      <c r="FM10" s="221" t="s">
        <v>29</v>
      </c>
      <c r="FN10" s="255"/>
      <c r="FO10" s="256" t="s">
        <v>30</v>
      </c>
      <c r="FP10" s="256" t="e">
        <f>+AND(MONTH(ER11)=2,OR(YEAR(ER11)=2012,YEAR(ER11)=2016,YEAR(ER11)=2020,YEAR(ER11)=2024,YEAR(ER11)=2028))</f>
        <v>#VALUE!</v>
      </c>
      <c r="FQ10" s="257"/>
      <c r="FR10" s="257"/>
      <c r="FS10" s="257"/>
      <c r="FT10" s="257"/>
      <c r="FU10" s="257"/>
      <c r="FV10" s="257"/>
      <c r="FW10" s="257"/>
      <c r="FX10" s="257"/>
      <c r="FY10" s="257"/>
      <c r="FZ10" s="257"/>
      <c r="GA10" s="257"/>
      <c r="GB10" s="257"/>
      <c r="GC10" s="257"/>
      <c r="GD10" s="257"/>
      <c r="GE10" s="257"/>
      <c r="GF10" s="257"/>
      <c r="GG10" s="257"/>
      <c r="GH10" s="257"/>
      <c r="GI10" s="224">
        <f>SUM(GI13:GI$112)</f>
        <v>0</v>
      </c>
      <c r="GK10" s="221" t="s">
        <v>29</v>
      </c>
      <c r="GL10" s="255"/>
      <c r="GM10" s="256" t="s">
        <v>30</v>
      </c>
      <c r="GN10" s="256" t="e">
        <f>+AND(MONTH(FP11)=2,OR(YEAR(FP11)=2012,YEAR(FP11)=2016,YEAR(FP11)=2020,YEAR(FP11)=2024,YEAR(FP11)=2028))</f>
        <v>#VALUE!</v>
      </c>
      <c r="GO10" s="257"/>
      <c r="GP10" s="257"/>
      <c r="GQ10" s="257"/>
      <c r="GR10" s="257"/>
      <c r="GS10" s="257"/>
      <c r="GT10" s="257"/>
      <c r="GU10" s="257"/>
      <c r="GV10" s="257"/>
      <c r="GW10" s="257"/>
      <c r="GX10" s="257"/>
      <c r="GY10" s="257"/>
      <c r="GZ10" s="257"/>
      <c r="HA10" s="257"/>
      <c r="HB10" s="257"/>
      <c r="HC10" s="257"/>
      <c r="HD10" s="257"/>
      <c r="HE10" s="257"/>
      <c r="HF10" s="257"/>
      <c r="HG10" s="224">
        <f>SUM(HG13:HG$112)</f>
        <v>0</v>
      </c>
      <c r="HI10" s="221" t="s">
        <v>29</v>
      </c>
      <c r="HJ10" s="255"/>
      <c r="HK10" s="256" t="s">
        <v>30</v>
      </c>
      <c r="HL10" s="256" t="e">
        <f>+AND(MONTH(GN11)=2,OR(YEAR(GN11)=2012,YEAR(GN11)=2016,YEAR(GN11)=2020,YEAR(GN11)=2024,YEAR(GN11)=2028))</f>
        <v>#VALUE!</v>
      </c>
      <c r="HM10" s="257"/>
      <c r="HN10" s="257"/>
      <c r="HO10" s="257"/>
      <c r="HP10" s="257"/>
      <c r="HQ10" s="257"/>
      <c r="HR10" s="257"/>
      <c r="HS10" s="257"/>
      <c r="HT10" s="257"/>
      <c r="HU10" s="257"/>
      <c r="HV10" s="257"/>
      <c r="HW10" s="257"/>
      <c r="HX10" s="257"/>
      <c r="HY10" s="257"/>
      <c r="HZ10" s="257"/>
      <c r="IA10" s="257"/>
      <c r="IB10" s="257"/>
      <c r="IC10" s="257"/>
      <c r="ID10" s="257"/>
      <c r="IE10" s="224">
        <f>SUM(IE13:IE$112)</f>
        <v>0</v>
      </c>
      <c r="IG10" s="221" t="s">
        <v>29</v>
      </c>
      <c r="IH10" s="255"/>
      <c r="II10" s="256" t="s">
        <v>30</v>
      </c>
      <c r="IJ10" s="256" t="e">
        <f>+AND(MONTH(HL11)=2,OR(YEAR(HL11)=2012,YEAR(HL11)=2016,YEAR(HL11)=2020,YEAR(HL11)=2024,YEAR(HL11)=2028))</f>
        <v>#VALUE!</v>
      </c>
      <c r="IK10" s="257"/>
      <c r="IL10" s="257"/>
      <c r="IM10" s="257"/>
      <c r="IN10" s="257"/>
      <c r="IO10" s="257"/>
      <c r="IP10" s="257"/>
      <c r="IQ10" s="257"/>
      <c r="IR10" s="257"/>
      <c r="IS10" s="257"/>
      <c r="IT10" s="257"/>
      <c r="IU10" s="257"/>
      <c r="IV10" s="257"/>
      <c r="IW10" s="257"/>
      <c r="IX10" s="257"/>
      <c r="IY10" s="257"/>
      <c r="IZ10" s="257"/>
      <c r="JA10" s="257"/>
      <c r="JB10" s="257"/>
      <c r="JC10" s="224">
        <f>SUM(JC13:JC$112)</f>
        <v>0</v>
      </c>
      <c r="JE10" s="221" t="s">
        <v>29</v>
      </c>
      <c r="JF10" s="255"/>
      <c r="JG10" s="256" t="s">
        <v>30</v>
      </c>
      <c r="JH10" s="256" t="e">
        <f>+AND(MONTH(IJ11)=2,OR(YEAR(IJ11)=2012,YEAR(IJ11)=2016,YEAR(IJ11)=2020,YEAR(IJ11)=2024,YEAR(IJ11)=2028))</f>
        <v>#VALUE!</v>
      </c>
      <c r="JI10" s="257"/>
      <c r="JJ10" s="257"/>
      <c r="JK10" s="257"/>
      <c r="JL10" s="257"/>
      <c r="JM10" s="257"/>
      <c r="JN10" s="257"/>
      <c r="JO10" s="257"/>
      <c r="JP10" s="257"/>
      <c r="JQ10" s="257"/>
      <c r="JR10" s="257"/>
      <c r="JS10" s="257"/>
      <c r="JT10" s="257"/>
      <c r="JU10" s="257"/>
      <c r="JV10" s="257"/>
      <c r="JW10" s="257"/>
      <c r="JX10" s="257"/>
      <c r="JY10" s="257"/>
      <c r="JZ10" s="257"/>
      <c r="KA10" s="224">
        <f>SUM(KA13:KA$112)</f>
        <v>0</v>
      </c>
    </row>
    <row r="11" spans="1:287" x14ac:dyDescent="0.25">
      <c r="A11" s="226" t="s">
        <v>31</v>
      </c>
      <c r="B11" s="227">
        <v>1</v>
      </c>
      <c r="C11" s="228" t="s">
        <v>32</v>
      </c>
      <c r="D11" s="229" t="str">
        <f>IFERROR(+DATE(YEAR('Año 3'!JH11),MONTH('Año 3'!JH11)+1,DAY('Año 3'!JH11)),"")</f>
        <v/>
      </c>
      <c r="F11" s="198"/>
      <c r="G11" s="198"/>
      <c r="H11" s="198"/>
      <c r="I11" s="198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X11" s="198"/>
      <c r="Y11" s="226" t="s">
        <v>31</v>
      </c>
      <c r="Z11" s="227">
        <f>+B11+1</f>
        <v>2</v>
      </c>
      <c r="AA11" s="228" t="s">
        <v>32</v>
      </c>
      <c r="AB11" s="229" t="str">
        <f>IFERROR(+DATE(YEAR(D11),MONTH(D11)+1,DAY(D11)),"")</f>
        <v/>
      </c>
      <c r="AD11" s="198"/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  <c r="AP11" s="198"/>
      <c r="AQ11" s="198"/>
      <c r="AV11" s="198"/>
      <c r="AW11" s="226" t="s">
        <v>31</v>
      </c>
      <c r="AX11" s="227">
        <f>+Z11+1</f>
        <v>3</v>
      </c>
      <c r="AY11" s="228" t="s">
        <v>32</v>
      </c>
      <c r="AZ11" s="229" t="str">
        <f>+IFERROR(DATE(YEAR(AB11),MONTH(AB11)+1,DAY(AB11)),"")</f>
        <v/>
      </c>
      <c r="BB11" s="198"/>
      <c r="BC11" s="198"/>
      <c r="BD11" s="198"/>
      <c r="BE11" s="198"/>
      <c r="BF11" s="198"/>
      <c r="BG11" s="198"/>
      <c r="BH11" s="198"/>
      <c r="BI11" s="198"/>
      <c r="BJ11" s="198"/>
      <c r="BK11" s="198"/>
      <c r="BL11" s="198"/>
      <c r="BM11" s="198"/>
      <c r="BN11" s="198"/>
      <c r="BO11" s="198"/>
      <c r="BU11" s="226" t="s">
        <v>31</v>
      </c>
      <c r="BV11" s="227">
        <f>+AX11+1</f>
        <v>4</v>
      </c>
      <c r="BW11" s="228" t="s">
        <v>32</v>
      </c>
      <c r="BX11" s="229" t="str">
        <f>IFERROR(+DATE(YEAR(AZ11),MONTH(AZ11)+1,DAY(AZ11)),"")</f>
        <v/>
      </c>
      <c r="BZ11" s="198"/>
      <c r="CA11" s="198"/>
      <c r="CB11" s="198"/>
      <c r="CC11" s="198"/>
      <c r="CD11" s="198"/>
      <c r="CE11" s="198"/>
      <c r="CF11" s="198"/>
      <c r="CG11" s="198"/>
      <c r="CH11" s="198"/>
      <c r="CI11" s="198"/>
      <c r="CJ11" s="198"/>
      <c r="CK11" s="198"/>
      <c r="CL11" s="198"/>
      <c r="CM11" s="198"/>
      <c r="CS11" s="226" t="s">
        <v>31</v>
      </c>
      <c r="CT11" s="227">
        <f>+BV11+1</f>
        <v>5</v>
      </c>
      <c r="CU11" s="228" t="s">
        <v>32</v>
      </c>
      <c r="CV11" s="229" t="str">
        <f>IFERROR(+DATE(YEAR(BX11),MONTH(BX11)+1,DAY(BX11)),"")</f>
        <v/>
      </c>
      <c r="CX11" s="198"/>
      <c r="CY11" s="198"/>
      <c r="CZ11" s="198"/>
      <c r="DA11" s="198"/>
      <c r="DB11" s="198"/>
      <c r="DC11" s="198"/>
      <c r="DD11" s="198"/>
      <c r="DE11" s="198"/>
      <c r="DF11" s="198"/>
      <c r="DG11" s="198"/>
      <c r="DH11" s="198"/>
      <c r="DI11" s="198"/>
      <c r="DJ11" s="198"/>
      <c r="DK11" s="198"/>
      <c r="DQ11" s="226" t="s">
        <v>31</v>
      </c>
      <c r="DR11" s="227">
        <f>+CT11+1</f>
        <v>6</v>
      </c>
      <c r="DS11" s="228" t="s">
        <v>32</v>
      </c>
      <c r="DT11" s="229" t="str">
        <f>IFERROR(+DATE(YEAR(CV11),MONTH(CV11)+1,DAY(CV11)),"")</f>
        <v/>
      </c>
      <c r="DV11" s="198"/>
      <c r="DW11" s="198"/>
      <c r="DX11" s="198"/>
      <c r="DY11" s="198"/>
      <c r="DZ11" s="198"/>
      <c r="EA11" s="198"/>
      <c r="EB11" s="198"/>
      <c r="EC11" s="198"/>
      <c r="ED11" s="198"/>
      <c r="EE11" s="198"/>
      <c r="EF11" s="198"/>
      <c r="EG11" s="198"/>
      <c r="EH11" s="198"/>
      <c r="EI11" s="198"/>
      <c r="EO11" s="226" t="s">
        <v>31</v>
      </c>
      <c r="EP11" s="227">
        <f>+DR11+1</f>
        <v>7</v>
      </c>
      <c r="EQ11" s="228" t="s">
        <v>32</v>
      </c>
      <c r="ER11" s="229" t="str">
        <f>IFERROR(DATE(YEAR(DT11),MONTH(DT11)+1,DAY(DT11)),"")</f>
        <v/>
      </c>
      <c r="ET11" s="198"/>
      <c r="EU11" s="198"/>
      <c r="EV11" s="198"/>
      <c r="EW11" s="198"/>
      <c r="EX11" s="198"/>
      <c r="EY11" s="198"/>
      <c r="EZ11" s="198"/>
      <c r="FA11" s="198"/>
      <c r="FB11" s="198"/>
      <c r="FC11" s="198"/>
      <c r="FD11" s="198"/>
      <c r="FE11" s="198"/>
      <c r="FF11" s="198"/>
      <c r="FG11" s="198"/>
      <c r="FM11" s="226" t="s">
        <v>31</v>
      </c>
      <c r="FN11" s="227">
        <f>+EP11+1</f>
        <v>8</v>
      </c>
      <c r="FO11" s="228" t="s">
        <v>32</v>
      </c>
      <c r="FP11" s="229" t="str">
        <f>IFERROR(+DATE(YEAR(ER11),MONTH(ER11)+1,DAY(ER11)),"")</f>
        <v/>
      </c>
      <c r="FR11" s="198"/>
      <c r="FS11" s="198"/>
      <c r="FT11" s="198"/>
      <c r="FU11" s="198"/>
      <c r="FV11" s="198"/>
      <c r="FW11" s="198"/>
      <c r="FX11" s="198"/>
      <c r="FY11" s="198"/>
      <c r="FZ11" s="198"/>
      <c r="GA11" s="198"/>
      <c r="GB11" s="198"/>
      <c r="GC11" s="198"/>
      <c r="GD11" s="198"/>
      <c r="GE11" s="198"/>
      <c r="GK11" s="226" t="s">
        <v>31</v>
      </c>
      <c r="GL11" s="227">
        <f>+FN11+1</f>
        <v>9</v>
      </c>
      <c r="GM11" s="228" t="s">
        <v>32</v>
      </c>
      <c r="GN11" s="229" t="str">
        <f>IFERROR(+DATE(YEAR(FP11),MONTH(FP11)+1,DAY(FP11)),"")</f>
        <v/>
      </c>
      <c r="GP11" s="198"/>
      <c r="GQ11" s="198"/>
      <c r="GR11" s="198"/>
      <c r="GS11" s="198"/>
      <c r="GT11" s="198"/>
      <c r="GU11" s="198"/>
      <c r="GV11" s="198"/>
      <c r="GW11" s="198"/>
      <c r="GX11" s="198"/>
      <c r="GY11" s="198"/>
      <c r="GZ11" s="198"/>
      <c r="HA11" s="198"/>
      <c r="HB11" s="198"/>
      <c r="HC11" s="198"/>
      <c r="HI11" s="226" t="s">
        <v>31</v>
      </c>
      <c r="HJ11" s="227">
        <f>+GL11+1</f>
        <v>10</v>
      </c>
      <c r="HK11" s="228" t="s">
        <v>32</v>
      </c>
      <c r="HL11" s="229" t="str">
        <f>IFERROR(+DATE(YEAR(GN11),MONTH(GN11)+1,DAY(GN11)),"")</f>
        <v/>
      </c>
      <c r="HN11" s="198"/>
      <c r="HO11" s="198"/>
      <c r="HP11" s="198"/>
      <c r="HQ11" s="198"/>
      <c r="HR11" s="198"/>
      <c r="HS11" s="198"/>
      <c r="HT11" s="198"/>
      <c r="HU11" s="198"/>
      <c r="HV11" s="198"/>
      <c r="HW11" s="198"/>
      <c r="HX11" s="198"/>
      <c r="HY11" s="198"/>
      <c r="HZ11" s="198"/>
      <c r="IA11" s="198"/>
      <c r="IG11" s="226" t="s">
        <v>31</v>
      </c>
      <c r="IH11" s="227">
        <f>+HJ11+1</f>
        <v>11</v>
      </c>
      <c r="II11" s="228" t="s">
        <v>32</v>
      </c>
      <c r="IJ11" s="229" t="str">
        <f>IFERROR(+DATE(YEAR(HL11),MONTH(HL11)+1,DAY(HL11)),"")</f>
        <v/>
      </c>
      <c r="IL11" s="198"/>
      <c r="IM11" s="198"/>
      <c r="IN11" s="198"/>
      <c r="IO11" s="198"/>
      <c r="IP11" s="198"/>
      <c r="IQ11" s="198"/>
      <c r="IR11" s="198"/>
      <c r="IS11" s="198"/>
      <c r="IT11" s="198"/>
      <c r="IU11" s="198"/>
      <c r="IV11" s="198"/>
      <c r="IW11" s="198"/>
      <c r="IX11" s="198"/>
      <c r="IY11" s="198"/>
      <c r="JD11" s="198"/>
      <c r="JE11" s="226" t="s">
        <v>31</v>
      </c>
      <c r="JF11" s="227">
        <f>+IH11+1</f>
        <v>12</v>
      </c>
      <c r="JG11" s="228" t="s">
        <v>32</v>
      </c>
      <c r="JH11" s="229" t="str">
        <f>IFERROR(+DATE(YEAR(IJ11),MONTH(IJ11)+1,DAY(IJ11)),"")</f>
        <v/>
      </c>
      <c r="JJ11" s="198"/>
      <c r="JK11" s="198"/>
      <c r="JL11" s="198"/>
      <c r="JM11" s="198"/>
      <c r="JN11" s="198"/>
      <c r="JO11" s="198"/>
      <c r="JP11" s="198"/>
      <c r="JQ11" s="198"/>
      <c r="JR11" s="198"/>
      <c r="JS11" s="198"/>
      <c r="JT11" s="198"/>
      <c r="JU11" s="198"/>
      <c r="JV11" s="198"/>
      <c r="JW11" s="198"/>
    </row>
    <row r="12" spans="1:287" ht="57" customHeight="1" x14ac:dyDescent="0.25">
      <c r="A12" s="230" t="s">
        <v>33</v>
      </c>
      <c r="B12" s="230" t="s">
        <v>34</v>
      </c>
      <c r="C12" s="231" t="s">
        <v>35</v>
      </c>
      <c r="D12" s="231" t="s">
        <v>36</v>
      </c>
      <c r="E12" s="231" t="s">
        <v>80</v>
      </c>
      <c r="F12" s="231" t="s">
        <v>81</v>
      </c>
      <c r="G12" s="231" t="s">
        <v>87</v>
      </c>
      <c r="H12" s="231" t="s">
        <v>88</v>
      </c>
      <c r="I12" s="231" t="s">
        <v>89</v>
      </c>
      <c r="J12" s="231" t="s">
        <v>65</v>
      </c>
      <c r="K12" s="231" t="s">
        <v>82</v>
      </c>
      <c r="L12" s="231" t="s">
        <v>83</v>
      </c>
      <c r="M12" s="231" t="s">
        <v>91</v>
      </c>
      <c r="N12" s="231" t="s">
        <v>84</v>
      </c>
      <c r="O12" s="231" t="s">
        <v>86</v>
      </c>
      <c r="P12" s="231" t="s">
        <v>85</v>
      </c>
      <c r="Q12" s="231" t="s">
        <v>38</v>
      </c>
      <c r="R12" s="231" t="s">
        <v>39</v>
      </c>
      <c r="S12" s="231" t="s">
        <v>170</v>
      </c>
      <c r="T12" s="231" t="s">
        <v>40</v>
      </c>
      <c r="U12" s="231" t="s">
        <v>41</v>
      </c>
      <c r="V12" s="231" t="s">
        <v>42</v>
      </c>
      <c r="W12" s="231" t="s">
        <v>43</v>
      </c>
      <c r="X12" s="232"/>
      <c r="Y12" s="230" t="s">
        <v>33</v>
      </c>
      <c r="Z12" s="230" t="s">
        <v>34</v>
      </c>
      <c r="AA12" s="231" t="s">
        <v>35</v>
      </c>
      <c r="AB12" s="231" t="s">
        <v>36</v>
      </c>
      <c r="AC12" s="231" t="s">
        <v>80</v>
      </c>
      <c r="AD12" s="231" t="s">
        <v>81</v>
      </c>
      <c r="AE12" s="231" t="s">
        <v>87</v>
      </c>
      <c r="AF12" s="231" t="s">
        <v>88</v>
      </c>
      <c r="AG12" s="231" t="s">
        <v>89</v>
      </c>
      <c r="AH12" s="231" t="s">
        <v>65</v>
      </c>
      <c r="AI12" s="231" t="s">
        <v>82</v>
      </c>
      <c r="AJ12" s="231" t="s">
        <v>83</v>
      </c>
      <c r="AK12" s="231" t="s">
        <v>91</v>
      </c>
      <c r="AL12" s="231" t="s">
        <v>84</v>
      </c>
      <c r="AM12" s="231" t="s">
        <v>86</v>
      </c>
      <c r="AN12" s="231" t="s">
        <v>85</v>
      </c>
      <c r="AO12" s="231" t="s">
        <v>38</v>
      </c>
      <c r="AP12" s="231" t="s">
        <v>39</v>
      </c>
      <c r="AQ12" s="231" t="s">
        <v>170</v>
      </c>
      <c r="AR12" s="231" t="s">
        <v>40</v>
      </c>
      <c r="AS12" s="231" t="s">
        <v>41</v>
      </c>
      <c r="AT12" s="231" t="s">
        <v>42</v>
      </c>
      <c r="AU12" s="231" t="s">
        <v>43</v>
      </c>
      <c r="AV12" s="233"/>
      <c r="AW12" s="230" t="s">
        <v>33</v>
      </c>
      <c r="AX12" s="230" t="s">
        <v>34</v>
      </c>
      <c r="AY12" s="231" t="s">
        <v>35</v>
      </c>
      <c r="AZ12" s="231" t="s">
        <v>36</v>
      </c>
      <c r="BA12" s="231" t="s">
        <v>80</v>
      </c>
      <c r="BB12" s="231" t="s">
        <v>81</v>
      </c>
      <c r="BC12" s="231" t="s">
        <v>87</v>
      </c>
      <c r="BD12" s="231" t="s">
        <v>88</v>
      </c>
      <c r="BE12" s="231" t="s">
        <v>89</v>
      </c>
      <c r="BF12" s="231" t="s">
        <v>65</v>
      </c>
      <c r="BG12" s="231" t="s">
        <v>82</v>
      </c>
      <c r="BH12" s="231" t="s">
        <v>83</v>
      </c>
      <c r="BI12" s="231" t="s">
        <v>91</v>
      </c>
      <c r="BJ12" s="231" t="s">
        <v>84</v>
      </c>
      <c r="BK12" s="231" t="s">
        <v>86</v>
      </c>
      <c r="BL12" s="231" t="s">
        <v>85</v>
      </c>
      <c r="BM12" s="231" t="s">
        <v>38</v>
      </c>
      <c r="BN12" s="231" t="s">
        <v>39</v>
      </c>
      <c r="BO12" s="231" t="s">
        <v>170</v>
      </c>
      <c r="BP12" s="231" t="s">
        <v>40</v>
      </c>
      <c r="BQ12" s="231" t="s">
        <v>41</v>
      </c>
      <c r="BR12" s="231" t="s">
        <v>42</v>
      </c>
      <c r="BS12" s="231" t="s">
        <v>43</v>
      </c>
      <c r="BU12" s="230" t="s">
        <v>33</v>
      </c>
      <c r="BV12" s="230" t="s">
        <v>34</v>
      </c>
      <c r="BW12" s="231" t="s">
        <v>35</v>
      </c>
      <c r="BX12" s="231" t="s">
        <v>36</v>
      </c>
      <c r="BY12" s="231" t="s">
        <v>80</v>
      </c>
      <c r="BZ12" s="231" t="s">
        <v>81</v>
      </c>
      <c r="CA12" s="231" t="s">
        <v>87</v>
      </c>
      <c r="CB12" s="231" t="s">
        <v>88</v>
      </c>
      <c r="CC12" s="231" t="s">
        <v>89</v>
      </c>
      <c r="CD12" s="231" t="s">
        <v>65</v>
      </c>
      <c r="CE12" s="231" t="s">
        <v>82</v>
      </c>
      <c r="CF12" s="231" t="s">
        <v>83</v>
      </c>
      <c r="CG12" s="231" t="s">
        <v>91</v>
      </c>
      <c r="CH12" s="231" t="s">
        <v>84</v>
      </c>
      <c r="CI12" s="231" t="s">
        <v>86</v>
      </c>
      <c r="CJ12" s="231" t="s">
        <v>85</v>
      </c>
      <c r="CK12" s="231" t="s">
        <v>38</v>
      </c>
      <c r="CL12" s="231" t="s">
        <v>39</v>
      </c>
      <c r="CM12" s="231" t="s">
        <v>170</v>
      </c>
      <c r="CN12" s="231" t="s">
        <v>40</v>
      </c>
      <c r="CO12" s="231" t="s">
        <v>41</v>
      </c>
      <c r="CP12" s="231" t="s">
        <v>42</v>
      </c>
      <c r="CQ12" s="231" t="s">
        <v>43</v>
      </c>
      <c r="CS12" s="230" t="s">
        <v>33</v>
      </c>
      <c r="CT12" s="230" t="s">
        <v>34</v>
      </c>
      <c r="CU12" s="231" t="s">
        <v>35</v>
      </c>
      <c r="CV12" s="231" t="s">
        <v>36</v>
      </c>
      <c r="CW12" s="231" t="s">
        <v>80</v>
      </c>
      <c r="CX12" s="231" t="s">
        <v>81</v>
      </c>
      <c r="CY12" s="231" t="s">
        <v>87</v>
      </c>
      <c r="CZ12" s="231" t="s">
        <v>88</v>
      </c>
      <c r="DA12" s="231" t="s">
        <v>89</v>
      </c>
      <c r="DB12" s="231" t="s">
        <v>65</v>
      </c>
      <c r="DC12" s="231" t="s">
        <v>82</v>
      </c>
      <c r="DD12" s="231" t="s">
        <v>83</v>
      </c>
      <c r="DE12" s="231" t="s">
        <v>91</v>
      </c>
      <c r="DF12" s="231" t="s">
        <v>84</v>
      </c>
      <c r="DG12" s="231" t="s">
        <v>86</v>
      </c>
      <c r="DH12" s="231" t="s">
        <v>85</v>
      </c>
      <c r="DI12" s="231" t="s">
        <v>38</v>
      </c>
      <c r="DJ12" s="231" t="s">
        <v>39</v>
      </c>
      <c r="DK12" s="231" t="s">
        <v>170</v>
      </c>
      <c r="DL12" s="231" t="s">
        <v>40</v>
      </c>
      <c r="DM12" s="231" t="s">
        <v>41</v>
      </c>
      <c r="DN12" s="231" t="s">
        <v>42</v>
      </c>
      <c r="DO12" s="231" t="s">
        <v>43</v>
      </c>
      <c r="DQ12" s="230" t="s">
        <v>33</v>
      </c>
      <c r="DR12" s="230" t="s">
        <v>34</v>
      </c>
      <c r="DS12" s="231" t="s">
        <v>35</v>
      </c>
      <c r="DT12" s="231" t="s">
        <v>36</v>
      </c>
      <c r="DU12" s="231" t="s">
        <v>80</v>
      </c>
      <c r="DV12" s="231" t="s">
        <v>81</v>
      </c>
      <c r="DW12" s="231" t="s">
        <v>87</v>
      </c>
      <c r="DX12" s="231" t="s">
        <v>88</v>
      </c>
      <c r="DY12" s="231" t="s">
        <v>89</v>
      </c>
      <c r="DZ12" s="231" t="s">
        <v>65</v>
      </c>
      <c r="EA12" s="231" t="s">
        <v>82</v>
      </c>
      <c r="EB12" s="231" t="s">
        <v>83</v>
      </c>
      <c r="EC12" s="231" t="s">
        <v>91</v>
      </c>
      <c r="ED12" s="231" t="s">
        <v>84</v>
      </c>
      <c r="EE12" s="231" t="s">
        <v>86</v>
      </c>
      <c r="EF12" s="231" t="s">
        <v>85</v>
      </c>
      <c r="EG12" s="231" t="s">
        <v>38</v>
      </c>
      <c r="EH12" s="231" t="s">
        <v>39</v>
      </c>
      <c r="EI12" s="231" t="s">
        <v>170</v>
      </c>
      <c r="EJ12" s="231" t="s">
        <v>40</v>
      </c>
      <c r="EK12" s="231" t="s">
        <v>41</v>
      </c>
      <c r="EL12" s="231" t="s">
        <v>42</v>
      </c>
      <c r="EM12" s="231" t="s">
        <v>43</v>
      </c>
      <c r="EO12" s="230" t="s">
        <v>33</v>
      </c>
      <c r="EP12" s="230" t="s">
        <v>34</v>
      </c>
      <c r="EQ12" s="231" t="s">
        <v>35</v>
      </c>
      <c r="ER12" s="231" t="s">
        <v>36</v>
      </c>
      <c r="ES12" s="231" t="s">
        <v>80</v>
      </c>
      <c r="ET12" s="231" t="s">
        <v>81</v>
      </c>
      <c r="EU12" s="231" t="s">
        <v>87</v>
      </c>
      <c r="EV12" s="231" t="s">
        <v>88</v>
      </c>
      <c r="EW12" s="231" t="s">
        <v>89</v>
      </c>
      <c r="EX12" s="231" t="s">
        <v>65</v>
      </c>
      <c r="EY12" s="231" t="s">
        <v>82</v>
      </c>
      <c r="EZ12" s="231" t="s">
        <v>83</v>
      </c>
      <c r="FA12" s="231" t="s">
        <v>91</v>
      </c>
      <c r="FB12" s="231" t="s">
        <v>84</v>
      </c>
      <c r="FC12" s="231" t="s">
        <v>86</v>
      </c>
      <c r="FD12" s="231" t="s">
        <v>85</v>
      </c>
      <c r="FE12" s="231" t="s">
        <v>38</v>
      </c>
      <c r="FF12" s="231" t="s">
        <v>39</v>
      </c>
      <c r="FG12" s="231" t="s">
        <v>170</v>
      </c>
      <c r="FH12" s="231" t="s">
        <v>40</v>
      </c>
      <c r="FI12" s="231" t="s">
        <v>41</v>
      </c>
      <c r="FJ12" s="231" t="s">
        <v>42</v>
      </c>
      <c r="FK12" s="231" t="s">
        <v>43</v>
      </c>
      <c r="FM12" s="230" t="s">
        <v>33</v>
      </c>
      <c r="FN12" s="230" t="s">
        <v>34</v>
      </c>
      <c r="FO12" s="231" t="s">
        <v>35</v>
      </c>
      <c r="FP12" s="231" t="s">
        <v>36</v>
      </c>
      <c r="FQ12" s="231" t="s">
        <v>80</v>
      </c>
      <c r="FR12" s="231" t="s">
        <v>81</v>
      </c>
      <c r="FS12" s="231" t="s">
        <v>87</v>
      </c>
      <c r="FT12" s="231" t="s">
        <v>88</v>
      </c>
      <c r="FU12" s="231" t="s">
        <v>89</v>
      </c>
      <c r="FV12" s="231" t="s">
        <v>65</v>
      </c>
      <c r="FW12" s="231" t="s">
        <v>82</v>
      </c>
      <c r="FX12" s="231" t="s">
        <v>83</v>
      </c>
      <c r="FY12" s="231" t="s">
        <v>91</v>
      </c>
      <c r="FZ12" s="231" t="s">
        <v>84</v>
      </c>
      <c r="GA12" s="231" t="s">
        <v>86</v>
      </c>
      <c r="GB12" s="231" t="s">
        <v>85</v>
      </c>
      <c r="GC12" s="231" t="s">
        <v>38</v>
      </c>
      <c r="GD12" s="231" t="s">
        <v>39</v>
      </c>
      <c r="GE12" s="231" t="s">
        <v>170</v>
      </c>
      <c r="GF12" s="231" t="s">
        <v>40</v>
      </c>
      <c r="GG12" s="231" t="s">
        <v>41</v>
      </c>
      <c r="GH12" s="231" t="s">
        <v>42</v>
      </c>
      <c r="GI12" s="231" t="s">
        <v>43</v>
      </c>
      <c r="GK12" s="230" t="s">
        <v>33</v>
      </c>
      <c r="GL12" s="230" t="s">
        <v>34</v>
      </c>
      <c r="GM12" s="231" t="s">
        <v>35</v>
      </c>
      <c r="GN12" s="231" t="s">
        <v>36</v>
      </c>
      <c r="GO12" s="231" t="s">
        <v>80</v>
      </c>
      <c r="GP12" s="231" t="s">
        <v>81</v>
      </c>
      <c r="GQ12" s="231" t="s">
        <v>87</v>
      </c>
      <c r="GR12" s="231" t="s">
        <v>88</v>
      </c>
      <c r="GS12" s="231" t="s">
        <v>89</v>
      </c>
      <c r="GT12" s="231" t="s">
        <v>65</v>
      </c>
      <c r="GU12" s="231" t="s">
        <v>82</v>
      </c>
      <c r="GV12" s="231" t="s">
        <v>83</v>
      </c>
      <c r="GW12" s="231" t="s">
        <v>91</v>
      </c>
      <c r="GX12" s="231" t="s">
        <v>84</v>
      </c>
      <c r="GY12" s="231" t="s">
        <v>86</v>
      </c>
      <c r="GZ12" s="231" t="s">
        <v>85</v>
      </c>
      <c r="HA12" s="231" t="s">
        <v>38</v>
      </c>
      <c r="HB12" s="231" t="s">
        <v>39</v>
      </c>
      <c r="HC12" s="231" t="s">
        <v>170</v>
      </c>
      <c r="HD12" s="231" t="s">
        <v>40</v>
      </c>
      <c r="HE12" s="231" t="s">
        <v>41</v>
      </c>
      <c r="HF12" s="231" t="s">
        <v>42</v>
      </c>
      <c r="HG12" s="231" t="s">
        <v>43</v>
      </c>
      <c r="HI12" s="230" t="s">
        <v>33</v>
      </c>
      <c r="HJ12" s="230" t="s">
        <v>34</v>
      </c>
      <c r="HK12" s="231" t="s">
        <v>35</v>
      </c>
      <c r="HL12" s="231" t="s">
        <v>36</v>
      </c>
      <c r="HM12" s="231" t="s">
        <v>80</v>
      </c>
      <c r="HN12" s="231" t="s">
        <v>81</v>
      </c>
      <c r="HO12" s="231" t="s">
        <v>87</v>
      </c>
      <c r="HP12" s="231" t="s">
        <v>88</v>
      </c>
      <c r="HQ12" s="231" t="s">
        <v>89</v>
      </c>
      <c r="HR12" s="231" t="s">
        <v>65</v>
      </c>
      <c r="HS12" s="231" t="s">
        <v>82</v>
      </c>
      <c r="HT12" s="231" t="s">
        <v>83</v>
      </c>
      <c r="HU12" s="231" t="s">
        <v>91</v>
      </c>
      <c r="HV12" s="231" t="s">
        <v>84</v>
      </c>
      <c r="HW12" s="231" t="s">
        <v>86</v>
      </c>
      <c r="HX12" s="231" t="s">
        <v>85</v>
      </c>
      <c r="HY12" s="231" t="s">
        <v>38</v>
      </c>
      <c r="HZ12" s="231" t="s">
        <v>39</v>
      </c>
      <c r="IA12" s="231" t="s">
        <v>170</v>
      </c>
      <c r="IB12" s="231" t="s">
        <v>40</v>
      </c>
      <c r="IC12" s="231" t="s">
        <v>41</v>
      </c>
      <c r="ID12" s="231" t="s">
        <v>42</v>
      </c>
      <c r="IE12" s="231" t="s">
        <v>43</v>
      </c>
      <c r="IG12" s="230" t="s">
        <v>33</v>
      </c>
      <c r="IH12" s="230" t="s">
        <v>34</v>
      </c>
      <c r="II12" s="231" t="s">
        <v>35</v>
      </c>
      <c r="IJ12" s="231" t="s">
        <v>36</v>
      </c>
      <c r="IK12" s="231" t="s">
        <v>80</v>
      </c>
      <c r="IL12" s="231" t="s">
        <v>81</v>
      </c>
      <c r="IM12" s="231" t="s">
        <v>87</v>
      </c>
      <c r="IN12" s="231" t="s">
        <v>88</v>
      </c>
      <c r="IO12" s="231" t="s">
        <v>89</v>
      </c>
      <c r="IP12" s="231" t="s">
        <v>65</v>
      </c>
      <c r="IQ12" s="231" t="s">
        <v>82</v>
      </c>
      <c r="IR12" s="231" t="s">
        <v>83</v>
      </c>
      <c r="IS12" s="231" t="s">
        <v>91</v>
      </c>
      <c r="IT12" s="231" t="s">
        <v>84</v>
      </c>
      <c r="IU12" s="231" t="s">
        <v>86</v>
      </c>
      <c r="IV12" s="231" t="s">
        <v>85</v>
      </c>
      <c r="IW12" s="231" t="s">
        <v>38</v>
      </c>
      <c r="IX12" s="231" t="s">
        <v>39</v>
      </c>
      <c r="IY12" s="231" t="s">
        <v>170</v>
      </c>
      <c r="IZ12" s="231" t="s">
        <v>40</v>
      </c>
      <c r="JA12" s="231" t="s">
        <v>41</v>
      </c>
      <c r="JB12" s="231" t="s">
        <v>42</v>
      </c>
      <c r="JC12" s="231" t="s">
        <v>43</v>
      </c>
      <c r="JD12" s="198"/>
      <c r="JE12" s="230" t="s">
        <v>33</v>
      </c>
      <c r="JF12" s="230" t="s">
        <v>34</v>
      </c>
      <c r="JG12" s="231" t="s">
        <v>35</v>
      </c>
      <c r="JH12" s="231" t="s">
        <v>36</v>
      </c>
      <c r="JI12" s="231" t="s">
        <v>80</v>
      </c>
      <c r="JJ12" s="231" t="s">
        <v>81</v>
      </c>
      <c r="JK12" s="231" t="s">
        <v>87</v>
      </c>
      <c r="JL12" s="231" t="s">
        <v>88</v>
      </c>
      <c r="JM12" s="231" t="s">
        <v>89</v>
      </c>
      <c r="JN12" s="231" t="s">
        <v>65</v>
      </c>
      <c r="JO12" s="231" t="s">
        <v>82</v>
      </c>
      <c r="JP12" s="231" t="s">
        <v>83</v>
      </c>
      <c r="JQ12" s="231" t="s">
        <v>91</v>
      </c>
      <c r="JR12" s="231" t="s">
        <v>84</v>
      </c>
      <c r="JS12" s="231" t="s">
        <v>86</v>
      </c>
      <c r="JT12" s="231" t="s">
        <v>85</v>
      </c>
      <c r="JU12" s="231" t="s">
        <v>38</v>
      </c>
      <c r="JV12" s="231" t="s">
        <v>39</v>
      </c>
      <c r="JW12" s="231" t="s">
        <v>170</v>
      </c>
      <c r="JX12" s="231" t="s">
        <v>40</v>
      </c>
      <c r="JY12" s="231" t="s">
        <v>41</v>
      </c>
      <c r="JZ12" s="231" t="s">
        <v>42</v>
      </c>
      <c r="KA12" s="231" t="s">
        <v>43</v>
      </c>
    </row>
    <row r="13" spans="1:287" x14ac:dyDescent="0.25">
      <c r="A13" s="234">
        <v>1</v>
      </c>
      <c r="B13" s="235" t="str">
        <f>IFERROR(+YEAR(D$11),"")</f>
        <v/>
      </c>
      <c r="C13" s="236" t="str">
        <f>IFERROR(+VLOOKUP(B13,'Referencia Parámetros'!$A$2:$B$18,2),"")</f>
        <v/>
      </c>
      <c r="D13" s="1"/>
      <c r="E13" s="1"/>
      <c r="F13" s="136" t="str">
        <f>IFERROR(+VLOOKUP(D13,'Año 3'!JH$13:JJ$112,3,FALSE),"Completar")</f>
        <v>Completar</v>
      </c>
      <c r="G13" s="134"/>
      <c r="H13" s="134"/>
      <c r="I13" s="134"/>
      <c r="J13" s="136" t="str">
        <f>+IFERROR(VLOOKUP(D13,'Año 3'!JH$13:JR$112,7,0),"Completar")</f>
        <v>Completar</v>
      </c>
      <c r="K13" s="137" t="str">
        <f>IFERROR(VLOOKUP(D13,'Año 3'!JH$13:JR$112,8,FALSE),"Completar")</f>
        <v>Completar</v>
      </c>
      <c r="L13" s="137" t="str">
        <f>IFERROR(VLOOKUP(D13,'Año 3'!JH$13:JR$112,9,FALSE),"Completar")</f>
        <v>Completar</v>
      </c>
      <c r="M13" s="135"/>
      <c r="N13" s="136" t="str">
        <f>IFERROR(VLOOKUP(D13,'Año 3'!JH$13:JR$112,11,FALSE),"Completar")</f>
        <v>Completar</v>
      </c>
      <c r="O13" s="237">
        <f>IFERROR(IF(F13=1,G13,IF(F13=4,G13,IF(F13=5,G13,(H13*8+I13)))),"")</f>
        <v>0</v>
      </c>
      <c r="P13" s="238">
        <f t="shared" ref="P13" si="0">IFERROR(IF(F13=1,+E13/O13*40,IF(F13=4,+E13/O13*40,IF(F13=5,+E13/O13*40,E13/O13*173))),0)</f>
        <v>0</v>
      </c>
      <c r="Q13" s="239" t="str">
        <f>IFERROR(IF(P13&gt;20*C13,'Referencia Parámetros'!$D$20,IF(P13&gt;10*C13,'Referencia Parámetros'!$D$21,IF(P13&gt;5*C13,'Referencia Parámetros'!$D$22, IF(P13&gt;1,'Referencia Parámetros'!$D$23,"NO APLICA")))),"")</f>
        <v/>
      </c>
      <c r="R13" s="240" t="str">
        <f>IFERROR(+IF(Q13="NO APLICA",0,IF(F13=1,Q13*O13/40,IF(F13=4,Q13*O13/40,IF(F13=5,Q13*O13/40,Q13*O13/173)))),"")</f>
        <v/>
      </c>
      <c r="S13" s="241">
        <f>IFERROR(+IF($J$5&gt;L13,DATEDIF(K13,$J$5,"Y"),DATEDIF(K13,L13,"Y")),0)</f>
        <v>0</v>
      </c>
      <c r="T13" s="234">
        <f t="shared" ref="T13" si="1">IF(J13=2,0.25,0)</f>
        <v>0</v>
      </c>
      <c r="U13" s="234">
        <f>IF(S13=0,0,IF(S13&gt;=50,0.25,IF(S13&lt;=24,0.25,0)))</f>
        <v>0</v>
      </c>
      <c r="V13" s="234">
        <f t="shared" ref="V13" si="2">IF(N13=2,0.25,0)</f>
        <v>0</v>
      </c>
      <c r="W13" s="242">
        <f t="shared" ref="W13" si="3">+IF(D13="",0,IF(Q13="NO APLICA",0,R13+T13+V13+IF(U13="N/A",0,U13)))</f>
        <v>0</v>
      </c>
      <c r="Y13" s="234">
        <v>1</v>
      </c>
      <c r="Z13" s="235" t="str">
        <f>IFERROR(+YEAR(AB$11),"")</f>
        <v/>
      </c>
      <c r="AA13" s="236" t="str">
        <f>IFERROR(+VLOOKUP(Z13,'Referencia Parámetros'!$A$2:$B$18,2),"")</f>
        <v/>
      </c>
      <c r="AB13" s="1"/>
      <c r="AC13" s="1"/>
      <c r="AD13" s="136" t="str">
        <f t="shared" ref="AD13:AD44" si="4">IFERROR(+VLOOKUP(AB13,D$13:F$112,3,FALSE),"Completar")</f>
        <v>Completar</v>
      </c>
      <c r="AE13" s="134"/>
      <c r="AF13" s="134"/>
      <c r="AG13" s="134"/>
      <c r="AH13" s="136" t="str">
        <f t="shared" ref="AH13:AH44" si="5">+IFERROR(VLOOKUP(AB13,D$13:J$112,7,0),"Completar")</f>
        <v>Completar</v>
      </c>
      <c r="AI13" s="137" t="str">
        <f t="shared" ref="AI13:AI44" si="6">IFERROR(VLOOKUP(AB13,D$13:M$112,8,FALSE),"Completar")</f>
        <v>Completar</v>
      </c>
      <c r="AJ13" s="137" t="str">
        <f t="shared" ref="AJ13:AJ44" si="7">IFERROR(VLOOKUP(AB13,D$13:M$112,9,FALSE),"Completar")</f>
        <v>Completar</v>
      </c>
      <c r="AK13" s="135"/>
      <c r="AL13" s="136" t="str">
        <f t="shared" ref="AL13:AL44" si="8">IFERROR(VLOOKUP(AB13,D$13:N$112,11,FALSE),"Completar")</f>
        <v>Completar</v>
      </c>
      <c r="AM13" s="237">
        <f>IFERROR(IF(AD13=1,AE13,IF(AD13=4,AE13,IF(AD13=5,AE13,(AF13*8+AG13)))),"")</f>
        <v>0</v>
      </c>
      <c r="AN13" s="238">
        <f t="shared" ref="AN13" si="9">IFERROR(IF(AD13=1,+AC13/AM13*40,IF(AD13=4,+AC13/AM13*40,IF(AD13=5,+AC13/AM13*40,AC13/AM13*173))),0)</f>
        <v>0</v>
      </c>
      <c r="AO13" s="239" t="str">
        <f>IFERROR(IF(AN13&gt;20*AA13,'Referencia Parámetros'!$D$20,IF(AN13&gt;10*AA13,'Referencia Parámetros'!$D$21,IF(AN13&gt;5*AA13,'Referencia Parámetros'!$D$22, IF(AN13&gt;1,'Referencia Parámetros'!$D$23,"NO APLICA")))),"")</f>
        <v/>
      </c>
      <c r="AP13" s="240" t="str">
        <f>IFERROR(+IF(AO13="NO APLICA",0,IF(AD13=1,AO13*AM13/40,IF(AD13=4,AO13*AM13/40,IF(AD13=5,AO13*AM13/40,AO13*AM13/173)))),"")</f>
        <v/>
      </c>
      <c r="AQ13" s="241">
        <f>IFERROR(+IF($J$5&gt;AJ13,DATEDIF(AI13,$J$5,"Y"),DATEDIF(AI13,AJ13,"Y")),0)</f>
        <v>0</v>
      </c>
      <c r="AR13" s="234">
        <f t="shared" ref="AR13" si="10">IF(AH13=2,0.25,0)</f>
        <v>0</v>
      </c>
      <c r="AS13" s="234">
        <f>IF(AQ13=0,0,IF(AQ13&gt;=50,0.25,IF(AQ13&lt;=24,0.25,0)))</f>
        <v>0</v>
      </c>
      <c r="AT13" s="234">
        <f t="shared" ref="AT13" si="11">IF(AL13=2,0.25,0)</f>
        <v>0</v>
      </c>
      <c r="AU13" s="242">
        <f t="shared" ref="AU13" si="12">+IF(AB13="",0,IF(AO13="NO APLICA",0,AP13+AR13+AT13+IF(AS13="N/A",0,AS13)))</f>
        <v>0</v>
      </c>
      <c r="AW13" s="234">
        <v>1</v>
      </c>
      <c r="AX13" s="235" t="str">
        <f>IFERROR(+YEAR(AZ$11),"")</f>
        <v/>
      </c>
      <c r="AY13" s="236" t="str">
        <f>IFERROR(+VLOOKUP(AX13,'Referencia Parámetros'!$A$2:$B$18,2),"")</f>
        <v/>
      </c>
      <c r="AZ13" s="1"/>
      <c r="BA13" s="1"/>
      <c r="BB13" s="136" t="str">
        <f t="shared" ref="BB13:BB44" si="13">IFERROR(+VLOOKUP(AZ13,AB$13:AD$112,3,FALSE),"Completar")</f>
        <v>Completar</v>
      </c>
      <c r="BC13" s="134"/>
      <c r="BD13" s="134"/>
      <c r="BE13" s="134"/>
      <c r="BF13" s="136" t="str">
        <f t="shared" ref="BF13:BF44" si="14">+IFERROR(VLOOKUP(AZ13,AB$13:AH$112,7,0),"Completar")</f>
        <v>Completar</v>
      </c>
      <c r="BG13" s="137" t="str">
        <f t="shared" ref="BG13:BG44" si="15">IFERROR(VLOOKUP(AZ13,AB$13:AK$112,8,FALSE),"Completar")</f>
        <v>Completar</v>
      </c>
      <c r="BH13" s="137" t="str">
        <f t="shared" ref="BH13:BH44" si="16">IFERROR(VLOOKUP(AZ13,AB$13:AK$112,9,FALSE),"Completar")</f>
        <v>Completar</v>
      </c>
      <c r="BI13" s="135"/>
      <c r="BJ13" s="136" t="str">
        <f t="shared" ref="BJ13:BJ44" si="17">IFERROR(VLOOKUP(AZ13,AB$13:AL$112,11,FALSE),"Completar")</f>
        <v>Completar</v>
      </c>
      <c r="BK13" s="237">
        <f>IFERROR(IF(BB13=1,BC13,IF(BB13=4,BC13,IF(BB13=5,BC13,(BD13*8+BE13)))),"")</f>
        <v>0</v>
      </c>
      <c r="BL13" s="238">
        <f t="shared" ref="BL13" si="18">IFERROR(IF(BB13=1,+BA13/BK13*40,IF(BB13=4,+BA13/BK13*40,IF(BB13=5,+BA13/BK13*40,BA13/BK13*173))),0)</f>
        <v>0</v>
      </c>
      <c r="BM13" s="239" t="str">
        <f>IFERROR(IF(BL13&gt;20*AY13,'Referencia Parámetros'!$D$20,IF(BL13&gt;10*AY13,'Referencia Parámetros'!$D$21,IF(BL13&gt;5*AY13,'Referencia Parámetros'!$D$22, IF(BL13&gt;1,'Referencia Parámetros'!$D$23,"NO APLICA")))),"")</f>
        <v/>
      </c>
      <c r="BN13" s="240" t="str">
        <f>IFERROR(+IF(BM13="NO APLICA",0,IF(BB13=1,BM13*BK13/40,IF(BB13=4,BM13*BK13/40,IF(BB13=5,BM13*BK13/40,BM13*BK13/173)))),"")</f>
        <v/>
      </c>
      <c r="BO13" s="241">
        <f>IFERROR(+IF($J$5&gt;BH13,DATEDIF(BG13,$J$5,"Y"),DATEDIF(BG13,BH13,"Y")),0)</f>
        <v>0</v>
      </c>
      <c r="BP13" s="234">
        <f t="shared" ref="BP13" si="19">IF(BF13=2,0.25,0)</f>
        <v>0</v>
      </c>
      <c r="BQ13" s="234">
        <f>IF(BO13=0,0,IF(BO13&gt;=50,0.25,IF(BO13&lt;=24,0.25,0)))</f>
        <v>0</v>
      </c>
      <c r="BR13" s="234">
        <f t="shared" ref="BR13" si="20">IF(BJ13=2,0.25,0)</f>
        <v>0</v>
      </c>
      <c r="BS13" s="242">
        <f t="shared" ref="BS13" si="21">+IF(AZ13="",0,IF(BM13="NO APLICA",0,BN13+BP13+BR13+IF(BQ13="N/A",0,BQ13)))</f>
        <v>0</v>
      </c>
      <c r="BU13" s="234">
        <v>1</v>
      </c>
      <c r="BV13" s="235" t="str">
        <f>IFERROR(+YEAR(BX$11),"")</f>
        <v/>
      </c>
      <c r="BW13" s="236" t="str">
        <f>IFERROR(+VLOOKUP(BV13,'Referencia Parámetros'!$A$2:$B$18,2),"")</f>
        <v/>
      </c>
      <c r="BX13" s="1"/>
      <c r="BY13" s="1"/>
      <c r="BZ13" s="136" t="str">
        <f t="shared" ref="BZ13:BZ44" si="22">IFERROR(+VLOOKUP(BX13,AZ$13:BB$112,3,FALSE),"Completar")</f>
        <v>Completar</v>
      </c>
      <c r="CA13" s="134"/>
      <c r="CB13" s="134"/>
      <c r="CC13" s="134"/>
      <c r="CD13" s="136" t="str">
        <f t="shared" ref="CD13:CD44" si="23">+IFERROR(VLOOKUP(BX13,AZ$13:BF$112,7,0),"Completar")</f>
        <v>Completar</v>
      </c>
      <c r="CE13" s="137" t="str">
        <f t="shared" ref="CE13:CE44" si="24">IFERROR(VLOOKUP(BX13,AZ$13:BI$112,8,FALSE),"Completar")</f>
        <v>Completar</v>
      </c>
      <c r="CF13" s="137" t="str">
        <f t="shared" ref="CF13:CF44" si="25">IFERROR(VLOOKUP(BX13,AZ$13:BI$112,9,FALSE),"Completar")</f>
        <v>Completar</v>
      </c>
      <c r="CG13" s="135"/>
      <c r="CH13" s="136" t="str">
        <f t="shared" ref="CH13:CH44" si="26">IFERROR(VLOOKUP(BX13,AZ$13:BJ$112,11,FALSE),"Completar")</f>
        <v>Completar</v>
      </c>
      <c r="CI13" s="237">
        <f>IFERROR(IF(BZ13=1,CA13,IF(BZ13=4,CA13,IF(BZ13=5,CA13,(CB13*8+CC13)))),"")</f>
        <v>0</v>
      </c>
      <c r="CJ13" s="238">
        <f t="shared" ref="CJ13" si="27">IFERROR(IF(BZ13=1,+BY13/CI13*40,IF(BZ13=4,+BY13/CI13*40,IF(BZ13=5,+BY13/CI13*40,BY13/CI13*173))),0)</f>
        <v>0</v>
      </c>
      <c r="CK13" s="239" t="str">
        <f>IFERROR(IF(CJ13&gt;20*BW13,'Referencia Parámetros'!$D$20,IF(CJ13&gt;10*BW13,'Referencia Parámetros'!$D$21,IF(CJ13&gt;5*BW13,'Referencia Parámetros'!$D$22, IF(CJ13&gt;1,'Referencia Parámetros'!$D$23,"NO APLICA")))),"")</f>
        <v/>
      </c>
      <c r="CL13" s="240" t="str">
        <f>IFERROR(+IF(CK13="NO APLICA",0,IF(BZ13=1,CK13*CI13/40,IF(BZ13=4,CK13*CI13/40,IF(BZ13=5,CK13*CI13/40,CK13*CI13/173)))),"")</f>
        <v/>
      </c>
      <c r="CM13" s="241">
        <f>IFERROR(+IF($J$5&gt;CF13,DATEDIF(CE13,$J$5,"Y"),DATEDIF(CE13,CF13,"Y")),0)</f>
        <v>0</v>
      </c>
      <c r="CN13" s="234">
        <f t="shared" ref="CN13" si="28">IF(CD13=2,0.25,0)</f>
        <v>0</v>
      </c>
      <c r="CO13" s="234">
        <f>IF(CM13=0,0,IF(CM13&gt;=50,0.25,IF(CM13&lt;=24,0.25,0)))</f>
        <v>0</v>
      </c>
      <c r="CP13" s="234">
        <f t="shared" ref="CP13" si="29">IF(CH13=2,0.25,0)</f>
        <v>0</v>
      </c>
      <c r="CQ13" s="242">
        <f t="shared" ref="CQ13" si="30">+IF(BX13="",0,IF(CK13="NO APLICA",0,CL13+CN13+CP13+IF(CO13="N/A",0,CO13)))</f>
        <v>0</v>
      </c>
      <c r="CS13" s="234">
        <v>1</v>
      </c>
      <c r="CT13" s="235" t="str">
        <f>IFERROR(+YEAR(CV$11),"")</f>
        <v/>
      </c>
      <c r="CU13" s="236" t="str">
        <f>IFERROR(+VLOOKUP(CT13,'Referencia Parámetros'!$A$2:$B$18,2),"")</f>
        <v/>
      </c>
      <c r="CV13" s="1"/>
      <c r="CW13" s="1"/>
      <c r="CX13" s="136" t="str">
        <f t="shared" ref="CX13:CX44" si="31">IFERROR(+VLOOKUP(CV13,BX$13:BZ$112,3,FALSE),"Completar")</f>
        <v>Completar</v>
      </c>
      <c r="CY13" s="134"/>
      <c r="CZ13" s="134"/>
      <c r="DA13" s="134"/>
      <c r="DB13" s="136" t="str">
        <f t="shared" ref="DB13:DB44" si="32">+IFERROR(VLOOKUP(CV13,BX$13:CD$112,7,0),"Completar")</f>
        <v>Completar</v>
      </c>
      <c r="DC13" s="137" t="str">
        <f t="shared" ref="DC13:DC44" si="33">IFERROR(VLOOKUP(CV13,BX$13:CG$112,8,FALSE),"Completar")</f>
        <v>Completar</v>
      </c>
      <c r="DD13" s="137" t="str">
        <f t="shared" ref="DD13:DD44" si="34">IFERROR(VLOOKUP(CV13,BX$13:CG$112,9,FALSE),"Completar")</f>
        <v>Completar</v>
      </c>
      <c r="DE13" s="135"/>
      <c r="DF13" s="136" t="str">
        <f t="shared" ref="DF13:DF44" si="35">IFERROR(VLOOKUP(CV13,BX$13:CH$112,11,FALSE),"Completar")</f>
        <v>Completar</v>
      </c>
      <c r="DG13" s="237">
        <f>IFERROR(IF(CX13=1,CY13,IF(CX13=4,CY13,IF(CX13=5,CY13,(CZ13*8+DA13)))),"")</f>
        <v>0</v>
      </c>
      <c r="DH13" s="238">
        <f t="shared" ref="DH13" si="36">IFERROR(IF(CX13=1,+CW13/DG13*40,IF(CX13=4,+CW13/DG13*40,IF(CX13=5,+CW13/DG13*40,CW13/DG13*173))),0)</f>
        <v>0</v>
      </c>
      <c r="DI13" s="239" t="str">
        <f>IFERROR(IF(DH13&gt;20*CU13,'Referencia Parámetros'!$D$20,IF(DH13&gt;10*CU13,'Referencia Parámetros'!$D$21,IF(DH13&gt;5*CU13,'Referencia Parámetros'!$D$22, IF(DH13&gt;1,'Referencia Parámetros'!$D$23,"NO APLICA")))),"")</f>
        <v/>
      </c>
      <c r="DJ13" s="240" t="str">
        <f>IFERROR(+IF(DI13="NO APLICA",0,IF(CX13=1,DI13*DG13/40,IF(CX13=4,DI13*DG13/40,IF(CX13=5,DI13*DG13/40,DI13*DG13/173)))),"")</f>
        <v/>
      </c>
      <c r="DK13" s="241">
        <f>IFERROR(+IF($J$5&gt;DD13,DATEDIF(DC13,$J$5,"Y"),DATEDIF(DC13,DD13,"Y")),0)</f>
        <v>0</v>
      </c>
      <c r="DL13" s="234">
        <f t="shared" ref="DL13" si="37">IF(DB13=2,0.25,0)</f>
        <v>0</v>
      </c>
      <c r="DM13" s="234">
        <f>IF(DK13=0,0,IF(DK13&gt;=50,0.25,IF(DK13&lt;=24,0.25,0)))</f>
        <v>0</v>
      </c>
      <c r="DN13" s="234">
        <f t="shared" ref="DN13" si="38">IF(DF13=2,0.25,0)</f>
        <v>0</v>
      </c>
      <c r="DO13" s="242">
        <f t="shared" ref="DO13" si="39">+IF(CV13="",0,IF(DI13="NO APLICA",0,DJ13+DL13+DN13+IF(DM13="N/A",0,DM13)))</f>
        <v>0</v>
      </c>
      <c r="DQ13" s="234">
        <v>1</v>
      </c>
      <c r="DR13" s="235" t="str">
        <f>IFERROR(+YEAR(DT$11),"")</f>
        <v/>
      </c>
      <c r="DS13" s="236" t="str">
        <f>IFERROR(+VLOOKUP(DR13,'Referencia Parámetros'!$A$2:$B$18,2),"")</f>
        <v/>
      </c>
      <c r="DT13" s="1"/>
      <c r="DU13" s="1"/>
      <c r="DV13" s="136" t="str">
        <f t="shared" ref="DV13:DV44" si="40">IFERROR(+VLOOKUP(DT13,CV$13:CX$112,3,FALSE),"Completar")</f>
        <v>Completar</v>
      </c>
      <c r="DW13" s="134"/>
      <c r="DX13" s="134"/>
      <c r="DY13" s="134"/>
      <c r="DZ13" s="136" t="str">
        <f t="shared" ref="DZ13:DZ44" si="41">+IFERROR(VLOOKUP(DT13,CV$13:DB$112,7,0),"Completar")</f>
        <v>Completar</v>
      </c>
      <c r="EA13" s="137" t="str">
        <f t="shared" ref="EA13:EA44" si="42">IFERROR(VLOOKUP(DT13,CV$13:DE$112,8,FALSE),"Completar")</f>
        <v>Completar</v>
      </c>
      <c r="EB13" s="137" t="str">
        <f t="shared" ref="EB13:EB44" si="43">IFERROR(VLOOKUP(DT13,CV$13:DE$112,9,FALSE),"Completar")</f>
        <v>Completar</v>
      </c>
      <c r="EC13" s="135"/>
      <c r="ED13" s="136" t="str">
        <f t="shared" ref="ED13:ED44" si="44">IFERROR(VLOOKUP(DT13,CV$13:DF$112,11,FALSE),"Completar")</f>
        <v>Completar</v>
      </c>
      <c r="EE13" s="237">
        <f>IFERROR(IF(DV13=1,DW13,IF(DV13=4,DW13,IF(DV13=5,DW13,(DX13*8+DY13)))),"")</f>
        <v>0</v>
      </c>
      <c r="EF13" s="238">
        <f t="shared" ref="EF13" si="45">IFERROR(IF(DV13=1,+DU13/EE13*40,IF(DV13=4,+DU13/EE13*40,IF(DV13=5,+DU13/EE13*40,DU13/EE13*173))),0)</f>
        <v>0</v>
      </c>
      <c r="EG13" s="239" t="str">
        <f>IFERROR(IF(EF13&gt;20*DS13,'Referencia Parámetros'!$D$20,IF(EF13&gt;10*DS13,'Referencia Parámetros'!$D$21,IF(EF13&gt;5*DS13,'Referencia Parámetros'!$D$22, IF(EF13&gt;1,'Referencia Parámetros'!$D$23,"NO APLICA")))),"")</f>
        <v/>
      </c>
      <c r="EH13" s="240" t="str">
        <f>IFERROR(+IF(EG13="NO APLICA",0,IF(DV13=1,EG13*EE13/40,IF(DV13=4,EG13*EE13/40,IF(DV13=5,EG13*EE13/40,EG13*EE13/173)))),"")</f>
        <v/>
      </c>
      <c r="EI13" s="241">
        <f>IFERROR(+IF($J$5&gt;EB13,DATEDIF(EA13,$J$5,"Y"),DATEDIF(EA13,EB13,"Y")),0)</f>
        <v>0</v>
      </c>
      <c r="EJ13" s="234">
        <f t="shared" ref="EJ13" si="46">IF(DZ13=2,0.25,0)</f>
        <v>0</v>
      </c>
      <c r="EK13" s="234">
        <f>IF(EI13=0,0,IF(EI13&gt;=50,0.25,IF(EI13&lt;=24,0.25,0)))</f>
        <v>0</v>
      </c>
      <c r="EL13" s="234">
        <f t="shared" ref="EL13" si="47">IF(ED13=2,0.25,0)</f>
        <v>0</v>
      </c>
      <c r="EM13" s="242">
        <f t="shared" ref="EM13" si="48">+IF(DT13="",0,IF(EG13="NO APLICA",0,EH13+EJ13+EL13+IF(EK13="N/A",0,EK13)))</f>
        <v>0</v>
      </c>
      <c r="EO13" s="234">
        <v>1</v>
      </c>
      <c r="EP13" s="235" t="str">
        <f>IFERROR(+YEAR(ER$11),"")</f>
        <v/>
      </c>
      <c r="EQ13" s="236" t="str">
        <f>IFERROR(+VLOOKUP(EP13,'Referencia Parámetros'!$A$2:$B$18,2),"")</f>
        <v/>
      </c>
      <c r="ER13" s="1"/>
      <c r="ES13" s="1"/>
      <c r="ET13" s="136" t="str">
        <f t="shared" ref="ET13:ET44" si="49">IFERROR(+VLOOKUP(ER13,DT$13:DV$112,3,FALSE),"Completar")</f>
        <v>Completar</v>
      </c>
      <c r="EU13" s="134"/>
      <c r="EV13" s="134"/>
      <c r="EW13" s="134"/>
      <c r="EX13" s="136" t="str">
        <f t="shared" ref="EX13:EX44" si="50">+IFERROR(VLOOKUP(ER13,DT$13:DZ$112,7,0),"Completar")</f>
        <v>Completar</v>
      </c>
      <c r="EY13" s="137" t="str">
        <f t="shared" ref="EY13:EY44" si="51">IFERROR(VLOOKUP(ER13,DT$13:EC$112,8,FALSE),"Completar")</f>
        <v>Completar</v>
      </c>
      <c r="EZ13" s="137" t="str">
        <f t="shared" ref="EZ13:EZ44" si="52">IFERROR(VLOOKUP(ER13,DT$13:EC$112,9,FALSE),"Completar")</f>
        <v>Completar</v>
      </c>
      <c r="FA13" s="135"/>
      <c r="FB13" s="136" t="str">
        <f t="shared" ref="FB13:FB44" si="53">IFERROR(VLOOKUP(ER13,DT$13:ED$112,11,FALSE),"Completar")</f>
        <v>Completar</v>
      </c>
      <c r="FC13" s="237">
        <f>IFERROR(IF(ET13=1,EU13,IF(ET13=4,EU13,IF(ET13=5,EU13,(EV13*8+EW13)))),"")</f>
        <v>0</v>
      </c>
      <c r="FD13" s="238">
        <f t="shared" ref="FD13" si="54">IFERROR(IF(ET13=1,+ES13/FC13*40,IF(ET13=4,+ES13/FC13*40,IF(ET13=5,+ES13/FC13*40,ES13/FC13*173))),0)</f>
        <v>0</v>
      </c>
      <c r="FE13" s="239" t="str">
        <f>IFERROR(IF(FD13&gt;20*EQ13,'Referencia Parámetros'!$D$20,IF(FD13&gt;10*EQ13,'Referencia Parámetros'!$D$21,IF(FD13&gt;5*EQ13,'Referencia Parámetros'!$D$22, IF(FD13&gt;1,'Referencia Parámetros'!$D$23,"NO APLICA")))),"")</f>
        <v/>
      </c>
      <c r="FF13" s="240" t="str">
        <f>IFERROR(+IF(FE13="NO APLICA",0,IF(ET13=1,FE13*FC13/40,IF(ET13=4,FE13*FC13/40,IF(ET13=5,FE13*FC13/40,FE13*FC13/173)))),"")</f>
        <v/>
      </c>
      <c r="FG13" s="241">
        <f>IFERROR(+IF($J$5&gt;EZ13,DATEDIF(EY13,$J$5,"Y"),DATEDIF(EY13,EZ13,"Y")),0)</f>
        <v>0</v>
      </c>
      <c r="FH13" s="234">
        <f t="shared" ref="FH13" si="55">IF(EX13=2,0.25,0)</f>
        <v>0</v>
      </c>
      <c r="FI13" s="234">
        <f>IF(FG13=0,0,IF(FG13&gt;=50,0.25,IF(FG13&lt;=24,0.25,0)))</f>
        <v>0</v>
      </c>
      <c r="FJ13" s="234">
        <f t="shared" ref="FJ13" si="56">IF(FB13=2,0.25,0)</f>
        <v>0</v>
      </c>
      <c r="FK13" s="242">
        <f t="shared" ref="FK13" si="57">+IF(ER13="",0,IF(FE13="NO APLICA",0,FF13+FH13+FJ13+IF(FI13="N/A",0,FI13)))</f>
        <v>0</v>
      </c>
      <c r="FM13" s="234">
        <v>1</v>
      </c>
      <c r="FN13" s="235" t="str">
        <f>IFERROR(+YEAR(FP$11),"")</f>
        <v/>
      </c>
      <c r="FO13" s="236" t="str">
        <f>IFERROR(+VLOOKUP(FN13,'Referencia Parámetros'!$A$2:$B$18,2),"")</f>
        <v/>
      </c>
      <c r="FP13" s="1"/>
      <c r="FQ13" s="1"/>
      <c r="FR13" s="136" t="str">
        <f t="shared" ref="FR13:FR44" si="58">IFERROR(+VLOOKUP(FP13,ER$13:ET$112,3,FALSE),"Completar")</f>
        <v>Completar</v>
      </c>
      <c r="FS13" s="134"/>
      <c r="FT13" s="134"/>
      <c r="FU13" s="134"/>
      <c r="FV13" s="136" t="str">
        <f t="shared" ref="FV13:FV44" si="59">+IFERROR(VLOOKUP(FP13,ER$13:EX$112,7,0),"Completar")</f>
        <v>Completar</v>
      </c>
      <c r="FW13" s="137" t="str">
        <f t="shared" ref="FW13:FW44" si="60">IFERROR(VLOOKUP(FP13,ER$13:FA$112,8,FALSE),"Completar")</f>
        <v>Completar</v>
      </c>
      <c r="FX13" s="137" t="str">
        <f t="shared" ref="FX13:FX44" si="61">IFERROR(VLOOKUP(FP13,ER$13:FA$112,9,FALSE),"Completar")</f>
        <v>Completar</v>
      </c>
      <c r="FY13" s="135"/>
      <c r="FZ13" s="136" t="str">
        <f t="shared" ref="FZ13:FZ44" si="62">IFERROR(VLOOKUP(FP13,ER$13:FB$112,11,FALSE),"Completar")</f>
        <v>Completar</v>
      </c>
      <c r="GA13" s="237">
        <f>IFERROR(IF(FR13=1,FS13,IF(FR13=4,FS13,IF(FR13=5,FS13,(FT13*8+FU13)))),"")</f>
        <v>0</v>
      </c>
      <c r="GB13" s="238">
        <f t="shared" ref="GB13" si="63">IFERROR(IF(FR13=1,+FQ13/GA13*40,IF(FR13=4,+FQ13/GA13*40,IF(FR13=5,+FQ13/GA13*40,FQ13/GA13*173))),0)</f>
        <v>0</v>
      </c>
      <c r="GC13" s="239" t="str">
        <f>IFERROR(IF(GB13&gt;20*FO13,'Referencia Parámetros'!$D$20,IF(GB13&gt;10*FO13,'Referencia Parámetros'!$D$21,IF(GB13&gt;5*FO13,'Referencia Parámetros'!$D$22, IF(GB13&gt;1,'Referencia Parámetros'!$D$23,"NO APLICA")))),"")</f>
        <v/>
      </c>
      <c r="GD13" s="240" t="str">
        <f>IFERROR(+IF(GC13="NO APLICA",0,IF(FR13=1,GC13*GA13/40,IF(FR13=4,GC13*GA13/40,IF(FR13=5,GC13*GA13/40,GC13*GA13/173)))),"")</f>
        <v/>
      </c>
      <c r="GE13" s="241">
        <f>IFERROR(+IF($J$5&gt;FX13,DATEDIF(FW13,$J$5,"Y"),DATEDIF(FW13,FX13,"Y")),0)</f>
        <v>0</v>
      </c>
      <c r="GF13" s="234">
        <f t="shared" ref="GF13" si="64">IF(FV13=2,0.25,0)</f>
        <v>0</v>
      </c>
      <c r="GG13" s="234">
        <f>IF(GE13=0,0,IF(GE13&gt;=50,0.25,IF(GE13&lt;=24,0.25,0)))</f>
        <v>0</v>
      </c>
      <c r="GH13" s="234">
        <f t="shared" ref="GH13" si="65">IF(FZ13=2,0.25,0)</f>
        <v>0</v>
      </c>
      <c r="GI13" s="242">
        <f t="shared" ref="GI13" si="66">+IF(FP13="",0,IF(GC13="NO APLICA",0,GD13+GF13+GH13+IF(GG13="N/A",0,GG13)))</f>
        <v>0</v>
      </c>
      <c r="GK13" s="234">
        <v>1</v>
      </c>
      <c r="GL13" s="235" t="str">
        <f>IFERROR(+YEAR(GN$11),"")</f>
        <v/>
      </c>
      <c r="GM13" s="236" t="str">
        <f>IFERROR(+VLOOKUP(GL13,'Referencia Parámetros'!$A$2:$B$18,2),"")</f>
        <v/>
      </c>
      <c r="GN13" s="1"/>
      <c r="GO13" s="1"/>
      <c r="GP13" s="136" t="str">
        <f t="shared" ref="GP13:GP44" si="67">IFERROR(+VLOOKUP(GN13,FP$13:FR$112,3,FALSE),"Completar")</f>
        <v>Completar</v>
      </c>
      <c r="GQ13" s="134"/>
      <c r="GR13" s="134"/>
      <c r="GS13" s="134"/>
      <c r="GT13" s="136" t="str">
        <f t="shared" ref="GT13:GT44" si="68">+IFERROR(VLOOKUP(GN13,FP$13:FV$112,7,0),"Completar")</f>
        <v>Completar</v>
      </c>
      <c r="GU13" s="137" t="str">
        <f t="shared" ref="GU13:GU44" si="69">IFERROR(VLOOKUP(GN13,FP$13:FY$112,8,FALSE),"Completar")</f>
        <v>Completar</v>
      </c>
      <c r="GV13" s="137" t="str">
        <f t="shared" ref="GV13:GV44" si="70">IFERROR(VLOOKUP(GN13,FP$13:FY$112,9,FALSE),"Completar")</f>
        <v>Completar</v>
      </c>
      <c r="GW13" s="135"/>
      <c r="GX13" s="136" t="str">
        <f t="shared" ref="GX13:GX44" si="71">IFERROR(VLOOKUP(GN13,FP$13:FZ$112,11,FALSE),"Completar")</f>
        <v>Completar</v>
      </c>
      <c r="GY13" s="237">
        <f>IFERROR(IF(GP13=1,GQ13,IF(GP13=4,GQ13,IF(GP13=5,GQ13,(GR13*8+GS13)))),"")</f>
        <v>0</v>
      </c>
      <c r="GZ13" s="238">
        <f t="shared" ref="GZ13" si="72">IFERROR(IF(GP13=1,+GO13/GY13*40,IF(GP13=4,+GO13/GY13*40,IF(GP13=5,+GO13/GY13*40,GO13/GY13*173))),0)</f>
        <v>0</v>
      </c>
      <c r="HA13" s="239" t="str">
        <f>IFERROR(IF(GZ13&gt;20*GM13,'Referencia Parámetros'!$D$20,IF(GZ13&gt;10*GM13,'Referencia Parámetros'!$D$21,IF(GZ13&gt;5*GM13,'Referencia Parámetros'!$D$22, IF(GZ13&gt;1,'Referencia Parámetros'!$D$23,"NO APLICA")))),"")</f>
        <v/>
      </c>
      <c r="HB13" s="240" t="str">
        <f>IFERROR(+IF(HA13="NO APLICA",0,IF(GP13=1,HA13*GY13/40,IF(GP13=4,HA13*GY13/40,IF(GP13=5,HA13*GY13/40,HA13*GY13/173)))),"")</f>
        <v/>
      </c>
      <c r="HC13" s="241">
        <f>IFERROR(+IF($J$5&gt;GV13,DATEDIF(GU13,$J$5,"Y"),DATEDIF(GU13,GV13,"Y")),0)</f>
        <v>0</v>
      </c>
      <c r="HD13" s="234">
        <f t="shared" ref="HD13" si="73">IF(GT13=2,0.25,0)</f>
        <v>0</v>
      </c>
      <c r="HE13" s="234">
        <f>IF(HC13=0,0,IF(HC13&gt;=50,0.25,IF(HC13&lt;=24,0.25,0)))</f>
        <v>0</v>
      </c>
      <c r="HF13" s="234">
        <f t="shared" ref="HF13" si="74">IF(GX13=2,0.25,0)</f>
        <v>0</v>
      </c>
      <c r="HG13" s="242">
        <f t="shared" ref="HG13" si="75">+IF(GN13="",0,IF(HA13="NO APLICA",0,HB13+HD13+HF13+IF(HE13="N/A",0,HE13)))</f>
        <v>0</v>
      </c>
      <c r="HI13" s="234">
        <v>1</v>
      </c>
      <c r="HJ13" s="235" t="str">
        <f>IFERROR(+YEAR(HL$11),"")</f>
        <v/>
      </c>
      <c r="HK13" s="236" t="str">
        <f>IFERROR(+VLOOKUP(HJ13,'Referencia Parámetros'!$A$2:$B$18,2),"")</f>
        <v/>
      </c>
      <c r="HL13" s="1"/>
      <c r="HM13" s="1"/>
      <c r="HN13" s="136" t="str">
        <f t="shared" ref="HN13:HN44" si="76">IFERROR(+VLOOKUP(HL13,GN$13:GP$112,3,FALSE),"Completar")</f>
        <v>Completar</v>
      </c>
      <c r="HO13" s="134"/>
      <c r="HP13" s="134"/>
      <c r="HQ13" s="134"/>
      <c r="HR13" s="136" t="str">
        <f t="shared" ref="HR13:HR44" si="77">+IFERROR(VLOOKUP(HL13,GN$13:GT$112,7,0),"Completar")</f>
        <v>Completar</v>
      </c>
      <c r="HS13" s="137" t="str">
        <f t="shared" ref="HS13:HS44" si="78">IFERROR(VLOOKUP(HL13,GN$13:GW$112,8,FALSE),"Completar")</f>
        <v>Completar</v>
      </c>
      <c r="HT13" s="137" t="str">
        <f t="shared" ref="HT13:HT44" si="79">IFERROR(VLOOKUP(HL13,GN$13:GW$112,9,FALSE),"Completar")</f>
        <v>Completar</v>
      </c>
      <c r="HU13" s="135"/>
      <c r="HV13" s="136" t="str">
        <f t="shared" ref="HV13:HV44" si="80">IFERROR(VLOOKUP(HL13,GN$13:GX$112,11,FALSE),"Completar")</f>
        <v>Completar</v>
      </c>
      <c r="HW13" s="237">
        <f>IFERROR(IF(HN13=1,HO13,IF(HN13=4,HO13,IF(HN13=5,HO13,(HP13*8+HQ13)))),"")</f>
        <v>0</v>
      </c>
      <c r="HX13" s="238">
        <f t="shared" ref="HX13" si="81">IFERROR(IF(HN13=1,+HM13/HW13*40,IF(HN13=4,+HM13/HW13*40,IF(HN13=5,+HM13/HW13*40,HM13/HW13*173))),0)</f>
        <v>0</v>
      </c>
      <c r="HY13" s="239" t="str">
        <f>IFERROR(IF(HX13&gt;20*HK13,'Referencia Parámetros'!$D$20,IF(HX13&gt;10*HK13,'Referencia Parámetros'!$D$21,IF(HX13&gt;5*HK13,'Referencia Parámetros'!$D$22, IF(HX13&gt;1,'Referencia Parámetros'!$D$23,"NO APLICA")))),"")</f>
        <v/>
      </c>
      <c r="HZ13" s="240">
        <f>IFERROR(+IF(HY13="NO APLICA",0,IF(HN13=1,HY13*HW13/40,IF(HN13=4,HY13*HW13/40,IF(HN13=5,HY13*HW13/40,HY13*HW13/173)))),)</f>
        <v>0</v>
      </c>
      <c r="IA13" s="241">
        <f>IFERROR(+IF($J$5&gt;HT13,DATEDIF(HS13,$J$5,"Y"),DATEDIF(HS13,HT13,"Y")),0)</f>
        <v>0</v>
      </c>
      <c r="IB13" s="234">
        <f t="shared" ref="IB13" si="82">IF(HR13=2,0.25,0)</f>
        <v>0</v>
      </c>
      <c r="IC13" s="234">
        <f>IF(IA13=0,0,IF(IA13&gt;=50,0.25,IF(IA13&lt;=24,0.25,0)))</f>
        <v>0</v>
      </c>
      <c r="ID13" s="234">
        <f t="shared" ref="ID13" si="83">IF(HV13=2,0.25,0)</f>
        <v>0</v>
      </c>
      <c r="IE13" s="242">
        <f t="shared" ref="IE13" si="84">+IF(HL13="",0,IF(HY13="NO APLICA",0,HZ13+IB13+ID13+IF(IC13="N/A",0,IC13)))</f>
        <v>0</v>
      </c>
      <c r="IG13" s="234">
        <v>1</v>
      </c>
      <c r="IH13" s="235" t="str">
        <f>IFERROR(+YEAR(IJ$11),"")</f>
        <v/>
      </c>
      <c r="II13" s="236" t="str">
        <f>IFERROR(+VLOOKUP(IH13,'Referencia Parámetros'!$A$2:$B$18,2),"")</f>
        <v/>
      </c>
      <c r="IJ13" s="1"/>
      <c r="IK13" s="1"/>
      <c r="IL13" s="136" t="str">
        <f t="shared" ref="IL13:IL44" si="85">IFERROR(+VLOOKUP(IJ13,HL$13:HN$112,3,FALSE),"Completar")</f>
        <v>Completar</v>
      </c>
      <c r="IM13" s="134"/>
      <c r="IN13" s="134"/>
      <c r="IO13" s="134"/>
      <c r="IP13" s="136" t="str">
        <f t="shared" ref="IP13:IP44" si="86">+IFERROR(VLOOKUP(IJ13,HL$13:HR$112,7,0),"Completar")</f>
        <v>Completar</v>
      </c>
      <c r="IQ13" s="137" t="str">
        <f t="shared" ref="IQ13:IQ44" si="87">IFERROR(VLOOKUP(IJ13,HL$13:HU$112,8,FALSE),"Completar")</f>
        <v>Completar</v>
      </c>
      <c r="IR13" s="137" t="str">
        <f t="shared" ref="IR13:IR44" si="88">IFERROR(VLOOKUP(IJ13,HL$13:HU$112,9,FALSE),"Completar")</f>
        <v>Completar</v>
      </c>
      <c r="IS13" s="135"/>
      <c r="IT13" s="136" t="str">
        <f t="shared" ref="IT13:IT44" si="89">IFERROR(VLOOKUP(IJ13,HL$13:HV$112,11,FALSE),"Completar")</f>
        <v>Completar</v>
      </c>
      <c r="IU13" s="237">
        <f>IFERROR(IF(IL13=1,IM13,IF(IL13=4,IM13,IF(IL13=5,IM13,(IN13*8+IO13)))),"")</f>
        <v>0</v>
      </c>
      <c r="IV13" s="238">
        <f t="shared" ref="IV13" si="90">IFERROR(IF(IL13=1,+IK13/IU13*40,IF(IL13=4,+IK13/IU13*40,IF(IL13=5,+IK13/IU13*40,IK13/IU13*173))),0)</f>
        <v>0</v>
      </c>
      <c r="IW13" s="239" t="str">
        <f>IFERROR(IF(IV13&gt;20*II13,'Referencia Parámetros'!$D$20,IF(IV13&gt;10*II13,'Referencia Parámetros'!$D$21,IF(IV13&gt;5*II13,'Referencia Parámetros'!$D$22, IF(IV13&gt;1,'Referencia Parámetros'!$D$23,"NO APLICA")))),"")</f>
        <v/>
      </c>
      <c r="IX13" s="240" t="str">
        <f>IFERROR(+IF(IW13="NO APLICA",0,IF(IL13=1,IW13*IU13/40,IF(IL13=4,IW13*IU13/40,IF(IL13=5,IW13*IU13/40,IW13*IU13/173)))),"")</f>
        <v/>
      </c>
      <c r="IY13" s="241">
        <f>IFERROR(+IF($J$5&gt;IR13,DATEDIF(IQ13,$J$5,"Y"),DATEDIF(IQ13,IR13,"Y")),0)</f>
        <v>0</v>
      </c>
      <c r="IZ13" s="234">
        <f t="shared" ref="IZ13" si="91">IF(IP13=2,0.25,0)</f>
        <v>0</v>
      </c>
      <c r="JA13" s="234">
        <f>IF(IY13=0,0,IF(IY13&gt;=50,0.25,IF(IY13&lt;=24,0.25,0)))</f>
        <v>0</v>
      </c>
      <c r="JB13" s="234">
        <f t="shared" ref="JB13" si="92">IF(IT13=2,0.25,0)</f>
        <v>0</v>
      </c>
      <c r="JC13" s="242">
        <f t="shared" ref="JC13" si="93">+IF(IJ13="",0,IF(IW13="NO APLICA",0,IX13+IZ13+JB13+IF(JA13="N/A",0,JA13)))</f>
        <v>0</v>
      </c>
      <c r="JD13" s="198"/>
      <c r="JE13" s="234">
        <v>1</v>
      </c>
      <c r="JF13" s="235" t="str">
        <f>IFERROR(+YEAR(JH$11),"")</f>
        <v/>
      </c>
      <c r="JG13" s="236" t="str">
        <f>IFERROR(+VLOOKUP(JF13,'Referencia Parámetros'!$A$2:$B$18,2),"")</f>
        <v/>
      </c>
      <c r="JH13" s="1"/>
      <c r="JI13" s="1"/>
      <c r="JJ13" s="136" t="str">
        <f t="shared" ref="JJ13:JJ44" si="94">IFERROR(+VLOOKUP(JH13,IJ$13:IL$112,3,FALSE),"Completar")</f>
        <v>Completar</v>
      </c>
      <c r="JK13" s="134"/>
      <c r="JL13" s="134"/>
      <c r="JM13" s="134"/>
      <c r="JN13" s="136" t="str">
        <f t="shared" ref="JN13:JN44" si="95">+IFERROR(VLOOKUP(JH13,IJ$13:IP$112,7,0),"Completar")</f>
        <v>Completar</v>
      </c>
      <c r="JO13" s="137" t="str">
        <f t="shared" ref="JO13:JO44" si="96">IFERROR(VLOOKUP(JH13,IJ$13:IS$112,8,FALSE),"Completar")</f>
        <v>Completar</v>
      </c>
      <c r="JP13" s="137" t="str">
        <f t="shared" ref="JP13:JP44" si="97">IFERROR(VLOOKUP(JH13,IJ$13:IS$112,9,FALSE),"Completar")</f>
        <v>Completar</v>
      </c>
      <c r="JQ13" s="135"/>
      <c r="JR13" s="136" t="str">
        <f t="shared" ref="JR13:JR44" si="98">IFERROR(VLOOKUP(JH13,IJ$13:IT$112,11,FALSE),"Completar")</f>
        <v>Completar</v>
      </c>
      <c r="JS13" s="237">
        <f>IFERROR(IF(JJ13=1,JK13,IF(JJ13=4,JK13,IF(JJ13=5,JK13,(JL13*8+JM13)))),"")</f>
        <v>0</v>
      </c>
      <c r="JT13" s="238">
        <f t="shared" ref="JT13" si="99">IFERROR(IF(JJ13=1,+JI13/JS13*40,IF(JJ13=4,+JI13/JS13*40,IF(JJ13=5,+JI13/JS13*40,JI13/JS13*173))),0)</f>
        <v>0</v>
      </c>
      <c r="JU13" s="239" t="str">
        <f>IFERROR(IF(JT13&gt;20*JG13,'Referencia Parámetros'!$D$20,IF(JT13&gt;10*JG13,'Referencia Parámetros'!$D$21,IF(JT13&gt;5*JG13,'Referencia Parámetros'!$D$22, IF(JT13&gt;1,'Referencia Parámetros'!$D$23,"NO APLICA")))),"")</f>
        <v/>
      </c>
      <c r="JV13" s="240" t="str">
        <f>IFERROR(+IF(JU13="NO APLICA",0,IF(JJ13=1,JU13*JS13/40,IF(JJ13=4,JU13*JS13/40,IF(JJ13=5,JU13*JS13/40,JU13*JS13/173)))),"")</f>
        <v/>
      </c>
      <c r="JW13" s="241">
        <f>IFERROR(+IF($J$5&gt;JP13,DATEDIF(JO13,$J$5,"Y"),DATEDIF(JO13,JP13,"Y")),0)</f>
        <v>0</v>
      </c>
      <c r="JX13" s="234">
        <f t="shared" ref="JX13" si="100">IF(JN13=2,0.25,0)</f>
        <v>0</v>
      </c>
      <c r="JY13" s="234">
        <f>IF(JW13=0,0,IF(JW13&gt;=50,0.25,IF(JW13&lt;=24,0.25,0)))</f>
        <v>0</v>
      </c>
      <c r="JZ13" s="234">
        <f t="shared" ref="JZ13" si="101">IF(JR13=2,0.25,0)</f>
        <v>0</v>
      </c>
      <c r="KA13" s="242">
        <f t="shared" ref="KA13" si="102">+IF(JH13="",0,IF(JU13="NO APLICA",0,JV13+JX13+JZ13+IF(JY13="N/A",0,JY13)))</f>
        <v>0</v>
      </c>
    </row>
    <row r="14" spans="1:287" x14ac:dyDescent="0.25">
      <c r="A14" s="234">
        <f>A13+1</f>
        <v>2</v>
      </c>
      <c r="B14" s="235" t="str">
        <f t="shared" ref="B14:B77" si="103">IFERROR(+YEAR(D$11),"")</f>
        <v/>
      </c>
      <c r="C14" s="236" t="str">
        <f>IFERROR(+VLOOKUP(B14,'Referencia Parámetros'!$A$2:$B$18,2),"")</f>
        <v/>
      </c>
      <c r="D14" s="1"/>
      <c r="E14" s="1"/>
      <c r="F14" s="136" t="str">
        <f>IFERROR(+VLOOKUP(D14,'Año 3'!JH$13:JJ$112,3,FALSE),"Completar")</f>
        <v>Completar</v>
      </c>
      <c r="G14" s="134"/>
      <c r="H14" s="134"/>
      <c r="I14" s="134"/>
      <c r="J14" s="136" t="str">
        <f>+IFERROR(VLOOKUP(D14,'Año 3'!JH$13:JR$112,7,0),"Completar")</f>
        <v>Completar</v>
      </c>
      <c r="K14" s="137" t="str">
        <f>IFERROR(VLOOKUP(D14,'Año 3'!JH$13:JR$112,8,FALSE),"Completar")</f>
        <v>Completar</v>
      </c>
      <c r="L14" s="137" t="str">
        <f>IFERROR(VLOOKUP(D14,'Año 3'!JH$13:JR$112,9,FALSE),"Completar")</f>
        <v>Completar</v>
      </c>
      <c r="M14" s="135"/>
      <c r="N14" s="136" t="str">
        <f>IFERROR(VLOOKUP(D14,'Año 3'!JH$13:JR$112,11,FALSE),"Completar")</f>
        <v>Completar</v>
      </c>
      <c r="O14" s="237">
        <f t="shared" ref="O14:O77" si="104">IFERROR(IF(F14=1,G14,IF(F14=4,G14,IF(F14=5,G14,(H14*8+I14)))),"")</f>
        <v>0</v>
      </c>
      <c r="P14" s="238">
        <f t="shared" ref="P14:P77" si="105">IFERROR(IF(F14=1,+E14/O14*40,IF(F14=4,+E14/O14*40,IF(F14=5,+E14/O14*40,E14/O14*173))),0)</f>
        <v>0</v>
      </c>
      <c r="Q14" s="239" t="str">
        <f>IFERROR(IF(P14&gt;20*C14,'Referencia Parámetros'!$D$20,IF(P14&gt;10*C14,'Referencia Parámetros'!$D$21,IF(P14&gt;5*C14,'Referencia Parámetros'!$D$22, IF(P14&gt;1,'Referencia Parámetros'!$D$23,"NO APLICA")))),"")</f>
        <v/>
      </c>
      <c r="R14" s="240" t="str">
        <f t="shared" ref="R14:R77" si="106">IFERROR(+IF(Q14="NO APLICA",0,IF(F14=1,Q14*O14/40,IF(F14=4,Q14*O14/40,IF(F14=5,Q14*O14/40,Q14*O14/173)))),"")</f>
        <v/>
      </c>
      <c r="S14" s="241">
        <f t="shared" ref="S14:S77" si="107">IFERROR(+IF($J$5&gt;L14,DATEDIF(K14,$J$5,"Y"),DATEDIF(K14,L14,"Y")),0)</f>
        <v>0</v>
      </c>
      <c r="T14" s="234">
        <f t="shared" ref="T14:T77" si="108">IF(J14=2,0.25,0)</f>
        <v>0</v>
      </c>
      <c r="U14" s="234">
        <f t="shared" ref="U14:U77" si="109">IF(S14=0,0,IF(S14&gt;=50,0.25,IF(S14&lt;=24,0.25,0)))</f>
        <v>0</v>
      </c>
      <c r="V14" s="234">
        <f t="shared" ref="V14:V77" si="110">IF(N14=2,0.25,0)</f>
        <v>0</v>
      </c>
      <c r="W14" s="242">
        <f t="shared" ref="W14:W77" si="111">+IF(D14="",0,IF(Q14="NO APLICA",0,R14+T14+V14+IF(U14="N/A",0,U14)))</f>
        <v>0</v>
      </c>
      <c r="Y14" s="234">
        <f>Y13+1</f>
        <v>2</v>
      </c>
      <c r="Z14" s="235" t="str">
        <f t="shared" ref="Z14:Z77" si="112">IFERROR(+YEAR(AB$11),"")</f>
        <v/>
      </c>
      <c r="AA14" s="236" t="str">
        <f>IFERROR(+VLOOKUP(Z14,'Referencia Parámetros'!$A$2:$B$18,2),"")</f>
        <v/>
      </c>
      <c r="AB14" s="1"/>
      <c r="AC14" s="1"/>
      <c r="AD14" s="136" t="str">
        <f t="shared" si="4"/>
        <v>Completar</v>
      </c>
      <c r="AE14" s="134"/>
      <c r="AF14" s="134"/>
      <c r="AG14" s="134"/>
      <c r="AH14" s="136" t="str">
        <f t="shared" si="5"/>
        <v>Completar</v>
      </c>
      <c r="AI14" s="137" t="str">
        <f t="shared" si="6"/>
        <v>Completar</v>
      </c>
      <c r="AJ14" s="137" t="str">
        <f t="shared" si="7"/>
        <v>Completar</v>
      </c>
      <c r="AK14" s="135"/>
      <c r="AL14" s="136" t="str">
        <f t="shared" si="8"/>
        <v>Completar</v>
      </c>
      <c r="AM14" s="237">
        <f t="shared" ref="AM14:AM77" si="113">IFERROR(IF(AD14=1,AE14,IF(AD14=4,AE14,IF(AD14=5,AE14,(AF14*8+AG14)))),"")</f>
        <v>0</v>
      </c>
      <c r="AN14" s="238">
        <f t="shared" ref="AN14:AN77" si="114">IFERROR(IF(AD14=1,+AC14/AM14*40,IF(AD14=4,+AC14/AM14*40,IF(AD14=5,+AC14/AM14*40,AC14/AM14*173))),0)</f>
        <v>0</v>
      </c>
      <c r="AO14" s="239" t="str">
        <f>IFERROR(IF(AN14&gt;20*AA14,'Referencia Parámetros'!$D$20,IF(AN14&gt;10*AA14,'Referencia Parámetros'!$D$21,IF(AN14&gt;5*AA14,'Referencia Parámetros'!$D$22, IF(AN14&gt;1,'Referencia Parámetros'!$D$23,"NO APLICA")))),"")</f>
        <v/>
      </c>
      <c r="AP14" s="240" t="str">
        <f t="shared" ref="AP14:AP77" si="115">IFERROR(+IF(AO14="NO APLICA",0,IF(AD14=1,AO14*AM14/40,IF(AD14=4,AO14*AM14/40,IF(AD14=5,AO14*AM14/40,AO14*AM14/173)))),"")</f>
        <v/>
      </c>
      <c r="AQ14" s="241">
        <f t="shared" ref="AQ14:AQ77" si="116">IFERROR(+IF($J$5&gt;AJ14,DATEDIF(AI14,$J$5,"Y"),DATEDIF(AI14,AJ14,"Y")),0)</f>
        <v>0</v>
      </c>
      <c r="AR14" s="234">
        <f t="shared" ref="AR14:AR77" si="117">IF(AH14=2,0.25,0)</f>
        <v>0</v>
      </c>
      <c r="AS14" s="234">
        <f t="shared" ref="AS14:AS77" si="118">IF(AQ14=0,0,IF(AQ14&gt;=50,0.25,IF(AQ14&lt;=24,0.25,0)))</f>
        <v>0</v>
      </c>
      <c r="AT14" s="234">
        <f t="shared" ref="AT14:AT77" si="119">IF(AL14=2,0.25,0)</f>
        <v>0</v>
      </c>
      <c r="AU14" s="242">
        <f t="shared" ref="AU14:AU77" si="120">+IF(AB14="",0,IF(AO14="NO APLICA",0,AP14+AR14+AT14+IF(AS14="N/A",0,AS14)))</f>
        <v>0</v>
      </c>
      <c r="AW14" s="234">
        <f>AW13+1</f>
        <v>2</v>
      </c>
      <c r="AX14" s="235" t="str">
        <f t="shared" ref="AX14:AX77" si="121">IFERROR(+YEAR(AZ$11),"")</f>
        <v/>
      </c>
      <c r="AY14" s="236" t="str">
        <f>IFERROR(+VLOOKUP(AX14,'Referencia Parámetros'!$A$2:$B$18,2),"")</f>
        <v/>
      </c>
      <c r="AZ14" s="1"/>
      <c r="BA14" s="1"/>
      <c r="BB14" s="136" t="str">
        <f t="shared" si="13"/>
        <v>Completar</v>
      </c>
      <c r="BC14" s="134"/>
      <c r="BD14" s="134"/>
      <c r="BE14" s="134"/>
      <c r="BF14" s="136" t="str">
        <f t="shared" si="14"/>
        <v>Completar</v>
      </c>
      <c r="BG14" s="137" t="str">
        <f t="shared" si="15"/>
        <v>Completar</v>
      </c>
      <c r="BH14" s="137" t="str">
        <f t="shared" si="16"/>
        <v>Completar</v>
      </c>
      <c r="BI14" s="135"/>
      <c r="BJ14" s="136" t="str">
        <f t="shared" si="17"/>
        <v>Completar</v>
      </c>
      <c r="BK14" s="237">
        <f t="shared" ref="BK14:BK77" si="122">IFERROR(IF(BB14=1,BC14,IF(BB14=4,BC14,IF(BB14=5,BC14,(BD14*8+BE14)))),"")</f>
        <v>0</v>
      </c>
      <c r="BL14" s="238">
        <f t="shared" ref="BL14:BL77" si="123">IFERROR(IF(BB14=1,+BA14/BK14*40,IF(BB14=4,+BA14/BK14*40,IF(BB14=5,+BA14/BK14*40,BA14/BK14*173))),0)</f>
        <v>0</v>
      </c>
      <c r="BM14" s="239" t="str">
        <f>IFERROR(IF(BL14&gt;20*AY14,'Referencia Parámetros'!$D$20,IF(BL14&gt;10*AY14,'Referencia Parámetros'!$D$21,IF(BL14&gt;5*AY14,'Referencia Parámetros'!$D$22, IF(BL14&gt;1,'Referencia Parámetros'!$D$23,"NO APLICA")))),"")</f>
        <v/>
      </c>
      <c r="BN14" s="240" t="str">
        <f t="shared" ref="BN14:BN77" si="124">IFERROR(+IF(BM14="NO APLICA",0,IF(BB14=1,BM14*BK14/40,IF(BB14=4,BM14*BK14/40,IF(BB14=5,BM14*BK14/40,BM14*BK14/173)))),"")</f>
        <v/>
      </c>
      <c r="BO14" s="241">
        <f t="shared" ref="BO14:BO77" si="125">IFERROR(+IF($J$5&gt;BH14,DATEDIF(BG14,$J$5,"Y"),DATEDIF(BG14,BH14,"Y")),0)</f>
        <v>0</v>
      </c>
      <c r="BP14" s="234">
        <f t="shared" ref="BP14:BP77" si="126">IF(BF14=2,0.25,0)</f>
        <v>0</v>
      </c>
      <c r="BQ14" s="234">
        <f t="shared" ref="BQ14:BQ77" si="127">IF(BO14=0,0,IF(BO14&gt;=50,0.25,IF(BO14&lt;=24,0.25,0)))</f>
        <v>0</v>
      </c>
      <c r="BR14" s="234">
        <f t="shared" ref="BR14:BR77" si="128">IF(BJ14=2,0.25,0)</f>
        <v>0</v>
      </c>
      <c r="BS14" s="242">
        <f t="shared" ref="BS14:BS77" si="129">+IF(AZ14="",0,IF(BM14="NO APLICA",0,BN14+BP14+BR14+IF(BQ14="N/A",0,BQ14)))</f>
        <v>0</v>
      </c>
      <c r="BU14" s="234">
        <f>BU13+1</f>
        <v>2</v>
      </c>
      <c r="BV14" s="235" t="str">
        <f t="shared" ref="BV14:BV77" si="130">IFERROR(+YEAR(BX$11),"")</f>
        <v/>
      </c>
      <c r="BW14" s="236" t="str">
        <f>IFERROR(+VLOOKUP(BV14,'Referencia Parámetros'!$A$2:$B$18,2),"")</f>
        <v/>
      </c>
      <c r="BX14" s="1"/>
      <c r="BY14" s="1"/>
      <c r="BZ14" s="136" t="str">
        <f t="shared" si="22"/>
        <v>Completar</v>
      </c>
      <c r="CA14" s="134"/>
      <c r="CB14" s="134"/>
      <c r="CC14" s="134"/>
      <c r="CD14" s="136" t="str">
        <f t="shared" si="23"/>
        <v>Completar</v>
      </c>
      <c r="CE14" s="137" t="str">
        <f t="shared" si="24"/>
        <v>Completar</v>
      </c>
      <c r="CF14" s="137" t="str">
        <f t="shared" si="25"/>
        <v>Completar</v>
      </c>
      <c r="CG14" s="135"/>
      <c r="CH14" s="136" t="str">
        <f t="shared" si="26"/>
        <v>Completar</v>
      </c>
      <c r="CI14" s="237">
        <f t="shared" ref="CI14:CI77" si="131">IFERROR(IF(BZ14=1,CA14,IF(BZ14=4,CA14,IF(BZ14=5,CA14,(CB14*8+CC14)))),"")</f>
        <v>0</v>
      </c>
      <c r="CJ14" s="238">
        <f t="shared" ref="CJ14:CJ77" si="132">IFERROR(IF(BZ14=1,+BY14/CI14*40,IF(BZ14=4,+BY14/CI14*40,IF(BZ14=5,+BY14/CI14*40,BY14/CI14*173))),0)</f>
        <v>0</v>
      </c>
      <c r="CK14" s="239" t="str">
        <f>IFERROR(IF(CJ14&gt;20*BW14,'Referencia Parámetros'!$D$20,IF(CJ14&gt;10*BW14,'Referencia Parámetros'!$D$21,IF(CJ14&gt;5*BW14,'Referencia Parámetros'!$D$22, IF(CJ14&gt;1,'Referencia Parámetros'!$D$23,"NO APLICA")))),"")</f>
        <v/>
      </c>
      <c r="CL14" s="240" t="str">
        <f t="shared" ref="CL14:CL77" si="133">IFERROR(+IF(CK14="NO APLICA",0,IF(BZ14=1,CK14*CI14/40,IF(BZ14=4,CK14*CI14/40,IF(BZ14=5,CK14*CI14/40,CK14*CI14/173)))),"")</f>
        <v/>
      </c>
      <c r="CM14" s="241">
        <f t="shared" ref="CM14:CM77" si="134">IFERROR(+IF($J$5&gt;CF14,DATEDIF(CE14,$J$5,"Y"),DATEDIF(CE14,CF14,"Y")),0)</f>
        <v>0</v>
      </c>
      <c r="CN14" s="234">
        <f t="shared" ref="CN14:CN77" si="135">IF(CD14=2,0.25,0)</f>
        <v>0</v>
      </c>
      <c r="CO14" s="234">
        <f t="shared" ref="CO14:CO77" si="136">IF(CM14=0,0,IF(CM14&gt;=50,0.25,IF(CM14&lt;=24,0.25,0)))</f>
        <v>0</v>
      </c>
      <c r="CP14" s="234">
        <f t="shared" ref="CP14:CP77" si="137">IF(CH14=2,0.25,0)</f>
        <v>0</v>
      </c>
      <c r="CQ14" s="242">
        <f t="shared" ref="CQ14:CQ77" si="138">+IF(BX14="",0,IF(CK14="NO APLICA",0,CL14+CN14+CP14+IF(CO14="N/A",0,CO14)))</f>
        <v>0</v>
      </c>
      <c r="CS14" s="234">
        <f>CS13+1</f>
        <v>2</v>
      </c>
      <c r="CT14" s="235" t="str">
        <f t="shared" ref="CT14:CT77" si="139">IFERROR(+YEAR(CV$11),"")</f>
        <v/>
      </c>
      <c r="CU14" s="236" t="str">
        <f>IFERROR(+VLOOKUP(CT14,'Referencia Parámetros'!$A$2:$B$18,2),"")</f>
        <v/>
      </c>
      <c r="CV14" s="1"/>
      <c r="CW14" s="1"/>
      <c r="CX14" s="136" t="str">
        <f t="shared" si="31"/>
        <v>Completar</v>
      </c>
      <c r="CY14" s="134"/>
      <c r="CZ14" s="134"/>
      <c r="DA14" s="134"/>
      <c r="DB14" s="136" t="str">
        <f t="shared" si="32"/>
        <v>Completar</v>
      </c>
      <c r="DC14" s="137" t="str">
        <f t="shared" si="33"/>
        <v>Completar</v>
      </c>
      <c r="DD14" s="137" t="str">
        <f t="shared" si="34"/>
        <v>Completar</v>
      </c>
      <c r="DE14" s="135"/>
      <c r="DF14" s="136" t="str">
        <f t="shared" si="35"/>
        <v>Completar</v>
      </c>
      <c r="DG14" s="237">
        <f t="shared" ref="DG14:DG77" si="140">IFERROR(IF(CX14=1,CY14,IF(CX14=4,CY14,IF(CX14=5,CY14,(CZ14*8+DA14)))),"")</f>
        <v>0</v>
      </c>
      <c r="DH14" s="238">
        <f t="shared" ref="DH14:DH77" si="141">IFERROR(IF(CX14=1,+CW14/DG14*40,IF(CX14=4,+CW14/DG14*40,IF(CX14=5,+CW14/DG14*40,CW14/DG14*173))),0)</f>
        <v>0</v>
      </c>
      <c r="DI14" s="239" t="str">
        <f>IFERROR(IF(DH14&gt;20*CU14,'Referencia Parámetros'!$D$20,IF(DH14&gt;10*CU14,'Referencia Parámetros'!$D$21,IF(DH14&gt;5*CU14,'Referencia Parámetros'!$D$22, IF(DH14&gt;1,'Referencia Parámetros'!$D$23,"NO APLICA")))),"")</f>
        <v/>
      </c>
      <c r="DJ14" s="240" t="str">
        <f t="shared" ref="DJ14:DJ77" si="142">IFERROR(+IF(DI14="NO APLICA",0,IF(CX14=1,DI14*DG14/40,IF(CX14=4,DI14*DG14/40,IF(CX14=5,DI14*DG14/40,DI14*DG14/173)))),"")</f>
        <v/>
      </c>
      <c r="DK14" s="241">
        <f t="shared" ref="DK14:DK77" si="143">IFERROR(+IF($J$5&gt;DD14,DATEDIF(DC14,$J$5,"Y"),DATEDIF(DC14,DD14,"Y")),0)</f>
        <v>0</v>
      </c>
      <c r="DL14" s="234">
        <f t="shared" ref="DL14:DL77" si="144">IF(DB14=2,0.25,0)</f>
        <v>0</v>
      </c>
      <c r="DM14" s="234">
        <f t="shared" ref="DM14:DM77" si="145">IF(DK14=0,0,IF(DK14&gt;=50,0.25,IF(DK14&lt;=24,0.25,0)))</f>
        <v>0</v>
      </c>
      <c r="DN14" s="234">
        <f t="shared" ref="DN14:DN77" si="146">IF(DF14=2,0.25,0)</f>
        <v>0</v>
      </c>
      <c r="DO14" s="242">
        <f t="shared" ref="DO14:DO77" si="147">+IF(CV14="",0,IF(DI14="NO APLICA",0,DJ14+DL14+DN14+IF(DM14="N/A",0,DM14)))</f>
        <v>0</v>
      </c>
      <c r="DQ14" s="234">
        <f>DQ13+1</f>
        <v>2</v>
      </c>
      <c r="DR14" s="235" t="str">
        <f t="shared" ref="DR14:DR77" si="148">IFERROR(+YEAR(DT$11),"")</f>
        <v/>
      </c>
      <c r="DS14" s="236" t="str">
        <f>IFERROR(+VLOOKUP(DR14,'Referencia Parámetros'!$A$2:$B$18,2),"")</f>
        <v/>
      </c>
      <c r="DT14" s="1"/>
      <c r="DU14" s="1"/>
      <c r="DV14" s="136" t="str">
        <f t="shared" si="40"/>
        <v>Completar</v>
      </c>
      <c r="DW14" s="134"/>
      <c r="DX14" s="134"/>
      <c r="DY14" s="134"/>
      <c r="DZ14" s="136" t="str">
        <f t="shared" si="41"/>
        <v>Completar</v>
      </c>
      <c r="EA14" s="137" t="str">
        <f t="shared" si="42"/>
        <v>Completar</v>
      </c>
      <c r="EB14" s="137" t="str">
        <f t="shared" si="43"/>
        <v>Completar</v>
      </c>
      <c r="EC14" s="135"/>
      <c r="ED14" s="136" t="str">
        <f t="shared" si="44"/>
        <v>Completar</v>
      </c>
      <c r="EE14" s="237">
        <f t="shared" ref="EE14:EE77" si="149">IFERROR(IF(DV14=1,DW14,IF(DV14=4,DW14,IF(DV14=5,DW14,(DX14*8+DY14)))),"")</f>
        <v>0</v>
      </c>
      <c r="EF14" s="238">
        <f t="shared" ref="EF14:EF77" si="150">IFERROR(IF(DV14=1,+DU14/EE14*40,IF(DV14=4,+DU14/EE14*40,IF(DV14=5,+DU14/EE14*40,DU14/EE14*173))),0)</f>
        <v>0</v>
      </c>
      <c r="EG14" s="239" t="str">
        <f>IFERROR(IF(EF14&gt;20*DS14,'Referencia Parámetros'!$D$20,IF(EF14&gt;10*DS14,'Referencia Parámetros'!$D$21,IF(EF14&gt;5*DS14,'Referencia Parámetros'!$D$22, IF(EF14&gt;1,'Referencia Parámetros'!$D$23,"NO APLICA")))),"")</f>
        <v/>
      </c>
      <c r="EH14" s="240" t="str">
        <f t="shared" ref="EH14:EH77" si="151">IFERROR(+IF(EG14="NO APLICA",0,IF(DV14=1,EG14*EE14/40,IF(DV14=4,EG14*EE14/40,IF(DV14=5,EG14*EE14/40,EG14*EE14/173)))),"")</f>
        <v/>
      </c>
      <c r="EI14" s="241">
        <f t="shared" ref="EI14:EI77" si="152">IFERROR(+IF($J$5&gt;EB14,DATEDIF(EA14,$J$5,"Y"),DATEDIF(EA14,EB14,"Y")),0)</f>
        <v>0</v>
      </c>
      <c r="EJ14" s="234">
        <f t="shared" ref="EJ14:EJ77" si="153">IF(DZ14=2,0.25,0)</f>
        <v>0</v>
      </c>
      <c r="EK14" s="234">
        <f t="shared" ref="EK14:EK77" si="154">IF(EI14=0,0,IF(EI14&gt;=50,0.25,IF(EI14&lt;=24,0.25,0)))</f>
        <v>0</v>
      </c>
      <c r="EL14" s="234">
        <f t="shared" ref="EL14:EL77" si="155">IF(ED14=2,0.25,0)</f>
        <v>0</v>
      </c>
      <c r="EM14" s="242">
        <f t="shared" ref="EM14:EM77" si="156">+IF(DT14="",0,IF(EG14="NO APLICA",0,EH14+EJ14+EL14+IF(EK14="N/A",0,EK14)))</f>
        <v>0</v>
      </c>
      <c r="EO14" s="234">
        <f>EO13+1</f>
        <v>2</v>
      </c>
      <c r="EP14" s="235" t="str">
        <f t="shared" ref="EP14:EP77" si="157">IFERROR(+YEAR(ER$11),"")</f>
        <v/>
      </c>
      <c r="EQ14" s="236" t="str">
        <f>IFERROR(+VLOOKUP(EP14,'Referencia Parámetros'!$A$2:$B$18,2),"")</f>
        <v/>
      </c>
      <c r="ER14" s="1"/>
      <c r="ES14" s="1"/>
      <c r="ET14" s="136" t="str">
        <f t="shared" si="49"/>
        <v>Completar</v>
      </c>
      <c r="EU14" s="134"/>
      <c r="EV14" s="134"/>
      <c r="EW14" s="134"/>
      <c r="EX14" s="136" t="str">
        <f t="shared" si="50"/>
        <v>Completar</v>
      </c>
      <c r="EY14" s="137" t="str">
        <f t="shared" si="51"/>
        <v>Completar</v>
      </c>
      <c r="EZ14" s="137" t="str">
        <f t="shared" si="52"/>
        <v>Completar</v>
      </c>
      <c r="FA14" s="135"/>
      <c r="FB14" s="136" t="str">
        <f t="shared" si="53"/>
        <v>Completar</v>
      </c>
      <c r="FC14" s="237">
        <f t="shared" ref="FC14:FC77" si="158">IFERROR(IF(ET14=1,EU14,IF(ET14=4,EU14,IF(ET14=5,EU14,(EV14*8+EW14)))),"")</f>
        <v>0</v>
      </c>
      <c r="FD14" s="238">
        <f t="shared" ref="FD14:FD77" si="159">IFERROR(IF(ET14=1,+ES14/FC14*40,IF(ET14=4,+ES14/FC14*40,IF(ET14=5,+ES14/FC14*40,ES14/FC14*173))),0)</f>
        <v>0</v>
      </c>
      <c r="FE14" s="239" t="str">
        <f>IFERROR(IF(FD14&gt;20*EQ14,'Referencia Parámetros'!$D$20,IF(FD14&gt;10*EQ14,'Referencia Parámetros'!$D$21,IF(FD14&gt;5*EQ14,'Referencia Parámetros'!$D$22, IF(FD14&gt;1,'Referencia Parámetros'!$D$23,"NO APLICA")))),"")</f>
        <v/>
      </c>
      <c r="FF14" s="240" t="str">
        <f t="shared" ref="FF14:FF77" si="160">IFERROR(+IF(FE14="NO APLICA",0,IF(ET14=1,FE14*FC14/40,IF(ET14=4,FE14*FC14/40,IF(ET14=5,FE14*FC14/40,FE14*FC14/173)))),"")</f>
        <v/>
      </c>
      <c r="FG14" s="241">
        <f t="shared" ref="FG14:FG77" si="161">IFERROR(+IF($J$5&gt;EZ14,DATEDIF(EY14,$J$5,"Y"),DATEDIF(EY14,EZ14,"Y")),0)</f>
        <v>0</v>
      </c>
      <c r="FH14" s="234">
        <f t="shared" ref="FH14:FH77" si="162">IF(EX14=2,0.25,0)</f>
        <v>0</v>
      </c>
      <c r="FI14" s="234">
        <f t="shared" ref="FI14:FI77" si="163">IF(FG14=0,0,IF(FG14&gt;=50,0.25,IF(FG14&lt;=24,0.25,0)))</f>
        <v>0</v>
      </c>
      <c r="FJ14" s="234">
        <f t="shared" ref="FJ14:FJ77" si="164">IF(FB14=2,0.25,0)</f>
        <v>0</v>
      </c>
      <c r="FK14" s="242">
        <f t="shared" ref="FK14:FK77" si="165">+IF(ER14="",0,IF(FE14="NO APLICA",0,FF14+FH14+FJ14+IF(FI14="N/A",0,FI14)))</f>
        <v>0</v>
      </c>
      <c r="FM14" s="234">
        <f>FM13+1</f>
        <v>2</v>
      </c>
      <c r="FN14" s="235" t="str">
        <f t="shared" ref="FN14:FN77" si="166">IFERROR(+YEAR(FP$11),"")</f>
        <v/>
      </c>
      <c r="FO14" s="236" t="str">
        <f>IFERROR(+VLOOKUP(FN14,'Referencia Parámetros'!$A$2:$B$18,2),"")</f>
        <v/>
      </c>
      <c r="FP14" s="1"/>
      <c r="FQ14" s="1"/>
      <c r="FR14" s="136" t="str">
        <f t="shared" si="58"/>
        <v>Completar</v>
      </c>
      <c r="FS14" s="134"/>
      <c r="FT14" s="134"/>
      <c r="FU14" s="134"/>
      <c r="FV14" s="136" t="str">
        <f t="shared" si="59"/>
        <v>Completar</v>
      </c>
      <c r="FW14" s="137" t="str">
        <f t="shared" si="60"/>
        <v>Completar</v>
      </c>
      <c r="FX14" s="137" t="str">
        <f t="shared" si="61"/>
        <v>Completar</v>
      </c>
      <c r="FY14" s="135"/>
      <c r="FZ14" s="136" t="str">
        <f t="shared" si="62"/>
        <v>Completar</v>
      </c>
      <c r="GA14" s="237">
        <f t="shared" ref="GA14:GA77" si="167">IFERROR(IF(FR14=1,FS14,IF(FR14=4,FS14,IF(FR14=5,FS14,(FT14*8+FU14)))),"")</f>
        <v>0</v>
      </c>
      <c r="GB14" s="238">
        <f t="shared" ref="GB14:GB77" si="168">IFERROR(IF(FR14=1,+FQ14/GA14*40,IF(FR14=4,+FQ14/GA14*40,IF(FR14=5,+FQ14/GA14*40,FQ14/GA14*173))),0)</f>
        <v>0</v>
      </c>
      <c r="GC14" s="239" t="str">
        <f>IFERROR(IF(GB14&gt;20*FO14,'Referencia Parámetros'!$D$20,IF(GB14&gt;10*FO14,'Referencia Parámetros'!$D$21,IF(GB14&gt;5*FO14,'Referencia Parámetros'!$D$22, IF(GB14&gt;1,'Referencia Parámetros'!$D$23,"NO APLICA")))),"")</f>
        <v/>
      </c>
      <c r="GD14" s="240" t="str">
        <f t="shared" ref="GD14:GD77" si="169">IFERROR(+IF(GC14="NO APLICA",0,IF(FR14=1,GC14*GA14/40,IF(FR14=4,GC14*GA14/40,IF(FR14=5,GC14*GA14/40,GC14*GA14/173)))),"")</f>
        <v/>
      </c>
      <c r="GE14" s="241">
        <f t="shared" ref="GE14:GE77" si="170">IFERROR(+IF($J$5&gt;FX14,DATEDIF(FW14,$J$5,"Y"),DATEDIF(FW14,FX14,"Y")),0)</f>
        <v>0</v>
      </c>
      <c r="GF14" s="234">
        <f t="shared" ref="GF14:GF77" si="171">IF(FV14=2,0.25,0)</f>
        <v>0</v>
      </c>
      <c r="GG14" s="234">
        <f t="shared" ref="GG14:GG77" si="172">IF(GE14=0,0,IF(GE14&gt;=50,0.25,IF(GE14&lt;=24,0.25,0)))</f>
        <v>0</v>
      </c>
      <c r="GH14" s="234">
        <f t="shared" ref="GH14:GH77" si="173">IF(FZ14=2,0.25,0)</f>
        <v>0</v>
      </c>
      <c r="GI14" s="242">
        <f t="shared" ref="GI14:GI77" si="174">+IF(FP14="",0,IF(GC14="NO APLICA",0,GD14+GF14+GH14+IF(GG14="N/A",0,GG14)))</f>
        <v>0</v>
      </c>
      <c r="GK14" s="234">
        <f>GK13+1</f>
        <v>2</v>
      </c>
      <c r="GL14" s="235" t="str">
        <f t="shared" ref="GL14:GL77" si="175">IFERROR(+YEAR(GN$11),"")</f>
        <v/>
      </c>
      <c r="GM14" s="236" t="str">
        <f>IFERROR(+VLOOKUP(GL14,'Referencia Parámetros'!$A$2:$B$18,2),"")</f>
        <v/>
      </c>
      <c r="GN14" s="1"/>
      <c r="GO14" s="1"/>
      <c r="GP14" s="136" t="str">
        <f t="shared" si="67"/>
        <v>Completar</v>
      </c>
      <c r="GQ14" s="134"/>
      <c r="GR14" s="134"/>
      <c r="GS14" s="134"/>
      <c r="GT14" s="136" t="str">
        <f t="shared" si="68"/>
        <v>Completar</v>
      </c>
      <c r="GU14" s="137" t="str">
        <f t="shared" si="69"/>
        <v>Completar</v>
      </c>
      <c r="GV14" s="137" t="str">
        <f t="shared" si="70"/>
        <v>Completar</v>
      </c>
      <c r="GW14" s="135"/>
      <c r="GX14" s="136" t="str">
        <f t="shared" si="71"/>
        <v>Completar</v>
      </c>
      <c r="GY14" s="237">
        <f t="shared" ref="GY14:GY77" si="176">IFERROR(IF(GP14=1,GQ14,IF(GP14=4,GQ14,IF(GP14=5,GQ14,(GR14*8+GS14)))),"")</f>
        <v>0</v>
      </c>
      <c r="GZ14" s="238">
        <f t="shared" ref="GZ14:GZ77" si="177">IFERROR(IF(GP14=1,+GO14/GY14*40,IF(GP14=4,+GO14/GY14*40,IF(GP14=5,+GO14/GY14*40,GO14/GY14*173))),0)</f>
        <v>0</v>
      </c>
      <c r="HA14" s="239" t="str">
        <f>IFERROR(IF(GZ14&gt;20*GM14,'Referencia Parámetros'!$D$20,IF(GZ14&gt;10*GM14,'Referencia Parámetros'!$D$21,IF(GZ14&gt;5*GM14,'Referencia Parámetros'!$D$22, IF(GZ14&gt;1,'Referencia Parámetros'!$D$23,"NO APLICA")))),"")</f>
        <v/>
      </c>
      <c r="HB14" s="240" t="str">
        <f t="shared" ref="HB14:HB77" si="178">IFERROR(+IF(HA14="NO APLICA",0,IF(GP14=1,HA14*GY14/40,IF(GP14=4,HA14*GY14/40,IF(GP14=5,HA14*GY14/40,HA14*GY14/173)))),"")</f>
        <v/>
      </c>
      <c r="HC14" s="241">
        <f t="shared" ref="HC14:HC77" si="179">IFERROR(+IF($J$5&gt;GV14,DATEDIF(GU14,$J$5,"Y"),DATEDIF(GU14,GV14,"Y")),0)</f>
        <v>0</v>
      </c>
      <c r="HD14" s="234">
        <f t="shared" ref="HD14:HD77" si="180">IF(GT14=2,0.25,0)</f>
        <v>0</v>
      </c>
      <c r="HE14" s="234">
        <f t="shared" ref="HE14:HE77" si="181">IF(HC14=0,0,IF(HC14&gt;=50,0.25,IF(HC14&lt;=24,0.25,0)))</f>
        <v>0</v>
      </c>
      <c r="HF14" s="234">
        <f t="shared" ref="HF14:HF77" si="182">IF(GX14=2,0.25,0)</f>
        <v>0</v>
      </c>
      <c r="HG14" s="242">
        <f t="shared" ref="HG14:HG77" si="183">+IF(GN14="",0,IF(HA14="NO APLICA",0,HB14+HD14+HF14+IF(HE14="N/A",0,HE14)))</f>
        <v>0</v>
      </c>
      <c r="HI14" s="234">
        <f>HI13+1</f>
        <v>2</v>
      </c>
      <c r="HJ14" s="235" t="str">
        <f t="shared" ref="HJ14:HJ77" si="184">IFERROR(+YEAR(HL$11),"")</f>
        <v/>
      </c>
      <c r="HK14" s="236" t="str">
        <f>IFERROR(+VLOOKUP(HJ14,'Referencia Parámetros'!$A$2:$B$18,2),"")</f>
        <v/>
      </c>
      <c r="HL14" s="1"/>
      <c r="HM14" s="1"/>
      <c r="HN14" s="136" t="str">
        <f t="shared" si="76"/>
        <v>Completar</v>
      </c>
      <c r="HO14" s="134"/>
      <c r="HP14" s="134"/>
      <c r="HQ14" s="134"/>
      <c r="HR14" s="136" t="str">
        <f t="shared" si="77"/>
        <v>Completar</v>
      </c>
      <c r="HS14" s="137" t="str">
        <f t="shared" si="78"/>
        <v>Completar</v>
      </c>
      <c r="HT14" s="137" t="str">
        <f t="shared" si="79"/>
        <v>Completar</v>
      </c>
      <c r="HU14" s="135"/>
      <c r="HV14" s="136" t="str">
        <f t="shared" si="80"/>
        <v>Completar</v>
      </c>
      <c r="HW14" s="237">
        <f t="shared" ref="HW14:HW77" si="185">IFERROR(IF(HN14=1,HO14,IF(HN14=4,HO14,IF(HN14=5,HO14,(HP14*8+HQ14)))),"")</f>
        <v>0</v>
      </c>
      <c r="HX14" s="238">
        <f t="shared" ref="HX14:HX77" si="186">IFERROR(IF(HN14=1,+HM14/HW14*40,IF(HN14=4,+HM14/HW14*40,IF(HN14=5,+HM14/HW14*40,HM14/HW14*173))),0)</f>
        <v>0</v>
      </c>
      <c r="HY14" s="239" t="str">
        <f>IFERROR(IF(HX14&gt;20*HK14,'Referencia Parámetros'!$D$20,IF(HX14&gt;10*HK14,'Referencia Parámetros'!$D$21,IF(HX14&gt;5*HK14,'Referencia Parámetros'!$D$22, IF(HX14&gt;1,'Referencia Parámetros'!$D$23,"NO APLICA")))),"")</f>
        <v/>
      </c>
      <c r="HZ14" s="240">
        <f t="shared" ref="HZ14:HZ77" si="187">IFERROR(+IF(HY14="NO APLICA",0,IF(HN14=1,HY14*HW14/40,IF(HN14=4,HY14*HW14/40,IF(HN14=5,HY14*HW14/40,HY14*HW14/173)))),)</f>
        <v>0</v>
      </c>
      <c r="IA14" s="241">
        <f t="shared" ref="IA14:IA77" si="188">IFERROR(+IF($J$5&gt;HT14,DATEDIF(HS14,$J$5,"Y"),DATEDIF(HS14,HT14,"Y")),0)</f>
        <v>0</v>
      </c>
      <c r="IB14" s="234">
        <f t="shared" ref="IB14:IB77" si="189">IF(HR14=2,0.25,0)</f>
        <v>0</v>
      </c>
      <c r="IC14" s="234">
        <f t="shared" ref="IC14:IC77" si="190">IF(IA14=0,0,IF(IA14&gt;=50,0.25,IF(IA14&lt;=24,0.25,0)))</f>
        <v>0</v>
      </c>
      <c r="ID14" s="234">
        <f t="shared" ref="ID14:ID77" si="191">IF(HV14=2,0.25,0)</f>
        <v>0</v>
      </c>
      <c r="IE14" s="242">
        <f t="shared" ref="IE14:IE77" si="192">+IF(HL14="",0,IF(HY14="NO APLICA",0,HZ14+IB14+ID14+IF(IC14="N/A",0,IC14)))</f>
        <v>0</v>
      </c>
      <c r="IG14" s="234">
        <f>IG13+1</f>
        <v>2</v>
      </c>
      <c r="IH14" s="235" t="str">
        <f t="shared" ref="IH14:IH77" si="193">IFERROR(+YEAR(IJ$11),"")</f>
        <v/>
      </c>
      <c r="II14" s="236" t="str">
        <f>IFERROR(+VLOOKUP(IH14,'Referencia Parámetros'!$A$2:$B$18,2),"")</f>
        <v/>
      </c>
      <c r="IJ14" s="1"/>
      <c r="IK14" s="1"/>
      <c r="IL14" s="136" t="str">
        <f t="shared" si="85"/>
        <v>Completar</v>
      </c>
      <c r="IM14" s="134"/>
      <c r="IN14" s="134"/>
      <c r="IO14" s="134"/>
      <c r="IP14" s="136" t="str">
        <f t="shared" si="86"/>
        <v>Completar</v>
      </c>
      <c r="IQ14" s="137" t="str">
        <f t="shared" si="87"/>
        <v>Completar</v>
      </c>
      <c r="IR14" s="137" t="str">
        <f t="shared" si="88"/>
        <v>Completar</v>
      </c>
      <c r="IS14" s="135"/>
      <c r="IT14" s="136" t="str">
        <f t="shared" si="89"/>
        <v>Completar</v>
      </c>
      <c r="IU14" s="237">
        <f t="shared" ref="IU14:IU77" si="194">IFERROR(IF(IL14=1,IM14,IF(IL14=4,IM14,IF(IL14=5,IM14,(IN14*8+IO14)))),"")</f>
        <v>0</v>
      </c>
      <c r="IV14" s="238">
        <f t="shared" ref="IV14:IV77" si="195">IFERROR(IF(IL14=1,+IK14/IU14*40,IF(IL14=4,+IK14/IU14*40,IF(IL14=5,+IK14/IU14*40,IK14/IU14*173))),0)</f>
        <v>0</v>
      </c>
      <c r="IW14" s="239" t="str">
        <f>IFERROR(IF(IV14&gt;20*II14,'Referencia Parámetros'!$D$20,IF(IV14&gt;10*II14,'Referencia Parámetros'!$D$21,IF(IV14&gt;5*II14,'Referencia Parámetros'!$D$22, IF(IV14&gt;1,'Referencia Parámetros'!$D$23,"NO APLICA")))),"")</f>
        <v/>
      </c>
      <c r="IX14" s="240" t="str">
        <f t="shared" ref="IX14:IX77" si="196">IFERROR(+IF(IW14="NO APLICA",0,IF(IL14=1,IW14*IU14/40,IF(IL14=4,IW14*IU14/40,IF(IL14=5,IW14*IU14/40,IW14*IU14/173)))),"")</f>
        <v/>
      </c>
      <c r="IY14" s="241">
        <f t="shared" ref="IY14:IY77" si="197">IFERROR(+IF($J$5&gt;IR14,DATEDIF(IQ14,$J$5,"Y"),DATEDIF(IQ14,IR14,"Y")),0)</f>
        <v>0</v>
      </c>
      <c r="IZ14" s="234">
        <f t="shared" ref="IZ14:IZ77" si="198">IF(IP14=2,0.25,0)</f>
        <v>0</v>
      </c>
      <c r="JA14" s="234">
        <f t="shared" ref="JA14:JA77" si="199">IF(IY14=0,0,IF(IY14&gt;=50,0.25,IF(IY14&lt;=24,0.25,0)))</f>
        <v>0</v>
      </c>
      <c r="JB14" s="234">
        <f t="shared" ref="JB14:JB77" si="200">IF(IT14=2,0.25,0)</f>
        <v>0</v>
      </c>
      <c r="JC14" s="242">
        <f t="shared" ref="JC14:JC77" si="201">+IF(IJ14="",0,IF(IW14="NO APLICA",0,IX14+IZ14+JB14+IF(JA14="N/A",0,JA14)))</f>
        <v>0</v>
      </c>
      <c r="JD14" s="198"/>
      <c r="JE14" s="234">
        <f>JE13+1</f>
        <v>2</v>
      </c>
      <c r="JF14" s="235" t="str">
        <f t="shared" ref="JF14:JF77" si="202">IFERROR(+YEAR(JH$11),"")</f>
        <v/>
      </c>
      <c r="JG14" s="236" t="str">
        <f>IFERROR(+VLOOKUP(JF14,'Referencia Parámetros'!$A$2:$B$18,2),"")</f>
        <v/>
      </c>
      <c r="JH14" s="1"/>
      <c r="JI14" s="1"/>
      <c r="JJ14" s="136" t="str">
        <f t="shared" si="94"/>
        <v>Completar</v>
      </c>
      <c r="JK14" s="134"/>
      <c r="JL14" s="134"/>
      <c r="JM14" s="134"/>
      <c r="JN14" s="136" t="str">
        <f t="shared" si="95"/>
        <v>Completar</v>
      </c>
      <c r="JO14" s="137" t="str">
        <f t="shared" si="96"/>
        <v>Completar</v>
      </c>
      <c r="JP14" s="137" t="str">
        <f t="shared" si="97"/>
        <v>Completar</v>
      </c>
      <c r="JQ14" s="135"/>
      <c r="JR14" s="136" t="str">
        <f t="shared" si="98"/>
        <v>Completar</v>
      </c>
      <c r="JS14" s="237">
        <f t="shared" ref="JS14:JS77" si="203">IFERROR(IF(JJ14=1,JK14,IF(JJ14=4,JK14,IF(JJ14=5,JK14,(JL14*8+JM14)))),"")</f>
        <v>0</v>
      </c>
      <c r="JT14" s="238">
        <f t="shared" ref="JT14:JT77" si="204">IFERROR(IF(JJ14=1,+JI14/JS14*40,IF(JJ14=4,+JI14/JS14*40,IF(JJ14=5,+JI14/JS14*40,JI14/JS14*173))),0)</f>
        <v>0</v>
      </c>
      <c r="JU14" s="239" t="str">
        <f>IFERROR(IF(JT14&gt;20*JG14,'Referencia Parámetros'!$D$20,IF(JT14&gt;10*JG14,'Referencia Parámetros'!$D$21,IF(JT14&gt;5*JG14,'Referencia Parámetros'!$D$22, IF(JT14&gt;1,'Referencia Parámetros'!$D$23,"NO APLICA")))),"")</f>
        <v/>
      </c>
      <c r="JV14" s="240" t="str">
        <f t="shared" ref="JV14:JV77" si="205">IFERROR(+IF(JU14="NO APLICA",0,IF(JJ14=1,JU14*JS14/40,IF(JJ14=4,JU14*JS14/40,IF(JJ14=5,JU14*JS14/40,JU14*JS14/173)))),"")</f>
        <v/>
      </c>
      <c r="JW14" s="241">
        <f t="shared" ref="JW14:JW77" si="206">IFERROR(+IF($J$5&gt;JP14,DATEDIF(JO14,$J$5,"Y"),DATEDIF(JO14,JP14,"Y")),0)</f>
        <v>0</v>
      </c>
      <c r="JX14" s="234">
        <f t="shared" ref="JX14:JX77" si="207">IF(JN14=2,0.25,0)</f>
        <v>0</v>
      </c>
      <c r="JY14" s="234">
        <f t="shared" ref="JY14:JY77" si="208">IF(JW14=0,0,IF(JW14&gt;=50,0.25,IF(JW14&lt;=24,0.25,0)))</f>
        <v>0</v>
      </c>
      <c r="JZ14" s="234">
        <f t="shared" ref="JZ14:JZ77" si="209">IF(JR14=2,0.25,0)</f>
        <v>0</v>
      </c>
      <c r="KA14" s="242">
        <f t="shared" ref="KA14:KA77" si="210">+IF(JH14="",0,IF(JU14="NO APLICA",0,JV14+JX14+JZ14+IF(JY14="N/A",0,JY14)))</f>
        <v>0</v>
      </c>
    </row>
    <row r="15" spans="1:287" x14ac:dyDescent="0.25">
      <c r="A15" s="234">
        <f t="shared" ref="A15:A78" si="211">A14+1</f>
        <v>3</v>
      </c>
      <c r="B15" s="235" t="str">
        <f t="shared" si="103"/>
        <v/>
      </c>
      <c r="C15" s="236" t="str">
        <f>IFERROR(+VLOOKUP(B15,'Referencia Parámetros'!$A$2:$B$18,2),"")</f>
        <v/>
      </c>
      <c r="D15" s="1"/>
      <c r="E15" s="1"/>
      <c r="F15" s="136" t="str">
        <f>IFERROR(+VLOOKUP(D15,'Año 3'!JH$13:JJ$112,3,FALSE),"Completar")</f>
        <v>Completar</v>
      </c>
      <c r="G15" s="134"/>
      <c r="H15" s="134"/>
      <c r="I15" s="134"/>
      <c r="J15" s="136" t="str">
        <f>+IFERROR(VLOOKUP(D15,'Año 3'!JH$13:JR$112,7,0),"Completar")</f>
        <v>Completar</v>
      </c>
      <c r="K15" s="137" t="str">
        <f>IFERROR(VLOOKUP(D15,'Año 3'!JH$13:JR$112,8,FALSE),"Completar")</f>
        <v>Completar</v>
      </c>
      <c r="L15" s="137" t="str">
        <f>IFERROR(VLOOKUP(D15,'Año 3'!JH$13:JR$112,9,FALSE),"Completar")</f>
        <v>Completar</v>
      </c>
      <c r="M15" s="135"/>
      <c r="N15" s="136" t="str">
        <f>IFERROR(VLOOKUP(D15,'Año 3'!JH$13:JR$112,11,FALSE),"Completar")</f>
        <v>Completar</v>
      </c>
      <c r="O15" s="237">
        <f t="shared" si="104"/>
        <v>0</v>
      </c>
      <c r="P15" s="238">
        <f t="shared" si="105"/>
        <v>0</v>
      </c>
      <c r="Q15" s="239" t="str">
        <f>IFERROR(IF(P15&gt;20*C15,'Referencia Parámetros'!$D$20,IF(P15&gt;10*C15,'Referencia Parámetros'!$D$21,IF(P15&gt;5*C15,'Referencia Parámetros'!$D$22, IF(P15&gt;1,'Referencia Parámetros'!$D$23,"NO APLICA")))),"")</f>
        <v/>
      </c>
      <c r="R15" s="240" t="str">
        <f t="shared" si="106"/>
        <v/>
      </c>
      <c r="S15" s="241">
        <f t="shared" si="107"/>
        <v>0</v>
      </c>
      <c r="T15" s="234">
        <f t="shared" si="108"/>
        <v>0</v>
      </c>
      <c r="U15" s="234">
        <f t="shared" si="109"/>
        <v>0</v>
      </c>
      <c r="V15" s="234">
        <f t="shared" si="110"/>
        <v>0</v>
      </c>
      <c r="W15" s="242">
        <f t="shared" si="111"/>
        <v>0</v>
      </c>
      <c r="Y15" s="234">
        <f t="shared" ref="Y15:Y78" si="212">Y14+1</f>
        <v>3</v>
      </c>
      <c r="Z15" s="235" t="str">
        <f t="shared" si="112"/>
        <v/>
      </c>
      <c r="AA15" s="236" t="str">
        <f>IFERROR(+VLOOKUP(Z15,'Referencia Parámetros'!$A$2:$B$18,2),"")</f>
        <v/>
      </c>
      <c r="AB15" s="1"/>
      <c r="AC15" s="1"/>
      <c r="AD15" s="136" t="str">
        <f t="shared" si="4"/>
        <v>Completar</v>
      </c>
      <c r="AE15" s="134"/>
      <c r="AF15" s="134"/>
      <c r="AG15" s="134"/>
      <c r="AH15" s="136" t="str">
        <f t="shared" si="5"/>
        <v>Completar</v>
      </c>
      <c r="AI15" s="137" t="str">
        <f t="shared" si="6"/>
        <v>Completar</v>
      </c>
      <c r="AJ15" s="137" t="str">
        <f t="shared" si="7"/>
        <v>Completar</v>
      </c>
      <c r="AK15" s="135"/>
      <c r="AL15" s="136" t="str">
        <f t="shared" si="8"/>
        <v>Completar</v>
      </c>
      <c r="AM15" s="237">
        <f t="shared" si="113"/>
        <v>0</v>
      </c>
      <c r="AN15" s="238">
        <f t="shared" si="114"/>
        <v>0</v>
      </c>
      <c r="AO15" s="239" t="str">
        <f>IFERROR(IF(AN15&gt;20*AA15,'Referencia Parámetros'!$D$20,IF(AN15&gt;10*AA15,'Referencia Parámetros'!$D$21,IF(AN15&gt;5*AA15,'Referencia Parámetros'!$D$22, IF(AN15&gt;1,'Referencia Parámetros'!$D$23,"NO APLICA")))),"")</f>
        <v/>
      </c>
      <c r="AP15" s="240" t="str">
        <f t="shared" si="115"/>
        <v/>
      </c>
      <c r="AQ15" s="241">
        <f t="shared" si="116"/>
        <v>0</v>
      </c>
      <c r="AR15" s="234">
        <f t="shared" si="117"/>
        <v>0</v>
      </c>
      <c r="AS15" s="234">
        <f t="shared" si="118"/>
        <v>0</v>
      </c>
      <c r="AT15" s="234">
        <f t="shared" si="119"/>
        <v>0</v>
      </c>
      <c r="AU15" s="242">
        <f t="shared" si="120"/>
        <v>0</v>
      </c>
      <c r="AW15" s="234">
        <f t="shared" ref="AW15:AW78" si="213">AW14+1</f>
        <v>3</v>
      </c>
      <c r="AX15" s="235" t="str">
        <f t="shared" si="121"/>
        <v/>
      </c>
      <c r="AY15" s="236" t="str">
        <f>IFERROR(+VLOOKUP(AX15,'Referencia Parámetros'!$A$2:$B$18,2),"")</f>
        <v/>
      </c>
      <c r="AZ15" s="1"/>
      <c r="BA15" s="1"/>
      <c r="BB15" s="136" t="str">
        <f t="shared" si="13"/>
        <v>Completar</v>
      </c>
      <c r="BC15" s="134"/>
      <c r="BD15" s="134"/>
      <c r="BE15" s="134"/>
      <c r="BF15" s="136" t="str">
        <f t="shared" si="14"/>
        <v>Completar</v>
      </c>
      <c r="BG15" s="137" t="str">
        <f t="shared" si="15"/>
        <v>Completar</v>
      </c>
      <c r="BH15" s="137" t="str">
        <f t="shared" si="16"/>
        <v>Completar</v>
      </c>
      <c r="BI15" s="135"/>
      <c r="BJ15" s="136" t="str">
        <f t="shared" si="17"/>
        <v>Completar</v>
      </c>
      <c r="BK15" s="237">
        <f t="shared" si="122"/>
        <v>0</v>
      </c>
      <c r="BL15" s="238">
        <f t="shared" si="123"/>
        <v>0</v>
      </c>
      <c r="BM15" s="239" t="str">
        <f>IFERROR(IF(BL15&gt;20*AY15,'Referencia Parámetros'!$D$20,IF(BL15&gt;10*AY15,'Referencia Parámetros'!$D$21,IF(BL15&gt;5*AY15,'Referencia Parámetros'!$D$22, IF(BL15&gt;1,'Referencia Parámetros'!$D$23,"NO APLICA")))),"")</f>
        <v/>
      </c>
      <c r="BN15" s="240" t="str">
        <f t="shared" si="124"/>
        <v/>
      </c>
      <c r="BO15" s="241">
        <f t="shared" si="125"/>
        <v>0</v>
      </c>
      <c r="BP15" s="234">
        <f t="shared" si="126"/>
        <v>0</v>
      </c>
      <c r="BQ15" s="234">
        <f t="shared" si="127"/>
        <v>0</v>
      </c>
      <c r="BR15" s="234">
        <f t="shared" si="128"/>
        <v>0</v>
      </c>
      <c r="BS15" s="242">
        <f t="shared" si="129"/>
        <v>0</v>
      </c>
      <c r="BU15" s="234">
        <f t="shared" ref="BU15:BU78" si="214">BU14+1</f>
        <v>3</v>
      </c>
      <c r="BV15" s="235" t="str">
        <f t="shared" si="130"/>
        <v/>
      </c>
      <c r="BW15" s="236" t="str">
        <f>IFERROR(+VLOOKUP(BV15,'Referencia Parámetros'!$A$2:$B$18,2),"")</f>
        <v/>
      </c>
      <c r="BX15" s="1"/>
      <c r="BY15" s="1"/>
      <c r="BZ15" s="136" t="str">
        <f t="shared" si="22"/>
        <v>Completar</v>
      </c>
      <c r="CA15" s="134"/>
      <c r="CB15" s="134"/>
      <c r="CC15" s="134"/>
      <c r="CD15" s="136" t="str">
        <f t="shared" si="23"/>
        <v>Completar</v>
      </c>
      <c r="CE15" s="137" t="str">
        <f t="shared" si="24"/>
        <v>Completar</v>
      </c>
      <c r="CF15" s="137" t="str">
        <f t="shared" si="25"/>
        <v>Completar</v>
      </c>
      <c r="CG15" s="135"/>
      <c r="CH15" s="136" t="str">
        <f t="shared" si="26"/>
        <v>Completar</v>
      </c>
      <c r="CI15" s="237">
        <f t="shared" si="131"/>
        <v>0</v>
      </c>
      <c r="CJ15" s="238">
        <f t="shared" si="132"/>
        <v>0</v>
      </c>
      <c r="CK15" s="239" t="str">
        <f>IFERROR(IF(CJ15&gt;20*BW15,'Referencia Parámetros'!$D$20,IF(CJ15&gt;10*BW15,'Referencia Parámetros'!$D$21,IF(CJ15&gt;5*BW15,'Referencia Parámetros'!$D$22, IF(CJ15&gt;1,'Referencia Parámetros'!$D$23,"NO APLICA")))),"")</f>
        <v/>
      </c>
      <c r="CL15" s="240" t="str">
        <f t="shared" si="133"/>
        <v/>
      </c>
      <c r="CM15" s="241">
        <f t="shared" si="134"/>
        <v>0</v>
      </c>
      <c r="CN15" s="234">
        <f t="shared" si="135"/>
        <v>0</v>
      </c>
      <c r="CO15" s="234">
        <f t="shared" si="136"/>
        <v>0</v>
      </c>
      <c r="CP15" s="234">
        <f t="shared" si="137"/>
        <v>0</v>
      </c>
      <c r="CQ15" s="242">
        <f t="shared" si="138"/>
        <v>0</v>
      </c>
      <c r="CS15" s="234">
        <f t="shared" ref="CS15:CS78" si="215">CS14+1</f>
        <v>3</v>
      </c>
      <c r="CT15" s="235" t="str">
        <f t="shared" si="139"/>
        <v/>
      </c>
      <c r="CU15" s="236" t="str">
        <f>IFERROR(+VLOOKUP(CT15,'Referencia Parámetros'!$A$2:$B$18,2),"")</f>
        <v/>
      </c>
      <c r="CV15" s="1"/>
      <c r="CW15" s="1"/>
      <c r="CX15" s="136" t="str">
        <f t="shared" si="31"/>
        <v>Completar</v>
      </c>
      <c r="CY15" s="134"/>
      <c r="CZ15" s="134"/>
      <c r="DA15" s="134"/>
      <c r="DB15" s="136" t="str">
        <f t="shared" si="32"/>
        <v>Completar</v>
      </c>
      <c r="DC15" s="137" t="str">
        <f t="shared" si="33"/>
        <v>Completar</v>
      </c>
      <c r="DD15" s="137" t="str">
        <f t="shared" si="34"/>
        <v>Completar</v>
      </c>
      <c r="DE15" s="135"/>
      <c r="DF15" s="136" t="str">
        <f t="shared" si="35"/>
        <v>Completar</v>
      </c>
      <c r="DG15" s="237">
        <f t="shared" si="140"/>
        <v>0</v>
      </c>
      <c r="DH15" s="238">
        <f t="shared" si="141"/>
        <v>0</v>
      </c>
      <c r="DI15" s="239" t="str">
        <f>IFERROR(IF(DH15&gt;20*CU15,'Referencia Parámetros'!$D$20,IF(DH15&gt;10*CU15,'Referencia Parámetros'!$D$21,IF(DH15&gt;5*CU15,'Referencia Parámetros'!$D$22, IF(DH15&gt;1,'Referencia Parámetros'!$D$23,"NO APLICA")))),"")</f>
        <v/>
      </c>
      <c r="DJ15" s="240" t="str">
        <f t="shared" si="142"/>
        <v/>
      </c>
      <c r="DK15" s="241">
        <f t="shared" si="143"/>
        <v>0</v>
      </c>
      <c r="DL15" s="234">
        <f t="shared" si="144"/>
        <v>0</v>
      </c>
      <c r="DM15" s="234">
        <f t="shared" si="145"/>
        <v>0</v>
      </c>
      <c r="DN15" s="234">
        <f t="shared" si="146"/>
        <v>0</v>
      </c>
      <c r="DO15" s="242">
        <f t="shared" si="147"/>
        <v>0</v>
      </c>
      <c r="DQ15" s="234">
        <f t="shared" ref="DQ15:DQ78" si="216">DQ14+1</f>
        <v>3</v>
      </c>
      <c r="DR15" s="235" t="str">
        <f t="shared" si="148"/>
        <v/>
      </c>
      <c r="DS15" s="236" t="str">
        <f>IFERROR(+VLOOKUP(DR15,'Referencia Parámetros'!$A$2:$B$18,2),"")</f>
        <v/>
      </c>
      <c r="DT15" s="1"/>
      <c r="DU15" s="1"/>
      <c r="DV15" s="136" t="str">
        <f t="shared" si="40"/>
        <v>Completar</v>
      </c>
      <c r="DW15" s="134"/>
      <c r="DX15" s="134"/>
      <c r="DY15" s="134"/>
      <c r="DZ15" s="136" t="str">
        <f t="shared" si="41"/>
        <v>Completar</v>
      </c>
      <c r="EA15" s="137" t="str">
        <f t="shared" si="42"/>
        <v>Completar</v>
      </c>
      <c r="EB15" s="137" t="str">
        <f t="shared" si="43"/>
        <v>Completar</v>
      </c>
      <c r="EC15" s="135"/>
      <c r="ED15" s="136" t="str">
        <f t="shared" si="44"/>
        <v>Completar</v>
      </c>
      <c r="EE15" s="237">
        <f t="shared" si="149"/>
        <v>0</v>
      </c>
      <c r="EF15" s="238">
        <f t="shared" si="150"/>
        <v>0</v>
      </c>
      <c r="EG15" s="239" t="str">
        <f>IFERROR(IF(EF15&gt;20*DS15,'Referencia Parámetros'!$D$20,IF(EF15&gt;10*DS15,'Referencia Parámetros'!$D$21,IF(EF15&gt;5*DS15,'Referencia Parámetros'!$D$22, IF(EF15&gt;1,'Referencia Parámetros'!$D$23,"NO APLICA")))),"")</f>
        <v/>
      </c>
      <c r="EH15" s="240" t="str">
        <f t="shared" si="151"/>
        <v/>
      </c>
      <c r="EI15" s="241">
        <f t="shared" si="152"/>
        <v>0</v>
      </c>
      <c r="EJ15" s="234">
        <f t="shared" si="153"/>
        <v>0</v>
      </c>
      <c r="EK15" s="234">
        <f t="shared" si="154"/>
        <v>0</v>
      </c>
      <c r="EL15" s="234">
        <f t="shared" si="155"/>
        <v>0</v>
      </c>
      <c r="EM15" s="242">
        <f t="shared" si="156"/>
        <v>0</v>
      </c>
      <c r="EO15" s="234">
        <f t="shared" ref="EO15:EO78" si="217">EO14+1</f>
        <v>3</v>
      </c>
      <c r="EP15" s="235" t="str">
        <f t="shared" si="157"/>
        <v/>
      </c>
      <c r="EQ15" s="236" t="str">
        <f>IFERROR(+VLOOKUP(EP15,'Referencia Parámetros'!$A$2:$B$18,2),"")</f>
        <v/>
      </c>
      <c r="ER15" s="1"/>
      <c r="ES15" s="1"/>
      <c r="ET15" s="136" t="str">
        <f t="shared" si="49"/>
        <v>Completar</v>
      </c>
      <c r="EU15" s="134"/>
      <c r="EV15" s="134"/>
      <c r="EW15" s="134"/>
      <c r="EX15" s="136" t="str">
        <f t="shared" si="50"/>
        <v>Completar</v>
      </c>
      <c r="EY15" s="137" t="str">
        <f t="shared" si="51"/>
        <v>Completar</v>
      </c>
      <c r="EZ15" s="137" t="str">
        <f t="shared" si="52"/>
        <v>Completar</v>
      </c>
      <c r="FA15" s="135"/>
      <c r="FB15" s="136" t="str">
        <f t="shared" si="53"/>
        <v>Completar</v>
      </c>
      <c r="FC15" s="237">
        <f t="shared" si="158"/>
        <v>0</v>
      </c>
      <c r="FD15" s="238">
        <f t="shared" si="159"/>
        <v>0</v>
      </c>
      <c r="FE15" s="239" t="str">
        <f>IFERROR(IF(FD15&gt;20*EQ15,'Referencia Parámetros'!$D$20,IF(FD15&gt;10*EQ15,'Referencia Parámetros'!$D$21,IF(FD15&gt;5*EQ15,'Referencia Parámetros'!$D$22, IF(FD15&gt;1,'Referencia Parámetros'!$D$23,"NO APLICA")))),"")</f>
        <v/>
      </c>
      <c r="FF15" s="240" t="str">
        <f t="shared" si="160"/>
        <v/>
      </c>
      <c r="FG15" s="241">
        <f t="shared" si="161"/>
        <v>0</v>
      </c>
      <c r="FH15" s="234">
        <f t="shared" si="162"/>
        <v>0</v>
      </c>
      <c r="FI15" s="234">
        <f t="shared" si="163"/>
        <v>0</v>
      </c>
      <c r="FJ15" s="234">
        <f t="shared" si="164"/>
        <v>0</v>
      </c>
      <c r="FK15" s="242">
        <f t="shared" si="165"/>
        <v>0</v>
      </c>
      <c r="FM15" s="234">
        <f t="shared" ref="FM15:FM78" si="218">FM14+1</f>
        <v>3</v>
      </c>
      <c r="FN15" s="235" t="str">
        <f t="shared" si="166"/>
        <v/>
      </c>
      <c r="FO15" s="236" t="str">
        <f>IFERROR(+VLOOKUP(FN15,'Referencia Parámetros'!$A$2:$B$18,2),"")</f>
        <v/>
      </c>
      <c r="FP15" s="1"/>
      <c r="FQ15" s="1"/>
      <c r="FR15" s="136" t="str">
        <f t="shared" si="58"/>
        <v>Completar</v>
      </c>
      <c r="FS15" s="134"/>
      <c r="FT15" s="134"/>
      <c r="FU15" s="134"/>
      <c r="FV15" s="136" t="str">
        <f t="shared" si="59"/>
        <v>Completar</v>
      </c>
      <c r="FW15" s="137" t="str">
        <f t="shared" si="60"/>
        <v>Completar</v>
      </c>
      <c r="FX15" s="137" t="str">
        <f t="shared" si="61"/>
        <v>Completar</v>
      </c>
      <c r="FY15" s="135"/>
      <c r="FZ15" s="136" t="str">
        <f t="shared" si="62"/>
        <v>Completar</v>
      </c>
      <c r="GA15" s="237">
        <f t="shared" si="167"/>
        <v>0</v>
      </c>
      <c r="GB15" s="238">
        <f t="shared" si="168"/>
        <v>0</v>
      </c>
      <c r="GC15" s="239" t="str">
        <f>IFERROR(IF(GB15&gt;20*FO15,'Referencia Parámetros'!$D$20,IF(GB15&gt;10*FO15,'Referencia Parámetros'!$D$21,IF(GB15&gt;5*FO15,'Referencia Parámetros'!$D$22, IF(GB15&gt;1,'Referencia Parámetros'!$D$23,"NO APLICA")))),"")</f>
        <v/>
      </c>
      <c r="GD15" s="240" t="str">
        <f t="shared" si="169"/>
        <v/>
      </c>
      <c r="GE15" s="241">
        <f t="shared" si="170"/>
        <v>0</v>
      </c>
      <c r="GF15" s="234">
        <f t="shared" si="171"/>
        <v>0</v>
      </c>
      <c r="GG15" s="234">
        <f t="shared" si="172"/>
        <v>0</v>
      </c>
      <c r="GH15" s="234">
        <f t="shared" si="173"/>
        <v>0</v>
      </c>
      <c r="GI15" s="242">
        <f t="shared" si="174"/>
        <v>0</v>
      </c>
      <c r="GK15" s="234">
        <f t="shared" ref="GK15:GK78" si="219">GK14+1</f>
        <v>3</v>
      </c>
      <c r="GL15" s="235" t="str">
        <f t="shared" si="175"/>
        <v/>
      </c>
      <c r="GM15" s="236" t="str">
        <f>IFERROR(+VLOOKUP(GL15,'Referencia Parámetros'!$A$2:$B$18,2),"")</f>
        <v/>
      </c>
      <c r="GN15" s="1"/>
      <c r="GO15" s="1"/>
      <c r="GP15" s="136" t="str">
        <f t="shared" si="67"/>
        <v>Completar</v>
      </c>
      <c r="GQ15" s="134"/>
      <c r="GR15" s="134"/>
      <c r="GS15" s="134"/>
      <c r="GT15" s="136" t="str">
        <f t="shared" si="68"/>
        <v>Completar</v>
      </c>
      <c r="GU15" s="137" t="str">
        <f t="shared" si="69"/>
        <v>Completar</v>
      </c>
      <c r="GV15" s="137" t="str">
        <f t="shared" si="70"/>
        <v>Completar</v>
      </c>
      <c r="GW15" s="135"/>
      <c r="GX15" s="136" t="str">
        <f t="shared" si="71"/>
        <v>Completar</v>
      </c>
      <c r="GY15" s="237">
        <f t="shared" si="176"/>
        <v>0</v>
      </c>
      <c r="GZ15" s="238">
        <f t="shared" si="177"/>
        <v>0</v>
      </c>
      <c r="HA15" s="239" t="str">
        <f>IFERROR(IF(GZ15&gt;20*GM15,'Referencia Parámetros'!$D$20,IF(GZ15&gt;10*GM15,'Referencia Parámetros'!$D$21,IF(GZ15&gt;5*GM15,'Referencia Parámetros'!$D$22, IF(GZ15&gt;1,'Referencia Parámetros'!$D$23,"NO APLICA")))),"")</f>
        <v/>
      </c>
      <c r="HB15" s="240" t="str">
        <f t="shared" si="178"/>
        <v/>
      </c>
      <c r="HC15" s="241">
        <f t="shared" si="179"/>
        <v>0</v>
      </c>
      <c r="HD15" s="234">
        <f t="shared" si="180"/>
        <v>0</v>
      </c>
      <c r="HE15" s="234">
        <f t="shared" si="181"/>
        <v>0</v>
      </c>
      <c r="HF15" s="234">
        <f t="shared" si="182"/>
        <v>0</v>
      </c>
      <c r="HG15" s="242">
        <f t="shared" si="183"/>
        <v>0</v>
      </c>
      <c r="HI15" s="234">
        <f t="shared" ref="HI15:HI78" si="220">HI14+1</f>
        <v>3</v>
      </c>
      <c r="HJ15" s="235" t="str">
        <f t="shared" si="184"/>
        <v/>
      </c>
      <c r="HK15" s="236" t="str">
        <f>IFERROR(+VLOOKUP(HJ15,'Referencia Parámetros'!$A$2:$B$18,2),"")</f>
        <v/>
      </c>
      <c r="HL15" s="1"/>
      <c r="HM15" s="1"/>
      <c r="HN15" s="136" t="str">
        <f t="shared" si="76"/>
        <v>Completar</v>
      </c>
      <c r="HO15" s="134"/>
      <c r="HP15" s="134"/>
      <c r="HQ15" s="134"/>
      <c r="HR15" s="136" t="str">
        <f t="shared" si="77"/>
        <v>Completar</v>
      </c>
      <c r="HS15" s="137" t="str">
        <f t="shared" si="78"/>
        <v>Completar</v>
      </c>
      <c r="HT15" s="137" t="str">
        <f t="shared" si="79"/>
        <v>Completar</v>
      </c>
      <c r="HU15" s="135"/>
      <c r="HV15" s="136" t="str">
        <f t="shared" si="80"/>
        <v>Completar</v>
      </c>
      <c r="HW15" s="237">
        <f t="shared" si="185"/>
        <v>0</v>
      </c>
      <c r="HX15" s="238">
        <f t="shared" si="186"/>
        <v>0</v>
      </c>
      <c r="HY15" s="239" t="str">
        <f>IFERROR(IF(HX15&gt;20*HK15,'Referencia Parámetros'!$D$20,IF(HX15&gt;10*HK15,'Referencia Parámetros'!$D$21,IF(HX15&gt;5*HK15,'Referencia Parámetros'!$D$22, IF(HX15&gt;1,'Referencia Parámetros'!$D$23,"NO APLICA")))),"")</f>
        <v/>
      </c>
      <c r="HZ15" s="240">
        <f t="shared" si="187"/>
        <v>0</v>
      </c>
      <c r="IA15" s="241">
        <f t="shared" si="188"/>
        <v>0</v>
      </c>
      <c r="IB15" s="234">
        <f t="shared" si="189"/>
        <v>0</v>
      </c>
      <c r="IC15" s="234">
        <f t="shared" si="190"/>
        <v>0</v>
      </c>
      <c r="ID15" s="234">
        <f t="shared" si="191"/>
        <v>0</v>
      </c>
      <c r="IE15" s="242">
        <f t="shared" si="192"/>
        <v>0</v>
      </c>
      <c r="IG15" s="234">
        <f t="shared" ref="IG15:IG78" si="221">IG14+1</f>
        <v>3</v>
      </c>
      <c r="IH15" s="235" t="str">
        <f t="shared" si="193"/>
        <v/>
      </c>
      <c r="II15" s="236" t="str">
        <f>IFERROR(+VLOOKUP(IH15,'Referencia Parámetros'!$A$2:$B$18,2),"")</f>
        <v/>
      </c>
      <c r="IJ15" s="1"/>
      <c r="IK15" s="1"/>
      <c r="IL15" s="136" t="str">
        <f t="shared" si="85"/>
        <v>Completar</v>
      </c>
      <c r="IM15" s="134"/>
      <c r="IN15" s="134"/>
      <c r="IO15" s="134"/>
      <c r="IP15" s="136" t="str">
        <f t="shared" si="86"/>
        <v>Completar</v>
      </c>
      <c r="IQ15" s="137" t="str">
        <f t="shared" si="87"/>
        <v>Completar</v>
      </c>
      <c r="IR15" s="137" t="str">
        <f t="shared" si="88"/>
        <v>Completar</v>
      </c>
      <c r="IS15" s="135"/>
      <c r="IT15" s="136" t="str">
        <f t="shared" si="89"/>
        <v>Completar</v>
      </c>
      <c r="IU15" s="237">
        <f t="shared" si="194"/>
        <v>0</v>
      </c>
      <c r="IV15" s="238">
        <f t="shared" si="195"/>
        <v>0</v>
      </c>
      <c r="IW15" s="239" t="str">
        <f>IFERROR(IF(IV15&gt;20*II15,'Referencia Parámetros'!$D$20,IF(IV15&gt;10*II15,'Referencia Parámetros'!$D$21,IF(IV15&gt;5*II15,'Referencia Parámetros'!$D$22, IF(IV15&gt;1,'Referencia Parámetros'!$D$23,"NO APLICA")))),"")</f>
        <v/>
      </c>
      <c r="IX15" s="240" t="str">
        <f t="shared" si="196"/>
        <v/>
      </c>
      <c r="IY15" s="241">
        <f t="shared" si="197"/>
        <v>0</v>
      </c>
      <c r="IZ15" s="234">
        <f t="shared" si="198"/>
        <v>0</v>
      </c>
      <c r="JA15" s="234">
        <f t="shared" si="199"/>
        <v>0</v>
      </c>
      <c r="JB15" s="234">
        <f t="shared" si="200"/>
        <v>0</v>
      </c>
      <c r="JC15" s="242">
        <f t="shared" si="201"/>
        <v>0</v>
      </c>
      <c r="JD15" s="198"/>
      <c r="JE15" s="234">
        <f t="shared" ref="JE15:JE78" si="222">JE14+1</f>
        <v>3</v>
      </c>
      <c r="JF15" s="235" t="str">
        <f t="shared" si="202"/>
        <v/>
      </c>
      <c r="JG15" s="236" t="str">
        <f>IFERROR(+VLOOKUP(JF15,'Referencia Parámetros'!$A$2:$B$18,2),"")</f>
        <v/>
      </c>
      <c r="JH15" s="1"/>
      <c r="JI15" s="1"/>
      <c r="JJ15" s="136" t="str">
        <f t="shared" si="94"/>
        <v>Completar</v>
      </c>
      <c r="JK15" s="134"/>
      <c r="JL15" s="134"/>
      <c r="JM15" s="134"/>
      <c r="JN15" s="136" t="str">
        <f t="shared" si="95"/>
        <v>Completar</v>
      </c>
      <c r="JO15" s="137" t="str">
        <f t="shared" si="96"/>
        <v>Completar</v>
      </c>
      <c r="JP15" s="137" t="str">
        <f t="shared" si="97"/>
        <v>Completar</v>
      </c>
      <c r="JQ15" s="135"/>
      <c r="JR15" s="136" t="str">
        <f t="shared" si="98"/>
        <v>Completar</v>
      </c>
      <c r="JS15" s="237">
        <f t="shared" si="203"/>
        <v>0</v>
      </c>
      <c r="JT15" s="238">
        <f t="shared" si="204"/>
        <v>0</v>
      </c>
      <c r="JU15" s="239" t="str">
        <f>IFERROR(IF(JT15&gt;20*JG15,'Referencia Parámetros'!$D$20,IF(JT15&gt;10*JG15,'Referencia Parámetros'!$D$21,IF(JT15&gt;5*JG15,'Referencia Parámetros'!$D$22, IF(JT15&gt;1,'Referencia Parámetros'!$D$23,"NO APLICA")))),"")</f>
        <v/>
      </c>
      <c r="JV15" s="240" t="str">
        <f t="shared" si="205"/>
        <v/>
      </c>
      <c r="JW15" s="241">
        <f t="shared" si="206"/>
        <v>0</v>
      </c>
      <c r="JX15" s="234">
        <f t="shared" si="207"/>
        <v>0</v>
      </c>
      <c r="JY15" s="234">
        <f t="shared" si="208"/>
        <v>0</v>
      </c>
      <c r="JZ15" s="234">
        <f t="shared" si="209"/>
        <v>0</v>
      </c>
      <c r="KA15" s="242">
        <f t="shared" si="210"/>
        <v>0</v>
      </c>
    </row>
    <row r="16" spans="1:287" x14ac:dyDescent="0.25">
      <c r="A16" s="234">
        <f t="shared" si="211"/>
        <v>4</v>
      </c>
      <c r="B16" s="235" t="str">
        <f t="shared" si="103"/>
        <v/>
      </c>
      <c r="C16" s="236" t="str">
        <f>IFERROR(+VLOOKUP(B16,'Referencia Parámetros'!$A$2:$B$18,2),"")</f>
        <v/>
      </c>
      <c r="D16" s="1"/>
      <c r="E16" s="1"/>
      <c r="F16" s="136" t="str">
        <f>IFERROR(+VLOOKUP(D16,'Año 3'!JH$13:JJ$112,3,FALSE),"Completar")</f>
        <v>Completar</v>
      </c>
      <c r="G16" s="134"/>
      <c r="H16" s="134"/>
      <c r="I16" s="134"/>
      <c r="J16" s="136" t="str">
        <f>+IFERROR(VLOOKUP(D16,'Año 3'!JH$13:JR$112,7,0),"Completar")</f>
        <v>Completar</v>
      </c>
      <c r="K16" s="137" t="str">
        <f>IFERROR(VLOOKUP(D16,'Año 3'!JH$13:JR$112,8,FALSE),"Completar")</f>
        <v>Completar</v>
      </c>
      <c r="L16" s="137" t="str">
        <f>IFERROR(VLOOKUP(D16,'Año 3'!JH$13:JR$112,9,FALSE),"Completar")</f>
        <v>Completar</v>
      </c>
      <c r="M16" s="135"/>
      <c r="N16" s="136" t="str">
        <f>IFERROR(VLOOKUP(D16,'Año 3'!JH$13:JR$112,11,FALSE),"Completar")</f>
        <v>Completar</v>
      </c>
      <c r="O16" s="237">
        <f t="shared" si="104"/>
        <v>0</v>
      </c>
      <c r="P16" s="238">
        <f t="shared" si="105"/>
        <v>0</v>
      </c>
      <c r="Q16" s="239" t="str">
        <f>IFERROR(IF(P16&gt;20*C16,'Referencia Parámetros'!$D$20,IF(P16&gt;10*C16,'Referencia Parámetros'!$D$21,IF(P16&gt;5*C16,'Referencia Parámetros'!$D$22, IF(P16&gt;1,'Referencia Parámetros'!$D$23,"NO APLICA")))),"")</f>
        <v/>
      </c>
      <c r="R16" s="240" t="str">
        <f t="shared" si="106"/>
        <v/>
      </c>
      <c r="S16" s="241">
        <f t="shared" si="107"/>
        <v>0</v>
      </c>
      <c r="T16" s="234">
        <f t="shared" si="108"/>
        <v>0</v>
      </c>
      <c r="U16" s="234">
        <f t="shared" si="109"/>
        <v>0</v>
      </c>
      <c r="V16" s="234">
        <f t="shared" si="110"/>
        <v>0</v>
      </c>
      <c r="W16" s="242">
        <f t="shared" si="111"/>
        <v>0</v>
      </c>
      <c r="Y16" s="234">
        <f t="shared" si="212"/>
        <v>4</v>
      </c>
      <c r="Z16" s="235" t="str">
        <f t="shared" si="112"/>
        <v/>
      </c>
      <c r="AA16" s="236" t="str">
        <f>IFERROR(+VLOOKUP(Z16,'Referencia Parámetros'!$A$2:$B$18,2),"")</f>
        <v/>
      </c>
      <c r="AB16" s="1"/>
      <c r="AC16" s="1"/>
      <c r="AD16" s="136" t="str">
        <f t="shared" si="4"/>
        <v>Completar</v>
      </c>
      <c r="AE16" s="134"/>
      <c r="AF16" s="134"/>
      <c r="AG16" s="134"/>
      <c r="AH16" s="136" t="str">
        <f t="shared" si="5"/>
        <v>Completar</v>
      </c>
      <c r="AI16" s="137" t="str">
        <f t="shared" si="6"/>
        <v>Completar</v>
      </c>
      <c r="AJ16" s="137" t="str">
        <f t="shared" si="7"/>
        <v>Completar</v>
      </c>
      <c r="AK16" s="135"/>
      <c r="AL16" s="136" t="str">
        <f t="shared" si="8"/>
        <v>Completar</v>
      </c>
      <c r="AM16" s="237">
        <f t="shared" si="113"/>
        <v>0</v>
      </c>
      <c r="AN16" s="238">
        <f t="shared" si="114"/>
        <v>0</v>
      </c>
      <c r="AO16" s="239" t="str">
        <f>IFERROR(IF(AN16&gt;20*AA16,'Referencia Parámetros'!$D$20,IF(AN16&gt;10*AA16,'Referencia Parámetros'!$D$21,IF(AN16&gt;5*AA16,'Referencia Parámetros'!$D$22, IF(AN16&gt;1,'Referencia Parámetros'!$D$23,"NO APLICA")))),"")</f>
        <v/>
      </c>
      <c r="AP16" s="240" t="str">
        <f t="shared" si="115"/>
        <v/>
      </c>
      <c r="AQ16" s="241">
        <f t="shared" si="116"/>
        <v>0</v>
      </c>
      <c r="AR16" s="234">
        <f t="shared" si="117"/>
        <v>0</v>
      </c>
      <c r="AS16" s="234">
        <f t="shared" si="118"/>
        <v>0</v>
      </c>
      <c r="AT16" s="234">
        <f t="shared" si="119"/>
        <v>0</v>
      </c>
      <c r="AU16" s="242">
        <f t="shared" si="120"/>
        <v>0</v>
      </c>
      <c r="AW16" s="234">
        <f t="shared" si="213"/>
        <v>4</v>
      </c>
      <c r="AX16" s="235" t="str">
        <f t="shared" si="121"/>
        <v/>
      </c>
      <c r="AY16" s="236" t="str">
        <f>IFERROR(+VLOOKUP(AX16,'Referencia Parámetros'!$A$2:$B$18,2),"")</f>
        <v/>
      </c>
      <c r="AZ16" s="1"/>
      <c r="BA16" s="1"/>
      <c r="BB16" s="136" t="str">
        <f t="shared" si="13"/>
        <v>Completar</v>
      </c>
      <c r="BC16" s="134"/>
      <c r="BD16" s="134"/>
      <c r="BE16" s="134"/>
      <c r="BF16" s="136" t="str">
        <f t="shared" si="14"/>
        <v>Completar</v>
      </c>
      <c r="BG16" s="137" t="str">
        <f t="shared" si="15"/>
        <v>Completar</v>
      </c>
      <c r="BH16" s="137" t="str">
        <f t="shared" si="16"/>
        <v>Completar</v>
      </c>
      <c r="BI16" s="135"/>
      <c r="BJ16" s="136" t="str">
        <f t="shared" si="17"/>
        <v>Completar</v>
      </c>
      <c r="BK16" s="237">
        <f t="shared" si="122"/>
        <v>0</v>
      </c>
      <c r="BL16" s="238">
        <f t="shared" si="123"/>
        <v>0</v>
      </c>
      <c r="BM16" s="239" t="str">
        <f>IFERROR(IF(BL16&gt;20*AY16,'Referencia Parámetros'!$D$20,IF(BL16&gt;10*AY16,'Referencia Parámetros'!$D$21,IF(BL16&gt;5*AY16,'Referencia Parámetros'!$D$22, IF(BL16&gt;1,'Referencia Parámetros'!$D$23,"NO APLICA")))),"")</f>
        <v/>
      </c>
      <c r="BN16" s="240" t="str">
        <f t="shared" si="124"/>
        <v/>
      </c>
      <c r="BO16" s="241">
        <f t="shared" si="125"/>
        <v>0</v>
      </c>
      <c r="BP16" s="234">
        <f t="shared" si="126"/>
        <v>0</v>
      </c>
      <c r="BQ16" s="234">
        <f t="shared" si="127"/>
        <v>0</v>
      </c>
      <c r="BR16" s="234">
        <f t="shared" si="128"/>
        <v>0</v>
      </c>
      <c r="BS16" s="242">
        <f t="shared" si="129"/>
        <v>0</v>
      </c>
      <c r="BU16" s="234">
        <f t="shared" si="214"/>
        <v>4</v>
      </c>
      <c r="BV16" s="235" t="str">
        <f t="shared" si="130"/>
        <v/>
      </c>
      <c r="BW16" s="236" t="str">
        <f>IFERROR(+VLOOKUP(BV16,'Referencia Parámetros'!$A$2:$B$18,2),"")</f>
        <v/>
      </c>
      <c r="BX16" s="1"/>
      <c r="BY16" s="1"/>
      <c r="BZ16" s="136" t="str">
        <f t="shared" si="22"/>
        <v>Completar</v>
      </c>
      <c r="CA16" s="134"/>
      <c r="CB16" s="134"/>
      <c r="CC16" s="134"/>
      <c r="CD16" s="136" t="str">
        <f t="shared" si="23"/>
        <v>Completar</v>
      </c>
      <c r="CE16" s="137" t="str">
        <f t="shared" si="24"/>
        <v>Completar</v>
      </c>
      <c r="CF16" s="137" t="str">
        <f t="shared" si="25"/>
        <v>Completar</v>
      </c>
      <c r="CG16" s="135"/>
      <c r="CH16" s="136" t="str">
        <f t="shared" si="26"/>
        <v>Completar</v>
      </c>
      <c r="CI16" s="237">
        <f t="shared" si="131"/>
        <v>0</v>
      </c>
      <c r="CJ16" s="238">
        <f t="shared" si="132"/>
        <v>0</v>
      </c>
      <c r="CK16" s="239" t="str">
        <f>IFERROR(IF(CJ16&gt;20*BW16,'Referencia Parámetros'!$D$20,IF(CJ16&gt;10*BW16,'Referencia Parámetros'!$D$21,IF(CJ16&gt;5*BW16,'Referencia Parámetros'!$D$22, IF(CJ16&gt;1,'Referencia Parámetros'!$D$23,"NO APLICA")))),"")</f>
        <v/>
      </c>
      <c r="CL16" s="240" t="str">
        <f t="shared" si="133"/>
        <v/>
      </c>
      <c r="CM16" s="241">
        <f t="shared" si="134"/>
        <v>0</v>
      </c>
      <c r="CN16" s="234">
        <f t="shared" si="135"/>
        <v>0</v>
      </c>
      <c r="CO16" s="234">
        <f t="shared" si="136"/>
        <v>0</v>
      </c>
      <c r="CP16" s="234">
        <f t="shared" si="137"/>
        <v>0</v>
      </c>
      <c r="CQ16" s="242">
        <f t="shared" si="138"/>
        <v>0</v>
      </c>
      <c r="CS16" s="234">
        <f t="shared" si="215"/>
        <v>4</v>
      </c>
      <c r="CT16" s="235" t="str">
        <f t="shared" si="139"/>
        <v/>
      </c>
      <c r="CU16" s="236" t="str">
        <f>IFERROR(+VLOOKUP(CT16,'Referencia Parámetros'!$A$2:$B$18,2),"")</f>
        <v/>
      </c>
      <c r="CV16" s="1"/>
      <c r="CW16" s="1"/>
      <c r="CX16" s="136" t="str">
        <f t="shared" si="31"/>
        <v>Completar</v>
      </c>
      <c r="CY16" s="134"/>
      <c r="CZ16" s="134"/>
      <c r="DA16" s="134"/>
      <c r="DB16" s="136" t="str">
        <f t="shared" si="32"/>
        <v>Completar</v>
      </c>
      <c r="DC16" s="137" t="str">
        <f t="shared" si="33"/>
        <v>Completar</v>
      </c>
      <c r="DD16" s="137" t="str">
        <f t="shared" si="34"/>
        <v>Completar</v>
      </c>
      <c r="DE16" s="135"/>
      <c r="DF16" s="136" t="str">
        <f t="shared" si="35"/>
        <v>Completar</v>
      </c>
      <c r="DG16" s="237">
        <f t="shared" si="140"/>
        <v>0</v>
      </c>
      <c r="DH16" s="238">
        <f t="shared" si="141"/>
        <v>0</v>
      </c>
      <c r="DI16" s="239" t="str">
        <f>IFERROR(IF(DH16&gt;20*CU16,'Referencia Parámetros'!$D$20,IF(DH16&gt;10*CU16,'Referencia Parámetros'!$D$21,IF(DH16&gt;5*CU16,'Referencia Parámetros'!$D$22, IF(DH16&gt;1,'Referencia Parámetros'!$D$23,"NO APLICA")))),"")</f>
        <v/>
      </c>
      <c r="DJ16" s="240" t="str">
        <f t="shared" si="142"/>
        <v/>
      </c>
      <c r="DK16" s="241">
        <f t="shared" si="143"/>
        <v>0</v>
      </c>
      <c r="DL16" s="234">
        <f t="shared" si="144"/>
        <v>0</v>
      </c>
      <c r="DM16" s="234">
        <f t="shared" si="145"/>
        <v>0</v>
      </c>
      <c r="DN16" s="234">
        <f t="shared" si="146"/>
        <v>0</v>
      </c>
      <c r="DO16" s="242">
        <f t="shared" si="147"/>
        <v>0</v>
      </c>
      <c r="DQ16" s="234">
        <f t="shared" si="216"/>
        <v>4</v>
      </c>
      <c r="DR16" s="235" t="str">
        <f t="shared" si="148"/>
        <v/>
      </c>
      <c r="DS16" s="236" t="str">
        <f>IFERROR(+VLOOKUP(DR16,'Referencia Parámetros'!$A$2:$B$18,2),"")</f>
        <v/>
      </c>
      <c r="DT16" s="1"/>
      <c r="DU16" s="1"/>
      <c r="DV16" s="136" t="str">
        <f t="shared" si="40"/>
        <v>Completar</v>
      </c>
      <c r="DW16" s="134"/>
      <c r="DX16" s="134"/>
      <c r="DY16" s="134"/>
      <c r="DZ16" s="136" t="str">
        <f t="shared" si="41"/>
        <v>Completar</v>
      </c>
      <c r="EA16" s="137" t="str">
        <f t="shared" si="42"/>
        <v>Completar</v>
      </c>
      <c r="EB16" s="137" t="str">
        <f t="shared" si="43"/>
        <v>Completar</v>
      </c>
      <c r="EC16" s="135"/>
      <c r="ED16" s="136" t="str">
        <f t="shared" si="44"/>
        <v>Completar</v>
      </c>
      <c r="EE16" s="237">
        <f t="shared" si="149"/>
        <v>0</v>
      </c>
      <c r="EF16" s="238">
        <f t="shared" si="150"/>
        <v>0</v>
      </c>
      <c r="EG16" s="239" t="str">
        <f>IFERROR(IF(EF16&gt;20*DS16,'Referencia Parámetros'!$D$20,IF(EF16&gt;10*DS16,'Referencia Parámetros'!$D$21,IF(EF16&gt;5*DS16,'Referencia Parámetros'!$D$22, IF(EF16&gt;1,'Referencia Parámetros'!$D$23,"NO APLICA")))),"")</f>
        <v/>
      </c>
      <c r="EH16" s="240" t="str">
        <f t="shared" si="151"/>
        <v/>
      </c>
      <c r="EI16" s="241">
        <f t="shared" si="152"/>
        <v>0</v>
      </c>
      <c r="EJ16" s="234">
        <f t="shared" si="153"/>
        <v>0</v>
      </c>
      <c r="EK16" s="234">
        <f t="shared" si="154"/>
        <v>0</v>
      </c>
      <c r="EL16" s="234">
        <f t="shared" si="155"/>
        <v>0</v>
      </c>
      <c r="EM16" s="242">
        <f t="shared" si="156"/>
        <v>0</v>
      </c>
      <c r="EO16" s="234">
        <f t="shared" si="217"/>
        <v>4</v>
      </c>
      <c r="EP16" s="235" t="str">
        <f t="shared" si="157"/>
        <v/>
      </c>
      <c r="EQ16" s="236" t="str">
        <f>IFERROR(+VLOOKUP(EP16,'Referencia Parámetros'!$A$2:$B$18,2),"")</f>
        <v/>
      </c>
      <c r="ER16" s="1"/>
      <c r="ES16" s="1"/>
      <c r="ET16" s="136" t="str">
        <f t="shared" si="49"/>
        <v>Completar</v>
      </c>
      <c r="EU16" s="134"/>
      <c r="EV16" s="134"/>
      <c r="EW16" s="134"/>
      <c r="EX16" s="136" t="str">
        <f t="shared" si="50"/>
        <v>Completar</v>
      </c>
      <c r="EY16" s="137" t="str">
        <f t="shared" si="51"/>
        <v>Completar</v>
      </c>
      <c r="EZ16" s="137" t="str">
        <f t="shared" si="52"/>
        <v>Completar</v>
      </c>
      <c r="FA16" s="135"/>
      <c r="FB16" s="136" t="str">
        <f t="shared" si="53"/>
        <v>Completar</v>
      </c>
      <c r="FC16" s="237">
        <f t="shared" si="158"/>
        <v>0</v>
      </c>
      <c r="FD16" s="238">
        <f t="shared" si="159"/>
        <v>0</v>
      </c>
      <c r="FE16" s="239" t="str">
        <f>IFERROR(IF(FD16&gt;20*EQ16,'Referencia Parámetros'!$D$20,IF(FD16&gt;10*EQ16,'Referencia Parámetros'!$D$21,IF(FD16&gt;5*EQ16,'Referencia Parámetros'!$D$22, IF(FD16&gt;1,'Referencia Parámetros'!$D$23,"NO APLICA")))),"")</f>
        <v/>
      </c>
      <c r="FF16" s="240" t="str">
        <f t="shared" si="160"/>
        <v/>
      </c>
      <c r="FG16" s="241">
        <f t="shared" si="161"/>
        <v>0</v>
      </c>
      <c r="FH16" s="234">
        <f t="shared" si="162"/>
        <v>0</v>
      </c>
      <c r="FI16" s="234">
        <f t="shared" si="163"/>
        <v>0</v>
      </c>
      <c r="FJ16" s="234">
        <f t="shared" si="164"/>
        <v>0</v>
      </c>
      <c r="FK16" s="242">
        <f t="shared" si="165"/>
        <v>0</v>
      </c>
      <c r="FM16" s="234">
        <f t="shared" si="218"/>
        <v>4</v>
      </c>
      <c r="FN16" s="235" t="str">
        <f t="shared" si="166"/>
        <v/>
      </c>
      <c r="FO16" s="236" t="str">
        <f>IFERROR(+VLOOKUP(FN16,'Referencia Parámetros'!$A$2:$B$18,2),"")</f>
        <v/>
      </c>
      <c r="FP16" s="1"/>
      <c r="FQ16" s="1"/>
      <c r="FR16" s="136" t="str">
        <f t="shared" si="58"/>
        <v>Completar</v>
      </c>
      <c r="FS16" s="134"/>
      <c r="FT16" s="134"/>
      <c r="FU16" s="134"/>
      <c r="FV16" s="136" t="str">
        <f t="shared" si="59"/>
        <v>Completar</v>
      </c>
      <c r="FW16" s="137" t="str">
        <f t="shared" si="60"/>
        <v>Completar</v>
      </c>
      <c r="FX16" s="137" t="str">
        <f t="shared" si="61"/>
        <v>Completar</v>
      </c>
      <c r="FY16" s="135"/>
      <c r="FZ16" s="136" t="str">
        <f t="shared" si="62"/>
        <v>Completar</v>
      </c>
      <c r="GA16" s="237">
        <f t="shared" si="167"/>
        <v>0</v>
      </c>
      <c r="GB16" s="238">
        <f t="shared" si="168"/>
        <v>0</v>
      </c>
      <c r="GC16" s="239" t="str">
        <f>IFERROR(IF(GB16&gt;20*FO16,'Referencia Parámetros'!$D$20,IF(GB16&gt;10*FO16,'Referencia Parámetros'!$D$21,IF(GB16&gt;5*FO16,'Referencia Parámetros'!$D$22, IF(GB16&gt;1,'Referencia Parámetros'!$D$23,"NO APLICA")))),"")</f>
        <v/>
      </c>
      <c r="GD16" s="240" t="str">
        <f t="shared" si="169"/>
        <v/>
      </c>
      <c r="GE16" s="241">
        <f t="shared" si="170"/>
        <v>0</v>
      </c>
      <c r="GF16" s="234">
        <f t="shared" si="171"/>
        <v>0</v>
      </c>
      <c r="GG16" s="234">
        <f t="shared" si="172"/>
        <v>0</v>
      </c>
      <c r="GH16" s="234">
        <f t="shared" si="173"/>
        <v>0</v>
      </c>
      <c r="GI16" s="242">
        <f t="shared" si="174"/>
        <v>0</v>
      </c>
      <c r="GK16" s="234">
        <f t="shared" si="219"/>
        <v>4</v>
      </c>
      <c r="GL16" s="235" t="str">
        <f t="shared" si="175"/>
        <v/>
      </c>
      <c r="GM16" s="236" t="str">
        <f>IFERROR(+VLOOKUP(GL16,'Referencia Parámetros'!$A$2:$B$18,2),"")</f>
        <v/>
      </c>
      <c r="GN16" s="1"/>
      <c r="GO16" s="1"/>
      <c r="GP16" s="136" t="str">
        <f t="shared" si="67"/>
        <v>Completar</v>
      </c>
      <c r="GQ16" s="134"/>
      <c r="GR16" s="134"/>
      <c r="GS16" s="134"/>
      <c r="GT16" s="136" t="str">
        <f t="shared" si="68"/>
        <v>Completar</v>
      </c>
      <c r="GU16" s="137" t="str">
        <f t="shared" si="69"/>
        <v>Completar</v>
      </c>
      <c r="GV16" s="137" t="str">
        <f t="shared" si="70"/>
        <v>Completar</v>
      </c>
      <c r="GW16" s="135"/>
      <c r="GX16" s="136" t="str">
        <f t="shared" si="71"/>
        <v>Completar</v>
      </c>
      <c r="GY16" s="237">
        <f t="shared" si="176"/>
        <v>0</v>
      </c>
      <c r="GZ16" s="238">
        <f t="shared" si="177"/>
        <v>0</v>
      </c>
      <c r="HA16" s="239" t="str">
        <f>IFERROR(IF(GZ16&gt;20*GM16,'Referencia Parámetros'!$D$20,IF(GZ16&gt;10*GM16,'Referencia Parámetros'!$D$21,IF(GZ16&gt;5*GM16,'Referencia Parámetros'!$D$22, IF(GZ16&gt;1,'Referencia Parámetros'!$D$23,"NO APLICA")))),"")</f>
        <v/>
      </c>
      <c r="HB16" s="240" t="str">
        <f t="shared" si="178"/>
        <v/>
      </c>
      <c r="HC16" s="241">
        <f t="shared" si="179"/>
        <v>0</v>
      </c>
      <c r="HD16" s="234">
        <f t="shared" si="180"/>
        <v>0</v>
      </c>
      <c r="HE16" s="234">
        <f t="shared" si="181"/>
        <v>0</v>
      </c>
      <c r="HF16" s="234">
        <f t="shared" si="182"/>
        <v>0</v>
      </c>
      <c r="HG16" s="242">
        <f t="shared" si="183"/>
        <v>0</v>
      </c>
      <c r="HI16" s="234">
        <f t="shared" si="220"/>
        <v>4</v>
      </c>
      <c r="HJ16" s="235" t="str">
        <f t="shared" si="184"/>
        <v/>
      </c>
      <c r="HK16" s="236" t="str">
        <f>IFERROR(+VLOOKUP(HJ16,'Referencia Parámetros'!$A$2:$B$18,2),"")</f>
        <v/>
      </c>
      <c r="HL16" s="1"/>
      <c r="HM16" s="1"/>
      <c r="HN16" s="136" t="str">
        <f t="shared" si="76"/>
        <v>Completar</v>
      </c>
      <c r="HO16" s="134"/>
      <c r="HP16" s="134"/>
      <c r="HQ16" s="134"/>
      <c r="HR16" s="136" t="str">
        <f t="shared" si="77"/>
        <v>Completar</v>
      </c>
      <c r="HS16" s="137" t="str">
        <f t="shared" si="78"/>
        <v>Completar</v>
      </c>
      <c r="HT16" s="137" t="str">
        <f t="shared" si="79"/>
        <v>Completar</v>
      </c>
      <c r="HU16" s="135"/>
      <c r="HV16" s="136" t="str">
        <f t="shared" si="80"/>
        <v>Completar</v>
      </c>
      <c r="HW16" s="237">
        <f t="shared" si="185"/>
        <v>0</v>
      </c>
      <c r="HX16" s="238">
        <f t="shared" si="186"/>
        <v>0</v>
      </c>
      <c r="HY16" s="239" t="str">
        <f>IFERROR(IF(HX16&gt;20*HK16,'Referencia Parámetros'!$D$20,IF(HX16&gt;10*HK16,'Referencia Parámetros'!$D$21,IF(HX16&gt;5*HK16,'Referencia Parámetros'!$D$22, IF(HX16&gt;1,'Referencia Parámetros'!$D$23,"NO APLICA")))),"")</f>
        <v/>
      </c>
      <c r="HZ16" s="240">
        <f t="shared" si="187"/>
        <v>0</v>
      </c>
      <c r="IA16" s="241">
        <f t="shared" si="188"/>
        <v>0</v>
      </c>
      <c r="IB16" s="234">
        <f t="shared" si="189"/>
        <v>0</v>
      </c>
      <c r="IC16" s="234">
        <f t="shared" si="190"/>
        <v>0</v>
      </c>
      <c r="ID16" s="234">
        <f t="shared" si="191"/>
        <v>0</v>
      </c>
      <c r="IE16" s="242">
        <f t="shared" si="192"/>
        <v>0</v>
      </c>
      <c r="IG16" s="234">
        <f t="shared" si="221"/>
        <v>4</v>
      </c>
      <c r="IH16" s="235" t="str">
        <f t="shared" si="193"/>
        <v/>
      </c>
      <c r="II16" s="236" t="str">
        <f>IFERROR(+VLOOKUP(IH16,'Referencia Parámetros'!$A$2:$B$18,2),"")</f>
        <v/>
      </c>
      <c r="IJ16" s="1"/>
      <c r="IK16" s="1"/>
      <c r="IL16" s="136" t="str">
        <f t="shared" si="85"/>
        <v>Completar</v>
      </c>
      <c r="IM16" s="134"/>
      <c r="IN16" s="134"/>
      <c r="IO16" s="134"/>
      <c r="IP16" s="136" t="str">
        <f t="shared" si="86"/>
        <v>Completar</v>
      </c>
      <c r="IQ16" s="137" t="str">
        <f t="shared" si="87"/>
        <v>Completar</v>
      </c>
      <c r="IR16" s="137" t="str">
        <f t="shared" si="88"/>
        <v>Completar</v>
      </c>
      <c r="IS16" s="135"/>
      <c r="IT16" s="136" t="str">
        <f t="shared" si="89"/>
        <v>Completar</v>
      </c>
      <c r="IU16" s="237">
        <f t="shared" si="194"/>
        <v>0</v>
      </c>
      <c r="IV16" s="238">
        <f t="shared" si="195"/>
        <v>0</v>
      </c>
      <c r="IW16" s="239" t="str">
        <f>IFERROR(IF(IV16&gt;20*II16,'Referencia Parámetros'!$D$20,IF(IV16&gt;10*II16,'Referencia Parámetros'!$D$21,IF(IV16&gt;5*II16,'Referencia Parámetros'!$D$22, IF(IV16&gt;1,'Referencia Parámetros'!$D$23,"NO APLICA")))),"")</f>
        <v/>
      </c>
      <c r="IX16" s="240" t="str">
        <f t="shared" si="196"/>
        <v/>
      </c>
      <c r="IY16" s="241">
        <f t="shared" si="197"/>
        <v>0</v>
      </c>
      <c r="IZ16" s="234">
        <f t="shared" si="198"/>
        <v>0</v>
      </c>
      <c r="JA16" s="234">
        <f t="shared" si="199"/>
        <v>0</v>
      </c>
      <c r="JB16" s="234">
        <f t="shared" si="200"/>
        <v>0</v>
      </c>
      <c r="JC16" s="242">
        <f t="shared" si="201"/>
        <v>0</v>
      </c>
      <c r="JD16" s="198"/>
      <c r="JE16" s="234">
        <f t="shared" si="222"/>
        <v>4</v>
      </c>
      <c r="JF16" s="235" t="str">
        <f t="shared" si="202"/>
        <v/>
      </c>
      <c r="JG16" s="236" t="str">
        <f>IFERROR(+VLOOKUP(JF16,'Referencia Parámetros'!$A$2:$B$18,2),"")</f>
        <v/>
      </c>
      <c r="JH16" s="1"/>
      <c r="JI16" s="1"/>
      <c r="JJ16" s="136" t="str">
        <f t="shared" si="94"/>
        <v>Completar</v>
      </c>
      <c r="JK16" s="134"/>
      <c r="JL16" s="134"/>
      <c r="JM16" s="134"/>
      <c r="JN16" s="136" t="str">
        <f t="shared" si="95"/>
        <v>Completar</v>
      </c>
      <c r="JO16" s="137" t="str">
        <f t="shared" si="96"/>
        <v>Completar</v>
      </c>
      <c r="JP16" s="137" t="str">
        <f t="shared" si="97"/>
        <v>Completar</v>
      </c>
      <c r="JQ16" s="135"/>
      <c r="JR16" s="136" t="str">
        <f t="shared" si="98"/>
        <v>Completar</v>
      </c>
      <c r="JS16" s="237">
        <f t="shared" si="203"/>
        <v>0</v>
      </c>
      <c r="JT16" s="238">
        <f t="shared" si="204"/>
        <v>0</v>
      </c>
      <c r="JU16" s="239" t="str">
        <f>IFERROR(IF(JT16&gt;20*JG16,'Referencia Parámetros'!$D$20,IF(JT16&gt;10*JG16,'Referencia Parámetros'!$D$21,IF(JT16&gt;5*JG16,'Referencia Parámetros'!$D$22, IF(JT16&gt;1,'Referencia Parámetros'!$D$23,"NO APLICA")))),"")</f>
        <v/>
      </c>
      <c r="JV16" s="240" t="str">
        <f t="shared" si="205"/>
        <v/>
      </c>
      <c r="JW16" s="241">
        <f t="shared" si="206"/>
        <v>0</v>
      </c>
      <c r="JX16" s="234">
        <f t="shared" si="207"/>
        <v>0</v>
      </c>
      <c r="JY16" s="234">
        <f t="shared" si="208"/>
        <v>0</v>
      </c>
      <c r="JZ16" s="234">
        <f t="shared" si="209"/>
        <v>0</v>
      </c>
      <c r="KA16" s="242">
        <f t="shared" si="210"/>
        <v>0</v>
      </c>
    </row>
    <row r="17" spans="1:287" x14ac:dyDescent="0.25">
      <c r="A17" s="234">
        <f t="shared" si="211"/>
        <v>5</v>
      </c>
      <c r="B17" s="235" t="str">
        <f t="shared" si="103"/>
        <v/>
      </c>
      <c r="C17" s="236" t="str">
        <f>IFERROR(+VLOOKUP(B17,'Referencia Parámetros'!$A$2:$B$18,2),"")</f>
        <v/>
      </c>
      <c r="D17" s="1"/>
      <c r="E17" s="1"/>
      <c r="F17" s="136" t="str">
        <f>IFERROR(+VLOOKUP(D17,'Año 3'!JH$13:JJ$112,3,FALSE),"Completar")</f>
        <v>Completar</v>
      </c>
      <c r="G17" s="134"/>
      <c r="H17" s="134"/>
      <c r="I17" s="134"/>
      <c r="J17" s="136" t="str">
        <f>+IFERROR(VLOOKUP(D17,'Año 3'!JH$13:JR$112,7,0),"Completar")</f>
        <v>Completar</v>
      </c>
      <c r="K17" s="137" t="str">
        <f>IFERROR(VLOOKUP(D17,'Año 3'!JH$13:JR$112,8,FALSE),"Completar")</f>
        <v>Completar</v>
      </c>
      <c r="L17" s="137" t="str">
        <f>IFERROR(VLOOKUP(D17,'Año 3'!JH$13:JR$112,9,FALSE),"Completar")</f>
        <v>Completar</v>
      </c>
      <c r="M17" s="135"/>
      <c r="N17" s="136" t="str">
        <f>IFERROR(VLOOKUP(D17,'Año 3'!JH$13:JR$112,11,FALSE),"Completar")</f>
        <v>Completar</v>
      </c>
      <c r="O17" s="237">
        <f t="shared" si="104"/>
        <v>0</v>
      </c>
      <c r="P17" s="238">
        <f t="shared" si="105"/>
        <v>0</v>
      </c>
      <c r="Q17" s="239" t="str">
        <f>IFERROR(IF(P17&gt;20*C17,'Referencia Parámetros'!$D$20,IF(P17&gt;10*C17,'Referencia Parámetros'!$D$21,IF(P17&gt;5*C17,'Referencia Parámetros'!$D$22, IF(P17&gt;1,'Referencia Parámetros'!$D$23,"NO APLICA")))),"")</f>
        <v/>
      </c>
      <c r="R17" s="240" t="str">
        <f t="shared" si="106"/>
        <v/>
      </c>
      <c r="S17" s="241">
        <f t="shared" si="107"/>
        <v>0</v>
      </c>
      <c r="T17" s="234">
        <f t="shared" si="108"/>
        <v>0</v>
      </c>
      <c r="U17" s="234">
        <f t="shared" si="109"/>
        <v>0</v>
      </c>
      <c r="V17" s="234">
        <f t="shared" si="110"/>
        <v>0</v>
      </c>
      <c r="W17" s="242">
        <f t="shared" si="111"/>
        <v>0</v>
      </c>
      <c r="Y17" s="234">
        <f t="shared" si="212"/>
        <v>5</v>
      </c>
      <c r="Z17" s="235" t="str">
        <f t="shared" si="112"/>
        <v/>
      </c>
      <c r="AA17" s="236" t="str">
        <f>IFERROR(+VLOOKUP(Z17,'Referencia Parámetros'!$A$2:$B$18,2),"")</f>
        <v/>
      </c>
      <c r="AB17" s="1"/>
      <c r="AC17" s="1"/>
      <c r="AD17" s="136" t="str">
        <f t="shared" si="4"/>
        <v>Completar</v>
      </c>
      <c r="AE17" s="134"/>
      <c r="AF17" s="134"/>
      <c r="AG17" s="134"/>
      <c r="AH17" s="136" t="str">
        <f t="shared" si="5"/>
        <v>Completar</v>
      </c>
      <c r="AI17" s="137" t="str">
        <f t="shared" si="6"/>
        <v>Completar</v>
      </c>
      <c r="AJ17" s="137" t="str">
        <f t="shared" si="7"/>
        <v>Completar</v>
      </c>
      <c r="AK17" s="135"/>
      <c r="AL17" s="136" t="str">
        <f t="shared" si="8"/>
        <v>Completar</v>
      </c>
      <c r="AM17" s="237">
        <f t="shared" si="113"/>
        <v>0</v>
      </c>
      <c r="AN17" s="238">
        <f t="shared" si="114"/>
        <v>0</v>
      </c>
      <c r="AO17" s="239" t="str">
        <f>IFERROR(IF(AN17&gt;20*AA17,'Referencia Parámetros'!$D$20,IF(AN17&gt;10*AA17,'Referencia Parámetros'!$D$21,IF(AN17&gt;5*AA17,'Referencia Parámetros'!$D$22, IF(AN17&gt;1,'Referencia Parámetros'!$D$23,"NO APLICA")))),"")</f>
        <v/>
      </c>
      <c r="AP17" s="240" t="str">
        <f t="shared" si="115"/>
        <v/>
      </c>
      <c r="AQ17" s="241">
        <f t="shared" si="116"/>
        <v>0</v>
      </c>
      <c r="AR17" s="234">
        <f t="shared" si="117"/>
        <v>0</v>
      </c>
      <c r="AS17" s="234">
        <f t="shared" si="118"/>
        <v>0</v>
      </c>
      <c r="AT17" s="234">
        <f t="shared" si="119"/>
        <v>0</v>
      </c>
      <c r="AU17" s="242">
        <f t="shared" si="120"/>
        <v>0</v>
      </c>
      <c r="AW17" s="234">
        <f t="shared" si="213"/>
        <v>5</v>
      </c>
      <c r="AX17" s="235" t="str">
        <f t="shared" si="121"/>
        <v/>
      </c>
      <c r="AY17" s="236" t="str">
        <f>IFERROR(+VLOOKUP(AX17,'Referencia Parámetros'!$A$2:$B$18,2),"")</f>
        <v/>
      </c>
      <c r="AZ17" s="1"/>
      <c r="BA17" s="1"/>
      <c r="BB17" s="136" t="str">
        <f t="shared" si="13"/>
        <v>Completar</v>
      </c>
      <c r="BC17" s="134"/>
      <c r="BD17" s="134"/>
      <c r="BE17" s="134"/>
      <c r="BF17" s="136" t="str">
        <f t="shared" si="14"/>
        <v>Completar</v>
      </c>
      <c r="BG17" s="137" t="str">
        <f t="shared" si="15"/>
        <v>Completar</v>
      </c>
      <c r="BH17" s="137" t="str">
        <f t="shared" si="16"/>
        <v>Completar</v>
      </c>
      <c r="BI17" s="135"/>
      <c r="BJ17" s="136" t="str">
        <f t="shared" si="17"/>
        <v>Completar</v>
      </c>
      <c r="BK17" s="237">
        <f t="shared" si="122"/>
        <v>0</v>
      </c>
      <c r="BL17" s="238">
        <f t="shared" si="123"/>
        <v>0</v>
      </c>
      <c r="BM17" s="239" t="str">
        <f>IFERROR(IF(BL17&gt;20*AY17,'Referencia Parámetros'!$D$20,IF(BL17&gt;10*AY17,'Referencia Parámetros'!$D$21,IF(BL17&gt;5*AY17,'Referencia Parámetros'!$D$22, IF(BL17&gt;1,'Referencia Parámetros'!$D$23,"NO APLICA")))),"")</f>
        <v/>
      </c>
      <c r="BN17" s="240" t="str">
        <f t="shared" si="124"/>
        <v/>
      </c>
      <c r="BO17" s="241">
        <f t="shared" si="125"/>
        <v>0</v>
      </c>
      <c r="BP17" s="234">
        <f t="shared" si="126"/>
        <v>0</v>
      </c>
      <c r="BQ17" s="234">
        <f t="shared" si="127"/>
        <v>0</v>
      </c>
      <c r="BR17" s="234">
        <f t="shared" si="128"/>
        <v>0</v>
      </c>
      <c r="BS17" s="242">
        <f t="shared" si="129"/>
        <v>0</v>
      </c>
      <c r="BU17" s="234">
        <f t="shared" si="214"/>
        <v>5</v>
      </c>
      <c r="BV17" s="235" t="str">
        <f t="shared" si="130"/>
        <v/>
      </c>
      <c r="BW17" s="236" t="str">
        <f>IFERROR(+VLOOKUP(BV17,'Referencia Parámetros'!$A$2:$B$18,2),"")</f>
        <v/>
      </c>
      <c r="BX17" s="1"/>
      <c r="BY17" s="1"/>
      <c r="BZ17" s="136" t="str">
        <f t="shared" si="22"/>
        <v>Completar</v>
      </c>
      <c r="CA17" s="134"/>
      <c r="CB17" s="134"/>
      <c r="CC17" s="134"/>
      <c r="CD17" s="136" t="str">
        <f t="shared" si="23"/>
        <v>Completar</v>
      </c>
      <c r="CE17" s="137" t="str">
        <f t="shared" si="24"/>
        <v>Completar</v>
      </c>
      <c r="CF17" s="137" t="str">
        <f t="shared" si="25"/>
        <v>Completar</v>
      </c>
      <c r="CG17" s="135"/>
      <c r="CH17" s="136" t="str">
        <f t="shared" si="26"/>
        <v>Completar</v>
      </c>
      <c r="CI17" s="237">
        <f t="shared" si="131"/>
        <v>0</v>
      </c>
      <c r="CJ17" s="238">
        <f t="shared" si="132"/>
        <v>0</v>
      </c>
      <c r="CK17" s="239" t="str">
        <f>IFERROR(IF(CJ17&gt;20*BW17,'Referencia Parámetros'!$D$20,IF(CJ17&gt;10*BW17,'Referencia Parámetros'!$D$21,IF(CJ17&gt;5*BW17,'Referencia Parámetros'!$D$22, IF(CJ17&gt;1,'Referencia Parámetros'!$D$23,"NO APLICA")))),"")</f>
        <v/>
      </c>
      <c r="CL17" s="240" t="str">
        <f t="shared" si="133"/>
        <v/>
      </c>
      <c r="CM17" s="241">
        <f t="shared" si="134"/>
        <v>0</v>
      </c>
      <c r="CN17" s="234">
        <f t="shared" si="135"/>
        <v>0</v>
      </c>
      <c r="CO17" s="234">
        <f t="shared" si="136"/>
        <v>0</v>
      </c>
      <c r="CP17" s="234">
        <f t="shared" si="137"/>
        <v>0</v>
      </c>
      <c r="CQ17" s="242">
        <f t="shared" si="138"/>
        <v>0</v>
      </c>
      <c r="CS17" s="234">
        <f t="shared" si="215"/>
        <v>5</v>
      </c>
      <c r="CT17" s="235" t="str">
        <f t="shared" si="139"/>
        <v/>
      </c>
      <c r="CU17" s="236" t="str">
        <f>IFERROR(+VLOOKUP(CT17,'Referencia Parámetros'!$A$2:$B$18,2),"")</f>
        <v/>
      </c>
      <c r="CV17" s="1"/>
      <c r="CW17" s="1"/>
      <c r="CX17" s="136" t="str">
        <f t="shared" si="31"/>
        <v>Completar</v>
      </c>
      <c r="CY17" s="134"/>
      <c r="CZ17" s="134"/>
      <c r="DA17" s="134"/>
      <c r="DB17" s="136" t="str">
        <f t="shared" si="32"/>
        <v>Completar</v>
      </c>
      <c r="DC17" s="137" t="str">
        <f t="shared" si="33"/>
        <v>Completar</v>
      </c>
      <c r="DD17" s="137" t="str">
        <f t="shared" si="34"/>
        <v>Completar</v>
      </c>
      <c r="DE17" s="135"/>
      <c r="DF17" s="136" t="str">
        <f t="shared" si="35"/>
        <v>Completar</v>
      </c>
      <c r="DG17" s="237">
        <f t="shared" si="140"/>
        <v>0</v>
      </c>
      <c r="DH17" s="238">
        <f t="shared" si="141"/>
        <v>0</v>
      </c>
      <c r="DI17" s="239" t="str">
        <f>IFERROR(IF(DH17&gt;20*CU17,'Referencia Parámetros'!$D$20,IF(DH17&gt;10*CU17,'Referencia Parámetros'!$D$21,IF(DH17&gt;5*CU17,'Referencia Parámetros'!$D$22, IF(DH17&gt;1,'Referencia Parámetros'!$D$23,"NO APLICA")))),"")</f>
        <v/>
      </c>
      <c r="DJ17" s="240" t="str">
        <f t="shared" si="142"/>
        <v/>
      </c>
      <c r="DK17" s="241">
        <f t="shared" si="143"/>
        <v>0</v>
      </c>
      <c r="DL17" s="234">
        <f t="shared" si="144"/>
        <v>0</v>
      </c>
      <c r="DM17" s="234">
        <f t="shared" si="145"/>
        <v>0</v>
      </c>
      <c r="DN17" s="234">
        <f t="shared" si="146"/>
        <v>0</v>
      </c>
      <c r="DO17" s="242">
        <f t="shared" si="147"/>
        <v>0</v>
      </c>
      <c r="DQ17" s="234">
        <f t="shared" si="216"/>
        <v>5</v>
      </c>
      <c r="DR17" s="235" t="str">
        <f t="shared" si="148"/>
        <v/>
      </c>
      <c r="DS17" s="236" t="str">
        <f>IFERROR(+VLOOKUP(DR17,'Referencia Parámetros'!$A$2:$B$18,2),"")</f>
        <v/>
      </c>
      <c r="DT17" s="1"/>
      <c r="DU17" s="1"/>
      <c r="DV17" s="136" t="str">
        <f t="shared" si="40"/>
        <v>Completar</v>
      </c>
      <c r="DW17" s="134"/>
      <c r="DX17" s="134"/>
      <c r="DY17" s="134"/>
      <c r="DZ17" s="136" t="str">
        <f t="shared" si="41"/>
        <v>Completar</v>
      </c>
      <c r="EA17" s="137" t="str">
        <f t="shared" si="42"/>
        <v>Completar</v>
      </c>
      <c r="EB17" s="137" t="str">
        <f t="shared" si="43"/>
        <v>Completar</v>
      </c>
      <c r="EC17" s="135"/>
      <c r="ED17" s="136" t="str">
        <f t="shared" si="44"/>
        <v>Completar</v>
      </c>
      <c r="EE17" s="237">
        <f t="shared" si="149"/>
        <v>0</v>
      </c>
      <c r="EF17" s="238">
        <f t="shared" si="150"/>
        <v>0</v>
      </c>
      <c r="EG17" s="239" t="str">
        <f>IFERROR(IF(EF17&gt;20*DS17,'Referencia Parámetros'!$D$20,IF(EF17&gt;10*DS17,'Referencia Parámetros'!$D$21,IF(EF17&gt;5*DS17,'Referencia Parámetros'!$D$22, IF(EF17&gt;1,'Referencia Parámetros'!$D$23,"NO APLICA")))),"")</f>
        <v/>
      </c>
      <c r="EH17" s="240" t="str">
        <f t="shared" si="151"/>
        <v/>
      </c>
      <c r="EI17" s="241">
        <f t="shared" si="152"/>
        <v>0</v>
      </c>
      <c r="EJ17" s="234">
        <f t="shared" si="153"/>
        <v>0</v>
      </c>
      <c r="EK17" s="234">
        <f t="shared" si="154"/>
        <v>0</v>
      </c>
      <c r="EL17" s="234">
        <f t="shared" si="155"/>
        <v>0</v>
      </c>
      <c r="EM17" s="242">
        <f t="shared" si="156"/>
        <v>0</v>
      </c>
      <c r="EO17" s="234">
        <f t="shared" si="217"/>
        <v>5</v>
      </c>
      <c r="EP17" s="235" t="str">
        <f t="shared" si="157"/>
        <v/>
      </c>
      <c r="EQ17" s="236" t="str">
        <f>IFERROR(+VLOOKUP(EP17,'Referencia Parámetros'!$A$2:$B$18,2),"")</f>
        <v/>
      </c>
      <c r="ER17" s="1"/>
      <c r="ES17" s="1"/>
      <c r="ET17" s="136" t="str">
        <f t="shared" si="49"/>
        <v>Completar</v>
      </c>
      <c r="EU17" s="134"/>
      <c r="EV17" s="134"/>
      <c r="EW17" s="134"/>
      <c r="EX17" s="136" t="str">
        <f t="shared" si="50"/>
        <v>Completar</v>
      </c>
      <c r="EY17" s="137" t="str">
        <f t="shared" si="51"/>
        <v>Completar</v>
      </c>
      <c r="EZ17" s="137" t="str">
        <f t="shared" si="52"/>
        <v>Completar</v>
      </c>
      <c r="FA17" s="135"/>
      <c r="FB17" s="136" t="str">
        <f t="shared" si="53"/>
        <v>Completar</v>
      </c>
      <c r="FC17" s="237">
        <f t="shared" si="158"/>
        <v>0</v>
      </c>
      <c r="FD17" s="238">
        <f t="shared" si="159"/>
        <v>0</v>
      </c>
      <c r="FE17" s="239" t="str">
        <f>IFERROR(IF(FD17&gt;20*EQ17,'Referencia Parámetros'!$D$20,IF(FD17&gt;10*EQ17,'Referencia Parámetros'!$D$21,IF(FD17&gt;5*EQ17,'Referencia Parámetros'!$D$22, IF(FD17&gt;1,'Referencia Parámetros'!$D$23,"NO APLICA")))),"")</f>
        <v/>
      </c>
      <c r="FF17" s="240" t="str">
        <f t="shared" si="160"/>
        <v/>
      </c>
      <c r="FG17" s="241">
        <f t="shared" si="161"/>
        <v>0</v>
      </c>
      <c r="FH17" s="234">
        <f t="shared" si="162"/>
        <v>0</v>
      </c>
      <c r="FI17" s="234">
        <f t="shared" si="163"/>
        <v>0</v>
      </c>
      <c r="FJ17" s="234">
        <f t="shared" si="164"/>
        <v>0</v>
      </c>
      <c r="FK17" s="242">
        <f t="shared" si="165"/>
        <v>0</v>
      </c>
      <c r="FM17" s="234">
        <f t="shared" si="218"/>
        <v>5</v>
      </c>
      <c r="FN17" s="235" t="str">
        <f t="shared" si="166"/>
        <v/>
      </c>
      <c r="FO17" s="236" t="str">
        <f>IFERROR(+VLOOKUP(FN17,'Referencia Parámetros'!$A$2:$B$18,2),"")</f>
        <v/>
      </c>
      <c r="FP17" s="1"/>
      <c r="FQ17" s="1"/>
      <c r="FR17" s="136" t="str">
        <f t="shared" si="58"/>
        <v>Completar</v>
      </c>
      <c r="FS17" s="134"/>
      <c r="FT17" s="134"/>
      <c r="FU17" s="134"/>
      <c r="FV17" s="136" t="str">
        <f t="shared" si="59"/>
        <v>Completar</v>
      </c>
      <c r="FW17" s="137" t="str">
        <f t="shared" si="60"/>
        <v>Completar</v>
      </c>
      <c r="FX17" s="137" t="str">
        <f t="shared" si="61"/>
        <v>Completar</v>
      </c>
      <c r="FY17" s="135"/>
      <c r="FZ17" s="136" t="str">
        <f t="shared" si="62"/>
        <v>Completar</v>
      </c>
      <c r="GA17" s="237">
        <f t="shared" si="167"/>
        <v>0</v>
      </c>
      <c r="GB17" s="238">
        <f t="shared" si="168"/>
        <v>0</v>
      </c>
      <c r="GC17" s="239" t="str">
        <f>IFERROR(IF(GB17&gt;20*FO17,'Referencia Parámetros'!$D$20,IF(GB17&gt;10*FO17,'Referencia Parámetros'!$D$21,IF(GB17&gt;5*FO17,'Referencia Parámetros'!$D$22, IF(GB17&gt;1,'Referencia Parámetros'!$D$23,"NO APLICA")))),"")</f>
        <v/>
      </c>
      <c r="GD17" s="240" t="str">
        <f t="shared" si="169"/>
        <v/>
      </c>
      <c r="GE17" s="241">
        <f t="shared" si="170"/>
        <v>0</v>
      </c>
      <c r="GF17" s="234">
        <f t="shared" si="171"/>
        <v>0</v>
      </c>
      <c r="GG17" s="234">
        <f t="shared" si="172"/>
        <v>0</v>
      </c>
      <c r="GH17" s="234">
        <f t="shared" si="173"/>
        <v>0</v>
      </c>
      <c r="GI17" s="242">
        <f t="shared" si="174"/>
        <v>0</v>
      </c>
      <c r="GK17" s="234">
        <f t="shared" si="219"/>
        <v>5</v>
      </c>
      <c r="GL17" s="235" t="str">
        <f t="shared" si="175"/>
        <v/>
      </c>
      <c r="GM17" s="236" t="str">
        <f>IFERROR(+VLOOKUP(GL17,'Referencia Parámetros'!$A$2:$B$18,2),"")</f>
        <v/>
      </c>
      <c r="GN17" s="1"/>
      <c r="GO17" s="1"/>
      <c r="GP17" s="136" t="str">
        <f t="shared" si="67"/>
        <v>Completar</v>
      </c>
      <c r="GQ17" s="134"/>
      <c r="GR17" s="134"/>
      <c r="GS17" s="134"/>
      <c r="GT17" s="136" t="str">
        <f t="shared" si="68"/>
        <v>Completar</v>
      </c>
      <c r="GU17" s="137" t="str">
        <f t="shared" si="69"/>
        <v>Completar</v>
      </c>
      <c r="GV17" s="137" t="str">
        <f t="shared" si="70"/>
        <v>Completar</v>
      </c>
      <c r="GW17" s="135"/>
      <c r="GX17" s="136" t="str">
        <f t="shared" si="71"/>
        <v>Completar</v>
      </c>
      <c r="GY17" s="237">
        <f t="shared" si="176"/>
        <v>0</v>
      </c>
      <c r="GZ17" s="238">
        <f t="shared" si="177"/>
        <v>0</v>
      </c>
      <c r="HA17" s="239" t="str">
        <f>IFERROR(IF(GZ17&gt;20*GM17,'Referencia Parámetros'!$D$20,IF(GZ17&gt;10*GM17,'Referencia Parámetros'!$D$21,IF(GZ17&gt;5*GM17,'Referencia Parámetros'!$D$22, IF(GZ17&gt;1,'Referencia Parámetros'!$D$23,"NO APLICA")))),"")</f>
        <v/>
      </c>
      <c r="HB17" s="240" t="str">
        <f t="shared" si="178"/>
        <v/>
      </c>
      <c r="HC17" s="241">
        <f t="shared" si="179"/>
        <v>0</v>
      </c>
      <c r="HD17" s="234">
        <f t="shared" si="180"/>
        <v>0</v>
      </c>
      <c r="HE17" s="234">
        <f t="shared" si="181"/>
        <v>0</v>
      </c>
      <c r="HF17" s="234">
        <f t="shared" si="182"/>
        <v>0</v>
      </c>
      <c r="HG17" s="242">
        <f t="shared" si="183"/>
        <v>0</v>
      </c>
      <c r="HI17" s="234">
        <f t="shared" si="220"/>
        <v>5</v>
      </c>
      <c r="HJ17" s="235" t="str">
        <f t="shared" si="184"/>
        <v/>
      </c>
      <c r="HK17" s="236" t="str">
        <f>IFERROR(+VLOOKUP(HJ17,'Referencia Parámetros'!$A$2:$B$18,2),"")</f>
        <v/>
      </c>
      <c r="HL17" s="1"/>
      <c r="HM17" s="1"/>
      <c r="HN17" s="136" t="str">
        <f t="shared" si="76"/>
        <v>Completar</v>
      </c>
      <c r="HO17" s="134"/>
      <c r="HP17" s="134"/>
      <c r="HQ17" s="134"/>
      <c r="HR17" s="136" t="str">
        <f t="shared" si="77"/>
        <v>Completar</v>
      </c>
      <c r="HS17" s="137" t="str">
        <f t="shared" si="78"/>
        <v>Completar</v>
      </c>
      <c r="HT17" s="137" t="str">
        <f t="shared" si="79"/>
        <v>Completar</v>
      </c>
      <c r="HU17" s="135"/>
      <c r="HV17" s="136" t="str">
        <f t="shared" si="80"/>
        <v>Completar</v>
      </c>
      <c r="HW17" s="237">
        <f t="shared" si="185"/>
        <v>0</v>
      </c>
      <c r="HX17" s="238">
        <f t="shared" si="186"/>
        <v>0</v>
      </c>
      <c r="HY17" s="239" t="str">
        <f>IFERROR(IF(HX17&gt;20*HK17,'Referencia Parámetros'!$D$20,IF(HX17&gt;10*HK17,'Referencia Parámetros'!$D$21,IF(HX17&gt;5*HK17,'Referencia Parámetros'!$D$22, IF(HX17&gt;1,'Referencia Parámetros'!$D$23,"NO APLICA")))),"")</f>
        <v/>
      </c>
      <c r="HZ17" s="240">
        <f t="shared" si="187"/>
        <v>0</v>
      </c>
      <c r="IA17" s="241">
        <f t="shared" si="188"/>
        <v>0</v>
      </c>
      <c r="IB17" s="234">
        <f t="shared" si="189"/>
        <v>0</v>
      </c>
      <c r="IC17" s="234">
        <f t="shared" si="190"/>
        <v>0</v>
      </c>
      <c r="ID17" s="234">
        <f t="shared" si="191"/>
        <v>0</v>
      </c>
      <c r="IE17" s="242">
        <f t="shared" si="192"/>
        <v>0</v>
      </c>
      <c r="IG17" s="234">
        <f t="shared" si="221"/>
        <v>5</v>
      </c>
      <c r="IH17" s="235" t="str">
        <f t="shared" si="193"/>
        <v/>
      </c>
      <c r="II17" s="236" t="str">
        <f>IFERROR(+VLOOKUP(IH17,'Referencia Parámetros'!$A$2:$B$18,2),"")</f>
        <v/>
      </c>
      <c r="IJ17" s="1"/>
      <c r="IK17" s="1"/>
      <c r="IL17" s="136" t="str">
        <f t="shared" si="85"/>
        <v>Completar</v>
      </c>
      <c r="IM17" s="134"/>
      <c r="IN17" s="134"/>
      <c r="IO17" s="134"/>
      <c r="IP17" s="136" t="str">
        <f t="shared" si="86"/>
        <v>Completar</v>
      </c>
      <c r="IQ17" s="137" t="str">
        <f t="shared" si="87"/>
        <v>Completar</v>
      </c>
      <c r="IR17" s="137" t="str">
        <f t="shared" si="88"/>
        <v>Completar</v>
      </c>
      <c r="IS17" s="135"/>
      <c r="IT17" s="136" t="str">
        <f t="shared" si="89"/>
        <v>Completar</v>
      </c>
      <c r="IU17" s="237">
        <f t="shared" si="194"/>
        <v>0</v>
      </c>
      <c r="IV17" s="238">
        <f t="shared" si="195"/>
        <v>0</v>
      </c>
      <c r="IW17" s="239" t="str">
        <f>IFERROR(IF(IV17&gt;20*II17,'Referencia Parámetros'!$D$20,IF(IV17&gt;10*II17,'Referencia Parámetros'!$D$21,IF(IV17&gt;5*II17,'Referencia Parámetros'!$D$22, IF(IV17&gt;1,'Referencia Parámetros'!$D$23,"NO APLICA")))),"")</f>
        <v/>
      </c>
      <c r="IX17" s="240" t="str">
        <f t="shared" si="196"/>
        <v/>
      </c>
      <c r="IY17" s="241">
        <f t="shared" si="197"/>
        <v>0</v>
      </c>
      <c r="IZ17" s="234">
        <f t="shared" si="198"/>
        <v>0</v>
      </c>
      <c r="JA17" s="234">
        <f t="shared" si="199"/>
        <v>0</v>
      </c>
      <c r="JB17" s="234">
        <f t="shared" si="200"/>
        <v>0</v>
      </c>
      <c r="JC17" s="242">
        <f t="shared" si="201"/>
        <v>0</v>
      </c>
      <c r="JD17" s="198"/>
      <c r="JE17" s="234">
        <f t="shared" si="222"/>
        <v>5</v>
      </c>
      <c r="JF17" s="235" t="str">
        <f t="shared" si="202"/>
        <v/>
      </c>
      <c r="JG17" s="236" t="str">
        <f>IFERROR(+VLOOKUP(JF17,'Referencia Parámetros'!$A$2:$B$18,2),"")</f>
        <v/>
      </c>
      <c r="JH17" s="1"/>
      <c r="JI17" s="1"/>
      <c r="JJ17" s="136" t="str">
        <f t="shared" si="94"/>
        <v>Completar</v>
      </c>
      <c r="JK17" s="134"/>
      <c r="JL17" s="134"/>
      <c r="JM17" s="134"/>
      <c r="JN17" s="136" t="str">
        <f t="shared" si="95"/>
        <v>Completar</v>
      </c>
      <c r="JO17" s="137" t="str">
        <f t="shared" si="96"/>
        <v>Completar</v>
      </c>
      <c r="JP17" s="137" t="str">
        <f t="shared" si="97"/>
        <v>Completar</v>
      </c>
      <c r="JQ17" s="135"/>
      <c r="JR17" s="136" t="str">
        <f t="shared" si="98"/>
        <v>Completar</v>
      </c>
      <c r="JS17" s="237">
        <f t="shared" si="203"/>
        <v>0</v>
      </c>
      <c r="JT17" s="238">
        <f t="shared" si="204"/>
        <v>0</v>
      </c>
      <c r="JU17" s="239" t="str">
        <f>IFERROR(IF(JT17&gt;20*JG17,'Referencia Parámetros'!$D$20,IF(JT17&gt;10*JG17,'Referencia Parámetros'!$D$21,IF(JT17&gt;5*JG17,'Referencia Parámetros'!$D$22, IF(JT17&gt;1,'Referencia Parámetros'!$D$23,"NO APLICA")))),"")</f>
        <v/>
      </c>
      <c r="JV17" s="240" t="str">
        <f t="shared" si="205"/>
        <v/>
      </c>
      <c r="JW17" s="241">
        <f t="shared" si="206"/>
        <v>0</v>
      </c>
      <c r="JX17" s="234">
        <f t="shared" si="207"/>
        <v>0</v>
      </c>
      <c r="JY17" s="234">
        <f t="shared" si="208"/>
        <v>0</v>
      </c>
      <c r="JZ17" s="234">
        <f t="shared" si="209"/>
        <v>0</v>
      </c>
      <c r="KA17" s="242">
        <f t="shared" si="210"/>
        <v>0</v>
      </c>
    </row>
    <row r="18" spans="1:287" x14ac:dyDescent="0.25">
      <c r="A18" s="234">
        <f t="shared" si="211"/>
        <v>6</v>
      </c>
      <c r="B18" s="235" t="str">
        <f t="shared" si="103"/>
        <v/>
      </c>
      <c r="C18" s="236" t="str">
        <f>IFERROR(+VLOOKUP(B18,'Referencia Parámetros'!$A$2:$B$18,2),"")</f>
        <v/>
      </c>
      <c r="D18" s="1"/>
      <c r="E18" s="1"/>
      <c r="F18" s="136" t="str">
        <f>IFERROR(+VLOOKUP(D18,'Año 3'!JH$13:JJ$112,3,FALSE),"Completar")</f>
        <v>Completar</v>
      </c>
      <c r="G18" s="134"/>
      <c r="H18" s="134"/>
      <c r="I18" s="134"/>
      <c r="J18" s="136" t="str">
        <f>+IFERROR(VLOOKUP(D18,'Año 3'!JH$13:JR$112,7,0),"Completar")</f>
        <v>Completar</v>
      </c>
      <c r="K18" s="137" t="str">
        <f>IFERROR(VLOOKUP(D18,'Año 3'!JH$13:JR$112,8,FALSE),"Completar")</f>
        <v>Completar</v>
      </c>
      <c r="L18" s="137" t="str">
        <f>IFERROR(VLOOKUP(D18,'Año 3'!JH$13:JR$112,9,FALSE),"Completar")</f>
        <v>Completar</v>
      </c>
      <c r="M18" s="135"/>
      <c r="N18" s="136" t="str">
        <f>IFERROR(VLOOKUP(D18,'Año 3'!JH$13:JR$112,11,FALSE),"Completar")</f>
        <v>Completar</v>
      </c>
      <c r="O18" s="237">
        <f t="shared" si="104"/>
        <v>0</v>
      </c>
      <c r="P18" s="238">
        <f t="shared" si="105"/>
        <v>0</v>
      </c>
      <c r="Q18" s="239" t="str">
        <f>IFERROR(IF(P18&gt;20*C18,'Referencia Parámetros'!$D$20,IF(P18&gt;10*C18,'Referencia Parámetros'!$D$21,IF(P18&gt;5*C18,'Referencia Parámetros'!$D$22, IF(P18&gt;1,'Referencia Parámetros'!$D$23,"NO APLICA")))),"")</f>
        <v/>
      </c>
      <c r="R18" s="240" t="str">
        <f t="shared" si="106"/>
        <v/>
      </c>
      <c r="S18" s="241">
        <f t="shared" si="107"/>
        <v>0</v>
      </c>
      <c r="T18" s="234">
        <f t="shared" si="108"/>
        <v>0</v>
      </c>
      <c r="U18" s="234">
        <f t="shared" si="109"/>
        <v>0</v>
      </c>
      <c r="V18" s="234">
        <f t="shared" si="110"/>
        <v>0</v>
      </c>
      <c r="W18" s="242">
        <f t="shared" si="111"/>
        <v>0</v>
      </c>
      <c r="Y18" s="234">
        <f t="shared" si="212"/>
        <v>6</v>
      </c>
      <c r="Z18" s="235" t="str">
        <f t="shared" si="112"/>
        <v/>
      </c>
      <c r="AA18" s="236" t="str">
        <f>IFERROR(+VLOOKUP(Z18,'Referencia Parámetros'!$A$2:$B$18,2),"")</f>
        <v/>
      </c>
      <c r="AB18" s="1"/>
      <c r="AC18" s="1"/>
      <c r="AD18" s="136" t="str">
        <f t="shared" si="4"/>
        <v>Completar</v>
      </c>
      <c r="AE18" s="134"/>
      <c r="AF18" s="134"/>
      <c r="AG18" s="134"/>
      <c r="AH18" s="136" t="str">
        <f t="shared" si="5"/>
        <v>Completar</v>
      </c>
      <c r="AI18" s="137" t="str">
        <f t="shared" si="6"/>
        <v>Completar</v>
      </c>
      <c r="AJ18" s="137" t="str">
        <f t="shared" si="7"/>
        <v>Completar</v>
      </c>
      <c r="AK18" s="135"/>
      <c r="AL18" s="136" t="str">
        <f t="shared" si="8"/>
        <v>Completar</v>
      </c>
      <c r="AM18" s="237">
        <f t="shared" si="113"/>
        <v>0</v>
      </c>
      <c r="AN18" s="238">
        <f t="shared" si="114"/>
        <v>0</v>
      </c>
      <c r="AO18" s="239" t="str">
        <f>IFERROR(IF(AN18&gt;20*AA18,'Referencia Parámetros'!$D$20,IF(AN18&gt;10*AA18,'Referencia Parámetros'!$D$21,IF(AN18&gt;5*AA18,'Referencia Parámetros'!$D$22, IF(AN18&gt;1,'Referencia Parámetros'!$D$23,"NO APLICA")))),"")</f>
        <v/>
      </c>
      <c r="AP18" s="240" t="str">
        <f t="shared" si="115"/>
        <v/>
      </c>
      <c r="AQ18" s="241">
        <f t="shared" si="116"/>
        <v>0</v>
      </c>
      <c r="AR18" s="234">
        <f t="shared" si="117"/>
        <v>0</v>
      </c>
      <c r="AS18" s="234">
        <f t="shared" si="118"/>
        <v>0</v>
      </c>
      <c r="AT18" s="234">
        <f t="shared" si="119"/>
        <v>0</v>
      </c>
      <c r="AU18" s="242">
        <f t="shared" si="120"/>
        <v>0</v>
      </c>
      <c r="AW18" s="234">
        <f t="shared" si="213"/>
        <v>6</v>
      </c>
      <c r="AX18" s="235" t="str">
        <f t="shared" si="121"/>
        <v/>
      </c>
      <c r="AY18" s="236" t="str">
        <f>IFERROR(+VLOOKUP(AX18,'Referencia Parámetros'!$A$2:$B$18,2),"")</f>
        <v/>
      </c>
      <c r="AZ18" s="1"/>
      <c r="BA18" s="1"/>
      <c r="BB18" s="136" t="str">
        <f t="shared" si="13"/>
        <v>Completar</v>
      </c>
      <c r="BC18" s="134"/>
      <c r="BD18" s="134"/>
      <c r="BE18" s="134"/>
      <c r="BF18" s="136" t="str">
        <f t="shared" si="14"/>
        <v>Completar</v>
      </c>
      <c r="BG18" s="137" t="str">
        <f t="shared" si="15"/>
        <v>Completar</v>
      </c>
      <c r="BH18" s="137" t="str">
        <f t="shared" si="16"/>
        <v>Completar</v>
      </c>
      <c r="BI18" s="135"/>
      <c r="BJ18" s="136" t="str">
        <f t="shared" si="17"/>
        <v>Completar</v>
      </c>
      <c r="BK18" s="237">
        <f t="shared" si="122"/>
        <v>0</v>
      </c>
      <c r="BL18" s="238">
        <f t="shared" si="123"/>
        <v>0</v>
      </c>
      <c r="BM18" s="239" t="str">
        <f>IFERROR(IF(BL18&gt;20*AY18,'Referencia Parámetros'!$D$20,IF(BL18&gt;10*AY18,'Referencia Parámetros'!$D$21,IF(BL18&gt;5*AY18,'Referencia Parámetros'!$D$22, IF(BL18&gt;1,'Referencia Parámetros'!$D$23,"NO APLICA")))),"")</f>
        <v/>
      </c>
      <c r="BN18" s="240" t="str">
        <f t="shared" si="124"/>
        <v/>
      </c>
      <c r="BO18" s="241">
        <f t="shared" si="125"/>
        <v>0</v>
      </c>
      <c r="BP18" s="234">
        <f t="shared" si="126"/>
        <v>0</v>
      </c>
      <c r="BQ18" s="234">
        <f t="shared" si="127"/>
        <v>0</v>
      </c>
      <c r="BR18" s="234">
        <f t="shared" si="128"/>
        <v>0</v>
      </c>
      <c r="BS18" s="242">
        <f t="shared" si="129"/>
        <v>0</v>
      </c>
      <c r="BU18" s="234">
        <f t="shared" si="214"/>
        <v>6</v>
      </c>
      <c r="BV18" s="235" t="str">
        <f t="shared" si="130"/>
        <v/>
      </c>
      <c r="BW18" s="236" t="str">
        <f>IFERROR(+VLOOKUP(BV18,'Referencia Parámetros'!$A$2:$B$18,2),"")</f>
        <v/>
      </c>
      <c r="BX18" s="1"/>
      <c r="BY18" s="1"/>
      <c r="BZ18" s="136" t="str">
        <f t="shared" si="22"/>
        <v>Completar</v>
      </c>
      <c r="CA18" s="134"/>
      <c r="CB18" s="134"/>
      <c r="CC18" s="134"/>
      <c r="CD18" s="136" t="str">
        <f t="shared" si="23"/>
        <v>Completar</v>
      </c>
      <c r="CE18" s="137" t="str">
        <f t="shared" si="24"/>
        <v>Completar</v>
      </c>
      <c r="CF18" s="137" t="str">
        <f t="shared" si="25"/>
        <v>Completar</v>
      </c>
      <c r="CG18" s="135"/>
      <c r="CH18" s="136" t="str">
        <f t="shared" si="26"/>
        <v>Completar</v>
      </c>
      <c r="CI18" s="237">
        <f t="shared" si="131"/>
        <v>0</v>
      </c>
      <c r="CJ18" s="238">
        <f t="shared" si="132"/>
        <v>0</v>
      </c>
      <c r="CK18" s="239" t="str">
        <f>IFERROR(IF(CJ18&gt;20*BW18,'Referencia Parámetros'!$D$20,IF(CJ18&gt;10*BW18,'Referencia Parámetros'!$D$21,IF(CJ18&gt;5*BW18,'Referencia Parámetros'!$D$22, IF(CJ18&gt;1,'Referencia Parámetros'!$D$23,"NO APLICA")))),"")</f>
        <v/>
      </c>
      <c r="CL18" s="240" t="str">
        <f t="shared" si="133"/>
        <v/>
      </c>
      <c r="CM18" s="241">
        <f t="shared" si="134"/>
        <v>0</v>
      </c>
      <c r="CN18" s="234">
        <f t="shared" si="135"/>
        <v>0</v>
      </c>
      <c r="CO18" s="234">
        <f t="shared" si="136"/>
        <v>0</v>
      </c>
      <c r="CP18" s="234">
        <f t="shared" si="137"/>
        <v>0</v>
      </c>
      <c r="CQ18" s="242">
        <f t="shared" si="138"/>
        <v>0</v>
      </c>
      <c r="CS18" s="234">
        <f t="shared" si="215"/>
        <v>6</v>
      </c>
      <c r="CT18" s="235" t="str">
        <f t="shared" si="139"/>
        <v/>
      </c>
      <c r="CU18" s="236" t="str">
        <f>IFERROR(+VLOOKUP(CT18,'Referencia Parámetros'!$A$2:$B$18,2),"")</f>
        <v/>
      </c>
      <c r="CV18" s="1"/>
      <c r="CW18" s="1"/>
      <c r="CX18" s="136" t="str">
        <f t="shared" si="31"/>
        <v>Completar</v>
      </c>
      <c r="CY18" s="134"/>
      <c r="CZ18" s="134"/>
      <c r="DA18" s="134"/>
      <c r="DB18" s="136" t="str">
        <f t="shared" si="32"/>
        <v>Completar</v>
      </c>
      <c r="DC18" s="137" t="str">
        <f t="shared" si="33"/>
        <v>Completar</v>
      </c>
      <c r="DD18" s="137" t="str">
        <f t="shared" si="34"/>
        <v>Completar</v>
      </c>
      <c r="DE18" s="135"/>
      <c r="DF18" s="136" t="str">
        <f t="shared" si="35"/>
        <v>Completar</v>
      </c>
      <c r="DG18" s="237">
        <f t="shared" si="140"/>
        <v>0</v>
      </c>
      <c r="DH18" s="238">
        <f t="shared" si="141"/>
        <v>0</v>
      </c>
      <c r="DI18" s="239" t="str">
        <f>IFERROR(IF(DH18&gt;20*CU18,'Referencia Parámetros'!$D$20,IF(DH18&gt;10*CU18,'Referencia Parámetros'!$D$21,IF(DH18&gt;5*CU18,'Referencia Parámetros'!$D$22, IF(DH18&gt;1,'Referencia Parámetros'!$D$23,"NO APLICA")))),"")</f>
        <v/>
      </c>
      <c r="DJ18" s="240" t="str">
        <f t="shared" si="142"/>
        <v/>
      </c>
      <c r="DK18" s="241">
        <f t="shared" si="143"/>
        <v>0</v>
      </c>
      <c r="DL18" s="234">
        <f t="shared" si="144"/>
        <v>0</v>
      </c>
      <c r="DM18" s="234">
        <f t="shared" si="145"/>
        <v>0</v>
      </c>
      <c r="DN18" s="234">
        <f t="shared" si="146"/>
        <v>0</v>
      </c>
      <c r="DO18" s="242">
        <f t="shared" si="147"/>
        <v>0</v>
      </c>
      <c r="DQ18" s="234">
        <f t="shared" si="216"/>
        <v>6</v>
      </c>
      <c r="DR18" s="235" t="str">
        <f t="shared" si="148"/>
        <v/>
      </c>
      <c r="DS18" s="236" t="str">
        <f>IFERROR(+VLOOKUP(DR18,'Referencia Parámetros'!$A$2:$B$18,2),"")</f>
        <v/>
      </c>
      <c r="DT18" s="1"/>
      <c r="DU18" s="1"/>
      <c r="DV18" s="136" t="str">
        <f t="shared" si="40"/>
        <v>Completar</v>
      </c>
      <c r="DW18" s="134"/>
      <c r="DX18" s="134"/>
      <c r="DY18" s="134"/>
      <c r="DZ18" s="136" t="str">
        <f t="shared" si="41"/>
        <v>Completar</v>
      </c>
      <c r="EA18" s="137" t="str">
        <f t="shared" si="42"/>
        <v>Completar</v>
      </c>
      <c r="EB18" s="137" t="str">
        <f t="shared" si="43"/>
        <v>Completar</v>
      </c>
      <c r="EC18" s="135"/>
      <c r="ED18" s="136" t="str">
        <f t="shared" si="44"/>
        <v>Completar</v>
      </c>
      <c r="EE18" s="237">
        <f t="shared" si="149"/>
        <v>0</v>
      </c>
      <c r="EF18" s="238">
        <f t="shared" si="150"/>
        <v>0</v>
      </c>
      <c r="EG18" s="239" t="str">
        <f>IFERROR(IF(EF18&gt;20*DS18,'Referencia Parámetros'!$D$20,IF(EF18&gt;10*DS18,'Referencia Parámetros'!$D$21,IF(EF18&gt;5*DS18,'Referencia Parámetros'!$D$22, IF(EF18&gt;1,'Referencia Parámetros'!$D$23,"NO APLICA")))),"")</f>
        <v/>
      </c>
      <c r="EH18" s="240" t="str">
        <f t="shared" si="151"/>
        <v/>
      </c>
      <c r="EI18" s="241">
        <f t="shared" si="152"/>
        <v>0</v>
      </c>
      <c r="EJ18" s="234">
        <f t="shared" si="153"/>
        <v>0</v>
      </c>
      <c r="EK18" s="234">
        <f t="shared" si="154"/>
        <v>0</v>
      </c>
      <c r="EL18" s="234">
        <f t="shared" si="155"/>
        <v>0</v>
      </c>
      <c r="EM18" s="242">
        <f t="shared" si="156"/>
        <v>0</v>
      </c>
      <c r="EO18" s="234">
        <f t="shared" si="217"/>
        <v>6</v>
      </c>
      <c r="EP18" s="235" t="str">
        <f t="shared" si="157"/>
        <v/>
      </c>
      <c r="EQ18" s="236" t="str">
        <f>IFERROR(+VLOOKUP(EP18,'Referencia Parámetros'!$A$2:$B$18,2),"")</f>
        <v/>
      </c>
      <c r="ER18" s="1"/>
      <c r="ES18" s="1"/>
      <c r="ET18" s="136" t="str">
        <f t="shared" si="49"/>
        <v>Completar</v>
      </c>
      <c r="EU18" s="134"/>
      <c r="EV18" s="134"/>
      <c r="EW18" s="134"/>
      <c r="EX18" s="136" t="str">
        <f t="shared" si="50"/>
        <v>Completar</v>
      </c>
      <c r="EY18" s="137" t="str">
        <f t="shared" si="51"/>
        <v>Completar</v>
      </c>
      <c r="EZ18" s="137" t="str">
        <f t="shared" si="52"/>
        <v>Completar</v>
      </c>
      <c r="FA18" s="135"/>
      <c r="FB18" s="136" t="str">
        <f t="shared" si="53"/>
        <v>Completar</v>
      </c>
      <c r="FC18" s="237">
        <f t="shared" si="158"/>
        <v>0</v>
      </c>
      <c r="FD18" s="238">
        <f t="shared" si="159"/>
        <v>0</v>
      </c>
      <c r="FE18" s="239" t="str">
        <f>IFERROR(IF(FD18&gt;20*EQ18,'Referencia Parámetros'!$D$20,IF(FD18&gt;10*EQ18,'Referencia Parámetros'!$D$21,IF(FD18&gt;5*EQ18,'Referencia Parámetros'!$D$22, IF(FD18&gt;1,'Referencia Parámetros'!$D$23,"NO APLICA")))),"")</f>
        <v/>
      </c>
      <c r="FF18" s="240" t="str">
        <f t="shared" si="160"/>
        <v/>
      </c>
      <c r="FG18" s="241">
        <f t="shared" si="161"/>
        <v>0</v>
      </c>
      <c r="FH18" s="234">
        <f t="shared" si="162"/>
        <v>0</v>
      </c>
      <c r="FI18" s="234">
        <f t="shared" si="163"/>
        <v>0</v>
      </c>
      <c r="FJ18" s="234">
        <f t="shared" si="164"/>
        <v>0</v>
      </c>
      <c r="FK18" s="242">
        <f t="shared" si="165"/>
        <v>0</v>
      </c>
      <c r="FM18" s="234">
        <f t="shared" si="218"/>
        <v>6</v>
      </c>
      <c r="FN18" s="235" t="str">
        <f t="shared" si="166"/>
        <v/>
      </c>
      <c r="FO18" s="236" t="str">
        <f>IFERROR(+VLOOKUP(FN18,'Referencia Parámetros'!$A$2:$B$18,2),"")</f>
        <v/>
      </c>
      <c r="FP18" s="1"/>
      <c r="FQ18" s="1"/>
      <c r="FR18" s="136" t="str">
        <f t="shared" si="58"/>
        <v>Completar</v>
      </c>
      <c r="FS18" s="134"/>
      <c r="FT18" s="134"/>
      <c r="FU18" s="134"/>
      <c r="FV18" s="136" t="str">
        <f t="shared" si="59"/>
        <v>Completar</v>
      </c>
      <c r="FW18" s="137" t="str">
        <f t="shared" si="60"/>
        <v>Completar</v>
      </c>
      <c r="FX18" s="137" t="str">
        <f t="shared" si="61"/>
        <v>Completar</v>
      </c>
      <c r="FY18" s="135"/>
      <c r="FZ18" s="136" t="str">
        <f t="shared" si="62"/>
        <v>Completar</v>
      </c>
      <c r="GA18" s="237">
        <f t="shared" si="167"/>
        <v>0</v>
      </c>
      <c r="GB18" s="238">
        <f t="shared" si="168"/>
        <v>0</v>
      </c>
      <c r="GC18" s="239" t="str">
        <f>IFERROR(IF(GB18&gt;20*FO18,'Referencia Parámetros'!$D$20,IF(GB18&gt;10*FO18,'Referencia Parámetros'!$D$21,IF(GB18&gt;5*FO18,'Referencia Parámetros'!$D$22, IF(GB18&gt;1,'Referencia Parámetros'!$D$23,"NO APLICA")))),"")</f>
        <v/>
      </c>
      <c r="GD18" s="240" t="str">
        <f t="shared" si="169"/>
        <v/>
      </c>
      <c r="GE18" s="241">
        <f t="shared" si="170"/>
        <v>0</v>
      </c>
      <c r="GF18" s="234">
        <f t="shared" si="171"/>
        <v>0</v>
      </c>
      <c r="GG18" s="234">
        <f t="shared" si="172"/>
        <v>0</v>
      </c>
      <c r="GH18" s="234">
        <f t="shared" si="173"/>
        <v>0</v>
      </c>
      <c r="GI18" s="242">
        <f t="shared" si="174"/>
        <v>0</v>
      </c>
      <c r="GK18" s="234">
        <f t="shared" si="219"/>
        <v>6</v>
      </c>
      <c r="GL18" s="235" t="str">
        <f t="shared" si="175"/>
        <v/>
      </c>
      <c r="GM18" s="236" t="str">
        <f>IFERROR(+VLOOKUP(GL18,'Referencia Parámetros'!$A$2:$B$18,2),"")</f>
        <v/>
      </c>
      <c r="GN18" s="1"/>
      <c r="GO18" s="1"/>
      <c r="GP18" s="136" t="str">
        <f t="shared" si="67"/>
        <v>Completar</v>
      </c>
      <c r="GQ18" s="134"/>
      <c r="GR18" s="134"/>
      <c r="GS18" s="134"/>
      <c r="GT18" s="136" t="str">
        <f t="shared" si="68"/>
        <v>Completar</v>
      </c>
      <c r="GU18" s="137" t="str">
        <f t="shared" si="69"/>
        <v>Completar</v>
      </c>
      <c r="GV18" s="137" t="str">
        <f t="shared" si="70"/>
        <v>Completar</v>
      </c>
      <c r="GW18" s="135"/>
      <c r="GX18" s="136" t="str">
        <f t="shared" si="71"/>
        <v>Completar</v>
      </c>
      <c r="GY18" s="237">
        <f t="shared" si="176"/>
        <v>0</v>
      </c>
      <c r="GZ18" s="238">
        <f t="shared" si="177"/>
        <v>0</v>
      </c>
      <c r="HA18" s="239" t="str">
        <f>IFERROR(IF(GZ18&gt;20*GM18,'Referencia Parámetros'!$D$20,IF(GZ18&gt;10*GM18,'Referencia Parámetros'!$D$21,IF(GZ18&gt;5*GM18,'Referencia Parámetros'!$D$22, IF(GZ18&gt;1,'Referencia Parámetros'!$D$23,"NO APLICA")))),"")</f>
        <v/>
      </c>
      <c r="HB18" s="240" t="str">
        <f t="shared" si="178"/>
        <v/>
      </c>
      <c r="HC18" s="241">
        <f t="shared" si="179"/>
        <v>0</v>
      </c>
      <c r="HD18" s="234">
        <f t="shared" si="180"/>
        <v>0</v>
      </c>
      <c r="HE18" s="234">
        <f t="shared" si="181"/>
        <v>0</v>
      </c>
      <c r="HF18" s="234">
        <f t="shared" si="182"/>
        <v>0</v>
      </c>
      <c r="HG18" s="242">
        <f t="shared" si="183"/>
        <v>0</v>
      </c>
      <c r="HI18" s="234">
        <f t="shared" si="220"/>
        <v>6</v>
      </c>
      <c r="HJ18" s="235" t="str">
        <f t="shared" si="184"/>
        <v/>
      </c>
      <c r="HK18" s="236" t="str">
        <f>IFERROR(+VLOOKUP(HJ18,'Referencia Parámetros'!$A$2:$B$18,2),"")</f>
        <v/>
      </c>
      <c r="HL18" s="1"/>
      <c r="HM18" s="1"/>
      <c r="HN18" s="136" t="str">
        <f t="shared" si="76"/>
        <v>Completar</v>
      </c>
      <c r="HO18" s="134"/>
      <c r="HP18" s="134"/>
      <c r="HQ18" s="134"/>
      <c r="HR18" s="136" t="str">
        <f t="shared" si="77"/>
        <v>Completar</v>
      </c>
      <c r="HS18" s="137" t="str">
        <f t="shared" si="78"/>
        <v>Completar</v>
      </c>
      <c r="HT18" s="137" t="str">
        <f t="shared" si="79"/>
        <v>Completar</v>
      </c>
      <c r="HU18" s="135"/>
      <c r="HV18" s="136" t="str">
        <f t="shared" si="80"/>
        <v>Completar</v>
      </c>
      <c r="HW18" s="237">
        <f t="shared" si="185"/>
        <v>0</v>
      </c>
      <c r="HX18" s="238">
        <f t="shared" si="186"/>
        <v>0</v>
      </c>
      <c r="HY18" s="239" t="str">
        <f>IFERROR(IF(HX18&gt;20*HK18,'Referencia Parámetros'!$D$20,IF(HX18&gt;10*HK18,'Referencia Parámetros'!$D$21,IF(HX18&gt;5*HK18,'Referencia Parámetros'!$D$22, IF(HX18&gt;1,'Referencia Parámetros'!$D$23,"NO APLICA")))),"")</f>
        <v/>
      </c>
      <c r="HZ18" s="240">
        <f t="shared" si="187"/>
        <v>0</v>
      </c>
      <c r="IA18" s="241">
        <f t="shared" si="188"/>
        <v>0</v>
      </c>
      <c r="IB18" s="234">
        <f t="shared" si="189"/>
        <v>0</v>
      </c>
      <c r="IC18" s="234">
        <f t="shared" si="190"/>
        <v>0</v>
      </c>
      <c r="ID18" s="234">
        <f t="shared" si="191"/>
        <v>0</v>
      </c>
      <c r="IE18" s="242">
        <f t="shared" si="192"/>
        <v>0</v>
      </c>
      <c r="IG18" s="234">
        <f t="shared" si="221"/>
        <v>6</v>
      </c>
      <c r="IH18" s="235" t="str">
        <f t="shared" si="193"/>
        <v/>
      </c>
      <c r="II18" s="236" t="str">
        <f>IFERROR(+VLOOKUP(IH18,'Referencia Parámetros'!$A$2:$B$18,2),"")</f>
        <v/>
      </c>
      <c r="IJ18" s="1"/>
      <c r="IK18" s="1"/>
      <c r="IL18" s="136" t="str">
        <f t="shared" si="85"/>
        <v>Completar</v>
      </c>
      <c r="IM18" s="134"/>
      <c r="IN18" s="134"/>
      <c r="IO18" s="134"/>
      <c r="IP18" s="136" t="str">
        <f t="shared" si="86"/>
        <v>Completar</v>
      </c>
      <c r="IQ18" s="137" t="str">
        <f t="shared" si="87"/>
        <v>Completar</v>
      </c>
      <c r="IR18" s="137" t="str">
        <f t="shared" si="88"/>
        <v>Completar</v>
      </c>
      <c r="IS18" s="135"/>
      <c r="IT18" s="136" t="str">
        <f t="shared" si="89"/>
        <v>Completar</v>
      </c>
      <c r="IU18" s="237">
        <f t="shared" si="194"/>
        <v>0</v>
      </c>
      <c r="IV18" s="238">
        <f t="shared" si="195"/>
        <v>0</v>
      </c>
      <c r="IW18" s="239" t="str">
        <f>IFERROR(IF(IV18&gt;20*II18,'Referencia Parámetros'!$D$20,IF(IV18&gt;10*II18,'Referencia Parámetros'!$D$21,IF(IV18&gt;5*II18,'Referencia Parámetros'!$D$22, IF(IV18&gt;1,'Referencia Parámetros'!$D$23,"NO APLICA")))),"")</f>
        <v/>
      </c>
      <c r="IX18" s="240" t="str">
        <f t="shared" si="196"/>
        <v/>
      </c>
      <c r="IY18" s="241">
        <f t="shared" si="197"/>
        <v>0</v>
      </c>
      <c r="IZ18" s="234">
        <f t="shared" si="198"/>
        <v>0</v>
      </c>
      <c r="JA18" s="234">
        <f t="shared" si="199"/>
        <v>0</v>
      </c>
      <c r="JB18" s="234">
        <f t="shared" si="200"/>
        <v>0</v>
      </c>
      <c r="JC18" s="242">
        <f t="shared" si="201"/>
        <v>0</v>
      </c>
      <c r="JD18" s="198"/>
      <c r="JE18" s="234">
        <f t="shared" si="222"/>
        <v>6</v>
      </c>
      <c r="JF18" s="235" t="str">
        <f t="shared" si="202"/>
        <v/>
      </c>
      <c r="JG18" s="236" t="str">
        <f>IFERROR(+VLOOKUP(JF18,'Referencia Parámetros'!$A$2:$B$18,2),"")</f>
        <v/>
      </c>
      <c r="JH18" s="1"/>
      <c r="JI18" s="1"/>
      <c r="JJ18" s="136" t="str">
        <f t="shared" si="94"/>
        <v>Completar</v>
      </c>
      <c r="JK18" s="134"/>
      <c r="JL18" s="134"/>
      <c r="JM18" s="134"/>
      <c r="JN18" s="136" t="str">
        <f t="shared" si="95"/>
        <v>Completar</v>
      </c>
      <c r="JO18" s="137" t="str">
        <f t="shared" si="96"/>
        <v>Completar</v>
      </c>
      <c r="JP18" s="137" t="str">
        <f t="shared" si="97"/>
        <v>Completar</v>
      </c>
      <c r="JQ18" s="135"/>
      <c r="JR18" s="136" t="str">
        <f t="shared" si="98"/>
        <v>Completar</v>
      </c>
      <c r="JS18" s="237">
        <f t="shared" si="203"/>
        <v>0</v>
      </c>
      <c r="JT18" s="238">
        <f t="shared" si="204"/>
        <v>0</v>
      </c>
      <c r="JU18" s="239" t="str">
        <f>IFERROR(IF(JT18&gt;20*JG18,'Referencia Parámetros'!$D$20,IF(JT18&gt;10*JG18,'Referencia Parámetros'!$D$21,IF(JT18&gt;5*JG18,'Referencia Parámetros'!$D$22, IF(JT18&gt;1,'Referencia Parámetros'!$D$23,"NO APLICA")))),"")</f>
        <v/>
      </c>
      <c r="JV18" s="240" t="str">
        <f t="shared" si="205"/>
        <v/>
      </c>
      <c r="JW18" s="241">
        <f t="shared" si="206"/>
        <v>0</v>
      </c>
      <c r="JX18" s="234">
        <f t="shared" si="207"/>
        <v>0</v>
      </c>
      <c r="JY18" s="234">
        <f t="shared" si="208"/>
        <v>0</v>
      </c>
      <c r="JZ18" s="234">
        <f t="shared" si="209"/>
        <v>0</v>
      </c>
      <c r="KA18" s="242">
        <f t="shared" si="210"/>
        <v>0</v>
      </c>
    </row>
    <row r="19" spans="1:287" x14ac:dyDescent="0.25">
      <c r="A19" s="234">
        <f t="shared" si="211"/>
        <v>7</v>
      </c>
      <c r="B19" s="235" t="str">
        <f t="shared" si="103"/>
        <v/>
      </c>
      <c r="C19" s="236" t="str">
        <f>IFERROR(+VLOOKUP(B19,'Referencia Parámetros'!$A$2:$B$18,2),"")</f>
        <v/>
      </c>
      <c r="D19" s="1"/>
      <c r="E19" s="1"/>
      <c r="F19" s="136" t="str">
        <f>IFERROR(+VLOOKUP(D19,'Año 3'!JH$13:JJ$112,3,FALSE),"Completar")</f>
        <v>Completar</v>
      </c>
      <c r="G19" s="134"/>
      <c r="H19" s="134"/>
      <c r="I19" s="134"/>
      <c r="J19" s="136" t="str">
        <f>+IFERROR(VLOOKUP(D19,'Año 3'!JH$13:JR$112,7,0),"Completar")</f>
        <v>Completar</v>
      </c>
      <c r="K19" s="137" t="str">
        <f>IFERROR(VLOOKUP(D19,'Año 3'!JH$13:JR$112,8,FALSE),"Completar")</f>
        <v>Completar</v>
      </c>
      <c r="L19" s="137" t="str">
        <f>IFERROR(VLOOKUP(D19,'Año 3'!JH$13:JR$112,9,FALSE),"Completar")</f>
        <v>Completar</v>
      </c>
      <c r="M19" s="135"/>
      <c r="N19" s="136" t="str">
        <f>IFERROR(VLOOKUP(D19,'Año 3'!JH$13:JR$112,11,FALSE),"Completar")</f>
        <v>Completar</v>
      </c>
      <c r="O19" s="237">
        <f t="shared" si="104"/>
        <v>0</v>
      </c>
      <c r="P19" s="238">
        <f t="shared" si="105"/>
        <v>0</v>
      </c>
      <c r="Q19" s="239" t="str">
        <f>IFERROR(IF(P19&gt;20*C19,'Referencia Parámetros'!$D$20,IF(P19&gt;10*C19,'Referencia Parámetros'!$D$21,IF(P19&gt;5*C19,'Referencia Parámetros'!$D$22, IF(P19&gt;1,'Referencia Parámetros'!$D$23,"NO APLICA")))),"")</f>
        <v/>
      </c>
      <c r="R19" s="240" t="str">
        <f t="shared" si="106"/>
        <v/>
      </c>
      <c r="S19" s="241">
        <f t="shared" si="107"/>
        <v>0</v>
      </c>
      <c r="T19" s="234">
        <f t="shared" si="108"/>
        <v>0</v>
      </c>
      <c r="U19" s="234">
        <f t="shared" si="109"/>
        <v>0</v>
      </c>
      <c r="V19" s="234">
        <f t="shared" si="110"/>
        <v>0</v>
      </c>
      <c r="W19" s="242">
        <f t="shared" si="111"/>
        <v>0</v>
      </c>
      <c r="Y19" s="234">
        <f t="shared" si="212"/>
        <v>7</v>
      </c>
      <c r="Z19" s="235" t="str">
        <f t="shared" si="112"/>
        <v/>
      </c>
      <c r="AA19" s="236" t="str">
        <f>IFERROR(+VLOOKUP(Z19,'Referencia Parámetros'!$A$2:$B$18,2),"")</f>
        <v/>
      </c>
      <c r="AB19" s="1"/>
      <c r="AC19" s="1"/>
      <c r="AD19" s="136" t="str">
        <f t="shared" si="4"/>
        <v>Completar</v>
      </c>
      <c r="AE19" s="134"/>
      <c r="AF19" s="134"/>
      <c r="AG19" s="134"/>
      <c r="AH19" s="136" t="str">
        <f t="shared" si="5"/>
        <v>Completar</v>
      </c>
      <c r="AI19" s="137" t="str">
        <f t="shared" si="6"/>
        <v>Completar</v>
      </c>
      <c r="AJ19" s="137" t="str">
        <f t="shared" si="7"/>
        <v>Completar</v>
      </c>
      <c r="AK19" s="135"/>
      <c r="AL19" s="136" t="str">
        <f t="shared" si="8"/>
        <v>Completar</v>
      </c>
      <c r="AM19" s="237">
        <f t="shared" si="113"/>
        <v>0</v>
      </c>
      <c r="AN19" s="238">
        <f t="shared" si="114"/>
        <v>0</v>
      </c>
      <c r="AO19" s="239" t="str">
        <f>IFERROR(IF(AN19&gt;20*AA19,'Referencia Parámetros'!$D$20,IF(AN19&gt;10*AA19,'Referencia Parámetros'!$D$21,IF(AN19&gt;5*AA19,'Referencia Parámetros'!$D$22, IF(AN19&gt;1,'Referencia Parámetros'!$D$23,"NO APLICA")))),"")</f>
        <v/>
      </c>
      <c r="AP19" s="240" t="str">
        <f t="shared" si="115"/>
        <v/>
      </c>
      <c r="AQ19" s="241">
        <f t="shared" si="116"/>
        <v>0</v>
      </c>
      <c r="AR19" s="234">
        <f t="shared" si="117"/>
        <v>0</v>
      </c>
      <c r="AS19" s="234">
        <f t="shared" si="118"/>
        <v>0</v>
      </c>
      <c r="AT19" s="234">
        <f t="shared" si="119"/>
        <v>0</v>
      </c>
      <c r="AU19" s="242">
        <f t="shared" si="120"/>
        <v>0</v>
      </c>
      <c r="AW19" s="234">
        <f t="shared" si="213"/>
        <v>7</v>
      </c>
      <c r="AX19" s="235" t="str">
        <f t="shared" si="121"/>
        <v/>
      </c>
      <c r="AY19" s="236" t="str">
        <f>IFERROR(+VLOOKUP(AX19,'Referencia Parámetros'!$A$2:$B$18,2),"")</f>
        <v/>
      </c>
      <c r="AZ19" s="1"/>
      <c r="BA19" s="1"/>
      <c r="BB19" s="136" t="str">
        <f t="shared" si="13"/>
        <v>Completar</v>
      </c>
      <c r="BC19" s="134"/>
      <c r="BD19" s="134"/>
      <c r="BE19" s="134"/>
      <c r="BF19" s="136" t="str">
        <f t="shared" si="14"/>
        <v>Completar</v>
      </c>
      <c r="BG19" s="137" t="str">
        <f t="shared" si="15"/>
        <v>Completar</v>
      </c>
      <c r="BH19" s="137" t="str">
        <f t="shared" si="16"/>
        <v>Completar</v>
      </c>
      <c r="BI19" s="135"/>
      <c r="BJ19" s="136" t="str">
        <f t="shared" si="17"/>
        <v>Completar</v>
      </c>
      <c r="BK19" s="237">
        <f t="shared" si="122"/>
        <v>0</v>
      </c>
      <c r="BL19" s="238">
        <f t="shared" si="123"/>
        <v>0</v>
      </c>
      <c r="BM19" s="239" t="str">
        <f>IFERROR(IF(BL19&gt;20*AY19,'Referencia Parámetros'!$D$20,IF(BL19&gt;10*AY19,'Referencia Parámetros'!$D$21,IF(BL19&gt;5*AY19,'Referencia Parámetros'!$D$22, IF(BL19&gt;1,'Referencia Parámetros'!$D$23,"NO APLICA")))),"")</f>
        <v/>
      </c>
      <c r="BN19" s="240" t="str">
        <f t="shared" si="124"/>
        <v/>
      </c>
      <c r="BO19" s="241">
        <f t="shared" si="125"/>
        <v>0</v>
      </c>
      <c r="BP19" s="234">
        <f t="shared" si="126"/>
        <v>0</v>
      </c>
      <c r="BQ19" s="234">
        <f t="shared" si="127"/>
        <v>0</v>
      </c>
      <c r="BR19" s="234">
        <f t="shared" si="128"/>
        <v>0</v>
      </c>
      <c r="BS19" s="242">
        <f t="shared" si="129"/>
        <v>0</v>
      </c>
      <c r="BU19" s="234">
        <f t="shared" si="214"/>
        <v>7</v>
      </c>
      <c r="BV19" s="235" t="str">
        <f t="shared" si="130"/>
        <v/>
      </c>
      <c r="BW19" s="236" t="str">
        <f>IFERROR(+VLOOKUP(BV19,'Referencia Parámetros'!$A$2:$B$18,2),"")</f>
        <v/>
      </c>
      <c r="BX19" s="1"/>
      <c r="BY19" s="1"/>
      <c r="BZ19" s="136" t="str">
        <f t="shared" si="22"/>
        <v>Completar</v>
      </c>
      <c r="CA19" s="134"/>
      <c r="CB19" s="134"/>
      <c r="CC19" s="134"/>
      <c r="CD19" s="136" t="str">
        <f t="shared" si="23"/>
        <v>Completar</v>
      </c>
      <c r="CE19" s="137" t="str">
        <f t="shared" si="24"/>
        <v>Completar</v>
      </c>
      <c r="CF19" s="137" t="str">
        <f t="shared" si="25"/>
        <v>Completar</v>
      </c>
      <c r="CG19" s="135"/>
      <c r="CH19" s="136" t="str">
        <f t="shared" si="26"/>
        <v>Completar</v>
      </c>
      <c r="CI19" s="237">
        <f t="shared" si="131"/>
        <v>0</v>
      </c>
      <c r="CJ19" s="238">
        <f t="shared" si="132"/>
        <v>0</v>
      </c>
      <c r="CK19" s="239" t="str">
        <f>IFERROR(IF(CJ19&gt;20*BW19,'Referencia Parámetros'!$D$20,IF(CJ19&gt;10*BW19,'Referencia Parámetros'!$D$21,IF(CJ19&gt;5*BW19,'Referencia Parámetros'!$D$22, IF(CJ19&gt;1,'Referencia Parámetros'!$D$23,"NO APLICA")))),"")</f>
        <v/>
      </c>
      <c r="CL19" s="240" t="str">
        <f t="shared" si="133"/>
        <v/>
      </c>
      <c r="CM19" s="241">
        <f t="shared" si="134"/>
        <v>0</v>
      </c>
      <c r="CN19" s="234">
        <f t="shared" si="135"/>
        <v>0</v>
      </c>
      <c r="CO19" s="234">
        <f t="shared" si="136"/>
        <v>0</v>
      </c>
      <c r="CP19" s="234">
        <f t="shared" si="137"/>
        <v>0</v>
      </c>
      <c r="CQ19" s="242">
        <f t="shared" si="138"/>
        <v>0</v>
      </c>
      <c r="CS19" s="234">
        <f t="shared" si="215"/>
        <v>7</v>
      </c>
      <c r="CT19" s="235" t="str">
        <f t="shared" si="139"/>
        <v/>
      </c>
      <c r="CU19" s="236" t="str">
        <f>IFERROR(+VLOOKUP(CT19,'Referencia Parámetros'!$A$2:$B$18,2),"")</f>
        <v/>
      </c>
      <c r="CV19" s="1"/>
      <c r="CW19" s="1"/>
      <c r="CX19" s="136" t="str">
        <f t="shared" si="31"/>
        <v>Completar</v>
      </c>
      <c r="CY19" s="134"/>
      <c r="CZ19" s="134"/>
      <c r="DA19" s="134"/>
      <c r="DB19" s="136" t="str">
        <f t="shared" si="32"/>
        <v>Completar</v>
      </c>
      <c r="DC19" s="137" t="str">
        <f t="shared" si="33"/>
        <v>Completar</v>
      </c>
      <c r="DD19" s="137" t="str">
        <f t="shared" si="34"/>
        <v>Completar</v>
      </c>
      <c r="DE19" s="135"/>
      <c r="DF19" s="136" t="str">
        <f t="shared" si="35"/>
        <v>Completar</v>
      </c>
      <c r="DG19" s="237">
        <f t="shared" si="140"/>
        <v>0</v>
      </c>
      <c r="DH19" s="238">
        <f t="shared" si="141"/>
        <v>0</v>
      </c>
      <c r="DI19" s="239" t="str">
        <f>IFERROR(IF(DH19&gt;20*CU19,'Referencia Parámetros'!$D$20,IF(DH19&gt;10*CU19,'Referencia Parámetros'!$D$21,IF(DH19&gt;5*CU19,'Referencia Parámetros'!$D$22, IF(DH19&gt;1,'Referencia Parámetros'!$D$23,"NO APLICA")))),"")</f>
        <v/>
      </c>
      <c r="DJ19" s="240" t="str">
        <f t="shared" si="142"/>
        <v/>
      </c>
      <c r="DK19" s="241">
        <f t="shared" si="143"/>
        <v>0</v>
      </c>
      <c r="DL19" s="234">
        <f t="shared" si="144"/>
        <v>0</v>
      </c>
      <c r="DM19" s="234">
        <f t="shared" si="145"/>
        <v>0</v>
      </c>
      <c r="DN19" s="234">
        <f t="shared" si="146"/>
        <v>0</v>
      </c>
      <c r="DO19" s="242">
        <f t="shared" si="147"/>
        <v>0</v>
      </c>
      <c r="DQ19" s="234">
        <f t="shared" si="216"/>
        <v>7</v>
      </c>
      <c r="DR19" s="235" t="str">
        <f t="shared" si="148"/>
        <v/>
      </c>
      <c r="DS19" s="236" t="str">
        <f>IFERROR(+VLOOKUP(DR19,'Referencia Parámetros'!$A$2:$B$18,2),"")</f>
        <v/>
      </c>
      <c r="DT19" s="1"/>
      <c r="DU19" s="1"/>
      <c r="DV19" s="136" t="str">
        <f t="shared" si="40"/>
        <v>Completar</v>
      </c>
      <c r="DW19" s="134"/>
      <c r="DX19" s="134"/>
      <c r="DY19" s="134"/>
      <c r="DZ19" s="136" t="str">
        <f t="shared" si="41"/>
        <v>Completar</v>
      </c>
      <c r="EA19" s="137" t="str">
        <f t="shared" si="42"/>
        <v>Completar</v>
      </c>
      <c r="EB19" s="137" t="str">
        <f t="shared" si="43"/>
        <v>Completar</v>
      </c>
      <c r="EC19" s="135"/>
      <c r="ED19" s="136" t="str">
        <f t="shared" si="44"/>
        <v>Completar</v>
      </c>
      <c r="EE19" s="237">
        <f t="shared" si="149"/>
        <v>0</v>
      </c>
      <c r="EF19" s="238">
        <f t="shared" si="150"/>
        <v>0</v>
      </c>
      <c r="EG19" s="239" t="str">
        <f>IFERROR(IF(EF19&gt;20*DS19,'Referencia Parámetros'!$D$20,IF(EF19&gt;10*DS19,'Referencia Parámetros'!$D$21,IF(EF19&gt;5*DS19,'Referencia Parámetros'!$D$22, IF(EF19&gt;1,'Referencia Parámetros'!$D$23,"NO APLICA")))),"")</f>
        <v/>
      </c>
      <c r="EH19" s="240" t="str">
        <f t="shared" si="151"/>
        <v/>
      </c>
      <c r="EI19" s="241">
        <f t="shared" si="152"/>
        <v>0</v>
      </c>
      <c r="EJ19" s="234">
        <f t="shared" si="153"/>
        <v>0</v>
      </c>
      <c r="EK19" s="234">
        <f t="shared" si="154"/>
        <v>0</v>
      </c>
      <c r="EL19" s="234">
        <f t="shared" si="155"/>
        <v>0</v>
      </c>
      <c r="EM19" s="242">
        <f t="shared" si="156"/>
        <v>0</v>
      </c>
      <c r="EO19" s="234">
        <f t="shared" si="217"/>
        <v>7</v>
      </c>
      <c r="EP19" s="235" t="str">
        <f t="shared" si="157"/>
        <v/>
      </c>
      <c r="EQ19" s="236" t="str">
        <f>IFERROR(+VLOOKUP(EP19,'Referencia Parámetros'!$A$2:$B$18,2),"")</f>
        <v/>
      </c>
      <c r="ER19" s="1"/>
      <c r="ES19" s="1"/>
      <c r="ET19" s="136" t="str">
        <f t="shared" si="49"/>
        <v>Completar</v>
      </c>
      <c r="EU19" s="134"/>
      <c r="EV19" s="134"/>
      <c r="EW19" s="134"/>
      <c r="EX19" s="136" t="str">
        <f t="shared" si="50"/>
        <v>Completar</v>
      </c>
      <c r="EY19" s="137" t="str">
        <f t="shared" si="51"/>
        <v>Completar</v>
      </c>
      <c r="EZ19" s="137" t="str">
        <f t="shared" si="52"/>
        <v>Completar</v>
      </c>
      <c r="FA19" s="135"/>
      <c r="FB19" s="136" t="str">
        <f t="shared" si="53"/>
        <v>Completar</v>
      </c>
      <c r="FC19" s="237">
        <f t="shared" si="158"/>
        <v>0</v>
      </c>
      <c r="FD19" s="238">
        <f t="shared" si="159"/>
        <v>0</v>
      </c>
      <c r="FE19" s="239" t="str">
        <f>IFERROR(IF(FD19&gt;20*EQ19,'Referencia Parámetros'!$D$20,IF(FD19&gt;10*EQ19,'Referencia Parámetros'!$D$21,IF(FD19&gt;5*EQ19,'Referencia Parámetros'!$D$22, IF(FD19&gt;1,'Referencia Parámetros'!$D$23,"NO APLICA")))),"")</f>
        <v/>
      </c>
      <c r="FF19" s="240" t="str">
        <f t="shared" si="160"/>
        <v/>
      </c>
      <c r="FG19" s="241">
        <f t="shared" si="161"/>
        <v>0</v>
      </c>
      <c r="FH19" s="234">
        <f t="shared" si="162"/>
        <v>0</v>
      </c>
      <c r="FI19" s="234">
        <f t="shared" si="163"/>
        <v>0</v>
      </c>
      <c r="FJ19" s="234">
        <f t="shared" si="164"/>
        <v>0</v>
      </c>
      <c r="FK19" s="242">
        <f t="shared" si="165"/>
        <v>0</v>
      </c>
      <c r="FM19" s="234">
        <f t="shared" si="218"/>
        <v>7</v>
      </c>
      <c r="FN19" s="235" t="str">
        <f t="shared" si="166"/>
        <v/>
      </c>
      <c r="FO19" s="236" t="str">
        <f>IFERROR(+VLOOKUP(FN19,'Referencia Parámetros'!$A$2:$B$18,2),"")</f>
        <v/>
      </c>
      <c r="FP19" s="1"/>
      <c r="FQ19" s="1"/>
      <c r="FR19" s="136" t="str">
        <f t="shared" si="58"/>
        <v>Completar</v>
      </c>
      <c r="FS19" s="134"/>
      <c r="FT19" s="134"/>
      <c r="FU19" s="134"/>
      <c r="FV19" s="136" t="str">
        <f t="shared" si="59"/>
        <v>Completar</v>
      </c>
      <c r="FW19" s="137" t="str">
        <f t="shared" si="60"/>
        <v>Completar</v>
      </c>
      <c r="FX19" s="137" t="str">
        <f t="shared" si="61"/>
        <v>Completar</v>
      </c>
      <c r="FY19" s="135"/>
      <c r="FZ19" s="136" t="str">
        <f t="shared" si="62"/>
        <v>Completar</v>
      </c>
      <c r="GA19" s="237">
        <f t="shared" si="167"/>
        <v>0</v>
      </c>
      <c r="GB19" s="238">
        <f t="shared" si="168"/>
        <v>0</v>
      </c>
      <c r="GC19" s="239" t="str">
        <f>IFERROR(IF(GB19&gt;20*FO19,'Referencia Parámetros'!$D$20,IF(GB19&gt;10*FO19,'Referencia Parámetros'!$D$21,IF(GB19&gt;5*FO19,'Referencia Parámetros'!$D$22, IF(GB19&gt;1,'Referencia Parámetros'!$D$23,"NO APLICA")))),"")</f>
        <v/>
      </c>
      <c r="GD19" s="240" t="str">
        <f t="shared" si="169"/>
        <v/>
      </c>
      <c r="GE19" s="241">
        <f t="shared" si="170"/>
        <v>0</v>
      </c>
      <c r="GF19" s="234">
        <f t="shared" si="171"/>
        <v>0</v>
      </c>
      <c r="GG19" s="234">
        <f t="shared" si="172"/>
        <v>0</v>
      </c>
      <c r="GH19" s="234">
        <f t="shared" si="173"/>
        <v>0</v>
      </c>
      <c r="GI19" s="242">
        <f t="shared" si="174"/>
        <v>0</v>
      </c>
      <c r="GK19" s="234">
        <f t="shared" si="219"/>
        <v>7</v>
      </c>
      <c r="GL19" s="235" t="str">
        <f t="shared" si="175"/>
        <v/>
      </c>
      <c r="GM19" s="236" t="str">
        <f>IFERROR(+VLOOKUP(GL19,'Referencia Parámetros'!$A$2:$B$18,2),"")</f>
        <v/>
      </c>
      <c r="GN19" s="1"/>
      <c r="GO19" s="1"/>
      <c r="GP19" s="136" t="str">
        <f t="shared" si="67"/>
        <v>Completar</v>
      </c>
      <c r="GQ19" s="134"/>
      <c r="GR19" s="134"/>
      <c r="GS19" s="134"/>
      <c r="GT19" s="136" t="str">
        <f t="shared" si="68"/>
        <v>Completar</v>
      </c>
      <c r="GU19" s="137" t="str">
        <f t="shared" si="69"/>
        <v>Completar</v>
      </c>
      <c r="GV19" s="137" t="str">
        <f t="shared" si="70"/>
        <v>Completar</v>
      </c>
      <c r="GW19" s="135"/>
      <c r="GX19" s="136" t="str">
        <f t="shared" si="71"/>
        <v>Completar</v>
      </c>
      <c r="GY19" s="237">
        <f t="shared" si="176"/>
        <v>0</v>
      </c>
      <c r="GZ19" s="238">
        <f t="shared" si="177"/>
        <v>0</v>
      </c>
      <c r="HA19" s="239" t="str">
        <f>IFERROR(IF(GZ19&gt;20*GM19,'Referencia Parámetros'!$D$20,IF(GZ19&gt;10*GM19,'Referencia Parámetros'!$D$21,IF(GZ19&gt;5*GM19,'Referencia Parámetros'!$D$22, IF(GZ19&gt;1,'Referencia Parámetros'!$D$23,"NO APLICA")))),"")</f>
        <v/>
      </c>
      <c r="HB19" s="240" t="str">
        <f t="shared" si="178"/>
        <v/>
      </c>
      <c r="HC19" s="241">
        <f t="shared" si="179"/>
        <v>0</v>
      </c>
      <c r="HD19" s="234">
        <f t="shared" si="180"/>
        <v>0</v>
      </c>
      <c r="HE19" s="234">
        <f t="shared" si="181"/>
        <v>0</v>
      </c>
      <c r="HF19" s="234">
        <f t="shared" si="182"/>
        <v>0</v>
      </c>
      <c r="HG19" s="242">
        <f t="shared" si="183"/>
        <v>0</v>
      </c>
      <c r="HI19" s="234">
        <f t="shared" si="220"/>
        <v>7</v>
      </c>
      <c r="HJ19" s="235" t="str">
        <f t="shared" si="184"/>
        <v/>
      </c>
      <c r="HK19" s="236" t="str">
        <f>IFERROR(+VLOOKUP(HJ19,'Referencia Parámetros'!$A$2:$B$18,2),"")</f>
        <v/>
      </c>
      <c r="HL19" s="1"/>
      <c r="HM19" s="1"/>
      <c r="HN19" s="136" t="str">
        <f t="shared" si="76"/>
        <v>Completar</v>
      </c>
      <c r="HO19" s="134"/>
      <c r="HP19" s="134"/>
      <c r="HQ19" s="134"/>
      <c r="HR19" s="136" t="str">
        <f t="shared" si="77"/>
        <v>Completar</v>
      </c>
      <c r="HS19" s="137" t="str">
        <f t="shared" si="78"/>
        <v>Completar</v>
      </c>
      <c r="HT19" s="137" t="str">
        <f t="shared" si="79"/>
        <v>Completar</v>
      </c>
      <c r="HU19" s="135"/>
      <c r="HV19" s="136" t="str">
        <f t="shared" si="80"/>
        <v>Completar</v>
      </c>
      <c r="HW19" s="237">
        <f t="shared" si="185"/>
        <v>0</v>
      </c>
      <c r="HX19" s="238">
        <f t="shared" si="186"/>
        <v>0</v>
      </c>
      <c r="HY19" s="239" t="str">
        <f>IFERROR(IF(HX19&gt;20*HK19,'Referencia Parámetros'!$D$20,IF(HX19&gt;10*HK19,'Referencia Parámetros'!$D$21,IF(HX19&gt;5*HK19,'Referencia Parámetros'!$D$22, IF(HX19&gt;1,'Referencia Parámetros'!$D$23,"NO APLICA")))),"")</f>
        <v/>
      </c>
      <c r="HZ19" s="240">
        <f t="shared" si="187"/>
        <v>0</v>
      </c>
      <c r="IA19" s="241">
        <f t="shared" si="188"/>
        <v>0</v>
      </c>
      <c r="IB19" s="234">
        <f t="shared" si="189"/>
        <v>0</v>
      </c>
      <c r="IC19" s="234">
        <f t="shared" si="190"/>
        <v>0</v>
      </c>
      <c r="ID19" s="234">
        <f t="shared" si="191"/>
        <v>0</v>
      </c>
      <c r="IE19" s="242">
        <f t="shared" si="192"/>
        <v>0</v>
      </c>
      <c r="IG19" s="234">
        <f t="shared" si="221"/>
        <v>7</v>
      </c>
      <c r="IH19" s="235" t="str">
        <f t="shared" si="193"/>
        <v/>
      </c>
      <c r="II19" s="236" t="str">
        <f>IFERROR(+VLOOKUP(IH19,'Referencia Parámetros'!$A$2:$B$18,2),"")</f>
        <v/>
      </c>
      <c r="IJ19" s="1"/>
      <c r="IK19" s="1"/>
      <c r="IL19" s="136" t="str">
        <f t="shared" si="85"/>
        <v>Completar</v>
      </c>
      <c r="IM19" s="134"/>
      <c r="IN19" s="134"/>
      <c r="IO19" s="134"/>
      <c r="IP19" s="136" t="str">
        <f t="shared" si="86"/>
        <v>Completar</v>
      </c>
      <c r="IQ19" s="137" t="str">
        <f t="shared" si="87"/>
        <v>Completar</v>
      </c>
      <c r="IR19" s="137" t="str">
        <f t="shared" si="88"/>
        <v>Completar</v>
      </c>
      <c r="IS19" s="135"/>
      <c r="IT19" s="136" t="str">
        <f t="shared" si="89"/>
        <v>Completar</v>
      </c>
      <c r="IU19" s="237">
        <f t="shared" si="194"/>
        <v>0</v>
      </c>
      <c r="IV19" s="238">
        <f t="shared" si="195"/>
        <v>0</v>
      </c>
      <c r="IW19" s="239" t="str">
        <f>IFERROR(IF(IV19&gt;20*II19,'Referencia Parámetros'!$D$20,IF(IV19&gt;10*II19,'Referencia Parámetros'!$D$21,IF(IV19&gt;5*II19,'Referencia Parámetros'!$D$22, IF(IV19&gt;1,'Referencia Parámetros'!$D$23,"NO APLICA")))),"")</f>
        <v/>
      </c>
      <c r="IX19" s="240" t="str">
        <f t="shared" si="196"/>
        <v/>
      </c>
      <c r="IY19" s="241">
        <f t="shared" si="197"/>
        <v>0</v>
      </c>
      <c r="IZ19" s="234">
        <f t="shared" si="198"/>
        <v>0</v>
      </c>
      <c r="JA19" s="234">
        <f t="shared" si="199"/>
        <v>0</v>
      </c>
      <c r="JB19" s="234">
        <f t="shared" si="200"/>
        <v>0</v>
      </c>
      <c r="JC19" s="242">
        <f t="shared" si="201"/>
        <v>0</v>
      </c>
      <c r="JD19" s="198"/>
      <c r="JE19" s="234">
        <f t="shared" si="222"/>
        <v>7</v>
      </c>
      <c r="JF19" s="235" t="str">
        <f t="shared" si="202"/>
        <v/>
      </c>
      <c r="JG19" s="236" t="str">
        <f>IFERROR(+VLOOKUP(JF19,'Referencia Parámetros'!$A$2:$B$18,2),"")</f>
        <v/>
      </c>
      <c r="JH19" s="1"/>
      <c r="JI19" s="1"/>
      <c r="JJ19" s="136" t="str">
        <f t="shared" si="94"/>
        <v>Completar</v>
      </c>
      <c r="JK19" s="134"/>
      <c r="JL19" s="134"/>
      <c r="JM19" s="134"/>
      <c r="JN19" s="136" t="str">
        <f t="shared" si="95"/>
        <v>Completar</v>
      </c>
      <c r="JO19" s="137" t="str">
        <f t="shared" si="96"/>
        <v>Completar</v>
      </c>
      <c r="JP19" s="137" t="str">
        <f t="shared" si="97"/>
        <v>Completar</v>
      </c>
      <c r="JQ19" s="135"/>
      <c r="JR19" s="136" t="str">
        <f t="shared" si="98"/>
        <v>Completar</v>
      </c>
      <c r="JS19" s="237">
        <f t="shared" si="203"/>
        <v>0</v>
      </c>
      <c r="JT19" s="238">
        <f t="shared" si="204"/>
        <v>0</v>
      </c>
      <c r="JU19" s="239" t="str">
        <f>IFERROR(IF(JT19&gt;20*JG19,'Referencia Parámetros'!$D$20,IF(JT19&gt;10*JG19,'Referencia Parámetros'!$D$21,IF(JT19&gt;5*JG19,'Referencia Parámetros'!$D$22, IF(JT19&gt;1,'Referencia Parámetros'!$D$23,"NO APLICA")))),"")</f>
        <v/>
      </c>
      <c r="JV19" s="240" t="str">
        <f t="shared" si="205"/>
        <v/>
      </c>
      <c r="JW19" s="241">
        <f t="shared" si="206"/>
        <v>0</v>
      </c>
      <c r="JX19" s="234">
        <f t="shared" si="207"/>
        <v>0</v>
      </c>
      <c r="JY19" s="234">
        <f t="shared" si="208"/>
        <v>0</v>
      </c>
      <c r="JZ19" s="234">
        <f t="shared" si="209"/>
        <v>0</v>
      </c>
      <c r="KA19" s="242">
        <f t="shared" si="210"/>
        <v>0</v>
      </c>
    </row>
    <row r="20" spans="1:287" x14ac:dyDescent="0.25">
      <c r="A20" s="234">
        <f t="shared" si="211"/>
        <v>8</v>
      </c>
      <c r="B20" s="235" t="str">
        <f t="shared" si="103"/>
        <v/>
      </c>
      <c r="C20" s="236" t="str">
        <f>IFERROR(+VLOOKUP(B20,'Referencia Parámetros'!$A$2:$B$18,2),"")</f>
        <v/>
      </c>
      <c r="D20" s="1"/>
      <c r="E20" s="1"/>
      <c r="F20" s="136" t="str">
        <f>IFERROR(+VLOOKUP(D20,'Año 3'!JH$13:JJ$112,3,FALSE),"Completar")</f>
        <v>Completar</v>
      </c>
      <c r="G20" s="134"/>
      <c r="H20" s="134"/>
      <c r="I20" s="134"/>
      <c r="J20" s="136" t="str">
        <f>+IFERROR(VLOOKUP(D20,'Año 3'!JH$13:JR$112,7,0),"Completar")</f>
        <v>Completar</v>
      </c>
      <c r="K20" s="137" t="str">
        <f>IFERROR(VLOOKUP(D20,'Año 3'!JH$13:JR$112,8,FALSE),"Completar")</f>
        <v>Completar</v>
      </c>
      <c r="L20" s="137" t="str">
        <f>IFERROR(VLOOKUP(D20,'Año 3'!JH$13:JR$112,9,FALSE),"Completar")</f>
        <v>Completar</v>
      </c>
      <c r="M20" s="135"/>
      <c r="N20" s="136" t="str">
        <f>IFERROR(VLOOKUP(D20,'Año 3'!JH$13:JR$112,11,FALSE),"Completar")</f>
        <v>Completar</v>
      </c>
      <c r="O20" s="237">
        <f t="shared" si="104"/>
        <v>0</v>
      </c>
      <c r="P20" s="238">
        <f t="shared" si="105"/>
        <v>0</v>
      </c>
      <c r="Q20" s="239" t="str">
        <f>IFERROR(IF(P20&gt;20*C20,'Referencia Parámetros'!$D$20,IF(P20&gt;10*C20,'Referencia Parámetros'!$D$21,IF(P20&gt;5*C20,'Referencia Parámetros'!$D$22, IF(P20&gt;1,'Referencia Parámetros'!$D$23,"NO APLICA")))),"")</f>
        <v/>
      </c>
      <c r="R20" s="240" t="str">
        <f t="shared" si="106"/>
        <v/>
      </c>
      <c r="S20" s="241">
        <f t="shared" si="107"/>
        <v>0</v>
      </c>
      <c r="T20" s="234">
        <f t="shared" si="108"/>
        <v>0</v>
      </c>
      <c r="U20" s="234">
        <f t="shared" si="109"/>
        <v>0</v>
      </c>
      <c r="V20" s="234">
        <f t="shared" si="110"/>
        <v>0</v>
      </c>
      <c r="W20" s="242">
        <f t="shared" si="111"/>
        <v>0</v>
      </c>
      <c r="Y20" s="234">
        <f t="shared" si="212"/>
        <v>8</v>
      </c>
      <c r="Z20" s="235" t="str">
        <f t="shared" si="112"/>
        <v/>
      </c>
      <c r="AA20" s="236" t="str">
        <f>IFERROR(+VLOOKUP(Z20,'Referencia Parámetros'!$A$2:$B$18,2),"")</f>
        <v/>
      </c>
      <c r="AB20" s="1"/>
      <c r="AC20" s="1"/>
      <c r="AD20" s="136" t="str">
        <f t="shared" si="4"/>
        <v>Completar</v>
      </c>
      <c r="AE20" s="134"/>
      <c r="AF20" s="134"/>
      <c r="AG20" s="134"/>
      <c r="AH20" s="136" t="str">
        <f t="shared" si="5"/>
        <v>Completar</v>
      </c>
      <c r="AI20" s="137" t="str">
        <f t="shared" si="6"/>
        <v>Completar</v>
      </c>
      <c r="AJ20" s="137" t="str">
        <f t="shared" si="7"/>
        <v>Completar</v>
      </c>
      <c r="AK20" s="135"/>
      <c r="AL20" s="136" t="str">
        <f t="shared" si="8"/>
        <v>Completar</v>
      </c>
      <c r="AM20" s="237">
        <f t="shared" si="113"/>
        <v>0</v>
      </c>
      <c r="AN20" s="238">
        <f t="shared" si="114"/>
        <v>0</v>
      </c>
      <c r="AO20" s="239" t="str">
        <f>IFERROR(IF(AN20&gt;20*AA20,'Referencia Parámetros'!$D$20,IF(AN20&gt;10*AA20,'Referencia Parámetros'!$D$21,IF(AN20&gt;5*AA20,'Referencia Parámetros'!$D$22, IF(AN20&gt;1,'Referencia Parámetros'!$D$23,"NO APLICA")))),"")</f>
        <v/>
      </c>
      <c r="AP20" s="240" t="str">
        <f t="shared" si="115"/>
        <v/>
      </c>
      <c r="AQ20" s="241">
        <f t="shared" si="116"/>
        <v>0</v>
      </c>
      <c r="AR20" s="234">
        <f t="shared" si="117"/>
        <v>0</v>
      </c>
      <c r="AS20" s="234">
        <f t="shared" si="118"/>
        <v>0</v>
      </c>
      <c r="AT20" s="234">
        <f t="shared" si="119"/>
        <v>0</v>
      </c>
      <c r="AU20" s="242">
        <f t="shared" si="120"/>
        <v>0</v>
      </c>
      <c r="AW20" s="234">
        <f t="shared" si="213"/>
        <v>8</v>
      </c>
      <c r="AX20" s="235" t="str">
        <f t="shared" si="121"/>
        <v/>
      </c>
      <c r="AY20" s="236" t="str">
        <f>IFERROR(+VLOOKUP(AX20,'Referencia Parámetros'!$A$2:$B$18,2),"")</f>
        <v/>
      </c>
      <c r="AZ20" s="1"/>
      <c r="BA20" s="1"/>
      <c r="BB20" s="136" t="str">
        <f t="shared" si="13"/>
        <v>Completar</v>
      </c>
      <c r="BC20" s="134"/>
      <c r="BD20" s="134"/>
      <c r="BE20" s="134"/>
      <c r="BF20" s="136" t="str">
        <f t="shared" si="14"/>
        <v>Completar</v>
      </c>
      <c r="BG20" s="137" t="str">
        <f t="shared" si="15"/>
        <v>Completar</v>
      </c>
      <c r="BH20" s="137" t="str">
        <f t="shared" si="16"/>
        <v>Completar</v>
      </c>
      <c r="BI20" s="135"/>
      <c r="BJ20" s="136" t="str">
        <f t="shared" si="17"/>
        <v>Completar</v>
      </c>
      <c r="BK20" s="237">
        <f t="shared" si="122"/>
        <v>0</v>
      </c>
      <c r="BL20" s="238">
        <f t="shared" si="123"/>
        <v>0</v>
      </c>
      <c r="BM20" s="239" t="str">
        <f>IFERROR(IF(BL20&gt;20*AY20,'Referencia Parámetros'!$D$20,IF(BL20&gt;10*AY20,'Referencia Parámetros'!$D$21,IF(BL20&gt;5*AY20,'Referencia Parámetros'!$D$22, IF(BL20&gt;1,'Referencia Parámetros'!$D$23,"NO APLICA")))),"")</f>
        <v/>
      </c>
      <c r="BN20" s="240" t="str">
        <f t="shared" si="124"/>
        <v/>
      </c>
      <c r="BO20" s="241">
        <f t="shared" si="125"/>
        <v>0</v>
      </c>
      <c r="BP20" s="234">
        <f t="shared" si="126"/>
        <v>0</v>
      </c>
      <c r="BQ20" s="234">
        <f t="shared" si="127"/>
        <v>0</v>
      </c>
      <c r="BR20" s="234">
        <f t="shared" si="128"/>
        <v>0</v>
      </c>
      <c r="BS20" s="242">
        <f t="shared" si="129"/>
        <v>0</v>
      </c>
      <c r="BU20" s="234">
        <f t="shared" si="214"/>
        <v>8</v>
      </c>
      <c r="BV20" s="235" t="str">
        <f t="shared" si="130"/>
        <v/>
      </c>
      <c r="BW20" s="236" t="str">
        <f>IFERROR(+VLOOKUP(BV20,'Referencia Parámetros'!$A$2:$B$18,2),"")</f>
        <v/>
      </c>
      <c r="BX20" s="1"/>
      <c r="BY20" s="1"/>
      <c r="BZ20" s="136" t="str">
        <f t="shared" si="22"/>
        <v>Completar</v>
      </c>
      <c r="CA20" s="134"/>
      <c r="CB20" s="134"/>
      <c r="CC20" s="134"/>
      <c r="CD20" s="136" t="str">
        <f t="shared" si="23"/>
        <v>Completar</v>
      </c>
      <c r="CE20" s="137" t="str">
        <f t="shared" si="24"/>
        <v>Completar</v>
      </c>
      <c r="CF20" s="137" t="str">
        <f t="shared" si="25"/>
        <v>Completar</v>
      </c>
      <c r="CG20" s="135"/>
      <c r="CH20" s="136" t="str">
        <f t="shared" si="26"/>
        <v>Completar</v>
      </c>
      <c r="CI20" s="237">
        <f t="shared" si="131"/>
        <v>0</v>
      </c>
      <c r="CJ20" s="238">
        <f t="shared" si="132"/>
        <v>0</v>
      </c>
      <c r="CK20" s="239" t="str">
        <f>IFERROR(IF(CJ20&gt;20*BW20,'Referencia Parámetros'!$D$20,IF(CJ20&gt;10*BW20,'Referencia Parámetros'!$D$21,IF(CJ20&gt;5*BW20,'Referencia Parámetros'!$D$22, IF(CJ20&gt;1,'Referencia Parámetros'!$D$23,"NO APLICA")))),"")</f>
        <v/>
      </c>
      <c r="CL20" s="240" t="str">
        <f t="shared" si="133"/>
        <v/>
      </c>
      <c r="CM20" s="241">
        <f t="shared" si="134"/>
        <v>0</v>
      </c>
      <c r="CN20" s="234">
        <f t="shared" si="135"/>
        <v>0</v>
      </c>
      <c r="CO20" s="234">
        <f t="shared" si="136"/>
        <v>0</v>
      </c>
      <c r="CP20" s="234">
        <f t="shared" si="137"/>
        <v>0</v>
      </c>
      <c r="CQ20" s="242">
        <f t="shared" si="138"/>
        <v>0</v>
      </c>
      <c r="CS20" s="234">
        <f t="shared" si="215"/>
        <v>8</v>
      </c>
      <c r="CT20" s="235" t="str">
        <f t="shared" si="139"/>
        <v/>
      </c>
      <c r="CU20" s="236" t="str">
        <f>IFERROR(+VLOOKUP(CT20,'Referencia Parámetros'!$A$2:$B$18,2),"")</f>
        <v/>
      </c>
      <c r="CV20" s="1"/>
      <c r="CW20" s="1"/>
      <c r="CX20" s="136" t="str">
        <f t="shared" si="31"/>
        <v>Completar</v>
      </c>
      <c r="CY20" s="134"/>
      <c r="CZ20" s="134"/>
      <c r="DA20" s="134"/>
      <c r="DB20" s="136" t="str">
        <f t="shared" si="32"/>
        <v>Completar</v>
      </c>
      <c r="DC20" s="137" t="str">
        <f t="shared" si="33"/>
        <v>Completar</v>
      </c>
      <c r="DD20" s="137" t="str">
        <f t="shared" si="34"/>
        <v>Completar</v>
      </c>
      <c r="DE20" s="135"/>
      <c r="DF20" s="136" t="str">
        <f t="shared" si="35"/>
        <v>Completar</v>
      </c>
      <c r="DG20" s="237">
        <f t="shared" si="140"/>
        <v>0</v>
      </c>
      <c r="DH20" s="238">
        <f t="shared" si="141"/>
        <v>0</v>
      </c>
      <c r="DI20" s="239" t="str">
        <f>IFERROR(IF(DH20&gt;20*CU20,'Referencia Parámetros'!$D$20,IF(DH20&gt;10*CU20,'Referencia Parámetros'!$D$21,IF(DH20&gt;5*CU20,'Referencia Parámetros'!$D$22, IF(DH20&gt;1,'Referencia Parámetros'!$D$23,"NO APLICA")))),"")</f>
        <v/>
      </c>
      <c r="DJ20" s="240" t="str">
        <f t="shared" si="142"/>
        <v/>
      </c>
      <c r="DK20" s="241">
        <f t="shared" si="143"/>
        <v>0</v>
      </c>
      <c r="DL20" s="234">
        <f t="shared" si="144"/>
        <v>0</v>
      </c>
      <c r="DM20" s="234">
        <f t="shared" si="145"/>
        <v>0</v>
      </c>
      <c r="DN20" s="234">
        <f t="shared" si="146"/>
        <v>0</v>
      </c>
      <c r="DO20" s="242">
        <f t="shared" si="147"/>
        <v>0</v>
      </c>
      <c r="DQ20" s="234">
        <f t="shared" si="216"/>
        <v>8</v>
      </c>
      <c r="DR20" s="235" t="str">
        <f t="shared" si="148"/>
        <v/>
      </c>
      <c r="DS20" s="236" t="str">
        <f>IFERROR(+VLOOKUP(DR20,'Referencia Parámetros'!$A$2:$B$18,2),"")</f>
        <v/>
      </c>
      <c r="DT20" s="1"/>
      <c r="DU20" s="1"/>
      <c r="DV20" s="136" t="str">
        <f t="shared" si="40"/>
        <v>Completar</v>
      </c>
      <c r="DW20" s="134"/>
      <c r="DX20" s="134"/>
      <c r="DY20" s="134"/>
      <c r="DZ20" s="136" t="str">
        <f t="shared" si="41"/>
        <v>Completar</v>
      </c>
      <c r="EA20" s="137" t="str">
        <f t="shared" si="42"/>
        <v>Completar</v>
      </c>
      <c r="EB20" s="137" t="str">
        <f t="shared" si="43"/>
        <v>Completar</v>
      </c>
      <c r="EC20" s="135"/>
      <c r="ED20" s="136" t="str">
        <f t="shared" si="44"/>
        <v>Completar</v>
      </c>
      <c r="EE20" s="237">
        <f t="shared" si="149"/>
        <v>0</v>
      </c>
      <c r="EF20" s="238">
        <f t="shared" si="150"/>
        <v>0</v>
      </c>
      <c r="EG20" s="239" t="str">
        <f>IFERROR(IF(EF20&gt;20*DS20,'Referencia Parámetros'!$D$20,IF(EF20&gt;10*DS20,'Referencia Parámetros'!$D$21,IF(EF20&gt;5*DS20,'Referencia Parámetros'!$D$22, IF(EF20&gt;1,'Referencia Parámetros'!$D$23,"NO APLICA")))),"")</f>
        <v/>
      </c>
      <c r="EH20" s="240" t="str">
        <f t="shared" si="151"/>
        <v/>
      </c>
      <c r="EI20" s="241">
        <f t="shared" si="152"/>
        <v>0</v>
      </c>
      <c r="EJ20" s="234">
        <f t="shared" si="153"/>
        <v>0</v>
      </c>
      <c r="EK20" s="234">
        <f t="shared" si="154"/>
        <v>0</v>
      </c>
      <c r="EL20" s="234">
        <f t="shared" si="155"/>
        <v>0</v>
      </c>
      <c r="EM20" s="242">
        <f t="shared" si="156"/>
        <v>0</v>
      </c>
      <c r="EO20" s="234">
        <f t="shared" si="217"/>
        <v>8</v>
      </c>
      <c r="EP20" s="235" t="str">
        <f t="shared" si="157"/>
        <v/>
      </c>
      <c r="EQ20" s="236" t="str">
        <f>IFERROR(+VLOOKUP(EP20,'Referencia Parámetros'!$A$2:$B$18,2),"")</f>
        <v/>
      </c>
      <c r="ER20" s="1"/>
      <c r="ES20" s="1"/>
      <c r="ET20" s="136" t="str">
        <f t="shared" si="49"/>
        <v>Completar</v>
      </c>
      <c r="EU20" s="134"/>
      <c r="EV20" s="134"/>
      <c r="EW20" s="134"/>
      <c r="EX20" s="136" t="str">
        <f t="shared" si="50"/>
        <v>Completar</v>
      </c>
      <c r="EY20" s="137" t="str">
        <f t="shared" si="51"/>
        <v>Completar</v>
      </c>
      <c r="EZ20" s="137" t="str">
        <f t="shared" si="52"/>
        <v>Completar</v>
      </c>
      <c r="FA20" s="135"/>
      <c r="FB20" s="136" t="str">
        <f t="shared" si="53"/>
        <v>Completar</v>
      </c>
      <c r="FC20" s="237">
        <f t="shared" si="158"/>
        <v>0</v>
      </c>
      <c r="FD20" s="238">
        <f t="shared" si="159"/>
        <v>0</v>
      </c>
      <c r="FE20" s="239" t="str">
        <f>IFERROR(IF(FD20&gt;20*EQ20,'Referencia Parámetros'!$D$20,IF(FD20&gt;10*EQ20,'Referencia Parámetros'!$D$21,IF(FD20&gt;5*EQ20,'Referencia Parámetros'!$D$22, IF(FD20&gt;1,'Referencia Parámetros'!$D$23,"NO APLICA")))),"")</f>
        <v/>
      </c>
      <c r="FF20" s="240" t="str">
        <f t="shared" si="160"/>
        <v/>
      </c>
      <c r="FG20" s="241">
        <f t="shared" si="161"/>
        <v>0</v>
      </c>
      <c r="FH20" s="234">
        <f t="shared" si="162"/>
        <v>0</v>
      </c>
      <c r="FI20" s="234">
        <f t="shared" si="163"/>
        <v>0</v>
      </c>
      <c r="FJ20" s="234">
        <f t="shared" si="164"/>
        <v>0</v>
      </c>
      <c r="FK20" s="242">
        <f t="shared" si="165"/>
        <v>0</v>
      </c>
      <c r="FM20" s="234">
        <f t="shared" si="218"/>
        <v>8</v>
      </c>
      <c r="FN20" s="235" t="str">
        <f t="shared" si="166"/>
        <v/>
      </c>
      <c r="FO20" s="236" t="str">
        <f>IFERROR(+VLOOKUP(FN20,'Referencia Parámetros'!$A$2:$B$18,2),"")</f>
        <v/>
      </c>
      <c r="FP20" s="1"/>
      <c r="FQ20" s="1"/>
      <c r="FR20" s="136" t="str">
        <f t="shared" si="58"/>
        <v>Completar</v>
      </c>
      <c r="FS20" s="134"/>
      <c r="FT20" s="134"/>
      <c r="FU20" s="134"/>
      <c r="FV20" s="136" t="str">
        <f t="shared" si="59"/>
        <v>Completar</v>
      </c>
      <c r="FW20" s="137" t="str">
        <f t="shared" si="60"/>
        <v>Completar</v>
      </c>
      <c r="FX20" s="137" t="str">
        <f t="shared" si="61"/>
        <v>Completar</v>
      </c>
      <c r="FY20" s="135"/>
      <c r="FZ20" s="136" t="str">
        <f t="shared" si="62"/>
        <v>Completar</v>
      </c>
      <c r="GA20" s="237">
        <f t="shared" si="167"/>
        <v>0</v>
      </c>
      <c r="GB20" s="238">
        <f t="shared" si="168"/>
        <v>0</v>
      </c>
      <c r="GC20" s="239" t="str">
        <f>IFERROR(IF(GB20&gt;20*FO20,'Referencia Parámetros'!$D$20,IF(GB20&gt;10*FO20,'Referencia Parámetros'!$D$21,IF(GB20&gt;5*FO20,'Referencia Parámetros'!$D$22, IF(GB20&gt;1,'Referencia Parámetros'!$D$23,"NO APLICA")))),"")</f>
        <v/>
      </c>
      <c r="GD20" s="240" t="str">
        <f t="shared" si="169"/>
        <v/>
      </c>
      <c r="GE20" s="241">
        <f t="shared" si="170"/>
        <v>0</v>
      </c>
      <c r="GF20" s="234">
        <f t="shared" si="171"/>
        <v>0</v>
      </c>
      <c r="GG20" s="234">
        <f t="shared" si="172"/>
        <v>0</v>
      </c>
      <c r="GH20" s="234">
        <f t="shared" si="173"/>
        <v>0</v>
      </c>
      <c r="GI20" s="242">
        <f t="shared" si="174"/>
        <v>0</v>
      </c>
      <c r="GK20" s="234">
        <f t="shared" si="219"/>
        <v>8</v>
      </c>
      <c r="GL20" s="235" t="str">
        <f t="shared" si="175"/>
        <v/>
      </c>
      <c r="GM20" s="236" t="str">
        <f>IFERROR(+VLOOKUP(GL20,'Referencia Parámetros'!$A$2:$B$18,2),"")</f>
        <v/>
      </c>
      <c r="GN20" s="1"/>
      <c r="GO20" s="1"/>
      <c r="GP20" s="136" t="str">
        <f t="shared" si="67"/>
        <v>Completar</v>
      </c>
      <c r="GQ20" s="134"/>
      <c r="GR20" s="134"/>
      <c r="GS20" s="134"/>
      <c r="GT20" s="136" t="str">
        <f t="shared" si="68"/>
        <v>Completar</v>
      </c>
      <c r="GU20" s="137" t="str">
        <f t="shared" si="69"/>
        <v>Completar</v>
      </c>
      <c r="GV20" s="137" t="str">
        <f t="shared" si="70"/>
        <v>Completar</v>
      </c>
      <c r="GW20" s="135"/>
      <c r="GX20" s="136" t="str">
        <f t="shared" si="71"/>
        <v>Completar</v>
      </c>
      <c r="GY20" s="237">
        <f t="shared" si="176"/>
        <v>0</v>
      </c>
      <c r="GZ20" s="238">
        <f t="shared" si="177"/>
        <v>0</v>
      </c>
      <c r="HA20" s="239" t="str">
        <f>IFERROR(IF(GZ20&gt;20*GM20,'Referencia Parámetros'!$D$20,IF(GZ20&gt;10*GM20,'Referencia Parámetros'!$D$21,IF(GZ20&gt;5*GM20,'Referencia Parámetros'!$D$22, IF(GZ20&gt;1,'Referencia Parámetros'!$D$23,"NO APLICA")))),"")</f>
        <v/>
      </c>
      <c r="HB20" s="240" t="str">
        <f t="shared" si="178"/>
        <v/>
      </c>
      <c r="HC20" s="241">
        <f t="shared" si="179"/>
        <v>0</v>
      </c>
      <c r="HD20" s="234">
        <f t="shared" si="180"/>
        <v>0</v>
      </c>
      <c r="HE20" s="234">
        <f t="shared" si="181"/>
        <v>0</v>
      </c>
      <c r="HF20" s="234">
        <f t="shared" si="182"/>
        <v>0</v>
      </c>
      <c r="HG20" s="242">
        <f t="shared" si="183"/>
        <v>0</v>
      </c>
      <c r="HI20" s="234">
        <f t="shared" si="220"/>
        <v>8</v>
      </c>
      <c r="HJ20" s="235" t="str">
        <f t="shared" si="184"/>
        <v/>
      </c>
      <c r="HK20" s="236" t="str">
        <f>IFERROR(+VLOOKUP(HJ20,'Referencia Parámetros'!$A$2:$B$18,2),"")</f>
        <v/>
      </c>
      <c r="HL20" s="1"/>
      <c r="HM20" s="1"/>
      <c r="HN20" s="136" t="str">
        <f t="shared" si="76"/>
        <v>Completar</v>
      </c>
      <c r="HO20" s="134"/>
      <c r="HP20" s="134"/>
      <c r="HQ20" s="134"/>
      <c r="HR20" s="136" t="str">
        <f t="shared" si="77"/>
        <v>Completar</v>
      </c>
      <c r="HS20" s="137" t="str">
        <f t="shared" si="78"/>
        <v>Completar</v>
      </c>
      <c r="HT20" s="137" t="str">
        <f t="shared" si="79"/>
        <v>Completar</v>
      </c>
      <c r="HU20" s="135"/>
      <c r="HV20" s="136" t="str">
        <f t="shared" si="80"/>
        <v>Completar</v>
      </c>
      <c r="HW20" s="237">
        <f t="shared" si="185"/>
        <v>0</v>
      </c>
      <c r="HX20" s="238">
        <f t="shared" si="186"/>
        <v>0</v>
      </c>
      <c r="HY20" s="239" t="str">
        <f>IFERROR(IF(HX20&gt;20*HK20,'Referencia Parámetros'!$D$20,IF(HX20&gt;10*HK20,'Referencia Parámetros'!$D$21,IF(HX20&gt;5*HK20,'Referencia Parámetros'!$D$22, IF(HX20&gt;1,'Referencia Parámetros'!$D$23,"NO APLICA")))),"")</f>
        <v/>
      </c>
      <c r="HZ20" s="240">
        <f t="shared" si="187"/>
        <v>0</v>
      </c>
      <c r="IA20" s="241">
        <f t="shared" si="188"/>
        <v>0</v>
      </c>
      <c r="IB20" s="234">
        <f t="shared" si="189"/>
        <v>0</v>
      </c>
      <c r="IC20" s="234">
        <f t="shared" si="190"/>
        <v>0</v>
      </c>
      <c r="ID20" s="234">
        <f t="shared" si="191"/>
        <v>0</v>
      </c>
      <c r="IE20" s="242">
        <f t="shared" si="192"/>
        <v>0</v>
      </c>
      <c r="IG20" s="234">
        <f t="shared" si="221"/>
        <v>8</v>
      </c>
      <c r="IH20" s="235" t="str">
        <f t="shared" si="193"/>
        <v/>
      </c>
      <c r="II20" s="236" t="str">
        <f>IFERROR(+VLOOKUP(IH20,'Referencia Parámetros'!$A$2:$B$18,2),"")</f>
        <v/>
      </c>
      <c r="IJ20" s="1"/>
      <c r="IK20" s="1"/>
      <c r="IL20" s="136" t="str">
        <f t="shared" si="85"/>
        <v>Completar</v>
      </c>
      <c r="IM20" s="134"/>
      <c r="IN20" s="134"/>
      <c r="IO20" s="134"/>
      <c r="IP20" s="136" t="str">
        <f t="shared" si="86"/>
        <v>Completar</v>
      </c>
      <c r="IQ20" s="137" t="str">
        <f t="shared" si="87"/>
        <v>Completar</v>
      </c>
      <c r="IR20" s="137" t="str">
        <f t="shared" si="88"/>
        <v>Completar</v>
      </c>
      <c r="IS20" s="135"/>
      <c r="IT20" s="136" t="str">
        <f t="shared" si="89"/>
        <v>Completar</v>
      </c>
      <c r="IU20" s="237">
        <f t="shared" si="194"/>
        <v>0</v>
      </c>
      <c r="IV20" s="238">
        <f t="shared" si="195"/>
        <v>0</v>
      </c>
      <c r="IW20" s="239" t="str">
        <f>IFERROR(IF(IV20&gt;20*II20,'Referencia Parámetros'!$D$20,IF(IV20&gt;10*II20,'Referencia Parámetros'!$D$21,IF(IV20&gt;5*II20,'Referencia Parámetros'!$D$22, IF(IV20&gt;1,'Referencia Parámetros'!$D$23,"NO APLICA")))),"")</f>
        <v/>
      </c>
      <c r="IX20" s="240" t="str">
        <f t="shared" si="196"/>
        <v/>
      </c>
      <c r="IY20" s="241">
        <f t="shared" si="197"/>
        <v>0</v>
      </c>
      <c r="IZ20" s="234">
        <f t="shared" si="198"/>
        <v>0</v>
      </c>
      <c r="JA20" s="234">
        <f t="shared" si="199"/>
        <v>0</v>
      </c>
      <c r="JB20" s="234">
        <f t="shared" si="200"/>
        <v>0</v>
      </c>
      <c r="JC20" s="242">
        <f t="shared" si="201"/>
        <v>0</v>
      </c>
      <c r="JD20" s="198"/>
      <c r="JE20" s="234">
        <f t="shared" si="222"/>
        <v>8</v>
      </c>
      <c r="JF20" s="235" t="str">
        <f t="shared" si="202"/>
        <v/>
      </c>
      <c r="JG20" s="236" t="str">
        <f>IFERROR(+VLOOKUP(JF20,'Referencia Parámetros'!$A$2:$B$18,2),"")</f>
        <v/>
      </c>
      <c r="JH20" s="1"/>
      <c r="JI20" s="1"/>
      <c r="JJ20" s="136" t="str">
        <f t="shared" si="94"/>
        <v>Completar</v>
      </c>
      <c r="JK20" s="134"/>
      <c r="JL20" s="134"/>
      <c r="JM20" s="134"/>
      <c r="JN20" s="136" t="str">
        <f t="shared" si="95"/>
        <v>Completar</v>
      </c>
      <c r="JO20" s="137" t="str">
        <f t="shared" si="96"/>
        <v>Completar</v>
      </c>
      <c r="JP20" s="137" t="str">
        <f t="shared" si="97"/>
        <v>Completar</v>
      </c>
      <c r="JQ20" s="135"/>
      <c r="JR20" s="136" t="str">
        <f t="shared" si="98"/>
        <v>Completar</v>
      </c>
      <c r="JS20" s="237">
        <f t="shared" si="203"/>
        <v>0</v>
      </c>
      <c r="JT20" s="238">
        <f t="shared" si="204"/>
        <v>0</v>
      </c>
      <c r="JU20" s="239" t="str">
        <f>IFERROR(IF(JT20&gt;20*JG20,'Referencia Parámetros'!$D$20,IF(JT20&gt;10*JG20,'Referencia Parámetros'!$D$21,IF(JT20&gt;5*JG20,'Referencia Parámetros'!$D$22, IF(JT20&gt;1,'Referencia Parámetros'!$D$23,"NO APLICA")))),"")</f>
        <v/>
      </c>
      <c r="JV20" s="240" t="str">
        <f t="shared" si="205"/>
        <v/>
      </c>
      <c r="JW20" s="241">
        <f t="shared" si="206"/>
        <v>0</v>
      </c>
      <c r="JX20" s="234">
        <f t="shared" si="207"/>
        <v>0</v>
      </c>
      <c r="JY20" s="234">
        <f t="shared" si="208"/>
        <v>0</v>
      </c>
      <c r="JZ20" s="234">
        <f t="shared" si="209"/>
        <v>0</v>
      </c>
      <c r="KA20" s="242">
        <f t="shared" si="210"/>
        <v>0</v>
      </c>
    </row>
    <row r="21" spans="1:287" x14ac:dyDescent="0.25">
      <c r="A21" s="234">
        <f t="shared" si="211"/>
        <v>9</v>
      </c>
      <c r="B21" s="235" t="str">
        <f t="shared" si="103"/>
        <v/>
      </c>
      <c r="C21" s="236" t="str">
        <f>IFERROR(+VLOOKUP(B21,'Referencia Parámetros'!$A$2:$B$18,2),"")</f>
        <v/>
      </c>
      <c r="D21" s="1"/>
      <c r="E21" s="1"/>
      <c r="F21" s="136" t="str">
        <f>IFERROR(+VLOOKUP(D21,'Año 3'!JH$13:JJ$112,3,FALSE),"Completar")</f>
        <v>Completar</v>
      </c>
      <c r="G21" s="134"/>
      <c r="H21" s="134"/>
      <c r="I21" s="134"/>
      <c r="J21" s="136" t="str">
        <f>+IFERROR(VLOOKUP(D21,'Año 3'!JH$13:JR$112,7,0),"Completar")</f>
        <v>Completar</v>
      </c>
      <c r="K21" s="137" t="str">
        <f>IFERROR(VLOOKUP(D21,'Año 3'!JH$13:JR$112,8,FALSE),"Completar")</f>
        <v>Completar</v>
      </c>
      <c r="L21" s="137" t="str">
        <f>IFERROR(VLOOKUP(D21,'Año 3'!JH$13:JR$112,9,FALSE),"Completar")</f>
        <v>Completar</v>
      </c>
      <c r="M21" s="135"/>
      <c r="N21" s="136" t="str">
        <f>IFERROR(VLOOKUP(D21,'Año 3'!JH$13:JR$112,11,FALSE),"Completar")</f>
        <v>Completar</v>
      </c>
      <c r="O21" s="237">
        <f t="shared" si="104"/>
        <v>0</v>
      </c>
      <c r="P21" s="238">
        <f t="shared" si="105"/>
        <v>0</v>
      </c>
      <c r="Q21" s="239" t="str">
        <f>IFERROR(IF(P21&gt;20*C21,'Referencia Parámetros'!$D$20,IF(P21&gt;10*C21,'Referencia Parámetros'!$D$21,IF(P21&gt;5*C21,'Referencia Parámetros'!$D$22, IF(P21&gt;1,'Referencia Parámetros'!$D$23,"NO APLICA")))),"")</f>
        <v/>
      </c>
      <c r="R21" s="240" t="str">
        <f t="shared" si="106"/>
        <v/>
      </c>
      <c r="S21" s="241">
        <f t="shared" si="107"/>
        <v>0</v>
      </c>
      <c r="T21" s="234">
        <f t="shared" si="108"/>
        <v>0</v>
      </c>
      <c r="U21" s="234">
        <f t="shared" si="109"/>
        <v>0</v>
      </c>
      <c r="V21" s="234">
        <f t="shared" si="110"/>
        <v>0</v>
      </c>
      <c r="W21" s="242">
        <f t="shared" si="111"/>
        <v>0</v>
      </c>
      <c r="Y21" s="234">
        <f t="shared" si="212"/>
        <v>9</v>
      </c>
      <c r="Z21" s="235" t="str">
        <f t="shared" si="112"/>
        <v/>
      </c>
      <c r="AA21" s="236" t="str">
        <f>IFERROR(+VLOOKUP(Z21,'Referencia Parámetros'!$A$2:$B$18,2),"")</f>
        <v/>
      </c>
      <c r="AB21" s="1"/>
      <c r="AC21" s="1"/>
      <c r="AD21" s="136" t="str">
        <f t="shared" si="4"/>
        <v>Completar</v>
      </c>
      <c r="AE21" s="134"/>
      <c r="AF21" s="134"/>
      <c r="AG21" s="134"/>
      <c r="AH21" s="136" t="str">
        <f t="shared" si="5"/>
        <v>Completar</v>
      </c>
      <c r="AI21" s="137" t="str">
        <f t="shared" si="6"/>
        <v>Completar</v>
      </c>
      <c r="AJ21" s="137" t="str">
        <f t="shared" si="7"/>
        <v>Completar</v>
      </c>
      <c r="AK21" s="135"/>
      <c r="AL21" s="136" t="str">
        <f t="shared" si="8"/>
        <v>Completar</v>
      </c>
      <c r="AM21" s="237">
        <f t="shared" si="113"/>
        <v>0</v>
      </c>
      <c r="AN21" s="238">
        <f t="shared" si="114"/>
        <v>0</v>
      </c>
      <c r="AO21" s="239" t="str">
        <f>IFERROR(IF(AN21&gt;20*AA21,'Referencia Parámetros'!$D$20,IF(AN21&gt;10*AA21,'Referencia Parámetros'!$D$21,IF(AN21&gt;5*AA21,'Referencia Parámetros'!$D$22, IF(AN21&gt;1,'Referencia Parámetros'!$D$23,"NO APLICA")))),"")</f>
        <v/>
      </c>
      <c r="AP21" s="240" t="str">
        <f t="shared" si="115"/>
        <v/>
      </c>
      <c r="AQ21" s="241">
        <f t="shared" si="116"/>
        <v>0</v>
      </c>
      <c r="AR21" s="234">
        <f t="shared" si="117"/>
        <v>0</v>
      </c>
      <c r="AS21" s="234">
        <f t="shared" si="118"/>
        <v>0</v>
      </c>
      <c r="AT21" s="234">
        <f t="shared" si="119"/>
        <v>0</v>
      </c>
      <c r="AU21" s="242">
        <f t="shared" si="120"/>
        <v>0</v>
      </c>
      <c r="AW21" s="234">
        <f t="shared" si="213"/>
        <v>9</v>
      </c>
      <c r="AX21" s="235" t="str">
        <f t="shared" si="121"/>
        <v/>
      </c>
      <c r="AY21" s="236" t="str">
        <f>IFERROR(+VLOOKUP(AX21,'Referencia Parámetros'!$A$2:$B$18,2),"")</f>
        <v/>
      </c>
      <c r="AZ21" s="1"/>
      <c r="BA21" s="1"/>
      <c r="BB21" s="136" t="str">
        <f t="shared" si="13"/>
        <v>Completar</v>
      </c>
      <c r="BC21" s="134"/>
      <c r="BD21" s="134"/>
      <c r="BE21" s="134"/>
      <c r="BF21" s="136" t="str">
        <f t="shared" si="14"/>
        <v>Completar</v>
      </c>
      <c r="BG21" s="137" t="str">
        <f t="shared" si="15"/>
        <v>Completar</v>
      </c>
      <c r="BH21" s="137" t="str">
        <f t="shared" si="16"/>
        <v>Completar</v>
      </c>
      <c r="BI21" s="135"/>
      <c r="BJ21" s="136" t="str">
        <f t="shared" si="17"/>
        <v>Completar</v>
      </c>
      <c r="BK21" s="237">
        <f t="shared" si="122"/>
        <v>0</v>
      </c>
      <c r="BL21" s="238">
        <f t="shared" si="123"/>
        <v>0</v>
      </c>
      <c r="BM21" s="239" t="str">
        <f>IFERROR(IF(BL21&gt;20*AY21,'Referencia Parámetros'!$D$20,IF(BL21&gt;10*AY21,'Referencia Parámetros'!$D$21,IF(BL21&gt;5*AY21,'Referencia Parámetros'!$D$22, IF(BL21&gt;1,'Referencia Parámetros'!$D$23,"NO APLICA")))),"")</f>
        <v/>
      </c>
      <c r="BN21" s="240" t="str">
        <f t="shared" si="124"/>
        <v/>
      </c>
      <c r="BO21" s="241">
        <f t="shared" si="125"/>
        <v>0</v>
      </c>
      <c r="BP21" s="234">
        <f t="shared" si="126"/>
        <v>0</v>
      </c>
      <c r="BQ21" s="234">
        <f t="shared" si="127"/>
        <v>0</v>
      </c>
      <c r="BR21" s="234">
        <f t="shared" si="128"/>
        <v>0</v>
      </c>
      <c r="BS21" s="242">
        <f t="shared" si="129"/>
        <v>0</v>
      </c>
      <c r="BU21" s="234">
        <f t="shared" si="214"/>
        <v>9</v>
      </c>
      <c r="BV21" s="235" t="str">
        <f t="shared" si="130"/>
        <v/>
      </c>
      <c r="BW21" s="236" t="str">
        <f>IFERROR(+VLOOKUP(BV21,'Referencia Parámetros'!$A$2:$B$18,2),"")</f>
        <v/>
      </c>
      <c r="BX21" s="1"/>
      <c r="BY21" s="1"/>
      <c r="BZ21" s="136" t="str">
        <f t="shared" si="22"/>
        <v>Completar</v>
      </c>
      <c r="CA21" s="134"/>
      <c r="CB21" s="134"/>
      <c r="CC21" s="134"/>
      <c r="CD21" s="136" t="str">
        <f t="shared" si="23"/>
        <v>Completar</v>
      </c>
      <c r="CE21" s="137" t="str">
        <f t="shared" si="24"/>
        <v>Completar</v>
      </c>
      <c r="CF21" s="137" t="str">
        <f t="shared" si="25"/>
        <v>Completar</v>
      </c>
      <c r="CG21" s="135"/>
      <c r="CH21" s="136" t="str">
        <f t="shared" si="26"/>
        <v>Completar</v>
      </c>
      <c r="CI21" s="237">
        <f t="shared" si="131"/>
        <v>0</v>
      </c>
      <c r="CJ21" s="238">
        <f t="shared" si="132"/>
        <v>0</v>
      </c>
      <c r="CK21" s="239" t="str">
        <f>IFERROR(IF(CJ21&gt;20*BW21,'Referencia Parámetros'!$D$20,IF(CJ21&gt;10*BW21,'Referencia Parámetros'!$D$21,IF(CJ21&gt;5*BW21,'Referencia Parámetros'!$D$22, IF(CJ21&gt;1,'Referencia Parámetros'!$D$23,"NO APLICA")))),"")</f>
        <v/>
      </c>
      <c r="CL21" s="240" t="str">
        <f t="shared" si="133"/>
        <v/>
      </c>
      <c r="CM21" s="241">
        <f t="shared" si="134"/>
        <v>0</v>
      </c>
      <c r="CN21" s="234">
        <f t="shared" si="135"/>
        <v>0</v>
      </c>
      <c r="CO21" s="234">
        <f t="shared" si="136"/>
        <v>0</v>
      </c>
      <c r="CP21" s="234">
        <f t="shared" si="137"/>
        <v>0</v>
      </c>
      <c r="CQ21" s="242">
        <f t="shared" si="138"/>
        <v>0</v>
      </c>
      <c r="CS21" s="234">
        <f t="shared" si="215"/>
        <v>9</v>
      </c>
      <c r="CT21" s="235" t="str">
        <f t="shared" si="139"/>
        <v/>
      </c>
      <c r="CU21" s="236" t="str">
        <f>IFERROR(+VLOOKUP(CT21,'Referencia Parámetros'!$A$2:$B$18,2),"")</f>
        <v/>
      </c>
      <c r="CV21" s="1"/>
      <c r="CW21" s="1"/>
      <c r="CX21" s="136" t="str">
        <f t="shared" si="31"/>
        <v>Completar</v>
      </c>
      <c r="CY21" s="134"/>
      <c r="CZ21" s="134"/>
      <c r="DA21" s="134"/>
      <c r="DB21" s="136" t="str">
        <f t="shared" si="32"/>
        <v>Completar</v>
      </c>
      <c r="DC21" s="137" t="str">
        <f t="shared" si="33"/>
        <v>Completar</v>
      </c>
      <c r="DD21" s="137" t="str">
        <f t="shared" si="34"/>
        <v>Completar</v>
      </c>
      <c r="DE21" s="135"/>
      <c r="DF21" s="136" t="str">
        <f t="shared" si="35"/>
        <v>Completar</v>
      </c>
      <c r="DG21" s="237">
        <f t="shared" si="140"/>
        <v>0</v>
      </c>
      <c r="DH21" s="238">
        <f t="shared" si="141"/>
        <v>0</v>
      </c>
      <c r="DI21" s="239" t="str">
        <f>IFERROR(IF(DH21&gt;20*CU21,'Referencia Parámetros'!$D$20,IF(DH21&gt;10*CU21,'Referencia Parámetros'!$D$21,IF(DH21&gt;5*CU21,'Referencia Parámetros'!$D$22, IF(DH21&gt;1,'Referencia Parámetros'!$D$23,"NO APLICA")))),"")</f>
        <v/>
      </c>
      <c r="DJ21" s="240" t="str">
        <f t="shared" si="142"/>
        <v/>
      </c>
      <c r="DK21" s="241">
        <f t="shared" si="143"/>
        <v>0</v>
      </c>
      <c r="DL21" s="234">
        <f t="shared" si="144"/>
        <v>0</v>
      </c>
      <c r="DM21" s="234">
        <f t="shared" si="145"/>
        <v>0</v>
      </c>
      <c r="DN21" s="234">
        <f t="shared" si="146"/>
        <v>0</v>
      </c>
      <c r="DO21" s="242">
        <f t="shared" si="147"/>
        <v>0</v>
      </c>
      <c r="DQ21" s="234">
        <f t="shared" si="216"/>
        <v>9</v>
      </c>
      <c r="DR21" s="235" t="str">
        <f t="shared" si="148"/>
        <v/>
      </c>
      <c r="DS21" s="236" t="str">
        <f>IFERROR(+VLOOKUP(DR21,'Referencia Parámetros'!$A$2:$B$18,2),"")</f>
        <v/>
      </c>
      <c r="DT21" s="1"/>
      <c r="DU21" s="1"/>
      <c r="DV21" s="136" t="str">
        <f t="shared" si="40"/>
        <v>Completar</v>
      </c>
      <c r="DW21" s="134"/>
      <c r="DX21" s="134"/>
      <c r="DY21" s="134"/>
      <c r="DZ21" s="136" t="str">
        <f t="shared" si="41"/>
        <v>Completar</v>
      </c>
      <c r="EA21" s="137" t="str">
        <f t="shared" si="42"/>
        <v>Completar</v>
      </c>
      <c r="EB21" s="137" t="str">
        <f t="shared" si="43"/>
        <v>Completar</v>
      </c>
      <c r="EC21" s="135"/>
      <c r="ED21" s="136" t="str">
        <f t="shared" si="44"/>
        <v>Completar</v>
      </c>
      <c r="EE21" s="237">
        <f t="shared" si="149"/>
        <v>0</v>
      </c>
      <c r="EF21" s="238">
        <f t="shared" si="150"/>
        <v>0</v>
      </c>
      <c r="EG21" s="239" t="str">
        <f>IFERROR(IF(EF21&gt;20*DS21,'Referencia Parámetros'!$D$20,IF(EF21&gt;10*DS21,'Referencia Parámetros'!$D$21,IF(EF21&gt;5*DS21,'Referencia Parámetros'!$D$22, IF(EF21&gt;1,'Referencia Parámetros'!$D$23,"NO APLICA")))),"")</f>
        <v/>
      </c>
      <c r="EH21" s="240" t="str">
        <f t="shared" si="151"/>
        <v/>
      </c>
      <c r="EI21" s="241">
        <f t="shared" si="152"/>
        <v>0</v>
      </c>
      <c r="EJ21" s="234">
        <f t="shared" si="153"/>
        <v>0</v>
      </c>
      <c r="EK21" s="234">
        <f t="shared" si="154"/>
        <v>0</v>
      </c>
      <c r="EL21" s="234">
        <f t="shared" si="155"/>
        <v>0</v>
      </c>
      <c r="EM21" s="242">
        <f t="shared" si="156"/>
        <v>0</v>
      </c>
      <c r="EO21" s="234">
        <f t="shared" si="217"/>
        <v>9</v>
      </c>
      <c r="EP21" s="235" t="str">
        <f t="shared" si="157"/>
        <v/>
      </c>
      <c r="EQ21" s="236" t="str">
        <f>IFERROR(+VLOOKUP(EP21,'Referencia Parámetros'!$A$2:$B$18,2),"")</f>
        <v/>
      </c>
      <c r="ER21" s="1"/>
      <c r="ES21" s="1"/>
      <c r="ET21" s="136" t="str">
        <f t="shared" si="49"/>
        <v>Completar</v>
      </c>
      <c r="EU21" s="134"/>
      <c r="EV21" s="134"/>
      <c r="EW21" s="134"/>
      <c r="EX21" s="136" t="str">
        <f t="shared" si="50"/>
        <v>Completar</v>
      </c>
      <c r="EY21" s="137" t="str">
        <f t="shared" si="51"/>
        <v>Completar</v>
      </c>
      <c r="EZ21" s="137" t="str">
        <f t="shared" si="52"/>
        <v>Completar</v>
      </c>
      <c r="FA21" s="135"/>
      <c r="FB21" s="136" t="str">
        <f t="shared" si="53"/>
        <v>Completar</v>
      </c>
      <c r="FC21" s="237">
        <f t="shared" si="158"/>
        <v>0</v>
      </c>
      <c r="FD21" s="238">
        <f t="shared" si="159"/>
        <v>0</v>
      </c>
      <c r="FE21" s="239" t="str">
        <f>IFERROR(IF(FD21&gt;20*EQ21,'Referencia Parámetros'!$D$20,IF(FD21&gt;10*EQ21,'Referencia Parámetros'!$D$21,IF(FD21&gt;5*EQ21,'Referencia Parámetros'!$D$22, IF(FD21&gt;1,'Referencia Parámetros'!$D$23,"NO APLICA")))),"")</f>
        <v/>
      </c>
      <c r="FF21" s="240" t="str">
        <f t="shared" si="160"/>
        <v/>
      </c>
      <c r="FG21" s="241">
        <f t="shared" si="161"/>
        <v>0</v>
      </c>
      <c r="FH21" s="234">
        <f t="shared" si="162"/>
        <v>0</v>
      </c>
      <c r="FI21" s="234">
        <f t="shared" si="163"/>
        <v>0</v>
      </c>
      <c r="FJ21" s="234">
        <f t="shared" si="164"/>
        <v>0</v>
      </c>
      <c r="FK21" s="242">
        <f t="shared" si="165"/>
        <v>0</v>
      </c>
      <c r="FM21" s="234">
        <f t="shared" si="218"/>
        <v>9</v>
      </c>
      <c r="FN21" s="235" t="str">
        <f t="shared" si="166"/>
        <v/>
      </c>
      <c r="FO21" s="236" t="str">
        <f>IFERROR(+VLOOKUP(FN21,'Referencia Parámetros'!$A$2:$B$18,2),"")</f>
        <v/>
      </c>
      <c r="FP21" s="1"/>
      <c r="FQ21" s="1"/>
      <c r="FR21" s="136" t="str">
        <f t="shared" si="58"/>
        <v>Completar</v>
      </c>
      <c r="FS21" s="134"/>
      <c r="FT21" s="134"/>
      <c r="FU21" s="134"/>
      <c r="FV21" s="136" t="str">
        <f t="shared" si="59"/>
        <v>Completar</v>
      </c>
      <c r="FW21" s="137" t="str">
        <f t="shared" si="60"/>
        <v>Completar</v>
      </c>
      <c r="FX21" s="137" t="str">
        <f t="shared" si="61"/>
        <v>Completar</v>
      </c>
      <c r="FY21" s="135"/>
      <c r="FZ21" s="136" t="str">
        <f t="shared" si="62"/>
        <v>Completar</v>
      </c>
      <c r="GA21" s="237">
        <f t="shared" si="167"/>
        <v>0</v>
      </c>
      <c r="GB21" s="238">
        <f t="shared" si="168"/>
        <v>0</v>
      </c>
      <c r="GC21" s="239" t="str">
        <f>IFERROR(IF(GB21&gt;20*FO21,'Referencia Parámetros'!$D$20,IF(GB21&gt;10*FO21,'Referencia Parámetros'!$D$21,IF(GB21&gt;5*FO21,'Referencia Parámetros'!$D$22, IF(GB21&gt;1,'Referencia Parámetros'!$D$23,"NO APLICA")))),"")</f>
        <v/>
      </c>
      <c r="GD21" s="240" t="str">
        <f t="shared" si="169"/>
        <v/>
      </c>
      <c r="GE21" s="241">
        <f t="shared" si="170"/>
        <v>0</v>
      </c>
      <c r="GF21" s="234">
        <f t="shared" si="171"/>
        <v>0</v>
      </c>
      <c r="GG21" s="234">
        <f t="shared" si="172"/>
        <v>0</v>
      </c>
      <c r="GH21" s="234">
        <f t="shared" si="173"/>
        <v>0</v>
      </c>
      <c r="GI21" s="242">
        <f t="shared" si="174"/>
        <v>0</v>
      </c>
      <c r="GK21" s="234">
        <f t="shared" si="219"/>
        <v>9</v>
      </c>
      <c r="GL21" s="235" t="str">
        <f t="shared" si="175"/>
        <v/>
      </c>
      <c r="GM21" s="236" t="str">
        <f>IFERROR(+VLOOKUP(GL21,'Referencia Parámetros'!$A$2:$B$18,2),"")</f>
        <v/>
      </c>
      <c r="GN21" s="1"/>
      <c r="GO21" s="1"/>
      <c r="GP21" s="136" t="str">
        <f t="shared" si="67"/>
        <v>Completar</v>
      </c>
      <c r="GQ21" s="134"/>
      <c r="GR21" s="134"/>
      <c r="GS21" s="134"/>
      <c r="GT21" s="136" t="str">
        <f t="shared" si="68"/>
        <v>Completar</v>
      </c>
      <c r="GU21" s="137" t="str">
        <f t="shared" si="69"/>
        <v>Completar</v>
      </c>
      <c r="GV21" s="137" t="str">
        <f t="shared" si="70"/>
        <v>Completar</v>
      </c>
      <c r="GW21" s="135"/>
      <c r="GX21" s="136" t="str">
        <f t="shared" si="71"/>
        <v>Completar</v>
      </c>
      <c r="GY21" s="237">
        <f t="shared" si="176"/>
        <v>0</v>
      </c>
      <c r="GZ21" s="238">
        <f t="shared" si="177"/>
        <v>0</v>
      </c>
      <c r="HA21" s="239" t="str">
        <f>IFERROR(IF(GZ21&gt;20*GM21,'Referencia Parámetros'!$D$20,IF(GZ21&gt;10*GM21,'Referencia Parámetros'!$D$21,IF(GZ21&gt;5*GM21,'Referencia Parámetros'!$D$22, IF(GZ21&gt;1,'Referencia Parámetros'!$D$23,"NO APLICA")))),"")</f>
        <v/>
      </c>
      <c r="HB21" s="240" t="str">
        <f t="shared" si="178"/>
        <v/>
      </c>
      <c r="HC21" s="241">
        <f t="shared" si="179"/>
        <v>0</v>
      </c>
      <c r="HD21" s="234">
        <f t="shared" si="180"/>
        <v>0</v>
      </c>
      <c r="HE21" s="234">
        <f t="shared" si="181"/>
        <v>0</v>
      </c>
      <c r="HF21" s="234">
        <f t="shared" si="182"/>
        <v>0</v>
      </c>
      <c r="HG21" s="242">
        <f t="shared" si="183"/>
        <v>0</v>
      </c>
      <c r="HI21" s="234">
        <f t="shared" si="220"/>
        <v>9</v>
      </c>
      <c r="HJ21" s="235" t="str">
        <f t="shared" si="184"/>
        <v/>
      </c>
      <c r="HK21" s="236" t="str">
        <f>IFERROR(+VLOOKUP(HJ21,'Referencia Parámetros'!$A$2:$B$18,2),"")</f>
        <v/>
      </c>
      <c r="HL21" s="1"/>
      <c r="HM21" s="1"/>
      <c r="HN21" s="136" t="str">
        <f t="shared" si="76"/>
        <v>Completar</v>
      </c>
      <c r="HO21" s="134"/>
      <c r="HP21" s="134"/>
      <c r="HQ21" s="134"/>
      <c r="HR21" s="136" t="str">
        <f t="shared" si="77"/>
        <v>Completar</v>
      </c>
      <c r="HS21" s="137" t="str">
        <f t="shared" si="78"/>
        <v>Completar</v>
      </c>
      <c r="HT21" s="137" t="str">
        <f t="shared" si="79"/>
        <v>Completar</v>
      </c>
      <c r="HU21" s="135"/>
      <c r="HV21" s="136" t="str">
        <f t="shared" si="80"/>
        <v>Completar</v>
      </c>
      <c r="HW21" s="237">
        <f t="shared" si="185"/>
        <v>0</v>
      </c>
      <c r="HX21" s="238">
        <f t="shared" si="186"/>
        <v>0</v>
      </c>
      <c r="HY21" s="239" t="str">
        <f>IFERROR(IF(HX21&gt;20*HK21,'Referencia Parámetros'!$D$20,IF(HX21&gt;10*HK21,'Referencia Parámetros'!$D$21,IF(HX21&gt;5*HK21,'Referencia Parámetros'!$D$22, IF(HX21&gt;1,'Referencia Parámetros'!$D$23,"NO APLICA")))),"")</f>
        <v/>
      </c>
      <c r="HZ21" s="240">
        <f t="shared" si="187"/>
        <v>0</v>
      </c>
      <c r="IA21" s="241">
        <f t="shared" si="188"/>
        <v>0</v>
      </c>
      <c r="IB21" s="234">
        <f t="shared" si="189"/>
        <v>0</v>
      </c>
      <c r="IC21" s="234">
        <f t="shared" si="190"/>
        <v>0</v>
      </c>
      <c r="ID21" s="234">
        <f t="shared" si="191"/>
        <v>0</v>
      </c>
      <c r="IE21" s="242">
        <f t="shared" si="192"/>
        <v>0</v>
      </c>
      <c r="IG21" s="234">
        <f t="shared" si="221"/>
        <v>9</v>
      </c>
      <c r="IH21" s="235" t="str">
        <f t="shared" si="193"/>
        <v/>
      </c>
      <c r="II21" s="236" t="str">
        <f>IFERROR(+VLOOKUP(IH21,'Referencia Parámetros'!$A$2:$B$18,2),"")</f>
        <v/>
      </c>
      <c r="IJ21" s="1"/>
      <c r="IK21" s="1"/>
      <c r="IL21" s="136" t="str">
        <f t="shared" si="85"/>
        <v>Completar</v>
      </c>
      <c r="IM21" s="134"/>
      <c r="IN21" s="134"/>
      <c r="IO21" s="134"/>
      <c r="IP21" s="136" t="str">
        <f t="shared" si="86"/>
        <v>Completar</v>
      </c>
      <c r="IQ21" s="137" t="str">
        <f t="shared" si="87"/>
        <v>Completar</v>
      </c>
      <c r="IR21" s="137" t="str">
        <f t="shared" si="88"/>
        <v>Completar</v>
      </c>
      <c r="IS21" s="135"/>
      <c r="IT21" s="136" t="str">
        <f t="shared" si="89"/>
        <v>Completar</v>
      </c>
      <c r="IU21" s="237">
        <f t="shared" si="194"/>
        <v>0</v>
      </c>
      <c r="IV21" s="238">
        <f t="shared" si="195"/>
        <v>0</v>
      </c>
      <c r="IW21" s="239" t="str">
        <f>IFERROR(IF(IV21&gt;20*II21,'Referencia Parámetros'!$D$20,IF(IV21&gt;10*II21,'Referencia Parámetros'!$D$21,IF(IV21&gt;5*II21,'Referencia Parámetros'!$D$22, IF(IV21&gt;1,'Referencia Parámetros'!$D$23,"NO APLICA")))),"")</f>
        <v/>
      </c>
      <c r="IX21" s="240" t="str">
        <f t="shared" si="196"/>
        <v/>
      </c>
      <c r="IY21" s="241">
        <f t="shared" si="197"/>
        <v>0</v>
      </c>
      <c r="IZ21" s="234">
        <f t="shared" si="198"/>
        <v>0</v>
      </c>
      <c r="JA21" s="234">
        <f t="shared" si="199"/>
        <v>0</v>
      </c>
      <c r="JB21" s="234">
        <f t="shared" si="200"/>
        <v>0</v>
      </c>
      <c r="JC21" s="242">
        <f t="shared" si="201"/>
        <v>0</v>
      </c>
      <c r="JD21" s="198"/>
      <c r="JE21" s="234">
        <f t="shared" si="222"/>
        <v>9</v>
      </c>
      <c r="JF21" s="235" t="str">
        <f t="shared" si="202"/>
        <v/>
      </c>
      <c r="JG21" s="236" t="str">
        <f>IFERROR(+VLOOKUP(JF21,'Referencia Parámetros'!$A$2:$B$18,2),"")</f>
        <v/>
      </c>
      <c r="JH21" s="1"/>
      <c r="JI21" s="1"/>
      <c r="JJ21" s="136" t="str">
        <f t="shared" si="94"/>
        <v>Completar</v>
      </c>
      <c r="JK21" s="134"/>
      <c r="JL21" s="134"/>
      <c r="JM21" s="134"/>
      <c r="JN21" s="136" t="str">
        <f t="shared" si="95"/>
        <v>Completar</v>
      </c>
      <c r="JO21" s="137" t="str">
        <f t="shared" si="96"/>
        <v>Completar</v>
      </c>
      <c r="JP21" s="137" t="str">
        <f t="shared" si="97"/>
        <v>Completar</v>
      </c>
      <c r="JQ21" s="135"/>
      <c r="JR21" s="136" t="str">
        <f t="shared" si="98"/>
        <v>Completar</v>
      </c>
      <c r="JS21" s="237">
        <f t="shared" si="203"/>
        <v>0</v>
      </c>
      <c r="JT21" s="238">
        <f t="shared" si="204"/>
        <v>0</v>
      </c>
      <c r="JU21" s="239" t="str">
        <f>IFERROR(IF(JT21&gt;20*JG21,'Referencia Parámetros'!$D$20,IF(JT21&gt;10*JG21,'Referencia Parámetros'!$D$21,IF(JT21&gt;5*JG21,'Referencia Parámetros'!$D$22, IF(JT21&gt;1,'Referencia Parámetros'!$D$23,"NO APLICA")))),"")</f>
        <v/>
      </c>
      <c r="JV21" s="240" t="str">
        <f t="shared" si="205"/>
        <v/>
      </c>
      <c r="JW21" s="241">
        <f t="shared" si="206"/>
        <v>0</v>
      </c>
      <c r="JX21" s="234">
        <f t="shared" si="207"/>
        <v>0</v>
      </c>
      <c r="JY21" s="234">
        <f t="shared" si="208"/>
        <v>0</v>
      </c>
      <c r="JZ21" s="234">
        <f t="shared" si="209"/>
        <v>0</v>
      </c>
      <c r="KA21" s="242">
        <f t="shared" si="210"/>
        <v>0</v>
      </c>
    </row>
    <row r="22" spans="1:287" x14ac:dyDescent="0.25">
      <c r="A22" s="234">
        <f t="shared" si="211"/>
        <v>10</v>
      </c>
      <c r="B22" s="235" t="str">
        <f t="shared" si="103"/>
        <v/>
      </c>
      <c r="C22" s="236" t="str">
        <f>IFERROR(+VLOOKUP(B22,'Referencia Parámetros'!$A$2:$B$18,2),"")</f>
        <v/>
      </c>
      <c r="D22" s="1"/>
      <c r="E22" s="1"/>
      <c r="F22" s="136" t="str">
        <f>IFERROR(+VLOOKUP(D22,'Año 3'!JH$13:JJ$112,3,FALSE),"Completar")</f>
        <v>Completar</v>
      </c>
      <c r="G22" s="134"/>
      <c r="H22" s="134"/>
      <c r="I22" s="134"/>
      <c r="J22" s="136" t="str">
        <f>+IFERROR(VLOOKUP(D22,'Año 3'!JH$13:JR$112,7,0),"Completar")</f>
        <v>Completar</v>
      </c>
      <c r="K22" s="137" t="str">
        <f>IFERROR(VLOOKUP(D22,'Año 3'!JH$13:JR$112,8,FALSE),"Completar")</f>
        <v>Completar</v>
      </c>
      <c r="L22" s="137" t="str">
        <f>IFERROR(VLOOKUP(D22,'Año 3'!JH$13:JR$112,9,FALSE),"Completar")</f>
        <v>Completar</v>
      </c>
      <c r="M22" s="135"/>
      <c r="N22" s="136" t="str">
        <f>IFERROR(VLOOKUP(D22,'Año 3'!JH$13:JR$112,11,FALSE),"Completar")</f>
        <v>Completar</v>
      </c>
      <c r="O22" s="237">
        <f t="shared" si="104"/>
        <v>0</v>
      </c>
      <c r="P22" s="238">
        <f t="shared" si="105"/>
        <v>0</v>
      </c>
      <c r="Q22" s="239" t="str">
        <f>IFERROR(IF(P22&gt;20*C22,'Referencia Parámetros'!$D$20,IF(P22&gt;10*C22,'Referencia Parámetros'!$D$21,IF(P22&gt;5*C22,'Referencia Parámetros'!$D$22, IF(P22&gt;1,'Referencia Parámetros'!$D$23,"NO APLICA")))),"")</f>
        <v/>
      </c>
      <c r="R22" s="240" t="str">
        <f t="shared" si="106"/>
        <v/>
      </c>
      <c r="S22" s="241">
        <f t="shared" si="107"/>
        <v>0</v>
      </c>
      <c r="T22" s="234">
        <f t="shared" si="108"/>
        <v>0</v>
      </c>
      <c r="U22" s="234">
        <f t="shared" si="109"/>
        <v>0</v>
      </c>
      <c r="V22" s="234">
        <f t="shared" si="110"/>
        <v>0</v>
      </c>
      <c r="W22" s="242">
        <f t="shared" si="111"/>
        <v>0</v>
      </c>
      <c r="Y22" s="234">
        <f t="shared" si="212"/>
        <v>10</v>
      </c>
      <c r="Z22" s="235" t="str">
        <f t="shared" si="112"/>
        <v/>
      </c>
      <c r="AA22" s="236" t="str">
        <f>IFERROR(+VLOOKUP(Z22,'Referencia Parámetros'!$A$2:$B$18,2),"")</f>
        <v/>
      </c>
      <c r="AB22" s="1"/>
      <c r="AC22" s="1"/>
      <c r="AD22" s="136" t="str">
        <f t="shared" si="4"/>
        <v>Completar</v>
      </c>
      <c r="AE22" s="134"/>
      <c r="AF22" s="134"/>
      <c r="AG22" s="134"/>
      <c r="AH22" s="136" t="str">
        <f t="shared" si="5"/>
        <v>Completar</v>
      </c>
      <c r="AI22" s="137" t="str">
        <f t="shared" si="6"/>
        <v>Completar</v>
      </c>
      <c r="AJ22" s="137" t="str">
        <f t="shared" si="7"/>
        <v>Completar</v>
      </c>
      <c r="AK22" s="135"/>
      <c r="AL22" s="136" t="str">
        <f t="shared" si="8"/>
        <v>Completar</v>
      </c>
      <c r="AM22" s="237">
        <f t="shared" si="113"/>
        <v>0</v>
      </c>
      <c r="AN22" s="238">
        <f t="shared" si="114"/>
        <v>0</v>
      </c>
      <c r="AO22" s="239" t="str">
        <f>IFERROR(IF(AN22&gt;20*AA22,'Referencia Parámetros'!$D$20,IF(AN22&gt;10*AA22,'Referencia Parámetros'!$D$21,IF(AN22&gt;5*AA22,'Referencia Parámetros'!$D$22, IF(AN22&gt;1,'Referencia Parámetros'!$D$23,"NO APLICA")))),"")</f>
        <v/>
      </c>
      <c r="AP22" s="240" t="str">
        <f t="shared" si="115"/>
        <v/>
      </c>
      <c r="AQ22" s="241">
        <f t="shared" si="116"/>
        <v>0</v>
      </c>
      <c r="AR22" s="234">
        <f t="shared" si="117"/>
        <v>0</v>
      </c>
      <c r="AS22" s="234">
        <f t="shared" si="118"/>
        <v>0</v>
      </c>
      <c r="AT22" s="234">
        <f t="shared" si="119"/>
        <v>0</v>
      </c>
      <c r="AU22" s="242">
        <f t="shared" si="120"/>
        <v>0</v>
      </c>
      <c r="AW22" s="234">
        <f t="shared" si="213"/>
        <v>10</v>
      </c>
      <c r="AX22" s="235" t="str">
        <f t="shared" si="121"/>
        <v/>
      </c>
      <c r="AY22" s="236" t="str">
        <f>IFERROR(+VLOOKUP(AX22,'Referencia Parámetros'!$A$2:$B$18,2),"")</f>
        <v/>
      </c>
      <c r="AZ22" s="1"/>
      <c r="BA22" s="1"/>
      <c r="BB22" s="136" t="str">
        <f t="shared" si="13"/>
        <v>Completar</v>
      </c>
      <c r="BC22" s="134"/>
      <c r="BD22" s="134"/>
      <c r="BE22" s="134"/>
      <c r="BF22" s="136" t="str">
        <f t="shared" si="14"/>
        <v>Completar</v>
      </c>
      <c r="BG22" s="137" t="str">
        <f t="shared" si="15"/>
        <v>Completar</v>
      </c>
      <c r="BH22" s="137" t="str">
        <f t="shared" si="16"/>
        <v>Completar</v>
      </c>
      <c r="BI22" s="135"/>
      <c r="BJ22" s="136" t="str">
        <f t="shared" si="17"/>
        <v>Completar</v>
      </c>
      <c r="BK22" s="237">
        <f t="shared" si="122"/>
        <v>0</v>
      </c>
      <c r="BL22" s="238">
        <f t="shared" si="123"/>
        <v>0</v>
      </c>
      <c r="BM22" s="239" t="str">
        <f>IFERROR(IF(BL22&gt;20*AY22,'Referencia Parámetros'!$D$20,IF(BL22&gt;10*AY22,'Referencia Parámetros'!$D$21,IF(BL22&gt;5*AY22,'Referencia Parámetros'!$D$22, IF(BL22&gt;1,'Referencia Parámetros'!$D$23,"NO APLICA")))),"")</f>
        <v/>
      </c>
      <c r="BN22" s="240" t="str">
        <f t="shared" si="124"/>
        <v/>
      </c>
      <c r="BO22" s="241">
        <f t="shared" si="125"/>
        <v>0</v>
      </c>
      <c r="BP22" s="234">
        <f t="shared" si="126"/>
        <v>0</v>
      </c>
      <c r="BQ22" s="234">
        <f t="shared" si="127"/>
        <v>0</v>
      </c>
      <c r="BR22" s="234">
        <f t="shared" si="128"/>
        <v>0</v>
      </c>
      <c r="BS22" s="242">
        <f t="shared" si="129"/>
        <v>0</v>
      </c>
      <c r="BU22" s="234">
        <f t="shared" si="214"/>
        <v>10</v>
      </c>
      <c r="BV22" s="235" t="str">
        <f t="shared" si="130"/>
        <v/>
      </c>
      <c r="BW22" s="236" t="str">
        <f>IFERROR(+VLOOKUP(BV22,'Referencia Parámetros'!$A$2:$B$18,2),"")</f>
        <v/>
      </c>
      <c r="BX22" s="1"/>
      <c r="BY22" s="1"/>
      <c r="BZ22" s="136" t="str">
        <f t="shared" si="22"/>
        <v>Completar</v>
      </c>
      <c r="CA22" s="134"/>
      <c r="CB22" s="134"/>
      <c r="CC22" s="134"/>
      <c r="CD22" s="136" t="str">
        <f t="shared" si="23"/>
        <v>Completar</v>
      </c>
      <c r="CE22" s="137" t="str">
        <f t="shared" si="24"/>
        <v>Completar</v>
      </c>
      <c r="CF22" s="137" t="str">
        <f t="shared" si="25"/>
        <v>Completar</v>
      </c>
      <c r="CG22" s="135"/>
      <c r="CH22" s="136" t="str">
        <f t="shared" si="26"/>
        <v>Completar</v>
      </c>
      <c r="CI22" s="237">
        <f t="shared" si="131"/>
        <v>0</v>
      </c>
      <c r="CJ22" s="238">
        <f t="shared" si="132"/>
        <v>0</v>
      </c>
      <c r="CK22" s="239" t="str">
        <f>IFERROR(IF(CJ22&gt;20*BW22,'Referencia Parámetros'!$D$20,IF(CJ22&gt;10*BW22,'Referencia Parámetros'!$D$21,IF(CJ22&gt;5*BW22,'Referencia Parámetros'!$D$22, IF(CJ22&gt;1,'Referencia Parámetros'!$D$23,"NO APLICA")))),"")</f>
        <v/>
      </c>
      <c r="CL22" s="240" t="str">
        <f t="shared" si="133"/>
        <v/>
      </c>
      <c r="CM22" s="241">
        <f t="shared" si="134"/>
        <v>0</v>
      </c>
      <c r="CN22" s="234">
        <f t="shared" si="135"/>
        <v>0</v>
      </c>
      <c r="CO22" s="234">
        <f t="shared" si="136"/>
        <v>0</v>
      </c>
      <c r="CP22" s="234">
        <f t="shared" si="137"/>
        <v>0</v>
      </c>
      <c r="CQ22" s="242">
        <f t="shared" si="138"/>
        <v>0</v>
      </c>
      <c r="CS22" s="234">
        <f t="shared" si="215"/>
        <v>10</v>
      </c>
      <c r="CT22" s="235" t="str">
        <f t="shared" si="139"/>
        <v/>
      </c>
      <c r="CU22" s="236" t="str">
        <f>IFERROR(+VLOOKUP(CT22,'Referencia Parámetros'!$A$2:$B$18,2),"")</f>
        <v/>
      </c>
      <c r="CV22" s="1"/>
      <c r="CW22" s="1"/>
      <c r="CX22" s="136" t="str">
        <f t="shared" si="31"/>
        <v>Completar</v>
      </c>
      <c r="CY22" s="134"/>
      <c r="CZ22" s="134"/>
      <c r="DA22" s="134"/>
      <c r="DB22" s="136" t="str">
        <f t="shared" si="32"/>
        <v>Completar</v>
      </c>
      <c r="DC22" s="137" t="str">
        <f t="shared" si="33"/>
        <v>Completar</v>
      </c>
      <c r="DD22" s="137" t="str">
        <f t="shared" si="34"/>
        <v>Completar</v>
      </c>
      <c r="DE22" s="135"/>
      <c r="DF22" s="136" t="str">
        <f t="shared" si="35"/>
        <v>Completar</v>
      </c>
      <c r="DG22" s="237">
        <f t="shared" si="140"/>
        <v>0</v>
      </c>
      <c r="DH22" s="238">
        <f t="shared" si="141"/>
        <v>0</v>
      </c>
      <c r="DI22" s="239" t="str">
        <f>IFERROR(IF(DH22&gt;20*CU22,'Referencia Parámetros'!$D$20,IF(DH22&gt;10*CU22,'Referencia Parámetros'!$D$21,IF(DH22&gt;5*CU22,'Referencia Parámetros'!$D$22, IF(DH22&gt;1,'Referencia Parámetros'!$D$23,"NO APLICA")))),"")</f>
        <v/>
      </c>
      <c r="DJ22" s="240" t="str">
        <f t="shared" si="142"/>
        <v/>
      </c>
      <c r="DK22" s="241">
        <f t="shared" si="143"/>
        <v>0</v>
      </c>
      <c r="DL22" s="234">
        <f t="shared" si="144"/>
        <v>0</v>
      </c>
      <c r="DM22" s="234">
        <f t="shared" si="145"/>
        <v>0</v>
      </c>
      <c r="DN22" s="234">
        <f t="shared" si="146"/>
        <v>0</v>
      </c>
      <c r="DO22" s="242">
        <f t="shared" si="147"/>
        <v>0</v>
      </c>
      <c r="DQ22" s="234">
        <f t="shared" si="216"/>
        <v>10</v>
      </c>
      <c r="DR22" s="235" t="str">
        <f t="shared" si="148"/>
        <v/>
      </c>
      <c r="DS22" s="236" t="str">
        <f>IFERROR(+VLOOKUP(DR22,'Referencia Parámetros'!$A$2:$B$18,2),"")</f>
        <v/>
      </c>
      <c r="DT22" s="1"/>
      <c r="DU22" s="1"/>
      <c r="DV22" s="136" t="str">
        <f t="shared" si="40"/>
        <v>Completar</v>
      </c>
      <c r="DW22" s="134"/>
      <c r="DX22" s="134"/>
      <c r="DY22" s="134"/>
      <c r="DZ22" s="136" t="str">
        <f t="shared" si="41"/>
        <v>Completar</v>
      </c>
      <c r="EA22" s="137" t="str">
        <f t="shared" si="42"/>
        <v>Completar</v>
      </c>
      <c r="EB22" s="137" t="str">
        <f t="shared" si="43"/>
        <v>Completar</v>
      </c>
      <c r="EC22" s="135"/>
      <c r="ED22" s="136" t="str">
        <f t="shared" si="44"/>
        <v>Completar</v>
      </c>
      <c r="EE22" s="237">
        <f t="shared" si="149"/>
        <v>0</v>
      </c>
      <c r="EF22" s="238">
        <f t="shared" si="150"/>
        <v>0</v>
      </c>
      <c r="EG22" s="239" t="str">
        <f>IFERROR(IF(EF22&gt;20*DS22,'Referencia Parámetros'!$D$20,IF(EF22&gt;10*DS22,'Referencia Parámetros'!$D$21,IF(EF22&gt;5*DS22,'Referencia Parámetros'!$D$22, IF(EF22&gt;1,'Referencia Parámetros'!$D$23,"NO APLICA")))),"")</f>
        <v/>
      </c>
      <c r="EH22" s="240" t="str">
        <f t="shared" si="151"/>
        <v/>
      </c>
      <c r="EI22" s="241">
        <f t="shared" si="152"/>
        <v>0</v>
      </c>
      <c r="EJ22" s="234">
        <f t="shared" si="153"/>
        <v>0</v>
      </c>
      <c r="EK22" s="234">
        <f t="shared" si="154"/>
        <v>0</v>
      </c>
      <c r="EL22" s="234">
        <f t="shared" si="155"/>
        <v>0</v>
      </c>
      <c r="EM22" s="242">
        <f t="shared" si="156"/>
        <v>0</v>
      </c>
      <c r="EO22" s="234">
        <f t="shared" si="217"/>
        <v>10</v>
      </c>
      <c r="EP22" s="235" t="str">
        <f t="shared" si="157"/>
        <v/>
      </c>
      <c r="EQ22" s="236" t="str">
        <f>IFERROR(+VLOOKUP(EP22,'Referencia Parámetros'!$A$2:$B$18,2),"")</f>
        <v/>
      </c>
      <c r="ER22" s="1"/>
      <c r="ES22" s="1"/>
      <c r="ET22" s="136" t="str">
        <f t="shared" si="49"/>
        <v>Completar</v>
      </c>
      <c r="EU22" s="134"/>
      <c r="EV22" s="134"/>
      <c r="EW22" s="134"/>
      <c r="EX22" s="136" t="str">
        <f t="shared" si="50"/>
        <v>Completar</v>
      </c>
      <c r="EY22" s="137" t="str">
        <f t="shared" si="51"/>
        <v>Completar</v>
      </c>
      <c r="EZ22" s="137" t="str">
        <f t="shared" si="52"/>
        <v>Completar</v>
      </c>
      <c r="FA22" s="135"/>
      <c r="FB22" s="136" t="str">
        <f t="shared" si="53"/>
        <v>Completar</v>
      </c>
      <c r="FC22" s="237">
        <f t="shared" si="158"/>
        <v>0</v>
      </c>
      <c r="FD22" s="238">
        <f t="shared" si="159"/>
        <v>0</v>
      </c>
      <c r="FE22" s="239" t="str">
        <f>IFERROR(IF(FD22&gt;20*EQ22,'Referencia Parámetros'!$D$20,IF(FD22&gt;10*EQ22,'Referencia Parámetros'!$D$21,IF(FD22&gt;5*EQ22,'Referencia Parámetros'!$D$22, IF(FD22&gt;1,'Referencia Parámetros'!$D$23,"NO APLICA")))),"")</f>
        <v/>
      </c>
      <c r="FF22" s="240" t="str">
        <f t="shared" si="160"/>
        <v/>
      </c>
      <c r="FG22" s="241">
        <f t="shared" si="161"/>
        <v>0</v>
      </c>
      <c r="FH22" s="234">
        <f t="shared" si="162"/>
        <v>0</v>
      </c>
      <c r="FI22" s="234">
        <f t="shared" si="163"/>
        <v>0</v>
      </c>
      <c r="FJ22" s="234">
        <f t="shared" si="164"/>
        <v>0</v>
      </c>
      <c r="FK22" s="242">
        <f t="shared" si="165"/>
        <v>0</v>
      </c>
      <c r="FM22" s="234">
        <f t="shared" si="218"/>
        <v>10</v>
      </c>
      <c r="FN22" s="235" t="str">
        <f t="shared" si="166"/>
        <v/>
      </c>
      <c r="FO22" s="236" t="str">
        <f>IFERROR(+VLOOKUP(FN22,'Referencia Parámetros'!$A$2:$B$18,2),"")</f>
        <v/>
      </c>
      <c r="FP22" s="1"/>
      <c r="FQ22" s="1"/>
      <c r="FR22" s="136" t="str">
        <f t="shared" si="58"/>
        <v>Completar</v>
      </c>
      <c r="FS22" s="134"/>
      <c r="FT22" s="134"/>
      <c r="FU22" s="134"/>
      <c r="FV22" s="136" t="str">
        <f t="shared" si="59"/>
        <v>Completar</v>
      </c>
      <c r="FW22" s="137" t="str">
        <f t="shared" si="60"/>
        <v>Completar</v>
      </c>
      <c r="FX22" s="137" t="str">
        <f t="shared" si="61"/>
        <v>Completar</v>
      </c>
      <c r="FY22" s="135"/>
      <c r="FZ22" s="136" t="str">
        <f t="shared" si="62"/>
        <v>Completar</v>
      </c>
      <c r="GA22" s="237">
        <f t="shared" si="167"/>
        <v>0</v>
      </c>
      <c r="GB22" s="238">
        <f t="shared" si="168"/>
        <v>0</v>
      </c>
      <c r="GC22" s="239" t="str">
        <f>IFERROR(IF(GB22&gt;20*FO22,'Referencia Parámetros'!$D$20,IF(GB22&gt;10*FO22,'Referencia Parámetros'!$D$21,IF(GB22&gt;5*FO22,'Referencia Parámetros'!$D$22, IF(GB22&gt;1,'Referencia Parámetros'!$D$23,"NO APLICA")))),"")</f>
        <v/>
      </c>
      <c r="GD22" s="240" t="str">
        <f t="shared" si="169"/>
        <v/>
      </c>
      <c r="GE22" s="241">
        <f t="shared" si="170"/>
        <v>0</v>
      </c>
      <c r="GF22" s="234">
        <f t="shared" si="171"/>
        <v>0</v>
      </c>
      <c r="GG22" s="234">
        <f t="shared" si="172"/>
        <v>0</v>
      </c>
      <c r="GH22" s="234">
        <f t="shared" si="173"/>
        <v>0</v>
      </c>
      <c r="GI22" s="242">
        <f t="shared" si="174"/>
        <v>0</v>
      </c>
      <c r="GK22" s="234">
        <f t="shared" si="219"/>
        <v>10</v>
      </c>
      <c r="GL22" s="235" t="str">
        <f t="shared" si="175"/>
        <v/>
      </c>
      <c r="GM22" s="236" t="str">
        <f>IFERROR(+VLOOKUP(GL22,'Referencia Parámetros'!$A$2:$B$18,2),"")</f>
        <v/>
      </c>
      <c r="GN22" s="1"/>
      <c r="GO22" s="1"/>
      <c r="GP22" s="136" t="str">
        <f t="shared" si="67"/>
        <v>Completar</v>
      </c>
      <c r="GQ22" s="134"/>
      <c r="GR22" s="134"/>
      <c r="GS22" s="134"/>
      <c r="GT22" s="136" t="str">
        <f t="shared" si="68"/>
        <v>Completar</v>
      </c>
      <c r="GU22" s="137" t="str">
        <f t="shared" si="69"/>
        <v>Completar</v>
      </c>
      <c r="GV22" s="137" t="str">
        <f t="shared" si="70"/>
        <v>Completar</v>
      </c>
      <c r="GW22" s="135"/>
      <c r="GX22" s="136" t="str">
        <f t="shared" si="71"/>
        <v>Completar</v>
      </c>
      <c r="GY22" s="237">
        <f t="shared" si="176"/>
        <v>0</v>
      </c>
      <c r="GZ22" s="238">
        <f t="shared" si="177"/>
        <v>0</v>
      </c>
      <c r="HA22" s="239" t="str">
        <f>IFERROR(IF(GZ22&gt;20*GM22,'Referencia Parámetros'!$D$20,IF(GZ22&gt;10*GM22,'Referencia Parámetros'!$D$21,IF(GZ22&gt;5*GM22,'Referencia Parámetros'!$D$22, IF(GZ22&gt;1,'Referencia Parámetros'!$D$23,"NO APLICA")))),"")</f>
        <v/>
      </c>
      <c r="HB22" s="240" t="str">
        <f t="shared" si="178"/>
        <v/>
      </c>
      <c r="HC22" s="241">
        <f t="shared" si="179"/>
        <v>0</v>
      </c>
      <c r="HD22" s="234">
        <f t="shared" si="180"/>
        <v>0</v>
      </c>
      <c r="HE22" s="234">
        <f t="shared" si="181"/>
        <v>0</v>
      </c>
      <c r="HF22" s="234">
        <f t="shared" si="182"/>
        <v>0</v>
      </c>
      <c r="HG22" s="242">
        <f t="shared" si="183"/>
        <v>0</v>
      </c>
      <c r="HI22" s="234">
        <f t="shared" si="220"/>
        <v>10</v>
      </c>
      <c r="HJ22" s="235" t="str">
        <f t="shared" si="184"/>
        <v/>
      </c>
      <c r="HK22" s="236" t="str">
        <f>IFERROR(+VLOOKUP(HJ22,'Referencia Parámetros'!$A$2:$B$18,2),"")</f>
        <v/>
      </c>
      <c r="HL22" s="1"/>
      <c r="HM22" s="1"/>
      <c r="HN22" s="136" t="str">
        <f t="shared" si="76"/>
        <v>Completar</v>
      </c>
      <c r="HO22" s="134"/>
      <c r="HP22" s="134"/>
      <c r="HQ22" s="134"/>
      <c r="HR22" s="136" t="str">
        <f t="shared" si="77"/>
        <v>Completar</v>
      </c>
      <c r="HS22" s="137" t="str">
        <f t="shared" si="78"/>
        <v>Completar</v>
      </c>
      <c r="HT22" s="137" t="str">
        <f t="shared" si="79"/>
        <v>Completar</v>
      </c>
      <c r="HU22" s="135"/>
      <c r="HV22" s="136" t="str">
        <f t="shared" si="80"/>
        <v>Completar</v>
      </c>
      <c r="HW22" s="237">
        <f t="shared" si="185"/>
        <v>0</v>
      </c>
      <c r="HX22" s="238">
        <f t="shared" si="186"/>
        <v>0</v>
      </c>
      <c r="HY22" s="239" t="str">
        <f>IFERROR(IF(HX22&gt;20*HK22,'Referencia Parámetros'!$D$20,IF(HX22&gt;10*HK22,'Referencia Parámetros'!$D$21,IF(HX22&gt;5*HK22,'Referencia Parámetros'!$D$22, IF(HX22&gt;1,'Referencia Parámetros'!$D$23,"NO APLICA")))),"")</f>
        <v/>
      </c>
      <c r="HZ22" s="240">
        <f t="shared" si="187"/>
        <v>0</v>
      </c>
      <c r="IA22" s="241">
        <f t="shared" si="188"/>
        <v>0</v>
      </c>
      <c r="IB22" s="234">
        <f t="shared" si="189"/>
        <v>0</v>
      </c>
      <c r="IC22" s="234">
        <f t="shared" si="190"/>
        <v>0</v>
      </c>
      <c r="ID22" s="234">
        <f t="shared" si="191"/>
        <v>0</v>
      </c>
      <c r="IE22" s="242">
        <f t="shared" si="192"/>
        <v>0</v>
      </c>
      <c r="IG22" s="234">
        <f t="shared" si="221"/>
        <v>10</v>
      </c>
      <c r="IH22" s="235" t="str">
        <f t="shared" si="193"/>
        <v/>
      </c>
      <c r="II22" s="236" t="str">
        <f>IFERROR(+VLOOKUP(IH22,'Referencia Parámetros'!$A$2:$B$18,2),"")</f>
        <v/>
      </c>
      <c r="IJ22" s="1"/>
      <c r="IK22" s="1"/>
      <c r="IL22" s="136" t="str">
        <f t="shared" si="85"/>
        <v>Completar</v>
      </c>
      <c r="IM22" s="134"/>
      <c r="IN22" s="134"/>
      <c r="IO22" s="134"/>
      <c r="IP22" s="136" t="str">
        <f t="shared" si="86"/>
        <v>Completar</v>
      </c>
      <c r="IQ22" s="137" t="str">
        <f t="shared" si="87"/>
        <v>Completar</v>
      </c>
      <c r="IR22" s="137" t="str">
        <f t="shared" si="88"/>
        <v>Completar</v>
      </c>
      <c r="IS22" s="135"/>
      <c r="IT22" s="136" t="str">
        <f t="shared" si="89"/>
        <v>Completar</v>
      </c>
      <c r="IU22" s="237">
        <f t="shared" si="194"/>
        <v>0</v>
      </c>
      <c r="IV22" s="238">
        <f t="shared" si="195"/>
        <v>0</v>
      </c>
      <c r="IW22" s="239" t="str">
        <f>IFERROR(IF(IV22&gt;20*II22,'Referencia Parámetros'!$D$20,IF(IV22&gt;10*II22,'Referencia Parámetros'!$D$21,IF(IV22&gt;5*II22,'Referencia Parámetros'!$D$22, IF(IV22&gt;1,'Referencia Parámetros'!$D$23,"NO APLICA")))),"")</f>
        <v/>
      </c>
      <c r="IX22" s="240" t="str">
        <f t="shared" si="196"/>
        <v/>
      </c>
      <c r="IY22" s="241">
        <f t="shared" si="197"/>
        <v>0</v>
      </c>
      <c r="IZ22" s="234">
        <f t="shared" si="198"/>
        <v>0</v>
      </c>
      <c r="JA22" s="234">
        <f t="shared" si="199"/>
        <v>0</v>
      </c>
      <c r="JB22" s="234">
        <f t="shared" si="200"/>
        <v>0</v>
      </c>
      <c r="JC22" s="242">
        <f t="shared" si="201"/>
        <v>0</v>
      </c>
      <c r="JD22" s="198"/>
      <c r="JE22" s="234">
        <f t="shared" si="222"/>
        <v>10</v>
      </c>
      <c r="JF22" s="235" t="str">
        <f t="shared" si="202"/>
        <v/>
      </c>
      <c r="JG22" s="236" t="str">
        <f>IFERROR(+VLOOKUP(JF22,'Referencia Parámetros'!$A$2:$B$18,2),"")</f>
        <v/>
      </c>
      <c r="JH22" s="1"/>
      <c r="JI22" s="1"/>
      <c r="JJ22" s="136" t="str">
        <f t="shared" si="94"/>
        <v>Completar</v>
      </c>
      <c r="JK22" s="134"/>
      <c r="JL22" s="134"/>
      <c r="JM22" s="134"/>
      <c r="JN22" s="136" t="str">
        <f t="shared" si="95"/>
        <v>Completar</v>
      </c>
      <c r="JO22" s="137" t="str">
        <f t="shared" si="96"/>
        <v>Completar</v>
      </c>
      <c r="JP22" s="137" t="str">
        <f t="shared" si="97"/>
        <v>Completar</v>
      </c>
      <c r="JQ22" s="135"/>
      <c r="JR22" s="136" t="str">
        <f t="shared" si="98"/>
        <v>Completar</v>
      </c>
      <c r="JS22" s="237">
        <f t="shared" si="203"/>
        <v>0</v>
      </c>
      <c r="JT22" s="238">
        <f t="shared" si="204"/>
        <v>0</v>
      </c>
      <c r="JU22" s="239" t="str">
        <f>IFERROR(IF(JT22&gt;20*JG22,'Referencia Parámetros'!$D$20,IF(JT22&gt;10*JG22,'Referencia Parámetros'!$D$21,IF(JT22&gt;5*JG22,'Referencia Parámetros'!$D$22, IF(JT22&gt;1,'Referencia Parámetros'!$D$23,"NO APLICA")))),"")</f>
        <v/>
      </c>
      <c r="JV22" s="240" t="str">
        <f t="shared" si="205"/>
        <v/>
      </c>
      <c r="JW22" s="241">
        <f t="shared" si="206"/>
        <v>0</v>
      </c>
      <c r="JX22" s="234">
        <f t="shared" si="207"/>
        <v>0</v>
      </c>
      <c r="JY22" s="234">
        <f t="shared" si="208"/>
        <v>0</v>
      </c>
      <c r="JZ22" s="234">
        <f t="shared" si="209"/>
        <v>0</v>
      </c>
      <c r="KA22" s="242">
        <f t="shared" si="210"/>
        <v>0</v>
      </c>
    </row>
    <row r="23" spans="1:287" x14ac:dyDescent="0.25">
      <c r="A23" s="234">
        <f t="shared" si="211"/>
        <v>11</v>
      </c>
      <c r="B23" s="235" t="str">
        <f t="shared" si="103"/>
        <v/>
      </c>
      <c r="C23" s="236" t="str">
        <f>IFERROR(+VLOOKUP(B23,'Referencia Parámetros'!$A$2:$B$18,2),"")</f>
        <v/>
      </c>
      <c r="D23" s="1"/>
      <c r="E23" s="1"/>
      <c r="F23" s="136" t="str">
        <f>IFERROR(+VLOOKUP(D23,'Año 3'!JH$13:JJ$112,3,FALSE),"Completar")</f>
        <v>Completar</v>
      </c>
      <c r="G23" s="134"/>
      <c r="H23" s="134"/>
      <c r="I23" s="134"/>
      <c r="J23" s="136" t="str">
        <f>+IFERROR(VLOOKUP(D23,'Año 3'!JH$13:JR$112,7,0),"Completar")</f>
        <v>Completar</v>
      </c>
      <c r="K23" s="137" t="str">
        <f>IFERROR(VLOOKUP(D23,'Año 3'!JH$13:JR$112,8,FALSE),"Completar")</f>
        <v>Completar</v>
      </c>
      <c r="L23" s="137" t="str">
        <f>IFERROR(VLOOKUP(D23,'Año 3'!JH$13:JR$112,9,FALSE),"Completar")</f>
        <v>Completar</v>
      </c>
      <c r="M23" s="135"/>
      <c r="N23" s="136" t="str">
        <f>IFERROR(VLOOKUP(D23,'Año 3'!JH$13:JR$112,11,FALSE),"Completar")</f>
        <v>Completar</v>
      </c>
      <c r="O23" s="237">
        <f t="shared" si="104"/>
        <v>0</v>
      </c>
      <c r="P23" s="238">
        <f t="shared" si="105"/>
        <v>0</v>
      </c>
      <c r="Q23" s="239" t="str">
        <f>IFERROR(IF(P23&gt;20*C23,'Referencia Parámetros'!$D$20,IF(P23&gt;10*C23,'Referencia Parámetros'!$D$21,IF(P23&gt;5*C23,'Referencia Parámetros'!$D$22, IF(P23&gt;1,'Referencia Parámetros'!$D$23,"NO APLICA")))),"")</f>
        <v/>
      </c>
      <c r="R23" s="240" t="str">
        <f t="shared" si="106"/>
        <v/>
      </c>
      <c r="S23" s="241">
        <f t="shared" si="107"/>
        <v>0</v>
      </c>
      <c r="T23" s="234">
        <f t="shared" si="108"/>
        <v>0</v>
      </c>
      <c r="U23" s="234">
        <f t="shared" si="109"/>
        <v>0</v>
      </c>
      <c r="V23" s="234">
        <f t="shared" si="110"/>
        <v>0</v>
      </c>
      <c r="W23" s="242">
        <f t="shared" si="111"/>
        <v>0</v>
      </c>
      <c r="Y23" s="234">
        <f t="shared" si="212"/>
        <v>11</v>
      </c>
      <c r="Z23" s="235" t="str">
        <f t="shared" si="112"/>
        <v/>
      </c>
      <c r="AA23" s="236" t="str">
        <f>IFERROR(+VLOOKUP(Z23,'Referencia Parámetros'!$A$2:$B$18,2),"")</f>
        <v/>
      </c>
      <c r="AB23" s="1"/>
      <c r="AC23" s="1"/>
      <c r="AD23" s="136" t="str">
        <f t="shared" si="4"/>
        <v>Completar</v>
      </c>
      <c r="AE23" s="134"/>
      <c r="AF23" s="134"/>
      <c r="AG23" s="134"/>
      <c r="AH23" s="136" t="str">
        <f t="shared" si="5"/>
        <v>Completar</v>
      </c>
      <c r="AI23" s="137" t="str">
        <f t="shared" si="6"/>
        <v>Completar</v>
      </c>
      <c r="AJ23" s="137" t="str">
        <f t="shared" si="7"/>
        <v>Completar</v>
      </c>
      <c r="AK23" s="135"/>
      <c r="AL23" s="136" t="str">
        <f t="shared" si="8"/>
        <v>Completar</v>
      </c>
      <c r="AM23" s="237">
        <f t="shared" si="113"/>
        <v>0</v>
      </c>
      <c r="AN23" s="238">
        <f t="shared" si="114"/>
        <v>0</v>
      </c>
      <c r="AO23" s="239" t="str">
        <f>IFERROR(IF(AN23&gt;20*AA23,'Referencia Parámetros'!$D$20,IF(AN23&gt;10*AA23,'Referencia Parámetros'!$D$21,IF(AN23&gt;5*AA23,'Referencia Parámetros'!$D$22, IF(AN23&gt;1,'Referencia Parámetros'!$D$23,"NO APLICA")))),"")</f>
        <v/>
      </c>
      <c r="AP23" s="240" t="str">
        <f t="shared" si="115"/>
        <v/>
      </c>
      <c r="AQ23" s="241">
        <f t="shared" si="116"/>
        <v>0</v>
      </c>
      <c r="AR23" s="234">
        <f t="shared" si="117"/>
        <v>0</v>
      </c>
      <c r="AS23" s="234">
        <f t="shared" si="118"/>
        <v>0</v>
      </c>
      <c r="AT23" s="234">
        <f t="shared" si="119"/>
        <v>0</v>
      </c>
      <c r="AU23" s="242">
        <f t="shared" si="120"/>
        <v>0</v>
      </c>
      <c r="AW23" s="234">
        <f t="shared" si="213"/>
        <v>11</v>
      </c>
      <c r="AX23" s="235" t="str">
        <f t="shared" si="121"/>
        <v/>
      </c>
      <c r="AY23" s="236" t="str">
        <f>IFERROR(+VLOOKUP(AX23,'Referencia Parámetros'!$A$2:$B$18,2),"")</f>
        <v/>
      </c>
      <c r="AZ23" s="1"/>
      <c r="BA23" s="1"/>
      <c r="BB23" s="136" t="str">
        <f t="shared" si="13"/>
        <v>Completar</v>
      </c>
      <c r="BC23" s="134"/>
      <c r="BD23" s="134"/>
      <c r="BE23" s="134"/>
      <c r="BF23" s="136" t="str">
        <f t="shared" si="14"/>
        <v>Completar</v>
      </c>
      <c r="BG23" s="137" t="str">
        <f t="shared" si="15"/>
        <v>Completar</v>
      </c>
      <c r="BH23" s="137" t="str">
        <f t="shared" si="16"/>
        <v>Completar</v>
      </c>
      <c r="BI23" s="135"/>
      <c r="BJ23" s="136" t="str">
        <f t="shared" si="17"/>
        <v>Completar</v>
      </c>
      <c r="BK23" s="237">
        <f t="shared" si="122"/>
        <v>0</v>
      </c>
      <c r="BL23" s="238">
        <f t="shared" si="123"/>
        <v>0</v>
      </c>
      <c r="BM23" s="239" t="str">
        <f>IFERROR(IF(BL23&gt;20*AY23,'Referencia Parámetros'!$D$20,IF(BL23&gt;10*AY23,'Referencia Parámetros'!$D$21,IF(BL23&gt;5*AY23,'Referencia Parámetros'!$D$22, IF(BL23&gt;1,'Referencia Parámetros'!$D$23,"NO APLICA")))),"")</f>
        <v/>
      </c>
      <c r="BN23" s="240" t="str">
        <f t="shared" si="124"/>
        <v/>
      </c>
      <c r="BO23" s="241">
        <f t="shared" si="125"/>
        <v>0</v>
      </c>
      <c r="BP23" s="234">
        <f t="shared" si="126"/>
        <v>0</v>
      </c>
      <c r="BQ23" s="234">
        <f t="shared" si="127"/>
        <v>0</v>
      </c>
      <c r="BR23" s="234">
        <f t="shared" si="128"/>
        <v>0</v>
      </c>
      <c r="BS23" s="242">
        <f t="shared" si="129"/>
        <v>0</v>
      </c>
      <c r="BU23" s="234">
        <f t="shared" si="214"/>
        <v>11</v>
      </c>
      <c r="BV23" s="235" t="str">
        <f t="shared" si="130"/>
        <v/>
      </c>
      <c r="BW23" s="236" t="str">
        <f>IFERROR(+VLOOKUP(BV23,'Referencia Parámetros'!$A$2:$B$18,2),"")</f>
        <v/>
      </c>
      <c r="BX23" s="1"/>
      <c r="BY23" s="1"/>
      <c r="BZ23" s="136" t="str">
        <f t="shared" si="22"/>
        <v>Completar</v>
      </c>
      <c r="CA23" s="134"/>
      <c r="CB23" s="134"/>
      <c r="CC23" s="134"/>
      <c r="CD23" s="136" t="str">
        <f t="shared" si="23"/>
        <v>Completar</v>
      </c>
      <c r="CE23" s="137" t="str">
        <f t="shared" si="24"/>
        <v>Completar</v>
      </c>
      <c r="CF23" s="137" t="str">
        <f t="shared" si="25"/>
        <v>Completar</v>
      </c>
      <c r="CG23" s="135"/>
      <c r="CH23" s="136" t="str">
        <f t="shared" si="26"/>
        <v>Completar</v>
      </c>
      <c r="CI23" s="237">
        <f t="shared" si="131"/>
        <v>0</v>
      </c>
      <c r="CJ23" s="238">
        <f t="shared" si="132"/>
        <v>0</v>
      </c>
      <c r="CK23" s="239" t="str">
        <f>IFERROR(IF(CJ23&gt;20*BW23,'Referencia Parámetros'!$D$20,IF(CJ23&gt;10*BW23,'Referencia Parámetros'!$D$21,IF(CJ23&gt;5*BW23,'Referencia Parámetros'!$D$22, IF(CJ23&gt;1,'Referencia Parámetros'!$D$23,"NO APLICA")))),"")</f>
        <v/>
      </c>
      <c r="CL23" s="240" t="str">
        <f t="shared" si="133"/>
        <v/>
      </c>
      <c r="CM23" s="241">
        <f t="shared" si="134"/>
        <v>0</v>
      </c>
      <c r="CN23" s="234">
        <f t="shared" si="135"/>
        <v>0</v>
      </c>
      <c r="CO23" s="234">
        <f t="shared" si="136"/>
        <v>0</v>
      </c>
      <c r="CP23" s="234">
        <f t="shared" si="137"/>
        <v>0</v>
      </c>
      <c r="CQ23" s="242">
        <f t="shared" si="138"/>
        <v>0</v>
      </c>
      <c r="CS23" s="234">
        <f t="shared" si="215"/>
        <v>11</v>
      </c>
      <c r="CT23" s="235" t="str">
        <f t="shared" si="139"/>
        <v/>
      </c>
      <c r="CU23" s="236" t="str">
        <f>IFERROR(+VLOOKUP(CT23,'Referencia Parámetros'!$A$2:$B$18,2),"")</f>
        <v/>
      </c>
      <c r="CV23" s="1"/>
      <c r="CW23" s="1"/>
      <c r="CX23" s="136" t="str">
        <f t="shared" si="31"/>
        <v>Completar</v>
      </c>
      <c r="CY23" s="134"/>
      <c r="CZ23" s="134"/>
      <c r="DA23" s="134"/>
      <c r="DB23" s="136" t="str">
        <f t="shared" si="32"/>
        <v>Completar</v>
      </c>
      <c r="DC23" s="137" t="str">
        <f t="shared" si="33"/>
        <v>Completar</v>
      </c>
      <c r="DD23" s="137" t="str">
        <f t="shared" si="34"/>
        <v>Completar</v>
      </c>
      <c r="DE23" s="135"/>
      <c r="DF23" s="136" t="str">
        <f t="shared" si="35"/>
        <v>Completar</v>
      </c>
      <c r="DG23" s="237">
        <f t="shared" si="140"/>
        <v>0</v>
      </c>
      <c r="DH23" s="238">
        <f t="shared" si="141"/>
        <v>0</v>
      </c>
      <c r="DI23" s="239" t="str">
        <f>IFERROR(IF(DH23&gt;20*CU23,'Referencia Parámetros'!$D$20,IF(DH23&gt;10*CU23,'Referencia Parámetros'!$D$21,IF(DH23&gt;5*CU23,'Referencia Parámetros'!$D$22, IF(DH23&gt;1,'Referencia Parámetros'!$D$23,"NO APLICA")))),"")</f>
        <v/>
      </c>
      <c r="DJ23" s="240" t="str">
        <f t="shared" si="142"/>
        <v/>
      </c>
      <c r="DK23" s="241">
        <f t="shared" si="143"/>
        <v>0</v>
      </c>
      <c r="DL23" s="234">
        <f t="shared" si="144"/>
        <v>0</v>
      </c>
      <c r="DM23" s="234">
        <f t="shared" si="145"/>
        <v>0</v>
      </c>
      <c r="DN23" s="234">
        <f t="shared" si="146"/>
        <v>0</v>
      </c>
      <c r="DO23" s="242">
        <f t="shared" si="147"/>
        <v>0</v>
      </c>
      <c r="DQ23" s="234">
        <f t="shared" si="216"/>
        <v>11</v>
      </c>
      <c r="DR23" s="235" t="str">
        <f t="shared" si="148"/>
        <v/>
      </c>
      <c r="DS23" s="236" t="str">
        <f>IFERROR(+VLOOKUP(DR23,'Referencia Parámetros'!$A$2:$B$18,2),"")</f>
        <v/>
      </c>
      <c r="DT23" s="1"/>
      <c r="DU23" s="1"/>
      <c r="DV23" s="136" t="str">
        <f t="shared" si="40"/>
        <v>Completar</v>
      </c>
      <c r="DW23" s="134"/>
      <c r="DX23" s="134"/>
      <c r="DY23" s="134"/>
      <c r="DZ23" s="136" t="str">
        <f t="shared" si="41"/>
        <v>Completar</v>
      </c>
      <c r="EA23" s="137" t="str">
        <f t="shared" si="42"/>
        <v>Completar</v>
      </c>
      <c r="EB23" s="137" t="str">
        <f t="shared" si="43"/>
        <v>Completar</v>
      </c>
      <c r="EC23" s="135"/>
      <c r="ED23" s="136" t="str">
        <f t="shared" si="44"/>
        <v>Completar</v>
      </c>
      <c r="EE23" s="237">
        <f t="shared" si="149"/>
        <v>0</v>
      </c>
      <c r="EF23" s="238">
        <f t="shared" si="150"/>
        <v>0</v>
      </c>
      <c r="EG23" s="239" t="str">
        <f>IFERROR(IF(EF23&gt;20*DS23,'Referencia Parámetros'!$D$20,IF(EF23&gt;10*DS23,'Referencia Parámetros'!$D$21,IF(EF23&gt;5*DS23,'Referencia Parámetros'!$D$22, IF(EF23&gt;1,'Referencia Parámetros'!$D$23,"NO APLICA")))),"")</f>
        <v/>
      </c>
      <c r="EH23" s="240" t="str">
        <f t="shared" si="151"/>
        <v/>
      </c>
      <c r="EI23" s="241">
        <f t="shared" si="152"/>
        <v>0</v>
      </c>
      <c r="EJ23" s="234">
        <f t="shared" si="153"/>
        <v>0</v>
      </c>
      <c r="EK23" s="234">
        <f t="shared" si="154"/>
        <v>0</v>
      </c>
      <c r="EL23" s="234">
        <f t="shared" si="155"/>
        <v>0</v>
      </c>
      <c r="EM23" s="242">
        <f t="shared" si="156"/>
        <v>0</v>
      </c>
      <c r="EO23" s="234">
        <f t="shared" si="217"/>
        <v>11</v>
      </c>
      <c r="EP23" s="235" t="str">
        <f t="shared" si="157"/>
        <v/>
      </c>
      <c r="EQ23" s="236" t="str">
        <f>IFERROR(+VLOOKUP(EP23,'Referencia Parámetros'!$A$2:$B$18,2),"")</f>
        <v/>
      </c>
      <c r="ER23" s="1"/>
      <c r="ES23" s="1"/>
      <c r="ET23" s="136" t="str">
        <f t="shared" si="49"/>
        <v>Completar</v>
      </c>
      <c r="EU23" s="134"/>
      <c r="EV23" s="134"/>
      <c r="EW23" s="134"/>
      <c r="EX23" s="136" t="str">
        <f t="shared" si="50"/>
        <v>Completar</v>
      </c>
      <c r="EY23" s="137" t="str">
        <f t="shared" si="51"/>
        <v>Completar</v>
      </c>
      <c r="EZ23" s="137" t="str">
        <f t="shared" si="52"/>
        <v>Completar</v>
      </c>
      <c r="FA23" s="135"/>
      <c r="FB23" s="136" t="str">
        <f t="shared" si="53"/>
        <v>Completar</v>
      </c>
      <c r="FC23" s="237">
        <f t="shared" si="158"/>
        <v>0</v>
      </c>
      <c r="FD23" s="238">
        <f t="shared" si="159"/>
        <v>0</v>
      </c>
      <c r="FE23" s="239" t="str">
        <f>IFERROR(IF(FD23&gt;20*EQ23,'Referencia Parámetros'!$D$20,IF(FD23&gt;10*EQ23,'Referencia Parámetros'!$D$21,IF(FD23&gt;5*EQ23,'Referencia Parámetros'!$D$22, IF(FD23&gt;1,'Referencia Parámetros'!$D$23,"NO APLICA")))),"")</f>
        <v/>
      </c>
      <c r="FF23" s="240" t="str">
        <f t="shared" si="160"/>
        <v/>
      </c>
      <c r="FG23" s="241">
        <f t="shared" si="161"/>
        <v>0</v>
      </c>
      <c r="FH23" s="234">
        <f t="shared" si="162"/>
        <v>0</v>
      </c>
      <c r="FI23" s="234">
        <f t="shared" si="163"/>
        <v>0</v>
      </c>
      <c r="FJ23" s="234">
        <f t="shared" si="164"/>
        <v>0</v>
      </c>
      <c r="FK23" s="242">
        <f t="shared" si="165"/>
        <v>0</v>
      </c>
      <c r="FM23" s="234">
        <f t="shared" si="218"/>
        <v>11</v>
      </c>
      <c r="FN23" s="235" t="str">
        <f t="shared" si="166"/>
        <v/>
      </c>
      <c r="FO23" s="236" t="str">
        <f>IFERROR(+VLOOKUP(FN23,'Referencia Parámetros'!$A$2:$B$18,2),"")</f>
        <v/>
      </c>
      <c r="FP23" s="1"/>
      <c r="FQ23" s="1"/>
      <c r="FR23" s="136" t="str">
        <f t="shared" si="58"/>
        <v>Completar</v>
      </c>
      <c r="FS23" s="134"/>
      <c r="FT23" s="134"/>
      <c r="FU23" s="134"/>
      <c r="FV23" s="136" t="str">
        <f t="shared" si="59"/>
        <v>Completar</v>
      </c>
      <c r="FW23" s="137" t="str">
        <f t="shared" si="60"/>
        <v>Completar</v>
      </c>
      <c r="FX23" s="137" t="str">
        <f t="shared" si="61"/>
        <v>Completar</v>
      </c>
      <c r="FY23" s="135"/>
      <c r="FZ23" s="136" t="str">
        <f t="shared" si="62"/>
        <v>Completar</v>
      </c>
      <c r="GA23" s="237">
        <f t="shared" si="167"/>
        <v>0</v>
      </c>
      <c r="GB23" s="238">
        <f t="shared" si="168"/>
        <v>0</v>
      </c>
      <c r="GC23" s="239" t="str">
        <f>IFERROR(IF(GB23&gt;20*FO23,'Referencia Parámetros'!$D$20,IF(GB23&gt;10*FO23,'Referencia Parámetros'!$D$21,IF(GB23&gt;5*FO23,'Referencia Parámetros'!$D$22, IF(GB23&gt;1,'Referencia Parámetros'!$D$23,"NO APLICA")))),"")</f>
        <v/>
      </c>
      <c r="GD23" s="240" t="str">
        <f t="shared" si="169"/>
        <v/>
      </c>
      <c r="GE23" s="241">
        <f t="shared" si="170"/>
        <v>0</v>
      </c>
      <c r="GF23" s="234">
        <f t="shared" si="171"/>
        <v>0</v>
      </c>
      <c r="GG23" s="234">
        <f t="shared" si="172"/>
        <v>0</v>
      </c>
      <c r="GH23" s="234">
        <f t="shared" si="173"/>
        <v>0</v>
      </c>
      <c r="GI23" s="242">
        <f t="shared" si="174"/>
        <v>0</v>
      </c>
      <c r="GK23" s="234">
        <f t="shared" si="219"/>
        <v>11</v>
      </c>
      <c r="GL23" s="235" t="str">
        <f t="shared" si="175"/>
        <v/>
      </c>
      <c r="GM23" s="236" t="str">
        <f>IFERROR(+VLOOKUP(GL23,'Referencia Parámetros'!$A$2:$B$18,2),"")</f>
        <v/>
      </c>
      <c r="GN23" s="1"/>
      <c r="GO23" s="1"/>
      <c r="GP23" s="136" t="str">
        <f t="shared" si="67"/>
        <v>Completar</v>
      </c>
      <c r="GQ23" s="134"/>
      <c r="GR23" s="134"/>
      <c r="GS23" s="134"/>
      <c r="GT23" s="136" t="str">
        <f t="shared" si="68"/>
        <v>Completar</v>
      </c>
      <c r="GU23" s="137" t="str">
        <f t="shared" si="69"/>
        <v>Completar</v>
      </c>
      <c r="GV23" s="137" t="str">
        <f t="shared" si="70"/>
        <v>Completar</v>
      </c>
      <c r="GW23" s="135"/>
      <c r="GX23" s="136" t="str">
        <f t="shared" si="71"/>
        <v>Completar</v>
      </c>
      <c r="GY23" s="237">
        <f t="shared" si="176"/>
        <v>0</v>
      </c>
      <c r="GZ23" s="238">
        <f t="shared" si="177"/>
        <v>0</v>
      </c>
      <c r="HA23" s="239" t="str">
        <f>IFERROR(IF(GZ23&gt;20*GM23,'Referencia Parámetros'!$D$20,IF(GZ23&gt;10*GM23,'Referencia Parámetros'!$D$21,IF(GZ23&gt;5*GM23,'Referencia Parámetros'!$D$22, IF(GZ23&gt;1,'Referencia Parámetros'!$D$23,"NO APLICA")))),"")</f>
        <v/>
      </c>
      <c r="HB23" s="240" t="str">
        <f t="shared" si="178"/>
        <v/>
      </c>
      <c r="HC23" s="241">
        <f t="shared" si="179"/>
        <v>0</v>
      </c>
      <c r="HD23" s="234">
        <f t="shared" si="180"/>
        <v>0</v>
      </c>
      <c r="HE23" s="234">
        <f t="shared" si="181"/>
        <v>0</v>
      </c>
      <c r="HF23" s="234">
        <f t="shared" si="182"/>
        <v>0</v>
      </c>
      <c r="HG23" s="242">
        <f t="shared" si="183"/>
        <v>0</v>
      </c>
      <c r="HI23" s="234">
        <f t="shared" si="220"/>
        <v>11</v>
      </c>
      <c r="HJ23" s="235" t="str">
        <f t="shared" si="184"/>
        <v/>
      </c>
      <c r="HK23" s="236" t="str">
        <f>IFERROR(+VLOOKUP(HJ23,'Referencia Parámetros'!$A$2:$B$18,2),"")</f>
        <v/>
      </c>
      <c r="HL23" s="1"/>
      <c r="HM23" s="1"/>
      <c r="HN23" s="136" t="str">
        <f t="shared" si="76"/>
        <v>Completar</v>
      </c>
      <c r="HO23" s="134"/>
      <c r="HP23" s="134"/>
      <c r="HQ23" s="134"/>
      <c r="HR23" s="136" t="str">
        <f t="shared" si="77"/>
        <v>Completar</v>
      </c>
      <c r="HS23" s="137" t="str">
        <f t="shared" si="78"/>
        <v>Completar</v>
      </c>
      <c r="HT23" s="137" t="str">
        <f t="shared" si="79"/>
        <v>Completar</v>
      </c>
      <c r="HU23" s="135"/>
      <c r="HV23" s="136" t="str">
        <f t="shared" si="80"/>
        <v>Completar</v>
      </c>
      <c r="HW23" s="237">
        <f t="shared" si="185"/>
        <v>0</v>
      </c>
      <c r="HX23" s="238">
        <f t="shared" si="186"/>
        <v>0</v>
      </c>
      <c r="HY23" s="239" t="str">
        <f>IFERROR(IF(HX23&gt;20*HK23,'Referencia Parámetros'!$D$20,IF(HX23&gt;10*HK23,'Referencia Parámetros'!$D$21,IF(HX23&gt;5*HK23,'Referencia Parámetros'!$D$22, IF(HX23&gt;1,'Referencia Parámetros'!$D$23,"NO APLICA")))),"")</f>
        <v/>
      </c>
      <c r="HZ23" s="240">
        <f t="shared" si="187"/>
        <v>0</v>
      </c>
      <c r="IA23" s="241">
        <f t="shared" si="188"/>
        <v>0</v>
      </c>
      <c r="IB23" s="234">
        <f t="shared" si="189"/>
        <v>0</v>
      </c>
      <c r="IC23" s="234">
        <f t="shared" si="190"/>
        <v>0</v>
      </c>
      <c r="ID23" s="234">
        <f t="shared" si="191"/>
        <v>0</v>
      </c>
      <c r="IE23" s="242">
        <f t="shared" si="192"/>
        <v>0</v>
      </c>
      <c r="IG23" s="234">
        <f t="shared" si="221"/>
        <v>11</v>
      </c>
      <c r="IH23" s="235" t="str">
        <f t="shared" si="193"/>
        <v/>
      </c>
      <c r="II23" s="236" t="str">
        <f>IFERROR(+VLOOKUP(IH23,'Referencia Parámetros'!$A$2:$B$18,2),"")</f>
        <v/>
      </c>
      <c r="IJ23" s="1"/>
      <c r="IK23" s="1"/>
      <c r="IL23" s="136" t="str">
        <f t="shared" si="85"/>
        <v>Completar</v>
      </c>
      <c r="IM23" s="134"/>
      <c r="IN23" s="134"/>
      <c r="IO23" s="134"/>
      <c r="IP23" s="136" t="str">
        <f t="shared" si="86"/>
        <v>Completar</v>
      </c>
      <c r="IQ23" s="137" t="str">
        <f t="shared" si="87"/>
        <v>Completar</v>
      </c>
      <c r="IR23" s="137" t="str">
        <f t="shared" si="88"/>
        <v>Completar</v>
      </c>
      <c r="IS23" s="135"/>
      <c r="IT23" s="136" t="str">
        <f t="shared" si="89"/>
        <v>Completar</v>
      </c>
      <c r="IU23" s="237">
        <f t="shared" si="194"/>
        <v>0</v>
      </c>
      <c r="IV23" s="238">
        <f t="shared" si="195"/>
        <v>0</v>
      </c>
      <c r="IW23" s="239" t="str">
        <f>IFERROR(IF(IV23&gt;20*II23,'Referencia Parámetros'!$D$20,IF(IV23&gt;10*II23,'Referencia Parámetros'!$D$21,IF(IV23&gt;5*II23,'Referencia Parámetros'!$D$22, IF(IV23&gt;1,'Referencia Parámetros'!$D$23,"NO APLICA")))),"")</f>
        <v/>
      </c>
      <c r="IX23" s="240" t="str">
        <f t="shared" si="196"/>
        <v/>
      </c>
      <c r="IY23" s="241">
        <f t="shared" si="197"/>
        <v>0</v>
      </c>
      <c r="IZ23" s="234">
        <f t="shared" si="198"/>
        <v>0</v>
      </c>
      <c r="JA23" s="234">
        <f t="shared" si="199"/>
        <v>0</v>
      </c>
      <c r="JB23" s="234">
        <f t="shared" si="200"/>
        <v>0</v>
      </c>
      <c r="JC23" s="242">
        <f t="shared" si="201"/>
        <v>0</v>
      </c>
      <c r="JD23" s="198"/>
      <c r="JE23" s="234">
        <f t="shared" si="222"/>
        <v>11</v>
      </c>
      <c r="JF23" s="235" t="str">
        <f t="shared" si="202"/>
        <v/>
      </c>
      <c r="JG23" s="236" t="str">
        <f>IFERROR(+VLOOKUP(JF23,'Referencia Parámetros'!$A$2:$B$18,2),"")</f>
        <v/>
      </c>
      <c r="JH23" s="1"/>
      <c r="JI23" s="1"/>
      <c r="JJ23" s="136" t="str">
        <f t="shared" si="94"/>
        <v>Completar</v>
      </c>
      <c r="JK23" s="134"/>
      <c r="JL23" s="134"/>
      <c r="JM23" s="134"/>
      <c r="JN23" s="136" t="str">
        <f t="shared" si="95"/>
        <v>Completar</v>
      </c>
      <c r="JO23" s="137" t="str">
        <f t="shared" si="96"/>
        <v>Completar</v>
      </c>
      <c r="JP23" s="137" t="str">
        <f t="shared" si="97"/>
        <v>Completar</v>
      </c>
      <c r="JQ23" s="135"/>
      <c r="JR23" s="136" t="str">
        <f t="shared" si="98"/>
        <v>Completar</v>
      </c>
      <c r="JS23" s="237">
        <f t="shared" si="203"/>
        <v>0</v>
      </c>
      <c r="JT23" s="238">
        <f t="shared" si="204"/>
        <v>0</v>
      </c>
      <c r="JU23" s="239" t="str">
        <f>IFERROR(IF(JT23&gt;20*JG23,'Referencia Parámetros'!$D$20,IF(JT23&gt;10*JG23,'Referencia Parámetros'!$D$21,IF(JT23&gt;5*JG23,'Referencia Parámetros'!$D$22, IF(JT23&gt;1,'Referencia Parámetros'!$D$23,"NO APLICA")))),"")</f>
        <v/>
      </c>
      <c r="JV23" s="240" t="str">
        <f t="shared" si="205"/>
        <v/>
      </c>
      <c r="JW23" s="241">
        <f t="shared" si="206"/>
        <v>0</v>
      </c>
      <c r="JX23" s="234">
        <f t="shared" si="207"/>
        <v>0</v>
      </c>
      <c r="JY23" s="234">
        <f t="shared" si="208"/>
        <v>0</v>
      </c>
      <c r="JZ23" s="234">
        <f t="shared" si="209"/>
        <v>0</v>
      </c>
      <c r="KA23" s="242">
        <f t="shared" si="210"/>
        <v>0</v>
      </c>
    </row>
    <row r="24" spans="1:287" x14ac:dyDescent="0.25">
      <c r="A24" s="234">
        <f t="shared" si="211"/>
        <v>12</v>
      </c>
      <c r="B24" s="235" t="str">
        <f t="shared" si="103"/>
        <v/>
      </c>
      <c r="C24" s="236" t="str">
        <f>IFERROR(+VLOOKUP(B24,'Referencia Parámetros'!$A$2:$B$18,2),"")</f>
        <v/>
      </c>
      <c r="D24" s="1"/>
      <c r="E24" s="1"/>
      <c r="F24" s="136" t="str">
        <f>IFERROR(+VLOOKUP(D24,'Año 3'!JH$13:JJ$112,3,FALSE),"Completar")</f>
        <v>Completar</v>
      </c>
      <c r="G24" s="134"/>
      <c r="H24" s="134"/>
      <c r="I24" s="134"/>
      <c r="J24" s="136" t="str">
        <f>+IFERROR(VLOOKUP(D24,'Año 3'!JH$13:JR$112,7,0),"Completar")</f>
        <v>Completar</v>
      </c>
      <c r="K24" s="137" t="str">
        <f>IFERROR(VLOOKUP(D24,'Año 3'!JH$13:JR$112,8,FALSE),"Completar")</f>
        <v>Completar</v>
      </c>
      <c r="L24" s="137" t="str">
        <f>IFERROR(VLOOKUP(D24,'Año 3'!JH$13:JR$112,9,FALSE),"Completar")</f>
        <v>Completar</v>
      </c>
      <c r="M24" s="135"/>
      <c r="N24" s="136" t="str">
        <f>IFERROR(VLOOKUP(D24,'Año 3'!JH$13:JR$112,11,FALSE),"Completar")</f>
        <v>Completar</v>
      </c>
      <c r="O24" s="237">
        <f t="shared" si="104"/>
        <v>0</v>
      </c>
      <c r="P24" s="238">
        <f t="shared" si="105"/>
        <v>0</v>
      </c>
      <c r="Q24" s="239" t="str">
        <f>IFERROR(IF(P24&gt;20*C24,'Referencia Parámetros'!$D$20,IF(P24&gt;10*C24,'Referencia Parámetros'!$D$21,IF(P24&gt;5*C24,'Referencia Parámetros'!$D$22, IF(P24&gt;1,'Referencia Parámetros'!$D$23,"NO APLICA")))),"")</f>
        <v/>
      </c>
      <c r="R24" s="240" t="str">
        <f t="shared" si="106"/>
        <v/>
      </c>
      <c r="S24" s="241">
        <f t="shared" si="107"/>
        <v>0</v>
      </c>
      <c r="T24" s="234">
        <f t="shared" si="108"/>
        <v>0</v>
      </c>
      <c r="U24" s="234">
        <f t="shared" si="109"/>
        <v>0</v>
      </c>
      <c r="V24" s="234">
        <f t="shared" si="110"/>
        <v>0</v>
      </c>
      <c r="W24" s="242">
        <f t="shared" si="111"/>
        <v>0</v>
      </c>
      <c r="Y24" s="234">
        <f t="shared" si="212"/>
        <v>12</v>
      </c>
      <c r="Z24" s="235" t="str">
        <f t="shared" si="112"/>
        <v/>
      </c>
      <c r="AA24" s="236" t="str">
        <f>IFERROR(+VLOOKUP(Z24,'Referencia Parámetros'!$A$2:$B$18,2),"")</f>
        <v/>
      </c>
      <c r="AB24" s="1"/>
      <c r="AC24" s="1"/>
      <c r="AD24" s="136" t="str">
        <f t="shared" si="4"/>
        <v>Completar</v>
      </c>
      <c r="AE24" s="134"/>
      <c r="AF24" s="134"/>
      <c r="AG24" s="134"/>
      <c r="AH24" s="136" t="str">
        <f t="shared" si="5"/>
        <v>Completar</v>
      </c>
      <c r="AI24" s="137" t="str">
        <f t="shared" si="6"/>
        <v>Completar</v>
      </c>
      <c r="AJ24" s="137" t="str">
        <f t="shared" si="7"/>
        <v>Completar</v>
      </c>
      <c r="AK24" s="135"/>
      <c r="AL24" s="136" t="str">
        <f t="shared" si="8"/>
        <v>Completar</v>
      </c>
      <c r="AM24" s="237">
        <f t="shared" si="113"/>
        <v>0</v>
      </c>
      <c r="AN24" s="238">
        <f t="shared" si="114"/>
        <v>0</v>
      </c>
      <c r="AO24" s="239" t="str">
        <f>IFERROR(IF(AN24&gt;20*AA24,'Referencia Parámetros'!$D$20,IF(AN24&gt;10*AA24,'Referencia Parámetros'!$D$21,IF(AN24&gt;5*AA24,'Referencia Parámetros'!$D$22, IF(AN24&gt;1,'Referencia Parámetros'!$D$23,"NO APLICA")))),"")</f>
        <v/>
      </c>
      <c r="AP24" s="240" t="str">
        <f t="shared" si="115"/>
        <v/>
      </c>
      <c r="AQ24" s="241">
        <f t="shared" si="116"/>
        <v>0</v>
      </c>
      <c r="AR24" s="234">
        <f t="shared" si="117"/>
        <v>0</v>
      </c>
      <c r="AS24" s="234">
        <f t="shared" si="118"/>
        <v>0</v>
      </c>
      <c r="AT24" s="234">
        <f t="shared" si="119"/>
        <v>0</v>
      </c>
      <c r="AU24" s="242">
        <f t="shared" si="120"/>
        <v>0</v>
      </c>
      <c r="AW24" s="234">
        <f t="shared" si="213"/>
        <v>12</v>
      </c>
      <c r="AX24" s="235" t="str">
        <f t="shared" si="121"/>
        <v/>
      </c>
      <c r="AY24" s="236" t="str">
        <f>IFERROR(+VLOOKUP(AX24,'Referencia Parámetros'!$A$2:$B$18,2),"")</f>
        <v/>
      </c>
      <c r="AZ24" s="1"/>
      <c r="BA24" s="1"/>
      <c r="BB24" s="136" t="str">
        <f t="shared" si="13"/>
        <v>Completar</v>
      </c>
      <c r="BC24" s="134"/>
      <c r="BD24" s="134"/>
      <c r="BE24" s="134"/>
      <c r="BF24" s="136" t="str">
        <f t="shared" si="14"/>
        <v>Completar</v>
      </c>
      <c r="BG24" s="137" t="str">
        <f t="shared" si="15"/>
        <v>Completar</v>
      </c>
      <c r="BH24" s="137" t="str">
        <f t="shared" si="16"/>
        <v>Completar</v>
      </c>
      <c r="BI24" s="135"/>
      <c r="BJ24" s="136" t="str">
        <f t="shared" si="17"/>
        <v>Completar</v>
      </c>
      <c r="BK24" s="237">
        <f t="shared" si="122"/>
        <v>0</v>
      </c>
      <c r="BL24" s="238">
        <f t="shared" si="123"/>
        <v>0</v>
      </c>
      <c r="BM24" s="239" t="str">
        <f>IFERROR(IF(BL24&gt;20*AY24,'Referencia Parámetros'!$D$20,IF(BL24&gt;10*AY24,'Referencia Parámetros'!$D$21,IF(BL24&gt;5*AY24,'Referencia Parámetros'!$D$22, IF(BL24&gt;1,'Referencia Parámetros'!$D$23,"NO APLICA")))),"")</f>
        <v/>
      </c>
      <c r="BN24" s="240" t="str">
        <f t="shared" si="124"/>
        <v/>
      </c>
      <c r="BO24" s="241">
        <f t="shared" si="125"/>
        <v>0</v>
      </c>
      <c r="BP24" s="234">
        <f t="shared" si="126"/>
        <v>0</v>
      </c>
      <c r="BQ24" s="234">
        <f t="shared" si="127"/>
        <v>0</v>
      </c>
      <c r="BR24" s="234">
        <f t="shared" si="128"/>
        <v>0</v>
      </c>
      <c r="BS24" s="242">
        <f t="shared" si="129"/>
        <v>0</v>
      </c>
      <c r="BU24" s="234">
        <f t="shared" si="214"/>
        <v>12</v>
      </c>
      <c r="BV24" s="235" t="str">
        <f t="shared" si="130"/>
        <v/>
      </c>
      <c r="BW24" s="236" t="str">
        <f>IFERROR(+VLOOKUP(BV24,'Referencia Parámetros'!$A$2:$B$18,2),"")</f>
        <v/>
      </c>
      <c r="BX24" s="1"/>
      <c r="BY24" s="1"/>
      <c r="BZ24" s="136" t="str">
        <f t="shared" si="22"/>
        <v>Completar</v>
      </c>
      <c r="CA24" s="134"/>
      <c r="CB24" s="134"/>
      <c r="CC24" s="134"/>
      <c r="CD24" s="136" t="str">
        <f t="shared" si="23"/>
        <v>Completar</v>
      </c>
      <c r="CE24" s="137" t="str">
        <f t="shared" si="24"/>
        <v>Completar</v>
      </c>
      <c r="CF24" s="137" t="str">
        <f t="shared" si="25"/>
        <v>Completar</v>
      </c>
      <c r="CG24" s="135"/>
      <c r="CH24" s="136" t="str">
        <f t="shared" si="26"/>
        <v>Completar</v>
      </c>
      <c r="CI24" s="237">
        <f t="shared" si="131"/>
        <v>0</v>
      </c>
      <c r="CJ24" s="238">
        <f t="shared" si="132"/>
        <v>0</v>
      </c>
      <c r="CK24" s="239" t="str">
        <f>IFERROR(IF(CJ24&gt;20*BW24,'Referencia Parámetros'!$D$20,IF(CJ24&gt;10*BW24,'Referencia Parámetros'!$D$21,IF(CJ24&gt;5*BW24,'Referencia Parámetros'!$D$22, IF(CJ24&gt;1,'Referencia Parámetros'!$D$23,"NO APLICA")))),"")</f>
        <v/>
      </c>
      <c r="CL24" s="240" t="str">
        <f t="shared" si="133"/>
        <v/>
      </c>
      <c r="CM24" s="241">
        <f t="shared" si="134"/>
        <v>0</v>
      </c>
      <c r="CN24" s="234">
        <f t="shared" si="135"/>
        <v>0</v>
      </c>
      <c r="CO24" s="234">
        <f t="shared" si="136"/>
        <v>0</v>
      </c>
      <c r="CP24" s="234">
        <f t="shared" si="137"/>
        <v>0</v>
      </c>
      <c r="CQ24" s="242">
        <f t="shared" si="138"/>
        <v>0</v>
      </c>
      <c r="CS24" s="234">
        <f t="shared" si="215"/>
        <v>12</v>
      </c>
      <c r="CT24" s="235" t="str">
        <f t="shared" si="139"/>
        <v/>
      </c>
      <c r="CU24" s="236" t="str">
        <f>IFERROR(+VLOOKUP(CT24,'Referencia Parámetros'!$A$2:$B$18,2),"")</f>
        <v/>
      </c>
      <c r="CV24" s="1"/>
      <c r="CW24" s="1"/>
      <c r="CX24" s="136" t="str">
        <f t="shared" si="31"/>
        <v>Completar</v>
      </c>
      <c r="CY24" s="134"/>
      <c r="CZ24" s="134"/>
      <c r="DA24" s="134"/>
      <c r="DB24" s="136" t="str">
        <f t="shared" si="32"/>
        <v>Completar</v>
      </c>
      <c r="DC24" s="137" t="str">
        <f t="shared" si="33"/>
        <v>Completar</v>
      </c>
      <c r="DD24" s="137" t="str">
        <f t="shared" si="34"/>
        <v>Completar</v>
      </c>
      <c r="DE24" s="135"/>
      <c r="DF24" s="136" t="str">
        <f t="shared" si="35"/>
        <v>Completar</v>
      </c>
      <c r="DG24" s="237">
        <f t="shared" si="140"/>
        <v>0</v>
      </c>
      <c r="DH24" s="238">
        <f t="shared" si="141"/>
        <v>0</v>
      </c>
      <c r="DI24" s="239" t="str">
        <f>IFERROR(IF(DH24&gt;20*CU24,'Referencia Parámetros'!$D$20,IF(DH24&gt;10*CU24,'Referencia Parámetros'!$D$21,IF(DH24&gt;5*CU24,'Referencia Parámetros'!$D$22, IF(DH24&gt;1,'Referencia Parámetros'!$D$23,"NO APLICA")))),"")</f>
        <v/>
      </c>
      <c r="DJ24" s="240" t="str">
        <f t="shared" si="142"/>
        <v/>
      </c>
      <c r="DK24" s="241">
        <f t="shared" si="143"/>
        <v>0</v>
      </c>
      <c r="DL24" s="234">
        <f t="shared" si="144"/>
        <v>0</v>
      </c>
      <c r="DM24" s="234">
        <f t="shared" si="145"/>
        <v>0</v>
      </c>
      <c r="DN24" s="234">
        <f t="shared" si="146"/>
        <v>0</v>
      </c>
      <c r="DO24" s="242">
        <f t="shared" si="147"/>
        <v>0</v>
      </c>
      <c r="DQ24" s="234">
        <f t="shared" si="216"/>
        <v>12</v>
      </c>
      <c r="DR24" s="235" t="str">
        <f t="shared" si="148"/>
        <v/>
      </c>
      <c r="DS24" s="236" t="str">
        <f>IFERROR(+VLOOKUP(DR24,'Referencia Parámetros'!$A$2:$B$18,2),"")</f>
        <v/>
      </c>
      <c r="DT24" s="1"/>
      <c r="DU24" s="1"/>
      <c r="DV24" s="136" t="str">
        <f t="shared" si="40"/>
        <v>Completar</v>
      </c>
      <c r="DW24" s="134"/>
      <c r="DX24" s="134"/>
      <c r="DY24" s="134"/>
      <c r="DZ24" s="136" t="str">
        <f t="shared" si="41"/>
        <v>Completar</v>
      </c>
      <c r="EA24" s="137" t="str">
        <f t="shared" si="42"/>
        <v>Completar</v>
      </c>
      <c r="EB24" s="137" t="str">
        <f t="shared" si="43"/>
        <v>Completar</v>
      </c>
      <c r="EC24" s="135"/>
      <c r="ED24" s="136" t="str">
        <f t="shared" si="44"/>
        <v>Completar</v>
      </c>
      <c r="EE24" s="237">
        <f t="shared" si="149"/>
        <v>0</v>
      </c>
      <c r="EF24" s="238">
        <f t="shared" si="150"/>
        <v>0</v>
      </c>
      <c r="EG24" s="239" t="str">
        <f>IFERROR(IF(EF24&gt;20*DS24,'Referencia Parámetros'!$D$20,IF(EF24&gt;10*DS24,'Referencia Parámetros'!$D$21,IF(EF24&gt;5*DS24,'Referencia Parámetros'!$D$22, IF(EF24&gt;1,'Referencia Parámetros'!$D$23,"NO APLICA")))),"")</f>
        <v/>
      </c>
      <c r="EH24" s="240" t="str">
        <f t="shared" si="151"/>
        <v/>
      </c>
      <c r="EI24" s="241">
        <f t="shared" si="152"/>
        <v>0</v>
      </c>
      <c r="EJ24" s="234">
        <f t="shared" si="153"/>
        <v>0</v>
      </c>
      <c r="EK24" s="234">
        <f t="shared" si="154"/>
        <v>0</v>
      </c>
      <c r="EL24" s="234">
        <f t="shared" si="155"/>
        <v>0</v>
      </c>
      <c r="EM24" s="242">
        <f t="shared" si="156"/>
        <v>0</v>
      </c>
      <c r="EO24" s="234">
        <f t="shared" si="217"/>
        <v>12</v>
      </c>
      <c r="EP24" s="235" t="str">
        <f t="shared" si="157"/>
        <v/>
      </c>
      <c r="EQ24" s="236" t="str">
        <f>IFERROR(+VLOOKUP(EP24,'Referencia Parámetros'!$A$2:$B$18,2),"")</f>
        <v/>
      </c>
      <c r="ER24" s="1"/>
      <c r="ES24" s="1"/>
      <c r="ET24" s="136" t="str">
        <f t="shared" si="49"/>
        <v>Completar</v>
      </c>
      <c r="EU24" s="134"/>
      <c r="EV24" s="134"/>
      <c r="EW24" s="134"/>
      <c r="EX24" s="136" t="str">
        <f t="shared" si="50"/>
        <v>Completar</v>
      </c>
      <c r="EY24" s="137" t="str">
        <f t="shared" si="51"/>
        <v>Completar</v>
      </c>
      <c r="EZ24" s="137" t="str">
        <f t="shared" si="52"/>
        <v>Completar</v>
      </c>
      <c r="FA24" s="135"/>
      <c r="FB24" s="136" t="str">
        <f t="shared" si="53"/>
        <v>Completar</v>
      </c>
      <c r="FC24" s="237">
        <f t="shared" si="158"/>
        <v>0</v>
      </c>
      <c r="FD24" s="238">
        <f t="shared" si="159"/>
        <v>0</v>
      </c>
      <c r="FE24" s="239" t="str">
        <f>IFERROR(IF(FD24&gt;20*EQ24,'Referencia Parámetros'!$D$20,IF(FD24&gt;10*EQ24,'Referencia Parámetros'!$D$21,IF(FD24&gt;5*EQ24,'Referencia Parámetros'!$D$22, IF(FD24&gt;1,'Referencia Parámetros'!$D$23,"NO APLICA")))),"")</f>
        <v/>
      </c>
      <c r="FF24" s="240" t="str">
        <f t="shared" si="160"/>
        <v/>
      </c>
      <c r="FG24" s="241">
        <f t="shared" si="161"/>
        <v>0</v>
      </c>
      <c r="FH24" s="234">
        <f t="shared" si="162"/>
        <v>0</v>
      </c>
      <c r="FI24" s="234">
        <f t="shared" si="163"/>
        <v>0</v>
      </c>
      <c r="FJ24" s="234">
        <f t="shared" si="164"/>
        <v>0</v>
      </c>
      <c r="FK24" s="242">
        <f t="shared" si="165"/>
        <v>0</v>
      </c>
      <c r="FM24" s="234">
        <f t="shared" si="218"/>
        <v>12</v>
      </c>
      <c r="FN24" s="235" t="str">
        <f t="shared" si="166"/>
        <v/>
      </c>
      <c r="FO24" s="236" t="str">
        <f>IFERROR(+VLOOKUP(FN24,'Referencia Parámetros'!$A$2:$B$18,2),"")</f>
        <v/>
      </c>
      <c r="FP24" s="1"/>
      <c r="FQ24" s="1"/>
      <c r="FR24" s="136" t="str">
        <f t="shared" si="58"/>
        <v>Completar</v>
      </c>
      <c r="FS24" s="134"/>
      <c r="FT24" s="134"/>
      <c r="FU24" s="134"/>
      <c r="FV24" s="136" t="str">
        <f t="shared" si="59"/>
        <v>Completar</v>
      </c>
      <c r="FW24" s="137" t="str">
        <f t="shared" si="60"/>
        <v>Completar</v>
      </c>
      <c r="FX24" s="137" t="str">
        <f t="shared" si="61"/>
        <v>Completar</v>
      </c>
      <c r="FY24" s="135"/>
      <c r="FZ24" s="136" t="str">
        <f t="shared" si="62"/>
        <v>Completar</v>
      </c>
      <c r="GA24" s="237">
        <f t="shared" si="167"/>
        <v>0</v>
      </c>
      <c r="GB24" s="238">
        <f t="shared" si="168"/>
        <v>0</v>
      </c>
      <c r="GC24" s="239" t="str">
        <f>IFERROR(IF(GB24&gt;20*FO24,'Referencia Parámetros'!$D$20,IF(GB24&gt;10*FO24,'Referencia Parámetros'!$D$21,IF(GB24&gt;5*FO24,'Referencia Parámetros'!$D$22, IF(GB24&gt;1,'Referencia Parámetros'!$D$23,"NO APLICA")))),"")</f>
        <v/>
      </c>
      <c r="GD24" s="240" t="str">
        <f t="shared" si="169"/>
        <v/>
      </c>
      <c r="GE24" s="241">
        <f t="shared" si="170"/>
        <v>0</v>
      </c>
      <c r="GF24" s="234">
        <f t="shared" si="171"/>
        <v>0</v>
      </c>
      <c r="GG24" s="234">
        <f t="shared" si="172"/>
        <v>0</v>
      </c>
      <c r="GH24" s="234">
        <f t="shared" si="173"/>
        <v>0</v>
      </c>
      <c r="GI24" s="242">
        <f t="shared" si="174"/>
        <v>0</v>
      </c>
      <c r="GK24" s="234">
        <f t="shared" si="219"/>
        <v>12</v>
      </c>
      <c r="GL24" s="235" t="str">
        <f t="shared" si="175"/>
        <v/>
      </c>
      <c r="GM24" s="236" t="str">
        <f>IFERROR(+VLOOKUP(GL24,'Referencia Parámetros'!$A$2:$B$18,2),"")</f>
        <v/>
      </c>
      <c r="GN24" s="1"/>
      <c r="GO24" s="1"/>
      <c r="GP24" s="136" t="str">
        <f t="shared" si="67"/>
        <v>Completar</v>
      </c>
      <c r="GQ24" s="134"/>
      <c r="GR24" s="134"/>
      <c r="GS24" s="134"/>
      <c r="GT24" s="136" t="str">
        <f t="shared" si="68"/>
        <v>Completar</v>
      </c>
      <c r="GU24" s="137" t="str">
        <f t="shared" si="69"/>
        <v>Completar</v>
      </c>
      <c r="GV24" s="137" t="str">
        <f t="shared" si="70"/>
        <v>Completar</v>
      </c>
      <c r="GW24" s="135"/>
      <c r="GX24" s="136" t="str">
        <f t="shared" si="71"/>
        <v>Completar</v>
      </c>
      <c r="GY24" s="237">
        <f t="shared" si="176"/>
        <v>0</v>
      </c>
      <c r="GZ24" s="238">
        <f t="shared" si="177"/>
        <v>0</v>
      </c>
      <c r="HA24" s="239" t="str">
        <f>IFERROR(IF(GZ24&gt;20*GM24,'Referencia Parámetros'!$D$20,IF(GZ24&gt;10*GM24,'Referencia Parámetros'!$D$21,IF(GZ24&gt;5*GM24,'Referencia Parámetros'!$D$22, IF(GZ24&gt;1,'Referencia Parámetros'!$D$23,"NO APLICA")))),"")</f>
        <v/>
      </c>
      <c r="HB24" s="240" t="str">
        <f t="shared" si="178"/>
        <v/>
      </c>
      <c r="HC24" s="241">
        <f t="shared" si="179"/>
        <v>0</v>
      </c>
      <c r="HD24" s="234">
        <f t="shared" si="180"/>
        <v>0</v>
      </c>
      <c r="HE24" s="234">
        <f t="shared" si="181"/>
        <v>0</v>
      </c>
      <c r="HF24" s="234">
        <f t="shared" si="182"/>
        <v>0</v>
      </c>
      <c r="HG24" s="242">
        <f t="shared" si="183"/>
        <v>0</v>
      </c>
      <c r="HI24" s="234">
        <f t="shared" si="220"/>
        <v>12</v>
      </c>
      <c r="HJ24" s="235" t="str">
        <f t="shared" si="184"/>
        <v/>
      </c>
      <c r="HK24" s="236" t="str">
        <f>IFERROR(+VLOOKUP(HJ24,'Referencia Parámetros'!$A$2:$B$18,2),"")</f>
        <v/>
      </c>
      <c r="HL24" s="1"/>
      <c r="HM24" s="1"/>
      <c r="HN24" s="136" t="str">
        <f t="shared" si="76"/>
        <v>Completar</v>
      </c>
      <c r="HO24" s="134"/>
      <c r="HP24" s="134"/>
      <c r="HQ24" s="134"/>
      <c r="HR24" s="136" t="str">
        <f t="shared" si="77"/>
        <v>Completar</v>
      </c>
      <c r="HS24" s="137" t="str">
        <f t="shared" si="78"/>
        <v>Completar</v>
      </c>
      <c r="HT24" s="137" t="str">
        <f t="shared" si="79"/>
        <v>Completar</v>
      </c>
      <c r="HU24" s="135"/>
      <c r="HV24" s="136" t="str">
        <f t="shared" si="80"/>
        <v>Completar</v>
      </c>
      <c r="HW24" s="237">
        <f t="shared" si="185"/>
        <v>0</v>
      </c>
      <c r="HX24" s="238">
        <f t="shared" si="186"/>
        <v>0</v>
      </c>
      <c r="HY24" s="239" t="str">
        <f>IFERROR(IF(HX24&gt;20*HK24,'Referencia Parámetros'!$D$20,IF(HX24&gt;10*HK24,'Referencia Parámetros'!$D$21,IF(HX24&gt;5*HK24,'Referencia Parámetros'!$D$22, IF(HX24&gt;1,'Referencia Parámetros'!$D$23,"NO APLICA")))),"")</f>
        <v/>
      </c>
      <c r="HZ24" s="240">
        <f t="shared" si="187"/>
        <v>0</v>
      </c>
      <c r="IA24" s="241">
        <f t="shared" si="188"/>
        <v>0</v>
      </c>
      <c r="IB24" s="234">
        <f t="shared" si="189"/>
        <v>0</v>
      </c>
      <c r="IC24" s="234">
        <f t="shared" si="190"/>
        <v>0</v>
      </c>
      <c r="ID24" s="234">
        <f t="shared" si="191"/>
        <v>0</v>
      </c>
      <c r="IE24" s="242">
        <f t="shared" si="192"/>
        <v>0</v>
      </c>
      <c r="IG24" s="234">
        <f t="shared" si="221"/>
        <v>12</v>
      </c>
      <c r="IH24" s="235" t="str">
        <f t="shared" si="193"/>
        <v/>
      </c>
      <c r="II24" s="236" t="str">
        <f>IFERROR(+VLOOKUP(IH24,'Referencia Parámetros'!$A$2:$B$18,2),"")</f>
        <v/>
      </c>
      <c r="IJ24" s="1"/>
      <c r="IK24" s="1"/>
      <c r="IL24" s="136" t="str">
        <f t="shared" si="85"/>
        <v>Completar</v>
      </c>
      <c r="IM24" s="134"/>
      <c r="IN24" s="134"/>
      <c r="IO24" s="134"/>
      <c r="IP24" s="136" t="str">
        <f t="shared" si="86"/>
        <v>Completar</v>
      </c>
      <c r="IQ24" s="137" t="str">
        <f t="shared" si="87"/>
        <v>Completar</v>
      </c>
      <c r="IR24" s="137" t="str">
        <f t="shared" si="88"/>
        <v>Completar</v>
      </c>
      <c r="IS24" s="135"/>
      <c r="IT24" s="136" t="str">
        <f t="shared" si="89"/>
        <v>Completar</v>
      </c>
      <c r="IU24" s="237">
        <f t="shared" si="194"/>
        <v>0</v>
      </c>
      <c r="IV24" s="238">
        <f t="shared" si="195"/>
        <v>0</v>
      </c>
      <c r="IW24" s="239" t="str">
        <f>IFERROR(IF(IV24&gt;20*II24,'Referencia Parámetros'!$D$20,IF(IV24&gt;10*II24,'Referencia Parámetros'!$D$21,IF(IV24&gt;5*II24,'Referencia Parámetros'!$D$22, IF(IV24&gt;1,'Referencia Parámetros'!$D$23,"NO APLICA")))),"")</f>
        <v/>
      </c>
      <c r="IX24" s="240" t="str">
        <f t="shared" si="196"/>
        <v/>
      </c>
      <c r="IY24" s="241">
        <f t="shared" si="197"/>
        <v>0</v>
      </c>
      <c r="IZ24" s="234">
        <f t="shared" si="198"/>
        <v>0</v>
      </c>
      <c r="JA24" s="234">
        <f t="shared" si="199"/>
        <v>0</v>
      </c>
      <c r="JB24" s="234">
        <f t="shared" si="200"/>
        <v>0</v>
      </c>
      <c r="JC24" s="242">
        <f t="shared" si="201"/>
        <v>0</v>
      </c>
      <c r="JD24" s="198"/>
      <c r="JE24" s="234">
        <f t="shared" si="222"/>
        <v>12</v>
      </c>
      <c r="JF24" s="235" t="str">
        <f t="shared" si="202"/>
        <v/>
      </c>
      <c r="JG24" s="236" t="str">
        <f>IFERROR(+VLOOKUP(JF24,'Referencia Parámetros'!$A$2:$B$18,2),"")</f>
        <v/>
      </c>
      <c r="JH24" s="1"/>
      <c r="JI24" s="1"/>
      <c r="JJ24" s="136" t="str">
        <f t="shared" si="94"/>
        <v>Completar</v>
      </c>
      <c r="JK24" s="134"/>
      <c r="JL24" s="134"/>
      <c r="JM24" s="134"/>
      <c r="JN24" s="136" t="str">
        <f t="shared" si="95"/>
        <v>Completar</v>
      </c>
      <c r="JO24" s="137" t="str">
        <f t="shared" si="96"/>
        <v>Completar</v>
      </c>
      <c r="JP24" s="137" t="str">
        <f t="shared" si="97"/>
        <v>Completar</v>
      </c>
      <c r="JQ24" s="135"/>
      <c r="JR24" s="136" t="str">
        <f t="shared" si="98"/>
        <v>Completar</v>
      </c>
      <c r="JS24" s="237">
        <f t="shared" si="203"/>
        <v>0</v>
      </c>
      <c r="JT24" s="238">
        <f t="shared" si="204"/>
        <v>0</v>
      </c>
      <c r="JU24" s="239" t="str">
        <f>IFERROR(IF(JT24&gt;20*JG24,'Referencia Parámetros'!$D$20,IF(JT24&gt;10*JG24,'Referencia Parámetros'!$D$21,IF(JT24&gt;5*JG24,'Referencia Parámetros'!$D$22, IF(JT24&gt;1,'Referencia Parámetros'!$D$23,"NO APLICA")))),"")</f>
        <v/>
      </c>
      <c r="JV24" s="240" t="str">
        <f t="shared" si="205"/>
        <v/>
      </c>
      <c r="JW24" s="241">
        <f t="shared" si="206"/>
        <v>0</v>
      </c>
      <c r="JX24" s="234">
        <f t="shared" si="207"/>
        <v>0</v>
      </c>
      <c r="JY24" s="234">
        <f t="shared" si="208"/>
        <v>0</v>
      </c>
      <c r="JZ24" s="234">
        <f t="shared" si="209"/>
        <v>0</v>
      </c>
      <c r="KA24" s="242">
        <f t="shared" si="210"/>
        <v>0</v>
      </c>
    </row>
    <row r="25" spans="1:287" x14ac:dyDescent="0.25">
      <c r="A25" s="234">
        <f t="shared" si="211"/>
        <v>13</v>
      </c>
      <c r="B25" s="235" t="str">
        <f t="shared" si="103"/>
        <v/>
      </c>
      <c r="C25" s="236" t="str">
        <f>IFERROR(+VLOOKUP(B25,'Referencia Parámetros'!$A$2:$B$18,2),"")</f>
        <v/>
      </c>
      <c r="D25" s="1"/>
      <c r="E25" s="1"/>
      <c r="F25" s="136" t="str">
        <f>IFERROR(+VLOOKUP(D25,'Año 3'!JH$13:JJ$112,3,FALSE),"Completar")</f>
        <v>Completar</v>
      </c>
      <c r="G25" s="134"/>
      <c r="H25" s="134"/>
      <c r="I25" s="134"/>
      <c r="J25" s="136" t="str">
        <f>+IFERROR(VLOOKUP(D25,'Año 3'!JH$13:JR$112,7,0),"Completar")</f>
        <v>Completar</v>
      </c>
      <c r="K25" s="137" t="str">
        <f>IFERROR(VLOOKUP(D25,'Año 3'!JH$13:JR$112,8,FALSE),"Completar")</f>
        <v>Completar</v>
      </c>
      <c r="L25" s="137" t="str">
        <f>IFERROR(VLOOKUP(D25,'Año 3'!JH$13:JR$112,9,FALSE),"Completar")</f>
        <v>Completar</v>
      </c>
      <c r="M25" s="135"/>
      <c r="N25" s="136" t="str">
        <f>IFERROR(VLOOKUP(D25,'Año 3'!JH$13:JR$112,11,FALSE),"Completar")</f>
        <v>Completar</v>
      </c>
      <c r="O25" s="237">
        <f t="shared" si="104"/>
        <v>0</v>
      </c>
      <c r="P25" s="238">
        <f t="shared" si="105"/>
        <v>0</v>
      </c>
      <c r="Q25" s="239" t="str">
        <f>IFERROR(IF(P25&gt;20*C25,'Referencia Parámetros'!$D$20,IF(P25&gt;10*C25,'Referencia Parámetros'!$D$21,IF(P25&gt;5*C25,'Referencia Parámetros'!$D$22, IF(P25&gt;1,'Referencia Parámetros'!$D$23,"NO APLICA")))),"")</f>
        <v/>
      </c>
      <c r="R25" s="240" t="str">
        <f t="shared" si="106"/>
        <v/>
      </c>
      <c r="S25" s="241">
        <f t="shared" si="107"/>
        <v>0</v>
      </c>
      <c r="T25" s="234">
        <f t="shared" si="108"/>
        <v>0</v>
      </c>
      <c r="U25" s="234">
        <f t="shared" si="109"/>
        <v>0</v>
      </c>
      <c r="V25" s="234">
        <f t="shared" si="110"/>
        <v>0</v>
      </c>
      <c r="W25" s="242">
        <f t="shared" si="111"/>
        <v>0</v>
      </c>
      <c r="Y25" s="234">
        <f t="shared" si="212"/>
        <v>13</v>
      </c>
      <c r="Z25" s="235" t="str">
        <f t="shared" si="112"/>
        <v/>
      </c>
      <c r="AA25" s="236" t="str">
        <f>IFERROR(+VLOOKUP(Z25,'Referencia Parámetros'!$A$2:$B$18,2),"")</f>
        <v/>
      </c>
      <c r="AB25" s="1"/>
      <c r="AC25" s="1"/>
      <c r="AD25" s="136" t="str">
        <f t="shared" si="4"/>
        <v>Completar</v>
      </c>
      <c r="AE25" s="134"/>
      <c r="AF25" s="134"/>
      <c r="AG25" s="134"/>
      <c r="AH25" s="136" t="str">
        <f t="shared" si="5"/>
        <v>Completar</v>
      </c>
      <c r="AI25" s="137" t="str">
        <f t="shared" si="6"/>
        <v>Completar</v>
      </c>
      <c r="AJ25" s="137" t="str">
        <f t="shared" si="7"/>
        <v>Completar</v>
      </c>
      <c r="AK25" s="135"/>
      <c r="AL25" s="136" t="str">
        <f t="shared" si="8"/>
        <v>Completar</v>
      </c>
      <c r="AM25" s="237">
        <f t="shared" si="113"/>
        <v>0</v>
      </c>
      <c r="AN25" s="238">
        <f t="shared" si="114"/>
        <v>0</v>
      </c>
      <c r="AO25" s="239" t="str">
        <f>IFERROR(IF(AN25&gt;20*AA25,'Referencia Parámetros'!$D$20,IF(AN25&gt;10*AA25,'Referencia Parámetros'!$D$21,IF(AN25&gt;5*AA25,'Referencia Parámetros'!$D$22, IF(AN25&gt;1,'Referencia Parámetros'!$D$23,"NO APLICA")))),"")</f>
        <v/>
      </c>
      <c r="AP25" s="240" t="str">
        <f t="shared" si="115"/>
        <v/>
      </c>
      <c r="AQ25" s="241">
        <f t="shared" si="116"/>
        <v>0</v>
      </c>
      <c r="AR25" s="234">
        <f t="shared" si="117"/>
        <v>0</v>
      </c>
      <c r="AS25" s="234">
        <f t="shared" si="118"/>
        <v>0</v>
      </c>
      <c r="AT25" s="234">
        <f t="shared" si="119"/>
        <v>0</v>
      </c>
      <c r="AU25" s="242">
        <f t="shared" si="120"/>
        <v>0</v>
      </c>
      <c r="AW25" s="234">
        <f t="shared" si="213"/>
        <v>13</v>
      </c>
      <c r="AX25" s="235" t="str">
        <f t="shared" si="121"/>
        <v/>
      </c>
      <c r="AY25" s="236" t="str">
        <f>IFERROR(+VLOOKUP(AX25,'Referencia Parámetros'!$A$2:$B$18,2),"")</f>
        <v/>
      </c>
      <c r="AZ25" s="1"/>
      <c r="BA25" s="1"/>
      <c r="BB25" s="136" t="str">
        <f t="shared" si="13"/>
        <v>Completar</v>
      </c>
      <c r="BC25" s="134"/>
      <c r="BD25" s="134"/>
      <c r="BE25" s="134"/>
      <c r="BF25" s="136" t="str">
        <f t="shared" si="14"/>
        <v>Completar</v>
      </c>
      <c r="BG25" s="137" t="str">
        <f t="shared" si="15"/>
        <v>Completar</v>
      </c>
      <c r="BH25" s="137" t="str">
        <f t="shared" si="16"/>
        <v>Completar</v>
      </c>
      <c r="BI25" s="135"/>
      <c r="BJ25" s="136" t="str">
        <f t="shared" si="17"/>
        <v>Completar</v>
      </c>
      <c r="BK25" s="237">
        <f t="shared" si="122"/>
        <v>0</v>
      </c>
      <c r="BL25" s="238">
        <f t="shared" si="123"/>
        <v>0</v>
      </c>
      <c r="BM25" s="239" t="str">
        <f>IFERROR(IF(BL25&gt;20*AY25,'Referencia Parámetros'!$D$20,IF(BL25&gt;10*AY25,'Referencia Parámetros'!$D$21,IF(BL25&gt;5*AY25,'Referencia Parámetros'!$D$22, IF(BL25&gt;1,'Referencia Parámetros'!$D$23,"NO APLICA")))),"")</f>
        <v/>
      </c>
      <c r="BN25" s="240" t="str">
        <f t="shared" si="124"/>
        <v/>
      </c>
      <c r="BO25" s="241">
        <f t="shared" si="125"/>
        <v>0</v>
      </c>
      <c r="BP25" s="234">
        <f t="shared" si="126"/>
        <v>0</v>
      </c>
      <c r="BQ25" s="234">
        <f t="shared" si="127"/>
        <v>0</v>
      </c>
      <c r="BR25" s="234">
        <f t="shared" si="128"/>
        <v>0</v>
      </c>
      <c r="BS25" s="242">
        <f t="shared" si="129"/>
        <v>0</v>
      </c>
      <c r="BU25" s="234">
        <f t="shared" si="214"/>
        <v>13</v>
      </c>
      <c r="BV25" s="235" t="str">
        <f t="shared" si="130"/>
        <v/>
      </c>
      <c r="BW25" s="236" t="str">
        <f>IFERROR(+VLOOKUP(BV25,'Referencia Parámetros'!$A$2:$B$18,2),"")</f>
        <v/>
      </c>
      <c r="BX25" s="1"/>
      <c r="BY25" s="1"/>
      <c r="BZ25" s="136" t="str">
        <f t="shared" si="22"/>
        <v>Completar</v>
      </c>
      <c r="CA25" s="134"/>
      <c r="CB25" s="134"/>
      <c r="CC25" s="134"/>
      <c r="CD25" s="136" t="str">
        <f t="shared" si="23"/>
        <v>Completar</v>
      </c>
      <c r="CE25" s="137" t="str">
        <f t="shared" si="24"/>
        <v>Completar</v>
      </c>
      <c r="CF25" s="137" t="str">
        <f t="shared" si="25"/>
        <v>Completar</v>
      </c>
      <c r="CG25" s="135"/>
      <c r="CH25" s="136" t="str">
        <f t="shared" si="26"/>
        <v>Completar</v>
      </c>
      <c r="CI25" s="237">
        <f t="shared" si="131"/>
        <v>0</v>
      </c>
      <c r="CJ25" s="238">
        <f t="shared" si="132"/>
        <v>0</v>
      </c>
      <c r="CK25" s="239" t="str">
        <f>IFERROR(IF(CJ25&gt;20*BW25,'Referencia Parámetros'!$D$20,IF(CJ25&gt;10*BW25,'Referencia Parámetros'!$D$21,IF(CJ25&gt;5*BW25,'Referencia Parámetros'!$D$22, IF(CJ25&gt;1,'Referencia Parámetros'!$D$23,"NO APLICA")))),"")</f>
        <v/>
      </c>
      <c r="CL25" s="240" t="str">
        <f t="shared" si="133"/>
        <v/>
      </c>
      <c r="CM25" s="241">
        <f t="shared" si="134"/>
        <v>0</v>
      </c>
      <c r="CN25" s="234">
        <f t="shared" si="135"/>
        <v>0</v>
      </c>
      <c r="CO25" s="234">
        <f t="shared" si="136"/>
        <v>0</v>
      </c>
      <c r="CP25" s="234">
        <f t="shared" si="137"/>
        <v>0</v>
      </c>
      <c r="CQ25" s="242">
        <f t="shared" si="138"/>
        <v>0</v>
      </c>
      <c r="CS25" s="234">
        <f t="shared" si="215"/>
        <v>13</v>
      </c>
      <c r="CT25" s="235" t="str">
        <f t="shared" si="139"/>
        <v/>
      </c>
      <c r="CU25" s="236" t="str">
        <f>IFERROR(+VLOOKUP(CT25,'Referencia Parámetros'!$A$2:$B$18,2),"")</f>
        <v/>
      </c>
      <c r="CV25" s="1"/>
      <c r="CW25" s="1"/>
      <c r="CX25" s="136" t="str">
        <f t="shared" si="31"/>
        <v>Completar</v>
      </c>
      <c r="CY25" s="134"/>
      <c r="CZ25" s="134"/>
      <c r="DA25" s="134"/>
      <c r="DB25" s="136" t="str">
        <f t="shared" si="32"/>
        <v>Completar</v>
      </c>
      <c r="DC25" s="137" t="str">
        <f t="shared" si="33"/>
        <v>Completar</v>
      </c>
      <c r="DD25" s="137" t="str">
        <f t="shared" si="34"/>
        <v>Completar</v>
      </c>
      <c r="DE25" s="135"/>
      <c r="DF25" s="136" t="str">
        <f t="shared" si="35"/>
        <v>Completar</v>
      </c>
      <c r="DG25" s="237">
        <f t="shared" si="140"/>
        <v>0</v>
      </c>
      <c r="DH25" s="238">
        <f t="shared" si="141"/>
        <v>0</v>
      </c>
      <c r="DI25" s="239" t="str">
        <f>IFERROR(IF(DH25&gt;20*CU25,'Referencia Parámetros'!$D$20,IF(DH25&gt;10*CU25,'Referencia Parámetros'!$D$21,IF(DH25&gt;5*CU25,'Referencia Parámetros'!$D$22, IF(DH25&gt;1,'Referencia Parámetros'!$D$23,"NO APLICA")))),"")</f>
        <v/>
      </c>
      <c r="DJ25" s="240" t="str">
        <f t="shared" si="142"/>
        <v/>
      </c>
      <c r="DK25" s="241">
        <f t="shared" si="143"/>
        <v>0</v>
      </c>
      <c r="DL25" s="234">
        <f t="shared" si="144"/>
        <v>0</v>
      </c>
      <c r="DM25" s="234">
        <f t="shared" si="145"/>
        <v>0</v>
      </c>
      <c r="DN25" s="234">
        <f t="shared" si="146"/>
        <v>0</v>
      </c>
      <c r="DO25" s="242">
        <f t="shared" si="147"/>
        <v>0</v>
      </c>
      <c r="DQ25" s="234">
        <f t="shared" si="216"/>
        <v>13</v>
      </c>
      <c r="DR25" s="235" t="str">
        <f t="shared" si="148"/>
        <v/>
      </c>
      <c r="DS25" s="236" t="str">
        <f>IFERROR(+VLOOKUP(DR25,'Referencia Parámetros'!$A$2:$B$18,2),"")</f>
        <v/>
      </c>
      <c r="DT25" s="1"/>
      <c r="DU25" s="1"/>
      <c r="DV25" s="136" t="str">
        <f t="shared" si="40"/>
        <v>Completar</v>
      </c>
      <c r="DW25" s="134"/>
      <c r="DX25" s="134"/>
      <c r="DY25" s="134"/>
      <c r="DZ25" s="136" t="str">
        <f t="shared" si="41"/>
        <v>Completar</v>
      </c>
      <c r="EA25" s="137" t="str">
        <f t="shared" si="42"/>
        <v>Completar</v>
      </c>
      <c r="EB25" s="137" t="str">
        <f t="shared" si="43"/>
        <v>Completar</v>
      </c>
      <c r="EC25" s="135"/>
      <c r="ED25" s="136" t="str">
        <f t="shared" si="44"/>
        <v>Completar</v>
      </c>
      <c r="EE25" s="237">
        <f t="shared" si="149"/>
        <v>0</v>
      </c>
      <c r="EF25" s="238">
        <f t="shared" si="150"/>
        <v>0</v>
      </c>
      <c r="EG25" s="239" t="str">
        <f>IFERROR(IF(EF25&gt;20*DS25,'Referencia Parámetros'!$D$20,IF(EF25&gt;10*DS25,'Referencia Parámetros'!$D$21,IF(EF25&gt;5*DS25,'Referencia Parámetros'!$D$22, IF(EF25&gt;1,'Referencia Parámetros'!$D$23,"NO APLICA")))),"")</f>
        <v/>
      </c>
      <c r="EH25" s="240" t="str">
        <f t="shared" si="151"/>
        <v/>
      </c>
      <c r="EI25" s="241">
        <f t="shared" si="152"/>
        <v>0</v>
      </c>
      <c r="EJ25" s="234">
        <f t="shared" si="153"/>
        <v>0</v>
      </c>
      <c r="EK25" s="234">
        <f t="shared" si="154"/>
        <v>0</v>
      </c>
      <c r="EL25" s="234">
        <f t="shared" si="155"/>
        <v>0</v>
      </c>
      <c r="EM25" s="242">
        <f t="shared" si="156"/>
        <v>0</v>
      </c>
      <c r="EO25" s="234">
        <f t="shared" si="217"/>
        <v>13</v>
      </c>
      <c r="EP25" s="235" t="str">
        <f t="shared" si="157"/>
        <v/>
      </c>
      <c r="EQ25" s="236" t="str">
        <f>IFERROR(+VLOOKUP(EP25,'Referencia Parámetros'!$A$2:$B$18,2),"")</f>
        <v/>
      </c>
      <c r="ER25" s="1"/>
      <c r="ES25" s="1"/>
      <c r="ET25" s="136" t="str">
        <f t="shared" si="49"/>
        <v>Completar</v>
      </c>
      <c r="EU25" s="134"/>
      <c r="EV25" s="134"/>
      <c r="EW25" s="134"/>
      <c r="EX25" s="136" t="str">
        <f t="shared" si="50"/>
        <v>Completar</v>
      </c>
      <c r="EY25" s="137" t="str">
        <f t="shared" si="51"/>
        <v>Completar</v>
      </c>
      <c r="EZ25" s="137" t="str">
        <f t="shared" si="52"/>
        <v>Completar</v>
      </c>
      <c r="FA25" s="135"/>
      <c r="FB25" s="136" t="str">
        <f t="shared" si="53"/>
        <v>Completar</v>
      </c>
      <c r="FC25" s="237">
        <f t="shared" si="158"/>
        <v>0</v>
      </c>
      <c r="FD25" s="238">
        <f t="shared" si="159"/>
        <v>0</v>
      </c>
      <c r="FE25" s="239" t="str">
        <f>IFERROR(IF(FD25&gt;20*EQ25,'Referencia Parámetros'!$D$20,IF(FD25&gt;10*EQ25,'Referencia Parámetros'!$D$21,IF(FD25&gt;5*EQ25,'Referencia Parámetros'!$D$22, IF(FD25&gt;1,'Referencia Parámetros'!$D$23,"NO APLICA")))),"")</f>
        <v/>
      </c>
      <c r="FF25" s="240" t="str">
        <f t="shared" si="160"/>
        <v/>
      </c>
      <c r="FG25" s="241">
        <f t="shared" si="161"/>
        <v>0</v>
      </c>
      <c r="FH25" s="234">
        <f t="shared" si="162"/>
        <v>0</v>
      </c>
      <c r="FI25" s="234">
        <f t="shared" si="163"/>
        <v>0</v>
      </c>
      <c r="FJ25" s="234">
        <f t="shared" si="164"/>
        <v>0</v>
      </c>
      <c r="FK25" s="242">
        <f t="shared" si="165"/>
        <v>0</v>
      </c>
      <c r="FM25" s="234">
        <f t="shared" si="218"/>
        <v>13</v>
      </c>
      <c r="FN25" s="235" t="str">
        <f t="shared" si="166"/>
        <v/>
      </c>
      <c r="FO25" s="236" t="str">
        <f>IFERROR(+VLOOKUP(FN25,'Referencia Parámetros'!$A$2:$B$18,2),"")</f>
        <v/>
      </c>
      <c r="FP25" s="1"/>
      <c r="FQ25" s="1"/>
      <c r="FR25" s="136" t="str">
        <f t="shared" si="58"/>
        <v>Completar</v>
      </c>
      <c r="FS25" s="134"/>
      <c r="FT25" s="134"/>
      <c r="FU25" s="134"/>
      <c r="FV25" s="136" t="str">
        <f t="shared" si="59"/>
        <v>Completar</v>
      </c>
      <c r="FW25" s="137" t="str">
        <f t="shared" si="60"/>
        <v>Completar</v>
      </c>
      <c r="FX25" s="137" t="str">
        <f t="shared" si="61"/>
        <v>Completar</v>
      </c>
      <c r="FY25" s="135"/>
      <c r="FZ25" s="136" t="str">
        <f t="shared" si="62"/>
        <v>Completar</v>
      </c>
      <c r="GA25" s="237">
        <f t="shared" si="167"/>
        <v>0</v>
      </c>
      <c r="GB25" s="238">
        <f t="shared" si="168"/>
        <v>0</v>
      </c>
      <c r="GC25" s="239" t="str">
        <f>IFERROR(IF(GB25&gt;20*FO25,'Referencia Parámetros'!$D$20,IF(GB25&gt;10*FO25,'Referencia Parámetros'!$D$21,IF(GB25&gt;5*FO25,'Referencia Parámetros'!$D$22, IF(GB25&gt;1,'Referencia Parámetros'!$D$23,"NO APLICA")))),"")</f>
        <v/>
      </c>
      <c r="GD25" s="240" t="str">
        <f t="shared" si="169"/>
        <v/>
      </c>
      <c r="GE25" s="241">
        <f t="shared" si="170"/>
        <v>0</v>
      </c>
      <c r="GF25" s="234">
        <f t="shared" si="171"/>
        <v>0</v>
      </c>
      <c r="GG25" s="234">
        <f t="shared" si="172"/>
        <v>0</v>
      </c>
      <c r="GH25" s="234">
        <f t="shared" si="173"/>
        <v>0</v>
      </c>
      <c r="GI25" s="242">
        <f t="shared" si="174"/>
        <v>0</v>
      </c>
      <c r="GK25" s="234">
        <f t="shared" si="219"/>
        <v>13</v>
      </c>
      <c r="GL25" s="235" t="str">
        <f t="shared" si="175"/>
        <v/>
      </c>
      <c r="GM25" s="236" t="str">
        <f>IFERROR(+VLOOKUP(GL25,'Referencia Parámetros'!$A$2:$B$18,2),"")</f>
        <v/>
      </c>
      <c r="GN25" s="1"/>
      <c r="GO25" s="1"/>
      <c r="GP25" s="136" t="str">
        <f t="shared" si="67"/>
        <v>Completar</v>
      </c>
      <c r="GQ25" s="134"/>
      <c r="GR25" s="134"/>
      <c r="GS25" s="134"/>
      <c r="GT25" s="136" t="str">
        <f t="shared" si="68"/>
        <v>Completar</v>
      </c>
      <c r="GU25" s="137" t="str">
        <f t="shared" si="69"/>
        <v>Completar</v>
      </c>
      <c r="GV25" s="137" t="str">
        <f t="shared" si="70"/>
        <v>Completar</v>
      </c>
      <c r="GW25" s="135"/>
      <c r="GX25" s="136" t="str">
        <f t="shared" si="71"/>
        <v>Completar</v>
      </c>
      <c r="GY25" s="237">
        <f t="shared" si="176"/>
        <v>0</v>
      </c>
      <c r="GZ25" s="238">
        <f t="shared" si="177"/>
        <v>0</v>
      </c>
      <c r="HA25" s="239" t="str">
        <f>IFERROR(IF(GZ25&gt;20*GM25,'Referencia Parámetros'!$D$20,IF(GZ25&gt;10*GM25,'Referencia Parámetros'!$D$21,IF(GZ25&gt;5*GM25,'Referencia Parámetros'!$D$22, IF(GZ25&gt;1,'Referencia Parámetros'!$D$23,"NO APLICA")))),"")</f>
        <v/>
      </c>
      <c r="HB25" s="240" t="str">
        <f t="shared" si="178"/>
        <v/>
      </c>
      <c r="HC25" s="241">
        <f t="shared" si="179"/>
        <v>0</v>
      </c>
      <c r="HD25" s="234">
        <f t="shared" si="180"/>
        <v>0</v>
      </c>
      <c r="HE25" s="234">
        <f t="shared" si="181"/>
        <v>0</v>
      </c>
      <c r="HF25" s="234">
        <f t="shared" si="182"/>
        <v>0</v>
      </c>
      <c r="HG25" s="242">
        <f t="shared" si="183"/>
        <v>0</v>
      </c>
      <c r="HI25" s="234">
        <f t="shared" si="220"/>
        <v>13</v>
      </c>
      <c r="HJ25" s="235" t="str">
        <f t="shared" si="184"/>
        <v/>
      </c>
      <c r="HK25" s="236" t="str">
        <f>IFERROR(+VLOOKUP(HJ25,'Referencia Parámetros'!$A$2:$B$18,2),"")</f>
        <v/>
      </c>
      <c r="HL25" s="1"/>
      <c r="HM25" s="1"/>
      <c r="HN25" s="136" t="str">
        <f t="shared" si="76"/>
        <v>Completar</v>
      </c>
      <c r="HO25" s="134"/>
      <c r="HP25" s="134"/>
      <c r="HQ25" s="134"/>
      <c r="HR25" s="136" t="str">
        <f t="shared" si="77"/>
        <v>Completar</v>
      </c>
      <c r="HS25" s="137" t="str">
        <f t="shared" si="78"/>
        <v>Completar</v>
      </c>
      <c r="HT25" s="137" t="str">
        <f t="shared" si="79"/>
        <v>Completar</v>
      </c>
      <c r="HU25" s="135"/>
      <c r="HV25" s="136" t="str">
        <f t="shared" si="80"/>
        <v>Completar</v>
      </c>
      <c r="HW25" s="237">
        <f t="shared" si="185"/>
        <v>0</v>
      </c>
      <c r="HX25" s="238">
        <f t="shared" si="186"/>
        <v>0</v>
      </c>
      <c r="HY25" s="239" t="str">
        <f>IFERROR(IF(HX25&gt;20*HK25,'Referencia Parámetros'!$D$20,IF(HX25&gt;10*HK25,'Referencia Parámetros'!$D$21,IF(HX25&gt;5*HK25,'Referencia Parámetros'!$D$22, IF(HX25&gt;1,'Referencia Parámetros'!$D$23,"NO APLICA")))),"")</f>
        <v/>
      </c>
      <c r="HZ25" s="240">
        <f t="shared" si="187"/>
        <v>0</v>
      </c>
      <c r="IA25" s="241">
        <f t="shared" si="188"/>
        <v>0</v>
      </c>
      <c r="IB25" s="234">
        <f t="shared" si="189"/>
        <v>0</v>
      </c>
      <c r="IC25" s="234">
        <f t="shared" si="190"/>
        <v>0</v>
      </c>
      <c r="ID25" s="234">
        <f t="shared" si="191"/>
        <v>0</v>
      </c>
      <c r="IE25" s="242">
        <f t="shared" si="192"/>
        <v>0</v>
      </c>
      <c r="IG25" s="234">
        <f t="shared" si="221"/>
        <v>13</v>
      </c>
      <c r="IH25" s="235" t="str">
        <f t="shared" si="193"/>
        <v/>
      </c>
      <c r="II25" s="236" t="str">
        <f>IFERROR(+VLOOKUP(IH25,'Referencia Parámetros'!$A$2:$B$18,2),"")</f>
        <v/>
      </c>
      <c r="IJ25" s="1"/>
      <c r="IK25" s="1"/>
      <c r="IL25" s="136" t="str">
        <f t="shared" si="85"/>
        <v>Completar</v>
      </c>
      <c r="IM25" s="134"/>
      <c r="IN25" s="134"/>
      <c r="IO25" s="134"/>
      <c r="IP25" s="136" t="str">
        <f t="shared" si="86"/>
        <v>Completar</v>
      </c>
      <c r="IQ25" s="137" t="str">
        <f t="shared" si="87"/>
        <v>Completar</v>
      </c>
      <c r="IR25" s="137" t="str">
        <f t="shared" si="88"/>
        <v>Completar</v>
      </c>
      <c r="IS25" s="135"/>
      <c r="IT25" s="136" t="str">
        <f t="shared" si="89"/>
        <v>Completar</v>
      </c>
      <c r="IU25" s="237">
        <f t="shared" si="194"/>
        <v>0</v>
      </c>
      <c r="IV25" s="238">
        <f t="shared" si="195"/>
        <v>0</v>
      </c>
      <c r="IW25" s="239" t="str">
        <f>IFERROR(IF(IV25&gt;20*II25,'Referencia Parámetros'!$D$20,IF(IV25&gt;10*II25,'Referencia Parámetros'!$D$21,IF(IV25&gt;5*II25,'Referencia Parámetros'!$D$22, IF(IV25&gt;1,'Referencia Parámetros'!$D$23,"NO APLICA")))),"")</f>
        <v/>
      </c>
      <c r="IX25" s="240" t="str">
        <f t="shared" si="196"/>
        <v/>
      </c>
      <c r="IY25" s="241">
        <f t="shared" si="197"/>
        <v>0</v>
      </c>
      <c r="IZ25" s="234">
        <f t="shared" si="198"/>
        <v>0</v>
      </c>
      <c r="JA25" s="234">
        <f t="shared" si="199"/>
        <v>0</v>
      </c>
      <c r="JB25" s="234">
        <f t="shared" si="200"/>
        <v>0</v>
      </c>
      <c r="JC25" s="242">
        <f t="shared" si="201"/>
        <v>0</v>
      </c>
      <c r="JD25" s="198"/>
      <c r="JE25" s="234">
        <f t="shared" si="222"/>
        <v>13</v>
      </c>
      <c r="JF25" s="235" t="str">
        <f t="shared" si="202"/>
        <v/>
      </c>
      <c r="JG25" s="236" t="str">
        <f>IFERROR(+VLOOKUP(JF25,'Referencia Parámetros'!$A$2:$B$18,2),"")</f>
        <v/>
      </c>
      <c r="JH25" s="1"/>
      <c r="JI25" s="1"/>
      <c r="JJ25" s="136" t="str">
        <f t="shared" si="94"/>
        <v>Completar</v>
      </c>
      <c r="JK25" s="134"/>
      <c r="JL25" s="134"/>
      <c r="JM25" s="134"/>
      <c r="JN25" s="136" t="str">
        <f t="shared" si="95"/>
        <v>Completar</v>
      </c>
      <c r="JO25" s="137" t="str">
        <f t="shared" si="96"/>
        <v>Completar</v>
      </c>
      <c r="JP25" s="137" t="str">
        <f t="shared" si="97"/>
        <v>Completar</v>
      </c>
      <c r="JQ25" s="135"/>
      <c r="JR25" s="136" t="str">
        <f t="shared" si="98"/>
        <v>Completar</v>
      </c>
      <c r="JS25" s="237">
        <f t="shared" si="203"/>
        <v>0</v>
      </c>
      <c r="JT25" s="238">
        <f t="shared" si="204"/>
        <v>0</v>
      </c>
      <c r="JU25" s="239" t="str">
        <f>IFERROR(IF(JT25&gt;20*JG25,'Referencia Parámetros'!$D$20,IF(JT25&gt;10*JG25,'Referencia Parámetros'!$D$21,IF(JT25&gt;5*JG25,'Referencia Parámetros'!$D$22, IF(JT25&gt;1,'Referencia Parámetros'!$D$23,"NO APLICA")))),"")</f>
        <v/>
      </c>
      <c r="JV25" s="240" t="str">
        <f t="shared" si="205"/>
        <v/>
      </c>
      <c r="JW25" s="241">
        <f t="shared" si="206"/>
        <v>0</v>
      </c>
      <c r="JX25" s="234">
        <f t="shared" si="207"/>
        <v>0</v>
      </c>
      <c r="JY25" s="234">
        <f t="shared" si="208"/>
        <v>0</v>
      </c>
      <c r="JZ25" s="234">
        <f t="shared" si="209"/>
        <v>0</v>
      </c>
      <c r="KA25" s="242">
        <f t="shared" si="210"/>
        <v>0</v>
      </c>
    </row>
    <row r="26" spans="1:287" x14ac:dyDescent="0.25">
      <c r="A26" s="234">
        <f t="shared" si="211"/>
        <v>14</v>
      </c>
      <c r="B26" s="235" t="str">
        <f t="shared" si="103"/>
        <v/>
      </c>
      <c r="C26" s="236" t="str">
        <f>IFERROR(+VLOOKUP(B26,'Referencia Parámetros'!$A$2:$B$18,2),"")</f>
        <v/>
      </c>
      <c r="D26" s="1"/>
      <c r="E26" s="1"/>
      <c r="F26" s="136" t="str">
        <f>IFERROR(+VLOOKUP(D26,'Año 3'!JH$13:JJ$112,3,FALSE),"Completar")</f>
        <v>Completar</v>
      </c>
      <c r="G26" s="134"/>
      <c r="H26" s="134"/>
      <c r="I26" s="134"/>
      <c r="J26" s="136" t="str">
        <f>+IFERROR(VLOOKUP(D26,'Año 3'!JH$13:JR$112,7,0),"Completar")</f>
        <v>Completar</v>
      </c>
      <c r="K26" s="137" t="str">
        <f>IFERROR(VLOOKUP(D26,'Año 3'!JH$13:JR$112,8,FALSE),"Completar")</f>
        <v>Completar</v>
      </c>
      <c r="L26" s="137" t="str">
        <f>IFERROR(VLOOKUP(D26,'Año 3'!JH$13:JR$112,9,FALSE),"Completar")</f>
        <v>Completar</v>
      </c>
      <c r="M26" s="135"/>
      <c r="N26" s="136" t="str">
        <f>IFERROR(VLOOKUP(D26,'Año 3'!JH$13:JR$112,11,FALSE),"Completar")</f>
        <v>Completar</v>
      </c>
      <c r="O26" s="237">
        <f t="shared" si="104"/>
        <v>0</v>
      </c>
      <c r="P26" s="238">
        <f t="shared" si="105"/>
        <v>0</v>
      </c>
      <c r="Q26" s="239" t="str">
        <f>IFERROR(IF(P26&gt;20*C26,'Referencia Parámetros'!$D$20,IF(P26&gt;10*C26,'Referencia Parámetros'!$D$21,IF(P26&gt;5*C26,'Referencia Parámetros'!$D$22, IF(P26&gt;1,'Referencia Parámetros'!$D$23,"NO APLICA")))),"")</f>
        <v/>
      </c>
      <c r="R26" s="240" t="str">
        <f t="shared" si="106"/>
        <v/>
      </c>
      <c r="S26" s="241">
        <f t="shared" si="107"/>
        <v>0</v>
      </c>
      <c r="T26" s="234">
        <f t="shared" si="108"/>
        <v>0</v>
      </c>
      <c r="U26" s="234">
        <f t="shared" si="109"/>
        <v>0</v>
      </c>
      <c r="V26" s="234">
        <f t="shared" si="110"/>
        <v>0</v>
      </c>
      <c r="W26" s="242">
        <f t="shared" si="111"/>
        <v>0</v>
      </c>
      <c r="Y26" s="234">
        <f t="shared" si="212"/>
        <v>14</v>
      </c>
      <c r="Z26" s="235" t="str">
        <f t="shared" si="112"/>
        <v/>
      </c>
      <c r="AA26" s="236" t="str">
        <f>IFERROR(+VLOOKUP(Z26,'Referencia Parámetros'!$A$2:$B$18,2),"")</f>
        <v/>
      </c>
      <c r="AB26" s="1"/>
      <c r="AC26" s="1"/>
      <c r="AD26" s="136" t="str">
        <f t="shared" si="4"/>
        <v>Completar</v>
      </c>
      <c r="AE26" s="134"/>
      <c r="AF26" s="134"/>
      <c r="AG26" s="134"/>
      <c r="AH26" s="136" t="str">
        <f t="shared" si="5"/>
        <v>Completar</v>
      </c>
      <c r="AI26" s="137" t="str">
        <f t="shared" si="6"/>
        <v>Completar</v>
      </c>
      <c r="AJ26" s="137" t="str">
        <f t="shared" si="7"/>
        <v>Completar</v>
      </c>
      <c r="AK26" s="135"/>
      <c r="AL26" s="136" t="str">
        <f t="shared" si="8"/>
        <v>Completar</v>
      </c>
      <c r="AM26" s="237">
        <f t="shared" si="113"/>
        <v>0</v>
      </c>
      <c r="AN26" s="238">
        <f t="shared" si="114"/>
        <v>0</v>
      </c>
      <c r="AO26" s="239" t="str">
        <f>IFERROR(IF(AN26&gt;20*AA26,'Referencia Parámetros'!$D$20,IF(AN26&gt;10*AA26,'Referencia Parámetros'!$D$21,IF(AN26&gt;5*AA26,'Referencia Parámetros'!$D$22, IF(AN26&gt;1,'Referencia Parámetros'!$D$23,"NO APLICA")))),"")</f>
        <v/>
      </c>
      <c r="AP26" s="240" t="str">
        <f t="shared" si="115"/>
        <v/>
      </c>
      <c r="AQ26" s="241">
        <f t="shared" si="116"/>
        <v>0</v>
      </c>
      <c r="AR26" s="234">
        <f t="shared" si="117"/>
        <v>0</v>
      </c>
      <c r="AS26" s="234">
        <f t="shared" si="118"/>
        <v>0</v>
      </c>
      <c r="AT26" s="234">
        <f t="shared" si="119"/>
        <v>0</v>
      </c>
      <c r="AU26" s="242">
        <f t="shared" si="120"/>
        <v>0</v>
      </c>
      <c r="AW26" s="234">
        <f t="shared" si="213"/>
        <v>14</v>
      </c>
      <c r="AX26" s="235" t="str">
        <f t="shared" si="121"/>
        <v/>
      </c>
      <c r="AY26" s="236" t="str">
        <f>IFERROR(+VLOOKUP(AX26,'Referencia Parámetros'!$A$2:$B$18,2),"")</f>
        <v/>
      </c>
      <c r="AZ26" s="1"/>
      <c r="BA26" s="1"/>
      <c r="BB26" s="136" t="str">
        <f t="shared" si="13"/>
        <v>Completar</v>
      </c>
      <c r="BC26" s="134"/>
      <c r="BD26" s="134"/>
      <c r="BE26" s="134"/>
      <c r="BF26" s="136" t="str">
        <f t="shared" si="14"/>
        <v>Completar</v>
      </c>
      <c r="BG26" s="137" t="str">
        <f t="shared" si="15"/>
        <v>Completar</v>
      </c>
      <c r="BH26" s="137" t="str">
        <f t="shared" si="16"/>
        <v>Completar</v>
      </c>
      <c r="BI26" s="135"/>
      <c r="BJ26" s="136" t="str">
        <f t="shared" si="17"/>
        <v>Completar</v>
      </c>
      <c r="BK26" s="237">
        <f t="shared" si="122"/>
        <v>0</v>
      </c>
      <c r="BL26" s="238">
        <f t="shared" si="123"/>
        <v>0</v>
      </c>
      <c r="BM26" s="239" t="str">
        <f>IFERROR(IF(BL26&gt;20*AY26,'Referencia Parámetros'!$D$20,IF(BL26&gt;10*AY26,'Referencia Parámetros'!$D$21,IF(BL26&gt;5*AY26,'Referencia Parámetros'!$D$22, IF(BL26&gt;1,'Referencia Parámetros'!$D$23,"NO APLICA")))),"")</f>
        <v/>
      </c>
      <c r="BN26" s="240" t="str">
        <f t="shared" si="124"/>
        <v/>
      </c>
      <c r="BO26" s="241">
        <f t="shared" si="125"/>
        <v>0</v>
      </c>
      <c r="BP26" s="234">
        <f t="shared" si="126"/>
        <v>0</v>
      </c>
      <c r="BQ26" s="234">
        <f t="shared" si="127"/>
        <v>0</v>
      </c>
      <c r="BR26" s="234">
        <f t="shared" si="128"/>
        <v>0</v>
      </c>
      <c r="BS26" s="242">
        <f t="shared" si="129"/>
        <v>0</v>
      </c>
      <c r="BU26" s="234">
        <f t="shared" si="214"/>
        <v>14</v>
      </c>
      <c r="BV26" s="235" t="str">
        <f t="shared" si="130"/>
        <v/>
      </c>
      <c r="BW26" s="236" t="str">
        <f>IFERROR(+VLOOKUP(BV26,'Referencia Parámetros'!$A$2:$B$18,2),"")</f>
        <v/>
      </c>
      <c r="BX26" s="1"/>
      <c r="BY26" s="1"/>
      <c r="BZ26" s="136" t="str">
        <f t="shared" si="22"/>
        <v>Completar</v>
      </c>
      <c r="CA26" s="134"/>
      <c r="CB26" s="134"/>
      <c r="CC26" s="134"/>
      <c r="CD26" s="136" t="str">
        <f t="shared" si="23"/>
        <v>Completar</v>
      </c>
      <c r="CE26" s="137" t="str">
        <f t="shared" si="24"/>
        <v>Completar</v>
      </c>
      <c r="CF26" s="137" t="str">
        <f t="shared" si="25"/>
        <v>Completar</v>
      </c>
      <c r="CG26" s="135"/>
      <c r="CH26" s="136" t="str">
        <f t="shared" si="26"/>
        <v>Completar</v>
      </c>
      <c r="CI26" s="237">
        <f t="shared" si="131"/>
        <v>0</v>
      </c>
      <c r="CJ26" s="238">
        <f t="shared" si="132"/>
        <v>0</v>
      </c>
      <c r="CK26" s="239" t="str">
        <f>IFERROR(IF(CJ26&gt;20*BW26,'Referencia Parámetros'!$D$20,IF(CJ26&gt;10*BW26,'Referencia Parámetros'!$D$21,IF(CJ26&gt;5*BW26,'Referencia Parámetros'!$D$22, IF(CJ26&gt;1,'Referencia Parámetros'!$D$23,"NO APLICA")))),"")</f>
        <v/>
      </c>
      <c r="CL26" s="240" t="str">
        <f t="shared" si="133"/>
        <v/>
      </c>
      <c r="CM26" s="241">
        <f t="shared" si="134"/>
        <v>0</v>
      </c>
      <c r="CN26" s="234">
        <f t="shared" si="135"/>
        <v>0</v>
      </c>
      <c r="CO26" s="234">
        <f t="shared" si="136"/>
        <v>0</v>
      </c>
      <c r="CP26" s="234">
        <f t="shared" si="137"/>
        <v>0</v>
      </c>
      <c r="CQ26" s="242">
        <f t="shared" si="138"/>
        <v>0</v>
      </c>
      <c r="CS26" s="234">
        <f t="shared" si="215"/>
        <v>14</v>
      </c>
      <c r="CT26" s="235" t="str">
        <f t="shared" si="139"/>
        <v/>
      </c>
      <c r="CU26" s="236" t="str">
        <f>IFERROR(+VLOOKUP(CT26,'Referencia Parámetros'!$A$2:$B$18,2),"")</f>
        <v/>
      </c>
      <c r="CV26" s="1"/>
      <c r="CW26" s="1"/>
      <c r="CX26" s="136" t="str">
        <f t="shared" si="31"/>
        <v>Completar</v>
      </c>
      <c r="CY26" s="134"/>
      <c r="CZ26" s="134"/>
      <c r="DA26" s="134"/>
      <c r="DB26" s="136" t="str">
        <f t="shared" si="32"/>
        <v>Completar</v>
      </c>
      <c r="DC26" s="137" t="str">
        <f t="shared" si="33"/>
        <v>Completar</v>
      </c>
      <c r="DD26" s="137" t="str">
        <f t="shared" si="34"/>
        <v>Completar</v>
      </c>
      <c r="DE26" s="135"/>
      <c r="DF26" s="136" t="str">
        <f t="shared" si="35"/>
        <v>Completar</v>
      </c>
      <c r="DG26" s="237">
        <f t="shared" si="140"/>
        <v>0</v>
      </c>
      <c r="DH26" s="238">
        <f t="shared" si="141"/>
        <v>0</v>
      </c>
      <c r="DI26" s="239" t="str">
        <f>IFERROR(IF(DH26&gt;20*CU26,'Referencia Parámetros'!$D$20,IF(DH26&gt;10*CU26,'Referencia Parámetros'!$D$21,IF(DH26&gt;5*CU26,'Referencia Parámetros'!$D$22, IF(DH26&gt;1,'Referencia Parámetros'!$D$23,"NO APLICA")))),"")</f>
        <v/>
      </c>
      <c r="DJ26" s="240" t="str">
        <f t="shared" si="142"/>
        <v/>
      </c>
      <c r="DK26" s="241">
        <f t="shared" si="143"/>
        <v>0</v>
      </c>
      <c r="DL26" s="234">
        <f t="shared" si="144"/>
        <v>0</v>
      </c>
      <c r="DM26" s="234">
        <f t="shared" si="145"/>
        <v>0</v>
      </c>
      <c r="DN26" s="234">
        <f t="shared" si="146"/>
        <v>0</v>
      </c>
      <c r="DO26" s="242">
        <f t="shared" si="147"/>
        <v>0</v>
      </c>
      <c r="DQ26" s="234">
        <f t="shared" si="216"/>
        <v>14</v>
      </c>
      <c r="DR26" s="235" t="str">
        <f t="shared" si="148"/>
        <v/>
      </c>
      <c r="DS26" s="236" t="str">
        <f>IFERROR(+VLOOKUP(DR26,'Referencia Parámetros'!$A$2:$B$18,2),"")</f>
        <v/>
      </c>
      <c r="DT26" s="1"/>
      <c r="DU26" s="1"/>
      <c r="DV26" s="136" t="str">
        <f t="shared" si="40"/>
        <v>Completar</v>
      </c>
      <c r="DW26" s="134"/>
      <c r="DX26" s="134"/>
      <c r="DY26" s="134"/>
      <c r="DZ26" s="136" t="str">
        <f t="shared" si="41"/>
        <v>Completar</v>
      </c>
      <c r="EA26" s="137" t="str">
        <f t="shared" si="42"/>
        <v>Completar</v>
      </c>
      <c r="EB26" s="137" t="str">
        <f t="shared" si="43"/>
        <v>Completar</v>
      </c>
      <c r="EC26" s="135"/>
      <c r="ED26" s="136" t="str">
        <f t="shared" si="44"/>
        <v>Completar</v>
      </c>
      <c r="EE26" s="237">
        <f t="shared" si="149"/>
        <v>0</v>
      </c>
      <c r="EF26" s="238">
        <f t="shared" si="150"/>
        <v>0</v>
      </c>
      <c r="EG26" s="239" t="str">
        <f>IFERROR(IF(EF26&gt;20*DS26,'Referencia Parámetros'!$D$20,IF(EF26&gt;10*DS26,'Referencia Parámetros'!$D$21,IF(EF26&gt;5*DS26,'Referencia Parámetros'!$D$22, IF(EF26&gt;1,'Referencia Parámetros'!$D$23,"NO APLICA")))),"")</f>
        <v/>
      </c>
      <c r="EH26" s="240" t="str">
        <f t="shared" si="151"/>
        <v/>
      </c>
      <c r="EI26" s="241">
        <f t="shared" si="152"/>
        <v>0</v>
      </c>
      <c r="EJ26" s="234">
        <f t="shared" si="153"/>
        <v>0</v>
      </c>
      <c r="EK26" s="234">
        <f t="shared" si="154"/>
        <v>0</v>
      </c>
      <c r="EL26" s="234">
        <f t="shared" si="155"/>
        <v>0</v>
      </c>
      <c r="EM26" s="242">
        <f t="shared" si="156"/>
        <v>0</v>
      </c>
      <c r="EO26" s="234">
        <f t="shared" si="217"/>
        <v>14</v>
      </c>
      <c r="EP26" s="235" t="str">
        <f t="shared" si="157"/>
        <v/>
      </c>
      <c r="EQ26" s="236" t="str">
        <f>IFERROR(+VLOOKUP(EP26,'Referencia Parámetros'!$A$2:$B$18,2),"")</f>
        <v/>
      </c>
      <c r="ER26" s="1"/>
      <c r="ES26" s="1"/>
      <c r="ET26" s="136" t="str">
        <f t="shared" si="49"/>
        <v>Completar</v>
      </c>
      <c r="EU26" s="134"/>
      <c r="EV26" s="134"/>
      <c r="EW26" s="134"/>
      <c r="EX26" s="136" t="str">
        <f t="shared" si="50"/>
        <v>Completar</v>
      </c>
      <c r="EY26" s="137" t="str">
        <f t="shared" si="51"/>
        <v>Completar</v>
      </c>
      <c r="EZ26" s="137" t="str">
        <f t="shared" si="52"/>
        <v>Completar</v>
      </c>
      <c r="FA26" s="135"/>
      <c r="FB26" s="136" t="str">
        <f t="shared" si="53"/>
        <v>Completar</v>
      </c>
      <c r="FC26" s="237">
        <f t="shared" si="158"/>
        <v>0</v>
      </c>
      <c r="FD26" s="238">
        <f t="shared" si="159"/>
        <v>0</v>
      </c>
      <c r="FE26" s="239" t="str">
        <f>IFERROR(IF(FD26&gt;20*EQ26,'Referencia Parámetros'!$D$20,IF(FD26&gt;10*EQ26,'Referencia Parámetros'!$D$21,IF(FD26&gt;5*EQ26,'Referencia Parámetros'!$D$22, IF(FD26&gt;1,'Referencia Parámetros'!$D$23,"NO APLICA")))),"")</f>
        <v/>
      </c>
      <c r="FF26" s="240" t="str">
        <f t="shared" si="160"/>
        <v/>
      </c>
      <c r="FG26" s="241">
        <f t="shared" si="161"/>
        <v>0</v>
      </c>
      <c r="FH26" s="234">
        <f t="shared" si="162"/>
        <v>0</v>
      </c>
      <c r="FI26" s="234">
        <f t="shared" si="163"/>
        <v>0</v>
      </c>
      <c r="FJ26" s="234">
        <f t="shared" si="164"/>
        <v>0</v>
      </c>
      <c r="FK26" s="242">
        <f t="shared" si="165"/>
        <v>0</v>
      </c>
      <c r="FM26" s="234">
        <f t="shared" si="218"/>
        <v>14</v>
      </c>
      <c r="FN26" s="235" t="str">
        <f t="shared" si="166"/>
        <v/>
      </c>
      <c r="FO26" s="236" t="str">
        <f>IFERROR(+VLOOKUP(FN26,'Referencia Parámetros'!$A$2:$B$18,2),"")</f>
        <v/>
      </c>
      <c r="FP26" s="1"/>
      <c r="FQ26" s="1"/>
      <c r="FR26" s="136" t="str">
        <f t="shared" si="58"/>
        <v>Completar</v>
      </c>
      <c r="FS26" s="134"/>
      <c r="FT26" s="134"/>
      <c r="FU26" s="134"/>
      <c r="FV26" s="136" t="str">
        <f t="shared" si="59"/>
        <v>Completar</v>
      </c>
      <c r="FW26" s="137" t="str">
        <f t="shared" si="60"/>
        <v>Completar</v>
      </c>
      <c r="FX26" s="137" t="str">
        <f t="shared" si="61"/>
        <v>Completar</v>
      </c>
      <c r="FY26" s="135"/>
      <c r="FZ26" s="136" t="str">
        <f t="shared" si="62"/>
        <v>Completar</v>
      </c>
      <c r="GA26" s="237">
        <f t="shared" si="167"/>
        <v>0</v>
      </c>
      <c r="GB26" s="238">
        <f t="shared" si="168"/>
        <v>0</v>
      </c>
      <c r="GC26" s="239" t="str">
        <f>IFERROR(IF(GB26&gt;20*FO26,'Referencia Parámetros'!$D$20,IF(GB26&gt;10*FO26,'Referencia Parámetros'!$D$21,IF(GB26&gt;5*FO26,'Referencia Parámetros'!$D$22, IF(GB26&gt;1,'Referencia Parámetros'!$D$23,"NO APLICA")))),"")</f>
        <v/>
      </c>
      <c r="GD26" s="240" t="str">
        <f t="shared" si="169"/>
        <v/>
      </c>
      <c r="GE26" s="241">
        <f t="shared" si="170"/>
        <v>0</v>
      </c>
      <c r="GF26" s="234">
        <f t="shared" si="171"/>
        <v>0</v>
      </c>
      <c r="GG26" s="234">
        <f t="shared" si="172"/>
        <v>0</v>
      </c>
      <c r="GH26" s="234">
        <f t="shared" si="173"/>
        <v>0</v>
      </c>
      <c r="GI26" s="242">
        <f t="shared" si="174"/>
        <v>0</v>
      </c>
      <c r="GK26" s="234">
        <f t="shared" si="219"/>
        <v>14</v>
      </c>
      <c r="GL26" s="235" t="str">
        <f t="shared" si="175"/>
        <v/>
      </c>
      <c r="GM26" s="236" t="str">
        <f>IFERROR(+VLOOKUP(GL26,'Referencia Parámetros'!$A$2:$B$18,2),"")</f>
        <v/>
      </c>
      <c r="GN26" s="1"/>
      <c r="GO26" s="1"/>
      <c r="GP26" s="136" t="str">
        <f t="shared" si="67"/>
        <v>Completar</v>
      </c>
      <c r="GQ26" s="134"/>
      <c r="GR26" s="134"/>
      <c r="GS26" s="134"/>
      <c r="GT26" s="136" t="str">
        <f t="shared" si="68"/>
        <v>Completar</v>
      </c>
      <c r="GU26" s="137" t="str">
        <f t="shared" si="69"/>
        <v>Completar</v>
      </c>
      <c r="GV26" s="137" t="str">
        <f t="shared" si="70"/>
        <v>Completar</v>
      </c>
      <c r="GW26" s="135"/>
      <c r="GX26" s="136" t="str">
        <f t="shared" si="71"/>
        <v>Completar</v>
      </c>
      <c r="GY26" s="237">
        <f t="shared" si="176"/>
        <v>0</v>
      </c>
      <c r="GZ26" s="238">
        <f t="shared" si="177"/>
        <v>0</v>
      </c>
      <c r="HA26" s="239" t="str">
        <f>IFERROR(IF(GZ26&gt;20*GM26,'Referencia Parámetros'!$D$20,IF(GZ26&gt;10*GM26,'Referencia Parámetros'!$D$21,IF(GZ26&gt;5*GM26,'Referencia Parámetros'!$D$22, IF(GZ26&gt;1,'Referencia Parámetros'!$D$23,"NO APLICA")))),"")</f>
        <v/>
      </c>
      <c r="HB26" s="240" t="str">
        <f t="shared" si="178"/>
        <v/>
      </c>
      <c r="HC26" s="241">
        <f t="shared" si="179"/>
        <v>0</v>
      </c>
      <c r="HD26" s="234">
        <f t="shared" si="180"/>
        <v>0</v>
      </c>
      <c r="HE26" s="234">
        <f t="shared" si="181"/>
        <v>0</v>
      </c>
      <c r="HF26" s="234">
        <f t="shared" si="182"/>
        <v>0</v>
      </c>
      <c r="HG26" s="242">
        <f t="shared" si="183"/>
        <v>0</v>
      </c>
      <c r="HI26" s="234">
        <f t="shared" si="220"/>
        <v>14</v>
      </c>
      <c r="HJ26" s="235" t="str">
        <f t="shared" si="184"/>
        <v/>
      </c>
      <c r="HK26" s="236" t="str">
        <f>IFERROR(+VLOOKUP(HJ26,'Referencia Parámetros'!$A$2:$B$18,2),"")</f>
        <v/>
      </c>
      <c r="HL26" s="1"/>
      <c r="HM26" s="1"/>
      <c r="HN26" s="136" t="str">
        <f t="shared" si="76"/>
        <v>Completar</v>
      </c>
      <c r="HO26" s="134"/>
      <c r="HP26" s="134"/>
      <c r="HQ26" s="134"/>
      <c r="HR26" s="136" t="str">
        <f t="shared" si="77"/>
        <v>Completar</v>
      </c>
      <c r="HS26" s="137" t="str">
        <f t="shared" si="78"/>
        <v>Completar</v>
      </c>
      <c r="HT26" s="137" t="str">
        <f t="shared" si="79"/>
        <v>Completar</v>
      </c>
      <c r="HU26" s="135"/>
      <c r="HV26" s="136" t="str">
        <f t="shared" si="80"/>
        <v>Completar</v>
      </c>
      <c r="HW26" s="237">
        <f t="shared" si="185"/>
        <v>0</v>
      </c>
      <c r="HX26" s="238">
        <f t="shared" si="186"/>
        <v>0</v>
      </c>
      <c r="HY26" s="239" t="str">
        <f>IFERROR(IF(HX26&gt;20*HK26,'Referencia Parámetros'!$D$20,IF(HX26&gt;10*HK26,'Referencia Parámetros'!$D$21,IF(HX26&gt;5*HK26,'Referencia Parámetros'!$D$22, IF(HX26&gt;1,'Referencia Parámetros'!$D$23,"NO APLICA")))),"")</f>
        <v/>
      </c>
      <c r="HZ26" s="240">
        <f t="shared" si="187"/>
        <v>0</v>
      </c>
      <c r="IA26" s="241">
        <f t="shared" si="188"/>
        <v>0</v>
      </c>
      <c r="IB26" s="234">
        <f t="shared" si="189"/>
        <v>0</v>
      </c>
      <c r="IC26" s="234">
        <f t="shared" si="190"/>
        <v>0</v>
      </c>
      <c r="ID26" s="234">
        <f t="shared" si="191"/>
        <v>0</v>
      </c>
      <c r="IE26" s="242">
        <f t="shared" si="192"/>
        <v>0</v>
      </c>
      <c r="IG26" s="234">
        <f t="shared" si="221"/>
        <v>14</v>
      </c>
      <c r="IH26" s="235" t="str">
        <f t="shared" si="193"/>
        <v/>
      </c>
      <c r="II26" s="236" t="str">
        <f>IFERROR(+VLOOKUP(IH26,'Referencia Parámetros'!$A$2:$B$18,2),"")</f>
        <v/>
      </c>
      <c r="IJ26" s="1"/>
      <c r="IK26" s="1"/>
      <c r="IL26" s="136" t="str">
        <f t="shared" si="85"/>
        <v>Completar</v>
      </c>
      <c r="IM26" s="134"/>
      <c r="IN26" s="134"/>
      <c r="IO26" s="134"/>
      <c r="IP26" s="136" t="str">
        <f t="shared" si="86"/>
        <v>Completar</v>
      </c>
      <c r="IQ26" s="137" t="str">
        <f t="shared" si="87"/>
        <v>Completar</v>
      </c>
      <c r="IR26" s="137" t="str">
        <f t="shared" si="88"/>
        <v>Completar</v>
      </c>
      <c r="IS26" s="135"/>
      <c r="IT26" s="136" t="str">
        <f t="shared" si="89"/>
        <v>Completar</v>
      </c>
      <c r="IU26" s="237">
        <f t="shared" si="194"/>
        <v>0</v>
      </c>
      <c r="IV26" s="238">
        <f t="shared" si="195"/>
        <v>0</v>
      </c>
      <c r="IW26" s="239" t="str">
        <f>IFERROR(IF(IV26&gt;20*II26,'Referencia Parámetros'!$D$20,IF(IV26&gt;10*II26,'Referencia Parámetros'!$D$21,IF(IV26&gt;5*II26,'Referencia Parámetros'!$D$22, IF(IV26&gt;1,'Referencia Parámetros'!$D$23,"NO APLICA")))),"")</f>
        <v/>
      </c>
      <c r="IX26" s="240" t="str">
        <f t="shared" si="196"/>
        <v/>
      </c>
      <c r="IY26" s="241">
        <f t="shared" si="197"/>
        <v>0</v>
      </c>
      <c r="IZ26" s="234">
        <f t="shared" si="198"/>
        <v>0</v>
      </c>
      <c r="JA26" s="234">
        <f t="shared" si="199"/>
        <v>0</v>
      </c>
      <c r="JB26" s="234">
        <f t="shared" si="200"/>
        <v>0</v>
      </c>
      <c r="JC26" s="242">
        <f t="shared" si="201"/>
        <v>0</v>
      </c>
      <c r="JD26" s="198"/>
      <c r="JE26" s="234">
        <f t="shared" si="222"/>
        <v>14</v>
      </c>
      <c r="JF26" s="235" t="str">
        <f t="shared" si="202"/>
        <v/>
      </c>
      <c r="JG26" s="236" t="str">
        <f>IFERROR(+VLOOKUP(JF26,'Referencia Parámetros'!$A$2:$B$18,2),"")</f>
        <v/>
      </c>
      <c r="JH26" s="1"/>
      <c r="JI26" s="1"/>
      <c r="JJ26" s="136" t="str">
        <f t="shared" si="94"/>
        <v>Completar</v>
      </c>
      <c r="JK26" s="134"/>
      <c r="JL26" s="134"/>
      <c r="JM26" s="134"/>
      <c r="JN26" s="136" t="str">
        <f t="shared" si="95"/>
        <v>Completar</v>
      </c>
      <c r="JO26" s="137" t="str">
        <f t="shared" si="96"/>
        <v>Completar</v>
      </c>
      <c r="JP26" s="137" t="str">
        <f t="shared" si="97"/>
        <v>Completar</v>
      </c>
      <c r="JQ26" s="135"/>
      <c r="JR26" s="136" t="str">
        <f t="shared" si="98"/>
        <v>Completar</v>
      </c>
      <c r="JS26" s="237">
        <f t="shared" si="203"/>
        <v>0</v>
      </c>
      <c r="JT26" s="238">
        <f t="shared" si="204"/>
        <v>0</v>
      </c>
      <c r="JU26" s="239" t="str">
        <f>IFERROR(IF(JT26&gt;20*JG26,'Referencia Parámetros'!$D$20,IF(JT26&gt;10*JG26,'Referencia Parámetros'!$D$21,IF(JT26&gt;5*JG26,'Referencia Parámetros'!$D$22, IF(JT26&gt;1,'Referencia Parámetros'!$D$23,"NO APLICA")))),"")</f>
        <v/>
      </c>
      <c r="JV26" s="240" t="str">
        <f t="shared" si="205"/>
        <v/>
      </c>
      <c r="JW26" s="241">
        <f t="shared" si="206"/>
        <v>0</v>
      </c>
      <c r="JX26" s="234">
        <f t="shared" si="207"/>
        <v>0</v>
      </c>
      <c r="JY26" s="234">
        <f t="shared" si="208"/>
        <v>0</v>
      </c>
      <c r="JZ26" s="234">
        <f t="shared" si="209"/>
        <v>0</v>
      </c>
      <c r="KA26" s="242">
        <f t="shared" si="210"/>
        <v>0</v>
      </c>
    </row>
    <row r="27" spans="1:287" x14ac:dyDescent="0.25">
      <c r="A27" s="234">
        <f t="shared" si="211"/>
        <v>15</v>
      </c>
      <c r="B27" s="235" t="str">
        <f t="shared" si="103"/>
        <v/>
      </c>
      <c r="C27" s="236" t="str">
        <f>IFERROR(+VLOOKUP(B27,'Referencia Parámetros'!$A$2:$B$18,2),"")</f>
        <v/>
      </c>
      <c r="D27" s="1"/>
      <c r="E27" s="1"/>
      <c r="F27" s="136" t="str">
        <f>IFERROR(+VLOOKUP(D27,'Año 3'!JH$13:JJ$112,3,FALSE),"Completar")</f>
        <v>Completar</v>
      </c>
      <c r="G27" s="134"/>
      <c r="H27" s="134"/>
      <c r="I27" s="134"/>
      <c r="J27" s="136" t="str">
        <f>+IFERROR(VLOOKUP(D27,'Año 3'!JH$13:JR$112,7,0),"Completar")</f>
        <v>Completar</v>
      </c>
      <c r="K27" s="137" t="str">
        <f>IFERROR(VLOOKUP(D27,'Año 3'!JH$13:JR$112,8,FALSE),"Completar")</f>
        <v>Completar</v>
      </c>
      <c r="L27" s="137" t="str">
        <f>IFERROR(VLOOKUP(D27,'Año 3'!JH$13:JR$112,9,FALSE),"Completar")</f>
        <v>Completar</v>
      </c>
      <c r="M27" s="135"/>
      <c r="N27" s="136" t="str">
        <f>IFERROR(VLOOKUP(D27,'Año 3'!JH$13:JR$112,11,FALSE),"Completar")</f>
        <v>Completar</v>
      </c>
      <c r="O27" s="237">
        <f t="shared" si="104"/>
        <v>0</v>
      </c>
      <c r="P27" s="238">
        <f t="shared" si="105"/>
        <v>0</v>
      </c>
      <c r="Q27" s="239" t="str">
        <f>IFERROR(IF(P27&gt;20*C27,'Referencia Parámetros'!$D$20,IF(P27&gt;10*C27,'Referencia Parámetros'!$D$21,IF(P27&gt;5*C27,'Referencia Parámetros'!$D$22, IF(P27&gt;1,'Referencia Parámetros'!$D$23,"NO APLICA")))),"")</f>
        <v/>
      </c>
      <c r="R27" s="240" t="str">
        <f t="shared" si="106"/>
        <v/>
      </c>
      <c r="S27" s="241">
        <f t="shared" si="107"/>
        <v>0</v>
      </c>
      <c r="T27" s="234">
        <f t="shared" si="108"/>
        <v>0</v>
      </c>
      <c r="U27" s="234">
        <f t="shared" si="109"/>
        <v>0</v>
      </c>
      <c r="V27" s="234">
        <f t="shared" si="110"/>
        <v>0</v>
      </c>
      <c r="W27" s="242">
        <f t="shared" si="111"/>
        <v>0</v>
      </c>
      <c r="Y27" s="234">
        <f t="shared" si="212"/>
        <v>15</v>
      </c>
      <c r="Z27" s="235" t="str">
        <f t="shared" si="112"/>
        <v/>
      </c>
      <c r="AA27" s="236" t="str">
        <f>IFERROR(+VLOOKUP(Z27,'Referencia Parámetros'!$A$2:$B$18,2),"")</f>
        <v/>
      </c>
      <c r="AB27" s="1"/>
      <c r="AC27" s="1"/>
      <c r="AD27" s="136" t="str">
        <f t="shared" si="4"/>
        <v>Completar</v>
      </c>
      <c r="AE27" s="134"/>
      <c r="AF27" s="134"/>
      <c r="AG27" s="134"/>
      <c r="AH27" s="136" t="str">
        <f t="shared" si="5"/>
        <v>Completar</v>
      </c>
      <c r="AI27" s="137" t="str">
        <f t="shared" si="6"/>
        <v>Completar</v>
      </c>
      <c r="AJ27" s="137" t="str">
        <f t="shared" si="7"/>
        <v>Completar</v>
      </c>
      <c r="AK27" s="135"/>
      <c r="AL27" s="136" t="str">
        <f t="shared" si="8"/>
        <v>Completar</v>
      </c>
      <c r="AM27" s="237">
        <f t="shared" si="113"/>
        <v>0</v>
      </c>
      <c r="AN27" s="238">
        <f t="shared" si="114"/>
        <v>0</v>
      </c>
      <c r="AO27" s="239" t="str">
        <f>IFERROR(IF(AN27&gt;20*AA27,'Referencia Parámetros'!$D$20,IF(AN27&gt;10*AA27,'Referencia Parámetros'!$D$21,IF(AN27&gt;5*AA27,'Referencia Parámetros'!$D$22, IF(AN27&gt;1,'Referencia Parámetros'!$D$23,"NO APLICA")))),"")</f>
        <v/>
      </c>
      <c r="AP27" s="240" t="str">
        <f t="shared" si="115"/>
        <v/>
      </c>
      <c r="AQ27" s="241">
        <f t="shared" si="116"/>
        <v>0</v>
      </c>
      <c r="AR27" s="234">
        <f t="shared" si="117"/>
        <v>0</v>
      </c>
      <c r="AS27" s="234">
        <f t="shared" si="118"/>
        <v>0</v>
      </c>
      <c r="AT27" s="234">
        <f t="shared" si="119"/>
        <v>0</v>
      </c>
      <c r="AU27" s="242">
        <f t="shared" si="120"/>
        <v>0</v>
      </c>
      <c r="AW27" s="234">
        <f t="shared" si="213"/>
        <v>15</v>
      </c>
      <c r="AX27" s="235" t="str">
        <f t="shared" si="121"/>
        <v/>
      </c>
      <c r="AY27" s="236" t="str">
        <f>IFERROR(+VLOOKUP(AX27,'Referencia Parámetros'!$A$2:$B$18,2),"")</f>
        <v/>
      </c>
      <c r="AZ27" s="1"/>
      <c r="BA27" s="1"/>
      <c r="BB27" s="136" t="str">
        <f t="shared" si="13"/>
        <v>Completar</v>
      </c>
      <c r="BC27" s="134"/>
      <c r="BD27" s="134"/>
      <c r="BE27" s="134"/>
      <c r="BF27" s="136" t="str">
        <f t="shared" si="14"/>
        <v>Completar</v>
      </c>
      <c r="BG27" s="137" t="str">
        <f t="shared" si="15"/>
        <v>Completar</v>
      </c>
      <c r="BH27" s="137" t="str">
        <f t="shared" si="16"/>
        <v>Completar</v>
      </c>
      <c r="BI27" s="135"/>
      <c r="BJ27" s="136" t="str">
        <f t="shared" si="17"/>
        <v>Completar</v>
      </c>
      <c r="BK27" s="237">
        <f t="shared" si="122"/>
        <v>0</v>
      </c>
      <c r="BL27" s="238">
        <f t="shared" si="123"/>
        <v>0</v>
      </c>
      <c r="BM27" s="239" t="str">
        <f>IFERROR(IF(BL27&gt;20*AY27,'Referencia Parámetros'!$D$20,IF(BL27&gt;10*AY27,'Referencia Parámetros'!$D$21,IF(BL27&gt;5*AY27,'Referencia Parámetros'!$D$22, IF(BL27&gt;1,'Referencia Parámetros'!$D$23,"NO APLICA")))),"")</f>
        <v/>
      </c>
      <c r="BN27" s="240" t="str">
        <f t="shared" si="124"/>
        <v/>
      </c>
      <c r="BO27" s="241">
        <f t="shared" si="125"/>
        <v>0</v>
      </c>
      <c r="BP27" s="234">
        <f t="shared" si="126"/>
        <v>0</v>
      </c>
      <c r="BQ27" s="234">
        <f t="shared" si="127"/>
        <v>0</v>
      </c>
      <c r="BR27" s="234">
        <f t="shared" si="128"/>
        <v>0</v>
      </c>
      <c r="BS27" s="242">
        <f t="shared" si="129"/>
        <v>0</v>
      </c>
      <c r="BU27" s="234">
        <f t="shared" si="214"/>
        <v>15</v>
      </c>
      <c r="BV27" s="235" t="str">
        <f t="shared" si="130"/>
        <v/>
      </c>
      <c r="BW27" s="236" t="str">
        <f>IFERROR(+VLOOKUP(BV27,'Referencia Parámetros'!$A$2:$B$18,2),"")</f>
        <v/>
      </c>
      <c r="BX27" s="1"/>
      <c r="BY27" s="1"/>
      <c r="BZ27" s="136" t="str">
        <f t="shared" si="22"/>
        <v>Completar</v>
      </c>
      <c r="CA27" s="134"/>
      <c r="CB27" s="134"/>
      <c r="CC27" s="134"/>
      <c r="CD27" s="136" t="str">
        <f t="shared" si="23"/>
        <v>Completar</v>
      </c>
      <c r="CE27" s="137" t="str">
        <f t="shared" si="24"/>
        <v>Completar</v>
      </c>
      <c r="CF27" s="137" t="str">
        <f t="shared" si="25"/>
        <v>Completar</v>
      </c>
      <c r="CG27" s="135"/>
      <c r="CH27" s="136" t="str">
        <f t="shared" si="26"/>
        <v>Completar</v>
      </c>
      <c r="CI27" s="237">
        <f t="shared" si="131"/>
        <v>0</v>
      </c>
      <c r="CJ27" s="238">
        <f t="shared" si="132"/>
        <v>0</v>
      </c>
      <c r="CK27" s="239" t="str">
        <f>IFERROR(IF(CJ27&gt;20*BW27,'Referencia Parámetros'!$D$20,IF(CJ27&gt;10*BW27,'Referencia Parámetros'!$D$21,IF(CJ27&gt;5*BW27,'Referencia Parámetros'!$D$22, IF(CJ27&gt;1,'Referencia Parámetros'!$D$23,"NO APLICA")))),"")</f>
        <v/>
      </c>
      <c r="CL27" s="240" t="str">
        <f t="shared" si="133"/>
        <v/>
      </c>
      <c r="CM27" s="241">
        <f t="shared" si="134"/>
        <v>0</v>
      </c>
      <c r="CN27" s="234">
        <f t="shared" si="135"/>
        <v>0</v>
      </c>
      <c r="CO27" s="234">
        <f t="shared" si="136"/>
        <v>0</v>
      </c>
      <c r="CP27" s="234">
        <f t="shared" si="137"/>
        <v>0</v>
      </c>
      <c r="CQ27" s="242">
        <f t="shared" si="138"/>
        <v>0</v>
      </c>
      <c r="CS27" s="234">
        <f t="shared" si="215"/>
        <v>15</v>
      </c>
      <c r="CT27" s="235" t="str">
        <f t="shared" si="139"/>
        <v/>
      </c>
      <c r="CU27" s="236" t="str">
        <f>IFERROR(+VLOOKUP(CT27,'Referencia Parámetros'!$A$2:$B$18,2),"")</f>
        <v/>
      </c>
      <c r="CV27" s="1"/>
      <c r="CW27" s="1"/>
      <c r="CX27" s="136" t="str">
        <f t="shared" si="31"/>
        <v>Completar</v>
      </c>
      <c r="CY27" s="134"/>
      <c r="CZ27" s="134"/>
      <c r="DA27" s="134"/>
      <c r="DB27" s="136" t="str">
        <f t="shared" si="32"/>
        <v>Completar</v>
      </c>
      <c r="DC27" s="137" t="str">
        <f t="shared" si="33"/>
        <v>Completar</v>
      </c>
      <c r="DD27" s="137" t="str">
        <f t="shared" si="34"/>
        <v>Completar</v>
      </c>
      <c r="DE27" s="135"/>
      <c r="DF27" s="136" t="str">
        <f t="shared" si="35"/>
        <v>Completar</v>
      </c>
      <c r="DG27" s="237">
        <f t="shared" si="140"/>
        <v>0</v>
      </c>
      <c r="DH27" s="238">
        <f t="shared" si="141"/>
        <v>0</v>
      </c>
      <c r="DI27" s="239" t="str">
        <f>IFERROR(IF(DH27&gt;20*CU27,'Referencia Parámetros'!$D$20,IF(DH27&gt;10*CU27,'Referencia Parámetros'!$D$21,IF(DH27&gt;5*CU27,'Referencia Parámetros'!$D$22, IF(DH27&gt;1,'Referencia Parámetros'!$D$23,"NO APLICA")))),"")</f>
        <v/>
      </c>
      <c r="DJ27" s="240" t="str">
        <f t="shared" si="142"/>
        <v/>
      </c>
      <c r="DK27" s="241">
        <f t="shared" si="143"/>
        <v>0</v>
      </c>
      <c r="DL27" s="234">
        <f t="shared" si="144"/>
        <v>0</v>
      </c>
      <c r="DM27" s="234">
        <f t="shared" si="145"/>
        <v>0</v>
      </c>
      <c r="DN27" s="234">
        <f t="shared" si="146"/>
        <v>0</v>
      </c>
      <c r="DO27" s="242">
        <f t="shared" si="147"/>
        <v>0</v>
      </c>
      <c r="DQ27" s="234">
        <f t="shared" si="216"/>
        <v>15</v>
      </c>
      <c r="DR27" s="235" t="str">
        <f t="shared" si="148"/>
        <v/>
      </c>
      <c r="DS27" s="236" t="str">
        <f>IFERROR(+VLOOKUP(DR27,'Referencia Parámetros'!$A$2:$B$18,2),"")</f>
        <v/>
      </c>
      <c r="DT27" s="1"/>
      <c r="DU27" s="1"/>
      <c r="DV27" s="136" t="str">
        <f t="shared" si="40"/>
        <v>Completar</v>
      </c>
      <c r="DW27" s="134"/>
      <c r="DX27" s="134"/>
      <c r="DY27" s="134"/>
      <c r="DZ27" s="136" t="str">
        <f t="shared" si="41"/>
        <v>Completar</v>
      </c>
      <c r="EA27" s="137" t="str">
        <f t="shared" si="42"/>
        <v>Completar</v>
      </c>
      <c r="EB27" s="137" t="str">
        <f t="shared" si="43"/>
        <v>Completar</v>
      </c>
      <c r="EC27" s="135"/>
      <c r="ED27" s="136" t="str">
        <f t="shared" si="44"/>
        <v>Completar</v>
      </c>
      <c r="EE27" s="237">
        <f t="shared" si="149"/>
        <v>0</v>
      </c>
      <c r="EF27" s="238">
        <f t="shared" si="150"/>
        <v>0</v>
      </c>
      <c r="EG27" s="239" t="str">
        <f>IFERROR(IF(EF27&gt;20*DS27,'Referencia Parámetros'!$D$20,IF(EF27&gt;10*DS27,'Referencia Parámetros'!$D$21,IF(EF27&gt;5*DS27,'Referencia Parámetros'!$D$22, IF(EF27&gt;1,'Referencia Parámetros'!$D$23,"NO APLICA")))),"")</f>
        <v/>
      </c>
      <c r="EH27" s="240" t="str">
        <f t="shared" si="151"/>
        <v/>
      </c>
      <c r="EI27" s="241">
        <f t="shared" si="152"/>
        <v>0</v>
      </c>
      <c r="EJ27" s="234">
        <f t="shared" si="153"/>
        <v>0</v>
      </c>
      <c r="EK27" s="234">
        <f t="shared" si="154"/>
        <v>0</v>
      </c>
      <c r="EL27" s="234">
        <f t="shared" si="155"/>
        <v>0</v>
      </c>
      <c r="EM27" s="242">
        <f t="shared" si="156"/>
        <v>0</v>
      </c>
      <c r="EO27" s="234">
        <f t="shared" si="217"/>
        <v>15</v>
      </c>
      <c r="EP27" s="235" t="str">
        <f t="shared" si="157"/>
        <v/>
      </c>
      <c r="EQ27" s="236" t="str">
        <f>IFERROR(+VLOOKUP(EP27,'Referencia Parámetros'!$A$2:$B$18,2),"")</f>
        <v/>
      </c>
      <c r="ER27" s="1"/>
      <c r="ES27" s="1"/>
      <c r="ET27" s="136" t="str">
        <f t="shared" si="49"/>
        <v>Completar</v>
      </c>
      <c r="EU27" s="134"/>
      <c r="EV27" s="134"/>
      <c r="EW27" s="134"/>
      <c r="EX27" s="136" t="str">
        <f t="shared" si="50"/>
        <v>Completar</v>
      </c>
      <c r="EY27" s="137" t="str">
        <f t="shared" si="51"/>
        <v>Completar</v>
      </c>
      <c r="EZ27" s="137" t="str">
        <f t="shared" si="52"/>
        <v>Completar</v>
      </c>
      <c r="FA27" s="135"/>
      <c r="FB27" s="136" t="str">
        <f t="shared" si="53"/>
        <v>Completar</v>
      </c>
      <c r="FC27" s="237">
        <f t="shared" si="158"/>
        <v>0</v>
      </c>
      <c r="FD27" s="238">
        <f t="shared" si="159"/>
        <v>0</v>
      </c>
      <c r="FE27" s="239" t="str">
        <f>IFERROR(IF(FD27&gt;20*EQ27,'Referencia Parámetros'!$D$20,IF(FD27&gt;10*EQ27,'Referencia Parámetros'!$D$21,IF(FD27&gt;5*EQ27,'Referencia Parámetros'!$D$22, IF(FD27&gt;1,'Referencia Parámetros'!$D$23,"NO APLICA")))),"")</f>
        <v/>
      </c>
      <c r="FF27" s="240" t="str">
        <f t="shared" si="160"/>
        <v/>
      </c>
      <c r="FG27" s="241">
        <f t="shared" si="161"/>
        <v>0</v>
      </c>
      <c r="FH27" s="234">
        <f t="shared" si="162"/>
        <v>0</v>
      </c>
      <c r="FI27" s="234">
        <f t="shared" si="163"/>
        <v>0</v>
      </c>
      <c r="FJ27" s="234">
        <f t="shared" si="164"/>
        <v>0</v>
      </c>
      <c r="FK27" s="242">
        <f t="shared" si="165"/>
        <v>0</v>
      </c>
      <c r="FM27" s="234">
        <f t="shared" si="218"/>
        <v>15</v>
      </c>
      <c r="FN27" s="235" t="str">
        <f t="shared" si="166"/>
        <v/>
      </c>
      <c r="FO27" s="236" t="str">
        <f>IFERROR(+VLOOKUP(FN27,'Referencia Parámetros'!$A$2:$B$18,2),"")</f>
        <v/>
      </c>
      <c r="FP27" s="1"/>
      <c r="FQ27" s="1"/>
      <c r="FR27" s="136" t="str">
        <f t="shared" si="58"/>
        <v>Completar</v>
      </c>
      <c r="FS27" s="134"/>
      <c r="FT27" s="134"/>
      <c r="FU27" s="134"/>
      <c r="FV27" s="136" t="str">
        <f t="shared" si="59"/>
        <v>Completar</v>
      </c>
      <c r="FW27" s="137" t="str">
        <f t="shared" si="60"/>
        <v>Completar</v>
      </c>
      <c r="FX27" s="137" t="str">
        <f t="shared" si="61"/>
        <v>Completar</v>
      </c>
      <c r="FY27" s="135"/>
      <c r="FZ27" s="136" t="str">
        <f t="shared" si="62"/>
        <v>Completar</v>
      </c>
      <c r="GA27" s="237">
        <f t="shared" si="167"/>
        <v>0</v>
      </c>
      <c r="GB27" s="238">
        <f t="shared" si="168"/>
        <v>0</v>
      </c>
      <c r="GC27" s="239" t="str">
        <f>IFERROR(IF(GB27&gt;20*FO27,'Referencia Parámetros'!$D$20,IF(GB27&gt;10*FO27,'Referencia Parámetros'!$D$21,IF(GB27&gt;5*FO27,'Referencia Parámetros'!$D$22, IF(GB27&gt;1,'Referencia Parámetros'!$D$23,"NO APLICA")))),"")</f>
        <v/>
      </c>
      <c r="GD27" s="240" t="str">
        <f t="shared" si="169"/>
        <v/>
      </c>
      <c r="GE27" s="241">
        <f t="shared" si="170"/>
        <v>0</v>
      </c>
      <c r="GF27" s="234">
        <f t="shared" si="171"/>
        <v>0</v>
      </c>
      <c r="GG27" s="234">
        <f t="shared" si="172"/>
        <v>0</v>
      </c>
      <c r="GH27" s="234">
        <f t="shared" si="173"/>
        <v>0</v>
      </c>
      <c r="GI27" s="242">
        <f t="shared" si="174"/>
        <v>0</v>
      </c>
      <c r="GK27" s="234">
        <f t="shared" si="219"/>
        <v>15</v>
      </c>
      <c r="GL27" s="235" t="str">
        <f t="shared" si="175"/>
        <v/>
      </c>
      <c r="GM27" s="236" t="str">
        <f>IFERROR(+VLOOKUP(GL27,'Referencia Parámetros'!$A$2:$B$18,2),"")</f>
        <v/>
      </c>
      <c r="GN27" s="1"/>
      <c r="GO27" s="1"/>
      <c r="GP27" s="136" t="str">
        <f t="shared" si="67"/>
        <v>Completar</v>
      </c>
      <c r="GQ27" s="134"/>
      <c r="GR27" s="134"/>
      <c r="GS27" s="134"/>
      <c r="GT27" s="136" t="str">
        <f t="shared" si="68"/>
        <v>Completar</v>
      </c>
      <c r="GU27" s="137" t="str">
        <f t="shared" si="69"/>
        <v>Completar</v>
      </c>
      <c r="GV27" s="137" t="str">
        <f t="shared" si="70"/>
        <v>Completar</v>
      </c>
      <c r="GW27" s="135"/>
      <c r="GX27" s="136" t="str">
        <f t="shared" si="71"/>
        <v>Completar</v>
      </c>
      <c r="GY27" s="237">
        <f t="shared" si="176"/>
        <v>0</v>
      </c>
      <c r="GZ27" s="238">
        <f t="shared" si="177"/>
        <v>0</v>
      </c>
      <c r="HA27" s="239" t="str">
        <f>IFERROR(IF(GZ27&gt;20*GM27,'Referencia Parámetros'!$D$20,IF(GZ27&gt;10*GM27,'Referencia Parámetros'!$D$21,IF(GZ27&gt;5*GM27,'Referencia Parámetros'!$D$22, IF(GZ27&gt;1,'Referencia Parámetros'!$D$23,"NO APLICA")))),"")</f>
        <v/>
      </c>
      <c r="HB27" s="240" t="str">
        <f t="shared" si="178"/>
        <v/>
      </c>
      <c r="HC27" s="241">
        <f t="shared" si="179"/>
        <v>0</v>
      </c>
      <c r="HD27" s="234">
        <f t="shared" si="180"/>
        <v>0</v>
      </c>
      <c r="HE27" s="234">
        <f t="shared" si="181"/>
        <v>0</v>
      </c>
      <c r="HF27" s="234">
        <f t="shared" si="182"/>
        <v>0</v>
      </c>
      <c r="HG27" s="242">
        <f t="shared" si="183"/>
        <v>0</v>
      </c>
      <c r="HI27" s="234">
        <f t="shared" si="220"/>
        <v>15</v>
      </c>
      <c r="HJ27" s="235" t="str">
        <f t="shared" si="184"/>
        <v/>
      </c>
      <c r="HK27" s="236" t="str">
        <f>IFERROR(+VLOOKUP(HJ27,'Referencia Parámetros'!$A$2:$B$18,2),"")</f>
        <v/>
      </c>
      <c r="HL27" s="1"/>
      <c r="HM27" s="1"/>
      <c r="HN27" s="136" t="str">
        <f t="shared" si="76"/>
        <v>Completar</v>
      </c>
      <c r="HO27" s="134"/>
      <c r="HP27" s="134"/>
      <c r="HQ27" s="134"/>
      <c r="HR27" s="136" t="str">
        <f t="shared" si="77"/>
        <v>Completar</v>
      </c>
      <c r="HS27" s="137" t="str">
        <f t="shared" si="78"/>
        <v>Completar</v>
      </c>
      <c r="HT27" s="137" t="str">
        <f t="shared" si="79"/>
        <v>Completar</v>
      </c>
      <c r="HU27" s="135"/>
      <c r="HV27" s="136" t="str">
        <f t="shared" si="80"/>
        <v>Completar</v>
      </c>
      <c r="HW27" s="237">
        <f t="shared" si="185"/>
        <v>0</v>
      </c>
      <c r="HX27" s="238">
        <f t="shared" si="186"/>
        <v>0</v>
      </c>
      <c r="HY27" s="239" t="str">
        <f>IFERROR(IF(HX27&gt;20*HK27,'Referencia Parámetros'!$D$20,IF(HX27&gt;10*HK27,'Referencia Parámetros'!$D$21,IF(HX27&gt;5*HK27,'Referencia Parámetros'!$D$22, IF(HX27&gt;1,'Referencia Parámetros'!$D$23,"NO APLICA")))),"")</f>
        <v/>
      </c>
      <c r="HZ27" s="240">
        <f t="shared" si="187"/>
        <v>0</v>
      </c>
      <c r="IA27" s="241">
        <f t="shared" si="188"/>
        <v>0</v>
      </c>
      <c r="IB27" s="234">
        <f t="shared" si="189"/>
        <v>0</v>
      </c>
      <c r="IC27" s="234">
        <f t="shared" si="190"/>
        <v>0</v>
      </c>
      <c r="ID27" s="234">
        <f t="shared" si="191"/>
        <v>0</v>
      </c>
      <c r="IE27" s="242">
        <f t="shared" si="192"/>
        <v>0</v>
      </c>
      <c r="IG27" s="234">
        <f t="shared" si="221"/>
        <v>15</v>
      </c>
      <c r="IH27" s="235" t="str">
        <f t="shared" si="193"/>
        <v/>
      </c>
      <c r="II27" s="236" t="str">
        <f>IFERROR(+VLOOKUP(IH27,'Referencia Parámetros'!$A$2:$B$18,2),"")</f>
        <v/>
      </c>
      <c r="IJ27" s="1"/>
      <c r="IK27" s="1"/>
      <c r="IL27" s="136" t="str">
        <f t="shared" si="85"/>
        <v>Completar</v>
      </c>
      <c r="IM27" s="134"/>
      <c r="IN27" s="134"/>
      <c r="IO27" s="134"/>
      <c r="IP27" s="136" t="str">
        <f t="shared" si="86"/>
        <v>Completar</v>
      </c>
      <c r="IQ27" s="137" t="str">
        <f t="shared" si="87"/>
        <v>Completar</v>
      </c>
      <c r="IR27" s="137" t="str">
        <f t="shared" si="88"/>
        <v>Completar</v>
      </c>
      <c r="IS27" s="135"/>
      <c r="IT27" s="136" t="str">
        <f t="shared" si="89"/>
        <v>Completar</v>
      </c>
      <c r="IU27" s="237">
        <f t="shared" si="194"/>
        <v>0</v>
      </c>
      <c r="IV27" s="238">
        <f t="shared" si="195"/>
        <v>0</v>
      </c>
      <c r="IW27" s="239" t="str">
        <f>IFERROR(IF(IV27&gt;20*II27,'Referencia Parámetros'!$D$20,IF(IV27&gt;10*II27,'Referencia Parámetros'!$D$21,IF(IV27&gt;5*II27,'Referencia Parámetros'!$D$22, IF(IV27&gt;1,'Referencia Parámetros'!$D$23,"NO APLICA")))),"")</f>
        <v/>
      </c>
      <c r="IX27" s="240" t="str">
        <f t="shared" si="196"/>
        <v/>
      </c>
      <c r="IY27" s="241">
        <f t="shared" si="197"/>
        <v>0</v>
      </c>
      <c r="IZ27" s="234">
        <f t="shared" si="198"/>
        <v>0</v>
      </c>
      <c r="JA27" s="234">
        <f t="shared" si="199"/>
        <v>0</v>
      </c>
      <c r="JB27" s="234">
        <f t="shared" si="200"/>
        <v>0</v>
      </c>
      <c r="JC27" s="242">
        <f t="shared" si="201"/>
        <v>0</v>
      </c>
      <c r="JD27" s="198"/>
      <c r="JE27" s="234">
        <f t="shared" si="222"/>
        <v>15</v>
      </c>
      <c r="JF27" s="235" t="str">
        <f t="shared" si="202"/>
        <v/>
      </c>
      <c r="JG27" s="236" t="str">
        <f>IFERROR(+VLOOKUP(JF27,'Referencia Parámetros'!$A$2:$B$18,2),"")</f>
        <v/>
      </c>
      <c r="JH27" s="1"/>
      <c r="JI27" s="1"/>
      <c r="JJ27" s="136" t="str">
        <f t="shared" si="94"/>
        <v>Completar</v>
      </c>
      <c r="JK27" s="134"/>
      <c r="JL27" s="134"/>
      <c r="JM27" s="134"/>
      <c r="JN27" s="136" t="str">
        <f t="shared" si="95"/>
        <v>Completar</v>
      </c>
      <c r="JO27" s="137" t="str">
        <f t="shared" si="96"/>
        <v>Completar</v>
      </c>
      <c r="JP27" s="137" t="str">
        <f t="shared" si="97"/>
        <v>Completar</v>
      </c>
      <c r="JQ27" s="135"/>
      <c r="JR27" s="136" t="str">
        <f t="shared" si="98"/>
        <v>Completar</v>
      </c>
      <c r="JS27" s="237">
        <f t="shared" si="203"/>
        <v>0</v>
      </c>
      <c r="JT27" s="238">
        <f t="shared" si="204"/>
        <v>0</v>
      </c>
      <c r="JU27" s="239" t="str">
        <f>IFERROR(IF(JT27&gt;20*JG27,'Referencia Parámetros'!$D$20,IF(JT27&gt;10*JG27,'Referencia Parámetros'!$D$21,IF(JT27&gt;5*JG27,'Referencia Parámetros'!$D$22, IF(JT27&gt;1,'Referencia Parámetros'!$D$23,"NO APLICA")))),"")</f>
        <v/>
      </c>
      <c r="JV27" s="240" t="str">
        <f t="shared" si="205"/>
        <v/>
      </c>
      <c r="JW27" s="241">
        <f t="shared" si="206"/>
        <v>0</v>
      </c>
      <c r="JX27" s="234">
        <f t="shared" si="207"/>
        <v>0</v>
      </c>
      <c r="JY27" s="234">
        <f t="shared" si="208"/>
        <v>0</v>
      </c>
      <c r="JZ27" s="234">
        <f t="shared" si="209"/>
        <v>0</v>
      </c>
      <c r="KA27" s="242">
        <f t="shared" si="210"/>
        <v>0</v>
      </c>
    </row>
    <row r="28" spans="1:287" x14ac:dyDescent="0.25">
      <c r="A28" s="234">
        <f t="shared" si="211"/>
        <v>16</v>
      </c>
      <c r="B28" s="235" t="str">
        <f t="shared" si="103"/>
        <v/>
      </c>
      <c r="C28" s="236" t="str">
        <f>IFERROR(+VLOOKUP(B28,'Referencia Parámetros'!$A$2:$B$18,2),"")</f>
        <v/>
      </c>
      <c r="D28" s="1"/>
      <c r="E28" s="1"/>
      <c r="F28" s="136" t="str">
        <f>IFERROR(+VLOOKUP(D28,'Año 3'!JH$13:JJ$112,3,FALSE),"Completar")</f>
        <v>Completar</v>
      </c>
      <c r="G28" s="134"/>
      <c r="H28" s="134"/>
      <c r="I28" s="134"/>
      <c r="J28" s="136" t="str">
        <f>+IFERROR(VLOOKUP(D28,'Año 3'!JH$13:JR$112,7,0),"Completar")</f>
        <v>Completar</v>
      </c>
      <c r="K28" s="137" t="str">
        <f>IFERROR(VLOOKUP(D28,'Año 3'!JH$13:JR$112,8,FALSE),"Completar")</f>
        <v>Completar</v>
      </c>
      <c r="L28" s="137" t="str">
        <f>IFERROR(VLOOKUP(D28,'Año 3'!JH$13:JR$112,9,FALSE),"Completar")</f>
        <v>Completar</v>
      </c>
      <c r="M28" s="135"/>
      <c r="N28" s="136" t="str">
        <f>IFERROR(VLOOKUP(D28,'Año 3'!JH$13:JR$112,11,FALSE),"Completar")</f>
        <v>Completar</v>
      </c>
      <c r="O28" s="237">
        <f t="shared" si="104"/>
        <v>0</v>
      </c>
      <c r="P28" s="238">
        <f t="shared" si="105"/>
        <v>0</v>
      </c>
      <c r="Q28" s="239" t="str">
        <f>IFERROR(IF(P28&gt;20*C28,'Referencia Parámetros'!$D$20,IF(P28&gt;10*C28,'Referencia Parámetros'!$D$21,IF(P28&gt;5*C28,'Referencia Parámetros'!$D$22, IF(P28&gt;1,'Referencia Parámetros'!$D$23,"NO APLICA")))),"")</f>
        <v/>
      </c>
      <c r="R28" s="240" t="str">
        <f t="shared" si="106"/>
        <v/>
      </c>
      <c r="S28" s="241">
        <f t="shared" si="107"/>
        <v>0</v>
      </c>
      <c r="T28" s="234">
        <f t="shared" si="108"/>
        <v>0</v>
      </c>
      <c r="U28" s="234">
        <f t="shared" si="109"/>
        <v>0</v>
      </c>
      <c r="V28" s="234">
        <f t="shared" si="110"/>
        <v>0</v>
      </c>
      <c r="W28" s="242">
        <f t="shared" si="111"/>
        <v>0</v>
      </c>
      <c r="Y28" s="234">
        <f t="shared" si="212"/>
        <v>16</v>
      </c>
      <c r="Z28" s="235" t="str">
        <f t="shared" si="112"/>
        <v/>
      </c>
      <c r="AA28" s="236" t="str">
        <f>IFERROR(+VLOOKUP(Z28,'Referencia Parámetros'!$A$2:$B$18,2),"")</f>
        <v/>
      </c>
      <c r="AB28" s="1"/>
      <c r="AC28" s="1"/>
      <c r="AD28" s="136" t="str">
        <f t="shared" si="4"/>
        <v>Completar</v>
      </c>
      <c r="AE28" s="134"/>
      <c r="AF28" s="134"/>
      <c r="AG28" s="134"/>
      <c r="AH28" s="136" t="str">
        <f t="shared" si="5"/>
        <v>Completar</v>
      </c>
      <c r="AI28" s="137" t="str">
        <f t="shared" si="6"/>
        <v>Completar</v>
      </c>
      <c r="AJ28" s="137" t="str">
        <f t="shared" si="7"/>
        <v>Completar</v>
      </c>
      <c r="AK28" s="135"/>
      <c r="AL28" s="136" t="str">
        <f t="shared" si="8"/>
        <v>Completar</v>
      </c>
      <c r="AM28" s="237">
        <f t="shared" si="113"/>
        <v>0</v>
      </c>
      <c r="AN28" s="238">
        <f t="shared" si="114"/>
        <v>0</v>
      </c>
      <c r="AO28" s="239" t="str">
        <f>IFERROR(IF(AN28&gt;20*AA28,'Referencia Parámetros'!$D$20,IF(AN28&gt;10*AA28,'Referencia Parámetros'!$D$21,IF(AN28&gt;5*AA28,'Referencia Parámetros'!$D$22, IF(AN28&gt;1,'Referencia Parámetros'!$D$23,"NO APLICA")))),"")</f>
        <v/>
      </c>
      <c r="AP28" s="240" t="str">
        <f t="shared" si="115"/>
        <v/>
      </c>
      <c r="AQ28" s="241">
        <f t="shared" si="116"/>
        <v>0</v>
      </c>
      <c r="AR28" s="234">
        <f t="shared" si="117"/>
        <v>0</v>
      </c>
      <c r="AS28" s="234">
        <f t="shared" si="118"/>
        <v>0</v>
      </c>
      <c r="AT28" s="234">
        <f t="shared" si="119"/>
        <v>0</v>
      </c>
      <c r="AU28" s="242">
        <f t="shared" si="120"/>
        <v>0</v>
      </c>
      <c r="AW28" s="234">
        <f t="shared" si="213"/>
        <v>16</v>
      </c>
      <c r="AX28" s="235" t="str">
        <f t="shared" si="121"/>
        <v/>
      </c>
      <c r="AY28" s="236" t="str">
        <f>IFERROR(+VLOOKUP(AX28,'Referencia Parámetros'!$A$2:$B$18,2),"")</f>
        <v/>
      </c>
      <c r="AZ28" s="1"/>
      <c r="BA28" s="1"/>
      <c r="BB28" s="136" t="str">
        <f t="shared" si="13"/>
        <v>Completar</v>
      </c>
      <c r="BC28" s="134"/>
      <c r="BD28" s="134"/>
      <c r="BE28" s="134"/>
      <c r="BF28" s="136" t="str">
        <f t="shared" si="14"/>
        <v>Completar</v>
      </c>
      <c r="BG28" s="137" t="str">
        <f t="shared" si="15"/>
        <v>Completar</v>
      </c>
      <c r="BH28" s="137" t="str">
        <f t="shared" si="16"/>
        <v>Completar</v>
      </c>
      <c r="BI28" s="135"/>
      <c r="BJ28" s="136" t="str">
        <f t="shared" si="17"/>
        <v>Completar</v>
      </c>
      <c r="BK28" s="237">
        <f t="shared" si="122"/>
        <v>0</v>
      </c>
      <c r="BL28" s="238">
        <f t="shared" si="123"/>
        <v>0</v>
      </c>
      <c r="BM28" s="239" t="str">
        <f>IFERROR(IF(BL28&gt;20*AY28,'Referencia Parámetros'!$D$20,IF(BL28&gt;10*AY28,'Referencia Parámetros'!$D$21,IF(BL28&gt;5*AY28,'Referencia Parámetros'!$D$22, IF(BL28&gt;1,'Referencia Parámetros'!$D$23,"NO APLICA")))),"")</f>
        <v/>
      </c>
      <c r="BN28" s="240" t="str">
        <f t="shared" si="124"/>
        <v/>
      </c>
      <c r="BO28" s="241">
        <f t="shared" si="125"/>
        <v>0</v>
      </c>
      <c r="BP28" s="234">
        <f t="shared" si="126"/>
        <v>0</v>
      </c>
      <c r="BQ28" s="234">
        <f t="shared" si="127"/>
        <v>0</v>
      </c>
      <c r="BR28" s="234">
        <f t="shared" si="128"/>
        <v>0</v>
      </c>
      <c r="BS28" s="242">
        <f t="shared" si="129"/>
        <v>0</v>
      </c>
      <c r="BU28" s="234">
        <f t="shared" si="214"/>
        <v>16</v>
      </c>
      <c r="BV28" s="235" t="str">
        <f t="shared" si="130"/>
        <v/>
      </c>
      <c r="BW28" s="236" t="str">
        <f>IFERROR(+VLOOKUP(BV28,'Referencia Parámetros'!$A$2:$B$18,2),"")</f>
        <v/>
      </c>
      <c r="BX28" s="1"/>
      <c r="BY28" s="1"/>
      <c r="BZ28" s="136" t="str">
        <f t="shared" si="22"/>
        <v>Completar</v>
      </c>
      <c r="CA28" s="134"/>
      <c r="CB28" s="134"/>
      <c r="CC28" s="134"/>
      <c r="CD28" s="136" t="str">
        <f t="shared" si="23"/>
        <v>Completar</v>
      </c>
      <c r="CE28" s="137" t="str">
        <f t="shared" si="24"/>
        <v>Completar</v>
      </c>
      <c r="CF28" s="137" t="str">
        <f t="shared" si="25"/>
        <v>Completar</v>
      </c>
      <c r="CG28" s="135"/>
      <c r="CH28" s="136" t="str">
        <f t="shared" si="26"/>
        <v>Completar</v>
      </c>
      <c r="CI28" s="237">
        <f t="shared" si="131"/>
        <v>0</v>
      </c>
      <c r="CJ28" s="238">
        <f t="shared" si="132"/>
        <v>0</v>
      </c>
      <c r="CK28" s="239" t="str">
        <f>IFERROR(IF(CJ28&gt;20*BW28,'Referencia Parámetros'!$D$20,IF(CJ28&gt;10*BW28,'Referencia Parámetros'!$D$21,IF(CJ28&gt;5*BW28,'Referencia Parámetros'!$D$22, IF(CJ28&gt;1,'Referencia Parámetros'!$D$23,"NO APLICA")))),"")</f>
        <v/>
      </c>
      <c r="CL28" s="240" t="str">
        <f t="shared" si="133"/>
        <v/>
      </c>
      <c r="CM28" s="241">
        <f t="shared" si="134"/>
        <v>0</v>
      </c>
      <c r="CN28" s="234">
        <f t="shared" si="135"/>
        <v>0</v>
      </c>
      <c r="CO28" s="234">
        <f t="shared" si="136"/>
        <v>0</v>
      </c>
      <c r="CP28" s="234">
        <f t="shared" si="137"/>
        <v>0</v>
      </c>
      <c r="CQ28" s="242">
        <f t="shared" si="138"/>
        <v>0</v>
      </c>
      <c r="CS28" s="234">
        <f t="shared" si="215"/>
        <v>16</v>
      </c>
      <c r="CT28" s="235" t="str">
        <f t="shared" si="139"/>
        <v/>
      </c>
      <c r="CU28" s="236" t="str">
        <f>IFERROR(+VLOOKUP(CT28,'Referencia Parámetros'!$A$2:$B$18,2),"")</f>
        <v/>
      </c>
      <c r="CV28" s="1"/>
      <c r="CW28" s="1"/>
      <c r="CX28" s="136" t="str">
        <f t="shared" si="31"/>
        <v>Completar</v>
      </c>
      <c r="CY28" s="134"/>
      <c r="CZ28" s="134"/>
      <c r="DA28" s="134"/>
      <c r="DB28" s="136" t="str">
        <f t="shared" si="32"/>
        <v>Completar</v>
      </c>
      <c r="DC28" s="137" t="str">
        <f t="shared" si="33"/>
        <v>Completar</v>
      </c>
      <c r="DD28" s="137" t="str">
        <f t="shared" si="34"/>
        <v>Completar</v>
      </c>
      <c r="DE28" s="135"/>
      <c r="DF28" s="136" t="str">
        <f t="shared" si="35"/>
        <v>Completar</v>
      </c>
      <c r="DG28" s="237">
        <f t="shared" si="140"/>
        <v>0</v>
      </c>
      <c r="DH28" s="238">
        <f t="shared" si="141"/>
        <v>0</v>
      </c>
      <c r="DI28" s="239" t="str">
        <f>IFERROR(IF(DH28&gt;20*CU28,'Referencia Parámetros'!$D$20,IF(DH28&gt;10*CU28,'Referencia Parámetros'!$D$21,IF(DH28&gt;5*CU28,'Referencia Parámetros'!$D$22, IF(DH28&gt;1,'Referencia Parámetros'!$D$23,"NO APLICA")))),"")</f>
        <v/>
      </c>
      <c r="DJ28" s="240" t="str">
        <f t="shared" si="142"/>
        <v/>
      </c>
      <c r="DK28" s="241">
        <f t="shared" si="143"/>
        <v>0</v>
      </c>
      <c r="DL28" s="234">
        <f t="shared" si="144"/>
        <v>0</v>
      </c>
      <c r="DM28" s="234">
        <f t="shared" si="145"/>
        <v>0</v>
      </c>
      <c r="DN28" s="234">
        <f t="shared" si="146"/>
        <v>0</v>
      </c>
      <c r="DO28" s="242">
        <f t="shared" si="147"/>
        <v>0</v>
      </c>
      <c r="DQ28" s="234">
        <f t="shared" si="216"/>
        <v>16</v>
      </c>
      <c r="DR28" s="235" t="str">
        <f t="shared" si="148"/>
        <v/>
      </c>
      <c r="DS28" s="236" t="str">
        <f>IFERROR(+VLOOKUP(DR28,'Referencia Parámetros'!$A$2:$B$18,2),"")</f>
        <v/>
      </c>
      <c r="DT28" s="1"/>
      <c r="DU28" s="1"/>
      <c r="DV28" s="136" t="str">
        <f t="shared" si="40"/>
        <v>Completar</v>
      </c>
      <c r="DW28" s="134"/>
      <c r="DX28" s="134"/>
      <c r="DY28" s="134"/>
      <c r="DZ28" s="136" t="str">
        <f t="shared" si="41"/>
        <v>Completar</v>
      </c>
      <c r="EA28" s="137" t="str">
        <f t="shared" si="42"/>
        <v>Completar</v>
      </c>
      <c r="EB28" s="137" t="str">
        <f t="shared" si="43"/>
        <v>Completar</v>
      </c>
      <c r="EC28" s="135"/>
      <c r="ED28" s="136" t="str">
        <f t="shared" si="44"/>
        <v>Completar</v>
      </c>
      <c r="EE28" s="237">
        <f t="shared" si="149"/>
        <v>0</v>
      </c>
      <c r="EF28" s="238">
        <f t="shared" si="150"/>
        <v>0</v>
      </c>
      <c r="EG28" s="239" t="str">
        <f>IFERROR(IF(EF28&gt;20*DS28,'Referencia Parámetros'!$D$20,IF(EF28&gt;10*DS28,'Referencia Parámetros'!$D$21,IF(EF28&gt;5*DS28,'Referencia Parámetros'!$D$22, IF(EF28&gt;1,'Referencia Parámetros'!$D$23,"NO APLICA")))),"")</f>
        <v/>
      </c>
      <c r="EH28" s="240" t="str">
        <f t="shared" si="151"/>
        <v/>
      </c>
      <c r="EI28" s="241">
        <f t="shared" si="152"/>
        <v>0</v>
      </c>
      <c r="EJ28" s="234">
        <f t="shared" si="153"/>
        <v>0</v>
      </c>
      <c r="EK28" s="234">
        <f t="shared" si="154"/>
        <v>0</v>
      </c>
      <c r="EL28" s="234">
        <f t="shared" si="155"/>
        <v>0</v>
      </c>
      <c r="EM28" s="242">
        <f t="shared" si="156"/>
        <v>0</v>
      </c>
      <c r="EO28" s="234">
        <f t="shared" si="217"/>
        <v>16</v>
      </c>
      <c r="EP28" s="235" t="str">
        <f t="shared" si="157"/>
        <v/>
      </c>
      <c r="EQ28" s="236" t="str">
        <f>IFERROR(+VLOOKUP(EP28,'Referencia Parámetros'!$A$2:$B$18,2),"")</f>
        <v/>
      </c>
      <c r="ER28" s="1"/>
      <c r="ES28" s="1"/>
      <c r="ET28" s="136" t="str">
        <f t="shared" si="49"/>
        <v>Completar</v>
      </c>
      <c r="EU28" s="134"/>
      <c r="EV28" s="134"/>
      <c r="EW28" s="134"/>
      <c r="EX28" s="136" t="str">
        <f t="shared" si="50"/>
        <v>Completar</v>
      </c>
      <c r="EY28" s="137" t="str">
        <f t="shared" si="51"/>
        <v>Completar</v>
      </c>
      <c r="EZ28" s="137" t="str">
        <f t="shared" si="52"/>
        <v>Completar</v>
      </c>
      <c r="FA28" s="135"/>
      <c r="FB28" s="136" t="str">
        <f t="shared" si="53"/>
        <v>Completar</v>
      </c>
      <c r="FC28" s="237">
        <f t="shared" si="158"/>
        <v>0</v>
      </c>
      <c r="FD28" s="238">
        <f t="shared" si="159"/>
        <v>0</v>
      </c>
      <c r="FE28" s="239" t="str">
        <f>IFERROR(IF(FD28&gt;20*EQ28,'Referencia Parámetros'!$D$20,IF(FD28&gt;10*EQ28,'Referencia Parámetros'!$D$21,IF(FD28&gt;5*EQ28,'Referencia Parámetros'!$D$22, IF(FD28&gt;1,'Referencia Parámetros'!$D$23,"NO APLICA")))),"")</f>
        <v/>
      </c>
      <c r="FF28" s="240" t="str">
        <f t="shared" si="160"/>
        <v/>
      </c>
      <c r="FG28" s="241">
        <f t="shared" si="161"/>
        <v>0</v>
      </c>
      <c r="FH28" s="234">
        <f t="shared" si="162"/>
        <v>0</v>
      </c>
      <c r="FI28" s="234">
        <f t="shared" si="163"/>
        <v>0</v>
      </c>
      <c r="FJ28" s="234">
        <f t="shared" si="164"/>
        <v>0</v>
      </c>
      <c r="FK28" s="242">
        <f t="shared" si="165"/>
        <v>0</v>
      </c>
      <c r="FM28" s="234">
        <f t="shared" si="218"/>
        <v>16</v>
      </c>
      <c r="FN28" s="235" t="str">
        <f t="shared" si="166"/>
        <v/>
      </c>
      <c r="FO28" s="236" t="str">
        <f>IFERROR(+VLOOKUP(FN28,'Referencia Parámetros'!$A$2:$B$18,2),"")</f>
        <v/>
      </c>
      <c r="FP28" s="1"/>
      <c r="FQ28" s="1"/>
      <c r="FR28" s="136" t="str">
        <f t="shared" si="58"/>
        <v>Completar</v>
      </c>
      <c r="FS28" s="134"/>
      <c r="FT28" s="134"/>
      <c r="FU28" s="134"/>
      <c r="FV28" s="136" t="str">
        <f t="shared" si="59"/>
        <v>Completar</v>
      </c>
      <c r="FW28" s="137" t="str">
        <f t="shared" si="60"/>
        <v>Completar</v>
      </c>
      <c r="FX28" s="137" t="str">
        <f t="shared" si="61"/>
        <v>Completar</v>
      </c>
      <c r="FY28" s="135"/>
      <c r="FZ28" s="136" t="str">
        <f t="shared" si="62"/>
        <v>Completar</v>
      </c>
      <c r="GA28" s="237">
        <f t="shared" si="167"/>
        <v>0</v>
      </c>
      <c r="GB28" s="238">
        <f t="shared" si="168"/>
        <v>0</v>
      </c>
      <c r="GC28" s="239" t="str">
        <f>IFERROR(IF(GB28&gt;20*FO28,'Referencia Parámetros'!$D$20,IF(GB28&gt;10*FO28,'Referencia Parámetros'!$D$21,IF(GB28&gt;5*FO28,'Referencia Parámetros'!$D$22, IF(GB28&gt;1,'Referencia Parámetros'!$D$23,"NO APLICA")))),"")</f>
        <v/>
      </c>
      <c r="GD28" s="240" t="str">
        <f t="shared" si="169"/>
        <v/>
      </c>
      <c r="GE28" s="241">
        <f t="shared" si="170"/>
        <v>0</v>
      </c>
      <c r="GF28" s="234">
        <f t="shared" si="171"/>
        <v>0</v>
      </c>
      <c r="GG28" s="234">
        <f t="shared" si="172"/>
        <v>0</v>
      </c>
      <c r="GH28" s="234">
        <f t="shared" si="173"/>
        <v>0</v>
      </c>
      <c r="GI28" s="242">
        <f t="shared" si="174"/>
        <v>0</v>
      </c>
      <c r="GK28" s="234">
        <f t="shared" si="219"/>
        <v>16</v>
      </c>
      <c r="GL28" s="235" t="str">
        <f t="shared" si="175"/>
        <v/>
      </c>
      <c r="GM28" s="236" t="str">
        <f>IFERROR(+VLOOKUP(GL28,'Referencia Parámetros'!$A$2:$B$18,2),"")</f>
        <v/>
      </c>
      <c r="GN28" s="1"/>
      <c r="GO28" s="1"/>
      <c r="GP28" s="136" t="str">
        <f t="shared" si="67"/>
        <v>Completar</v>
      </c>
      <c r="GQ28" s="134"/>
      <c r="GR28" s="134"/>
      <c r="GS28" s="134"/>
      <c r="GT28" s="136" t="str">
        <f t="shared" si="68"/>
        <v>Completar</v>
      </c>
      <c r="GU28" s="137" t="str">
        <f t="shared" si="69"/>
        <v>Completar</v>
      </c>
      <c r="GV28" s="137" t="str">
        <f t="shared" si="70"/>
        <v>Completar</v>
      </c>
      <c r="GW28" s="135"/>
      <c r="GX28" s="136" t="str">
        <f t="shared" si="71"/>
        <v>Completar</v>
      </c>
      <c r="GY28" s="237">
        <f t="shared" si="176"/>
        <v>0</v>
      </c>
      <c r="GZ28" s="238">
        <f t="shared" si="177"/>
        <v>0</v>
      </c>
      <c r="HA28" s="239" t="str">
        <f>IFERROR(IF(GZ28&gt;20*GM28,'Referencia Parámetros'!$D$20,IF(GZ28&gt;10*GM28,'Referencia Parámetros'!$D$21,IF(GZ28&gt;5*GM28,'Referencia Parámetros'!$D$22, IF(GZ28&gt;1,'Referencia Parámetros'!$D$23,"NO APLICA")))),"")</f>
        <v/>
      </c>
      <c r="HB28" s="240" t="str">
        <f t="shared" si="178"/>
        <v/>
      </c>
      <c r="HC28" s="241">
        <f t="shared" si="179"/>
        <v>0</v>
      </c>
      <c r="HD28" s="234">
        <f t="shared" si="180"/>
        <v>0</v>
      </c>
      <c r="HE28" s="234">
        <f t="shared" si="181"/>
        <v>0</v>
      </c>
      <c r="HF28" s="234">
        <f t="shared" si="182"/>
        <v>0</v>
      </c>
      <c r="HG28" s="242">
        <f t="shared" si="183"/>
        <v>0</v>
      </c>
      <c r="HI28" s="234">
        <f t="shared" si="220"/>
        <v>16</v>
      </c>
      <c r="HJ28" s="235" t="str">
        <f t="shared" si="184"/>
        <v/>
      </c>
      <c r="HK28" s="236" t="str">
        <f>IFERROR(+VLOOKUP(HJ28,'Referencia Parámetros'!$A$2:$B$18,2),"")</f>
        <v/>
      </c>
      <c r="HL28" s="1"/>
      <c r="HM28" s="1"/>
      <c r="HN28" s="136" t="str">
        <f t="shared" si="76"/>
        <v>Completar</v>
      </c>
      <c r="HO28" s="134"/>
      <c r="HP28" s="134"/>
      <c r="HQ28" s="134"/>
      <c r="HR28" s="136" t="str">
        <f t="shared" si="77"/>
        <v>Completar</v>
      </c>
      <c r="HS28" s="137" t="str">
        <f t="shared" si="78"/>
        <v>Completar</v>
      </c>
      <c r="HT28" s="137" t="str">
        <f t="shared" si="79"/>
        <v>Completar</v>
      </c>
      <c r="HU28" s="135"/>
      <c r="HV28" s="136" t="str">
        <f t="shared" si="80"/>
        <v>Completar</v>
      </c>
      <c r="HW28" s="237">
        <f t="shared" si="185"/>
        <v>0</v>
      </c>
      <c r="HX28" s="238">
        <f t="shared" si="186"/>
        <v>0</v>
      </c>
      <c r="HY28" s="239" t="str">
        <f>IFERROR(IF(HX28&gt;20*HK28,'Referencia Parámetros'!$D$20,IF(HX28&gt;10*HK28,'Referencia Parámetros'!$D$21,IF(HX28&gt;5*HK28,'Referencia Parámetros'!$D$22, IF(HX28&gt;1,'Referencia Parámetros'!$D$23,"NO APLICA")))),"")</f>
        <v/>
      </c>
      <c r="HZ28" s="240">
        <f t="shared" si="187"/>
        <v>0</v>
      </c>
      <c r="IA28" s="241">
        <f t="shared" si="188"/>
        <v>0</v>
      </c>
      <c r="IB28" s="234">
        <f t="shared" si="189"/>
        <v>0</v>
      </c>
      <c r="IC28" s="234">
        <f t="shared" si="190"/>
        <v>0</v>
      </c>
      <c r="ID28" s="234">
        <f t="shared" si="191"/>
        <v>0</v>
      </c>
      <c r="IE28" s="242">
        <f t="shared" si="192"/>
        <v>0</v>
      </c>
      <c r="IG28" s="234">
        <f t="shared" si="221"/>
        <v>16</v>
      </c>
      <c r="IH28" s="235" t="str">
        <f t="shared" si="193"/>
        <v/>
      </c>
      <c r="II28" s="236" t="str">
        <f>IFERROR(+VLOOKUP(IH28,'Referencia Parámetros'!$A$2:$B$18,2),"")</f>
        <v/>
      </c>
      <c r="IJ28" s="1"/>
      <c r="IK28" s="1"/>
      <c r="IL28" s="136" t="str">
        <f t="shared" si="85"/>
        <v>Completar</v>
      </c>
      <c r="IM28" s="134"/>
      <c r="IN28" s="134"/>
      <c r="IO28" s="134"/>
      <c r="IP28" s="136" t="str">
        <f t="shared" si="86"/>
        <v>Completar</v>
      </c>
      <c r="IQ28" s="137" t="str">
        <f t="shared" si="87"/>
        <v>Completar</v>
      </c>
      <c r="IR28" s="137" t="str">
        <f t="shared" si="88"/>
        <v>Completar</v>
      </c>
      <c r="IS28" s="135"/>
      <c r="IT28" s="136" t="str">
        <f t="shared" si="89"/>
        <v>Completar</v>
      </c>
      <c r="IU28" s="237">
        <f t="shared" si="194"/>
        <v>0</v>
      </c>
      <c r="IV28" s="238">
        <f t="shared" si="195"/>
        <v>0</v>
      </c>
      <c r="IW28" s="239" t="str">
        <f>IFERROR(IF(IV28&gt;20*II28,'Referencia Parámetros'!$D$20,IF(IV28&gt;10*II28,'Referencia Parámetros'!$D$21,IF(IV28&gt;5*II28,'Referencia Parámetros'!$D$22, IF(IV28&gt;1,'Referencia Parámetros'!$D$23,"NO APLICA")))),"")</f>
        <v/>
      </c>
      <c r="IX28" s="240" t="str">
        <f t="shared" si="196"/>
        <v/>
      </c>
      <c r="IY28" s="241">
        <f t="shared" si="197"/>
        <v>0</v>
      </c>
      <c r="IZ28" s="234">
        <f t="shared" si="198"/>
        <v>0</v>
      </c>
      <c r="JA28" s="234">
        <f t="shared" si="199"/>
        <v>0</v>
      </c>
      <c r="JB28" s="234">
        <f t="shared" si="200"/>
        <v>0</v>
      </c>
      <c r="JC28" s="242">
        <f t="shared" si="201"/>
        <v>0</v>
      </c>
      <c r="JD28" s="198"/>
      <c r="JE28" s="234">
        <f t="shared" si="222"/>
        <v>16</v>
      </c>
      <c r="JF28" s="235" t="str">
        <f t="shared" si="202"/>
        <v/>
      </c>
      <c r="JG28" s="236" t="str">
        <f>IFERROR(+VLOOKUP(JF28,'Referencia Parámetros'!$A$2:$B$18,2),"")</f>
        <v/>
      </c>
      <c r="JH28" s="1"/>
      <c r="JI28" s="1"/>
      <c r="JJ28" s="136" t="str">
        <f t="shared" si="94"/>
        <v>Completar</v>
      </c>
      <c r="JK28" s="134"/>
      <c r="JL28" s="134"/>
      <c r="JM28" s="134"/>
      <c r="JN28" s="136" t="str">
        <f t="shared" si="95"/>
        <v>Completar</v>
      </c>
      <c r="JO28" s="137" t="str">
        <f t="shared" si="96"/>
        <v>Completar</v>
      </c>
      <c r="JP28" s="137" t="str">
        <f t="shared" si="97"/>
        <v>Completar</v>
      </c>
      <c r="JQ28" s="135"/>
      <c r="JR28" s="136" t="str">
        <f t="shared" si="98"/>
        <v>Completar</v>
      </c>
      <c r="JS28" s="237">
        <f t="shared" si="203"/>
        <v>0</v>
      </c>
      <c r="JT28" s="238">
        <f t="shared" si="204"/>
        <v>0</v>
      </c>
      <c r="JU28" s="239" t="str">
        <f>IFERROR(IF(JT28&gt;20*JG28,'Referencia Parámetros'!$D$20,IF(JT28&gt;10*JG28,'Referencia Parámetros'!$D$21,IF(JT28&gt;5*JG28,'Referencia Parámetros'!$D$22, IF(JT28&gt;1,'Referencia Parámetros'!$D$23,"NO APLICA")))),"")</f>
        <v/>
      </c>
      <c r="JV28" s="240" t="str">
        <f t="shared" si="205"/>
        <v/>
      </c>
      <c r="JW28" s="241">
        <f t="shared" si="206"/>
        <v>0</v>
      </c>
      <c r="JX28" s="234">
        <f t="shared" si="207"/>
        <v>0</v>
      </c>
      <c r="JY28" s="234">
        <f t="shared" si="208"/>
        <v>0</v>
      </c>
      <c r="JZ28" s="234">
        <f t="shared" si="209"/>
        <v>0</v>
      </c>
      <c r="KA28" s="242">
        <f t="shared" si="210"/>
        <v>0</v>
      </c>
    </row>
    <row r="29" spans="1:287" x14ac:dyDescent="0.25">
      <c r="A29" s="234">
        <f t="shared" si="211"/>
        <v>17</v>
      </c>
      <c r="B29" s="235" t="str">
        <f t="shared" si="103"/>
        <v/>
      </c>
      <c r="C29" s="236" t="str">
        <f>IFERROR(+VLOOKUP(B29,'Referencia Parámetros'!$A$2:$B$18,2),"")</f>
        <v/>
      </c>
      <c r="D29" s="1"/>
      <c r="E29" s="1"/>
      <c r="F29" s="136" t="str">
        <f>IFERROR(+VLOOKUP(D29,'Año 3'!JH$13:JJ$112,3,FALSE),"Completar")</f>
        <v>Completar</v>
      </c>
      <c r="G29" s="134"/>
      <c r="H29" s="134"/>
      <c r="I29" s="134"/>
      <c r="J29" s="136" t="str">
        <f>+IFERROR(VLOOKUP(D29,'Año 3'!JH$13:JR$112,7,0),"Completar")</f>
        <v>Completar</v>
      </c>
      <c r="K29" s="137" t="str">
        <f>IFERROR(VLOOKUP(D29,'Año 3'!JH$13:JR$112,8,FALSE),"Completar")</f>
        <v>Completar</v>
      </c>
      <c r="L29" s="137" t="str">
        <f>IFERROR(VLOOKUP(D29,'Año 3'!JH$13:JR$112,9,FALSE),"Completar")</f>
        <v>Completar</v>
      </c>
      <c r="M29" s="135"/>
      <c r="N29" s="136" t="str">
        <f>IFERROR(VLOOKUP(D29,'Año 3'!JH$13:JR$112,11,FALSE),"Completar")</f>
        <v>Completar</v>
      </c>
      <c r="O29" s="237">
        <f t="shared" si="104"/>
        <v>0</v>
      </c>
      <c r="P29" s="238">
        <f t="shared" si="105"/>
        <v>0</v>
      </c>
      <c r="Q29" s="239" t="str">
        <f>IFERROR(IF(P29&gt;20*C29,'Referencia Parámetros'!$D$20,IF(P29&gt;10*C29,'Referencia Parámetros'!$D$21,IF(P29&gt;5*C29,'Referencia Parámetros'!$D$22, IF(P29&gt;1,'Referencia Parámetros'!$D$23,"NO APLICA")))),"")</f>
        <v/>
      </c>
      <c r="R29" s="240" t="str">
        <f t="shared" si="106"/>
        <v/>
      </c>
      <c r="S29" s="241">
        <f t="shared" si="107"/>
        <v>0</v>
      </c>
      <c r="T29" s="234">
        <f t="shared" si="108"/>
        <v>0</v>
      </c>
      <c r="U29" s="234">
        <f t="shared" si="109"/>
        <v>0</v>
      </c>
      <c r="V29" s="234">
        <f t="shared" si="110"/>
        <v>0</v>
      </c>
      <c r="W29" s="242">
        <f t="shared" si="111"/>
        <v>0</v>
      </c>
      <c r="Y29" s="234">
        <f t="shared" si="212"/>
        <v>17</v>
      </c>
      <c r="Z29" s="235" t="str">
        <f t="shared" si="112"/>
        <v/>
      </c>
      <c r="AA29" s="236" t="str">
        <f>IFERROR(+VLOOKUP(Z29,'Referencia Parámetros'!$A$2:$B$18,2),"")</f>
        <v/>
      </c>
      <c r="AB29" s="1"/>
      <c r="AC29" s="1"/>
      <c r="AD29" s="136" t="str">
        <f t="shared" si="4"/>
        <v>Completar</v>
      </c>
      <c r="AE29" s="134"/>
      <c r="AF29" s="134"/>
      <c r="AG29" s="134"/>
      <c r="AH29" s="136" t="str">
        <f t="shared" si="5"/>
        <v>Completar</v>
      </c>
      <c r="AI29" s="137" t="str">
        <f t="shared" si="6"/>
        <v>Completar</v>
      </c>
      <c r="AJ29" s="137" t="str">
        <f t="shared" si="7"/>
        <v>Completar</v>
      </c>
      <c r="AK29" s="135"/>
      <c r="AL29" s="136" t="str">
        <f t="shared" si="8"/>
        <v>Completar</v>
      </c>
      <c r="AM29" s="237">
        <f t="shared" si="113"/>
        <v>0</v>
      </c>
      <c r="AN29" s="238">
        <f t="shared" si="114"/>
        <v>0</v>
      </c>
      <c r="AO29" s="239" t="str">
        <f>IFERROR(IF(AN29&gt;20*AA29,'Referencia Parámetros'!$D$20,IF(AN29&gt;10*AA29,'Referencia Parámetros'!$D$21,IF(AN29&gt;5*AA29,'Referencia Parámetros'!$D$22, IF(AN29&gt;1,'Referencia Parámetros'!$D$23,"NO APLICA")))),"")</f>
        <v/>
      </c>
      <c r="AP29" s="240" t="str">
        <f t="shared" si="115"/>
        <v/>
      </c>
      <c r="AQ29" s="241">
        <f t="shared" si="116"/>
        <v>0</v>
      </c>
      <c r="AR29" s="234">
        <f t="shared" si="117"/>
        <v>0</v>
      </c>
      <c r="AS29" s="234">
        <f t="shared" si="118"/>
        <v>0</v>
      </c>
      <c r="AT29" s="234">
        <f t="shared" si="119"/>
        <v>0</v>
      </c>
      <c r="AU29" s="242">
        <f t="shared" si="120"/>
        <v>0</v>
      </c>
      <c r="AW29" s="234">
        <f t="shared" si="213"/>
        <v>17</v>
      </c>
      <c r="AX29" s="235" t="str">
        <f t="shared" si="121"/>
        <v/>
      </c>
      <c r="AY29" s="236" t="str">
        <f>IFERROR(+VLOOKUP(AX29,'Referencia Parámetros'!$A$2:$B$18,2),"")</f>
        <v/>
      </c>
      <c r="AZ29" s="1"/>
      <c r="BA29" s="1"/>
      <c r="BB29" s="136" t="str">
        <f t="shared" si="13"/>
        <v>Completar</v>
      </c>
      <c r="BC29" s="134"/>
      <c r="BD29" s="134"/>
      <c r="BE29" s="134"/>
      <c r="BF29" s="136" t="str">
        <f t="shared" si="14"/>
        <v>Completar</v>
      </c>
      <c r="BG29" s="137" t="str">
        <f t="shared" si="15"/>
        <v>Completar</v>
      </c>
      <c r="BH29" s="137" t="str">
        <f t="shared" si="16"/>
        <v>Completar</v>
      </c>
      <c r="BI29" s="135"/>
      <c r="BJ29" s="136" t="str">
        <f t="shared" si="17"/>
        <v>Completar</v>
      </c>
      <c r="BK29" s="237">
        <f t="shared" si="122"/>
        <v>0</v>
      </c>
      <c r="BL29" s="238">
        <f t="shared" si="123"/>
        <v>0</v>
      </c>
      <c r="BM29" s="239" t="str">
        <f>IFERROR(IF(BL29&gt;20*AY29,'Referencia Parámetros'!$D$20,IF(BL29&gt;10*AY29,'Referencia Parámetros'!$D$21,IF(BL29&gt;5*AY29,'Referencia Parámetros'!$D$22, IF(BL29&gt;1,'Referencia Parámetros'!$D$23,"NO APLICA")))),"")</f>
        <v/>
      </c>
      <c r="BN29" s="240" t="str">
        <f t="shared" si="124"/>
        <v/>
      </c>
      <c r="BO29" s="241">
        <f t="shared" si="125"/>
        <v>0</v>
      </c>
      <c r="BP29" s="234">
        <f t="shared" si="126"/>
        <v>0</v>
      </c>
      <c r="BQ29" s="234">
        <f t="shared" si="127"/>
        <v>0</v>
      </c>
      <c r="BR29" s="234">
        <f t="shared" si="128"/>
        <v>0</v>
      </c>
      <c r="BS29" s="242">
        <f t="shared" si="129"/>
        <v>0</v>
      </c>
      <c r="BU29" s="234">
        <f t="shared" si="214"/>
        <v>17</v>
      </c>
      <c r="BV29" s="235" t="str">
        <f t="shared" si="130"/>
        <v/>
      </c>
      <c r="BW29" s="236" t="str">
        <f>IFERROR(+VLOOKUP(BV29,'Referencia Parámetros'!$A$2:$B$18,2),"")</f>
        <v/>
      </c>
      <c r="BX29" s="1"/>
      <c r="BY29" s="1"/>
      <c r="BZ29" s="136" t="str">
        <f t="shared" si="22"/>
        <v>Completar</v>
      </c>
      <c r="CA29" s="134"/>
      <c r="CB29" s="134"/>
      <c r="CC29" s="134"/>
      <c r="CD29" s="136" t="str">
        <f t="shared" si="23"/>
        <v>Completar</v>
      </c>
      <c r="CE29" s="137" t="str">
        <f t="shared" si="24"/>
        <v>Completar</v>
      </c>
      <c r="CF29" s="137" t="str">
        <f t="shared" si="25"/>
        <v>Completar</v>
      </c>
      <c r="CG29" s="135"/>
      <c r="CH29" s="136" t="str">
        <f t="shared" si="26"/>
        <v>Completar</v>
      </c>
      <c r="CI29" s="237">
        <f t="shared" si="131"/>
        <v>0</v>
      </c>
      <c r="CJ29" s="238">
        <f t="shared" si="132"/>
        <v>0</v>
      </c>
      <c r="CK29" s="239" t="str">
        <f>IFERROR(IF(CJ29&gt;20*BW29,'Referencia Parámetros'!$D$20,IF(CJ29&gt;10*BW29,'Referencia Parámetros'!$D$21,IF(CJ29&gt;5*BW29,'Referencia Parámetros'!$D$22, IF(CJ29&gt;1,'Referencia Parámetros'!$D$23,"NO APLICA")))),"")</f>
        <v/>
      </c>
      <c r="CL29" s="240" t="str">
        <f t="shared" si="133"/>
        <v/>
      </c>
      <c r="CM29" s="241">
        <f t="shared" si="134"/>
        <v>0</v>
      </c>
      <c r="CN29" s="234">
        <f t="shared" si="135"/>
        <v>0</v>
      </c>
      <c r="CO29" s="234">
        <f t="shared" si="136"/>
        <v>0</v>
      </c>
      <c r="CP29" s="234">
        <f t="shared" si="137"/>
        <v>0</v>
      </c>
      <c r="CQ29" s="242">
        <f t="shared" si="138"/>
        <v>0</v>
      </c>
      <c r="CS29" s="234">
        <f t="shared" si="215"/>
        <v>17</v>
      </c>
      <c r="CT29" s="235" t="str">
        <f t="shared" si="139"/>
        <v/>
      </c>
      <c r="CU29" s="236" t="str">
        <f>IFERROR(+VLOOKUP(CT29,'Referencia Parámetros'!$A$2:$B$18,2),"")</f>
        <v/>
      </c>
      <c r="CV29" s="1"/>
      <c r="CW29" s="1"/>
      <c r="CX29" s="136" t="str">
        <f t="shared" si="31"/>
        <v>Completar</v>
      </c>
      <c r="CY29" s="134"/>
      <c r="CZ29" s="134"/>
      <c r="DA29" s="134"/>
      <c r="DB29" s="136" t="str">
        <f t="shared" si="32"/>
        <v>Completar</v>
      </c>
      <c r="DC29" s="137" t="str">
        <f t="shared" si="33"/>
        <v>Completar</v>
      </c>
      <c r="DD29" s="137" t="str">
        <f t="shared" si="34"/>
        <v>Completar</v>
      </c>
      <c r="DE29" s="135"/>
      <c r="DF29" s="136" t="str">
        <f t="shared" si="35"/>
        <v>Completar</v>
      </c>
      <c r="DG29" s="237">
        <f t="shared" si="140"/>
        <v>0</v>
      </c>
      <c r="DH29" s="238">
        <f t="shared" si="141"/>
        <v>0</v>
      </c>
      <c r="DI29" s="239" t="str">
        <f>IFERROR(IF(DH29&gt;20*CU29,'Referencia Parámetros'!$D$20,IF(DH29&gt;10*CU29,'Referencia Parámetros'!$D$21,IF(DH29&gt;5*CU29,'Referencia Parámetros'!$D$22, IF(DH29&gt;1,'Referencia Parámetros'!$D$23,"NO APLICA")))),"")</f>
        <v/>
      </c>
      <c r="DJ29" s="240" t="str">
        <f t="shared" si="142"/>
        <v/>
      </c>
      <c r="DK29" s="241">
        <f t="shared" si="143"/>
        <v>0</v>
      </c>
      <c r="DL29" s="234">
        <f t="shared" si="144"/>
        <v>0</v>
      </c>
      <c r="DM29" s="234">
        <f t="shared" si="145"/>
        <v>0</v>
      </c>
      <c r="DN29" s="234">
        <f t="shared" si="146"/>
        <v>0</v>
      </c>
      <c r="DO29" s="242">
        <f t="shared" si="147"/>
        <v>0</v>
      </c>
      <c r="DQ29" s="234">
        <f t="shared" si="216"/>
        <v>17</v>
      </c>
      <c r="DR29" s="235" t="str">
        <f t="shared" si="148"/>
        <v/>
      </c>
      <c r="DS29" s="236" t="str">
        <f>IFERROR(+VLOOKUP(DR29,'Referencia Parámetros'!$A$2:$B$18,2),"")</f>
        <v/>
      </c>
      <c r="DT29" s="1"/>
      <c r="DU29" s="1"/>
      <c r="DV29" s="136" t="str">
        <f t="shared" si="40"/>
        <v>Completar</v>
      </c>
      <c r="DW29" s="134"/>
      <c r="DX29" s="134"/>
      <c r="DY29" s="134"/>
      <c r="DZ29" s="136" t="str">
        <f t="shared" si="41"/>
        <v>Completar</v>
      </c>
      <c r="EA29" s="137" t="str">
        <f t="shared" si="42"/>
        <v>Completar</v>
      </c>
      <c r="EB29" s="137" t="str">
        <f t="shared" si="43"/>
        <v>Completar</v>
      </c>
      <c r="EC29" s="135"/>
      <c r="ED29" s="136" t="str">
        <f t="shared" si="44"/>
        <v>Completar</v>
      </c>
      <c r="EE29" s="237">
        <f t="shared" si="149"/>
        <v>0</v>
      </c>
      <c r="EF29" s="238">
        <f t="shared" si="150"/>
        <v>0</v>
      </c>
      <c r="EG29" s="239" t="str">
        <f>IFERROR(IF(EF29&gt;20*DS29,'Referencia Parámetros'!$D$20,IF(EF29&gt;10*DS29,'Referencia Parámetros'!$D$21,IF(EF29&gt;5*DS29,'Referencia Parámetros'!$D$22, IF(EF29&gt;1,'Referencia Parámetros'!$D$23,"NO APLICA")))),"")</f>
        <v/>
      </c>
      <c r="EH29" s="240" t="str">
        <f t="shared" si="151"/>
        <v/>
      </c>
      <c r="EI29" s="241">
        <f t="shared" si="152"/>
        <v>0</v>
      </c>
      <c r="EJ29" s="234">
        <f t="shared" si="153"/>
        <v>0</v>
      </c>
      <c r="EK29" s="234">
        <f t="shared" si="154"/>
        <v>0</v>
      </c>
      <c r="EL29" s="234">
        <f t="shared" si="155"/>
        <v>0</v>
      </c>
      <c r="EM29" s="242">
        <f t="shared" si="156"/>
        <v>0</v>
      </c>
      <c r="EO29" s="234">
        <f t="shared" si="217"/>
        <v>17</v>
      </c>
      <c r="EP29" s="235" t="str">
        <f t="shared" si="157"/>
        <v/>
      </c>
      <c r="EQ29" s="236" t="str">
        <f>IFERROR(+VLOOKUP(EP29,'Referencia Parámetros'!$A$2:$B$18,2),"")</f>
        <v/>
      </c>
      <c r="ER29" s="1"/>
      <c r="ES29" s="1"/>
      <c r="ET29" s="136" t="str">
        <f t="shared" si="49"/>
        <v>Completar</v>
      </c>
      <c r="EU29" s="134"/>
      <c r="EV29" s="134"/>
      <c r="EW29" s="134"/>
      <c r="EX29" s="136" t="str">
        <f t="shared" si="50"/>
        <v>Completar</v>
      </c>
      <c r="EY29" s="137" t="str">
        <f t="shared" si="51"/>
        <v>Completar</v>
      </c>
      <c r="EZ29" s="137" t="str">
        <f t="shared" si="52"/>
        <v>Completar</v>
      </c>
      <c r="FA29" s="135"/>
      <c r="FB29" s="136" t="str">
        <f t="shared" si="53"/>
        <v>Completar</v>
      </c>
      <c r="FC29" s="237">
        <f t="shared" si="158"/>
        <v>0</v>
      </c>
      <c r="FD29" s="238">
        <f t="shared" si="159"/>
        <v>0</v>
      </c>
      <c r="FE29" s="239" t="str">
        <f>IFERROR(IF(FD29&gt;20*EQ29,'Referencia Parámetros'!$D$20,IF(FD29&gt;10*EQ29,'Referencia Parámetros'!$D$21,IF(FD29&gt;5*EQ29,'Referencia Parámetros'!$D$22, IF(FD29&gt;1,'Referencia Parámetros'!$D$23,"NO APLICA")))),"")</f>
        <v/>
      </c>
      <c r="FF29" s="240" t="str">
        <f t="shared" si="160"/>
        <v/>
      </c>
      <c r="FG29" s="241">
        <f t="shared" si="161"/>
        <v>0</v>
      </c>
      <c r="FH29" s="234">
        <f t="shared" si="162"/>
        <v>0</v>
      </c>
      <c r="FI29" s="234">
        <f t="shared" si="163"/>
        <v>0</v>
      </c>
      <c r="FJ29" s="234">
        <f t="shared" si="164"/>
        <v>0</v>
      </c>
      <c r="FK29" s="242">
        <f t="shared" si="165"/>
        <v>0</v>
      </c>
      <c r="FM29" s="234">
        <f t="shared" si="218"/>
        <v>17</v>
      </c>
      <c r="FN29" s="235" t="str">
        <f t="shared" si="166"/>
        <v/>
      </c>
      <c r="FO29" s="236" t="str">
        <f>IFERROR(+VLOOKUP(FN29,'Referencia Parámetros'!$A$2:$B$18,2),"")</f>
        <v/>
      </c>
      <c r="FP29" s="1"/>
      <c r="FQ29" s="1"/>
      <c r="FR29" s="136" t="str">
        <f t="shared" si="58"/>
        <v>Completar</v>
      </c>
      <c r="FS29" s="134"/>
      <c r="FT29" s="134"/>
      <c r="FU29" s="134"/>
      <c r="FV29" s="136" t="str">
        <f t="shared" si="59"/>
        <v>Completar</v>
      </c>
      <c r="FW29" s="137" t="str">
        <f t="shared" si="60"/>
        <v>Completar</v>
      </c>
      <c r="FX29" s="137" t="str">
        <f t="shared" si="61"/>
        <v>Completar</v>
      </c>
      <c r="FY29" s="135"/>
      <c r="FZ29" s="136" t="str">
        <f t="shared" si="62"/>
        <v>Completar</v>
      </c>
      <c r="GA29" s="237">
        <f t="shared" si="167"/>
        <v>0</v>
      </c>
      <c r="GB29" s="238">
        <f t="shared" si="168"/>
        <v>0</v>
      </c>
      <c r="GC29" s="239" t="str">
        <f>IFERROR(IF(GB29&gt;20*FO29,'Referencia Parámetros'!$D$20,IF(GB29&gt;10*FO29,'Referencia Parámetros'!$D$21,IF(GB29&gt;5*FO29,'Referencia Parámetros'!$D$22, IF(GB29&gt;1,'Referencia Parámetros'!$D$23,"NO APLICA")))),"")</f>
        <v/>
      </c>
      <c r="GD29" s="240" t="str">
        <f t="shared" si="169"/>
        <v/>
      </c>
      <c r="GE29" s="241">
        <f t="shared" si="170"/>
        <v>0</v>
      </c>
      <c r="GF29" s="234">
        <f t="shared" si="171"/>
        <v>0</v>
      </c>
      <c r="GG29" s="234">
        <f t="shared" si="172"/>
        <v>0</v>
      </c>
      <c r="GH29" s="234">
        <f t="shared" si="173"/>
        <v>0</v>
      </c>
      <c r="GI29" s="242">
        <f t="shared" si="174"/>
        <v>0</v>
      </c>
      <c r="GK29" s="234">
        <f t="shared" si="219"/>
        <v>17</v>
      </c>
      <c r="GL29" s="235" t="str">
        <f t="shared" si="175"/>
        <v/>
      </c>
      <c r="GM29" s="236" t="str">
        <f>IFERROR(+VLOOKUP(GL29,'Referencia Parámetros'!$A$2:$B$18,2),"")</f>
        <v/>
      </c>
      <c r="GN29" s="1"/>
      <c r="GO29" s="1"/>
      <c r="GP29" s="136" t="str">
        <f t="shared" si="67"/>
        <v>Completar</v>
      </c>
      <c r="GQ29" s="134"/>
      <c r="GR29" s="134"/>
      <c r="GS29" s="134"/>
      <c r="GT29" s="136" t="str">
        <f t="shared" si="68"/>
        <v>Completar</v>
      </c>
      <c r="GU29" s="137" t="str">
        <f t="shared" si="69"/>
        <v>Completar</v>
      </c>
      <c r="GV29" s="137" t="str">
        <f t="shared" si="70"/>
        <v>Completar</v>
      </c>
      <c r="GW29" s="135"/>
      <c r="GX29" s="136" t="str">
        <f t="shared" si="71"/>
        <v>Completar</v>
      </c>
      <c r="GY29" s="237">
        <f t="shared" si="176"/>
        <v>0</v>
      </c>
      <c r="GZ29" s="238">
        <f t="shared" si="177"/>
        <v>0</v>
      </c>
      <c r="HA29" s="239" t="str">
        <f>IFERROR(IF(GZ29&gt;20*GM29,'Referencia Parámetros'!$D$20,IF(GZ29&gt;10*GM29,'Referencia Parámetros'!$D$21,IF(GZ29&gt;5*GM29,'Referencia Parámetros'!$D$22, IF(GZ29&gt;1,'Referencia Parámetros'!$D$23,"NO APLICA")))),"")</f>
        <v/>
      </c>
      <c r="HB29" s="240" t="str">
        <f t="shared" si="178"/>
        <v/>
      </c>
      <c r="HC29" s="241">
        <f t="shared" si="179"/>
        <v>0</v>
      </c>
      <c r="HD29" s="234">
        <f t="shared" si="180"/>
        <v>0</v>
      </c>
      <c r="HE29" s="234">
        <f t="shared" si="181"/>
        <v>0</v>
      </c>
      <c r="HF29" s="234">
        <f t="shared" si="182"/>
        <v>0</v>
      </c>
      <c r="HG29" s="242">
        <f t="shared" si="183"/>
        <v>0</v>
      </c>
      <c r="HI29" s="234">
        <f t="shared" si="220"/>
        <v>17</v>
      </c>
      <c r="HJ29" s="235" t="str">
        <f t="shared" si="184"/>
        <v/>
      </c>
      <c r="HK29" s="236" t="str">
        <f>IFERROR(+VLOOKUP(HJ29,'Referencia Parámetros'!$A$2:$B$18,2),"")</f>
        <v/>
      </c>
      <c r="HL29" s="1"/>
      <c r="HM29" s="1"/>
      <c r="HN29" s="136" t="str">
        <f t="shared" si="76"/>
        <v>Completar</v>
      </c>
      <c r="HO29" s="134"/>
      <c r="HP29" s="134"/>
      <c r="HQ29" s="134"/>
      <c r="HR29" s="136" t="str">
        <f t="shared" si="77"/>
        <v>Completar</v>
      </c>
      <c r="HS29" s="137" t="str">
        <f t="shared" si="78"/>
        <v>Completar</v>
      </c>
      <c r="HT29" s="137" t="str">
        <f t="shared" si="79"/>
        <v>Completar</v>
      </c>
      <c r="HU29" s="135"/>
      <c r="HV29" s="136" t="str">
        <f t="shared" si="80"/>
        <v>Completar</v>
      </c>
      <c r="HW29" s="237">
        <f t="shared" si="185"/>
        <v>0</v>
      </c>
      <c r="HX29" s="238">
        <f t="shared" si="186"/>
        <v>0</v>
      </c>
      <c r="HY29" s="239" t="str">
        <f>IFERROR(IF(HX29&gt;20*HK29,'Referencia Parámetros'!$D$20,IF(HX29&gt;10*HK29,'Referencia Parámetros'!$D$21,IF(HX29&gt;5*HK29,'Referencia Parámetros'!$D$22, IF(HX29&gt;1,'Referencia Parámetros'!$D$23,"NO APLICA")))),"")</f>
        <v/>
      </c>
      <c r="HZ29" s="240">
        <f t="shared" si="187"/>
        <v>0</v>
      </c>
      <c r="IA29" s="241">
        <f t="shared" si="188"/>
        <v>0</v>
      </c>
      <c r="IB29" s="234">
        <f t="shared" si="189"/>
        <v>0</v>
      </c>
      <c r="IC29" s="234">
        <f t="shared" si="190"/>
        <v>0</v>
      </c>
      <c r="ID29" s="234">
        <f t="shared" si="191"/>
        <v>0</v>
      </c>
      <c r="IE29" s="242">
        <f t="shared" si="192"/>
        <v>0</v>
      </c>
      <c r="IG29" s="234">
        <f t="shared" si="221"/>
        <v>17</v>
      </c>
      <c r="IH29" s="235" t="str">
        <f t="shared" si="193"/>
        <v/>
      </c>
      <c r="II29" s="236" t="str">
        <f>IFERROR(+VLOOKUP(IH29,'Referencia Parámetros'!$A$2:$B$18,2),"")</f>
        <v/>
      </c>
      <c r="IJ29" s="1"/>
      <c r="IK29" s="1"/>
      <c r="IL29" s="136" t="str">
        <f t="shared" si="85"/>
        <v>Completar</v>
      </c>
      <c r="IM29" s="134"/>
      <c r="IN29" s="134"/>
      <c r="IO29" s="134"/>
      <c r="IP29" s="136" t="str">
        <f t="shared" si="86"/>
        <v>Completar</v>
      </c>
      <c r="IQ29" s="137" t="str">
        <f t="shared" si="87"/>
        <v>Completar</v>
      </c>
      <c r="IR29" s="137" t="str">
        <f t="shared" si="88"/>
        <v>Completar</v>
      </c>
      <c r="IS29" s="135"/>
      <c r="IT29" s="136" t="str">
        <f t="shared" si="89"/>
        <v>Completar</v>
      </c>
      <c r="IU29" s="237">
        <f t="shared" si="194"/>
        <v>0</v>
      </c>
      <c r="IV29" s="238">
        <f t="shared" si="195"/>
        <v>0</v>
      </c>
      <c r="IW29" s="239" t="str">
        <f>IFERROR(IF(IV29&gt;20*II29,'Referencia Parámetros'!$D$20,IF(IV29&gt;10*II29,'Referencia Parámetros'!$D$21,IF(IV29&gt;5*II29,'Referencia Parámetros'!$D$22, IF(IV29&gt;1,'Referencia Parámetros'!$D$23,"NO APLICA")))),"")</f>
        <v/>
      </c>
      <c r="IX29" s="240" t="str">
        <f t="shared" si="196"/>
        <v/>
      </c>
      <c r="IY29" s="241">
        <f t="shared" si="197"/>
        <v>0</v>
      </c>
      <c r="IZ29" s="234">
        <f t="shared" si="198"/>
        <v>0</v>
      </c>
      <c r="JA29" s="234">
        <f t="shared" si="199"/>
        <v>0</v>
      </c>
      <c r="JB29" s="234">
        <f t="shared" si="200"/>
        <v>0</v>
      </c>
      <c r="JC29" s="242">
        <f t="shared" si="201"/>
        <v>0</v>
      </c>
      <c r="JD29" s="198"/>
      <c r="JE29" s="234">
        <f t="shared" si="222"/>
        <v>17</v>
      </c>
      <c r="JF29" s="235" t="str">
        <f t="shared" si="202"/>
        <v/>
      </c>
      <c r="JG29" s="236" t="str">
        <f>IFERROR(+VLOOKUP(JF29,'Referencia Parámetros'!$A$2:$B$18,2),"")</f>
        <v/>
      </c>
      <c r="JH29" s="1"/>
      <c r="JI29" s="1"/>
      <c r="JJ29" s="136" t="str">
        <f t="shared" si="94"/>
        <v>Completar</v>
      </c>
      <c r="JK29" s="134"/>
      <c r="JL29" s="134"/>
      <c r="JM29" s="134"/>
      <c r="JN29" s="136" t="str">
        <f t="shared" si="95"/>
        <v>Completar</v>
      </c>
      <c r="JO29" s="137" t="str">
        <f t="shared" si="96"/>
        <v>Completar</v>
      </c>
      <c r="JP29" s="137" t="str">
        <f t="shared" si="97"/>
        <v>Completar</v>
      </c>
      <c r="JQ29" s="135"/>
      <c r="JR29" s="136" t="str">
        <f t="shared" si="98"/>
        <v>Completar</v>
      </c>
      <c r="JS29" s="237">
        <f t="shared" si="203"/>
        <v>0</v>
      </c>
      <c r="JT29" s="238">
        <f t="shared" si="204"/>
        <v>0</v>
      </c>
      <c r="JU29" s="239" t="str">
        <f>IFERROR(IF(JT29&gt;20*JG29,'Referencia Parámetros'!$D$20,IF(JT29&gt;10*JG29,'Referencia Parámetros'!$D$21,IF(JT29&gt;5*JG29,'Referencia Parámetros'!$D$22, IF(JT29&gt;1,'Referencia Parámetros'!$D$23,"NO APLICA")))),"")</f>
        <v/>
      </c>
      <c r="JV29" s="240" t="str">
        <f t="shared" si="205"/>
        <v/>
      </c>
      <c r="JW29" s="241">
        <f t="shared" si="206"/>
        <v>0</v>
      </c>
      <c r="JX29" s="234">
        <f t="shared" si="207"/>
        <v>0</v>
      </c>
      <c r="JY29" s="234">
        <f t="shared" si="208"/>
        <v>0</v>
      </c>
      <c r="JZ29" s="234">
        <f t="shared" si="209"/>
        <v>0</v>
      </c>
      <c r="KA29" s="242">
        <f t="shared" si="210"/>
        <v>0</v>
      </c>
    </row>
    <row r="30" spans="1:287" x14ac:dyDescent="0.25">
      <c r="A30" s="234">
        <f t="shared" si="211"/>
        <v>18</v>
      </c>
      <c r="B30" s="235" t="str">
        <f t="shared" si="103"/>
        <v/>
      </c>
      <c r="C30" s="236" t="str">
        <f>IFERROR(+VLOOKUP(B30,'Referencia Parámetros'!$A$2:$B$18,2),"")</f>
        <v/>
      </c>
      <c r="D30" s="1"/>
      <c r="E30" s="1"/>
      <c r="F30" s="136" t="str">
        <f>IFERROR(+VLOOKUP(D30,'Año 3'!JH$13:JJ$112,3,FALSE),"Completar")</f>
        <v>Completar</v>
      </c>
      <c r="G30" s="134"/>
      <c r="H30" s="134"/>
      <c r="I30" s="134"/>
      <c r="J30" s="136" t="str">
        <f>+IFERROR(VLOOKUP(D30,'Año 3'!JH$13:JR$112,7,0),"Completar")</f>
        <v>Completar</v>
      </c>
      <c r="K30" s="137" t="str">
        <f>IFERROR(VLOOKUP(D30,'Año 3'!JH$13:JR$112,8,FALSE),"Completar")</f>
        <v>Completar</v>
      </c>
      <c r="L30" s="137" t="str">
        <f>IFERROR(VLOOKUP(D30,'Año 3'!JH$13:JR$112,9,FALSE),"Completar")</f>
        <v>Completar</v>
      </c>
      <c r="M30" s="135"/>
      <c r="N30" s="136" t="str">
        <f>IFERROR(VLOOKUP(D30,'Año 3'!JH$13:JR$112,11,FALSE),"Completar")</f>
        <v>Completar</v>
      </c>
      <c r="O30" s="237">
        <f t="shared" si="104"/>
        <v>0</v>
      </c>
      <c r="P30" s="238">
        <f t="shared" si="105"/>
        <v>0</v>
      </c>
      <c r="Q30" s="239" t="str">
        <f>IFERROR(IF(P30&gt;20*C30,'Referencia Parámetros'!$D$20,IF(P30&gt;10*C30,'Referencia Parámetros'!$D$21,IF(P30&gt;5*C30,'Referencia Parámetros'!$D$22, IF(P30&gt;1,'Referencia Parámetros'!$D$23,"NO APLICA")))),"")</f>
        <v/>
      </c>
      <c r="R30" s="240" t="str">
        <f t="shared" si="106"/>
        <v/>
      </c>
      <c r="S30" s="241">
        <f t="shared" si="107"/>
        <v>0</v>
      </c>
      <c r="T30" s="234">
        <f t="shared" si="108"/>
        <v>0</v>
      </c>
      <c r="U30" s="234">
        <f t="shared" si="109"/>
        <v>0</v>
      </c>
      <c r="V30" s="234">
        <f t="shared" si="110"/>
        <v>0</v>
      </c>
      <c r="W30" s="242">
        <f t="shared" si="111"/>
        <v>0</v>
      </c>
      <c r="Y30" s="234">
        <f t="shared" si="212"/>
        <v>18</v>
      </c>
      <c r="Z30" s="235" t="str">
        <f t="shared" si="112"/>
        <v/>
      </c>
      <c r="AA30" s="236" t="str">
        <f>IFERROR(+VLOOKUP(Z30,'Referencia Parámetros'!$A$2:$B$18,2),"")</f>
        <v/>
      </c>
      <c r="AB30" s="1"/>
      <c r="AC30" s="1"/>
      <c r="AD30" s="136" t="str">
        <f t="shared" si="4"/>
        <v>Completar</v>
      </c>
      <c r="AE30" s="134"/>
      <c r="AF30" s="134"/>
      <c r="AG30" s="134"/>
      <c r="AH30" s="136" t="str">
        <f t="shared" si="5"/>
        <v>Completar</v>
      </c>
      <c r="AI30" s="137" t="str">
        <f t="shared" si="6"/>
        <v>Completar</v>
      </c>
      <c r="AJ30" s="137" t="str">
        <f t="shared" si="7"/>
        <v>Completar</v>
      </c>
      <c r="AK30" s="135"/>
      <c r="AL30" s="136" t="str">
        <f t="shared" si="8"/>
        <v>Completar</v>
      </c>
      <c r="AM30" s="237">
        <f t="shared" si="113"/>
        <v>0</v>
      </c>
      <c r="AN30" s="238">
        <f t="shared" si="114"/>
        <v>0</v>
      </c>
      <c r="AO30" s="239" t="str">
        <f>IFERROR(IF(AN30&gt;20*AA30,'Referencia Parámetros'!$D$20,IF(AN30&gt;10*AA30,'Referencia Parámetros'!$D$21,IF(AN30&gt;5*AA30,'Referencia Parámetros'!$D$22, IF(AN30&gt;1,'Referencia Parámetros'!$D$23,"NO APLICA")))),"")</f>
        <v/>
      </c>
      <c r="AP30" s="240" t="str">
        <f t="shared" si="115"/>
        <v/>
      </c>
      <c r="AQ30" s="241">
        <f t="shared" si="116"/>
        <v>0</v>
      </c>
      <c r="AR30" s="234">
        <f t="shared" si="117"/>
        <v>0</v>
      </c>
      <c r="AS30" s="234">
        <f t="shared" si="118"/>
        <v>0</v>
      </c>
      <c r="AT30" s="234">
        <f t="shared" si="119"/>
        <v>0</v>
      </c>
      <c r="AU30" s="242">
        <f t="shared" si="120"/>
        <v>0</v>
      </c>
      <c r="AW30" s="234">
        <f t="shared" si="213"/>
        <v>18</v>
      </c>
      <c r="AX30" s="235" t="str">
        <f t="shared" si="121"/>
        <v/>
      </c>
      <c r="AY30" s="236" t="str">
        <f>IFERROR(+VLOOKUP(AX30,'Referencia Parámetros'!$A$2:$B$18,2),"")</f>
        <v/>
      </c>
      <c r="AZ30" s="1"/>
      <c r="BA30" s="1"/>
      <c r="BB30" s="136" t="str">
        <f t="shared" si="13"/>
        <v>Completar</v>
      </c>
      <c r="BC30" s="134"/>
      <c r="BD30" s="134"/>
      <c r="BE30" s="134"/>
      <c r="BF30" s="136" t="str">
        <f t="shared" si="14"/>
        <v>Completar</v>
      </c>
      <c r="BG30" s="137" t="str">
        <f t="shared" si="15"/>
        <v>Completar</v>
      </c>
      <c r="BH30" s="137" t="str">
        <f t="shared" si="16"/>
        <v>Completar</v>
      </c>
      <c r="BI30" s="135"/>
      <c r="BJ30" s="136" t="str">
        <f t="shared" si="17"/>
        <v>Completar</v>
      </c>
      <c r="BK30" s="237">
        <f t="shared" si="122"/>
        <v>0</v>
      </c>
      <c r="BL30" s="238">
        <f t="shared" si="123"/>
        <v>0</v>
      </c>
      <c r="BM30" s="239" t="str">
        <f>IFERROR(IF(BL30&gt;20*AY30,'Referencia Parámetros'!$D$20,IF(BL30&gt;10*AY30,'Referencia Parámetros'!$D$21,IF(BL30&gt;5*AY30,'Referencia Parámetros'!$D$22, IF(BL30&gt;1,'Referencia Parámetros'!$D$23,"NO APLICA")))),"")</f>
        <v/>
      </c>
      <c r="BN30" s="240" t="str">
        <f t="shared" si="124"/>
        <v/>
      </c>
      <c r="BO30" s="241">
        <f t="shared" si="125"/>
        <v>0</v>
      </c>
      <c r="BP30" s="234">
        <f t="shared" si="126"/>
        <v>0</v>
      </c>
      <c r="BQ30" s="234">
        <f t="shared" si="127"/>
        <v>0</v>
      </c>
      <c r="BR30" s="234">
        <f t="shared" si="128"/>
        <v>0</v>
      </c>
      <c r="BS30" s="242">
        <f t="shared" si="129"/>
        <v>0</v>
      </c>
      <c r="BU30" s="234">
        <f t="shared" si="214"/>
        <v>18</v>
      </c>
      <c r="BV30" s="235" t="str">
        <f t="shared" si="130"/>
        <v/>
      </c>
      <c r="BW30" s="236" t="str">
        <f>IFERROR(+VLOOKUP(BV30,'Referencia Parámetros'!$A$2:$B$18,2),"")</f>
        <v/>
      </c>
      <c r="BX30" s="1"/>
      <c r="BY30" s="1"/>
      <c r="BZ30" s="136" t="str">
        <f t="shared" si="22"/>
        <v>Completar</v>
      </c>
      <c r="CA30" s="134"/>
      <c r="CB30" s="134"/>
      <c r="CC30" s="134"/>
      <c r="CD30" s="136" t="str">
        <f t="shared" si="23"/>
        <v>Completar</v>
      </c>
      <c r="CE30" s="137" t="str">
        <f t="shared" si="24"/>
        <v>Completar</v>
      </c>
      <c r="CF30" s="137" t="str">
        <f t="shared" si="25"/>
        <v>Completar</v>
      </c>
      <c r="CG30" s="135"/>
      <c r="CH30" s="136" t="str">
        <f t="shared" si="26"/>
        <v>Completar</v>
      </c>
      <c r="CI30" s="237">
        <f t="shared" si="131"/>
        <v>0</v>
      </c>
      <c r="CJ30" s="238">
        <f t="shared" si="132"/>
        <v>0</v>
      </c>
      <c r="CK30" s="239" t="str">
        <f>IFERROR(IF(CJ30&gt;20*BW30,'Referencia Parámetros'!$D$20,IF(CJ30&gt;10*BW30,'Referencia Parámetros'!$D$21,IF(CJ30&gt;5*BW30,'Referencia Parámetros'!$D$22, IF(CJ30&gt;1,'Referencia Parámetros'!$D$23,"NO APLICA")))),"")</f>
        <v/>
      </c>
      <c r="CL30" s="240" t="str">
        <f t="shared" si="133"/>
        <v/>
      </c>
      <c r="CM30" s="241">
        <f t="shared" si="134"/>
        <v>0</v>
      </c>
      <c r="CN30" s="234">
        <f t="shared" si="135"/>
        <v>0</v>
      </c>
      <c r="CO30" s="234">
        <f t="shared" si="136"/>
        <v>0</v>
      </c>
      <c r="CP30" s="234">
        <f t="shared" si="137"/>
        <v>0</v>
      </c>
      <c r="CQ30" s="242">
        <f t="shared" si="138"/>
        <v>0</v>
      </c>
      <c r="CS30" s="234">
        <f t="shared" si="215"/>
        <v>18</v>
      </c>
      <c r="CT30" s="235" t="str">
        <f t="shared" si="139"/>
        <v/>
      </c>
      <c r="CU30" s="236" t="str">
        <f>IFERROR(+VLOOKUP(CT30,'Referencia Parámetros'!$A$2:$B$18,2),"")</f>
        <v/>
      </c>
      <c r="CV30" s="1"/>
      <c r="CW30" s="1"/>
      <c r="CX30" s="136" t="str">
        <f t="shared" si="31"/>
        <v>Completar</v>
      </c>
      <c r="CY30" s="134"/>
      <c r="CZ30" s="134"/>
      <c r="DA30" s="134"/>
      <c r="DB30" s="136" t="str">
        <f t="shared" si="32"/>
        <v>Completar</v>
      </c>
      <c r="DC30" s="137" t="str">
        <f t="shared" si="33"/>
        <v>Completar</v>
      </c>
      <c r="DD30" s="137" t="str">
        <f t="shared" si="34"/>
        <v>Completar</v>
      </c>
      <c r="DE30" s="135"/>
      <c r="DF30" s="136" t="str">
        <f t="shared" si="35"/>
        <v>Completar</v>
      </c>
      <c r="DG30" s="237">
        <f t="shared" si="140"/>
        <v>0</v>
      </c>
      <c r="DH30" s="238">
        <f t="shared" si="141"/>
        <v>0</v>
      </c>
      <c r="DI30" s="239" t="str">
        <f>IFERROR(IF(DH30&gt;20*CU30,'Referencia Parámetros'!$D$20,IF(DH30&gt;10*CU30,'Referencia Parámetros'!$D$21,IF(DH30&gt;5*CU30,'Referencia Parámetros'!$D$22, IF(DH30&gt;1,'Referencia Parámetros'!$D$23,"NO APLICA")))),"")</f>
        <v/>
      </c>
      <c r="DJ30" s="240" t="str">
        <f t="shared" si="142"/>
        <v/>
      </c>
      <c r="DK30" s="241">
        <f t="shared" si="143"/>
        <v>0</v>
      </c>
      <c r="DL30" s="234">
        <f t="shared" si="144"/>
        <v>0</v>
      </c>
      <c r="DM30" s="234">
        <f t="shared" si="145"/>
        <v>0</v>
      </c>
      <c r="DN30" s="234">
        <f t="shared" si="146"/>
        <v>0</v>
      </c>
      <c r="DO30" s="242">
        <f t="shared" si="147"/>
        <v>0</v>
      </c>
      <c r="DQ30" s="234">
        <f t="shared" si="216"/>
        <v>18</v>
      </c>
      <c r="DR30" s="235" t="str">
        <f t="shared" si="148"/>
        <v/>
      </c>
      <c r="DS30" s="236" t="str">
        <f>IFERROR(+VLOOKUP(DR30,'Referencia Parámetros'!$A$2:$B$18,2),"")</f>
        <v/>
      </c>
      <c r="DT30" s="1"/>
      <c r="DU30" s="1"/>
      <c r="DV30" s="136" t="str">
        <f t="shared" si="40"/>
        <v>Completar</v>
      </c>
      <c r="DW30" s="134"/>
      <c r="DX30" s="134"/>
      <c r="DY30" s="134"/>
      <c r="DZ30" s="136" t="str">
        <f t="shared" si="41"/>
        <v>Completar</v>
      </c>
      <c r="EA30" s="137" t="str">
        <f t="shared" si="42"/>
        <v>Completar</v>
      </c>
      <c r="EB30" s="137" t="str">
        <f t="shared" si="43"/>
        <v>Completar</v>
      </c>
      <c r="EC30" s="135"/>
      <c r="ED30" s="136" t="str">
        <f t="shared" si="44"/>
        <v>Completar</v>
      </c>
      <c r="EE30" s="237">
        <f t="shared" si="149"/>
        <v>0</v>
      </c>
      <c r="EF30" s="238">
        <f t="shared" si="150"/>
        <v>0</v>
      </c>
      <c r="EG30" s="239" t="str">
        <f>IFERROR(IF(EF30&gt;20*DS30,'Referencia Parámetros'!$D$20,IF(EF30&gt;10*DS30,'Referencia Parámetros'!$D$21,IF(EF30&gt;5*DS30,'Referencia Parámetros'!$D$22, IF(EF30&gt;1,'Referencia Parámetros'!$D$23,"NO APLICA")))),"")</f>
        <v/>
      </c>
      <c r="EH30" s="240" t="str">
        <f t="shared" si="151"/>
        <v/>
      </c>
      <c r="EI30" s="241">
        <f t="shared" si="152"/>
        <v>0</v>
      </c>
      <c r="EJ30" s="234">
        <f t="shared" si="153"/>
        <v>0</v>
      </c>
      <c r="EK30" s="234">
        <f t="shared" si="154"/>
        <v>0</v>
      </c>
      <c r="EL30" s="234">
        <f t="shared" si="155"/>
        <v>0</v>
      </c>
      <c r="EM30" s="242">
        <f t="shared" si="156"/>
        <v>0</v>
      </c>
      <c r="EO30" s="234">
        <f t="shared" si="217"/>
        <v>18</v>
      </c>
      <c r="EP30" s="235" t="str">
        <f t="shared" si="157"/>
        <v/>
      </c>
      <c r="EQ30" s="236" t="str">
        <f>IFERROR(+VLOOKUP(EP30,'Referencia Parámetros'!$A$2:$B$18,2),"")</f>
        <v/>
      </c>
      <c r="ER30" s="1"/>
      <c r="ES30" s="1"/>
      <c r="ET30" s="136" t="str">
        <f t="shared" si="49"/>
        <v>Completar</v>
      </c>
      <c r="EU30" s="134"/>
      <c r="EV30" s="134"/>
      <c r="EW30" s="134"/>
      <c r="EX30" s="136" t="str">
        <f t="shared" si="50"/>
        <v>Completar</v>
      </c>
      <c r="EY30" s="137" t="str">
        <f t="shared" si="51"/>
        <v>Completar</v>
      </c>
      <c r="EZ30" s="137" t="str">
        <f t="shared" si="52"/>
        <v>Completar</v>
      </c>
      <c r="FA30" s="135"/>
      <c r="FB30" s="136" t="str">
        <f t="shared" si="53"/>
        <v>Completar</v>
      </c>
      <c r="FC30" s="237">
        <f t="shared" si="158"/>
        <v>0</v>
      </c>
      <c r="FD30" s="238">
        <f t="shared" si="159"/>
        <v>0</v>
      </c>
      <c r="FE30" s="239" t="str">
        <f>IFERROR(IF(FD30&gt;20*EQ30,'Referencia Parámetros'!$D$20,IF(FD30&gt;10*EQ30,'Referencia Parámetros'!$D$21,IF(FD30&gt;5*EQ30,'Referencia Parámetros'!$D$22, IF(FD30&gt;1,'Referencia Parámetros'!$D$23,"NO APLICA")))),"")</f>
        <v/>
      </c>
      <c r="FF30" s="240" t="str">
        <f t="shared" si="160"/>
        <v/>
      </c>
      <c r="FG30" s="241">
        <f t="shared" si="161"/>
        <v>0</v>
      </c>
      <c r="FH30" s="234">
        <f t="shared" si="162"/>
        <v>0</v>
      </c>
      <c r="FI30" s="234">
        <f t="shared" si="163"/>
        <v>0</v>
      </c>
      <c r="FJ30" s="234">
        <f t="shared" si="164"/>
        <v>0</v>
      </c>
      <c r="FK30" s="242">
        <f t="shared" si="165"/>
        <v>0</v>
      </c>
      <c r="FM30" s="234">
        <f t="shared" si="218"/>
        <v>18</v>
      </c>
      <c r="FN30" s="235" t="str">
        <f t="shared" si="166"/>
        <v/>
      </c>
      <c r="FO30" s="236" t="str">
        <f>IFERROR(+VLOOKUP(FN30,'Referencia Parámetros'!$A$2:$B$18,2),"")</f>
        <v/>
      </c>
      <c r="FP30" s="1"/>
      <c r="FQ30" s="1"/>
      <c r="FR30" s="136" t="str">
        <f t="shared" si="58"/>
        <v>Completar</v>
      </c>
      <c r="FS30" s="134"/>
      <c r="FT30" s="134"/>
      <c r="FU30" s="134"/>
      <c r="FV30" s="136" t="str">
        <f t="shared" si="59"/>
        <v>Completar</v>
      </c>
      <c r="FW30" s="137" t="str">
        <f t="shared" si="60"/>
        <v>Completar</v>
      </c>
      <c r="FX30" s="137" t="str">
        <f t="shared" si="61"/>
        <v>Completar</v>
      </c>
      <c r="FY30" s="135"/>
      <c r="FZ30" s="136" t="str">
        <f t="shared" si="62"/>
        <v>Completar</v>
      </c>
      <c r="GA30" s="237">
        <f t="shared" si="167"/>
        <v>0</v>
      </c>
      <c r="GB30" s="238">
        <f t="shared" si="168"/>
        <v>0</v>
      </c>
      <c r="GC30" s="239" t="str">
        <f>IFERROR(IF(GB30&gt;20*FO30,'Referencia Parámetros'!$D$20,IF(GB30&gt;10*FO30,'Referencia Parámetros'!$D$21,IF(GB30&gt;5*FO30,'Referencia Parámetros'!$D$22, IF(GB30&gt;1,'Referencia Parámetros'!$D$23,"NO APLICA")))),"")</f>
        <v/>
      </c>
      <c r="GD30" s="240" t="str">
        <f t="shared" si="169"/>
        <v/>
      </c>
      <c r="GE30" s="241">
        <f t="shared" si="170"/>
        <v>0</v>
      </c>
      <c r="GF30" s="234">
        <f t="shared" si="171"/>
        <v>0</v>
      </c>
      <c r="GG30" s="234">
        <f t="shared" si="172"/>
        <v>0</v>
      </c>
      <c r="GH30" s="234">
        <f t="shared" si="173"/>
        <v>0</v>
      </c>
      <c r="GI30" s="242">
        <f t="shared" si="174"/>
        <v>0</v>
      </c>
      <c r="GK30" s="234">
        <f t="shared" si="219"/>
        <v>18</v>
      </c>
      <c r="GL30" s="235" t="str">
        <f t="shared" si="175"/>
        <v/>
      </c>
      <c r="GM30" s="236" t="str">
        <f>IFERROR(+VLOOKUP(GL30,'Referencia Parámetros'!$A$2:$B$18,2),"")</f>
        <v/>
      </c>
      <c r="GN30" s="1"/>
      <c r="GO30" s="1"/>
      <c r="GP30" s="136" t="str">
        <f t="shared" si="67"/>
        <v>Completar</v>
      </c>
      <c r="GQ30" s="134"/>
      <c r="GR30" s="134"/>
      <c r="GS30" s="134"/>
      <c r="GT30" s="136" t="str">
        <f t="shared" si="68"/>
        <v>Completar</v>
      </c>
      <c r="GU30" s="137" t="str">
        <f t="shared" si="69"/>
        <v>Completar</v>
      </c>
      <c r="GV30" s="137" t="str">
        <f t="shared" si="70"/>
        <v>Completar</v>
      </c>
      <c r="GW30" s="135"/>
      <c r="GX30" s="136" t="str">
        <f t="shared" si="71"/>
        <v>Completar</v>
      </c>
      <c r="GY30" s="237">
        <f t="shared" si="176"/>
        <v>0</v>
      </c>
      <c r="GZ30" s="238">
        <f t="shared" si="177"/>
        <v>0</v>
      </c>
      <c r="HA30" s="239" t="str">
        <f>IFERROR(IF(GZ30&gt;20*GM30,'Referencia Parámetros'!$D$20,IF(GZ30&gt;10*GM30,'Referencia Parámetros'!$D$21,IF(GZ30&gt;5*GM30,'Referencia Parámetros'!$D$22, IF(GZ30&gt;1,'Referencia Parámetros'!$D$23,"NO APLICA")))),"")</f>
        <v/>
      </c>
      <c r="HB30" s="240" t="str">
        <f t="shared" si="178"/>
        <v/>
      </c>
      <c r="HC30" s="241">
        <f t="shared" si="179"/>
        <v>0</v>
      </c>
      <c r="HD30" s="234">
        <f t="shared" si="180"/>
        <v>0</v>
      </c>
      <c r="HE30" s="234">
        <f t="shared" si="181"/>
        <v>0</v>
      </c>
      <c r="HF30" s="234">
        <f t="shared" si="182"/>
        <v>0</v>
      </c>
      <c r="HG30" s="242">
        <f t="shared" si="183"/>
        <v>0</v>
      </c>
      <c r="HI30" s="234">
        <f t="shared" si="220"/>
        <v>18</v>
      </c>
      <c r="HJ30" s="235" t="str">
        <f t="shared" si="184"/>
        <v/>
      </c>
      <c r="HK30" s="236" t="str">
        <f>IFERROR(+VLOOKUP(HJ30,'Referencia Parámetros'!$A$2:$B$18,2),"")</f>
        <v/>
      </c>
      <c r="HL30" s="1"/>
      <c r="HM30" s="1"/>
      <c r="HN30" s="136" t="str">
        <f t="shared" si="76"/>
        <v>Completar</v>
      </c>
      <c r="HO30" s="134"/>
      <c r="HP30" s="134"/>
      <c r="HQ30" s="134"/>
      <c r="HR30" s="136" t="str">
        <f t="shared" si="77"/>
        <v>Completar</v>
      </c>
      <c r="HS30" s="137" t="str">
        <f t="shared" si="78"/>
        <v>Completar</v>
      </c>
      <c r="HT30" s="137" t="str">
        <f t="shared" si="79"/>
        <v>Completar</v>
      </c>
      <c r="HU30" s="135"/>
      <c r="HV30" s="136" t="str">
        <f t="shared" si="80"/>
        <v>Completar</v>
      </c>
      <c r="HW30" s="237">
        <f t="shared" si="185"/>
        <v>0</v>
      </c>
      <c r="HX30" s="238">
        <f t="shared" si="186"/>
        <v>0</v>
      </c>
      <c r="HY30" s="239" t="str">
        <f>IFERROR(IF(HX30&gt;20*HK30,'Referencia Parámetros'!$D$20,IF(HX30&gt;10*HK30,'Referencia Parámetros'!$D$21,IF(HX30&gt;5*HK30,'Referencia Parámetros'!$D$22, IF(HX30&gt;1,'Referencia Parámetros'!$D$23,"NO APLICA")))),"")</f>
        <v/>
      </c>
      <c r="HZ30" s="240">
        <f t="shared" si="187"/>
        <v>0</v>
      </c>
      <c r="IA30" s="241">
        <f t="shared" si="188"/>
        <v>0</v>
      </c>
      <c r="IB30" s="234">
        <f t="shared" si="189"/>
        <v>0</v>
      </c>
      <c r="IC30" s="234">
        <f t="shared" si="190"/>
        <v>0</v>
      </c>
      <c r="ID30" s="234">
        <f t="shared" si="191"/>
        <v>0</v>
      </c>
      <c r="IE30" s="242">
        <f t="shared" si="192"/>
        <v>0</v>
      </c>
      <c r="IG30" s="234">
        <f t="shared" si="221"/>
        <v>18</v>
      </c>
      <c r="IH30" s="235" t="str">
        <f t="shared" si="193"/>
        <v/>
      </c>
      <c r="II30" s="236" t="str">
        <f>IFERROR(+VLOOKUP(IH30,'Referencia Parámetros'!$A$2:$B$18,2),"")</f>
        <v/>
      </c>
      <c r="IJ30" s="1"/>
      <c r="IK30" s="1"/>
      <c r="IL30" s="136" t="str">
        <f t="shared" si="85"/>
        <v>Completar</v>
      </c>
      <c r="IM30" s="134"/>
      <c r="IN30" s="134"/>
      <c r="IO30" s="134"/>
      <c r="IP30" s="136" t="str">
        <f t="shared" si="86"/>
        <v>Completar</v>
      </c>
      <c r="IQ30" s="137" t="str">
        <f t="shared" si="87"/>
        <v>Completar</v>
      </c>
      <c r="IR30" s="137" t="str">
        <f t="shared" si="88"/>
        <v>Completar</v>
      </c>
      <c r="IS30" s="135"/>
      <c r="IT30" s="136" t="str">
        <f t="shared" si="89"/>
        <v>Completar</v>
      </c>
      <c r="IU30" s="237">
        <f t="shared" si="194"/>
        <v>0</v>
      </c>
      <c r="IV30" s="238">
        <f t="shared" si="195"/>
        <v>0</v>
      </c>
      <c r="IW30" s="239" t="str">
        <f>IFERROR(IF(IV30&gt;20*II30,'Referencia Parámetros'!$D$20,IF(IV30&gt;10*II30,'Referencia Parámetros'!$D$21,IF(IV30&gt;5*II30,'Referencia Parámetros'!$D$22, IF(IV30&gt;1,'Referencia Parámetros'!$D$23,"NO APLICA")))),"")</f>
        <v/>
      </c>
      <c r="IX30" s="240" t="str">
        <f t="shared" si="196"/>
        <v/>
      </c>
      <c r="IY30" s="241">
        <f t="shared" si="197"/>
        <v>0</v>
      </c>
      <c r="IZ30" s="234">
        <f t="shared" si="198"/>
        <v>0</v>
      </c>
      <c r="JA30" s="234">
        <f t="shared" si="199"/>
        <v>0</v>
      </c>
      <c r="JB30" s="234">
        <f t="shared" si="200"/>
        <v>0</v>
      </c>
      <c r="JC30" s="242">
        <f t="shared" si="201"/>
        <v>0</v>
      </c>
      <c r="JD30" s="198"/>
      <c r="JE30" s="234">
        <f t="shared" si="222"/>
        <v>18</v>
      </c>
      <c r="JF30" s="235" t="str">
        <f t="shared" si="202"/>
        <v/>
      </c>
      <c r="JG30" s="236" t="str">
        <f>IFERROR(+VLOOKUP(JF30,'Referencia Parámetros'!$A$2:$B$18,2),"")</f>
        <v/>
      </c>
      <c r="JH30" s="1"/>
      <c r="JI30" s="1"/>
      <c r="JJ30" s="136" t="str">
        <f t="shared" si="94"/>
        <v>Completar</v>
      </c>
      <c r="JK30" s="134"/>
      <c r="JL30" s="134"/>
      <c r="JM30" s="134"/>
      <c r="JN30" s="136" t="str">
        <f t="shared" si="95"/>
        <v>Completar</v>
      </c>
      <c r="JO30" s="137" t="str">
        <f t="shared" si="96"/>
        <v>Completar</v>
      </c>
      <c r="JP30" s="137" t="str">
        <f t="shared" si="97"/>
        <v>Completar</v>
      </c>
      <c r="JQ30" s="135"/>
      <c r="JR30" s="136" t="str">
        <f t="shared" si="98"/>
        <v>Completar</v>
      </c>
      <c r="JS30" s="237">
        <f t="shared" si="203"/>
        <v>0</v>
      </c>
      <c r="JT30" s="238">
        <f t="shared" si="204"/>
        <v>0</v>
      </c>
      <c r="JU30" s="239" t="str">
        <f>IFERROR(IF(JT30&gt;20*JG30,'Referencia Parámetros'!$D$20,IF(JT30&gt;10*JG30,'Referencia Parámetros'!$D$21,IF(JT30&gt;5*JG30,'Referencia Parámetros'!$D$22, IF(JT30&gt;1,'Referencia Parámetros'!$D$23,"NO APLICA")))),"")</f>
        <v/>
      </c>
      <c r="JV30" s="240" t="str">
        <f t="shared" si="205"/>
        <v/>
      </c>
      <c r="JW30" s="241">
        <f t="shared" si="206"/>
        <v>0</v>
      </c>
      <c r="JX30" s="234">
        <f t="shared" si="207"/>
        <v>0</v>
      </c>
      <c r="JY30" s="234">
        <f t="shared" si="208"/>
        <v>0</v>
      </c>
      <c r="JZ30" s="234">
        <f t="shared" si="209"/>
        <v>0</v>
      </c>
      <c r="KA30" s="242">
        <f t="shared" si="210"/>
        <v>0</v>
      </c>
    </row>
    <row r="31" spans="1:287" x14ac:dyDescent="0.25">
      <c r="A31" s="234">
        <f t="shared" si="211"/>
        <v>19</v>
      </c>
      <c r="B31" s="235" t="str">
        <f t="shared" si="103"/>
        <v/>
      </c>
      <c r="C31" s="236" t="str">
        <f>IFERROR(+VLOOKUP(B31,'Referencia Parámetros'!$A$2:$B$18,2),"")</f>
        <v/>
      </c>
      <c r="D31" s="1"/>
      <c r="E31" s="1"/>
      <c r="F31" s="136" t="str">
        <f>IFERROR(+VLOOKUP(D31,'Año 3'!JH$13:JJ$112,3,FALSE),"Completar")</f>
        <v>Completar</v>
      </c>
      <c r="G31" s="134"/>
      <c r="H31" s="134"/>
      <c r="I31" s="134"/>
      <c r="J31" s="136" t="str">
        <f>+IFERROR(VLOOKUP(D31,'Año 3'!JH$13:JR$112,7,0),"Completar")</f>
        <v>Completar</v>
      </c>
      <c r="K31" s="137" t="str">
        <f>IFERROR(VLOOKUP(D31,'Año 3'!JH$13:JR$112,8,FALSE),"Completar")</f>
        <v>Completar</v>
      </c>
      <c r="L31" s="137" t="str">
        <f>IFERROR(VLOOKUP(D31,'Año 3'!JH$13:JR$112,9,FALSE),"Completar")</f>
        <v>Completar</v>
      </c>
      <c r="M31" s="135"/>
      <c r="N31" s="136" t="str">
        <f>IFERROR(VLOOKUP(D31,'Año 3'!JH$13:JR$112,11,FALSE),"Completar")</f>
        <v>Completar</v>
      </c>
      <c r="O31" s="237">
        <f t="shared" si="104"/>
        <v>0</v>
      </c>
      <c r="P31" s="238">
        <f t="shared" si="105"/>
        <v>0</v>
      </c>
      <c r="Q31" s="239" t="str">
        <f>IFERROR(IF(P31&gt;20*C31,'Referencia Parámetros'!$D$20,IF(P31&gt;10*C31,'Referencia Parámetros'!$D$21,IF(P31&gt;5*C31,'Referencia Parámetros'!$D$22, IF(P31&gt;1,'Referencia Parámetros'!$D$23,"NO APLICA")))),"")</f>
        <v/>
      </c>
      <c r="R31" s="240" t="str">
        <f t="shared" si="106"/>
        <v/>
      </c>
      <c r="S31" s="241">
        <f t="shared" si="107"/>
        <v>0</v>
      </c>
      <c r="T31" s="234">
        <f t="shared" si="108"/>
        <v>0</v>
      </c>
      <c r="U31" s="234">
        <f t="shared" si="109"/>
        <v>0</v>
      </c>
      <c r="V31" s="234">
        <f t="shared" si="110"/>
        <v>0</v>
      </c>
      <c r="W31" s="242">
        <f t="shared" si="111"/>
        <v>0</v>
      </c>
      <c r="Y31" s="234">
        <f t="shared" si="212"/>
        <v>19</v>
      </c>
      <c r="Z31" s="235" t="str">
        <f t="shared" si="112"/>
        <v/>
      </c>
      <c r="AA31" s="236" t="str">
        <f>IFERROR(+VLOOKUP(Z31,'Referencia Parámetros'!$A$2:$B$18,2),"")</f>
        <v/>
      </c>
      <c r="AB31" s="1"/>
      <c r="AC31" s="1"/>
      <c r="AD31" s="136" t="str">
        <f t="shared" si="4"/>
        <v>Completar</v>
      </c>
      <c r="AE31" s="134"/>
      <c r="AF31" s="134"/>
      <c r="AG31" s="134"/>
      <c r="AH31" s="136" t="str">
        <f t="shared" si="5"/>
        <v>Completar</v>
      </c>
      <c r="AI31" s="137" t="str">
        <f t="shared" si="6"/>
        <v>Completar</v>
      </c>
      <c r="AJ31" s="137" t="str">
        <f t="shared" si="7"/>
        <v>Completar</v>
      </c>
      <c r="AK31" s="135"/>
      <c r="AL31" s="136" t="str">
        <f t="shared" si="8"/>
        <v>Completar</v>
      </c>
      <c r="AM31" s="237">
        <f t="shared" si="113"/>
        <v>0</v>
      </c>
      <c r="AN31" s="238">
        <f t="shared" si="114"/>
        <v>0</v>
      </c>
      <c r="AO31" s="239" t="str">
        <f>IFERROR(IF(AN31&gt;20*AA31,'Referencia Parámetros'!$D$20,IF(AN31&gt;10*AA31,'Referencia Parámetros'!$D$21,IF(AN31&gt;5*AA31,'Referencia Parámetros'!$D$22, IF(AN31&gt;1,'Referencia Parámetros'!$D$23,"NO APLICA")))),"")</f>
        <v/>
      </c>
      <c r="AP31" s="240" t="str">
        <f t="shared" si="115"/>
        <v/>
      </c>
      <c r="AQ31" s="241">
        <f t="shared" si="116"/>
        <v>0</v>
      </c>
      <c r="AR31" s="234">
        <f t="shared" si="117"/>
        <v>0</v>
      </c>
      <c r="AS31" s="234">
        <f t="shared" si="118"/>
        <v>0</v>
      </c>
      <c r="AT31" s="234">
        <f t="shared" si="119"/>
        <v>0</v>
      </c>
      <c r="AU31" s="242">
        <f t="shared" si="120"/>
        <v>0</v>
      </c>
      <c r="AW31" s="234">
        <f t="shared" si="213"/>
        <v>19</v>
      </c>
      <c r="AX31" s="235" t="str">
        <f t="shared" si="121"/>
        <v/>
      </c>
      <c r="AY31" s="236" t="str">
        <f>IFERROR(+VLOOKUP(AX31,'Referencia Parámetros'!$A$2:$B$18,2),"")</f>
        <v/>
      </c>
      <c r="AZ31" s="1"/>
      <c r="BA31" s="1"/>
      <c r="BB31" s="136" t="str">
        <f t="shared" si="13"/>
        <v>Completar</v>
      </c>
      <c r="BC31" s="134"/>
      <c r="BD31" s="134"/>
      <c r="BE31" s="134"/>
      <c r="BF31" s="136" t="str">
        <f t="shared" si="14"/>
        <v>Completar</v>
      </c>
      <c r="BG31" s="137" t="str">
        <f t="shared" si="15"/>
        <v>Completar</v>
      </c>
      <c r="BH31" s="137" t="str">
        <f t="shared" si="16"/>
        <v>Completar</v>
      </c>
      <c r="BI31" s="135"/>
      <c r="BJ31" s="136" t="str">
        <f t="shared" si="17"/>
        <v>Completar</v>
      </c>
      <c r="BK31" s="237">
        <f t="shared" si="122"/>
        <v>0</v>
      </c>
      <c r="BL31" s="238">
        <f t="shared" si="123"/>
        <v>0</v>
      </c>
      <c r="BM31" s="239" t="str">
        <f>IFERROR(IF(BL31&gt;20*AY31,'Referencia Parámetros'!$D$20,IF(BL31&gt;10*AY31,'Referencia Parámetros'!$D$21,IF(BL31&gt;5*AY31,'Referencia Parámetros'!$D$22, IF(BL31&gt;1,'Referencia Parámetros'!$D$23,"NO APLICA")))),"")</f>
        <v/>
      </c>
      <c r="BN31" s="240" t="str">
        <f t="shared" si="124"/>
        <v/>
      </c>
      <c r="BO31" s="241">
        <f t="shared" si="125"/>
        <v>0</v>
      </c>
      <c r="BP31" s="234">
        <f t="shared" si="126"/>
        <v>0</v>
      </c>
      <c r="BQ31" s="234">
        <f t="shared" si="127"/>
        <v>0</v>
      </c>
      <c r="BR31" s="234">
        <f t="shared" si="128"/>
        <v>0</v>
      </c>
      <c r="BS31" s="242">
        <f t="shared" si="129"/>
        <v>0</v>
      </c>
      <c r="BU31" s="234">
        <f t="shared" si="214"/>
        <v>19</v>
      </c>
      <c r="BV31" s="235" t="str">
        <f t="shared" si="130"/>
        <v/>
      </c>
      <c r="BW31" s="236" t="str">
        <f>IFERROR(+VLOOKUP(BV31,'Referencia Parámetros'!$A$2:$B$18,2),"")</f>
        <v/>
      </c>
      <c r="BX31" s="1"/>
      <c r="BY31" s="1"/>
      <c r="BZ31" s="136" t="str">
        <f t="shared" si="22"/>
        <v>Completar</v>
      </c>
      <c r="CA31" s="134"/>
      <c r="CB31" s="134"/>
      <c r="CC31" s="134"/>
      <c r="CD31" s="136" t="str">
        <f t="shared" si="23"/>
        <v>Completar</v>
      </c>
      <c r="CE31" s="137" t="str">
        <f t="shared" si="24"/>
        <v>Completar</v>
      </c>
      <c r="CF31" s="137" t="str">
        <f t="shared" si="25"/>
        <v>Completar</v>
      </c>
      <c r="CG31" s="135"/>
      <c r="CH31" s="136" t="str">
        <f t="shared" si="26"/>
        <v>Completar</v>
      </c>
      <c r="CI31" s="237">
        <f t="shared" si="131"/>
        <v>0</v>
      </c>
      <c r="CJ31" s="238">
        <f t="shared" si="132"/>
        <v>0</v>
      </c>
      <c r="CK31" s="239" t="str">
        <f>IFERROR(IF(CJ31&gt;20*BW31,'Referencia Parámetros'!$D$20,IF(CJ31&gt;10*BW31,'Referencia Parámetros'!$D$21,IF(CJ31&gt;5*BW31,'Referencia Parámetros'!$D$22, IF(CJ31&gt;1,'Referencia Parámetros'!$D$23,"NO APLICA")))),"")</f>
        <v/>
      </c>
      <c r="CL31" s="240" t="str">
        <f t="shared" si="133"/>
        <v/>
      </c>
      <c r="CM31" s="241">
        <f t="shared" si="134"/>
        <v>0</v>
      </c>
      <c r="CN31" s="234">
        <f t="shared" si="135"/>
        <v>0</v>
      </c>
      <c r="CO31" s="234">
        <f t="shared" si="136"/>
        <v>0</v>
      </c>
      <c r="CP31" s="234">
        <f t="shared" si="137"/>
        <v>0</v>
      </c>
      <c r="CQ31" s="242">
        <f t="shared" si="138"/>
        <v>0</v>
      </c>
      <c r="CS31" s="234">
        <f t="shared" si="215"/>
        <v>19</v>
      </c>
      <c r="CT31" s="235" t="str">
        <f t="shared" si="139"/>
        <v/>
      </c>
      <c r="CU31" s="236" t="str">
        <f>IFERROR(+VLOOKUP(CT31,'Referencia Parámetros'!$A$2:$B$18,2),"")</f>
        <v/>
      </c>
      <c r="CV31" s="1"/>
      <c r="CW31" s="1"/>
      <c r="CX31" s="136" t="str">
        <f t="shared" si="31"/>
        <v>Completar</v>
      </c>
      <c r="CY31" s="134"/>
      <c r="CZ31" s="134"/>
      <c r="DA31" s="134"/>
      <c r="DB31" s="136" t="str">
        <f t="shared" si="32"/>
        <v>Completar</v>
      </c>
      <c r="DC31" s="137" t="str">
        <f t="shared" si="33"/>
        <v>Completar</v>
      </c>
      <c r="DD31" s="137" t="str">
        <f t="shared" si="34"/>
        <v>Completar</v>
      </c>
      <c r="DE31" s="135"/>
      <c r="DF31" s="136" t="str">
        <f t="shared" si="35"/>
        <v>Completar</v>
      </c>
      <c r="DG31" s="237">
        <f t="shared" si="140"/>
        <v>0</v>
      </c>
      <c r="DH31" s="238">
        <f t="shared" si="141"/>
        <v>0</v>
      </c>
      <c r="DI31" s="239" t="str">
        <f>IFERROR(IF(DH31&gt;20*CU31,'Referencia Parámetros'!$D$20,IF(DH31&gt;10*CU31,'Referencia Parámetros'!$D$21,IF(DH31&gt;5*CU31,'Referencia Parámetros'!$D$22, IF(DH31&gt;1,'Referencia Parámetros'!$D$23,"NO APLICA")))),"")</f>
        <v/>
      </c>
      <c r="DJ31" s="240" t="str">
        <f t="shared" si="142"/>
        <v/>
      </c>
      <c r="DK31" s="241">
        <f t="shared" si="143"/>
        <v>0</v>
      </c>
      <c r="DL31" s="234">
        <f t="shared" si="144"/>
        <v>0</v>
      </c>
      <c r="DM31" s="234">
        <f t="shared" si="145"/>
        <v>0</v>
      </c>
      <c r="DN31" s="234">
        <f t="shared" si="146"/>
        <v>0</v>
      </c>
      <c r="DO31" s="242">
        <f t="shared" si="147"/>
        <v>0</v>
      </c>
      <c r="DQ31" s="234">
        <f t="shared" si="216"/>
        <v>19</v>
      </c>
      <c r="DR31" s="235" t="str">
        <f t="shared" si="148"/>
        <v/>
      </c>
      <c r="DS31" s="236" t="str">
        <f>IFERROR(+VLOOKUP(DR31,'Referencia Parámetros'!$A$2:$B$18,2),"")</f>
        <v/>
      </c>
      <c r="DT31" s="1"/>
      <c r="DU31" s="1"/>
      <c r="DV31" s="136" t="str">
        <f t="shared" si="40"/>
        <v>Completar</v>
      </c>
      <c r="DW31" s="134"/>
      <c r="DX31" s="134"/>
      <c r="DY31" s="134"/>
      <c r="DZ31" s="136" t="str">
        <f t="shared" si="41"/>
        <v>Completar</v>
      </c>
      <c r="EA31" s="137" t="str">
        <f t="shared" si="42"/>
        <v>Completar</v>
      </c>
      <c r="EB31" s="137" t="str">
        <f t="shared" si="43"/>
        <v>Completar</v>
      </c>
      <c r="EC31" s="135"/>
      <c r="ED31" s="136" t="str">
        <f t="shared" si="44"/>
        <v>Completar</v>
      </c>
      <c r="EE31" s="237">
        <f t="shared" si="149"/>
        <v>0</v>
      </c>
      <c r="EF31" s="238">
        <f t="shared" si="150"/>
        <v>0</v>
      </c>
      <c r="EG31" s="239" t="str">
        <f>IFERROR(IF(EF31&gt;20*DS31,'Referencia Parámetros'!$D$20,IF(EF31&gt;10*DS31,'Referencia Parámetros'!$D$21,IF(EF31&gt;5*DS31,'Referencia Parámetros'!$D$22, IF(EF31&gt;1,'Referencia Parámetros'!$D$23,"NO APLICA")))),"")</f>
        <v/>
      </c>
      <c r="EH31" s="240" t="str">
        <f t="shared" si="151"/>
        <v/>
      </c>
      <c r="EI31" s="241">
        <f t="shared" si="152"/>
        <v>0</v>
      </c>
      <c r="EJ31" s="234">
        <f t="shared" si="153"/>
        <v>0</v>
      </c>
      <c r="EK31" s="234">
        <f t="shared" si="154"/>
        <v>0</v>
      </c>
      <c r="EL31" s="234">
        <f t="shared" si="155"/>
        <v>0</v>
      </c>
      <c r="EM31" s="242">
        <f t="shared" si="156"/>
        <v>0</v>
      </c>
      <c r="EO31" s="234">
        <f t="shared" si="217"/>
        <v>19</v>
      </c>
      <c r="EP31" s="235" t="str">
        <f t="shared" si="157"/>
        <v/>
      </c>
      <c r="EQ31" s="236" t="str">
        <f>IFERROR(+VLOOKUP(EP31,'Referencia Parámetros'!$A$2:$B$18,2),"")</f>
        <v/>
      </c>
      <c r="ER31" s="1"/>
      <c r="ES31" s="1"/>
      <c r="ET31" s="136" t="str">
        <f t="shared" si="49"/>
        <v>Completar</v>
      </c>
      <c r="EU31" s="134"/>
      <c r="EV31" s="134"/>
      <c r="EW31" s="134"/>
      <c r="EX31" s="136" t="str">
        <f t="shared" si="50"/>
        <v>Completar</v>
      </c>
      <c r="EY31" s="137" t="str">
        <f t="shared" si="51"/>
        <v>Completar</v>
      </c>
      <c r="EZ31" s="137" t="str">
        <f t="shared" si="52"/>
        <v>Completar</v>
      </c>
      <c r="FA31" s="135"/>
      <c r="FB31" s="136" t="str">
        <f t="shared" si="53"/>
        <v>Completar</v>
      </c>
      <c r="FC31" s="237">
        <f t="shared" si="158"/>
        <v>0</v>
      </c>
      <c r="FD31" s="238">
        <f t="shared" si="159"/>
        <v>0</v>
      </c>
      <c r="FE31" s="239" t="str">
        <f>IFERROR(IF(FD31&gt;20*EQ31,'Referencia Parámetros'!$D$20,IF(FD31&gt;10*EQ31,'Referencia Parámetros'!$D$21,IF(FD31&gt;5*EQ31,'Referencia Parámetros'!$D$22, IF(FD31&gt;1,'Referencia Parámetros'!$D$23,"NO APLICA")))),"")</f>
        <v/>
      </c>
      <c r="FF31" s="240" t="str">
        <f t="shared" si="160"/>
        <v/>
      </c>
      <c r="FG31" s="241">
        <f t="shared" si="161"/>
        <v>0</v>
      </c>
      <c r="FH31" s="234">
        <f t="shared" si="162"/>
        <v>0</v>
      </c>
      <c r="FI31" s="234">
        <f t="shared" si="163"/>
        <v>0</v>
      </c>
      <c r="FJ31" s="234">
        <f t="shared" si="164"/>
        <v>0</v>
      </c>
      <c r="FK31" s="242">
        <f t="shared" si="165"/>
        <v>0</v>
      </c>
      <c r="FM31" s="234">
        <f t="shared" si="218"/>
        <v>19</v>
      </c>
      <c r="FN31" s="235" t="str">
        <f t="shared" si="166"/>
        <v/>
      </c>
      <c r="FO31" s="236" t="str">
        <f>IFERROR(+VLOOKUP(FN31,'Referencia Parámetros'!$A$2:$B$18,2),"")</f>
        <v/>
      </c>
      <c r="FP31" s="1"/>
      <c r="FQ31" s="1"/>
      <c r="FR31" s="136" t="str">
        <f t="shared" si="58"/>
        <v>Completar</v>
      </c>
      <c r="FS31" s="134"/>
      <c r="FT31" s="134"/>
      <c r="FU31" s="134"/>
      <c r="FV31" s="136" t="str">
        <f t="shared" si="59"/>
        <v>Completar</v>
      </c>
      <c r="FW31" s="137" t="str">
        <f t="shared" si="60"/>
        <v>Completar</v>
      </c>
      <c r="FX31" s="137" t="str">
        <f t="shared" si="61"/>
        <v>Completar</v>
      </c>
      <c r="FY31" s="135"/>
      <c r="FZ31" s="136" t="str">
        <f t="shared" si="62"/>
        <v>Completar</v>
      </c>
      <c r="GA31" s="237">
        <f t="shared" si="167"/>
        <v>0</v>
      </c>
      <c r="GB31" s="238">
        <f t="shared" si="168"/>
        <v>0</v>
      </c>
      <c r="GC31" s="239" t="str">
        <f>IFERROR(IF(GB31&gt;20*FO31,'Referencia Parámetros'!$D$20,IF(GB31&gt;10*FO31,'Referencia Parámetros'!$D$21,IF(GB31&gt;5*FO31,'Referencia Parámetros'!$D$22, IF(GB31&gt;1,'Referencia Parámetros'!$D$23,"NO APLICA")))),"")</f>
        <v/>
      </c>
      <c r="GD31" s="240" t="str">
        <f t="shared" si="169"/>
        <v/>
      </c>
      <c r="GE31" s="241">
        <f t="shared" si="170"/>
        <v>0</v>
      </c>
      <c r="GF31" s="234">
        <f t="shared" si="171"/>
        <v>0</v>
      </c>
      <c r="GG31" s="234">
        <f t="shared" si="172"/>
        <v>0</v>
      </c>
      <c r="GH31" s="234">
        <f t="shared" si="173"/>
        <v>0</v>
      </c>
      <c r="GI31" s="242">
        <f t="shared" si="174"/>
        <v>0</v>
      </c>
      <c r="GK31" s="234">
        <f t="shared" si="219"/>
        <v>19</v>
      </c>
      <c r="GL31" s="235" t="str">
        <f t="shared" si="175"/>
        <v/>
      </c>
      <c r="GM31" s="236" t="str">
        <f>IFERROR(+VLOOKUP(GL31,'Referencia Parámetros'!$A$2:$B$18,2),"")</f>
        <v/>
      </c>
      <c r="GN31" s="1"/>
      <c r="GO31" s="1"/>
      <c r="GP31" s="136" t="str">
        <f t="shared" si="67"/>
        <v>Completar</v>
      </c>
      <c r="GQ31" s="134"/>
      <c r="GR31" s="134"/>
      <c r="GS31" s="134"/>
      <c r="GT31" s="136" t="str">
        <f t="shared" si="68"/>
        <v>Completar</v>
      </c>
      <c r="GU31" s="137" t="str">
        <f t="shared" si="69"/>
        <v>Completar</v>
      </c>
      <c r="GV31" s="137" t="str">
        <f t="shared" si="70"/>
        <v>Completar</v>
      </c>
      <c r="GW31" s="135"/>
      <c r="GX31" s="136" t="str">
        <f t="shared" si="71"/>
        <v>Completar</v>
      </c>
      <c r="GY31" s="237">
        <f t="shared" si="176"/>
        <v>0</v>
      </c>
      <c r="GZ31" s="238">
        <f t="shared" si="177"/>
        <v>0</v>
      </c>
      <c r="HA31" s="239" t="str">
        <f>IFERROR(IF(GZ31&gt;20*GM31,'Referencia Parámetros'!$D$20,IF(GZ31&gt;10*GM31,'Referencia Parámetros'!$D$21,IF(GZ31&gt;5*GM31,'Referencia Parámetros'!$D$22, IF(GZ31&gt;1,'Referencia Parámetros'!$D$23,"NO APLICA")))),"")</f>
        <v/>
      </c>
      <c r="HB31" s="240" t="str">
        <f t="shared" si="178"/>
        <v/>
      </c>
      <c r="HC31" s="241">
        <f t="shared" si="179"/>
        <v>0</v>
      </c>
      <c r="HD31" s="234">
        <f t="shared" si="180"/>
        <v>0</v>
      </c>
      <c r="HE31" s="234">
        <f t="shared" si="181"/>
        <v>0</v>
      </c>
      <c r="HF31" s="234">
        <f t="shared" si="182"/>
        <v>0</v>
      </c>
      <c r="HG31" s="242">
        <f t="shared" si="183"/>
        <v>0</v>
      </c>
      <c r="HI31" s="234">
        <f t="shared" si="220"/>
        <v>19</v>
      </c>
      <c r="HJ31" s="235" t="str">
        <f t="shared" si="184"/>
        <v/>
      </c>
      <c r="HK31" s="236" t="str">
        <f>IFERROR(+VLOOKUP(HJ31,'Referencia Parámetros'!$A$2:$B$18,2),"")</f>
        <v/>
      </c>
      <c r="HL31" s="1"/>
      <c r="HM31" s="1"/>
      <c r="HN31" s="136" t="str">
        <f t="shared" si="76"/>
        <v>Completar</v>
      </c>
      <c r="HO31" s="134"/>
      <c r="HP31" s="134"/>
      <c r="HQ31" s="134"/>
      <c r="HR31" s="136" t="str">
        <f t="shared" si="77"/>
        <v>Completar</v>
      </c>
      <c r="HS31" s="137" t="str">
        <f t="shared" si="78"/>
        <v>Completar</v>
      </c>
      <c r="HT31" s="137" t="str">
        <f t="shared" si="79"/>
        <v>Completar</v>
      </c>
      <c r="HU31" s="135"/>
      <c r="HV31" s="136" t="str">
        <f t="shared" si="80"/>
        <v>Completar</v>
      </c>
      <c r="HW31" s="237">
        <f t="shared" si="185"/>
        <v>0</v>
      </c>
      <c r="HX31" s="238">
        <f t="shared" si="186"/>
        <v>0</v>
      </c>
      <c r="HY31" s="239" t="str">
        <f>IFERROR(IF(HX31&gt;20*HK31,'Referencia Parámetros'!$D$20,IF(HX31&gt;10*HK31,'Referencia Parámetros'!$D$21,IF(HX31&gt;5*HK31,'Referencia Parámetros'!$D$22, IF(HX31&gt;1,'Referencia Parámetros'!$D$23,"NO APLICA")))),"")</f>
        <v/>
      </c>
      <c r="HZ31" s="240">
        <f t="shared" si="187"/>
        <v>0</v>
      </c>
      <c r="IA31" s="241">
        <f t="shared" si="188"/>
        <v>0</v>
      </c>
      <c r="IB31" s="234">
        <f t="shared" si="189"/>
        <v>0</v>
      </c>
      <c r="IC31" s="234">
        <f t="shared" si="190"/>
        <v>0</v>
      </c>
      <c r="ID31" s="234">
        <f t="shared" si="191"/>
        <v>0</v>
      </c>
      <c r="IE31" s="242">
        <f t="shared" si="192"/>
        <v>0</v>
      </c>
      <c r="IG31" s="234">
        <f t="shared" si="221"/>
        <v>19</v>
      </c>
      <c r="IH31" s="235" t="str">
        <f t="shared" si="193"/>
        <v/>
      </c>
      <c r="II31" s="236" t="str">
        <f>IFERROR(+VLOOKUP(IH31,'Referencia Parámetros'!$A$2:$B$18,2),"")</f>
        <v/>
      </c>
      <c r="IJ31" s="1"/>
      <c r="IK31" s="1"/>
      <c r="IL31" s="136" t="str">
        <f t="shared" si="85"/>
        <v>Completar</v>
      </c>
      <c r="IM31" s="134"/>
      <c r="IN31" s="134"/>
      <c r="IO31" s="134"/>
      <c r="IP31" s="136" t="str">
        <f t="shared" si="86"/>
        <v>Completar</v>
      </c>
      <c r="IQ31" s="137" t="str">
        <f t="shared" si="87"/>
        <v>Completar</v>
      </c>
      <c r="IR31" s="137" t="str">
        <f t="shared" si="88"/>
        <v>Completar</v>
      </c>
      <c r="IS31" s="135"/>
      <c r="IT31" s="136" t="str">
        <f t="shared" si="89"/>
        <v>Completar</v>
      </c>
      <c r="IU31" s="237">
        <f t="shared" si="194"/>
        <v>0</v>
      </c>
      <c r="IV31" s="238">
        <f t="shared" si="195"/>
        <v>0</v>
      </c>
      <c r="IW31" s="239" t="str">
        <f>IFERROR(IF(IV31&gt;20*II31,'Referencia Parámetros'!$D$20,IF(IV31&gt;10*II31,'Referencia Parámetros'!$D$21,IF(IV31&gt;5*II31,'Referencia Parámetros'!$D$22, IF(IV31&gt;1,'Referencia Parámetros'!$D$23,"NO APLICA")))),"")</f>
        <v/>
      </c>
      <c r="IX31" s="240" t="str">
        <f t="shared" si="196"/>
        <v/>
      </c>
      <c r="IY31" s="241">
        <f t="shared" si="197"/>
        <v>0</v>
      </c>
      <c r="IZ31" s="234">
        <f t="shared" si="198"/>
        <v>0</v>
      </c>
      <c r="JA31" s="234">
        <f t="shared" si="199"/>
        <v>0</v>
      </c>
      <c r="JB31" s="234">
        <f t="shared" si="200"/>
        <v>0</v>
      </c>
      <c r="JC31" s="242">
        <f t="shared" si="201"/>
        <v>0</v>
      </c>
      <c r="JD31" s="198"/>
      <c r="JE31" s="234">
        <f t="shared" si="222"/>
        <v>19</v>
      </c>
      <c r="JF31" s="235" t="str">
        <f t="shared" si="202"/>
        <v/>
      </c>
      <c r="JG31" s="236" t="str">
        <f>IFERROR(+VLOOKUP(JF31,'Referencia Parámetros'!$A$2:$B$18,2),"")</f>
        <v/>
      </c>
      <c r="JH31" s="1"/>
      <c r="JI31" s="1"/>
      <c r="JJ31" s="136" t="str">
        <f t="shared" si="94"/>
        <v>Completar</v>
      </c>
      <c r="JK31" s="134"/>
      <c r="JL31" s="134"/>
      <c r="JM31" s="134"/>
      <c r="JN31" s="136" t="str">
        <f t="shared" si="95"/>
        <v>Completar</v>
      </c>
      <c r="JO31" s="137" t="str">
        <f t="shared" si="96"/>
        <v>Completar</v>
      </c>
      <c r="JP31" s="137" t="str">
        <f t="shared" si="97"/>
        <v>Completar</v>
      </c>
      <c r="JQ31" s="135"/>
      <c r="JR31" s="136" t="str">
        <f t="shared" si="98"/>
        <v>Completar</v>
      </c>
      <c r="JS31" s="237">
        <f t="shared" si="203"/>
        <v>0</v>
      </c>
      <c r="JT31" s="238">
        <f t="shared" si="204"/>
        <v>0</v>
      </c>
      <c r="JU31" s="239" t="str">
        <f>IFERROR(IF(JT31&gt;20*JG31,'Referencia Parámetros'!$D$20,IF(JT31&gt;10*JG31,'Referencia Parámetros'!$D$21,IF(JT31&gt;5*JG31,'Referencia Parámetros'!$D$22, IF(JT31&gt;1,'Referencia Parámetros'!$D$23,"NO APLICA")))),"")</f>
        <v/>
      </c>
      <c r="JV31" s="240" t="str">
        <f t="shared" si="205"/>
        <v/>
      </c>
      <c r="JW31" s="241">
        <f t="shared" si="206"/>
        <v>0</v>
      </c>
      <c r="JX31" s="234">
        <f t="shared" si="207"/>
        <v>0</v>
      </c>
      <c r="JY31" s="234">
        <f t="shared" si="208"/>
        <v>0</v>
      </c>
      <c r="JZ31" s="234">
        <f t="shared" si="209"/>
        <v>0</v>
      </c>
      <c r="KA31" s="242">
        <f t="shared" si="210"/>
        <v>0</v>
      </c>
    </row>
    <row r="32" spans="1:287" x14ac:dyDescent="0.25">
      <c r="A32" s="234">
        <f t="shared" si="211"/>
        <v>20</v>
      </c>
      <c r="B32" s="235" t="str">
        <f t="shared" si="103"/>
        <v/>
      </c>
      <c r="C32" s="236" t="str">
        <f>IFERROR(+VLOOKUP(B32,'Referencia Parámetros'!$A$2:$B$18,2),"")</f>
        <v/>
      </c>
      <c r="D32" s="1"/>
      <c r="E32" s="1"/>
      <c r="F32" s="136" t="str">
        <f>IFERROR(+VLOOKUP(D32,'Año 3'!JH$13:JJ$112,3,FALSE),"Completar")</f>
        <v>Completar</v>
      </c>
      <c r="G32" s="134"/>
      <c r="H32" s="134"/>
      <c r="I32" s="134"/>
      <c r="J32" s="136" t="str">
        <f>+IFERROR(VLOOKUP(D32,'Año 3'!JH$13:JR$112,7,0),"Completar")</f>
        <v>Completar</v>
      </c>
      <c r="K32" s="137" t="str">
        <f>IFERROR(VLOOKUP(D32,'Año 3'!JH$13:JR$112,8,FALSE),"Completar")</f>
        <v>Completar</v>
      </c>
      <c r="L32" s="137" t="str">
        <f>IFERROR(VLOOKUP(D32,'Año 3'!JH$13:JR$112,9,FALSE),"Completar")</f>
        <v>Completar</v>
      </c>
      <c r="M32" s="135"/>
      <c r="N32" s="136" t="str">
        <f>IFERROR(VLOOKUP(D32,'Año 3'!JH$13:JR$112,11,FALSE),"Completar")</f>
        <v>Completar</v>
      </c>
      <c r="O32" s="237">
        <f t="shared" si="104"/>
        <v>0</v>
      </c>
      <c r="P32" s="238">
        <f t="shared" si="105"/>
        <v>0</v>
      </c>
      <c r="Q32" s="239" t="str">
        <f>IFERROR(IF(P32&gt;20*C32,'Referencia Parámetros'!$D$20,IF(P32&gt;10*C32,'Referencia Parámetros'!$D$21,IF(P32&gt;5*C32,'Referencia Parámetros'!$D$22, IF(P32&gt;1,'Referencia Parámetros'!$D$23,"NO APLICA")))),"")</f>
        <v/>
      </c>
      <c r="R32" s="240" t="str">
        <f t="shared" si="106"/>
        <v/>
      </c>
      <c r="S32" s="241">
        <f t="shared" si="107"/>
        <v>0</v>
      </c>
      <c r="T32" s="234">
        <f t="shared" si="108"/>
        <v>0</v>
      </c>
      <c r="U32" s="234">
        <f t="shared" si="109"/>
        <v>0</v>
      </c>
      <c r="V32" s="234">
        <f t="shared" si="110"/>
        <v>0</v>
      </c>
      <c r="W32" s="242">
        <f t="shared" si="111"/>
        <v>0</v>
      </c>
      <c r="Y32" s="234">
        <f t="shared" si="212"/>
        <v>20</v>
      </c>
      <c r="Z32" s="235" t="str">
        <f t="shared" si="112"/>
        <v/>
      </c>
      <c r="AA32" s="236" t="str">
        <f>IFERROR(+VLOOKUP(Z32,'Referencia Parámetros'!$A$2:$B$18,2),"")</f>
        <v/>
      </c>
      <c r="AB32" s="1"/>
      <c r="AC32" s="1"/>
      <c r="AD32" s="136" t="str">
        <f t="shared" si="4"/>
        <v>Completar</v>
      </c>
      <c r="AE32" s="134"/>
      <c r="AF32" s="134"/>
      <c r="AG32" s="134"/>
      <c r="AH32" s="136" t="str">
        <f t="shared" si="5"/>
        <v>Completar</v>
      </c>
      <c r="AI32" s="137" t="str">
        <f t="shared" si="6"/>
        <v>Completar</v>
      </c>
      <c r="AJ32" s="137" t="str">
        <f t="shared" si="7"/>
        <v>Completar</v>
      </c>
      <c r="AK32" s="135"/>
      <c r="AL32" s="136" t="str">
        <f t="shared" si="8"/>
        <v>Completar</v>
      </c>
      <c r="AM32" s="237">
        <f t="shared" si="113"/>
        <v>0</v>
      </c>
      <c r="AN32" s="238">
        <f t="shared" si="114"/>
        <v>0</v>
      </c>
      <c r="AO32" s="239" t="str">
        <f>IFERROR(IF(AN32&gt;20*AA32,'Referencia Parámetros'!$D$20,IF(AN32&gt;10*AA32,'Referencia Parámetros'!$D$21,IF(AN32&gt;5*AA32,'Referencia Parámetros'!$D$22, IF(AN32&gt;1,'Referencia Parámetros'!$D$23,"NO APLICA")))),"")</f>
        <v/>
      </c>
      <c r="AP32" s="240" t="str">
        <f t="shared" si="115"/>
        <v/>
      </c>
      <c r="AQ32" s="241">
        <f t="shared" si="116"/>
        <v>0</v>
      </c>
      <c r="AR32" s="234">
        <f t="shared" si="117"/>
        <v>0</v>
      </c>
      <c r="AS32" s="234">
        <f t="shared" si="118"/>
        <v>0</v>
      </c>
      <c r="AT32" s="234">
        <f t="shared" si="119"/>
        <v>0</v>
      </c>
      <c r="AU32" s="242">
        <f t="shared" si="120"/>
        <v>0</v>
      </c>
      <c r="AW32" s="234">
        <f t="shared" si="213"/>
        <v>20</v>
      </c>
      <c r="AX32" s="235" t="str">
        <f t="shared" si="121"/>
        <v/>
      </c>
      <c r="AY32" s="236" t="str">
        <f>IFERROR(+VLOOKUP(AX32,'Referencia Parámetros'!$A$2:$B$18,2),"")</f>
        <v/>
      </c>
      <c r="AZ32" s="1"/>
      <c r="BA32" s="1"/>
      <c r="BB32" s="136" t="str">
        <f t="shared" si="13"/>
        <v>Completar</v>
      </c>
      <c r="BC32" s="134"/>
      <c r="BD32" s="134"/>
      <c r="BE32" s="134"/>
      <c r="BF32" s="136" t="str">
        <f t="shared" si="14"/>
        <v>Completar</v>
      </c>
      <c r="BG32" s="137" t="str">
        <f t="shared" si="15"/>
        <v>Completar</v>
      </c>
      <c r="BH32" s="137" t="str">
        <f t="shared" si="16"/>
        <v>Completar</v>
      </c>
      <c r="BI32" s="135"/>
      <c r="BJ32" s="136" t="str">
        <f t="shared" si="17"/>
        <v>Completar</v>
      </c>
      <c r="BK32" s="237">
        <f t="shared" si="122"/>
        <v>0</v>
      </c>
      <c r="BL32" s="238">
        <f t="shared" si="123"/>
        <v>0</v>
      </c>
      <c r="BM32" s="239" t="str">
        <f>IFERROR(IF(BL32&gt;20*AY32,'Referencia Parámetros'!$D$20,IF(BL32&gt;10*AY32,'Referencia Parámetros'!$D$21,IF(BL32&gt;5*AY32,'Referencia Parámetros'!$D$22, IF(BL32&gt;1,'Referencia Parámetros'!$D$23,"NO APLICA")))),"")</f>
        <v/>
      </c>
      <c r="BN32" s="240" t="str">
        <f t="shared" si="124"/>
        <v/>
      </c>
      <c r="BO32" s="241">
        <f t="shared" si="125"/>
        <v>0</v>
      </c>
      <c r="BP32" s="234">
        <f t="shared" si="126"/>
        <v>0</v>
      </c>
      <c r="BQ32" s="234">
        <f t="shared" si="127"/>
        <v>0</v>
      </c>
      <c r="BR32" s="234">
        <f t="shared" si="128"/>
        <v>0</v>
      </c>
      <c r="BS32" s="242">
        <f t="shared" si="129"/>
        <v>0</v>
      </c>
      <c r="BU32" s="234">
        <f t="shared" si="214"/>
        <v>20</v>
      </c>
      <c r="BV32" s="235" t="str">
        <f t="shared" si="130"/>
        <v/>
      </c>
      <c r="BW32" s="236" t="str">
        <f>IFERROR(+VLOOKUP(BV32,'Referencia Parámetros'!$A$2:$B$18,2),"")</f>
        <v/>
      </c>
      <c r="BX32" s="1"/>
      <c r="BY32" s="1"/>
      <c r="BZ32" s="136" t="str">
        <f t="shared" si="22"/>
        <v>Completar</v>
      </c>
      <c r="CA32" s="134"/>
      <c r="CB32" s="134"/>
      <c r="CC32" s="134"/>
      <c r="CD32" s="136" t="str">
        <f t="shared" si="23"/>
        <v>Completar</v>
      </c>
      <c r="CE32" s="137" t="str">
        <f t="shared" si="24"/>
        <v>Completar</v>
      </c>
      <c r="CF32" s="137" t="str">
        <f t="shared" si="25"/>
        <v>Completar</v>
      </c>
      <c r="CG32" s="135"/>
      <c r="CH32" s="136" t="str">
        <f t="shared" si="26"/>
        <v>Completar</v>
      </c>
      <c r="CI32" s="237">
        <f t="shared" si="131"/>
        <v>0</v>
      </c>
      <c r="CJ32" s="238">
        <f t="shared" si="132"/>
        <v>0</v>
      </c>
      <c r="CK32" s="239" t="str">
        <f>IFERROR(IF(CJ32&gt;20*BW32,'Referencia Parámetros'!$D$20,IF(CJ32&gt;10*BW32,'Referencia Parámetros'!$D$21,IF(CJ32&gt;5*BW32,'Referencia Parámetros'!$D$22, IF(CJ32&gt;1,'Referencia Parámetros'!$D$23,"NO APLICA")))),"")</f>
        <v/>
      </c>
      <c r="CL32" s="240" t="str">
        <f t="shared" si="133"/>
        <v/>
      </c>
      <c r="CM32" s="241">
        <f t="shared" si="134"/>
        <v>0</v>
      </c>
      <c r="CN32" s="234">
        <f t="shared" si="135"/>
        <v>0</v>
      </c>
      <c r="CO32" s="234">
        <f t="shared" si="136"/>
        <v>0</v>
      </c>
      <c r="CP32" s="234">
        <f t="shared" si="137"/>
        <v>0</v>
      </c>
      <c r="CQ32" s="242">
        <f t="shared" si="138"/>
        <v>0</v>
      </c>
      <c r="CS32" s="234">
        <f t="shared" si="215"/>
        <v>20</v>
      </c>
      <c r="CT32" s="235" t="str">
        <f t="shared" si="139"/>
        <v/>
      </c>
      <c r="CU32" s="236" t="str">
        <f>IFERROR(+VLOOKUP(CT32,'Referencia Parámetros'!$A$2:$B$18,2),"")</f>
        <v/>
      </c>
      <c r="CV32" s="1"/>
      <c r="CW32" s="1"/>
      <c r="CX32" s="136" t="str">
        <f t="shared" si="31"/>
        <v>Completar</v>
      </c>
      <c r="CY32" s="134"/>
      <c r="CZ32" s="134"/>
      <c r="DA32" s="134"/>
      <c r="DB32" s="136" t="str">
        <f t="shared" si="32"/>
        <v>Completar</v>
      </c>
      <c r="DC32" s="137" t="str">
        <f t="shared" si="33"/>
        <v>Completar</v>
      </c>
      <c r="DD32" s="137" t="str">
        <f t="shared" si="34"/>
        <v>Completar</v>
      </c>
      <c r="DE32" s="135"/>
      <c r="DF32" s="136" t="str">
        <f t="shared" si="35"/>
        <v>Completar</v>
      </c>
      <c r="DG32" s="237">
        <f t="shared" si="140"/>
        <v>0</v>
      </c>
      <c r="DH32" s="238">
        <f t="shared" si="141"/>
        <v>0</v>
      </c>
      <c r="DI32" s="239" t="str">
        <f>IFERROR(IF(DH32&gt;20*CU32,'Referencia Parámetros'!$D$20,IF(DH32&gt;10*CU32,'Referencia Parámetros'!$D$21,IF(DH32&gt;5*CU32,'Referencia Parámetros'!$D$22, IF(DH32&gt;1,'Referencia Parámetros'!$D$23,"NO APLICA")))),"")</f>
        <v/>
      </c>
      <c r="DJ32" s="240" t="str">
        <f t="shared" si="142"/>
        <v/>
      </c>
      <c r="DK32" s="241">
        <f t="shared" si="143"/>
        <v>0</v>
      </c>
      <c r="DL32" s="234">
        <f t="shared" si="144"/>
        <v>0</v>
      </c>
      <c r="DM32" s="234">
        <f t="shared" si="145"/>
        <v>0</v>
      </c>
      <c r="DN32" s="234">
        <f t="shared" si="146"/>
        <v>0</v>
      </c>
      <c r="DO32" s="242">
        <f t="shared" si="147"/>
        <v>0</v>
      </c>
      <c r="DQ32" s="234">
        <f t="shared" si="216"/>
        <v>20</v>
      </c>
      <c r="DR32" s="235" t="str">
        <f t="shared" si="148"/>
        <v/>
      </c>
      <c r="DS32" s="236" t="str">
        <f>IFERROR(+VLOOKUP(DR32,'Referencia Parámetros'!$A$2:$B$18,2),"")</f>
        <v/>
      </c>
      <c r="DT32" s="1"/>
      <c r="DU32" s="1"/>
      <c r="DV32" s="136" t="str">
        <f t="shared" si="40"/>
        <v>Completar</v>
      </c>
      <c r="DW32" s="134"/>
      <c r="DX32" s="134"/>
      <c r="DY32" s="134"/>
      <c r="DZ32" s="136" t="str">
        <f t="shared" si="41"/>
        <v>Completar</v>
      </c>
      <c r="EA32" s="137" t="str">
        <f t="shared" si="42"/>
        <v>Completar</v>
      </c>
      <c r="EB32" s="137" t="str">
        <f t="shared" si="43"/>
        <v>Completar</v>
      </c>
      <c r="EC32" s="135"/>
      <c r="ED32" s="136" t="str">
        <f t="shared" si="44"/>
        <v>Completar</v>
      </c>
      <c r="EE32" s="237">
        <f t="shared" si="149"/>
        <v>0</v>
      </c>
      <c r="EF32" s="238">
        <f t="shared" si="150"/>
        <v>0</v>
      </c>
      <c r="EG32" s="239" t="str">
        <f>IFERROR(IF(EF32&gt;20*DS32,'Referencia Parámetros'!$D$20,IF(EF32&gt;10*DS32,'Referencia Parámetros'!$D$21,IF(EF32&gt;5*DS32,'Referencia Parámetros'!$D$22, IF(EF32&gt;1,'Referencia Parámetros'!$D$23,"NO APLICA")))),"")</f>
        <v/>
      </c>
      <c r="EH32" s="240" t="str">
        <f t="shared" si="151"/>
        <v/>
      </c>
      <c r="EI32" s="241">
        <f t="shared" si="152"/>
        <v>0</v>
      </c>
      <c r="EJ32" s="234">
        <f t="shared" si="153"/>
        <v>0</v>
      </c>
      <c r="EK32" s="234">
        <f t="shared" si="154"/>
        <v>0</v>
      </c>
      <c r="EL32" s="234">
        <f t="shared" si="155"/>
        <v>0</v>
      </c>
      <c r="EM32" s="242">
        <f t="shared" si="156"/>
        <v>0</v>
      </c>
      <c r="EO32" s="234">
        <f t="shared" si="217"/>
        <v>20</v>
      </c>
      <c r="EP32" s="235" t="str">
        <f t="shared" si="157"/>
        <v/>
      </c>
      <c r="EQ32" s="236" t="str">
        <f>IFERROR(+VLOOKUP(EP32,'Referencia Parámetros'!$A$2:$B$18,2),"")</f>
        <v/>
      </c>
      <c r="ER32" s="1"/>
      <c r="ES32" s="1"/>
      <c r="ET32" s="136" t="str">
        <f t="shared" si="49"/>
        <v>Completar</v>
      </c>
      <c r="EU32" s="134"/>
      <c r="EV32" s="134"/>
      <c r="EW32" s="134"/>
      <c r="EX32" s="136" t="str">
        <f t="shared" si="50"/>
        <v>Completar</v>
      </c>
      <c r="EY32" s="137" t="str">
        <f t="shared" si="51"/>
        <v>Completar</v>
      </c>
      <c r="EZ32" s="137" t="str">
        <f t="shared" si="52"/>
        <v>Completar</v>
      </c>
      <c r="FA32" s="135"/>
      <c r="FB32" s="136" t="str">
        <f t="shared" si="53"/>
        <v>Completar</v>
      </c>
      <c r="FC32" s="237">
        <f t="shared" si="158"/>
        <v>0</v>
      </c>
      <c r="FD32" s="238">
        <f t="shared" si="159"/>
        <v>0</v>
      </c>
      <c r="FE32" s="239" t="str">
        <f>IFERROR(IF(FD32&gt;20*EQ32,'Referencia Parámetros'!$D$20,IF(FD32&gt;10*EQ32,'Referencia Parámetros'!$D$21,IF(FD32&gt;5*EQ32,'Referencia Parámetros'!$D$22, IF(FD32&gt;1,'Referencia Parámetros'!$D$23,"NO APLICA")))),"")</f>
        <v/>
      </c>
      <c r="FF32" s="240" t="str">
        <f t="shared" si="160"/>
        <v/>
      </c>
      <c r="FG32" s="241">
        <f t="shared" si="161"/>
        <v>0</v>
      </c>
      <c r="FH32" s="234">
        <f t="shared" si="162"/>
        <v>0</v>
      </c>
      <c r="FI32" s="234">
        <f t="shared" si="163"/>
        <v>0</v>
      </c>
      <c r="FJ32" s="234">
        <f t="shared" si="164"/>
        <v>0</v>
      </c>
      <c r="FK32" s="242">
        <f t="shared" si="165"/>
        <v>0</v>
      </c>
      <c r="FM32" s="234">
        <f t="shared" si="218"/>
        <v>20</v>
      </c>
      <c r="FN32" s="235" t="str">
        <f t="shared" si="166"/>
        <v/>
      </c>
      <c r="FO32" s="236" t="str">
        <f>IFERROR(+VLOOKUP(FN32,'Referencia Parámetros'!$A$2:$B$18,2),"")</f>
        <v/>
      </c>
      <c r="FP32" s="1"/>
      <c r="FQ32" s="1"/>
      <c r="FR32" s="136" t="str">
        <f t="shared" si="58"/>
        <v>Completar</v>
      </c>
      <c r="FS32" s="134"/>
      <c r="FT32" s="134"/>
      <c r="FU32" s="134"/>
      <c r="FV32" s="136" t="str">
        <f t="shared" si="59"/>
        <v>Completar</v>
      </c>
      <c r="FW32" s="137" t="str">
        <f t="shared" si="60"/>
        <v>Completar</v>
      </c>
      <c r="FX32" s="137" t="str">
        <f t="shared" si="61"/>
        <v>Completar</v>
      </c>
      <c r="FY32" s="135"/>
      <c r="FZ32" s="136" t="str">
        <f t="shared" si="62"/>
        <v>Completar</v>
      </c>
      <c r="GA32" s="237">
        <f t="shared" si="167"/>
        <v>0</v>
      </c>
      <c r="GB32" s="238">
        <f t="shared" si="168"/>
        <v>0</v>
      </c>
      <c r="GC32" s="239" t="str">
        <f>IFERROR(IF(GB32&gt;20*FO32,'Referencia Parámetros'!$D$20,IF(GB32&gt;10*FO32,'Referencia Parámetros'!$D$21,IF(GB32&gt;5*FO32,'Referencia Parámetros'!$D$22, IF(GB32&gt;1,'Referencia Parámetros'!$D$23,"NO APLICA")))),"")</f>
        <v/>
      </c>
      <c r="GD32" s="240" t="str">
        <f t="shared" si="169"/>
        <v/>
      </c>
      <c r="GE32" s="241">
        <f t="shared" si="170"/>
        <v>0</v>
      </c>
      <c r="GF32" s="234">
        <f t="shared" si="171"/>
        <v>0</v>
      </c>
      <c r="GG32" s="234">
        <f t="shared" si="172"/>
        <v>0</v>
      </c>
      <c r="GH32" s="234">
        <f t="shared" si="173"/>
        <v>0</v>
      </c>
      <c r="GI32" s="242">
        <f t="shared" si="174"/>
        <v>0</v>
      </c>
      <c r="GK32" s="234">
        <f t="shared" si="219"/>
        <v>20</v>
      </c>
      <c r="GL32" s="235" t="str">
        <f t="shared" si="175"/>
        <v/>
      </c>
      <c r="GM32" s="236" t="str">
        <f>IFERROR(+VLOOKUP(GL32,'Referencia Parámetros'!$A$2:$B$18,2),"")</f>
        <v/>
      </c>
      <c r="GN32" s="1"/>
      <c r="GO32" s="1"/>
      <c r="GP32" s="136" t="str">
        <f t="shared" si="67"/>
        <v>Completar</v>
      </c>
      <c r="GQ32" s="134"/>
      <c r="GR32" s="134"/>
      <c r="GS32" s="134"/>
      <c r="GT32" s="136" t="str">
        <f t="shared" si="68"/>
        <v>Completar</v>
      </c>
      <c r="GU32" s="137" t="str">
        <f t="shared" si="69"/>
        <v>Completar</v>
      </c>
      <c r="GV32" s="137" t="str">
        <f t="shared" si="70"/>
        <v>Completar</v>
      </c>
      <c r="GW32" s="135"/>
      <c r="GX32" s="136" t="str">
        <f t="shared" si="71"/>
        <v>Completar</v>
      </c>
      <c r="GY32" s="237">
        <f t="shared" si="176"/>
        <v>0</v>
      </c>
      <c r="GZ32" s="238">
        <f t="shared" si="177"/>
        <v>0</v>
      </c>
      <c r="HA32" s="239" t="str">
        <f>IFERROR(IF(GZ32&gt;20*GM32,'Referencia Parámetros'!$D$20,IF(GZ32&gt;10*GM32,'Referencia Parámetros'!$D$21,IF(GZ32&gt;5*GM32,'Referencia Parámetros'!$D$22, IF(GZ32&gt;1,'Referencia Parámetros'!$D$23,"NO APLICA")))),"")</f>
        <v/>
      </c>
      <c r="HB32" s="240" t="str">
        <f t="shared" si="178"/>
        <v/>
      </c>
      <c r="HC32" s="241">
        <f t="shared" si="179"/>
        <v>0</v>
      </c>
      <c r="HD32" s="234">
        <f t="shared" si="180"/>
        <v>0</v>
      </c>
      <c r="HE32" s="234">
        <f t="shared" si="181"/>
        <v>0</v>
      </c>
      <c r="HF32" s="234">
        <f t="shared" si="182"/>
        <v>0</v>
      </c>
      <c r="HG32" s="242">
        <f t="shared" si="183"/>
        <v>0</v>
      </c>
      <c r="HI32" s="234">
        <f t="shared" si="220"/>
        <v>20</v>
      </c>
      <c r="HJ32" s="235" t="str">
        <f t="shared" si="184"/>
        <v/>
      </c>
      <c r="HK32" s="236" t="str">
        <f>IFERROR(+VLOOKUP(HJ32,'Referencia Parámetros'!$A$2:$B$18,2),"")</f>
        <v/>
      </c>
      <c r="HL32" s="1"/>
      <c r="HM32" s="1"/>
      <c r="HN32" s="136" t="str">
        <f t="shared" si="76"/>
        <v>Completar</v>
      </c>
      <c r="HO32" s="134"/>
      <c r="HP32" s="134"/>
      <c r="HQ32" s="134"/>
      <c r="HR32" s="136" t="str">
        <f t="shared" si="77"/>
        <v>Completar</v>
      </c>
      <c r="HS32" s="137" t="str">
        <f t="shared" si="78"/>
        <v>Completar</v>
      </c>
      <c r="HT32" s="137" t="str">
        <f t="shared" si="79"/>
        <v>Completar</v>
      </c>
      <c r="HU32" s="135"/>
      <c r="HV32" s="136" t="str">
        <f t="shared" si="80"/>
        <v>Completar</v>
      </c>
      <c r="HW32" s="237">
        <f t="shared" si="185"/>
        <v>0</v>
      </c>
      <c r="HX32" s="238">
        <f t="shared" si="186"/>
        <v>0</v>
      </c>
      <c r="HY32" s="239" t="str">
        <f>IFERROR(IF(HX32&gt;20*HK32,'Referencia Parámetros'!$D$20,IF(HX32&gt;10*HK32,'Referencia Parámetros'!$D$21,IF(HX32&gt;5*HK32,'Referencia Parámetros'!$D$22, IF(HX32&gt;1,'Referencia Parámetros'!$D$23,"NO APLICA")))),"")</f>
        <v/>
      </c>
      <c r="HZ32" s="240">
        <f t="shared" si="187"/>
        <v>0</v>
      </c>
      <c r="IA32" s="241">
        <f t="shared" si="188"/>
        <v>0</v>
      </c>
      <c r="IB32" s="234">
        <f t="shared" si="189"/>
        <v>0</v>
      </c>
      <c r="IC32" s="234">
        <f t="shared" si="190"/>
        <v>0</v>
      </c>
      <c r="ID32" s="234">
        <f t="shared" si="191"/>
        <v>0</v>
      </c>
      <c r="IE32" s="242">
        <f t="shared" si="192"/>
        <v>0</v>
      </c>
      <c r="IG32" s="234">
        <f t="shared" si="221"/>
        <v>20</v>
      </c>
      <c r="IH32" s="235" t="str">
        <f t="shared" si="193"/>
        <v/>
      </c>
      <c r="II32" s="236" t="str">
        <f>IFERROR(+VLOOKUP(IH32,'Referencia Parámetros'!$A$2:$B$18,2),"")</f>
        <v/>
      </c>
      <c r="IJ32" s="1"/>
      <c r="IK32" s="1"/>
      <c r="IL32" s="136" t="str">
        <f t="shared" si="85"/>
        <v>Completar</v>
      </c>
      <c r="IM32" s="134"/>
      <c r="IN32" s="134"/>
      <c r="IO32" s="134"/>
      <c r="IP32" s="136" t="str">
        <f t="shared" si="86"/>
        <v>Completar</v>
      </c>
      <c r="IQ32" s="137" t="str">
        <f t="shared" si="87"/>
        <v>Completar</v>
      </c>
      <c r="IR32" s="137" t="str">
        <f t="shared" si="88"/>
        <v>Completar</v>
      </c>
      <c r="IS32" s="135"/>
      <c r="IT32" s="136" t="str">
        <f t="shared" si="89"/>
        <v>Completar</v>
      </c>
      <c r="IU32" s="237">
        <f t="shared" si="194"/>
        <v>0</v>
      </c>
      <c r="IV32" s="238">
        <f t="shared" si="195"/>
        <v>0</v>
      </c>
      <c r="IW32" s="239" t="str">
        <f>IFERROR(IF(IV32&gt;20*II32,'Referencia Parámetros'!$D$20,IF(IV32&gt;10*II32,'Referencia Parámetros'!$D$21,IF(IV32&gt;5*II32,'Referencia Parámetros'!$D$22, IF(IV32&gt;1,'Referencia Parámetros'!$D$23,"NO APLICA")))),"")</f>
        <v/>
      </c>
      <c r="IX32" s="240" t="str">
        <f t="shared" si="196"/>
        <v/>
      </c>
      <c r="IY32" s="241">
        <f t="shared" si="197"/>
        <v>0</v>
      </c>
      <c r="IZ32" s="234">
        <f t="shared" si="198"/>
        <v>0</v>
      </c>
      <c r="JA32" s="234">
        <f t="shared" si="199"/>
        <v>0</v>
      </c>
      <c r="JB32" s="234">
        <f t="shared" si="200"/>
        <v>0</v>
      </c>
      <c r="JC32" s="242">
        <f t="shared" si="201"/>
        <v>0</v>
      </c>
      <c r="JD32" s="198"/>
      <c r="JE32" s="234">
        <f t="shared" si="222"/>
        <v>20</v>
      </c>
      <c r="JF32" s="235" t="str">
        <f t="shared" si="202"/>
        <v/>
      </c>
      <c r="JG32" s="236" t="str">
        <f>IFERROR(+VLOOKUP(JF32,'Referencia Parámetros'!$A$2:$B$18,2),"")</f>
        <v/>
      </c>
      <c r="JH32" s="1"/>
      <c r="JI32" s="1"/>
      <c r="JJ32" s="136" t="str">
        <f t="shared" si="94"/>
        <v>Completar</v>
      </c>
      <c r="JK32" s="134"/>
      <c r="JL32" s="134"/>
      <c r="JM32" s="134"/>
      <c r="JN32" s="136" t="str">
        <f t="shared" si="95"/>
        <v>Completar</v>
      </c>
      <c r="JO32" s="137" t="str">
        <f t="shared" si="96"/>
        <v>Completar</v>
      </c>
      <c r="JP32" s="137" t="str">
        <f t="shared" si="97"/>
        <v>Completar</v>
      </c>
      <c r="JQ32" s="135"/>
      <c r="JR32" s="136" t="str">
        <f t="shared" si="98"/>
        <v>Completar</v>
      </c>
      <c r="JS32" s="237">
        <f t="shared" si="203"/>
        <v>0</v>
      </c>
      <c r="JT32" s="238">
        <f t="shared" si="204"/>
        <v>0</v>
      </c>
      <c r="JU32" s="239" t="str">
        <f>IFERROR(IF(JT32&gt;20*JG32,'Referencia Parámetros'!$D$20,IF(JT32&gt;10*JG32,'Referencia Parámetros'!$D$21,IF(JT32&gt;5*JG32,'Referencia Parámetros'!$D$22, IF(JT32&gt;1,'Referencia Parámetros'!$D$23,"NO APLICA")))),"")</f>
        <v/>
      </c>
      <c r="JV32" s="240" t="str">
        <f t="shared" si="205"/>
        <v/>
      </c>
      <c r="JW32" s="241">
        <f t="shared" si="206"/>
        <v>0</v>
      </c>
      <c r="JX32" s="234">
        <f t="shared" si="207"/>
        <v>0</v>
      </c>
      <c r="JY32" s="234">
        <f t="shared" si="208"/>
        <v>0</v>
      </c>
      <c r="JZ32" s="234">
        <f t="shared" si="209"/>
        <v>0</v>
      </c>
      <c r="KA32" s="242">
        <f t="shared" si="210"/>
        <v>0</v>
      </c>
    </row>
    <row r="33" spans="1:287" x14ac:dyDescent="0.25">
      <c r="A33" s="234">
        <f t="shared" si="211"/>
        <v>21</v>
      </c>
      <c r="B33" s="235" t="str">
        <f t="shared" si="103"/>
        <v/>
      </c>
      <c r="C33" s="236" t="str">
        <f>IFERROR(+VLOOKUP(B33,'Referencia Parámetros'!$A$2:$B$18,2),"")</f>
        <v/>
      </c>
      <c r="D33" s="1"/>
      <c r="E33" s="1"/>
      <c r="F33" s="136" t="str">
        <f>IFERROR(+VLOOKUP(D33,'Año 3'!JH$13:JJ$112,3,FALSE),"Completar")</f>
        <v>Completar</v>
      </c>
      <c r="G33" s="134"/>
      <c r="H33" s="134"/>
      <c r="I33" s="134"/>
      <c r="J33" s="136" t="str">
        <f>+IFERROR(VLOOKUP(D33,'Año 3'!JH$13:JR$112,7,0),"Completar")</f>
        <v>Completar</v>
      </c>
      <c r="K33" s="137" t="str">
        <f>IFERROR(VLOOKUP(D33,'Año 3'!JH$13:JR$112,8,FALSE),"Completar")</f>
        <v>Completar</v>
      </c>
      <c r="L33" s="137" t="str">
        <f>IFERROR(VLOOKUP(D33,'Año 3'!JH$13:JR$112,9,FALSE),"Completar")</f>
        <v>Completar</v>
      </c>
      <c r="M33" s="135"/>
      <c r="N33" s="136" t="str">
        <f>IFERROR(VLOOKUP(D33,'Año 3'!JH$13:JR$112,11,FALSE),"Completar")</f>
        <v>Completar</v>
      </c>
      <c r="O33" s="237">
        <f t="shared" si="104"/>
        <v>0</v>
      </c>
      <c r="P33" s="238">
        <f t="shared" si="105"/>
        <v>0</v>
      </c>
      <c r="Q33" s="239" t="str">
        <f>IFERROR(IF(P33&gt;20*C33,'Referencia Parámetros'!$D$20,IF(P33&gt;10*C33,'Referencia Parámetros'!$D$21,IF(P33&gt;5*C33,'Referencia Parámetros'!$D$22, IF(P33&gt;1,'Referencia Parámetros'!$D$23,"NO APLICA")))),"")</f>
        <v/>
      </c>
      <c r="R33" s="240" t="str">
        <f t="shared" si="106"/>
        <v/>
      </c>
      <c r="S33" s="241">
        <f t="shared" si="107"/>
        <v>0</v>
      </c>
      <c r="T33" s="234">
        <f t="shared" si="108"/>
        <v>0</v>
      </c>
      <c r="U33" s="234">
        <f t="shared" si="109"/>
        <v>0</v>
      </c>
      <c r="V33" s="234">
        <f t="shared" si="110"/>
        <v>0</v>
      </c>
      <c r="W33" s="242">
        <f t="shared" si="111"/>
        <v>0</v>
      </c>
      <c r="Y33" s="234">
        <f t="shared" si="212"/>
        <v>21</v>
      </c>
      <c r="Z33" s="235" t="str">
        <f t="shared" si="112"/>
        <v/>
      </c>
      <c r="AA33" s="236" t="str">
        <f>IFERROR(+VLOOKUP(Z33,'Referencia Parámetros'!$A$2:$B$18,2),"")</f>
        <v/>
      </c>
      <c r="AB33" s="1"/>
      <c r="AC33" s="1"/>
      <c r="AD33" s="136" t="str">
        <f t="shared" si="4"/>
        <v>Completar</v>
      </c>
      <c r="AE33" s="134"/>
      <c r="AF33" s="134"/>
      <c r="AG33" s="134"/>
      <c r="AH33" s="136" t="str">
        <f t="shared" si="5"/>
        <v>Completar</v>
      </c>
      <c r="AI33" s="137" t="str">
        <f t="shared" si="6"/>
        <v>Completar</v>
      </c>
      <c r="AJ33" s="137" t="str">
        <f t="shared" si="7"/>
        <v>Completar</v>
      </c>
      <c r="AK33" s="135"/>
      <c r="AL33" s="136" t="str">
        <f t="shared" si="8"/>
        <v>Completar</v>
      </c>
      <c r="AM33" s="237">
        <f t="shared" si="113"/>
        <v>0</v>
      </c>
      <c r="AN33" s="238">
        <f t="shared" si="114"/>
        <v>0</v>
      </c>
      <c r="AO33" s="239" t="str">
        <f>IFERROR(IF(AN33&gt;20*AA33,'Referencia Parámetros'!$D$20,IF(AN33&gt;10*AA33,'Referencia Parámetros'!$D$21,IF(AN33&gt;5*AA33,'Referencia Parámetros'!$D$22, IF(AN33&gt;1,'Referencia Parámetros'!$D$23,"NO APLICA")))),"")</f>
        <v/>
      </c>
      <c r="AP33" s="240" t="str">
        <f t="shared" si="115"/>
        <v/>
      </c>
      <c r="AQ33" s="241">
        <f t="shared" si="116"/>
        <v>0</v>
      </c>
      <c r="AR33" s="234">
        <f t="shared" si="117"/>
        <v>0</v>
      </c>
      <c r="AS33" s="234">
        <f t="shared" si="118"/>
        <v>0</v>
      </c>
      <c r="AT33" s="234">
        <f t="shared" si="119"/>
        <v>0</v>
      </c>
      <c r="AU33" s="242">
        <f t="shared" si="120"/>
        <v>0</v>
      </c>
      <c r="AW33" s="234">
        <f t="shared" si="213"/>
        <v>21</v>
      </c>
      <c r="AX33" s="235" t="str">
        <f t="shared" si="121"/>
        <v/>
      </c>
      <c r="AY33" s="236" t="str">
        <f>IFERROR(+VLOOKUP(AX33,'Referencia Parámetros'!$A$2:$B$18,2),"")</f>
        <v/>
      </c>
      <c r="AZ33" s="1"/>
      <c r="BA33" s="1"/>
      <c r="BB33" s="136" t="str">
        <f t="shared" si="13"/>
        <v>Completar</v>
      </c>
      <c r="BC33" s="134"/>
      <c r="BD33" s="134"/>
      <c r="BE33" s="134"/>
      <c r="BF33" s="136" t="str">
        <f t="shared" si="14"/>
        <v>Completar</v>
      </c>
      <c r="BG33" s="137" t="str">
        <f t="shared" si="15"/>
        <v>Completar</v>
      </c>
      <c r="BH33" s="137" t="str">
        <f t="shared" si="16"/>
        <v>Completar</v>
      </c>
      <c r="BI33" s="135"/>
      <c r="BJ33" s="136" t="str">
        <f t="shared" si="17"/>
        <v>Completar</v>
      </c>
      <c r="BK33" s="237">
        <f t="shared" si="122"/>
        <v>0</v>
      </c>
      <c r="BL33" s="238">
        <f t="shared" si="123"/>
        <v>0</v>
      </c>
      <c r="BM33" s="239" t="str">
        <f>IFERROR(IF(BL33&gt;20*AY33,'Referencia Parámetros'!$D$20,IF(BL33&gt;10*AY33,'Referencia Parámetros'!$D$21,IF(BL33&gt;5*AY33,'Referencia Parámetros'!$D$22, IF(BL33&gt;1,'Referencia Parámetros'!$D$23,"NO APLICA")))),"")</f>
        <v/>
      </c>
      <c r="BN33" s="240" t="str">
        <f t="shared" si="124"/>
        <v/>
      </c>
      <c r="BO33" s="241">
        <f t="shared" si="125"/>
        <v>0</v>
      </c>
      <c r="BP33" s="234">
        <f t="shared" si="126"/>
        <v>0</v>
      </c>
      <c r="BQ33" s="234">
        <f t="shared" si="127"/>
        <v>0</v>
      </c>
      <c r="BR33" s="234">
        <f t="shared" si="128"/>
        <v>0</v>
      </c>
      <c r="BS33" s="242">
        <f t="shared" si="129"/>
        <v>0</v>
      </c>
      <c r="BU33" s="234">
        <f t="shared" si="214"/>
        <v>21</v>
      </c>
      <c r="BV33" s="235" t="str">
        <f t="shared" si="130"/>
        <v/>
      </c>
      <c r="BW33" s="236" t="str">
        <f>IFERROR(+VLOOKUP(BV33,'Referencia Parámetros'!$A$2:$B$18,2),"")</f>
        <v/>
      </c>
      <c r="BX33" s="1"/>
      <c r="BY33" s="1"/>
      <c r="BZ33" s="136" t="str">
        <f t="shared" si="22"/>
        <v>Completar</v>
      </c>
      <c r="CA33" s="134"/>
      <c r="CB33" s="134"/>
      <c r="CC33" s="134"/>
      <c r="CD33" s="136" t="str">
        <f t="shared" si="23"/>
        <v>Completar</v>
      </c>
      <c r="CE33" s="137" t="str">
        <f t="shared" si="24"/>
        <v>Completar</v>
      </c>
      <c r="CF33" s="137" t="str">
        <f t="shared" si="25"/>
        <v>Completar</v>
      </c>
      <c r="CG33" s="135"/>
      <c r="CH33" s="136" t="str">
        <f t="shared" si="26"/>
        <v>Completar</v>
      </c>
      <c r="CI33" s="237">
        <f t="shared" si="131"/>
        <v>0</v>
      </c>
      <c r="CJ33" s="238">
        <f t="shared" si="132"/>
        <v>0</v>
      </c>
      <c r="CK33" s="239" t="str">
        <f>IFERROR(IF(CJ33&gt;20*BW33,'Referencia Parámetros'!$D$20,IF(CJ33&gt;10*BW33,'Referencia Parámetros'!$D$21,IF(CJ33&gt;5*BW33,'Referencia Parámetros'!$D$22, IF(CJ33&gt;1,'Referencia Parámetros'!$D$23,"NO APLICA")))),"")</f>
        <v/>
      </c>
      <c r="CL33" s="240" t="str">
        <f t="shared" si="133"/>
        <v/>
      </c>
      <c r="CM33" s="241">
        <f t="shared" si="134"/>
        <v>0</v>
      </c>
      <c r="CN33" s="234">
        <f t="shared" si="135"/>
        <v>0</v>
      </c>
      <c r="CO33" s="234">
        <f t="shared" si="136"/>
        <v>0</v>
      </c>
      <c r="CP33" s="234">
        <f t="shared" si="137"/>
        <v>0</v>
      </c>
      <c r="CQ33" s="242">
        <f t="shared" si="138"/>
        <v>0</v>
      </c>
      <c r="CS33" s="234">
        <f t="shared" si="215"/>
        <v>21</v>
      </c>
      <c r="CT33" s="235" t="str">
        <f t="shared" si="139"/>
        <v/>
      </c>
      <c r="CU33" s="236" t="str">
        <f>IFERROR(+VLOOKUP(CT33,'Referencia Parámetros'!$A$2:$B$18,2),"")</f>
        <v/>
      </c>
      <c r="CV33" s="1"/>
      <c r="CW33" s="1"/>
      <c r="CX33" s="136" t="str">
        <f t="shared" si="31"/>
        <v>Completar</v>
      </c>
      <c r="CY33" s="134"/>
      <c r="CZ33" s="134"/>
      <c r="DA33" s="134"/>
      <c r="DB33" s="136" t="str">
        <f t="shared" si="32"/>
        <v>Completar</v>
      </c>
      <c r="DC33" s="137" t="str">
        <f t="shared" si="33"/>
        <v>Completar</v>
      </c>
      <c r="DD33" s="137" t="str">
        <f t="shared" si="34"/>
        <v>Completar</v>
      </c>
      <c r="DE33" s="135"/>
      <c r="DF33" s="136" t="str">
        <f t="shared" si="35"/>
        <v>Completar</v>
      </c>
      <c r="DG33" s="237">
        <f t="shared" si="140"/>
        <v>0</v>
      </c>
      <c r="DH33" s="238">
        <f t="shared" si="141"/>
        <v>0</v>
      </c>
      <c r="DI33" s="239" t="str">
        <f>IFERROR(IF(DH33&gt;20*CU33,'Referencia Parámetros'!$D$20,IF(DH33&gt;10*CU33,'Referencia Parámetros'!$D$21,IF(DH33&gt;5*CU33,'Referencia Parámetros'!$D$22, IF(DH33&gt;1,'Referencia Parámetros'!$D$23,"NO APLICA")))),"")</f>
        <v/>
      </c>
      <c r="DJ33" s="240" t="str">
        <f t="shared" si="142"/>
        <v/>
      </c>
      <c r="DK33" s="241">
        <f t="shared" si="143"/>
        <v>0</v>
      </c>
      <c r="DL33" s="234">
        <f t="shared" si="144"/>
        <v>0</v>
      </c>
      <c r="DM33" s="234">
        <f t="shared" si="145"/>
        <v>0</v>
      </c>
      <c r="DN33" s="234">
        <f t="shared" si="146"/>
        <v>0</v>
      </c>
      <c r="DO33" s="242">
        <f t="shared" si="147"/>
        <v>0</v>
      </c>
      <c r="DQ33" s="234">
        <f t="shared" si="216"/>
        <v>21</v>
      </c>
      <c r="DR33" s="235" t="str">
        <f t="shared" si="148"/>
        <v/>
      </c>
      <c r="DS33" s="236" t="str">
        <f>IFERROR(+VLOOKUP(DR33,'Referencia Parámetros'!$A$2:$B$18,2),"")</f>
        <v/>
      </c>
      <c r="DT33" s="1"/>
      <c r="DU33" s="1"/>
      <c r="DV33" s="136" t="str">
        <f t="shared" si="40"/>
        <v>Completar</v>
      </c>
      <c r="DW33" s="134"/>
      <c r="DX33" s="134"/>
      <c r="DY33" s="134"/>
      <c r="DZ33" s="136" t="str">
        <f t="shared" si="41"/>
        <v>Completar</v>
      </c>
      <c r="EA33" s="137" t="str">
        <f t="shared" si="42"/>
        <v>Completar</v>
      </c>
      <c r="EB33" s="137" t="str">
        <f t="shared" si="43"/>
        <v>Completar</v>
      </c>
      <c r="EC33" s="135"/>
      <c r="ED33" s="136" t="str">
        <f t="shared" si="44"/>
        <v>Completar</v>
      </c>
      <c r="EE33" s="237">
        <f t="shared" si="149"/>
        <v>0</v>
      </c>
      <c r="EF33" s="238">
        <f t="shared" si="150"/>
        <v>0</v>
      </c>
      <c r="EG33" s="239" t="str">
        <f>IFERROR(IF(EF33&gt;20*DS33,'Referencia Parámetros'!$D$20,IF(EF33&gt;10*DS33,'Referencia Parámetros'!$D$21,IF(EF33&gt;5*DS33,'Referencia Parámetros'!$D$22, IF(EF33&gt;1,'Referencia Parámetros'!$D$23,"NO APLICA")))),"")</f>
        <v/>
      </c>
      <c r="EH33" s="240" t="str">
        <f t="shared" si="151"/>
        <v/>
      </c>
      <c r="EI33" s="241">
        <f t="shared" si="152"/>
        <v>0</v>
      </c>
      <c r="EJ33" s="234">
        <f t="shared" si="153"/>
        <v>0</v>
      </c>
      <c r="EK33" s="234">
        <f t="shared" si="154"/>
        <v>0</v>
      </c>
      <c r="EL33" s="234">
        <f t="shared" si="155"/>
        <v>0</v>
      </c>
      <c r="EM33" s="242">
        <f t="shared" si="156"/>
        <v>0</v>
      </c>
      <c r="EO33" s="234">
        <f t="shared" si="217"/>
        <v>21</v>
      </c>
      <c r="EP33" s="235" t="str">
        <f t="shared" si="157"/>
        <v/>
      </c>
      <c r="EQ33" s="236" t="str">
        <f>IFERROR(+VLOOKUP(EP33,'Referencia Parámetros'!$A$2:$B$18,2),"")</f>
        <v/>
      </c>
      <c r="ER33" s="1"/>
      <c r="ES33" s="1"/>
      <c r="ET33" s="136" t="str">
        <f t="shared" si="49"/>
        <v>Completar</v>
      </c>
      <c r="EU33" s="134"/>
      <c r="EV33" s="134"/>
      <c r="EW33" s="134"/>
      <c r="EX33" s="136" t="str">
        <f t="shared" si="50"/>
        <v>Completar</v>
      </c>
      <c r="EY33" s="137" t="str">
        <f t="shared" si="51"/>
        <v>Completar</v>
      </c>
      <c r="EZ33" s="137" t="str">
        <f t="shared" si="52"/>
        <v>Completar</v>
      </c>
      <c r="FA33" s="135"/>
      <c r="FB33" s="136" t="str">
        <f t="shared" si="53"/>
        <v>Completar</v>
      </c>
      <c r="FC33" s="237">
        <f t="shared" si="158"/>
        <v>0</v>
      </c>
      <c r="FD33" s="238">
        <f t="shared" si="159"/>
        <v>0</v>
      </c>
      <c r="FE33" s="239" t="str">
        <f>IFERROR(IF(FD33&gt;20*EQ33,'Referencia Parámetros'!$D$20,IF(FD33&gt;10*EQ33,'Referencia Parámetros'!$D$21,IF(FD33&gt;5*EQ33,'Referencia Parámetros'!$D$22, IF(FD33&gt;1,'Referencia Parámetros'!$D$23,"NO APLICA")))),"")</f>
        <v/>
      </c>
      <c r="FF33" s="240" t="str">
        <f t="shared" si="160"/>
        <v/>
      </c>
      <c r="FG33" s="241">
        <f t="shared" si="161"/>
        <v>0</v>
      </c>
      <c r="FH33" s="234">
        <f t="shared" si="162"/>
        <v>0</v>
      </c>
      <c r="FI33" s="234">
        <f t="shared" si="163"/>
        <v>0</v>
      </c>
      <c r="FJ33" s="234">
        <f t="shared" si="164"/>
        <v>0</v>
      </c>
      <c r="FK33" s="242">
        <f t="shared" si="165"/>
        <v>0</v>
      </c>
      <c r="FM33" s="234">
        <f t="shared" si="218"/>
        <v>21</v>
      </c>
      <c r="FN33" s="235" t="str">
        <f t="shared" si="166"/>
        <v/>
      </c>
      <c r="FO33" s="236" t="str">
        <f>IFERROR(+VLOOKUP(FN33,'Referencia Parámetros'!$A$2:$B$18,2),"")</f>
        <v/>
      </c>
      <c r="FP33" s="1"/>
      <c r="FQ33" s="1"/>
      <c r="FR33" s="136" t="str">
        <f t="shared" si="58"/>
        <v>Completar</v>
      </c>
      <c r="FS33" s="134"/>
      <c r="FT33" s="134"/>
      <c r="FU33" s="134"/>
      <c r="FV33" s="136" t="str">
        <f t="shared" si="59"/>
        <v>Completar</v>
      </c>
      <c r="FW33" s="137" t="str">
        <f t="shared" si="60"/>
        <v>Completar</v>
      </c>
      <c r="FX33" s="137" t="str">
        <f t="shared" si="61"/>
        <v>Completar</v>
      </c>
      <c r="FY33" s="135"/>
      <c r="FZ33" s="136" t="str">
        <f t="shared" si="62"/>
        <v>Completar</v>
      </c>
      <c r="GA33" s="237">
        <f t="shared" si="167"/>
        <v>0</v>
      </c>
      <c r="GB33" s="238">
        <f t="shared" si="168"/>
        <v>0</v>
      </c>
      <c r="GC33" s="239" t="str">
        <f>IFERROR(IF(GB33&gt;20*FO33,'Referencia Parámetros'!$D$20,IF(GB33&gt;10*FO33,'Referencia Parámetros'!$D$21,IF(GB33&gt;5*FO33,'Referencia Parámetros'!$D$22, IF(GB33&gt;1,'Referencia Parámetros'!$D$23,"NO APLICA")))),"")</f>
        <v/>
      </c>
      <c r="GD33" s="240" t="str">
        <f t="shared" si="169"/>
        <v/>
      </c>
      <c r="GE33" s="241">
        <f t="shared" si="170"/>
        <v>0</v>
      </c>
      <c r="GF33" s="234">
        <f t="shared" si="171"/>
        <v>0</v>
      </c>
      <c r="GG33" s="234">
        <f t="shared" si="172"/>
        <v>0</v>
      </c>
      <c r="GH33" s="234">
        <f t="shared" si="173"/>
        <v>0</v>
      </c>
      <c r="GI33" s="242">
        <f t="shared" si="174"/>
        <v>0</v>
      </c>
      <c r="GK33" s="234">
        <f t="shared" si="219"/>
        <v>21</v>
      </c>
      <c r="GL33" s="235" t="str">
        <f t="shared" si="175"/>
        <v/>
      </c>
      <c r="GM33" s="236" t="str">
        <f>IFERROR(+VLOOKUP(GL33,'Referencia Parámetros'!$A$2:$B$18,2),"")</f>
        <v/>
      </c>
      <c r="GN33" s="1"/>
      <c r="GO33" s="1"/>
      <c r="GP33" s="136" t="str">
        <f t="shared" si="67"/>
        <v>Completar</v>
      </c>
      <c r="GQ33" s="134"/>
      <c r="GR33" s="134"/>
      <c r="GS33" s="134"/>
      <c r="GT33" s="136" t="str">
        <f t="shared" si="68"/>
        <v>Completar</v>
      </c>
      <c r="GU33" s="137" t="str">
        <f t="shared" si="69"/>
        <v>Completar</v>
      </c>
      <c r="GV33" s="137" t="str">
        <f t="shared" si="70"/>
        <v>Completar</v>
      </c>
      <c r="GW33" s="135"/>
      <c r="GX33" s="136" t="str">
        <f t="shared" si="71"/>
        <v>Completar</v>
      </c>
      <c r="GY33" s="237">
        <f t="shared" si="176"/>
        <v>0</v>
      </c>
      <c r="GZ33" s="238">
        <f t="shared" si="177"/>
        <v>0</v>
      </c>
      <c r="HA33" s="239" t="str">
        <f>IFERROR(IF(GZ33&gt;20*GM33,'Referencia Parámetros'!$D$20,IF(GZ33&gt;10*GM33,'Referencia Parámetros'!$D$21,IF(GZ33&gt;5*GM33,'Referencia Parámetros'!$D$22, IF(GZ33&gt;1,'Referencia Parámetros'!$D$23,"NO APLICA")))),"")</f>
        <v/>
      </c>
      <c r="HB33" s="240" t="str">
        <f t="shared" si="178"/>
        <v/>
      </c>
      <c r="HC33" s="241">
        <f t="shared" si="179"/>
        <v>0</v>
      </c>
      <c r="HD33" s="234">
        <f t="shared" si="180"/>
        <v>0</v>
      </c>
      <c r="HE33" s="234">
        <f t="shared" si="181"/>
        <v>0</v>
      </c>
      <c r="HF33" s="234">
        <f t="shared" si="182"/>
        <v>0</v>
      </c>
      <c r="HG33" s="242">
        <f t="shared" si="183"/>
        <v>0</v>
      </c>
      <c r="HI33" s="234">
        <f t="shared" si="220"/>
        <v>21</v>
      </c>
      <c r="HJ33" s="235" t="str">
        <f t="shared" si="184"/>
        <v/>
      </c>
      <c r="HK33" s="236" t="str">
        <f>IFERROR(+VLOOKUP(HJ33,'Referencia Parámetros'!$A$2:$B$18,2),"")</f>
        <v/>
      </c>
      <c r="HL33" s="1"/>
      <c r="HM33" s="1"/>
      <c r="HN33" s="136" t="str">
        <f t="shared" si="76"/>
        <v>Completar</v>
      </c>
      <c r="HO33" s="134"/>
      <c r="HP33" s="134"/>
      <c r="HQ33" s="134"/>
      <c r="HR33" s="136" t="str">
        <f t="shared" si="77"/>
        <v>Completar</v>
      </c>
      <c r="HS33" s="137" t="str">
        <f t="shared" si="78"/>
        <v>Completar</v>
      </c>
      <c r="HT33" s="137" t="str">
        <f t="shared" si="79"/>
        <v>Completar</v>
      </c>
      <c r="HU33" s="135"/>
      <c r="HV33" s="136" t="str">
        <f t="shared" si="80"/>
        <v>Completar</v>
      </c>
      <c r="HW33" s="237">
        <f t="shared" si="185"/>
        <v>0</v>
      </c>
      <c r="HX33" s="238">
        <f t="shared" si="186"/>
        <v>0</v>
      </c>
      <c r="HY33" s="239" t="str">
        <f>IFERROR(IF(HX33&gt;20*HK33,'Referencia Parámetros'!$D$20,IF(HX33&gt;10*HK33,'Referencia Parámetros'!$D$21,IF(HX33&gt;5*HK33,'Referencia Parámetros'!$D$22, IF(HX33&gt;1,'Referencia Parámetros'!$D$23,"NO APLICA")))),"")</f>
        <v/>
      </c>
      <c r="HZ33" s="240">
        <f t="shared" si="187"/>
        <v>0</v>
      </c>
      <c r="IA33" s="241">
        <f t="shared" si="188"/>
        <v>0</v>
      </c>
      <c r="IB33" s="234">
        <f t="shared" si="189"/>
        <v>0</v>
      </c>
      <c r="IC33" s="234">
        <f t="shared" si="190"/>
        <v>0</v>
      </c>
      <c r="ID33" s="234">
        <f t="shared" si="191"/>
        <v>0</v>
      </c>
      <c r="IE33" s="242">
        <f t="shared" si="192"/>
        <v>0</v>
      </c>
      <c r="IG33" s="234">
        <f t="shared" si="221"/>
        <v>21</v>
      </c>
      <c r="IH33" s="235" t="str">
        <f t="shared" si="193"/>
        <v/>
      </c>
      <c r="II33" s="236" t="str">
        <f>IFERROR(+VLOOKUP(IH33,'Referencia Parámetros'!$A$2:$B$18,2),"")</f>
        <v/>
      </c>
      <c r="IJ33" s="1"/>
      <c r="IK33" s="1"/>
      <c r="IL33" s="136" t="str">
        <f t="shared" si="85"/>
        <v>Completar</v>
      </c>
      <c r="IM33" s="134"/>
      <c r="IN33" s="134"/>
      <c r="IO33" s="134"/>
      <c r="IP33" s="136" t="str">
        <f t="shared" si="86"/>
        <v>Completar</v>
      </c>
      <c r="IQ33" s="137" t="str">
        <f t="shared" si="87"/>
        <v>Completar</v>
      </c>
      <c r="IR33" s="137" t="str">
        <f t="shared" si="88"/>
        <v>Completar</v>
      </c>
      <c r="IS33" s="135"/>
      <c r="IT33" s="136" t="str">
        <f t="shared" si="89"/>
        <v>Completar</v>
      </c>
      <c r="IU33" s="237">
        <f t="shared" si="194"/>
        <v>0</v>
      </c>
      <c r="IV33" s="238">
        <f t="shared" si="195"/>
        <v>0</v>
      </c>
      <c r="IW33" s="239" t="str">
        <f>IFERROR(IF(IV33&gt;20*II33,'Referencia Parámetros'!$D$20,IF(IV33&gt;10*II33,'Referencia Parámetros'!$D$21,IF(IV33&gt;5*II33,'Referencia Parámetros'!$D$22, IF(IV33&gt;1,'Referencia Parámetros'!$D$23,"NO APLICA")))),"")</f>
        <v/>
      </c>
      <c r="IX33" s="240" t="str">
        <f t="shared" si="196"/>
        <v/>
      </c>
      <c r="IY33" s="241">
        <f t="shared" si="197"/>
        <v>0</v>
      </c>
      <c r="IZ33" s="234">
        <f t="shared" si="198"/>
        <v>0</v>
      </c>
      <c r="JA33" s="234">
        <f t="shared" si="199"/>
        <v>0</v>
      </c>
      <c r="JB33" s="234">
        <f t="shared" si="200"/>
        <v>0</v>
      </c>
      <c r="JC33" s="242">
        <f t="shared" si="201"/>
        <v>0</v>
      </c>
      <c r="JD33" s="198"/>
      <c r="JE33" s="234">
        <f t="shared" si="222"/>
        <v>21</v>
      </c>
      <c r="JF33" s="235" t="str">
        <f t="shared" si="202"/>
        <v/>
      </c>
      <c r="JG33" s="236" t="str">
        <f>IFERROR(+VLOOKUP(JF33,'Referencia Parámetros'!$A$2:$B$18,2),"")</f>
        <v/>
      </c>
      <c r="JH33" s="1"/>
      <c r="JI33" s="1"/>
      <c r="JJ33" s="136" t="str">
        <f t="shared" si="94"/>
        <v>Completar</v>
      </c>
      <c r="JK33" s="134"/>
      <c r="JL33" s="134"/>
      <c r="JM33" s="134"/>
      <c r="JN33" s="136" t="str">
        <f t="shared" si="95"/>
        <v>Completar</v>
      </c>
      <c r="JO33" s="137" t="str">
        <f t="shared" si="96"/>
        <v>Completar</v>
      </c>
      <c r="JP33" s="137" t="str">
        <f t="shared" si="97"/>
        <v>Completar</v>
      </c>
      <c r="JQ33" s="135"/>
      <c r="JR33" s="136" t="str">
        <f t="shared" si="98"/>
        <v>Completar</v>
      </c>
      <c r="JS33" s="237">
        <f t="shared" si="203"/>
        <v>0</v>
      </c>
      <c r="JT33" s="238">
        <f t="shared" si="204"/>
        <v>0</v>
      </c>
      <c r="JU33" s="239" t="str">
        <f>IFERROR(IF(JT33&gt;20*JG33,'Referencia Parámetros'!$D$20,IF(JT33&gt;10*JG33,'Referencia Parámetros'!$D$21,IF(JT33&gt;5*JG33,'Referencia Parámetros'!$D$22, IF(JT33&gt;1,'Referencia Parámetros'!$D$23,"NO APLICA")))),"")</f>
        <v/>
      </c>
      <c r="JV33" s="240" t="str">
        <f t="shared" si="205"/>
        <v/>
      </c>
      <c r="JW33" s="241">
        <f t="shared" si="206"/>
        <v>0</v>
      </c>
      <c r="JX33" s="234">
        <f t="shared" si="207"/>
        <v>0</v>
      </c>
      <c r="JY33" s="234">
        <f t="shared" si="208"/>
        <v>0</v>
      </c>
      <c r="JZ33" s="234">
        <f t="shared" si="209"/>
        <v>0</v>
      </c>
      <c r="KA33" s="242">
        <f t="shared" si="210"/>
        <v>0</v>
      </c>
    </row>
    <row r="34" spans="1:287" x14ac:dyDescent="0.25">
      <c r="A34" s="234">
        <f t="shared" si="211"/>
        <v>22</v>
      </c>
      <c r="B34" s="235" t="str">
        <f t="shared" si="103"/>
        <v/>
      </c>
      <c r="C34" s="236" t="str">
        <f>IFERROR(+VLOOKUP(B34,'Referencia Parámetros'!$A$2:$B$18,2),"")</f>
        <v/>
      </c>
      <c r="D34" s="1"/>
      <c r="E34" s="1"/>
      <c r="F34" s="136" t="str">
        <f>IFERROR(+VLOOKUP(D34,'Año 3'!JH$13:JJ$112,3,FALSE),"Completar")</f>
        <v>Completar</v>
      </c>
      <c r="G34" s="134"/>
      <c r="H34" s="134"/>
      <c r="I34" s="134"/>
      <c r="J34" s="136" t="str">
        <f>+IFERROR(VLOOKUP(D34,'Año 3'!JH$13:JR$112,7,0),"Completar")</f>
        <v>Completar</v>
      </c>
      <c r="K34" s="137" t="str">
        <f>IFERROR(VLOOKUP(D34,'Año 3'!JH$13:JR$112,8,FALSE),"Completar")</f>
        <v>Completar</v>
      </c>
      <c r="L34" s="137" t="str">
        <f>IFERROR(VLOOKUP(D34,'Año 3'!JH$13:JR$112,9,FALSE),"Completar")</f>
        <v>Completar</v>
      </c>
      <c r="M34" s="135"/>
      <c r="N34" s="136" t="str">
        <f>IFERROR(VLOOKUP(D34,'Año 3'!JH$13:JR$112,11,FALSE),"Completar")</f>
        <v>Completar</v>
      </c>
      <c r="O34" s="237">
        <f t="shared" si="104"/>
        <v>0</v>
      </c>
      <c r="P34" s="238">
        <f t="shared" si="105"/>
        <v>0</v>
      </c>
      <c r="Q34" s="239" t="str">
        <f>IFERROR(IF(P34&gt;20*C34,'Referencia Parámetros'!$D$20,IF(P34&gt;10*C34,'Referencia Parámetros'!$D$21,IF(P34&gt;5*C34,'Referencia Parámetros'!$D$22, IF(P34&gt;1,'Referencia Parámetros'!$D$23,"NO APLICA")))),"")</f>
        <v/>
      </c>
      <c r="R34" s="240" t="str">
        <f t="shared" si="106"/>
        <v/>
      </c>
      <c r="S34" s="241">
        <f t="shared" si="107"/>
        <v>0</v>
      </c>
      <c r="T34" s="234">
        <f t="shared" si="108"/>
        <v>0</v>
      </c>
      <c r="U34" s="234">
        <f t="shared" si="109"/>
        <v>0</v>
      </c>
      <c r="V34" s="234">
        <f t="shared" si="110"/>
        <v>0</v>
      </c>
      <c r="W34" s="242">
        <f t="shared" si="111"/>
        <v>0</v>
      </c>
      <c r="Y34" s="234">
        <f t="shared" si="212"/>
        <v>22</v>
      </c>
      <c r="Z34" s="235" t="str">
        <f t="shared" si="112"/>
        <v/>
      </c>
      <c r="AA34" s="236" t="str">
        <f>IFERROR(+VLOOKUP(Z34,'Referencia Parámetros'!$A$2:$B$18,2),"")</f>
        <v/>
      </c>
      <c r="AB34" s="1"/>
      <c r="AC34" s="1"/>
      <c r="AD34" s="136" t="str">
        <f t="shared" si="4"/>
        <v>Completar</v>
      </c>
      <c r="AE34" s="134"/>
      <c r="AF34" s="134"/>
      <c r="AG34" s="134"/>
      <c r="AH34" s="136" t="str">
        <f t="shared" si="5"/>
        <v>Completar</v>
      </c>
      <c r="AI34" s="137" t="str">
        <f t="shared" si="6"/>
        <v>Completar</v>
      </c>
      <c r="AJ34" s="137" t="str">
        <f t="shared" si="7"/>
        <v>Completar</v>
      </c>
      <c r="AK34" s="135"/>
      <c r="AL34" s="136" t="str">
        <f t="shared" si="8"/>
        <v>Completar</v>
      </c>
      <c r="AM34" s="237">
        <f t="shared" si="113"/>
        <v>0</v>
      </c>
      <c r="AN34" s="238">
        <f t="shared" si="114"/>
        <v>0</v>
      </c>
      <c r="AO34" s="239" t="str">
        <f>IFERROR(IF(AN34&gt;20*AA34,'Referencia Parámetros'!$D$20,IF(AN34&gt;10*AA34,'Referencia Parámetros'!$D$21,IF(AN34&gt;5*AA34,'Referencia Parámetros'!$D$22, IF(AN34&gt;1,'Referencia Parámetros'!$D$23,"NO APLICA")))),"")</f>
        <v/>
      </c>
      <c r="AP34" s="240" t="str">
        <f t="shared" si="115"/>
        <v/>
      </c>
      <c r="AQ34" s="241">
        <f t="shared" si="116"/>
        <v>0</v>
      </c>
      <c r="AR34" s="234">
        <f t="shared" si="117"/>
        <v>0</v>
      </c>
      <c r="AS34" s="234">
        <f t="shared" si="118"/>
        <v>0</v>
      </c>
      <c r="AT34" s="234">
        <f t="shared" si="119"/>
        <v>0</v>
      </c>
      <c r="AU34" s="242">
        <f t="shared" si="120"/>
        <v>0</v>
      </c>
      <c r="AW34" s="234">
        <f t="shared" si="213"/>
        <v>22</v>
      </c>
      <c r="AX34" s="235" t="str">
        <f t="shared" si="121"/>
        <v/>
      </c>
      <c r="AY34" s="236" t="str">
        <f>IFERROR(+VLOOKUP(AX34,'Referencia Parámetros'!$A$2:$B$18,2),"")</f>
        <v/>
      </c>
      <c r="AZ34" s="1"/>
      <c r="BA34" s="1"/>
      <c r="BB34" s="136" t="str">
        <f t="shared" si="13"/>
        <v>Completar</v>
      </c>
      <c r="BC34" s="134"/>
      <c r="BD34" s="134"/>
      <c r="BE34" s="134"/>
      <c r="BF34" s="136" t="str">
        <f t="shared" si="14"/>
        <v>Completar</v>
      </c>
      <c r="BG34" s="137" t="str">
        <f t="shared" si="15"/>
        <v>Completar</v>
      </c>
      <c r="BH34" s="137" t="str">
        <f t="shared" si="16"/>
        <v>Completar</v>
      </c>
      <c r="BI34" s="135"/>
      <c r="BJ34" s="136" t="str">
        <f t="shared" si="17"/>
        <v>Completar</v>
      </c>
      <c r="BK34" s="237">
        <f t="shared" si="122"/>
        <v>0</v>
      </c>
      <c r="BL34" s="238">
        <f t="shared" si="123"/>
        <v>0</v>
      </c>
      <c r="BM34" s="239" t="str">
        <f>IFERROR(IF(BL34&gt;20*AY34,'Referencia Parámetros'!$D$20,IF(BL34&gt;10*AY34,'Referencia Parámetros'!$D$21,IF(BL34&gt;5*AY34,'Referencia Parámetros'!$D$22, IF(BL34&gt;1,'Referencia Parámetros'!$D$23,"NO APLICA")))),"")</f>
        <v/>
      </c>
      <c r="BN34" s="240" t="str">
        <f t="shared" si="124"/>
        <v/>
      </c>
      <c r="BO34" s="241">
        <f t="shared" si="125"/>
        <v>0</v>
      </c>
      <c r="BP34" s="234">
        <f t="shared" si="126"/>
        <v>0</v>
      </c>
      <c r="BQ34" s="234">
        <f t="shared" si="127"/>
        <v>0</v>
      </c>
      <c r="BR34" s="234">
        <f t="shared" si="128"/>
        <v>0</v>
      </c>
      <c r="BS34" s="242">
        <f t="shared" si="129"/>
        <v>0</v>
      </c>
      <c r="BU34" s="234">
        <f t="shared" si="214"/>
        <v>22</v>
      </c>
      <c r="BV34" s="235" t="str">
        <f t="shared" si="130"/>
        <v/>
      </c>
      <c r="BW34" s="236" t="str">
        <f>IFERROR(+VLOOKUP(BV34,'Referencia Parámetros'!$A$2:$B$18,2),"")</f>
        <v/>
      </c>
      <c r="BX34" s="1"/>
      <c r="BY34" s="1"/>
      <c r="BZ34" s="136" t="str">
        <f t="shared" si="22"/>
        <v>Completar</v>
      </c>
      <c r="CA34" s="134"/>
      <c r="CB34" s="134"/>
      <c r="CC34" s="134"/>
      <c r="CD34" s="136" t="str">
        <f t="shared" si="23"/>
        <v>Completar</v>
      </c>
      <c r="CE34" s="137" t="str">
        <f t="shared" si="24"/>
        <v>Completar</v>
      </c>
      <c r="CF34" s="137" t="str">
        <f t="shared" si="25"/>
        <v>Completar</v>
      </c>
      <c r="CG34" s="135"/>
      <c r="CH34" s="136" t="str">
        <f t="shared" si="26"/>
        <v>Completar</v>
      </c>
      <c r="CI34" s="237">
        <f t="shared" si="131"/>
        <v>0</v>
      </c>
      <c r="CJ34" s="238">
        <f t="shared" si="132"/>
        <v>0</v>
      </c>
      <c r="CK34" s="239" t="str">
        <f>IFERROR(IF(CJ34&gt;20*BW34,'Referencia Parámetros'!$D$20,IF(CJ34&gt;10*BW34,'Referencia Parámetros'!$D$21,IF(CJ34&gt;5*BW34,'Referencia Parámetros'!$D$22, IF(CJ34&gt;1,'Referencia Parámetros'!$D$23,"NO APLICA")))),"")</f>
        <v/>
      </c>
      <c r="CL34" s="240" t="str">
        <f t="shared" si="133"/>
        <v/>
      </c>
      <c r="CM34" s="241">
        <f t="shared" si="134"/>
        <v>0</v>
      </c>
      <c r="CN34" s="234">
        <f t="shared" si="135"/>
        <v>0</v>
      </c>
      <c r="CO34" s="234">
        <f t="shared" si="136"/>
        <v>0</v>
      </c>
      <c r="CP34" s="234">
        <f t="shared" si="137"/>
        <v>0</v>
      </c>
      <c r="CQ34" s="242">
        <f t="shared" si="138"/>
        <v>0</v>
      </c>
      <c r="CS34" s="234">
        <f t="shared" si="215"/>
        <v>22</v>
      </c>
      <c r="CT34" s="235" t="str">
        <f t="shared" si="139"/>
        <v/>
      </c>
      <c r="CU34" s="236" t="str">
        <f>IFERROR(+VLOOKUP(CT34,'Referencia Parámetros'!$A$2:$B$18,2),"")</f>
        <v/>
      </c>
      <c r="CV34" s="1"/>
      <c r="CW34" s="1"/>
      <c r="CX34" s="136" t="str">
        <f t="shared" si="31"/>
        <v>Completar</v>
      </c>
      <c r="CY34" s="134"/>
      <c r="CZ34" s="134"/>
      <c r="DA34" s="134"/>
      <c r="DB34" s="136" t="str">
        <f t="shared" si="32"/>
        <v>Completar</v>
      </c>
      <c r="DC34" s="137" t="str">
        <f t="shared" si="33"/>
        <v>Completar</v>
      </c>
      <c r="DD34" s="137" t="str">
        <f t="shared" si="34"/>
        <v>Completar</v>
      </c>
      <c r="DE34" s="135"/>
      <c r="DF34" s="136" t="str">
        <f t="shared" si="35"/>
        <v>Completar</v>
      </c>
      <c r="DG34" s="237">
        <f t="shared" si="140"/>
        <v>0</v>
      </c>
      <c r="DH34" s="238">
        <f t="shared" si="141"/>
        <v>0</v>
      </c>
      <c r="DI34" s="239" t="str">
        <f>IFERROR(IF(DH34&gt;20*CU34,'Referencia Parámetros'!$D$20,IF(DH34&gt;10*CU34,'Referencia Parámetros'!$D$21,IF(DH34&gt;5*CU34,'Referencia Parámetros'!$D$22, IF(DH34&gt;1,'Referencia Parámetros'!$D$23,"NO APLICA")))),"")</f>
        <v/>
      </c>
      <c r="DJ34" s="240" t="str">
        <f t="shared" si="142"/>
        <v/>
      </c>
      <c r="DK34" s="241">
        <f t="shared" si="143"/>
        <v>0</v>
      </c>
      <c r="DL34" s="234">
        <f t="shared" si="144"/>
        <v>0</v>
      </c>
      <c r="DM34" s="234">
        <f t="shared" si="145"/>
        <v>0</v>
      </c>
      <c r="DN34" s="234">
        <f t="shared" si="146"/>
        <v>0</v>
      </c>
      <c r="DO34" s="242">
        <f t="shared" si="147"/>
        <v>0</v>
      </c>
      <c r="DQ34" s="234">
        <f t="shared" si="216"/>
        <v>22</v>
      </c>
      <c r="DR34" s="235" t="str">
        <f t="shared" si="148"/>
        <v/>
      </c>
      <c r="DS34" s="236" t="str">
        <f>IFERROR(+VLOOKUP(DR34,'Referencia Parámetros'!$A$2:$B$18,2),"")</f>
        <v/>
      </c>
      <c r="DT34" s="1"/>
      <c r="DU34" s="1"/>
      <c r="DV34" s="136" t="str">
        <f t="shared" si="40"/>
        <v>Completar</v>
      </c>
      <c r="DW34" s="134"/>
      <c r="DX34" s="134"/>
      <c r="DY34" s="134"/>
      <c r="DZ34" s="136" t="str">
        <f t="shared" si="41"/>
        <v>Completar</v>
      </c>
      <c r="EA34" s="137" t="str">
        <f t="shared" si="42"/>
        <v>Completar</v>
      </c>
      <c r="EB34" s="137" t="str">
        <f t="shared" si="43"/>
        <v>Completar</v>
      </c>
      <c r="EC34" s="135"/>
      <c r="ED34" s="136" t="str">
        <f t="shared" si="44"/>
        <v>Completar</v>
      </c>
      <c r="EE34" s="237">
        <f t="shared" si="149"/>
        <v>0</v>
      </c>
      <c r="EF34" s="238">
        <f t="shared" si="150"/>
        <v>0</v>
      </c>
      <c r="EG34" s="239" t="str">
        <f>IFERROR(IF(EF34&gt;20*DS34,'Referencia Parámetros'!$D$20,IF(EF34&gt;10*DS34,'Referencia Parámetros'!$D$21,IF(EF34&gt;5*DS34,'Referencia Parámetros'!$D$22, IF(EF34&gt;1,'Referencia Parámetros'!$D$23,"NO APLICA")))),"")</f>
        <v/>
      </c>
      <c r="EH34" s="240" t="str">
        <f t="shared" si="151"/>
        <v/>
      </c>
      <c r="EI34" s="241">
        <f t="shared" si="152"/>
        <v>0</v>
      </c>
      <c r="EJ34" s="234">
        <f t="shared" si="153"/>
        <v>0</v>
      </c>
      <c r="EK34" s="234">
        <f t="shared" si="154"/>
        <v>0</v>
      </c>
      <c r="EL34" s="234">
        <f t="shared" si="155"/>
        <v>0</v>
      </c>
      <c r="EM34" s="242">
        <f t="shared" si="156"/>
        <v>0</v>
      </c>
      <c r="EO34" s="234">
        <f t="shared" si="217"/>
        <v>22</v>
      </c>
      <c r="EP34" s="235" t="str">
        <f t="shared" si="157"/>
        <v/>
      </c>
      <c r="EQ34" s="236" t="str">
        <f>IFERROR(+VLOOKUP(EP34,'Referencia Parámetros'!$A$2:$B$18,2),"")</f>
        <v/>
      </c>
      <c r="ER34" s="1"/>
      <c r="ES34" s="1"/>
      <c r="ET34" s="136" t="str">
        <f t="shared" si="49"/>
        <v>Completar</v>
      </c>
      <c r="EU34" s="134"/>
      <c r="EV34" s="134"/>
      <c r="EW34" s="134"/>
      <c r="EX34" s="136" t="str">
        <f t="shared" si="50"/>
        <v>Completar</v>
      </c>
      <c r="EY34" s="137" t="str">
        <f t="shared" si="51"/>
        <v>Completar</v>
      </c>
      <c r="EZ34" s="137" t="str">
        <f t="shared" si="52"/>
        <v>Completar</v>
      </c>
      <c r="FA34" s="135"/>
      <c r="FB34" s="136" t="str">
        <f t="shared" si="53"/>
        <v>Completar</v>
      </c>
      <c r="FC34" s="237">
        <f t="shared" si="158"/>
        <v>0</v>
      </c>
      <c r="FD34" s="238">
        <f t="shared" si="159"/>
        <v>0</v>
      </c>
      <c r="FE34" s="239" t="str">
        <f>IFERROR(IF(FD34&gt;20*EQ34,'Referencia Parámetros'!$D$20,IF(FD34&gt;10*EQ34,'Referencia Parámetros'!$D$21,IF(FD34&gt;5*EQ34,'Referencia Parámetros'!$D$22, IF(FD34&gt;1,'Referencia Parámetros'!$D$23,"NO APLICA")))),"")</f>
        <v/>
      </c>
      <c r="FF34" s="240" t="str">
        <f t="shared" si="160"/>
        <v/>
      </c>
      <c r="FG34" s="241">
        <f t="shared" si="161"/>
        <v>0</v>
      </c>
      <c r="FH34" s="234">
        <f t="shared" si="162"/>
        <v>0</v>
      </c>
      <c r="FI34" s="234">
        <f t="shared" si="163"/>
        <v>0</v>
      </c>
      <c r="FJ34" s="234">
        <f t="shared" si="164"/>
        <v>0</v>
      </c>
      <c r="FK34" s="242">
        <f t="shared" si="165"/>
        <v>0</v>
      </c>
      <c r="FM34" s="234">
        <f t="shared" si="218"/>
        <v>22</v>
      </c>
      <c r="FN34" s="235" t="str">
        <f t="shared" si="166"/>
        <v/>
      </c>
      <c r="FO34" s="236" t="str">
        <f>IFERROR(+VLOOKUP(FN34,'Referencia Parámetros'!$A$2:$B$18,2),"")</f>
        <v/>
      </c>
      <c r="FP34" s="1"/>
      <c r="FQ34" s="1"/>
      <c r="FR34" s="136" t="str">
        <f t="shared" si="58"/>
        <v>Completar</v>
      </c>
      <c r="FS34" s="134"/>
      <c r="FT34" s="134"/>
      <c r="FU34" s="134"/>
      <c r="FV34" s="136" t="str">
        <f t="shared" si="59"/>
        <v>Completar</v>
      </c>
      <c r="FW34" s="137" t="str">
        <f t="shared" si="60"/>
        <v>Completar</v>
      </c>
      <c r="FX34" s="137" t="str">
        <f t="shared" si="61"/>
        <v>Completar</v>
      </c>
      <c r="FY34" s="135"/>
      <c r="FZ34" s="136" t="str">
        <f t="shared" si="62"/>
        <v>Completar</v>
      </c>
      <c r="GA34" s="237">
        <f t="shared" si="167"/>
        <v>0</v>
      </c>
      <c r="GB34" s="238">
        <f t="shared" si="168"/>
        <v>0</v>
      </c>
      <c r="GC34" s="239" t="str">
        <f>IFERROR(IF(GB34&gt;20*FO34,'Referencia Parámetros'!$D$20,IF(GB34&gt;10*FO34,'Referencia Parámetros'!$D$21,IF(GB34&gt;5*FO34,'Referencia Parámetros'!$D$22, IF(GB34&gt;1,'Referencia Parámetros'!$D$23,"NO APLICA")))),"")</f>
        <v/>
      </c>
      <c r="GD34" s="240" t="str">
        <f t="shared" si="169"/>
        <v/>
      </c>
      <c r="GE34" s="241">
        <f t="shared" si="170"/>
        <v>0</v>
      </c>
      <c r="GF34" s="234">
        <f t="shared" si="171"/>
        <v>0</v>
      </c>
      <c r="GG34" s="234">
        <f t="shared" si="172"/>
        <v>0</v>
      </c>
      <c r="GH34" s="234">
        <f t="shared" si="173"/>
        <v>0</v>
      </c>
      <c r="GI34" s="242">
        <f t="shared" si="174"/>
        <v>0</v>
      </c>
      <c r="GK34" s="234">
        <f t="shared" si="219"/>
        <v>22</v>
      </c>
      <c r="GL34" s="235" t="str">
        <f t="shared" si="175"/>
        <v/>
      </c>
      <c r="GM34" s="236" t="str">
        <f>IFERROR(+VLOOKUP(GL34,'Referencia Parámetros'!$A$2:$B$18,2),"")</f>
        <v/>
      </c>
      <c r="GN34" s="1"/>
      <c r="GO34" s="1"/>
      <c r="GP34" s="136" t="str">
        <f t="shared" si="67"/>
        <v>Completar</v>
      </c>
      <c r="GQ34" s="134"/>
      <c r="GR34" s="134"/>
      <c r="GS34" s="134"/>
      <c r="GT34" s="136" t="str">
        <f t="shared" si="68"/>
        <v>Completar</v>
      </c>
      <c r="GU34" s="137" t="str">
        <f t="shared" si="69"/>
        <v>Completar</v>
      </c>
      <c r="GV34" s="137" t="str">
        <f t="shared" si="70"/>
        <v>Completar</v>
      </c>
      <c r="GW34" s="135"/>
      <c r="GX34" s="136" t="str">
        <f t="shared" si="71"/>
        <v>Completar</v>
      </c>
      <c r="GY34" s="237">
        <f t="shared" si="176"/>
        <v>0</v>
      </c>
      <c r="GZ34" s="238">
        <f t="shared" si="177"/>
        <v>0</v>
      </c>
      <c r="HA34" s="239" t="str">
        <f>IFERROR(IF(GZ34&gt;20*GM34,'Referencia Parámetros'!$D$20,IF(GZ34&gt;10*GM34,'Referencia Parámetros'!$D$21,IF(GZ34&gt;5*GM34,'Referencia Parámetros'!$D$22, IF(GZ34&gt;1,'Referencia Parámetros'!$D$23,"NO APLICA")))),"")</f>
        <v/>
      </c>
      <c r="HB34" s="240" t="str">
        <f t="shared" si="178"/>
        <v/>
      </c>
      <c r="HC34" s="241">
        <f t="shared" si="179"/>
        <v>0</v>
      </c>
      <c r="HD34" s="234">
        <f t="shared" si="180"/>
        <v>0</v>
      </c>
      <c r="HE34" s="234">
        <f t="shared" si="181"/>
        <v>0</v>
      </c>
      <c r="HF34" s="234">
        <f t="shared" si="182"/>
        <v>0</v>
      </c>
      <c r="HG34" s="242">
        <f t="shared" si="183"/>
        <v>0</v>
      </c>
      <c r="HI34" s="234">
        <f t="shared" si="220"/>
        <v>22</v>
      </c>
      <c r="HJ34" s="235" t="str">
        <f t="shared" si="184"/>
        <v/>
      </c>
      <c r="HK34" s="236" t="str">
        <f>IFERROR(+VLOOKUP(HJ34,'Referencia Parámetros'!$A$2:$B$18,2),"")</f>
        <v/>
      </c>
      <c r="HL34" s="1"/>
      <c r="HM34" s="1"/>
      <c r="HN34" s="136" t="str">
        <f t="shared" si="76"/>
        <v>Completar</v>
      </c>
      <c r="HO34" s="134"/>
      <c r="HP34" s="134"/>
      <c r="HQ34" s="134"/>
      <c r="HR34" s="136" t="str">
        <f t="shared" si="77"/>
        <v>Completar</v>
      </c>
      <c r="HS34" s="137" t="str">
        <f t="shared" si="78"/>
        <v>Completar</v>
      </c>
      <c r="HT34" s="137" t="str">
        <f t="shared" si="79"/>
        <v>Completar</v>
      </c>
      <c r="HU34" s="135"/>
      <c r="HV34" s="136" t="str">
        <f t="shared" si="80"/>
        <v>Completar</v>
      </c>
      <c r="HW34" s="237">
        <f t="shared" si="185"/>
        <v>0</v>
      </c>
      <c r="HX34" s="238">
        <f t="shared" si="186"/>
        <v>0</v>
      </c>
      <c r="HY34" s="239" t="str">
        <f>IFERROR(IF(HX34&gt;20*HK34,'Referencia Parámetros'!$D$20,IF(HX34&gt;10*HK34,'Referencia Parámetros'!$D$21,IF(HX34&gt;5*HK34,'Referencia Parámetros'!$D$22, IF(HX34&gt;1,'Referencia Parámetros'!$D$23,"NO APLICA")))),"")</f>
        <v/>
      </c>
      <c r="HZ34" s="240">
        <f t="shared" si="187"/>
        <v>0</v>
      </c>
      <c r="IA34" s="241">
        <f t="shared" si="188"/>
        <v>0</v>
      </c>
      <c r="IB34" s="234">
        <f t="shared" si="189"/>
        <v>0</v>
      </c>
      <c r="IC34" s="234">
        <f t="shared" si="190"/>
        <v>0</v>
      </c>
      <c r="ID34" s="234">
        <f t="shared" si="191"/>
        <v>0</v>
      </c>
      <c r="IE34" s="242">
        <f t="shared" si="192"/>
        <v>0</v>
      </c>
      <c r="IG34" s="234">
        <f t="shared" si="221"/>
        <v>22</v>
      </c>
      <c r="IH34" s="235" t="str">
        <f t="shared" si="193"/>
        <v/>
      </c>
      <c r="II34" s="236" t="str">
        <f>IFERROR(+VLOOKUP(IH34,'Referencia Parámetros'!$A$2:$B$18,2),"")</f>
        <v/>
      </c>
      <c r="IJ34" s="1"/>
      <c r="IK34" s="1"/>
      <c r="IL34" s="136" t="str">
        <f t="shared" si="85"/>
        <v>Completar</v>
      </c>
      <c r="IM34" s="134"/>
      <c r="IN34" s="134"/>
      <c r="IO34" s="134"/>
      <c r="IP34" s="136" t="str">
        <f t="shared" si="86"/>
        <v>Completar</v>
      </c>
      <c r="IQ34" s="137" t="str">
        <f t="shared" si="87"/>
        <v>Completar</v>
      </c>
      <c r="IR34" s="137" t="str">
        <f t="shared" si="88"/>
        <v>Completar</v>
      </c>
      <c r="IS34" s="135"/>
      <c r="IT34" s="136" t="str">
        <f t="shared" si="89"/>
        <v>Completar</v>
      </c>
      <c r="IU34" s="237">
        <f t="shared" si="194"/>
        <v>0</v>
      </c>
      <c r="IV34" s="238">
        <f t="shared" si="195"/>
        <v>0</v>
      </c>
      <c r="IW34" s="239" t="str">
        <f>IFERROR(IF(IV34&gt;20*II34,'Referencia Parámetros'!$D$20,IF(IV34&gt;10*II34,'Referencia Parámetros'!$D$21,IF(IV34&gt;5*II34,'Referencia Parámetros'!$D$22, IF(IV34&gt;1,'Referencia Parámetros'!$D$23,"NO APLICA")))),"")</f>
        <v/>
      </c>
      <c r="IX34" s="240" t="str">
        <f t="shared" si="196"/>
        <v/>
      </c>
      <c r="IY34" s="241">
        <f t="shared" si="197"/>
        <v>0</v>
      </c>
      <c r="IZ34" s="234">
        <f t="shared" si="198"/>
        <v>0</v>
      </c>
      <c r="JA34" s="234">
        <f t="shared" si="199"/>
        <v>0</v>
      </c>
      <c r="JB34" s="234">
        <f t="shared" si="200"/>
        <v>0</v>
      </c>
      <c r="JC34" s="242">
        <f t="shared" si="201"/>
        <v>0</v>
      </c>
      <c r="JD34" s="198"/>
      <c r="JE34" s="234">
        <f t="shared" si="222"/>
        <v>22</v>
      </c>
      <c r="JF34" s="235" t="str">
        <f t="shared" si="202"/>
        <v/>
      </c>
      <c r="JG34" s="236" t="str">
        <f>IFERROR(+VLOOKUP(JF34,'Referencia Parámetros'!$A$2:$B$18,2),"")</f>
        <v/>
      </c>
      <c r="JH34" s="1"/>
      <c r="JI34" s="1"/>
      <c r="JJ34" s="136" t="str">
        <f t="shared" si="94"/>
        <v>Completar</v>
      </c>
      <c r="JK34" s="134"/>
      <c r="JL34" s="134"/>
      <c r="JM34" s="134"/>
      <c r="JN34" s="136" t="str">
        <f t="shared" si="95"/>
        <v>Completar</v>
      </c>
      <c r="JO34" s="137" t="str">
        <f t="shared" si="96"/>
        <v>Completar</v>
      </c>
      <c r="JP34" s="137" t="str">
        <f t="shared" si="97"/>
        <v>Completar</v>
      </c>
      <c r="JQ34" s="135"/>
      <c r="JR34" s="136" t="str">
        <f t="shared" si="98"/>
        <v>Completar</v>
      </c>
      <c r="JS34" s="237">
        <f t="shared" si="203"/>
        <v>0</v>
      </c>
      <c r="JT34" s="238">
        <f t="shared" si="204"/>
        <v>0</v>
      </c>
      <c r="JU34" s="239" t="str">
        <f>IFERROR(IF(JT34&gt;20*JG34,'Referencia Parámetros'!$D$20,IF(JT34&gt;10*JG34,'Referencia Parámetros'!$D$21,IF(JT34&gt;5*JG34,'Referencia Parámetros'!$D$22, IF(JT34&gt;1,'Referencia Parámetros'!$D$23,"NO APLICA")))),"")</f>
        <v/>
      </c>
      <c r="JV34" s="240" t="str">
        <f t="shared" si="205"/>
        <v/>
      </c>
      <c r="JW34" s="241">
        <f t="shared" si="206"/>
        <v>0</v>
      </c>
      <c r="JX34" s="234">
        <f t="shared" si="207"/>
        <v>0</v>
      </c>
      <c r="JY34" s="234">
        <f t="shared" si="208"/>
        <v>0</v>
      </c>
      <c r="JZ34" s="234">
        <f t="shared" si="209"/>
        <v>0</v>
      </c>
      <c r="KA34" s="242">
        <f t="shared" si="210"/>
        <v>0</v>
      </c>
    </row>
    <row r="35" spans="1:287" x14ac:dyDescent="0.25">
      <c r="A35" s="234">
        <f t="shared" si="211"/>
        <v>23</v>
      </c>
      <c r="B35" s="235" t="str">
        <f t="shared" si="103"/>
        <v/>
      </c>
      <c r="C35" s="236" t="str">
        <f>IFERROR(+VLOOKUP(B35,'Referencia Parámetros'!$A$2:$B$18,2),"")</f>
        <v/>
      </c>
      <c r="D35" s="1"/>
      <c r="E35" s="1"/>
      <c r="F35" s="136" t="str">
        <f>IFERROR(+VLOOKUP(D35,'Año 3'!JH$13:JJ$112,3,FALSE),"Completar")</f>
        <v>Completar</v>
      </c>
      <c r="G35" s="134"/>
      <c r="H35" s="134"/>
      <c r="I35" s="134"/>
      <c r="J35" s="136" t="str">
        <f>+IFERROR(VLOOKUP(D35,'Año 3'!JH$13:JR$112,7,0),"Completar")</f>
        <v>Completar</v>
      </c>
      <c r="K35" s="137" t="str">
        <f>IFERROR(VLOOKUP(D35,'Año 3'!JH$13:JR$112,8,FALSE),"Completar")</f>
        <v>Completar</v>
      </c>
      <c r="L35" s="137" t="str">
        <f>IFERROR(VLOOKUP(D35,'Año 3'!JH$13:JR$112,9,FALSE),"Completar")</f>
        <v>Completar</v>
      </c>
      <c r="M35" s="135"/>
      <c r="N35" s="136" t="str">
        <f>IFERROR(VLOOKUP(D35,'Año 3'!JH$13:JR$112,11,FALSE),"Completar")</f>
        <v>Completar</v>
      </c>
      <c r="O35" s="237">
        <f t="shared" si="104"/>
        <v>0</v>
      </c>
      <c r="P35" s="238">
        <f t="shared" si="105"/>
        <v>0</v>
      </c>
      <c r="Q35" s="239" t="str">
        <f>IFERROR(IF(P35&gt;20*C35,'Referencia Parámetros'!$D$20,IF(P35&gt;10*C35,'Referencia Parámetros'!$D$21,IF(P35&gt;5*C35,'Referencia Parámetros'!$D$22, IF(P35&gt;1,'Referencia Parámetros'!$D$23,"NO APLICA")))),"")</f>
        <v/>
      </c>
      <c r="R35" s="240" t="str">
        <f t="shared" si="106"/>
        <v/>
      </c>
      <c r="S35" s="241">
        <f t="shared" si="107"/>
        <v>0</v>
      </c>
      <c r="T35" s="234">
        <f t="shared" si="108"/>
        <v>0</v>
      </c>
      <c r="U35" s="234">
        <f t="shared" si="109"/>
        <v>0</v>
      </c>
      <c r="V35" s="234">
        <f t="shared" si="110"/>
        <v>0</v>
      </c>
      <c r="W35" s="242">
        <f t="shared" si="111"/>
        <v>0</v>
      </c>
      <c r="Y35" s="234">
        <f t="shared" si="212"/>
        <v>23</v>
      </c>
      <c r="Z35" s="235" t="str">
        <f t="shared" si="112"/>
        <v/>
      </c>
      <c r="AA35" s="236" t="str">
        <f>IFERROR(+VLOOKUP(Z35,'Referencia Parámetros'!$A$2:$B$18,2),"")</f>
        <v/>
      </c>
      <c r="AB35" s="1"/>
      <c r="AC35" s="1"/>
      <c r="AD35" s="136" t="str">
        <f t="shared" si="4"/>
        <v>Completar</v>
      </c>
      <c r="AE35" s="134"/>
      <c r="AF35" s="134"/>
      <c r="AG35" s="134"/>
      <c r="AH35" s="136" t="str">
        <f t="shared" si="5"/>
        <v>Completar</v>
      </c>
      <c r="AI35" s="137" t="str">
        <f t="shared" si="6"/>
        <v>Completar</v>
      </c>
      <c r="AJ35" s="137" t="str">
        <f t="shared" si="7"/>
        <v>Completar</v>
      </c>
      <c r="AK35" s="135"/>
      <c r="AL35" s="136" t="str">
        <f t="shared" si="8"/>
        <v>Completar</v>
      </c>
      <c r="AM35" s="237">
        <f t="shared" si="113"/>
        <v>0</v>
      </c>
      <c r="AN35" s="238">
        <f t="shared" si="114"/>
        <v>0</v>
      </c>
      <c r="AO35" s="239" t="str">
        <f>IFERROR(IF(AN35&gt;20*AA35,'Referencia Parámetros'!$D$20,IF(AN35&gt;10*AA35,'Referencia Parámetros'!$D$21,IF(AN35&gt;5*AA35,'Referencia Parámetros'!$D$22, IF(AN35&gt;1,'Referencia Parámetros'!$D$23,"NO APLICA")))),"")</f>
        <v/>
      </c>
      <c r="AP35" s="240" t="str">
        <f t="shared" si="115"/>
        <v/>
      </c>
      <c r="AQ35" s="241">
        <f t="shared" si="116"/>
        <v>0</v>
      </c>
      <c r="AR35" s="234">
        <f t="shared" si="117"/>
        <v>0</v>
      </c>
      <c r="AS35" s="234">
        <f t="shared" si="118"/>
        <v>0</v>
      </c>
      <c r="AT35" s="234">
        <f t="shared" si="119"/>
        <v>0</v>
      </c>
      <c r="AU35" s="242">
        <f t="shared" si="120"/>
        <v>0</v>
      </c>
      <c r="AW35" s="234">
        <f t="shared" si="213"/>
        <v>23</v>
      </c>
      <c r="AX35" s="235" t="str">
        <f t="shared" si="121"/>
        <v/>
      </c>
      <c r="AY35" s="236" t="str">
        <f>IFERROR(+VLOOKUP(AX35,'Referencia Parámetros'!$A$2:$B$18,2),"")</f>
        <v/>
      </c>
      <c r="AZ35" s="1"/>
      <c r="BA35" s="1"/>
      <c r="BB35" s="136" t="str">
        <f t="shared" si="13"/>
        <v>Completar</v>
      </c>
      <c r="BC35" s="134"/>
      <c r="BD35" s="134"/>
      <c r="BE35" s="134"/>
      <c r="BF35" s="136" t="str">
        <f t="shared" si="14"/>
        <v>Completar</v>
      </c>
      <c r="BG35" s="137" t="str">
        <f t="shared" si="15"/>
        <v>Completar</v>
      </c>
      <c r="BH35" s="137" t="str">
        <f t="shared" si="16"/>
        <v>Completar</v>
      </c>
      <c r="BI35" s="135"/>
      <c r="BJ35" s="136" t="str">
        <f t="shared" si="17"/>
        <v>Completar</v>
      </c>
      <c r="BK35" s="237">
        <f t="shared" si="122"/>
        <v>0</v>
      </c>
      <c r="BL35" s="238">
        <f t="shared" si="123"/>
        <v>0</v>
      </c>
      <c r="BM35" s="239" t="str">
        <f>IFERROR(IF(BL35&gt;20*AY35,'Referencia Parámetros'!$D$20,IF(BL35&gt;10*AY35,'Referencia Parámetros'!$D$21,IF(BL35&gt;5*AY35,'Referencia Parámetros'!$D$22, IF(BL35&gt;1,'Referencia Parámetros'!$D$23,"NO APLICA")))),"")</f>
        <v/>
      </c>
      <c r="BN35" s="240" t="str">
        <f t="shared" si="124"/>
        <v/>
      </c>
      <c r="BO35" s="241">
        <f t="shared" si="125"/>
        <v>0</v>
      </c>
      <c r="BP35" s="234">
        <f t="shared" si="126"/>
        <v>0</v>
      </c>
      <c r="BQ35" s="234">
        <f t="shared" si="127"/>
        <v>0</v>
      </c>
      <c r="BR35" s="234">
        <f t="shared" si="128"/>
        <v>0</v>
      </c>
      <c r="BS35" s="242">
        <f t="shared" si="129"/>
        <v>0</v>
      </c>
      <c r="BU35" s="234">
        <f t="shared" si="214"/>
        <v>23</v>
      </c>
      <c r="BV35" s="235" t="str">
        <f t="shared" si="130"/>
        <v/>
      </c>
      <c r="BW35" s="236" t="str">
        <f>IFERROR(+VLOOKUP(BV35,'Referencia Parámetros'!$A$2:$B$18,2),"")</f>
        <v/>
      </c>
      <c r="BX35" s="1"/>
      <c r="BY35" s="1"/>
      <c r="BZ35" s="136" t="str">
        <f t="shared" si="22"/>
        <v>Completar</v>
      </c>
      <c r="CA35" s="134"/>
      <c r="CB35" s="134"/>
      <c r="CC35" s="134"/>
      <c r="CD35" s="136" t="str">
        <f t="shared" si="23"/>
        <v>Completar</v>
      </c>
      <c r="CE35" s="137" t="str">
        <f t="shared" si="24"/>
        <v>Completar</v>
      </c>
      <c r="CF35" s="137" t="str">
        <f t="shared" si="25"/>
        <v>Completar</v>
      </c>
      <c r="CG35" s="135"/>
      <c r="CH35" s="136" t="str">
        <f t="shared" si="26"/>
        <v>Completar</v>
      </c>
      <c r="CI35" s="237">
        <f t="shared" si="131"/>
        <v>0</v>
      </c>
      <c r="CJ35" s="238">
        <f t="shared" si="132"/>
        <v>0</v>
      </c>
      <c r="CK35" s="239" t="str">
        <f>IFERROR(IF(CJ35&gt;20*BW35,'Referencia Parámetros'!$D$20,IF(CJ35&gt;10*BW35,'Referencia Parámetros'!$D$21,IF(CJ35&gt;5*BW35,'Referencia Parámetros'!$D$22, IF(CJ35&gt;1,'Referencia Parámetros'!$D$23,"NO APLICA")))),"")</f>
        <v/>
      </c>
      <c r="CL35" s="240" t="str">
        <f t="shared" si="133"/>
        <v/>
      </c>
      <c r="CM35" s="241">
        <f t="shared" si="134"/>
        <v>0</v>
      </c>
      <c r="CN35" s="234">
        <f t="shared" si="135"/>
        <v>0</v>
      </c>
      <c r="CO35" s="234">
        <f t="shared" si="136"/>
        <v>0</v>
      </c>
      <c r="CP35" s="234">
        <f t="shared" si="137"/>
        <v>0</v>
      </c>
      <c r="CQ35" s="242">
        <f t="shared" si="138"/>
        <v>0</v>
      </c>
      <c r="CS35" s="234">
        <f t="shared" si="215"/>
        <v>23</v>
      </c>
      <c r="CT35" s="235" t="str">
        <f t="shared" si="139"/>
        <v/>
      </c>
      <c r="CU35" s="236" t="str">
        <f>IFERROR(+VLOOKUP(CT35,'Referencia Parámetros'!$A$2:$B$18,2),"")</f>
        <v/>
      </c>
      <c r="CV35" s="1"/>
      <c r="CW35" s="1"/>
      <c r="CX35" s="136" t="str">
        <f t="shared" si="31"/>
        <v>Completar</v>
      </c>
      <c r="CY35" s="134"/>
      <c r="CZ35" s="134"/>
      <c r="DA35" s="134"/>
      <c r="DB35" s="136" t="str">
        <f t="shared" si="32"/>
        <v>Completar</v>
      </c>
      <c r="DC35" s="137" t="str">
        <f t="shared" si="33"/>
        <v>Completar</v>
      </c>
      <c r="DD35" s="137" t="str">
        <f t="shared" si="34"/>
        <v>Completar</v>
      </c>
      <c r="DE35" s="135"/>
      <c r="DF35" s="136" t="str">
        <f t="shared" si="35"/>
        <v>Completar</v>
      </c>
      <c r="DG35" s="237">
        <f t="shared" si="140"/>
        <v>0</v>
      </c>
      <c r="DH35" s="238">
        <f t="shared" si="141"/>
        <v>0</v>
      </c>
      <c r="DI35" s="239" t="str">
        <f>IFERROR(IF(DH35&gt;20*CU35,'Referencia Parámetros'!$D$20,IF(DH35&gt;10*CU35,'Referencia Parámetros'!$D$21,IF(DH35&gt;5*CU35,'Referencia Parámetros'!$D$22, IF(DH35&gt;1,'Referencia Parámetros'!$D$23,"NO APLICA")))),"")</f>
        <v/>
      </c>
      <c r="DJ35" s="240" t="str">
        <f t="shared" si="142"/>
        <v/>
      </c>
      <c r="DK35" s="241">
        <f t="shared" si="143"/>
        <v>0</v>
      </c>
      <c r="DL35" s="234">
        <f t="shared" si="144"/>
        <v>0</v>
      </c>
      <c r="DM35" s="234">
        <f t="shared" si="145"/>
        <v>0</v>
      </c>
      <c r="DN35" s="234">
        <f t="shared" si="146"/>
        <v>0</v>
      </c>
      <c r="DO35" s="242">
        <f t="shared" si="147"/>
        <v>0</v>
      </c>
      <c r="DQ35" s="234">
        <f t="shared" si="216"/>
        <v>23</v>
      </c>
      <c r="DR35" s="235" t="str">
        <f t="shared" si="148"/>
        <v/>
      </c>
      <c r="DS35" s="236" t="str">
        <f>IFERROR(+VLOOKUP(DR35,'Referencia Parámetros'!$A$2:$B$18,2),"")</f>
        <v/>
      </c>
      <c r="DT35" s="1"/>
      <c r="DU35" s="1"/>
      <c r="DV35" s="136" t="str">
        <f t="shared" si="40"/>
        <v>Completar</v>
      </c>
      <c r="DW35" s="134"/>
      <c r="DX35" s="134"/>
      <c r="DY35" s="134"/>
      <c r="DZ35" s="136" t="str">
        <f t="shared" si="41"/>
        <v>Completar</v>
      </c>
      <c r="EA35" s="137" t="str">
        <f t="shared" si="42"/>
        <v>Completar</v>
      </c>
      <c r="EB35" s="137" t="str">
        <f t="shared" si="43"/>
        <v>Completar</v>
      </c>
      <c r="EC35" s="135"/>
      <c r="ED35" s="136" t="str">
        <f t="shared" si="44"/>
        <v>Completar</v>
      </c>
      <c r="EE35" s="237">
        <f t="shared" si="149"/>
        <v>0</v>
      </c>
      <c r="EF35" s="238">
        <f t="shared" si="150"/>
        <v>0</v>
      </c>
      <c r="EG35" s="239" t="str">
        <f>IFERROR(IF(EF35&gt;20*DS35,'Referencia Parámetros'!$D$20,IF(EF35&gt;10*DS35,'Referencia Parámetros'!$D$21,IF(EF35&gt;5*DS35,'Referencia Parámetros'!$D$22, IF(EF35&gt;1,'Referencia Parámetros'!$D$23,"NO APLICA")))),"")</f>
        <v/>
      </c>
      <c r="EH35" s="240" t="str">
        <f t="shared" si="151"/>
        <v/>
      </c>
      <c r="EI35" s="241">
        <f t="shared" si="152"/>
        <v>0</v>
      </c>
      <c r="EJ35" s="234">
        <f t="shared" si="153"/>
        <v>0</v>
      </c>
      <c r="EK35" s="234">
        <f t="shared" si="154"/>
        <v>0</v>
      </c>
      <c r="EL35" s="234">
        <f t="shared" si="155"/>
        <v>0</v>
      </c>
      <c r="EM35" s="242">
        <f t="shared" si="156"/>
        <v>0</v>
      </c>
      <c r="EO35" s="234">
        <f t="shared" si="217"/>
        <v>23</v>
      </c>
      <c r="EP35" s="235" t="str">
        <f t="shared" si="157"/>
        <v/>
      </c>
      <c r="EQ35" s="236" t="str">
        <f>IFERROR(+VLOOKUP(EP35,'Referencia Parámetros'!$A$2:$B$18,2),"")</f>
        <v/>
      </c>
      <c r="ER35" s="1"/>
      <c r="ES35" s="1"/>
      <c r="ET35" s="136" t="str">
        <f t="shared" si="49"/>
        <v>Completar</v>
      </c>
      <c r="EU35" s="134"/>
      <c r="EV35" s="134"/>
      <c r="EW35" s="134"/>
      <c r="EX35" s="136" t="str">
        <f t="shared" si="50"/>
        <v>Completar</v>
      </c>
      <c r="EY35" s="137" t="str">
        <f t="shared" si="51"/>
        <v>Completar</v>
      </c>
      <c r="EZ35" s="137" t="str">
        <f t="shared" si="52"/>
        <v>Completar</v>
      </c>
      <c r="FA35" s="135"/>
      <c r="FB35" s="136" t="str">
        <f t="shared" si="53"/>
        <v>Completar</v>
      </c>
      <c r="FC35" s="237">
        <f t="shared" si="158"/>
        <v>0</v>
      </c>
      <c r="FD35" s="238">
        <f t="shared" si="159"/>
        <v>0</v>
      </c>
      <c r="FE35" s="239" t="str">
        <f>IFERROR(IF(FD35&gt;20*EQ35,'Referencia Parámetros'!$D$20,IF(FD35&gt;10*EQ35,'Referencia Parámetros'!$D$21,IF(FD35&gt;5*EQ35,'Referencia Parámetros'!$D$22, IF(FD35&gt;1,'Referencia Parámetros'!$D$23,"NO APLICA")))),"")</f>
        <v/>
      </c>
      <c r="FF35" s="240" t="str">
        <f t="shared" si="160"/>
        <v/>
      </c>
      <c r="FG35" s="241">
        <f t="shared" si="161"/>
        <v>0</v>
      </c>
      <c r="FH35" s="234">
        <f t="shared" si="162"/>
        <v>0</v>
      </c>
      <c r="FI35" s="234">
        <f t="shared" si="163"/>
        <v>0</v>
      </c>
      <c r="FJ35" s="234">
        <f t="shared" si="164"/>
        <v>0</v>
      </c>
      <c r="FK35" s="242">
        <f t="shared" si="165"/>
        <v>0</v>
      </c>
      <c r="FM35" s="234">
        <f t="shared" si="218"/>
        <v>23</v>
      </c>
      <c r="FN35" s="235" t="str">
        <f t="shared" si="166"/>
        <v/>
      </c>
      <c r="FO35" s="236" t="str">
        <f>IFERROR(+VLOOKUP(FN35,'Referencia Parámetros'!$A$2:$B$18,2),"")</f>
        <v/>
      </c>
      <c r="FP35" s="1"/>
      <c r="FQ35" s="1"/>
      <c r="FR35" s="136" t="str">
        <f t="shared" si="58"/>
        <v>Completar</v>
      </c>
      <c r="FS35" s="134"/>
      <c r="FT35" s="134"/>
      <c r="FU35" s="134"/>
      <c r="FV35" s="136" t="str">
        <f t="shared" si="59"/>
        <v>Completar</v>
      </c>
      <c r="FW35" s="137" t="str">
        <f t="shared" si="60"/>
        <v>Completar</v>
      </c>
      <c r="FX35" s="137" t="str">
        <f t="shared" si="61"/>
        <v>Completar</v>
      </c>
      <c r="FY35" s="135"/>
      <c r="FZ35" s="136" t="str">
        <f t="shared" si="62"/>
        <v>Completar</v>
      </c>
      <c r="GA35" s="237">
        <f t="shared" si="167"/>
        <v>0</v>
      </c>
      <c r="GB35" s="238">
        <f t="shared" si="168"/>
        <v>0</v>
      </c>
      <c r="GC35" s="239" t="str">
        <f>IFERROR(IF(GB35&gt;20*FO35,'Referencia Parámetros'!$D$20,IF(GB35&gt;10*FO35,'Referencia Parámetros'!$D$21,IF(GB35&gt;5*FO35,'Referencia Parámetros'!$D$22, IF(GB35&gt;1,'Referencia Parámetros'!$D$23,"NO APLICA")))),"")</f>
        <v/>
      </c>
      <c r="GD35" s="240" t="str">
        <f t="shared" si="169"/>
        <v/>
      </c>
      <c r="GE35" s="241">
        <f t="shared" si="170"/>
        <v>0</v>
      </c>
      <c r="GF35" s="234">
        <f t="shared" si="171"/>
        <v>0</v>
      </c>
      <c r="GG35" s="234">
        <f t="shared" si="172"/>
        <v>0</v>
      </c>
      <c r="GH35" s="234">
        <f t="shared" si="173"/>
        <v>0</v>
      </c>
      <c r="GI35" s="242">
        <f t="shared" si="174"/>
        <v>0</v>
      </c>
      <c r="GK35" s="234">
        <f t="shared" si="219"/>
        <v>23</v>
      </c>
      <c r="GL35" s="235" t="str">
        <f t="shared" si="175"/>
        <v/>
      </c>
      <c r="GM35" s="236" t="str">
        <f>IFERROR(+VLOOKUP(GL35,'Referencia Parámetros'!$A$2:$B$18,2),"")</f>
        <v/>
      </c>
      <c r="GN35" s="1"/>
      <c r="GO35" s="1"/>
      <c r="GP35" s="136" t="str">
        <f t="shared" si="67"/>
        <v>Completar</v>
      </c>
      <c r="GQ35" s="134"/>
      <c r="GR35" s="134"/>
      <c r="GS35" s="134"/>
      <c r="GT35" s="136" t="str">
        <f t="shared" si="68"/>
        <v>Completar</v>
      </c>
      <c r="GU35" s="137" t="str">
        <f t="shared" si="69"/>
        <v>Completar</v>
      </c>
      <c r="GV35" s="137" t="str">
        <f t="shared" si="70"/>
        <v>Completar</v>
      </c>
      <c r="GW35" s="135"/>
      <c r="GX35" s="136" t="str">
        <f t="shared" si="71"/>
        <v>Completar</v>
      </c>
      <c r="GY35" s="237">
        <f t="shared" si="176"/>
        <v>0</v>
      </c>
      <c r="GZ35" s="238">
        <f t="shared" si="177"/>
        <v>0</v>
      </c>
      <c r="HA35" s="239" t="str">
        <f>IFERROR(IF(GZ35&gt;20*GM35,'Referencia Parámetros'!$D$20,IF(GZ35&gt;10*GM35,'Referencia Parámetros'!$D$21,IF(GZ35&gt;5*GM35,'Referencia Parámetros'!$D$22, IF(GZ35&gt;1,'Referencia Parámetros'!$D$23,"NO APLICA")))),"")</f>
        <v/>
      </c>
      <c r="HB35" s="240" t="str">
        <f t="shared" si="178"/>
        <v/>
      </c>
      <c r="HC35" s="241">
        <f t="shared" si="179"/>
        <v>0</v>
      </c>
      <c r="HD35" s="234">
        <f t="shared" si="180"/>
        <v>0</v>
      </c>
      <c r="HE35" s="234">
        <f t="shared" si="181"/>
        <v>0</v>
      </c>
      <c r="HF35" s="234">
        <f t="shared" si="182"/>
        <v>0</v>
      </c>
      <c r="HG35" s="242">
        <f t="shared" si="183"/>
        <v>0</v>
      </c>
      <c r="HI35" s="234">
        <f t="shared" si="220"/>
        <v>23</v>
      </c>
      <c r="HJ35" s="235" t="str">
        <f t="shared" si="184"/>
        <v/>
      </c>
      <c r="HK35" s="236" t="str">
        <f>IFERROR(+VLOOKUP(HJ35,'Referencia Parámetros'!$A$2:$B$18,2),"")</f>
        <v/>
      </c>
      <c r="HL35" s="1"/>
      <c r="HM35" s="1"/>
      <c r="HN35" s="136" t="str">
        <f t="shared" si="76"/>
        <v>Completar</v>
      </c>
      <c r="HO35" s="134"/>
      <c r="HP35" s="134"/>
      <c r="HQ35" s="134"/>
      <c r="HR35" s="136" t="str">
        <f t="shared" si="77"/>
        <v>Completar</v>
      </c>
      <c r="HS35" s="137" t="str">
        <f t="shared" si="78"/>
        <v>Completar</v>
      </c>
      <c r="HT35" s="137" t="str">
        <f t="shared" si="79"/>
        <v>Completar</v>
      </c>
      <c r="HU35" s="135"/>
      <c r="HV35" s="136" t="str">
        <f t="shared" si="80"/>
        <v>Completar</v>
      </c>
      <c r="HW35" s="237">
        <f t="shared" si="185"/>
        <v>0</v>
      </c>
      <c r="HX35" s="238">
        <f t="shared" si="186"/>
        <v>0</v>
      </c>
      <c r="HY35" s="239" t="str">
        <f>IFERROR(IF(HX35&gt;20*HK35,'Referencia Parámetros'!$D$20,IF(HX35&gt;10*HK35,'Referencia Parámetros'!$D$21,IF(HX35&gt;5*HK35,'Referencia Parámetros'!$D$22, IF(HX35&gt;1,'Referencia Parámetros'!$D$23,"NO APLICA")))),"")</f>
        <v/>
      </c>
      <c r="HZ35" s="240">
        <f t="shared" si="187"/>
        <v>0</v>
      </c>
      <c r="IA35" s="241">
        <f t="shared" si="188"/>
        <v>0</v>
      </c>
      <c r="IB35" s="234">
        <f t="shared" si="189"/>
        <v>0</v>
      </c>
      <c r="IC35" s="234">
        <f t="shared" si="190"/>
        <v>0</v>
      </c>
      <c r="ID35" s="234">
        <f t="shared" si="191"/>
        <v>0</v>
      </c>
      <c r="IE35" s="242">
        <f t="shared" si="192"/>
        <v>0</v>
      </c>
      <c r="IG35" s="234">
        <f t="shared" si="221"/>
        <v>23</v>
      </c>
      <c r="IH35" s="235" t="str">
        <f t="shared" si="193"/>
        <v/>
      </c>
      <c r="II35" s="236" t="str">
        <f>IFERROR(+VLOOKUP(IH35,'Referencia Parámetros'!$A$2:$B$18,2),"")</f>
        <v/>
      </c>
      <c r="IJ35" s="1"/>
      <c r="IK35" s="1"/>
      <c r="IL35" s="136" t="str">
        <f t="shared" si="85"/>
        <v>Completar</v>
      </c>
      <c r="IM35" s="134"/>
      <c r="IN35" s="134"/>
      <c r="IO35" s="134"/>
      <c r="IP35" s="136" t="str">
        <f t="shared" si="86"/>
        <v>Completar</v>
      </c>
      <c r="IQ35" s="137" t="str">
        <f t="shared" si="87"/>
        <v>Completar</v>
      </c>
      <c r="IR35" s="137" t="str">
        <f t="shared" si="88"/>
        <v>Completar</v>
      </c>
      <c r="IS35" s="135"/>
      <c r="IT35" s="136" t="str">
        <f t="shared" si="89"/>
        <v>Completar</v>
      </c>
      <c r="IU35" s="237">
        <f t="shared" si="194"/>
        <v>0</v>
      </c>
      <c r="IV35" s="238">
        <f t="shared" si="195"/>
        <v>0</v>
      </c>
      <c r="IW35" s="239" t="str">
        <f>IFERROR(IF(IV35&gt;20*II35,'Referencia Parámetros'!$D$20,IF(IV35&gt;10*II35,'Referencia Parámetros'!$D$21,IF(IV35&gt;5*II35,'Referencia Parámetros'!$D$22, IF(IV35&gt;1,'Referencia Parámetros'!$D$23,"NO APLICA")))),"")</f>
        <v/>
      </c>
      <c r="IX35" s="240" t="str">
        <f t="shared" si="196"/>
        <v/>
      </c>
      <c r="IY35" s="241">
        <f t="shared" si="197"/>
        <v>0</v>
      </c>
      <c r="IZ35" s="234">
        <f t="shared" si="198"/>
        <v>0</v>
      </c>
      <c r="JA35" s="234">
        <f t="shared" si="199"/>
        <v>0</v>
      </c>
      <c r="JB35" s="234">
        <f t="shared" si="200"/>
        <v>0</v>
      </c>
      <c r="JC35" s="242">
        <f t="shared" si="201"/>
        <v>0</v>
      </c>
      <c r="JD35" s="198"/>
      <c r="JE35" s="234">
        <f t="shared" si="222"/>
        <v>23</v>
      </c>
      <c r="JF35" s="235" t="str">
        <f t="shared" si="202"/>
        <v/>
      </c>
      <c r="JG35" s="236" t="str">
        <f>IFERROR(+VLOOKUP(JF35,'Referencia Parámetros'!$A$2:$B$18,2),"")</f>
        <v/>
      </c>
      <c r="JH35" s="1"/>
      <c r="JI35" s="1"/>
      <c r="JJ35" s="136" t="str">
        <f t="shared" si="94"/>
        <v>Completar</v>
      </c>
      <c r="JK35" s="134"/>
      <c r="JL35" s="134"/>
      <c r="JM35" s="134"/>
      <c r="JN35" s="136" t="str">
        <f t="shared" si="95"/>
        <v>Completar</v>
      </c>
      <c r="JO35" s="137" t="str">
        <f t="shared" si="96"/>
        <v>Completar</v>
      </c>
      <c r="JP35" s="137" t="str">
        <f t="shared" si="97"/>
        <v>Completar</v>
      </c>
      <c r="JQ35" s="135"/>
      <c r="JR35" s="136" t="str">
        <f t="shared" si="98"/>
        <v>Completar</v>
      </c>
      <c r="JS35" s="237">
        <f t="shared" si="203"/>
        <v>0</v>
      </c>
      <c r="JT35" s="238">
        <f t="shared" si="204"/>
        <v>0</v>
      </c>
      <c r="JU35" s="239" t="str">
        <f>IFERROR(IF(JT35&gt;20*JG35,'Referencia Parámetros'!$D$20,IF(JT35&gt;10*JG35,'Referencia Parámetros'!$D$21,IF(JT35&gt;5*JG35,'Referencia Parámetros'!$D$22, IF(JT35&gt;1,'Referencia Parámetros'!$D$23,"NO APLICA")))),"")</f>
        <v/>
      </c>
      <c r="JV35" s="240" t="str">
        <f t="shared" si="205"/>
        <v/>
      </c>
      <c r="JW35" s="241">
        <f t="shared" si="206"/>
        <v>0</v>
      </c>
      <c r="JX35" s="234">
        <f t="shared" si="207"/>
        <v>0</v>
      </c>
      <c r="JY35" s="234">
        <f t="shared" si="208"/>
        <v>0</v>
      </c>
      <c r="JZ35" s="234">
        <f t="shared" si="209"/>
        <v>0</v>
      </c>
      <c r="KA35" s="242">
        <f t="shared" si="210"/>
        <v>0</v>
      </c>
    </row>
    <row r="36" spans="1:287" x14ac:dyDescent="0.25">
      <c r="A36" s="234">
        <f t="shared" si="211"/>
        <v>24</v>
      </c>
      <c r="B36" s="235" t="str">
        <f t="shared" si="103"/>
        <v/>
      </c>
      <c r="C36" s="236" t="str">
        <f>IFERROR(+VLOOKUP(B36,'Referencia Parámetros'!$A$2:$B$18,2),"")</f>
        <v/>
      </c>
      <c r="D36" s="1"/>
      <c r="E36" s="1"/>
      <c r="F36" s="136" t="str">
        <f>IFERROR(+VLOOKUP(D36,'Año 3'!JH$13:JJ$112,3,FALSE),"Completar")</f>
        <v>Completar</v>
      </c>
      <c r="G36" s="134"/>
      <c r="H36" s="134"/>
      <c r="I36" s="134"/>
      <c r="J36" s="136" t="str">
        <f>+IFERROR(VLOOKUP(D36,'Año 3'!JH$13:JR$112,7,0),"Completar")</f>
        <v>Completar</v>
      </c>
      <c r="K36" s="137" t="str">
        <f>IFERROR(VLOOKUP(D36,'Año 3'!JH$13:JR$112,8,FALSE),"Completar")</f>
        <v>Completar</v>
      </c>
      <c r="L36" s="137" t="str">
        <f>IFERROR(VLOOKUP(D36,'Año 3'!JH$13:JR$112,9,FALSE),"Completar")</f>
        <v>Completar</v>
      </c>
      <c r="M36" s="135"/>
      <c r="N36" s="136" t="str">
        <f>IFERROR(VLOOKUP(D36,'Año 3'!JH$13:JR$112,11,FALSE),"Completar")</f>
        <v>Completar</v>
      </c>
      <c r="O36" s="237">
        <f t="shared" si="104"/>
        <v>0</v>
      </c>
      <c r="P36" s="238">
        <f t="shared" si="105"/>
        <v>0</v>
      </c>
      <c r="Q36" s="239" t="str">
        <f>IFERROR(IF(P36&gt;20*C36,'Referencia Parámetros'!$D$20,IF(P36&gt;10*C36,'Referencia Parámetros'!$D$21,IF(P36&gt;5*C36,'Referencia Parámetros'!$D$22, IF(P36&gt;1,'Referencia Parámetros'!$D$23,"NO APLICA")))),"")</f>
        <v/>
      </c>
      <c r="R36" s="240" t="str">
        <f t="shared" si="106"/>
        <v/>
      </c>
      <c r="S36" s="241">
        <f t="shared" si="107"/>
        <v>0</v>
      </c>
      <c r="T36" s="234">
        <f t="shared" si="108"/>
        <v>0</v>
      </c>
      <c r="U36" s="234">
        <f t="shared" si="109"/>
        <v>0</v>
      </c>
      <c r="V36" s="234">
        <f t="shared" si="110"/>
        <v>0</v>
      </c>
      <c r="W36" s="242">
        <f t="shared" si="111"/>
        <v>0</v>
      </c>
      <c r="Y36" s="234">
        <f t="shared" si="212"/>
        <v>24</v>
      </c>
      <c r="Z36" s="235" t="str">
        <f t="shared" si="112"/>
        <v/>
      </c>
      <c r="AA36" s="236" t="str">
        <f>IFERROR(+VLOOKUP(Z36,'Referencia Parámetros'!$A$2:$B$18,2),"")</f>
        <v/>
      </c>
      <c r="AB36" s="1"/>
      <c r="AC36" s="1"/>
      <c r="AD36" s="136" t="str">
        <f t="shared" si="4"/>
        <v>Completar</v>
      </c>
      <c r="AE36" s="134"/>
      <c r="AF36" s="134"/>
      <c r="AG36" s="134"/>
      <c r="AH36" s="136" t="str">
        <f t="shared" si="5"/>
        <v>Completar</v>
      </c>
      <c r="AI36" s="137" t="str">
        <f t="shared" si="6"/>
        <v>Completar</v>
      </c>
      <c r="AJ36" s="137" t="str">
        <f t="shared" si="7"/>
        <v>Completar</v>
      </c>
      <c r="AK36" s="135"/>
      <c r="AL36" s="136" t="str">
        <f t="shared" si="8"/>
        <v>Completar</v>
      </c>
      <c r="AM36" s="237">
        <f t="shared" si="113"/>
        <v>0</v>
      </c>
      <c r="AN36" s="238">
        <f t="shared" si="114"/>
        <v>0</v>
      </c>
      <c r="AO36" s="239" t="str">
        <f>IFERROR(IF(AN36&gt;20*AA36,'Referencia Parámetros'!$D$20,IF(AN36&gt;10*AA36,'Referencia Parámetros'!$D$21,IF(AN36&gt;5*AA36,'Referencia Parámetros'!$D$22, IF(AN36&gt;1,'Referencia Parámetros'!$D$23,"NO APLICA")))),"")</f>
        <v/>
      </c>
      <c r="AP36" s="240" t="str">
        <f t="shared" si="115"/>
        <v/>
      </c>
      <c r="AQ36" s="241">
        <f t="shared" si="116"/>
        <v>0</v>
      </c>
      <c r="AR36" s="234">
        <f t="shared" si="117"/>
        <v>0</v>
      </c>
      <c r="AS36" s="234">
        <f t="shared" si="118"/>
        <v>0</v>
      </c>
      <c r="AT36" s="234">
        <f t="shared" si="119"/>
        <v>0</v>
      </c>
      <c r="AU36" s="242">
        <f t="shared" si="120"/>
        <v>0</v>
      </c>
      <c r="AW36" s="234">
        <f t="shared" si="213"/>
        <v>24</v>
      </c>
      <c r="AX36" s="235" t="str">
        <f t="shared" si="121"/>
        <v/>
      </c>
      <c r="AY36" s="236" t="str">
        <f>IFERROR(+VLOOKUP(AX36,'Referencia Parámetros'!$A$2:$B$18,2),"")</f>
        <v/>
      </c>
      <c r="AZ36" s="1"/>
      <c r="BA36" s="1"/>
      <c r="BB36" s="136" t="str">
        <f t="shared" si="13"/>
        <v>Completar</v>
      </c>
      <c r="BC36" s="134"/>
      <c r="BD36" s="134"/>
      <c r="BE36" s="134"/>
      <c r="BF36" s="136" t="str">
        <f t="shared" si="14"/>
        <v>Completar</v>
      </c>
      <c r="BG36" s="137" t="str">
        <f t="shared" si="15"/>
        <v>Completar</v>
      </c>
      <c r="BH36" s="137" t="str">
        <f t="shared" si="16"/>
        <v>Completar</v>
      </c>
      <c r="BI36" s="135"/>
      <c r="BJ36" s="136" t="str">
        <f t="shared" si="17"/>
        <v>Completar</v>
      </c>
      <c r="BK36" s="237">
        <f t="shared" si="122"/>
        <v>0</v>
      </c>
      <c r="BL36" s="238">
        <f t="shared" si="123"/>
        <v>0</v>
      </c>
      <c r="BM36" s="239" t="str">
        <f>IFERROR(IF(BL36&gt;20*AY36,'Referencia Parámetros'!$D$20,IF(BL36&gt;10*AY36,'Referencia Parámetros'!$D$21,IF(BL36&gt;5*AY36,'Referencia Parámetros'!$D$22, IF(BL36&gt;1,'Referencia Parámetros'!$D$23,"NO APLICA")))),"")</f>
        <v/>
      </c>
      <c r="BN36" s="240" t="str">
        <f t="shared" si="124"/>
        <v/>
      </c>
      <c r="BO36" s="241">
        <f t="shared" si="125"/>
        <v>0</v>
      </c>
      <c r="BP36" s="234">
        <f t="shared" si="126"/>
        <v>0</v>
      </c>
      <c r="BQ36" s="234">
        <f t="shared" si="127"/>
        <v>0</v>
      </c>
      <c r="BR36" s="234">
        <f t="shared" si="128"/>
        <v>0</v>
      </c>
      <c r="BS36" s="242">
        <f t="shared" si="129"/>
        <v>0</v>
      </c>
      <c r="BU36" s="234">
        <f t="shared" si="214"/>
        <v>24</v>
      </c>
      <c r="BV36" s="235" t="str">
        <f t="shared" si="130"/>
        <v/>
      </c>
      <c r="BW36" s="236" t="str">
        <f>IFERROR(+VLOOKUP(BV36,'Referencia Parámetros'!$A$2:$B$18,2),"")</f>
        <v/>
      </c>
      <c r="BX36" s="1"/>
      <c r="BY36" s="1"/>
      <c r="BZ36" s="136" t="str">
        <f t="shared" si="22"/>
        <v>Completar</v>
      </c>
      <c r="CA36" s="134"/>
      <c r="CB36" s="134"/>
      <c r="CC36" s="134"/>
      <c r="CD36" s="136" t="str">
        <f t="shared" si="23"/>
        <v>Completar</v>
      </c>
      <c r="CE36" s="137" t="str">
        <f t="shared" si="24"/>
        <v>Completar</v>
      </c>
      <c r="CF36" s="137" t="str">
        <f t="shared" si="25"/>
        <v>Completar</v>
      </c>
      <c r="CG36" s="135"/>
      <c r="CH36" s="136" t="str">
        <f t="shared" si="26"/>
        <v>Completar</v>
      </c>
      <c r="CI36" s="237">
        <f t="shared" si="131"/>
        <v>0</v>
      </c>
      <c r="CJ36" s="238">
        <f t="shared" si="132"/>
        <v>0</v>
      </c>
      <c r="CK36" s="239" t="str">
        <f>IFERROR(IF(CJ36&gt;20*BW36,'Referencia Parámetros'!$D$20,IF(CJ36&gt;10*BW36,'Referencia Parámetros'!$D$21,IF(CJ36&gt;5*BW36,'Referencia Parámetros'!$D$22, IF(CJ36&gt;1,'Referencia Parámetros'!$D$23,"NO APLICA")))),"")</f>
        <v/>
      </c>
      <c r="CL36" s="240" t="str">
        <f t="shared" si="133"/>
        <v/>
      </c>
      <c r="CM36" s="241">
        <f t="shared" si="134"/>
        <v>0</v>
      </c>
      <c r="CN36" s="234">
        <f t="shared" si="135"/>
        <v>0</v>
      </c>
      <c r="CO36" s="234">
        <f t="shared" si="136"/>
        <v>0</v>
      </c>
      <c r="CP36" s="234">
        <f t="shared" si="137"/>
        <v>0</v>
      </c>
      <c r="CQ36" s="242">
        <f t="shared" si="138"/>
        <v>0</v>
      </c>
      <c r="CS36" s="234">
        <f t="shared" si="215"/>
        <v>24</v>
      </c>
      <c r="CT36" s="235" t="str">
        <f t="shared" si="139"/>
        <v/>
      </c>
      <c r="CU36" s="236" t="str">
        <f>IFERROR(+VLOOKUP(CT36,'Referencia Parámetros'!$A$2:$B$18,2),"")</f>
        <v/>
      </c>
      <c r="CV36" s="1"/>
      <c r="CW36" s="1"/>
      <c r="CX36" s="136" t="str">
        <f t="shared" si="31"/>
        <v>Completar</v>
      </c>
      <c r="CY36" s="134"/>
      <c r="CZ36" s="134"/>
      <c r="DA36" s="134"/>
      <c r="DB36" s="136" t="str">
        <f t="shared" si="32"/>
        <v>Completar</v>
      </c>
      <c r="DC36" s="137" t="str">
        <f t="shared" si="33"/>
        <v>Completar</v>
      </c>
      <c r="DD36" s="137" t="str">
        <f t="shared" si="34"/>
        <v>Completar</v>
      </c>
      <c r="DE36" s="135"/>
      <c r="DF36" s="136" t="str">
        <f t="shared" si="35"/>
        <v>Completar</v>
      </c>
      <c r="DG36" s="237">
        <f t="shared" si="140"/>
        <v>0</v>
      </c>
      <c r="DH36" s="238">
        <f t="shared" si="141"/>
        <v>0</v>
      </c>
      <c r="DI36" s="239" t="str">
        <f>IFERROR(IF(DH36&gt;20*CU36,'Referencia Parámetros'!$D$20,IF(DH36&gt;10*CU36,'Referencia Parámetros'!$D$21,IF(DH36&gt;5*CU36,'Referencia Parámetros'!$D$22, IF(DH36&gt;1,'Referencia Parámetros'!$D$23,"NO APLICA")))),"")</f>
        <v/>
      </c>
      <c r="DJ36" s="240" t="str">
        <f t="shared" si="142"/>
        <v/>
      </c>
      <c r="DK36" s="241">
        <f t="shared" si="143"/>
        <v>0</v>
      </c>
      <c r="DL36" s="234">
        <f t="shared" si="144"/>
        <v>0</v>
      </c>
      <c r="DM36" s="234">
        <f t="shared" si="145"/>
        <v>0</v>
      </c>
      <c r="DN36" s="234">
        <f t="shared" si="146"/>
        <v>0</v>
      </c>
      <c r="DO36" s="242">
        <f t="shared" si="147"/>
        <v>0</v>
      </c>
      <c r="DQ36" s="234">
        <f t="shared" si="216"/>
        <v>24</v>
      </c>
      <c r="DR36" s="235" t="str">
        <f t="shared" si="148"/>
        <v/>
      </c>
      <c r="DS36" s="236" t="str">
        <f>IFERROR(+VLOOKUP(DR36,'Referencia Parámetros'!$A$2:$B$18,2),"")</f>
        <v/>
      </c>
      <c r="DT36" s="1"/>
      <c r="DU36" s="1"/>
      <c r="DV36" s="136" t="str">
        <f t="shared" si="40"/>
        <v>Completar</v>
      </c>
      <c r="DW36" s="134"/>
      <c r="DX36" s="134"/>
      <c r="DY36" s="134"/>
      <c r="DZ36" s="136" t="str">
        <f t="shared" si="41"/>
        <v>Completar</v>
      </c>
      <c r="EA36" s="137" t="str">
        <f t="shared" si="42"/>
        <v>Completar</v>
      </c>
      <c r="EB36" s="137" t="str">
        <f t="shared" si="43"/>
        <v>Completar</v>
      </c>
      <c r="EC36" s="135"/>
      <c r="ED36" s="136" t="str">
        <f t="shared" si="44"/>
        <v>Completar</v>
      </c>
      <c r="EE36" s="237">
        <f t="shared" si="149"/>
        <v>0</v>
      </c>
      <c r="EF36" s="238">
        <f t="shared" si="150"/>
        <v>0</v>
      </c>
      <c r="EG36" s="239" t="str">
        <f>IFERROR(IF(EF36&gt;20*DS36,'Referencia Parámetros'!$D$20,IF(EF36&gt;10*DS36,'Referencia Parámetros'!$D$21,IF(EF36&gt;5*DS36,'Referencia Parámetros'!$D$22, IF(EF36&gt;1,'Referencia Parámetros'!$D$23,"NO APLICA")))),"")</f>
        <v/>
      </c>
      <c r="EH36" s="240" t="str">
        <f t="shared" si="151"/>
        <v/>
      </c>
      <c r="EI36" s="241">
        <f t="shared" si="152"/>
        <v>0</v>
      </c>
      <c r="EJ36" s="234">
        <f t="shared" si="153"/>
        <v>0</v>
      </c>
      <c r="EK36" s="234">
        <f t="shared" si="154"/>
        <v>0</v>
      </c>
      <c r="EL36" s="234">
        <f t="shared" si="155"/>
        <v>0</v>
      </c>
      <c r="EM36" s="242">
        <f t="shared" si="156"/>
        <v>0</v>
      </c>
      <c r="EO36" s="234">
        <f t="shared" si="217"/>
        <v>24</v>
      </c>
      <c r="EP36" s="235" t="str">
        <f t="shared" si="157"/>
        <v/>
      </c>
      <c r="EQ36" s="236" t="str">
        <f>IFERROR(+VLOOKUP(EP36,'Referencia Parámetros'!$A$2:$B$18,2),"")</f>
        <v/>
      </c>
      <c r="ER36" s="1"/>
      <c r="ES36" s="1"/>
      <c r="ET36" s="136" t="str">
        <f t="shared" si="49"/>
        <v>Completar</v>
      </c>
      <c r="EU36" s="134"/>
      <c r="EV36" s="134"/>
      <c r="EW36" s="134"/>
      <c r="EX36" s="136" t="str">
        <f t="shared" si="50"/>
        <v>Completar</v>
      </c>
      <c r="EY36" s="137" t="str">
        <f t="shared" si="51"/>
        <v>Completar</v>
      </c>
      <c r="EZ36" s="137" t="str">
        <f t="shared" si="52"/>
        <v>Completar</v>
      </c>
      <c r="FA36" s="135"/>
      <c r="FB36" s="136" t="str">
        <f t="shared" si="53"/>
        <v>Completar</v>
      </c>
      <c r="FC36" s="237">
        <f t="shared" si="158"/>
        <v>0</v>
      </c>
      <c r="FD36" s="238">
        <f t="shared" si="159"/>
        <v>0</v>
      </c>
      <c r="FE36" s="239" t="str">
        <f>IFERROR(IF(FD36&gt;20*EQ36,'Referencia Parámetros'!$D$20,IF(FD36&gt;10*EQ36,'Referencia Parámetros'!$D$21,IF(FD36&gt;5*EQ36,'Referencia Parámetros'!$D$22, IF(FD36&gt;1,'Referencia Parámetros'!$D$23,"NO APLICA")))),"")</f>
        <v/>
      </c>
      <c r="FF36" s="240" t="str">
        <f t="shared" si="160"/>
        <v/>
      </c>
      <c r="FG36" s="241">
        <f t="shared" si="161"/>
        <v>0</v>
      </c>
      <c r="FH36" s="234">
        <f t="shared" si="162"/>
        <v>0</v>
      </c>
      <c r="FI36" s="234">
        <f t="shared" si="163"/>
        <v>0</v>
      </c>
      <c r="FJ36" s="234">
        <f t="shared" si="164"/>
        <v>0</v>
      </c>
      <c r="FK36" s="242">
        <f t="shared" si="165"/>
        <v>0</v>
      </c>
      <c r="FM36" s="234">
        <f t="shared" si="218"/>
        <v>24</v>
      </c>
      <c r="FN36" s="235" t="str">
        <f t="shared" si="166"/>
        <v/>
      </c>
      <c r="FO36" s="236" t="str">
        <f>IFERROR(+VLOOKUP(FN36,'Referencia Parámetros'!$A$2:$B$18,2),"")</f>
        <v/>
      </c>
      <c r="FP36" s="1"/>
      <c r="FQ36" s="1"/>
      <c r="FR36" s="136" t="str">
        <f t="shared" si="58"/>
        <v>Completar</v>
      </c>
      <c r="FS36" s="134"/>
      <c r="FT36" s="134"/>
      <c r="FU36" s="134"/>
      <c r="FV36" s="136" t="str">
        <f t="shared" si="59"/>
        <v>Completar</v>
      </c>
      <c r="FW36" s="137" t="str">
        <f t="shared" si="60"/>
        <v>Completar</v>
      </c>
      <c r="FX36" s="137" t="str">
        <f t="shared" si="61"/>
        <v>Completar</v>
      </c>
      <c r="FY36" s="135"/>
      <c r="FZ36" s="136" t="str">
        <f t="shared" si="62"/>
        <v>Completar</v>
      </c>
      <c r="GA36" s="237">
        <f t="shared" si="167"/>
        <v>0</v>
      </c>
      <c r="GB36" s="238">
        <f t="shared" si="168"/>
        <v>0</v>
      </c>
      <c r="GC36" s="239" t="str">
        <f>IFERROR(IF(GB36&gt;20*FO36,'Referencia Parámetros'!$D$20,IF(GB36&gt;10*FO36,'Referencia Parámetros'!$D$21,IF(GB36&gt;5*FO36,'Referencia Parámetros'!$D$22, IF(GB36&gt;1,'Referencia Parámetros'!$D$23,"NO APLICA")))),"")</f>
        <v/>
      </c>
      <c r="GD36" s="240" t="str">
        <f t="shared" si="169"/>
        <v/>
      </c>
      <c r="GE36" s="241">
        <f t="shared" si="170"/>
        <v>0</v>
      </c>
      <c r="GF36" s="234">
        <f t="shared" si="171"/>
        <v>0</v>
      </c>
      <c r="GG36" s="234">
        <f t="shared" si="172"/>
        <v>0</v>
      </c>
      <c r="GH36" s="234">
        <f t="shared" si="173"/>
        <v>0</v>
      </c>
      <c r="GI36" s="242">
        <f t="shared" si="174"/>
        <v>0</v>
      </c>
      <c r="GK36" s="234">
        <f t="shared" si="219"/>
        <v>24</v>
      </c>
      <c r="GL36" s="235" t="str">
        <f t="shared" si="175"/>
        <v/>
      </c>
      <c r="GM36" s="236" t="str">
        <f>IFERROR(+VLOOKUP(GL36,'Referencia Parámetros'!$A$2:$B$18,2),"")</f>
        <v/>
      </c>
      <c r="GN36" s="1"/>
      <c r="GO36" s="1"/>
      <c r="GP36" s="136" t="str">
        <f t="shared" si="67"/>
        <v>Completar</v>
      </c>
      <c r="GQ36" s="134"/>
      <c r="GR36" s="134"/>
      <c r="GS36" s="134"/>
      <c r="GT36" s="136" t="str">
        <f t="shared" si="68"/>
        <v>Completar</v>
      </c>
      <c r="GU36" s="137" t="str">
        <f t="shared" si="69"/>
        <v>Completar</v>
      </c>
      <c r="GV36" s="137" t="str">
        <f t="shared" si="70"/>
        <v>Completar</v>
      </c>
      <c r="GW36" s="135"/>
      <c r="GX36" s="136" t="str">
        <f t="shared" si="71"/>
        <v>Completar</v>
      </c>
      <c r="GY36" s="237">
        <f t="shared" si="176"/>
        <v>0</v>
      </c>
      <c r="GZ36" s="238">
        <f t="shared" si="177"/>
        <v>0</v>
      </c>
      <c r="HA36" s="239" t="str">
        <f>IFERROR(IF(GZ36&gt;20*GM36,'Referencia Parámetros'!$D$20,IF(GZ36&gt;10*GM36,'Referencia Parámetros'!$D$21,IF(GZ36&gt;5*GM36,'Referencia Parámetros'!$D$22, IF(GZ36&gt;1,'Referencia Parámetros'!$D$23,"NO APLICA")))),"")</f>
        <v/>
      </c>
      <c r="HB36" s="240" t="str">
        <f t="shared" si="178"/>
        <v/>
      </c>
      <c r="HC36" s="241">
        <f t="shared" si="179"/>
        <v>0</v>
      </c>
      <c r="HD36" s="234">
        <f t="shared" si="180"/>
        <v>0</v>
      </c>
      <c r="HE36" s="234">
        <f t="shared" si="181"/>
        <v>0</v>
      </c>
      <c r="HF36" s="234">
        <f t="shared" si="182"/>
        <v>0</v>
      </c>
      <c r="HG36" s="242">
        <f t="shared" si="183"/>
        <v>0</v>
      </c>
      <c r="HI36" s="234">
        <f t="shared" si="220"/>
        <v>24</v>
      </c>
      <c r="HJ36" s="235" t="str">
        <f t="shared" si="184"/>
        <v/>
      </c>
      <c r="HK36" s="236" t="str">
        <f>IFERROR(+VLOOKUP(HJ36,'Referencia Parámetros'!$A$2:$B$18,2),"")</f>
        <v/>
      </c>
      <c r="HL36" s="1"/>
      <c r="HM36" s="1"/>
      <c r="HN36" s="136" t="str">
        <f t="shared" si="76"/>
        <v>Completar</v>
      </c>
      <c r="HO36" s="134"/>
      <c r="HP36" s="134"/>
      <c r="HQ36" s="134"/>
      <c r="HR36" s="136" t="str">
        <f t="shared" si="77"/>
        <v>Completar</v>
      </c>
      <c r="HS36" s="137" t="str">
        <f t="shared" si="78"/>
        <v>Completar</v>
      </c>
      <c r="HT36" s="137" t="str">
        <f t="shared" si="79"/>
        <v>Completar</v>
      </c>
      <c r="HU36" s="135"/>
      <c r="HV36" s="136" t="str">
        <f t="shared" si="80"/>
        <v>Completar</v>
      </c>
      <c r="HW36" s="237">
        <f t="shared" si="185"/>
        <v>0</v>
      </c>
      <c r="HX36" s="238">
        <f t="shared" si="186"/>
        <v>0</v>
      </c>
      <c r="HY36" s="239" t="str">
        <f>IFERROR(IF(HX36&gt;20*HK36,'Referencia Parámetros'!$D$20,IF(HX36&gt;10*HK36,'Referencia Parámetros'!$D$21,IF(HX36&gt;5*HK36,'Referencia Parámetros'!$D$22, IF(HX36&gt;1,'Referencia Parámetros'!$D$23,"NO APLICA")))),"")</f>
        <v/>
      </c>
      <c r="HZ36" s="240">
        <f t="shared" si="187"/>
        <v>0</v>
      </c>
      <c r="IA36" s="241">
        <f t="shared" si="188"/>
        <v>0</v>
      </c>
      <c r="IB36" s="234">
        <f t="shared" si="189"/>
        <v>0</v>
      </c>
      <c r="IC36" s="234">
        <f t="shared" si="190"/>
        <v>0</v>
      </c>
      <c r="ID36" s="234">
        <f t="shared" si="191"/>
        <v>0</v>
      </c>
      <c r="IE36" s="242">
        <f t="shared" si="192"/>
        <v>0</v>
      </c>
      <c r="IG36" s="234">
        <f t="shared" si="221"/>
        <v>24</v>
      </c>
      <c r="IH36" s="235" t="str">
        <f t="shared" si="193"/>
        <v/>
      </c>
      <c r="II36" s="236" t="str">
        <f>IFERROR(+VLOOKUP(IH36,'Referencia Parámetros'!$A$2:$B$18,2),"")</f>
        <v/>
      </c>
      <c r="IJ36" s="1"/>
      <c r="IK36" s="1"/>
      <c r="IL36" s="136" t="str">
        <f t="shared" si="85"/>
        <v>Completar</v>
      </c>
      <c r="IM36" s="134"/>
      <c r="IN36" s="134"/>
      <c r="IO36" s="134"/>
      <c r="IP36" s="136" t="str">
        <f t="shared" si="86"/>
        <v>Completar</v>
      </c>
      <c r="IQ36" s="137" t="str">
        <f t="shared" si="87"/>
        <v>Completar</v>
      </c>
      <c r="IR36" s="137" t="str">
        <f t="shared" si="88"/>
        <v>Completar</v>
      </c>
      <c r="IS36" s="135"/>
      <c r="IT36" s="136" t="str">
        <f t="shared" si="89"/>
        <v>Completar</v>
      </c>
      <c r="IU36" s="237">
        <f t="shared" si="194"/>
        <v>0</v>
      </c>
      <c r="IV36" s="238">
        <f t="shared" si="195"/>
        <v>0</v>
      </c>
      <c r="IW36" s="239" t="str">
        <f>IFERROR(IF(IV36&gt;20*II36,'Referencia Parámetros'!$D$20,IF(IV36&gt;10*II36,'Referencia Parámetros'!$D$21,IF(IV36&gt;5*II36,'Referencia Parámetros'!$D$22, IF(IV36&gt;1,'Referencia Parámetros'!$D$23,"NO APLICA")))),"")</f>
        <v/>
      </c>
      <c r="IX36" s="240" t="str">
        <f t="shared" si="196"/>
        <v/>
      </c>
      <c r="IY36" s="241">
        <f t="shared" si="197"/>
        <v>0</v>
      </c>
      <c r="IZ36" s="234">
        <f t="shared" si="198"/>
        <v>0</v>
      </c>
      <c r="JA36" s="234">
        <f t="shared" si="199"/>
        <v>0</v>
      </c>
      <c r="JB36" s="234">
        <f t="shared" si="200"/>
        <v>0</v>
      </c>
      <c r="JC36" s="242">
        <f t="shared" si="201"/>
        <v>0</v>
      </c>
      <c r="JD36" s="198"/>
      <c r="JE36" s="234">
        <f t="shared" si="222"/>
        <v>24</v>
      </c>
      <c r="JF36" s="235" t="str">
        <f t="shared" si="202"/>
        <v/>
      </c>
      <c r="JG36" s="236" t="str">
        <f>IFERROR(+VLOOKUP(JF36,'Referencia Parámetros'!$A$2:$B$18,2),"")</f>
        <v/>
      </c>
      <c r="JH36" s="1"/>
      <c r="JI36" s="1"/>
      <c r="JJ36" s="136" t="str">
        <f t="shared" si="94"/>
        <v>Completar</v>
      </c>
      <c r="JK36" s="134"/>
      <c r="JL36" s="134"/>
      <c r="JM36" s="134"/>
      <c r="JN36" s="136" t="str">
        <f t="shared" si="95"/>
        <v>Completar</v>
      </c>
      <c r="JO36" s="137" t="str">
        <f t="shared" si="96"/>
        <v>Completar</v>
      </c>
      <c r="JP36" s="137" t="str">
        <f t="shared" si="97"/>
        <v>Completar</v>
      </c>
      <c r="JQ36" s="135"/>
      <c r="JR36" s="136" t="str">
        <f t="shared" si="98"/>
        <v>Completar</v>
      </c>
      <c r="JS36" s="237">
        <f t="shared" si="203"/>
        <v>0</v>
      </c>
      <c r="JT36" s="238">
        <f t="shared" si="204"/>
        <v>0</v>
      </c>
      <c r="JU36" s="239" t="str">
        <f>IFERROR(IF(JT36&gt;20*JG36,'Referencia Parámetros'!$D$20,IF(JT36&gt;10*JG36,'Referencia Parámetros'!$D$21,IF(JT36&gt;5*JG36,'Referencia Parámetros'!$D$22, IF(JT36&gt;1,'Referencia Parámetros'!$D$23,"NO APLICA")))),"")</f>
        <v/>
      </c>
      <c r="JV36" s="240" t="str">
        <f t="shared" si="205"/>
        <v/>
      </c>
      <c r="JW36" s="241">
        <f t="shared" si="206"/>
        <v>0</v>
      </c>
      <c r="JX36" s="234">
        <f t="shared" si="207"/>
        <v>0</v>
      </c>
      <c r="JY36" s="234">
        <f t="shared" si="208"/>
        <v>0</v>
      </c>
      <c r="JZ36" s="234">
        <f t="shared" si="209"/>
        <v>0</v>
      </c>
      <c r="KA36" s="242">
        <f t="shared" si="210"/>
        <v>0</v>
      </c>
    </row>
    <row r="37" spans="1:287" x14ac:dyDescent="0.25">
      <c r="A37" s="234">
        <f t="shared" si="211"/>
        <v>25</v>
      </c>
      <c r="B37" s="235" t="str">
        <f t="shared" si="103"/>
        <v/>
      </c>
      <c r="C37" s="236" t="str">
        <f>IFERROR(+VLOOKUP(B37,'Referencia Parámetros'!$A$2:$B$18,2),"")</f>
        <v/>
      </c>
      <c r="D37" s="1"/>
      <c r="E37" s="1"/>
      <c r="F37" s="136" t="str">
        <f>IFERROR(+VLOOKUP(D37,'Año 3'!JH$13:JJ$112,3,FALSE),"Completar")</f>
        <v>Completar</v>
      </c>
      <c r="G37" s="134"/>
      <c r="H37" s="134"/>
      <c r="I37" s="134"/>
      <c r="J37" s="136" t="str">
        <f>+IFERROR(VLOOKUP(D37,'Año 3'!JH$13:JR$112,7,0),"Completar")</f>
        <v>Completar</v>
      </c>
      <c r="K37" s="137" t="str">
        <f>IFERROR(VLOOKUP(D37,'Año 3'!JH$13:JR$112,8,FALSE),"Completar")</f>
        <v>Completar</v>
      </c>
      <c r="L37" s="137" t="str">
        <f>IFERROR(VLOOKUP(D37,'Año 3'!JH$13:JR$112,9,FALSE),"Completar")</f>
        <v>Completar</v>
      </c>
      <c r="M37" s="135"/>
      <c r="N37" s="136" t="str">
        <f>IFERROR(VLOOKUP(D37,'Año 3'!JH$13:JR$112,11,FALSE),"Completar")</f>
        <v>Completar</v>
      </c>
      <c r="O37" s="237">
        <f t="shared" si="104"/>
        <v>0</v>
      </c>
      <c r="P37" s="238">
        <f t="shared" si="105"/>
        <v>0</v>
      </c>
      <c r="Q37" s="239" t="str">
        <f>IFERROR(IF(P37&gt;20*C37,'Referencia Parámetros'!$D$20,IF(P37&gt;10*C37,'Referencia Parámetros'!$D$21,IF(P37&gt;5*C37,'Referencia Parámetros'!$D$22, IF(P37&gt;1,'Referencia Parámetros'!$D$23,"NO APLICA")))),"")</f>
        <v/>
      </c>
      <c r="R37" s="240" t="str">
        <f t="shared" si="106"/>
        <v/>
      </c>
      <c r="S37" s="241">
        <f t="shared" si="107"/>
        <v>0</v>
      </c>
      <c r="T37" s="234">
        <f t="shared" si="108"/>
        <v>0</v>
      </c>
      <c r="U37" s="234">
        <f t="shared" si="109"/>
        <v>0</v>
      </c>
      <c r="V37" s="234">
        <f t="shared" si="110"/>
        <v>0</v>
      </c>
      <c r="W37" s="242">
        <f t="shared" si="111"/>
        <v>0</v>
      </c>
      <c r="Y37" s="234">
        <f t="shared" si="212"/>
        <v>25</v>
      </c>
      <c r="Z37" s="235" t="str">
        <f t="shared" si="112"/>
        <v/>
      </c>
      <c r="AA37" s="236" t="str">
        <f>IFERROR(+VLOOKUP(Z37,'Referencia Parámetros'!$A$2:$B$18,2),"")</f>
        <v/>
      </c>
      <c r="AB37" s="1"/>
      <c r="AC37" s="1"/>
      <c r="AD37" s="136" t="str">
        <f t="shared" si="4"/>
        <v>Completar</v>
      </c>
      <c r="AE37" s="134"/>
      <c r="AF37" s="134"/>
      <c r="AG37" s="134"/>
      <c r="AH37" s="136" t="str">
        <f t="shared" si="5"/>
        <v>Completar</v>
      </c>
      <c r="AI37" s="137" t="str">
        <f t="shared" si="6"/>
        <v>Completar</v>
      </c>
      <c r="AJ37" s="137" t="str">
        <f t="shared" si="7"/>
        <v>Completar</v>
      </c>
      <c r="AK37" s="135"/>
      <c r="AL37" s="136" t="str">
        <f t="shared" si="8"/>
        <v>Completar</v>
      </c>
      <c r="AM37" s="237">
        <f t="shared" si="113"/>
        <v>0</v>
      </c>
      <c r="AN37" s="238">
        <f t="shared" si="114"/>
        <v>0</v>
      </c>
      <c r="AO37" s="239" t="str">
        <f>IFERROR(IF(AN37&gt;20*AA37,'Referencia Parámetros'!$D$20,IF(AN37&gt;10*AA37,'Referencia Parámetros'!$D$21,IF(AN37&gt;5*AA37,'Referencia Parámetros'!$D$22, IF(AN37&gt;1,'Referencia Parámetros'!$D$23,"NO APLICA")))),"")</f>
        <v/>
      </c>
      <c r="AP37" s="240" t="str">
        <f t="shared" si="115"/>
        <v/>
      </c>
      <c r="AQ37" s="241">
        <f t="shared" si="116"/>
        <v>0</v>
      </c>
      <c r="AR37" s="234">
        <f t="shared" si="117"/>
        <v>0</v>
      </c>
      <c r="AS37" s="234">
        <f t="shared" si="118"/>
        <v>0</v>
      </c>
      <c r="AT37" s="234">
        <f t="shared" si="119"/>
        <v>0</v>
      </c>
      <c r="AU37" s="242">
        <f t="shared" si="120"/>
        <v>0</v>
      </c>
      <c r="AW37" s="234">
        <f t="shared" si="213"/>
        <v>25</v>
      </c>
      <c r="AX37" s="235" t="str">
        <f t="shared" si="121"/>
        <v/>
      </c>
      <c r="AY37" s="236" t="str">
        <f>IFERROR(+VLOOKUP(AX37,'Referencia Parámetros'!$A$2:$B$18,2),"")</f>
        <v/>
      </c>
      <c r="AZ37" s="1"/>
      <c r="BA37" s="1"/>
      <c r="BB37" s="136" t="str">
        <f t="shared" si="13"/>
        <v>Completar</v>
      </c>
      <c r="BC37" s="134"/>
      <c r="BD37" s="134"/>
      <c r="BE37" s="134"/>
      <c r="BF37" s="136" t="str">
        <f t="shared" si="14"/>
        <v>Completar</v>
      </c>
      <c r="BG37" s="137" t="str">
        <f t="shared" si="15"/>
        <v>Completar</v>
      </c>
      <c r="BH37" s="137" t="str">
        <f t="shared" si="16"/>
        <v>Completar</v>
      </c>
      <c r="BI37" s="135"/>
      <c r="BJ37" s="136" t="str">
        <f t="shared" si="17"/>
        <v>Completar</v>
      </c>
      <c r="BK37" s="237">
        <f t="shared" si="122"/>
        <v>0</v>
      </c>
      <c r="BL37" s="238">
        <f t="shared" si="123"/>
        <v>0</v>
      </c>
      <c r="BM37" s="239" t="str">
        <f>IFERROR(IF(BL37&gt;20*AY37,'Referencia Parámetros'!$D$20,IF(BL37&gt;10*AY37,'Referencia Parámetros'!$D$21,IF(BL37&gt;5*AY37,'Referencia Parámetros'!$D$22, IF(BL37&gt;1,'Referencia Parámetros'!$D$23,"NO APLICA")))),"")</f>
        <v/>
      </c>
      <c r="BN37" s="240" t="str">
        <f t="shared" si="124"/>
        <v/>
      </c>
      <c r="BO37" s="241">
        <f t="shared" si="125"/>
        <v>0</v>
      </c>
      <c r="BP37" s="234">
        <f t="shared" si="126"/>
        <v>0</v>
      </c>
      <c r="BQ37" s="234">
        <f t="shared" si="127"/>
        <v>0</v>
      </c>
      <c r="BR37" s="234">
        <f t="shared" si="128"/>
        <v>0</v>
      </c>
      <c r="BS37" s="242">
        <f t="shared" si="129"/>
        <v>0</v>
      </c>
      <c r="BU37" s="234">
        <f t="shared" si="214"/>
        <v>25</v>
      </c>
      <c r="BV37" s="235" t="str">
        <f t="shared" si="130"/>
        <v/>
      </c>
      <c r="BW37" s="236" t="str">
        <f>IFERROR(+VLOOKUP(BV37,'Referencia Parámetros'!$A$2:$B$18,2),"")</f>
        <v/>
      </c>
      <c r="BX37" s="1"/>
      <c r="BY37" s="1"/>
      <c r="BZ37" s="136" t="str">
        <f t="shared" si="22"/>
        <v>Completar</v>
      </c>
      <c r="CA37" s="134"/>
      <c r="CB37" s="134"/>
      <c r="CC37" s="134"/>
      <c r="CD37" s="136" t="str">
        <f t="shared" si="23"/>
        <v>Completar</v>
      </c>
      <c r="CE37" s="137" t="str">
        <f t="shared" si="24"/>
        <v>Completar</v>
      </c>
      <c r="CF37" s="137" t="str">
        <f t="shared" si="25"/>
        <v>Completar</v>
      </c>
      <c r="CG37" s="135"/>
      <c r="CH37" s="136" t="str">
        <f t="shared" si="26"/>
        <v>Completar</v>
      </c>
      <c r="CI37" s="237">
        <f t="shared" si="131"/>
        <v>0</v>
      </c>
      <c r="CJ37" s="238">
        <f t="shared" si="132"/>
        <v>0</v>
      </c>
      <c r="CK37" s="239" t="str">
        <f>IFERROR(IF(CJ37&gt;20*BW37,'Referencia Parámetros'!$D$20,IF(CJ37&gt;10*BW37,'Referencia Parámetros'!$D$21,IF(CJ37&gt;5*BW37,'Referencia Parámetros'!$D$22, IF(CJ37&gt;1,'Referencia Parámetros'!$D$23,"NO APLICA")))),"")</f>
        <v/>
      </c>
      <c r="CL37" s="240" t="str">
        <f t="shared" si="133"/>
        <v/>
      </c>
      <c r="CM37" s="241">
        <f t="shared" si="134"/>
        <v>0</v>
      </c>
      <c r="CN37" s="234">
        <f t="shared" si="135"/>
        <v>0</v>
      </c>
      <c r="CO37" s="234">
        <f t="shared" si="136"/>
        <v>0</v>
      </c>
      <c r="CP37" s="234">
        <f t="shared" si="137"/>
        <v>0</v>
      </c>
      <c r="CQ37" s="242">
        <f t="shared" si="138"/>
        <v>0</v>
      </c>
      <c r="CS37" s="234">
        <f t="shared" si="215"/>
        <v>25</v>
      </c>
      <c r="CT37" s="235" t="str">
        <f t="shared" si="139"/>
        <v/>
      </c>
      <c r="CU37" s="236" t="str">
        <f>IFERROR(+VLOOKUP(CT37,'Referencia Parámetros'!$A$2:$B$18,2),"")</f>
        <v/>
      </c>
      <c r="CV37" s="1"/>
      <c r="CW37" s="1"/>
      <c r="CX37" s="136" t="str">
        <f t="shared" si="31"/>
        <v>Completar</v>
      </c>
      <c r="CY37" s="134"/>
      <c r="CZ37" s="134"/>
      <c r="DA37" s="134"/>
      <c r="DB37" s="136" t="str">
        <f t="shared" si="32"/>
        <v>Completar</v>
      </c>
      <c r="DC37" s="137" t="str">
        <f t="shared" si="33"/>
        <v>Completar</v>
      </c>
      <c r="DD37" s="137" t="str">
        <f t="shared" si="34"/>
        <v>Completar</v>
      </c>
      <c r="DE37" s="135"/>
      <c r="DF37" s="136" t="str">
        <f t="shared" si="35"/>
        <v>Completar</v>
      </c>
      <c r="DG37" s="237">
        <f t="shared" si="140"/>
        <v>0</v>
      </c>
      <c r="DH37" s="238">
        <f t="shared" si="141"/>
        <v>0</v>
      </c>
      <c r="DI37" s="239" t="str">
        <f>IFERROR(IF(DH37&gt;20*CU37,'Referencia Parámetros'!$D$20,IF(DH37&gt;10*CU37,'Referencia Parámetros'!$D$21,IF(DH37&gt;5*CU37,'Referencia Parámetros'!$D$22, IF(DH37&gt;1,'Referencia Parámetros'!$D$23,"NO APLICA")))),"")</f>
        <v/>
      </c>
      <c r="DJ37" s="240" t="str">
        <f t="shared" si="142"/>
        <v/>
      </c>
      <c r="DK37" s="241">
        <f t="shared" si="143"/>
        <v>0</v>
      </c>
      <c r="DL37" s="234">
        <f t="shared" si="144"/>
        <v>0</v>
      </c>
      <c r="DM37" s="234">
        <f t="shared" si="145"/>
        <v>0</v>
      </c>
      <c r="DN37" s="234">
        <f t="shared" si="146"/>
        <v>0</v>
      </c>
      <c r="DO37" s="242">
        <f t="shared" si="147"/>
        <v>0</v>
      </c>
      <c r="DQ37" s="234">
        <f t="shared" si="216"/>
        <v>25</v>
      </c>
      <c r="DR37" s="235" t="str">
        <f t="shared" si="148"/>
        <v/>
      </c>
      <c r="DS37" s="236" t="str">
        <f>IFERROR(+VLOOKUP(DR37,'Referencia Parámetros'!$A$2:$B$18,2),"")</f>
        <v/>
      </c>
      <c r="DT37" s="1"/>
      <c r="DU37" s="1"/>
      <c r="DV37" s="136" t="str">
        <f t="shared" si="40"/>
        <v>Completar</v>
      </c>
      <c r="DW37" s="134"/>
      <c r="DX37" s="134"/>
      <c r="DY37" s="134"/>
      <c r="DZ37" s="136" t="str">
        <f t="shared" si="41"/>
        <v>Completar</v>
      </c>
      <c r="EA37" s="137" t="str">
        <f t="shared" si="42"/>
        <v>Completar</v>
      </c>
      <c r="EB37" s="137" t="str">
        <f t="shared" si="43"/>
        <v>Completar</v>
      </c>
      <c r="EC37" s="135"/>
      <c r="ED37" s="136" t="str">
        <f t="shared" si="44"/>
        <v>Completar</v>
      </c>
      <c r="EE37" s="237">
        <f t="shared" si="149"/>
        <v>0</v>
      </c>
      <c r="EF37" s="238">
        <f t="shared" si="150"/>
        <v>0</v>
      </c>
      <c r="EG37" s="239" t="str">
        <f>IFERROR(IF(EF37&gt;20*DS37,'Referencia Parámetros'!$D$20,IF(EF37&gt;10*DS37,'Referencia Parámetros'!$D$21,IF(EF37&gt;5*DS37,'Referencia Parámetros'!$D$22, IF(EF37&gt;1,'Referencia Parámetros'!$D$23,"NO APLICA")))),"")</f>
        <v/>
      </c>
      <c r="EH37" s="240" t="str">
        <f t="shared" si="151"/>
        <v/>
      </c>
      <c r="EI37" s="241">
        <f t="shared" si="152"/>
        <v>0</v>
      </c>
      <c r="EJ37" s="234">
        <f t="shared" si="153"/>
        <v>0</v>
      </c>
      <c r="EK37" s="234">
        <f t="shared" si="154"/>
        <v>0</v>
      </c>
      <c r="EL37" s="234">
        <f t="shared" si="155"/>
        <v>0</v>
      </c>
      <c r="EM37" s="242">
        <f t="shared" si="156"/>
        <v>0</v>
      </c>
      <c r="EO37" s="234">
        <f t="shared" si="217"/>
        <v>25</v>
      </c>
      <c r="EP37" s="235" t="str">
        <f t="shared" si="157"/>
        <v/>
      </c>
      <c r="EQ37" s="236" t="str">
        <f>IFERROR(+VLOOKUP(EP37,'Referencia Parámetros'!$A$2:$B$18,2),"")</f>
        <v/>
      </c>
      <c r="ER37" s="1"/>
      <c r="ES37" s="1"/>
      <c r="ET37" s="136" t="str">
        <f t="shared" si="49"/>
        <v>Completar</v>
      </c>
      <c r="EU37" s="134"/>
      <c r="EV37" s="134"/>
      <c r="EW37" s="134"/>
      <c r="EX37" s="136" t="str">
        <f t="shared" si="50"/>
        <v>Completar</v>
      </c>
      <c r="EY37" s="137" t="str">
        <f t="shared" si="51"/>
        <v>Completar</v>
      </c>
      <c r="EZ37" s="137" t="str">
        <f t="shared" si="52"/>
        <v>Completar</v>
      </c>
      <c r="FA37" s="135"/>
      <c r="FB37" s="136" t="str">
        <f t="shared" si="53"/>
        <v>Completar</v>
      </c>
      <c r="FC37" s="237">
        <f t="shared" si="158"/>
        <v>0</v>
      </c>
      <c r="FD37" s="238">
        <f t="shared" si="159"/>
        <v>0</v>
      </c>
      <c r="FE37" s="239" t="str">
        <f>IFERROR(IF(FD37&gt;20*EQ37,'Referencia Parámetros'!$D$20,IF(FD37&gt;10*EQ37,'Referencia Parámetros'!$D$21,IF(FD37&gt;5*EQ37,'Referencia Parámetros'!$D$22, IF(FD37&gt;1,'Referencia Parámetros'!$D$23,"NO APLICA")))),"")</f>
        <v/>
      </c>
      <c r="FF37" s="240" t="str">
        <f t="shared" si="160"/>
        <v/>
      </c>
      <c r="FG37" s="241">
        <f t="shared" si="161"/>
        <v>0</v>
      </c>
      <c r="FH37" s="234">
        <f t="shared" si="162"/>
        <v>0</v>
      </c>
      <c r="FI37" s="234">
        <f t="shared" si="163"/>
        <v>0</v>
      </c>
      <c r="FJ37" s="234">
        <f t="shared" si="164"/>
        <v>0</v>
      </c>
      <c r="FK37" s="242">
        <f t="shared" si="165"/>
        <v>0</v>
      </c>
      <c r="FM37" s="234">
        <f t="shared" si="218"/>
        <v>25</v>
      </c>
      <c r="FN37" s="235" t="str">
        <f t="shared" si="166"/>
        <v/>
      </c>
      <c r="FO37" s="236" t="str">
        <f>IFERROR(+VLOOKUP(FN37,'Referencia Parámetros'!$A$2:$B$18,2),"")</f>
        <v/>
      </c>
      <c r="FP37" s="1"/>
      <c r="FQ37" s="1"/>
      <c r="FR37" s="136" t="str">
        <f t="shared" si="58"/>
        <v>Completar</v>
      </c>
      <c r="FS37" s="134"/>
      <c r="FT37" s="134"/>
      <c r="FU37" s="134"/>
      <c r="FV37" s="136" t="str">
        <f t="shared" si="59"/>
        <v>Completar</v>
      </c>
      <c r="FW37" s="137" t="str">
        <f t="shared" si="60"/>
        <v>Completar</v>
      </c>
      <c r="FX37" s="137" t="str">
        <f t="shared" si="61"/>
        <v>Completar</v>
      </c>
      <c r="FY37" s="135"/>
      <c r="FZ37" s="136" t="str">
        <f t="shared" si="62"/>
        <v>Completar</v>
      </c>
      <c r="GA37" s="237">
        <f t="shared" si="167"/>
        <v>0</v>
      </c>
      <c r="GB37" s="238">
        <f t="shared" si="168"/>
        <v>0</v>
      </c>
      <c r="GC37" s="239" t="str">
        <f>IFERROR(IF(GB37&gt;20*FO37,'Referencia Parámetros'!$D$20,IF(GB37&gt;10*FO37,'Referencia Parámetros'!$D$21,IF(GB37&gt;5*FO37,'Referencia Parámetros'!$D$22, IF(GB37&gt;1,'Referencia Parámetros'!$D$23,"NO APLICA")))),"")</f>
        <v/>
      </c>
      <c r="GD37" s="240" t="str">
        <f t="shared" si="169"/>
        <v/>
      </c>
      <c r="GE37" s="241">
        <f t="shared" si="170"/>
        <v>0</v>
      </c>
      <c r="GF37" s="234">
        <f t="shared" si="171"/>
        <v>0</v>
      </c>
      <c r="GG37" s="234">
        <f t="shared" si="172"/>
        <v>0</v>
      </c>
      <c r="GH37" s="234">
        <f t="shared" si="173"/>
        <v>0</v>
      </c>
      <c r="GI37" s="242">
        <f t="shared" si="174"/>
        <v>0</v>
      </c>
      <c r="GK37" s="234">
        <f t="shared" si="219"/>
        <v>25</v>
      </c>
      <c r="GL37" s="235" t="str">
        <f t="shared" si="175"/>
        <v/>
      </c>
      <c r="GM37" s="236" t="str">
        <f>IFERROR(+VLOOKUP(GL37,'Referencia Parámetros'!$A$2:$B$18,2),"")</f>
        <v/>
      </c>
      <c r="GN37" s="1"/>
      <c r="GO37" s="1"/>
      <c r="GP37" s="136" t="str">
        <f t="shared" si="67"/>
        <v>Completar</v>
      </c>
      <c r="GQ37" s="134"/>
      <c r="GR37" s="134"/>
      <c r="GS37" s="134"/>
      <c r="GT37" s="136" t="str">
        <f t="shared" si="68"/>
        <v>Completar</v>
      </c>
      <c r="GU37" s="137" t="str">
        <f t="shared" si="69"/>
        <v>Completar</v>
      </c>
      <c r="GV37" s="137" t="str">
        <f t="shared" si="70"/>
        <v>Completar</v>
      </c>
      <c r="GW37" s="135"/>
      <c r="GX37" s="136" t="str">
        <f t="shared" si="71"/>
        <v>Completar</v>
      </c>
      <c r="GY37" s="237">
        <f t="shared" si="176"/>
        <v>0</v>
      </c>
      <c r="GZ37" s="238">
        <f t="shared" si="177"/>
        <v>0</v>
      </c>
      <c r="HA37" s="239" t="str">
        <f>IFERROR(IF(GZ37&gt;20*GM37,'Referencia Parámetros'!$D$20,IF(GZ37&gt;10*GM37,'Referencia Parámetros'!$D$21,IF(GZ37&gt;5*GM37,'Referencia Parámetros'!$D$22, IF(GZ37&gt;1,'Referencia Parámetros'!$D$23,"NO APLICA")))),"")</f>
        <v/>
      </c>
      <c r="HB37" s="240" t="str">
        <f t="shared" si="178"/>
        <v/>
      </c>
      <c r="HC37" s="241">
        <f t="shared" si="179"/>
        <v>0</v>
      </c>
      <c r="HD37" s="234">
        <f t="shared" si="180"/>
        <v>0</v>
      </c>
      <c r="HE37" s="234">
        <f t="shared" si="181"/>
        <v>0</v>
      </c>
      <c r="HF37" s="234">
        <f t="shared" si="182"/>
        <v>0</v>
      </c>
      <c r="HG37" s="242">
        <f t="shared" si="183"/>
        <v>0</v>
      </c>
      <c r="HI37" s="234">
        <f t="shared" si="220"/>
        <v>25</v>
      </c>
      <c r="HJ37" s="235" t="str">
        <f t="shared" si="184"/>
        <v/>
      </c>
      <c r="HK37" s="236" t="str">
        <f>IFERROR(+VLOOKUP(HJ37,'Referencia Parámetros'!$A$2:$B$18,2),"")</f>
        <v/>
      </c>
      <c r="HL37" s="1"/>
      <c r="HM37" s="1"/>
      <c r="HN37" s="136" t="str">
        <f t="shared" si="76"/>
        <v>Completar</v>
      </c>
      <c r="HO37" s="134"/>
      <c r="HP37" s="134"/>
      <c r="HQ37" s="134"/>
      <c r="HR37" s="136" t="str">
        <f t="shared" si="77"/>
        <v>Completar</v>
      </c>
      <c r="HS37" s="137" t="str">
        <f t="shared" si="78"/>
        <v>Completar</v>
      </c>
      <c r="HT37" s="137" t="str">
        <f t="shared" si="79"/>
        <v>Completar</v>
      </c>
      <c r="HU37" s="135"/>
      <c r="HV37" s="136" t="str">
        <f t="shared" si="80"/>
        <v>Completar</v>
      </c>
      <c r="HW37" s="237">
        <f t="shared" si="185"/>
        <v>0</v>
      </c>
      <c r="HX37" s="238">
        <f t="shared" si="186"/>
        <v>0</v>
      </c>
      <c r="HY37" s="239" t="str">
        <f>IFERROR(IF(HX37&gt;20*HK37,'Referencia Parámetros'!$D$20,IF(HX37&gt;10*HK37,'Referencia Parámetros'!$D$21,IF(HX37&gt;5*HK37,'Referencia Parámetros'!$D$22, IF(HX37&gt;1,'Referencia Parámetros'!$D$23,"NO APLICA")))),"")</f>
        <v/>
      </c>
      <c r="HZ37" s="240">
        <f t="shared" si="187"/>
        <v>0</v>
      </c>
      <c r="IA37" s="241">
        <f t="shared" si="188"/>
        <v>0</v>
      </c>
      <c r="IB37" s="234">
        <f t="shared" si="189"/>
        <v>0</v>
      </c>
      <c r="IC37" s="234">
        <f t="shared" si="190"/>
        <v>0</v>
      </c>
      <c r="ID37" s="234">
        <f t="shared" si="191"/>
        <v>0</v>
      </c>
      <c r="IE37" s="242">
        <f t="shared" si="192"/>
        <v>0</v>
      </c>
      <c r="IG37" s="234">
        <f t="shared" si="221"/>
        <v>25</v>
      </c>
      <c r="IH37" s="235" t="str">
        <f t="shared" si="193"/>
        <v/>
      </c>
      <c r="II37" s="236" t="str">
        <f>IFERROR(+VLOOKUP(IH37,'Referencia Parámetros'!$A$2:$B$18,2),"")</f>
        <v/>
      </c>
      <c r="IJ37" s="1"/>
      <c r="IK37" s="1"/>
      <c r="IL37" s="136" t="str">
        <f t="shared" si="85"/>
        <v>Completar</v>
      </c>
      <c r="IM37" s="134"/>
      <c r="IN37" s="134"/>
      <c r="IO37" s="134"/>
      <c r="IP37" s="136" t="str">
        <f t="shared" si="86"/>
        <v>Completar</v>
      </c>
      <c r="IQ37" s="137" t="str">
        <f t="shared" si="87"/>
        <v>Completar</v>
      </c>
      <c r="IR37" s="137" t="str">
        <f t="shared" si="88"/>
        <v>Completar</v>
      </c>
      <c r="IS37" s="135"/>
      <c r="IT37" s="136" t="str">
        <f t="shared" si="89"/>
        <v>Completar</v>
      </c>
      <c r="IU37" s="237">
        <f t="shared" si="194"/>
        <v>0</v>
      </c>
      <c r="IV37" s="238">
        <f t="shared" si="195"/>
        <v>0</v>
      </c>
      <c r="IW37" s="239" t="str">
        <f>IFERROR(IF(IV37&gt;20*II37,'Referencia Parámetros'!$D$20,IF(IV37&gt;10*II37,'Referencia Parámetros'!$D$21,IF(IV37&gt;5*II37,'Referencia Parámetros'!$D$22, IF(IV37&gt;1,'Referencia Parámetros'!$D$23,"NO APLICA")))),"")</f>
        <v/>
      </c>
      <c r="IX37" s="240" t="str">
        <f t="shared" si="196"/>
        <v/>
      </c>
      <c r="IY37" s="241">
        <f t="shared" si="197"/>
        <v>0</v>
      </c>
      <c r="IZ37" s="234">
        <f t="shared" si="198"/>
        <v>0</v>
      </c>
      <c r="JA37" s="234">
        <f t="shared" si="199"/>
        <v>0</v>
      </c>
      <c r="JB37" s="234">
        <f t="shared" si="200"/>
        <v>0</v>
      </c>
      <c r="JC37" s="242">
        <f t="shared" si="201"/>
        <v>0</v>
      </c>
      <c r="JD37" s="198"/>
      <c r="JE37" s="234">
        <f t="shared" si="222"/>
        <v>25</v>
      </c>
      <c r="JF37" s="235" t="str">
        <f t="shared" si="202"/>
        <v/>
      </c>
      <c r="JG37" s="236" t="str">
        <f>IFERROR(+VLOOKUP(JF37,'Referencia Parámetros'!$A$2:$B$18,2),"")</f>
        <v/>
      </c>
      <c r="JH37" s="1"/>
      <c r="JI37" s="1"/>
      <c r="JJ37" s="136" t="str">
        <f t="shared" si="94"/>
        <v>Completar</v>
      </c>
      <c r="JK37" s="134"/>
      <c r="JL37" s="134"/>
      <c r="JM37" s="134"/>
      <c r="JN37" s="136" t="str">
        <f t="shared" si="95"/>
        <v>Completar</v>
      </c>
      <c r="JO37" s="137" t="str">
        <f t="shared" si="96"/>
        <v>Completar</v>
      </c>
      <c r="JP37" s="137" t="str">
        <f t="shared" si="97"/>
        <v>Completar</v>
      </c>
      <c r="JQ37" s="135"/>
      <c r="JR37" s="136" t="str">
        <f t="shared" si="98"/>
        <v>Completar</v>
      </c>
      <c r="JS37" s="237">
        <f t="shared" si="203"/>
        <v>0</v>
      </c>
      <c r="JT37" s="238">
        <f t="shared" si="204"/>
        <v>0</v>
      </c>
      <c r="JU37" s="239" t="str">
        <f>IFERROR(IF(JT37&gt;20*JG37,'Referencia Parámetros'!$D$20,IF(JT37&gt;10*JG37,'Referencia Parámetros'!$D$21,IF(JT37&gt;5*JG37,'Referencia Parámetros'!$D$22, IF(JT37&gt;1,'Referencia Parámetros'!$D$23,"NO APLICA")))),"")</f>
        <v/>
      </c>
      <c r="JV37" s="240" t="str">
        <f t="shared" si="205"/>
        <v/>
      </c>
      <c r="JW37" s="241">
        <f t="shared" si="206"/>
        <v>0</v>
      </c>
      <c r="JX37" s="234">
        <f t="shared" si="207"/>
        <v>0</v>
      </c>
      <c r="JY37" s="234">
        <f t="shared" si="208"/>
        <v>0</v>
      </c>
      <c r="JZ37" s="234">
        <f t="shared" si="209"/>
        <v>0</v>
      </c>
      <c r="KA37" s="242">
        <f t="shared" si="210"/>
        <v>0</v>
      </c>
    </row>
    <row r="38" spans="1:287" x14ac:dyDescent="0.25">
      <c r="A38" s="234">
        <f t="shared" si="211"/>
        <v>26</v>
      </c>
      <c r="B38" s="235" t="str">
        <f t="shared" si="103"/>
        <v/>
      </c>
      <c r="C38" s="236" t="str">
        <f>IFERROR(+VLOOKUP(B38,'Referencia Parámetros'!$A$2:$B$18,2),"")</f>
        <v/>
      </c>
      <c r="D38" s="1"/>
      <c r="E38" s="1"/>
      <c r="F38" s="136" t="str">
        <f>IFERROR(+VLOOKUP(D38,'Año 3'!JH$13:JJ$112,3,FALSE),"Completar")</f>
        <v>Completar</v>
      </c>
      <c r="G38" s="134"/>
      <c r="H38" s="134"/>
      <c r="I38" s="134"/>
      <c r="J38" s="136" t="str">
        <f>+IFERROR(VLOOKUP(D38,'Año 3'!JH$13:JR$112,7,0),"Completar")</f>
        <v>Completar</v>
      </c>
      <c r="K38" s="137" t="str">
        <f>IFERROR(VLOOKUP(D38,'Año 3'!JH$13:JR$112,8,FALSE),"Completar")</f>
        <v>Completar</v>
      </c>
      <c r="L38" s="137" t="str">
        <f>IFERROR(VLOOKUP(D38,'Año 3'!JH$13:JR$112,9,FALSE),"Completar")</f>
        <v>Completar</v>
      </c>
      <c r="M38" s="135"/>
      <c r="N38" s="136" t="str">
        <f>IFERROR(VLOOKUP(D38,'Año 3'!JH$13:JR$112,11,FALSE),"Completar")</f>
        <v>Completar</v>
      </c>
      <c r="O38" s="237">
        <f t="shared" si="104"/>
        <v>0</v>
      </c>
      <c r="P38" s="238">
        <f t="shared" si="105"/>
        <v>0</v>
      </c>
      <c r="Q38" s="239" t="str">
        <f>IFERROR(IF(P38&gt;20*C38,'Referencia Parámetros'!$D$20,IF(P38&gt;10*C38,'Referencia Parámetros'!$D$21,IF(P38&gt;5*C38,'Referencia Parámetros'!$D$22, IF(P38&gt;1,'Referencia Parámetros'!$D$23,"NO APLICA")))),"")</f>
        <v/>
      </c>
      <c r="R38" s="240" t="str">
        <f t="shared" si="106"/>
        <v/>
      </c>
      <c r="S38" s="241">
        <f t="shared" si="107"/>
        <v>0</v>
      </c>
      <c r="T38" s="234">
        <f t="shared" si="108"/>
        <v>0</v>
      </c>
      <c r="U38" s="234">
        <f t="shared" si="109"/>
        <v>0</v>
      </c>
      <c r="V38" s="234">
        <f t="shared" si="110"/>
        <v>0</v>
      </c>
      <c r="W38" s="242">
        <f t="shared" si="111"/>
        <v>0</v>
      </c>
      <c r="Y38" s="234">
        <f t="shared" si="212"/>
        <v>26</v>
      </c>
      <c r="Z38" s="235" t="str">
        <f t="shared" si="112"/>
        <v/>
      </c>
      <c r="AA38" s="236" t="str">
        <f>IFERROR(+VLOOKUP(Z38,'Referencia Parámetros'!$A$2:$B$18,2),"")</f>
        <v/>
      </c>
      <c r="AB38" s="1"/>
      <c r="AC38" s="1"/>
      <c r="AD38" s="136" t="str">
        <f t="shared" si="4"/>
        <v>Completar</v>
      </c>
      <c r="AE38" s="134"/>
      <c r="AF38" s="134"/>
      <c r="AG38" s="134"/>
      <c r="AH38" s="136" t="str">
        <f t="shared" si="5"/>
        <v>Completar</v>
      </c>
      <c r="AI38" s="137" t="str">
        <f t="shared" si="6"/>
        <v>Completar</v>
      </c>
      <c r="AJ38" s="137" t="str">
        <f t="shared" si="7"/>
        <v>Completar</v>
      </c>
      <c r="AK38" s="135"/>
      <c r="AL38" s="136" t="str">
        <f t="shared" si="8"/>
        <v>Completar</v>
      </c>
      <c r="AM38" s="237">
        <f t="shared" si="113"/>
        <v>0</v>
      </c>
      <c r="AN38" s="238">
        <f t="shared" si="114"/>
        <v>0</v>
      </c>
      <c r="AO38" s="239" t="str">
        <f>IFERROR(IF(AN38&gt;20*AA38,'Referencia Parámetros'!$D$20,IF(AN38&gt;10*AA38,'Referencia Parámetros'!$D$21,IF(AN38&gt;5*AA38,'Referencia Parámetros'!$D$22, IF(AN38&gt;1,'Referencia Parámetros'!$D$23,"NO APLICA")))),"")</f>
        <v/>
      </c>
      <c r="AP38" s="240" t="str">
        <f t="shared" si="115"/>
        <v/>
      </c>
      <c r="AQ38" s="241">
        <f t="shared" si="116"/>
        <v>0</v>
      </c>
      <c r="AR38" s="234">
        <f t="shared" si="117"/>
        <v>0</v>
      </c>
      <c r="AS38" s="234">
        <f t="shared" si="118"/>
        <v>0</v>
      </c>
      <c r="AT38" s="234">
        <f t="shared" si="119"/>
        <v>0</v>
      </c>
      <c r="AU38" s="242">
        <f t="shared" si="120"/>
        <v>0</v>
      </c>
      <c r="AW38" s="234">
        <f t="shared" si="213"/>
        <v>26</v>
      </c>
      <c r="AX38" s="235" t="str">
        <f t="shared" si="121"/>
        <v/>
      </c>
      <c r="AY38" s="236" t="str">
        <f>IFERROR(+VLOOKUP(AX38,'Referencia Parámetros'!$A$2:$B$18,2),"")</f>
        <v/>
      </c>
      <c r="AZ38" s="1"/>
      <c r="BA38" s="1"/>
      <c r="BB38" s="136" t="str">
        <f t="shared" si="13"/>
        <v>Completar</v>
      </c>
      <c r="BC38" s="134"/>
      <c r="BD38" s="134"/>
      <c r="BE38" s="134"/>
      <c r="BF38" s="136" t="str">
        <f t="shared" si="14"/>
        <v>Completar</v>
      </c>
      <c r="BG38" s="137" t="str">
        <f t="shared" si="15"/>
        <v>Completar</v>
      </c>
      <c r="BH38" s="137" t="str">
        <f t="shared" si="16"/>
        <v>Completar</v>
      </c>
      <c r="BI38" s="135"/>
      <c r="BJ38" s="136" t="str">
        <f t="shared" si="17"/>
        <v>Completar</v>
      </c>
      <c r="BK38" s="237">
        <f t="shared" si="122"/>
        <v>0</v>
      </c>
      <c r="BL38" s="238">
        <f t="shared" si="123"/>
        <v>0</v>
      </c>
      <c r="BM38" s="239" t="str">
        <f>IFERROR(IF(BL38&gt;20*AY38,'Referencia Parámetros'!$D$20,IF(BL38&gt;10*AY38,'Referencia Parámetros'!$D$21,IF(BL38&gt;5*AY38,'Referencia Parámetros'!$D$22, IF(BL38&gt;1,'Referencia Parámetros'!$D$23,"NO APLICA")))),"")</f>
        <v/>
      </c>
      <c r="BN38" s="240" t="str">
        <f t="shared" si="124"/>
        <v/>
      </c>
      <c r="BO38" s="241">
        <f t="shared" si="125"/>
        <v>0</v>
      </c>
      <c r="BP38" s="234">
        <f t="shared" si="126"/>
        <v>0</v>
      </c>
      <c r="BQ38" s="234">
        <f t="shared" si="127"/>
        <v>0</v>
      </c>
      <c r="BR38" s="234">
        <f t="shared" si="128"/>
        <v>0</v>
      </c>
      <c r="BS38" s="242">
        <f t="shared" si="129"/>
        <v>0</v>
      </c>
      <c r="BU38" s="234">
        <f t="shared" si="214"/>
        <v>26</v>
      </c>
      <c r="BV38" s="235" t="str">
        <f t="shared" si="130"/>
        <v/>
      </c>
      <c r="BW38" s="236" t="str">
        <f>IFERROR(+VLOOKUP(BV38,'Referencia Parámetros'!$A$2:$B$18,2),"")</f>
        <v/>
      </c>
      <c r="BX38" s="1"/>
      <c r="BY38" s="1"/>
      <c r="BZ38" s="136" t="str">
        <f t="shared" si="22"/>
        <v>Completar</v>
      </c>
      <c r="CA38" s="134"/>
      <c r="CB38" s="134"/>
      <c r="CC38" s="134"/>
      <c r="CD38" s="136" t="str">
        <f t="shared" si="23"/>
        <v>Completar</v>
      </c>
      <c r="CE38" s="137" t="str">
        <f t="shared" si="24"/>
        <v>Completar</v>
      </c>
      <c r="CF38" s="137" t="str">
        <f t="shared" si="25"/>
        <v>Completar</v>
      </c>
      <c r="CG38" s="135"/>
      <c r="CH38" s="136" t="str">
        <f t="shared" si="26"/>
        <v>Completar</v>
      </c>
      <c r="CI38" s="237">
        <f t="shared" si="131"/>
        <v>0</v>
      </c>
      <c r="CJ38" s="238">
        <f t="shared" si="132"/>
        <v>0</v>
      </c>
      <c r="CK38" s="239" t="str">
        <f>IFERROR(IF(CJ38&gt;20*BW38,'Referencia Parámetros'!$D$20,IF(CJ38&gt;10*BW38,'Referencia Parámetros'!$D$21,IF(CJ38&gt;5*BW38,'Referencia Parámetros'!$D$22, IF(CJ38&gt;1,'Referencia Parámetros'!$D$23,"NO APLICA")))),"")</f>
        <v/>
      </c>
      <c r="CL38" s="240" t="str">
        <f t="shared" si="133"/>
        <v/>
      </c>
      <c r="CM38" s="241">
        <f t="shared" si="134"/>
        <v>0</v>
      </c>
      <c r="CN38" s="234">
        <f t="shared" si="135"/>
        <v>0</v>
      </c>
      <c r="CO38" s="234">
        <f t="shared" si="136"/>
        <v>0</v>
      </c>
      <c r="CP38" s="234">
        <f t="shared" si="137"/>
        <v>0</v>
      </c>
      <c r="CQ38" s="242">
        <f t="shared" si="138"/>
        <v>0</v>
      </c>
      <c r="CS38" s="234">
        <f t="shared" si="215"/>
        <v>26</v>
      </c>
      <c r="CT38" s="235" t="str">
        <f t="shared" si="139"/>
        <v/>
      </c>
      <c r="CU38" s="236" t="str">
        <f>IFERROR(+VLOOKUP(CT38,'Referencia Parámetros'!$A$2:$B$18,2),"")</f>
        <v/>
      </c>
      <c r="CV38" s="1"/>
      <c r="CW38" s="1"/>
      <c r="CX38" s="136" t="str">
        <f t="shared" si="31"/>
        <v>Completar</v>
      </c>
      <c r="CY38" s="134"/>
      <c r="CZ38" s="134"/>
      <c r="DA38" s="134"/>
      <c r="DB38" s="136" t="str">
        <f t="shared" si="32"/>
        <v>Completar</v>
      </c>
      <c r="DC38" s="137" t="str">
        <f t="shared" si="33"/>
        <v>Completar</v>
      </c>
      <c r="DD38" s="137" t="str">
        <f t="shared" si="34"/>
        <v>Completar</v>
      </c>
      <c r="DE38" s="135"/>
      <c r="DF38" s="136" t="str">
        <f t="shared" si="35"/>
        <v>Completar</v>
      </c>
      <c r="DG38" s="237">
        <f t="shared" si="140"/>
        <v>0</v>
      </c>
      <c r="DH38" s="238">
        <f t="shared" si="141"/>
        <v>0</v>
      </c>
      <c r="DI38" s="239" t="str">
        <f>IFERROR(IF(DH38&gt;20*CU38,'Referencia Parámetros'!$D$20,IF(DH38&gt;10*CU38,'Referencia Parámetros'!$D$21,IF(DH38&gt;5*CU38,'Referencia Parámetros'!$D$22, IF(DH38&gt;1,'Referencia Parámetros'!$D$23,"NO APLICA")))),"")</f>
        <v/>
      </c>
      <c r="DJ38" s="240" t="str">
        <f t="shared" si="142"/>
        <v/>
      </c>
      <c r="DK38" s="241">
        <f t="shared" si="143"/>
        <v>0</v>
      </c>
      <c r="DL38" s="234">
        <f t="shared" si="144"/>
        <v>0</v>
      </c>
      <c r="DM38" s="234">
        <f t="shared" si="145"/>
        <v>0</v>
      </c>
      <c r="DN38" s="234">
        <f t="shared" si="146"/>
        <v>0</v>
      </c>
      <c r="DO38" s="242">
        <f t="shared" si="147"/>
        <v>0</v>
      </c>
      <c r="DQ38" s="234">
        <f t="shared" si="216"/>
        <v>26</v>
      </c>
      <c r="DR38" s="235" t="str">
        <f t="shared" si="148"/>
        <v/>
      </c>
      <c r="DS38" s="236" t="str">
        <f>IFERROR(+VLOOKUP(DR38,'Referencia Parámetros'!$A$2:$B$18,2),"")</f>
        <v/>
      </c>
      <c r="DT38" s="1"/>
      <c r="DU38" s="1"/>
      <c r="DV38" s="136" t="str">
        <f t="shared" si="40"/>
        <v>Completar</v>
      </c>
      <c r="DW38" s="134"/>
      <c r="DX38" s="134"/>
      <c r="DY38" s="134"/>
      <c r="DZ38" s="136" t="str">
        <f t="shared" si="41"/>
        <v>Completar</v>
      </c>
      <c r="EA38" s="137" t="str">
        <f t="shared" si="42"/>
        <v>Completar</v>
      </c>
      <c r="EB38" s="137" t="str">
        <f t="shared" si="43"/>
        <v>Completar</v>
      </c>
      <c r="EC38" s="135"/>
      <c r="ED38" s="136" t="str">
        <f t="shared" si="44"/>
        <v>Completar</v>
      </c>
      <c r="EE38" s="237">
        <f t="shared" si="149"/>
        <v>0</v>
      </c>
      <c r="EF38" s="238">
        <f t="shared" si="150"/>
        <v>0</v>
      </c>
      <c r="EG38" s="239" t="str">
        <f>IFERROR(IF(EF38&gt;20*DS38,'Referencia Parámetros'!$D$20,IF(EF38&gt;10*DS38,'Referencia Parámetros'!$D$21,IF(EF38&gt;5*DS38,'Referencia Parámetros'!$D$22, IF(EF38&gt;1,'Referencia Parámetros'!$D$23,"NO APLICA")))),"")</f>
        <v/>
      </c>
      <c r="EH38" s="240" t="str">
        <f t="shared" si="151"/>
        <v/>
      </c>
      <c r="EI38" s="241">
        <f t="shared" si="152"/>
        <v>0</v>
      </c>
      <c r="EJ38" s="234">
        <f t="shared" si="153"/>
        <v>0</v>
      </c>
      <c r="EK38" s="234">
        <f t="shared" si="154"/>
        <v>0</v>
      </c>
      <c r="EL38" s="234">
        <f t="shared" si="155"/>
        <v>0</v>
      </c>
      <c r="EM38" s="242">
        <f t="shared" si="156"/>
        <v>0</v>
      </c>
      <c r="EO38" s="234">
        <f t="shared" si="217"/>
        <v>26</v>
      </c>
      <c r="EP38" s="235" t="str">
        <f t="shared" si="157"/>
        <v/>
      </c>
      <c r="EQ38" s="236" t="str">
        <f>IFERROR(+VLOOKUP(EP38,'Referencia Parámetros'!$A$2:$B$18,2),"")</f>
        <v/>
      </c>
      <c r="ER38" s="1"/>
      <c r="ES38" s="1"/>
      <c r="ET38" s="136" t="str">
        <f t="shared" si="49"/>
        <v>Completar</v>
      </c>
      <c r="EU38" s="134"/>
      <c r="EV38" s="134"/>
      <c r="EW38" s="134"/>
      <c r="EX38" s="136" t="str">
        <f t="shared" si="50"/>
        <v>Completar</v>
      </c>
      <c r="EY38" s="137" t="str">
        <f t="shared" si="51"/>
        <v>Completar</v>
      </c>
      <c r="EZ38" s="137" t="str">
        <f t="shared" si="52"/>
        <v>Completar</v>
      </c>
      <c r="FA38" s="135"/>
      <c r="FB38" s="136" t="str">
        <f t="shared" si="53"/>
        <v>Completar</v>
      </c>
      <c r="FC38" s="237">
        <f t="shared" si="158"/>
        <v>0</v>
      </c>
      <c r="FD38" s="238">
        <f t="shared" si="159"/>
        <v>0</v>
      </c>
      <c r="FE38" s="239" t="str">
        <f>IFERROR(IF(FD38&gt;20*EQ38,'Referencia Parámetros'!$D$20,IF(FD38&gt;10*EQ38,'Referencia Parámetros'!$D$21,IF(FD38&gt;5*EQ38,'Referencia Parámetros'!$D$22, IF(FD38&gt;1,'Referencia Parámetros'!$D$23,"NO APLICA")))),"")</f>
        <v/>
      </c>
      <c r="FF38" s="240" t="str">
        <f t="shared" si="160"/>
        <v/>
      </c>
      <c r="FG38" s="241">
        <f t="shared" si="161"/>
        <v>0</v>
      </c>
      <c r="FH38" s="234">
        <f t="shared" si="162"/>
        <v>0</v>
      </c>
      <c r="FI38" s="234">
        <f t="shared" si="163"/>
        <v>0</v>
      </c>
      <c r="FJ38" s="234">
        <f t="shared" si="164"/>
        <v>0</v>
      </c>
      <c r="FK38" s="242">
        <f t="shared" si="165"/>
        <v>0</v>
      </c>
      <c r="FM38" s="234">
        <f t="shared" si="218"/>
        <v>26</v>
      </c>
      <c r="FN38" s="235" t="str">
        <f t="shared" si="166"/>
        <v/>
      </c>
      <c r="FO38" s="236" t="str">
        <f>IFERROR(+VLOOKUP(FN38,'Referencia Parámetros'!$A$2:$B$18,2),"")</f>
        <v/>
      </c>
      <c r="FP38" s="1"/>
      <c r="FQ38" s="1"/>
      <c r="FR38" s="136" t="str">
        <f t="shared" si="58"/>
        <v>Completar</v>
      </c>
      <c r="FS38" s="134"/>
      <c r="FT38" s="134"/>
      <c r="FU38" s="134"/>
      <c r="FV38" s="136" t="str">
        <f t="shared" si="59"/>
        <v>Completar</v>
      </c>
      <c r="FW38" s="137" t="str">
        <f t="shared" si="60"/>
        <v>Completar</v>
      </c>
      <c r="FX38" s="137" t="str">
        <f t="shared" si="61"/>
        <v>Completar</v>
      </c>
      <c r="FY38" s="135"/>
      <c r="FZ38" s="136" t="str">
        <f t="shared" si="62"/>
        <v>Completar</v>
      </c>
      <c r="GA38" s="237">
        <f t="shared" si="167"/>
        <v>0</v>
      </c>
      <c r="GB38" s="238">
        <f t="shared" si="168"/>
        <v>0</v>
      </c>
      <c r="GC38" s="239" t="str">
        <f>IFERROR(IF(GB38&gt;20*FO38,'Referencia Parámetros'!$D$20,IF(GB38&gt;10*FO38,'Referencia Parámetros'!$D$21,IF(GB38&gt;5*FO38,'Referencia Parámetros'!$D$22, IF(GB38&gt;1,'Referencia Parámetros'!$D$23,"NO APLICA")))),"")</f>
        <v/>
      </c>
      <c r="GD38" s="240" t="str">
        <f t="shared" si="169"/>
        <v/>
      </c>
      <c r="GE38" s="241">
        <f t="shared" si="170"/>
        <v>0</v>
      </c>
      <c r="GF38" s="234">
        <f t="shared" si="171"/>
        <v>0</v>
      </c>
      <c r="GG38" s="234">
        <f t="shared" si="172"/>
        <v>0</v>
      </c>
      <c r="GH38" s="234">
        <f t="shared" si="173"/>
        <v>0</v>
      </c>
      <c r="GI38" s="242">
        <f t="shared" si="174"/>
        <v>0</v>
      </c>
      <c r="GK38" s="234">
        <f t="shared" si="219"/>
        <v>26</v>
      </c>
      <c r="GL38" s="235" t="str">
        <f t="shared" si="175"/>
        <v/>
      </c>
      <c r="GM38" s="236" t="str">
        <f>IFERROR(+VLOOKUP(GL38,'Referencia Parámetros'!$A$2:$B$18,2),"")</f>
        <v/>
      </c>
      <c r="GN38" s="1"/>
      <c r="GO38" s="1"/>
      <c r="GP38" s="136" t="str">
        <f t="shared" si="67"/>
        <v>Completar</v>
      </c>
      <c r="GQ38" s="134"/>
      <c r="GR38" s="134"/>
      <c r="GS38" s="134"/>
      <c r="GT38" s="136" t="str">
        <f t="shared" si="68"/>
        <v>Completar</v>
      </c>
      <c r="GU38" s="137" t="str">
        <f t="shared" si="69"/>
        <v>Completar</v>
      </c>
      <c r="GV38" s="137" t="str">
        <f t="shared" si="70"/>
        <v>Completar</v>
      </c>
      <c r="GW38" s="135"/>
      <c r="GX38" s="136" t="str">
        <f t="shared" si="71"/>
        <v>Completar</v>
      </c>
      <c r="GY38" s="237">
        <f t="shared" si="176"/>
        <v>0</v>
      </c>
      <c r="GZ38" s="238">
        <f t="shared" si="177"/>
        <v>0</v>
      </c>
      <c r="HA38" s="239" t="str">
        <f>IFERROR(IF(GZ38&gt;20*GM38,'Referencia Parámetros'!$D$20,IF(GZ38&gt;10*GM38,'Referencia Parámetros'!$D$21,IF(GZ38&gt;5*GM38,'Referencia Parámetros'!$D$22, IF(GZ38&gt;1,'Referencia Parámetros'!$D$23,"NO APLICA")))),"")</f>
        <v/>
      </c>
      <c r="HB38" s="240" t="str">
        <f t="shared" si="178"/>
        <v/>
      </c>
      <c r="HC38" s="241">
        <f t="shared" si="179"/>
        <v>0</v>
      </c>
      <c r="HD38" s="234">
        <f t="shared" si="180"/>
        <v>0</v>
      </c>
      <c r="HE38" s="234">
        <f t="shared" si="181"/>
        <v>0</v>
      </c>
      <c r="HF38" s="234">
        <f t="shared" si="182"/>
        <v>0</v>
      </c>
      <c r="HG38" s="242">
        <f t="shared" si="183"/>
        <v>0</v>
      </c>
      <c r="HI38" s="234">
        <f t="shared" si="220"/>
        <v>26</v>
      </c>
      <c r="HJ38" s="235" t="str">
        <f t="shared" si="184"/>
        <v/>
      </c>
      <c r="HK38" s="236" t="str">
        <f>IFERROR(+VLOOKUP(HJ38,'Referencia Parámetros'!$A$2:$B$18,2),"")</f>
        <v/>
      </c>
      <c r="HL38" s="1"/>
      <c r="HM38" s="1"/>
      <c r="HN38" s="136" t="str">
        <f t="shared" si="76"/>
        <v>Completar</v>
      </c>
      <c r="HO38" s="134"/>
      <c r="HP38" s="134"/>
      <c r="HQ38" s="134"/>
      <c r="HR38" s="136" t="str">
        <f t="shared" si="77"/>
        <v>Completar</v>
      </c>
      <c r="HS38" s="137" t="str">
        <f t="shared" si="78"/>
        <v>Completar</v>
      </c>
      <c r="HT38" s="137" t="str">
        <f t="shared" si="79"/>
        <v>Completar</v>
      </c>
      <c r="HU38" s="135"/>
      <c r="HV38" s="136" t="str">
        <f t="shared" si="80"/>
        <v>Completar</v>
      </c>
      <c r="HW38" s="237">
        <f t="shared" si="185"/>
        <v>0</v>
      </c>
      <c r="HX38" s="238">
        <f t="shared" si="186"/>
        <v>0</v>
      </c>
      <c r="HY38" s="239" t="str">
        <f>IFERROR(IF(HX38&gt;20*HK38,'Referencia Parámetros'!$D$20,IF(HX38&gt;10*HK38,'Referencia Parámetros'!$D$21,IF(HX38&gt;5*HK38,'Referencia Parámetros'!$D$22, IF(HX38&gt;1,'Referencia Parámetros'!$D$23,"NO APLICA")))),"")</f>
        <v/>
      </c>
      <c r="HZ38" s="240">
        <f t="shared" si="187"/>
        <v>0</v>
      </c>
      <c r="IA38" s="241">
        <f t="shared" si="188"/>
        <v>0</v>
      </c>
      <c r="IB38" s="234">
        <f t="shared" si="189"/>
        <v>0</v>
      </c>
      <c r="IC38" s="234">
        <f t="shared" si="190"/>
        <v>0</v>
      </c>
      <c r="ID38" s="234">
        <f t="shared" si="191"/>
        <v>0</v>
      </c>
      <c r="IE38" s="242">
        <f t="shared" si="192"/>
        <v>0</v>
      </c>
      <c r="IG38" s="234">
        <f t="shared" si="221"/>
        <v>26</v>
      </c>
      <c r="IH38" s="235" t="str">
        <f t="shared" si="193"/>
        <v/>
      </c>
      <c r="II38" s="236" t="str">
        <f>IFERROR(+VLOOKUP(IH38,'Referencia Parámetros'!$A$2:$B$18,2),"")</f>
        <v/>
      </c>
      <c r="IJ38" s="1"/>
      <c r="IK38" s="1"/>
      <c r="IL38" s="136" t="str">
        <f t="shared" si="85"/>
        <v>Completar</v>
      </c>
      <c r="IM38" s="134"/>
      <c r="IN38" s="134"/>
      <c r="IO38" s="134"/>
      <c r="IP38" s="136" t="str">
        <f t="shared" si="86"/>
        <v>Completar</v>
      </c>
      <c r="IQ38" s="137" t="str">
        <f t="shared" si="87"/>
        <v>Completar</v>
      </c>
      <c r="IR38" s="137" t="str">
        <f t="shared" si="88"/>
        <v>Completar</v>
      </c>
      <c r="IS38" s="135"/>
      <c r="IT38" s="136" t="str">
        <f t="shared" si="89"/>
        <v>Completar</v>
      </c>
      <c r="IU38" s="237">
        <f t="shared" si="194"/>
        <v>0</v>
      </c>
      <c r="IV38" s="238">
        <f t="shared" si="195"/>
        <v>0</v>
      </c>
      <c r="IW38" s="239" t="str">
        <f>IFERROR(IF(IV38&gt;20*II38,'Referencia Parámetros'!$D$20,IF(IV38&gt;10*II38,'Referencia Parámetros'!$D$21,IF(IV38&gt;5*II38,'Referencia Parámetros'!$D$22, IF(IV38&gt;1,'Referencia Parámetros'!$D$23,"NO APLICA")))),"")</f>
        <v/>
      </c>
      <c r="IX38" s="240" t="str">
        <f t="shared" si="196"/>
        <v/>
      </c>
      <c r="IY38" s="241">
        <f t="shared" si="197"/>
        <v>0</v>
      </c>
      <c r="IZ38" s="234">
        <f t="shared" si="198"/>
        <v>0</v>
      </c>
      <c r="JA38" s="234">
        <f t="shared" si="199"/>
        <v>0</v>
      </c>
      <c r="JB38" s="234">
        <f t="shared" si="200"/>
        <v>0</v>
      </c>
      <c r="JC38" s="242">
        <f t="shared" si="201"/>
        <v>0</v>
      </c>
      <c r="JD38" s="198"/>
      <c r="JE38" s="234">
        <f t="shared" si="222"/>
        <v>26</v>
      </c>
      <c r="JF38" s="235" t="str">
        <f t="shared" si="202"/>
        <v/>
      </c>
      <c r="JG38" s="236" t="str">
        <f>IFERROR(+VLOOKUP(JF38,'Referencia Parámetros'!$A$2:$B$18,2),"")</f>
        <v/>
      </c>
      <c r="JH38" s="1"/>
      <c r="JI38" s="1"/>
      <c r="JJ38" s="136" t="str">
        <f t="shared" si="94"/>
        <v>Completar</v>
      </c>
      <c r="JK38" s="134"/>
      <c r="JL38" s="134"/>
      <c r="JM38" s="134"/>
      <c r="JN38" s="136" t="str">
        <f t="shared" si="95"/>
        <v>Completar</v>
      </c>
      <c r="JO38" s="137" t="str">
        <f t="shared" si="96"/>
        <v>Completar</v>
      </c>
      <c r="JP38" s="137" t="str">
        <f t="shared" si="97"/>
        <v>Completar</v>
      </c>
      <c r="JQ38" s="135"/>
      <c r="JR38" s="136" t="str">
        <f t="shared" si="98"/>
        <v>Completar</v>
      </c>
      <c r="JS38" s="237">
        <f t="shared" si="203"/>
        <v>0</v>
      </c>
      <c r="JT38" s="238">
        <f t="shared" si="204"/>
        <v>0</v>
      </c>
      <c r="JU38" s="239" t="str">
        <f>IFERROR(IF(JT38&gt;20*JG38,'Referencia Parámetros'!$D$20,IF(JT38&gt;10*JG38,'Referencia Parámetros'!$D$21,IF(JT38&gt;5*JG38,'Referencia Parámetros'!$D$22, IF(JT38&gt;1,'Referencia Parámetros'!$D$23,"NO APLICA")))),"")</f>
        <v/>
      </c>
      <c r="JV38" s="240" t="str">
        <f t="shared" si="205"/>
        <v/>
      </c>
      <c r="JW38" s="241">
        <f t="shared" si="206"/>
        <v>0</v>
      </c>
      <c r="JX38" s="234">
        <f t="shared" si="207"/>
        <v>0</v>
      </c>
      <c r="JY38" s="234">
        <f t="shared" si="208"/>
        <v>0</v>
      </c>
      <c r="JZ38" s="234">
        <f t="shared" si="209"/>
        <v>0</v>
      </c>
      <c r="KA38" s="242">
        <f t="shared" si="210"/>
        <v>0</v>
      </c>
    </row>
    <row r="39" spans="1:287" x14ac:dyDescent="0.25">
      <c r="A39" s="234">
        <f t="shared" si="211"/>
        <v>27</v>
      </c>
      <c r="B39" s="235" t="str">
        <f t="shared" si="103"/>
        <v/>
      </c>
      <c r="C39" s="236" t="str">
        <f>IFERROR(+VLOOKUP(B39,'Referencia Parámetros'!$A$2:$B$18,2),"")</f>
        <v/>
      </c>
      <c r="D39" s="1"/>
      <c r="E39" s="1"/>
      <c r="F39" s="136" t="str">
        <f>IFERROR(+VLOOKUP(D39,'Año 3'!JH$13:JJ$112,3,FALSE),"Completar")</f>
        <v>Completar</v>
      </c>
      <c r="G39" s="134"/>
      <c r="H39" s="134"/>
      <c r="I39" s="134"/>
      <c r="J39" s="136" t="str">
        <f>+IFERROR(VLOOKUP(D39,'Año 3'!JH$13:JR$112,7,0),"Completar")</f>
        <v>Completar</v>
      </c>
      <c r="K39" s="137" t="str">
        <f>IFERROR(VLOOKUP(D39,'Año 3'!JH$13:JR$112,8,FALSE),"Completar")</f>
        <v>Completar</v>
      </c>
      <c r="L39" s="137" t="str">
        <f>IFERROR(VLOOKUP(D39,'Año 3'!JH$13:JR$112,9,FALSE),"Completar")</f>
        <v>Completar</v>
      </c>
      <c r="M39" s="135"/>
      <c r="N39" s="136" t="str">
        <f>IFERROR(VLOOKUP(D39,'Año 3'!JH$13:JR$112,11,FALSE),"Completar")</f>
        <v>Completar</v>
      </c>
      <c r="O39" s="237">
        <f t="shared" si="104"/>
        <v>0</v>
      </c>
      <c r="P39" s="238">
        <f t="shared" si="105"/>
        <v>0</v>
      </c>
      <c r="Q39" s="239" t="str">
        <f>IFERROR(IF(P39&gt;20*C39,'Referencia Parámetros'!$D$20,IF(P39&gt;10*C39,'Referencia Parámetros'!$D$21,IF(P39&gt;5*C39,'Referencia Parámetros'!$D$22, IF(P39&gt;1,'Referencia Parámetros'!$D$23,"NO APLICA")))),"")</f>
        <v/>
      </c>
      <c r="R39" s="240" t="str">
        <f t="shared" si="106"/>
        <v/>
      </c>
      <c r="S39" s="241">
        <f t="shared" si="107"/>
        <v>0</v>
      </c>
      <c r="T39" s="234">
        <f t="shared" si="108"/>
        <v>0</v>
      </c>
      <c r="U39" s="234">
        <f t="shared" si="109"/>
        <v>0</v>
      </c>
      <c r="V39" s="234">
        <f t="shared" si="110"/>
        <v>0</v>
      </c>
      <c r="W39" s="242">
        <f t="shared" si="111"/>
        <v>0</v>
      </c>
      <c r="Y39" s="234">
        <f t="shared" si="212"/>
        <v>27</v>
      </c>
      <c r="Z39" s="235" t="str">
        <f t="shared" si="112"/>
        <v/>
      </c>
      <c r="AA39" s="236" t="str">
        <f>IFERROR(+VLOOKUP(Z39,'Referencia Parámetros'!$A$2:$B$18,2),"")</f>
        <v/>
      </c>
      <c r="AB39" s="1"/>
      <c r="AC39" s="1"/>
      <c r="AD39" s="136" t="str">
        <f t="shared" si="4"/>
        <v>Completar</v>
      </c>
      <c r="AE39" s="134"/>
      <c r="AF39" s="134"/>
      <c r="AG39" s="134"/>
      <c r="AH39" s="136" t="str">
        <f t="shared" si="5"/>
        <v>Completar</v>
      </c>
      <c r="AI39" s="137" t="str">
        <f t="shared" si="6"/>
        <v>Completar</v>
      </c>
      <c r="AJ39" s="137" t="str">
        <f t="shared" si="7"/>
        <v>Completar</v>
      </c>
      <c r="AK39" s="135"/>
      <c r="AL39" s="136" t="str">
        <f t="shared" si="8"/>
        <v>Completar</v>
      </c>
      <c r="AM39" s="237">
        <f t="shared" si="113"/>
        <v>0</v>
      </c>
      <c r="AN39" s="238">
        <f t="shared" si="114"/>
        <v>0</v>
      </c>
      <c r="AO39" s="239" t="str">
        <f>IFERROR(IF(AN39&gt;20*AA39,'Referencia Parámetros'!$D$20,IF(AN39&gt;10*AA39,'Referencia Parámetros'!$D$21,IF(AN39&gt;5*AA39,'Referencia Parámetros'!$D$22, IF(AN39&gt;1,'Referencia Parámetros'!$D$23,"NO APLICA")))),"")</f>
        <v/>
      </c>
      <c r="AP39" s="240" t="str">
        <f t="shared" si="115"/>
        <v/>
      </c>
      <c r="AQ39" s="241">
        <f t="shared" si="116"/>
        <v>0</v>
      </c>
      <c r="AR39" s="234">
        <f t="shared" si="117"/>
        <v>0</v>
      </c>
      <c r="AS39" s="234">
        <f t="shared" si="118"/>
        <v>0</v>
      </c>
      <c r="AT39" s="234">
        <f t="shared" si="119"/>
        <v>0</v>
      </c>
      <c r="AU39" s="242">
        <f t="shared" si="120"/>
        <v>0</v>
      </c>
      <c r="AW39" s="234">
        <f t="shared" si="213"/>
        <v>27</v>
      </c>
      <c r="AX39" s="235" t="str">
        <f t="shared" si="121"/>
        <v/>
      </c>
      <c r="AY39" s="236" t="str">
        <f>IFERROR(+VLOOKUP(AX39,'Referencia Parámetros'!$A$2:$B$18,2),"")</f>
        <v/>
      </c>
      <c r="AZ39" s="1"/>
      <c r="BA39" s="1"/>
      <c r="BB39" s="136" t="str">
        <f t="shared" si="13"/>
        <v>Completar</v>
      </c>
      <c r="BC39" s="134"/>
      <c r="BD39" s="134"/>
      <c r="BE39" s="134"/>
      <c r="BF39" s="136" t="str">
        <f t="shared" si="14"/>
        <v>Completar</v>
      </c>
      <c r="BG39" s="137" t="str">
        <f t="shared" si="15"/>
        <v>Completar</v>
      </c>
      <c r="BH39" s="137" t="str">
        <f t="shared" si="16"/>
        <v>Completar</v>
      </c>
      <c r="BI39" s="135"/>
      <c r="BJ39" s="136" t="str">
        <f t="shared" si="17"/>
        <v>Completar</v>
      </c>
      <c r="BK39" s="237">
        <f t="shared" si="122"/>
        <v>0</v>
      </c>
      <c r="BL39" s="238">
        <f t="shared" si="123"/>
        <v>0</v>
      </c>
      <c r="BM39" s="239" t="str">
        <f>IFERROR(IF(BL39&gt;20*AY39,'Referencia Parámetros'!$D$20,IF(BL39&gt;10*AY39,'Referencia Parámetros'!$D$21,IF(BL39&gt;5*AY39,'Referencia Parámetros'!$D$22, IF(BL39&gt;1,'Referencia Parámetros'!$D$23,"NO APLICA")))),"")</f>
        <v/>
      </c>
      <c r="BN39" s="240" t="str">
        <f t="shared" si="124"/>
        <v/>
      </c>
      <c r="BO39" s="241">
        <f t="shared" si="125"/>
        <v>0</v>
      </c>
      <c r="BP39" s="234">
        <f t="shared" si="126"/>
        <v>0</v>
      </c>
      <c r="BQ39" s="234">
        <f t="shared" si="127"/>
        <v>0</v>
      </c>
      <c r="BR39" s="234">
        <f t="shared" si="128"/>
        <v>0</v>
      </c>
      <c r="BS39" s="242">
        <f t="shared" si="129"/>
        <v>0</v>
      </c>
      <c r="BU39" s="234">
        <f t="shared" si="214"/>
        <v>27</v>
      </c>
      <c r="BV39" s="235" t="str">
        <f t="shared" si="130"/>
        <v/>
      </c>
      <c r="BW39" s="236" t="str">
        <f>IFERROR(+VLOOKUP(BV39,'Referencia Parámetros'!$A$2:$B$18,2),"")</f>
        <v/>
      </c>
      <c r="BX39" s="1"/>
      <c r="BY39" s="1"/>
      <c r="BZ39" s="136" t="str">
        <f t="shared" si="22"/>
        <v>Completar</v>
      </c>
      <c r="CA39" s="134"/>
      <c r="CB39" s="134"/>
      <c r="CC39" s="134"/>
      <c r="CD39" s="136" t="str">
        <f t="shared" si="23"/>
        <v>Completar</v>
      </c>
      <c r="CE39" s="137" t="str">
        <f t="shared" si="24"/>
        <v>Completar</v>
      </c>
      <c r="CF39" s="137" t="str">
        <f t="shared" si="25"/>
        <v>Completar</v>
      </c>
      <c r="CG39" s="135"/>
      <c r="CH39" s="136" t="str">
        <f t="shared" si="26"/>
        <v>Completar</v>
      </c>
      <c r="CI39" s="237">
        <f t="shared" si="131"/>
        <v>0</v>
      </c>
      <c r="CJ39" s="238">
        <f t="shared" si="132"/>
        <v>0</v>
      </c>
      <c r="CK39" s="239" t="str">
        <f>IFERROR(IF(CJ39&gt;20*BW39,'Referencia Parámetros'!$D$20,IF(CJ39&gt;10*BW39,'Referencia Parámetros'!$D$21,IF(CJ39&gt;5*BW39,'Referencia Parámetros'!$D$22, IF(CJ39&gt;1,'Referencia Parámetros'!$D$23,"NO APLICA")))),"")</f>
        <v/>
      </c>
      <c r="CL39" s="240" t="str">
        <f t="shared" si="133"/>
        <v/>
      </c>
      <c r="CM39" s="241">
        <f t="shared" si="134"/>
        <v>0</v>
      </c>
      <c r="CN39" s="234">
        <f t="shared" si="135"/>
        <v>0</v>
      </c>
      <c r="CO39" s="234">
        <f t="shared" si="136"/>
        <v>0</v>
      </c>
      <c r="CP39" s="234">
        <f t="shared" si="137"/>
        <v>0</v>
      </c>
      <c r="CQ39" s="242">
        <f t="shared" si="138"/>
        <v>0</v>
      </c>
      <c r="CS39" s="234">
        <f t="shared" si="215"/>
        <v>27</v>
      </c>
      <c r="CT39" s="235" t="str">
        <f t="shared" si="139"/>
        <v/>
      </c>
      <c r="CU39" s="236" t="str">
        <f>IFERROR(+VLOOKUP(CT39,'Referencia Parámetros'!$A$2:$B$18,2),"")</f>
        <v/>
      </c>
      <c r="CV39" s="1"/>
      <c r="CW39" s="1"/>
      <c r="CX39" s="136" t="str">
        <f t="shared" si="31"/>
        <v>Completar</v>
      </c>
      <c r="CY39" s="134"/>
      <c r="CZ39" s="134"/>
      <c r="DA39" s="134"/>
      <c r="DB39" s="136" t="str">
        <f t="shared" si="32"/>
        <v>Completar</v>
      </c>
      <c r="DC39" s="137" t="str">
        <f t="shared" si="33"/>
        <v>Completar</v>
      </c>
      <c r="DD39" s="137" t="str">
        <f t="shared" si="34"/>
        <v>Completar</v>
      </c>
      <c r="DE39" s="135"/>
      <c r="DF39" s="136" t="str">
        <f t="shared" si="35"/>
        <v>Completar</v>
      </c>
      <c r="DG39" s="237">
        <f t="shared" si="140"/>
        <v>0</v>
      </c>
      <c r="DH39" s="238">
        <f t="shared" si="141"/>
        <v>0</v>
      </c>
      <c r="DI39" s="239" t="str">
        <f>IFERROR(IF(DH39&gt;20*CU39,'Referencia Parámetros'!$D$20,IF(DH39&gt;10*CU39,'Referencia Parámetros'!$D$21,IF(DH39&gt;5*CU39,'Referencia Parámetros'!$D$22, IF(DH39&gt;1,'Referencia Parámetros'!$D$23,"NO APLICA")))),"")</f>
        <v/>
      </c>
      <c r="DJ39" s="240" t="str">
        <f t="shared" si="142"/>
        <v/>
      </c>
      <c r="DK39" s="241">
        <f t="shared" si="143"/>
        <v>0</v>
      </c>
      <c r="DL39" s="234">
        <f t="shared" si="144"/>
        <v>0</v>
      </c>
      <c r="DM39" s="234">
        <f t="shared" si="145"/>
        <v>0</v>
      </c>
      <c r="DN39" s="234">
        <f t="shared" si="146"/>
        <v>0</v>
      </c>
      <c r="DO39" s="242">
        <f t="shared" si="147"/>
        <v>0</v>
      </c>
      <c r="DQ39" s="234">
        <f t="shared" si="216"/>
        <v>27</v>
      </c>
      <c r="DR39" s="235" t="str">
        <f t="shared" si="148"/>
        <v/>
      </c>
      <c r="DS39" s="236" t="str">
        <f>IFERROR(+VLOOKUP(DR39,'Referencia Parámetros'!$A$2:$B$18,2),"")</f>
        <v/>
      </c>
      <c r="DT39" s="1"/>
      <c r="DU39" s="1"/>
      <c r="DV39" s="136" t="str">
        <f t="shared" si="40"/>
        <v>Completar</v>
      </c>
      <c r="DW39" s="134"/>
      <c r="DX39" s="134"/>
      <c r="DY39" s="134"/>
      <c r="DZ39" s="136" t="str">
        <f t="shared" si="41"/>
        <v>Completar</v>
      </c>
      <c r="EA39" s="137" t="str">
        <f t="shared" si="42"/>
        <v>Completar</v>
      </c>
      <c r="EB39" s="137" t="str">
        <f t="shared" si="43"/>
        <v>Completar</v>
      </c>
      <c r="EC39" s="135"/>
      <c r="ED39" s="136" t="str">
        <f t="shared" si="44"/>
        <v>Completar</v>
      </c>
      <c r="EE39" s="237">
        <f t="shared" si="149"/>
        <v>0</v>
      </c>
      <c r="EF39" s="238">
        <f t="shared" si="150"/>
        <v>0</v>
      </c>
      <c r="EG39" s="239" t="str">
        <f>IFERROR(IF(EF39&gt;20*DS39,'Referencia Parámetros'!$D$20,IF(EF39&gt;10*DS39,'Referencia Parámetros'!$D$21,IF(EF39&gt;5*DS39,'Referencia Parámetros'!$D$22, IF(EF39&gt;1,'Referencia Parámetros'!$D$23,"NO APLICA")))),"")</f>
        <v/>
      </c>
      <c r="EH39" s="240" t="str">
        <f t="shared" si="151"/>
        <v/>
      </c>
      <c r="EI39" s="241">
        <f t="shared" si="152"/>
        <v>0</v>
      </c>
      <c r="EJ39" s="234">
        <f t="shared" si="153"/>
        <v>0</v>
      </c>
      <c r="EK39" s="234">
        <f t="shared" si="154"/>
        <v>0</v>
      </c>
      <c r="EL39" s="234">
        <f t="shared" si="155"/>
        <v>0</v>
      </c>
      <c r="EM39" s="242">
        <f t="shared" si="156"/>
        <v>0</v>
      </c>
      <c r="EO39" s="234">
        <f t="shared" si="217"/>
        <v>27</v>
      </c>
      <c r="EP39" s="235" t="str">
        <f t="shared" si="157"/>
        <v/>
      </c>
      <c r="EQ39" s="236" t="str">
        <f>IFERROR(+VLOOKUP(EP39,'Referencia Parámetros'!$A$2:$B$18,2),"")</f>
        <v/>
      </c>
      <c r="ER39" s="1"/>
      <c r="ES39" s="1"/>
      <c r="ET39" s="136" t="str">
        <f t="shared" si="49"/>
        <v>Completar</v>
      </c>
      <c r="EU39" s="134"/>
      <c r="EV39" s="134"/>
      <c r="EW39" s="134"/>
      <c r="EX39" s="136" t="str">
        <f t="shared" si="50"/>
        <v>Completar</v>
      </c>
      <c r="EY39" s="137" t="str">
        <f t="shared" si="51"/>
        <v>Completar</v>
      </c>
      <c r="EZ39" s="137" t="str">
        <f t="shared" si="52"/>
        <v>Completar</v>
      </c>
      <c r="FA39" s="135"/>
      <c r="FB39" s="136" t="str">
        <f t="shared" si="53"/>
        <v>Completar</v>
      </c>
      <c r="FC39" s="237">
        <f t="shared" si="158"/>
        <v>0</v>
      </c>
      <c r="FD39" s="238">
        <f t="shared" si="159"/>
        <v>0</v>
      </c>
      <c r="FE39" s="239" t="str">
        <f>IFERROR(IF(FD39&gt;20*EQ39,'Referencia Parámetros'!$D$20,IF(FD39&gt;10*EQ39,'Referencia Parámetros'!$D$21,IF(FD39&gt;5*EQ39,'Referencia Parámetros'!$D$22, IF(FD39&gt;1,'Referencia Parámetros'!$D$23,"NO APLICA")))),"")</f>
        <v/>
      </c>
      <c r="FF39" s="240" t="str">
        <f t="shared" si="160"/>
        <v/>
      </c>
      <c r="FG39" s="241">
        <f t="shared" si="161"/>
        <v>0</v>
      </c>
      <c r="FH39" s="234">
        <f t="shared" si="162"/>
        <v>0</v>
      </c>
      <c r="FI39" s="234">
        <f t="shared" si="163"/>
        <v>0</v>
      </c>
      <c r="FJ39" s="234">
        <f t="shared" si="164"/>
        <v>0</v>
      </c>
      <c r="FK39" s="242">
        <f t="shared" si="165"/>
        <v>0</v>
      </c>
      <c r="FM39" s="234">
        <f t="shared" si="218"/>
        <v>27</v>
      </c>
      <c r="FN39" s="235" t="str">
        <f t="shared" si="166"/>
        <v/>
      </c>
      <c r="FO39" s="236" t="str">
        <f>IFERROR(+VLOOKUP(FN39,'Referencia Parámetros'!$A$2:$B$18,2),"")</f>
        <v/>
      </c>
      <c r="FP39" s="1"/>
      <c r="FQ39" s="1"/>
      <c r="FR39" s="136" t="str">
        <f t="shared" si="58"/>
        <v>Completar</v>
      </c>
      <c r="FS39" s="134"/>
      <c r="FT39" s="134"/>
      <c r="FU39" s="134"/>
      <c r="FV39" s="136" t="str">
        <f t="shared" si="59"/>
        <v>Completar</v>
      </c>
      <c r="FW39" s="137" t="str">
        <f t="shared" si="60"/>
        <v>Completar</v>
      </c>
      <c r="FX39" s="137" t="str">
        <f t="shared" si="61"/>
        <v>Completar</v>
      </c>
      <c r="FY39" s="135"/>
      <c r="FZ39" s="136" t="str">
        <f t="shared" si="62"/>
        <v>Completar</v>
      </c>
      <c r="GA39" s="237">
        <f t="shared" si="167"/>
        <v>0</v>
      </c>
      <c r="GB39" s="238">
        <f t="shared" si="168"/>
        <v>0</v>
      </c>
      <c r="GC39" s="239" t="str">
        <f>IFERROR(IF(GB39&gt;20*FO39,'Referencia Parámetros'!$D$20,IF(GB39&gt;10*FO39,'Referencia Parámetros'!$D$21,IF(GB39&gt;5*FO39,'Referencia Parámetros'!$D$22, IF(GB39&gt;1,'Referencia Parámetros'!$D$23,"NO APLICA")))),"")</f>
        <v/>
      </c>
      <c r="GD39" s="240" t="str">
        <f t="shared" si="169"/>
        <v/>
      </c>
      <c r="GE39" s="241">
        <f t="shared" si="170"/>
        <v>0</v>
      </c>
      <c r="GF39" s="234">
        <f t="shared" si="171"/>
        <v>0</v>
      </c>
      <c r="GG39" s="234">
        <f t="shared" si="172"/>
        <v>0</v>
      </c>
      <c r="GH39" s="234">
        <f t="shared" si="173"/>
        <v>0</v>
      </c>
      <c r="GI39" s="242">
        <f t="shared" si="174"/>
        <v>0</v>
      </c>
      <c r="GK39" s="234">
        <f t="shared" si="219"/>
        <v>27</v>
      </c>
      <c r="GL39" s="235" t="str">
        <f t="shared" si="175"/>
        <v/>
      </c>
      <c r="GM39" s="236" t="str">
        <f>IFERROR(+VLOOKUP(GL39,'Referencia Parámetros'!$A$2:$B$18,2),"")</f>
        <v/>
      </c>
      <c r="GN39" s="1"/>
      <c r="GO39" s="1"/>
      <c r="GP39" s="136" t="str">
        <f t="shared" si="67"/>
        <v>Completar</v>
      </c>
      <c r="GQ39" s="134"/>
      <c r="GR39" s="134"/>
      <c r="GS39" s="134"/>
      <c r="GT39" s="136" t="str">
        <f t="shared" si="68"/>
        <v>Completar</v>
      </c>
      <c r="GU39" s="137" t="str">
        <f t="shared" si="69"/>
        <v>Completar</v>
      </c>
      <c r="GV39" s="137" t="str">
        <f t="shared" si="70"/>
        <v>Completar</v>
      </c>
      <c r="GW39" s="135"/>
      <c r="GX39" s="136" t="str">
        <f t="shared" si="71"/>
        <v>Completar</v>
      </c>
      <c r="GY39" s="237">
        <f t="shared" si="176"/>
        <v>0</v>
      </c>
      <c r="GZ39" s="238">
        <f t="shared" si="177"/>
        <v>0</v>
      </c>
      <c r="HA39" s="239" t="str">
        <f>IFERROR(IF(GZ39&gt;20*GM39,'Referencia Parámetros'!$D$20,IF(GZ39&gt;10*GM39,'Referencia Parámetros'!$D$21,IF(GZ39&gt;5*GM39,'Referencia Parámetros'!$D$22, IF(GZ39&gt;1,'Referencia Parámetros'!$D$23,"NO APLICA")))),"")</f>
        <v/>
      </c>
      <c r="HB39" s="240" t="str">
        <f t="shared" si="178"/>
        <v/>
      </c>
      <c r="HC39" s="241">
        <f t="shared" si="179"/>
        <v>0</v>
      </c>
      <c r="HD39" s="234">
        <f t="shared" si="180"/>
        <v>0</v>
      </c>
      <c r="HE39" s="234">
        <f t="shared" si="181"/>
        <v>0</v>
      </c>
      <c r="HF39" s="234">
        <f t="shared" si="182"/>
        <v>0</v>
      </c>
      <c r="HG39" s="242">
        <f t="shared" si="183"/>
        <v>0</v>
      </c>
      <c r="HI39" s="234">
        <f t="shared" si="220"/>
        <v>27</v>
      </c>
      <c r="HJ39" s="235" t="str">
        <f t="shared" si="184"/>
        <v/>
      </c>
      <c r="HK39" s="236" t="str">
        <f>IFERROR(+VLOOKUP(HJ39,'Referencia Parámetros'!$A$2:$B$18,2),"")</f>
        <v/>
      </c>
      <c r="HL39" s="1"/>
      <c r="HM39" s="1"/>
      <c r="HN39" s="136" t="str">
        <f t="shared" si="76"/>
        <v>Completar</v>
      </c>
      <c r="HO39" s="134"/>
      <c r="HP39" s="134"/>
      <c r="HQ39" s="134"/>
      <c r="HR39" s="136" t="str">
        <f t="shared" si="77"/>
        <v>Completar</v>
      </c>
      <c r="HS39" s="137" t="str">
        <f t="shared" si="78"/>
        <v>Completar</v>
      </c>
      <c r="HT39" s="137" t="str">
        <f t="shared" si="79"/>
        <v>Completar</v>
      </c>
      <c r="HU39" s="135"/>
      <c r="HV39" s="136" t="str">
        <f t="shared" si="80"/>
        <v>Completar</v>
      </c>
      <c r="HW39" s="237">
        <f t="shared" si="185"/>
        <v>0</v>
      </c>
      <c r="HX39" s="238">
        <f t="shared" si="186"/>
        <v>0</v>
      </c>
      <c r="HY39" s="239" t="str">
        <f>IFERROR(IF(HX39&gt;20*HK39,'Referencia Parámetros'!$D$20,IF(HX39&gt;10*HK39,'Referencia Parámetros'!$D$21,IF(HX39&gt;5*HK39,'Referencia Parámetros'!$D$22, IF(HX39&gt;1,'Referencia Parámetros'!$D$23,"NO APLICA")))),"")</f>
        <v/>
      </c>
      <c r="HZ39" s="240">
        <f t="shared" si="187"/>
        <v>0</v>
      </c>
      <c r="IA39" s="241">
        <f t="shared" si="188"/>
        <v>0</v>
      </c>
      <c r="IB39" s="234">
        <f t="shared" si="189"/>
        <v>0</v>
      </c>
      <c r="IC39" s="234">
        <f t="shared" si="190"/>
        <v>0</v>
      </c>
      <c r="ID39" s="234">
        <f t="shared" si="191"/>
        <v>0</v>
      </c>
      <c r="IE39" s="242">
        <f t="shared" si="192"/>
        <v>0</v>
      </c>
      <c r="IG39" s="234">
        <f t="shared" si="221"/>
        <v>27</v>
      </c>
      <c r="IH39" s="235" t="str">
        <f t="shared" si="193"/>
        <v/>
      </c>
      <c r="II39" s="236" t="str">
        <f>IFERROR(+VLOOKUP(IH39,'Referencia Parámetros'!$A$2:$B$18,2),"")</f>
        <v/>
      </c>
      <c r="IJ39" s="1"/>
      <c r="IK39" s="1"/>
      <c r="IL39" s="136" t="str">
        <f t="shared" si="85"/>
        <v>Completar</v>
      </c>
      <c r="IM39" s="134"/>
      <c r="IN39" s="134"/>
      <c r="IO39" s="134"/>
      <c r="IP39" s="136" t="str">
        <f t="shared" si="86"/>
        <v>Completar</v>
      </c>
      <c r="IQ39" s="137" t="str">
        <f t="shared" si="87"/>
        <v>Completar</v>
      </c>
      <c r="IR39" s="137" t="str">
        <f t="shared" si="88"/>
        <v>Completar</v>
      </c>
      <c r="IS39" s="135"/>
      <c r="IT39" s="136" t="str">
        <f t="shared" si="89"/>
        <v>Completar</v>
      </c>
      <c r="IU39" s="237">
        <f t="shared" si="194"/>
        <v>0</v>
      </c>
      <c r="IV39" s="238">
        <f t="shared" si="195"/>
        <v>0</v>
      </c>
      <c r="IW39" s="239" t="str">
        <f>IFERROR(IF(IV39&gt;20*II39,'Referencia Parámetros'!$D$20,IF(IV39&gt;10*II39,'Referencia Parámetros'!$D$21,IF(IV39&gt;5*II39,'Referencia Parámetros'!$D$22, IF(IV39&gt;1,'Referencia Parámetros'!$D$23,"NO APLICA")))),"")</f>
        <v/>
      </c>
      <c r="IX39" s="240" t="str">
        <f t="shared" si="196"/>
        <v/>
      </c>
      <c r="IY39" s="241">
        <f t="shared" si="197"/>
        <v>0</v>
      </c>
      <c r="IZ39" s="234">
        <f t="shared" si="198"/>
        <v>0</v>
      </c>
      <c r="JA39" s="234">
        <f t="shared" si="199"/>
        <v>0</v>
      </c>
      <c r="JB39" s="234">
        <f t="shared" si="200"/>
        <v>0</v>
      </c>
      <c r="JC39" s="242">
        <f t="shared" si="201"/>
        <v>0</v>
      </c>
      <c r="JD39" s="198"/>
      <c r="JE39" s="234">
        <f t="shared" si="222"/>
        <v>27</v>
      </c>
      <c r="JF39" s="235" t="str">
        <f t="shared" si="202"/>
        <v/>
      </c>
      <c r="JG39" s="236" t="str">
        <f>IFERROR(+VLOOKUP(JF39,'Referencia Parámetros'!$A$2:$B$18,2),"")</f>
        <v/>
      </c>
      <c r="JH39" s="1"/>
      <c r="JI39" s="1"/>
      <c r="JJ39" s="136" t="str">
        <f t="shared" si="94"/>
        <v>Completar</v>
      </c>
      <c r="JK39" s="134"/>
      <c r="JL39" s="134"/>
      <c r="JM39" s="134"/>
      <c r="JN39" s="136" t="str">
        <f t="shared" si="95"/>
        <v>Completar</v>
      </c>
      <c r="JO39" s="137" t="str">
        <f t="shared" si="96"/>
        <v>Completar</v>
      </c>
      <c r="JP39" s="137" t="str">
        <f t="shared" si="97"/>
        <v>Completar</v>
      </c>
      <c r="JQ39" s="135"/>
      <c r="JR39" s="136" t="str">
        <f t="shared" si="98"/>
        <v>Completar</v>
      </c>
      <c r="JS39" s="237">
        <f t="shared" si="203"/>
        <v>0</v>
      </c>
      <c r="JT39" s="238">
        <f t="shared" si="204"/>
        <v>0</v>
      </c>
      <c r="JU39" s="239" t="str">
        <f>IFERROR(IF(JT39&gt;20*JG39,'Referencia Parámetros'!$D$20,IF(JT39&gt;10*JG39,'Referencia Parámetros'!$D$21,IF(JT39&gt;5*JG39,'Referencia Parámetros'!$D$22, IF(JT39&gt;1,'Referencia Parámetros'!$D$23,"NO APLICA")))),"")</f>
        <v/>
      </c>
      <c r="JV39" s="240" t="str">
        <f t="shared" si="205"/>
        <v/>
      </c>
      <c r="JW39" s="241">
        <f t="shared" si="206"/>
        <v>0</v>
      </c>
      <c r="JX39" s="234">
        <f t="shared" si="207"/>
        <v>0</v>
      </c>
      <c r="JY39" s="234">
        <f t="shared" si="208"/>
        <v>0</v>
      </c>
      <c r="JZ39" s="234">
        <f t="shared" si="209"/>
        <v>0</v>
      </c>
      <c r="KA39" s="242">
        <f t="shared" si="210"/>
        <v>0</v>
      </c>
    </row>
    <row r="40" spans="1:287" x14ac:dyDescent="0.25">
      <c r="A40" s="234">
        <f t="shared" si="211"/>
        <v>28</v>
      </c>
      <c r="B40" s="235" t="str">
        <f t="shared" si="103"/>
        <v/>
      </c>
      <c r="C40" s="236" t="str">
        <f>IFERROR(+VLOOKUP(B40,'Referencia Parámetros'!$A$2:$B$18,2),"")</f>
        <v/>
      </c>
      <c r="D40" s="1"/>
      <c r="E40" s="1"/>
      <c r="F40" s="136" t="str">
        <f>IFERROR(+VLOOKUP(D40,'Año 3'!JH$13:JJ$112,3,FALSE),"Completar")</f>
        <v>Completar</v>
      </c>
      <c r="G40" s="134"/>
      <c r="H40" s="134"/>
      <c r="I40" s="134"/>
      <c r="J40" s="136" t="str">
        <f>+IFERROR(VLOOKUP(D40,'Año 3'!JH$13:JR$112,7,0),"Completar")</f>
        <v>Completar</v>
      </c>
      <c r="K40" s="137" t="str">
        <f>IFERROR(VLOOKUP(D40,'Año 3'!JH$13:JR$112,8,FALSE),"Completar")</f>
        <v>Completar</v>
      </c>
      <c r="L40" s="137" t="str">
        <f>IFERROR(VLOOKUP(D40,'Año 3'!JH$13:JR$112,9,FALSE),"Completar")</f>
        <v>Completar</v>
      </c>
      <c r="M40" s="135"/>
      <c r="N40" s="136" t="str">
        <f>IFERROR(VLOOKUP(D40,'Año 3'!JH$13:JR$112,11,FALSE),"Completar")</f>
        <v>Completar</v>
      </c>
      <c r="O40" s="237">
        <f t="shared" si="104"/>
        <v>0</v>
      </c>
      <c r="P40" s="238">
        <f t="shared" si="105"/>
        <v>0</v>
      </c>
      <c r="Q40" s="239" t="str">
        <f>IFERROR(IF(P40&gt;20*C40,'Referencia Parámetros'!$D$20,IF(P40&gt;10*C40,'Referencia Parámetros'!$D$21,IF(P40&gt;5*C40,'Referencia Parámetros'!$D$22, IF(P40&gt;1,'Referencia Parámetros'!$D$23,"NO APLICA")))),"")</f>
        <v/>
      </c>
      <c r="R40" s="240" t="str">
        <f t="shared" si="106"/>
        <v/>
      </c>
      <c r="S40" s="241">
        <f t="shared" si="107"/>
        <v>0</v>
      </c>
      <c r="T40" s="234">
        <f t="shared" si="108"/>
        <v>0</v>
      </c>
      <c r="U40" s="234">
        <f t="shared" si="109"/>
        <v>0</v>
      </c>
      <c r="V40" s="234">
        <f t="shared" si="110"/>
        <v>0</v>
      </c>
      <c r="W40" s="242">
        <f t="shared" si="111"/>
        <v>0</v>
      </c>
      <c r="Y40" s="234">
        <f t="shared" si="212"/>
        <v>28</v>
      </c>
      <c r="Z40" s="235" t="str">
        <f t="shared" si="112"/>
        <v/>
      </c>
      <c r="AA40" s="236" t="str">
        <f>IFERROR(+VLOOKUP(Z40,'Referencia Parámetros'!$A$2:$B$18,2),"")</f>
        <v/>
      </c>
      <c r="AB40" s="1"/>
      <c r="AC40" s="1"/>
      <c r="AD40" s="136" t="str">
        <f t="shared" si="4"/>
        <v>Completar</v>
      </c>
      <c r="AE40" s="134"/>
      <c r="AF40" s="134"/>
      <c r="AG40" s="134"/>
      <c r="AH40" s="136" t="str">
        <f t="shared" si="5"/>
        <v>Completar</v>
      </c>
      <c r="AI40" s="137" t="str">
        <f t="shared" si="6"/>
        <v>Completar</v>
      </c>
      <c r="AJ40" s="137" t="str">
        <f t="shared" si="7"/>
        <v>Completar</v>
      </c>
      <c r="AK40" s="135"/>
      <c r="AL40" s="136" t="str">
        <f t="shared" si="8"/>
        <v>Completar</v>
      </c>
      <c r="AM40" s="237">
        <f t="shared" si="113"/>
        <v>0</v>
      </c>
      <c r="AN40" s="238">
        <f t="shared" si="114"/>
        <v>0</v>
      </c>
      <c r="AO40" s="239" t="str">
        <f>IFERROR(IF(AN40&gt;20*AA40,'Referencia Parámetros'!$D$20,IF(AN40&gt;10*AA40,'Referencia Parámetros'!$D$21,IF(AN40&gt;5*AA40,'Referencia Parámetros'!$D$22, IF(AN40&gt;1,'Referencia Parámetros'!$D$23,"NO APLICA")))),"")</f>
        <v/>
      </c>
      <c r="AP40" s="240" t="str">
        <f t="shared" si="115"/>
        <v/>
      </c>
      <c r="AQ40" s="241">
        <f t="shared" si="116"/>
        <v>0</v>
      </c>
      <c r="AR40" s="234">
        <f t="shared" si="117"/>
        <v>0</v>
      </c>
      <c r="AS40" s="234">
        <f t="shared" si="118"/>
        <v>0</v>
      </c>
      <c r="AT40" s="234">
        <f t="shared" si="119"/>
        <v>0</v>
      </c>
      <c r="AU40" s="242">
        <f t="shared" si="120"/>
        <v>0</v>
      </c>
      <c r="AW40" s="234">
        <f t="shared" si="213"/>
        <v>28</v>
      </c>
      <c r="AX40" s="235" t="str">
        <f t="shared" si="121"/>
        <v/>
      </c>
      <c r="AY40" s="236" t="str">
        <f>IFERROR(+VLOOKUP(AX40,'Referencia Parámetros'!$A$2:$B$18,2),"")</f>
        <v/>
      </c>
      <c r="AZ40" s="1"/>
      <c r="BA40" s="1"/>
      <c r="BB40" s="136" t="str">
        <f t="shared" si="13"/>
        <v>Completar</v>
      </c>
      <c r="BC40" s="134"/>
      <c r="BD40" s="134"/>
      <c r="BE40" s="134"/>
      <c r="BF40" s="136" t="str">
        <f t="shared" si="14"/>
        <v>Completar</v>
      </c>
      <c r="BG40" s="137" t="str">
        <f t="shared" si="15"/>
        <v>Completar</v>
      </c>
      <c r="BH40" s="137" t="str">
        <f t="shared" si="16"/>
        <v>Completar</v>
      </c>
      <c r="BI40" s="135"/>
      <c r="BJ40" s="136" t="str">
        <f t="shared" si="17"/>
        <v>Completar</v>
      </c>
      <c r="BK40" s="237">
        <f t="shared" si="122"/>
        <v>0</v>
      </c>
      <c r="BL40" s="238">
        <f t="shared" si="123"/>
        <v>0</v>
      </c>
      <c r="BM40" s="239" t="str">
        <f>IFERROR(IF(BL40&gt;20*AY40,'Referencia Parámetros'!$D$20,IF(BL40&gt;10*AY40,'Referencia Parámetros'!$D$21,IF(BL40&gt;5*AY40,'Referencia Parámetros'!$D$22, IF(BL40&gt;1,'Referencia Parámetros'!$D$23,"NO APLICA")))),"")</f>
        <v/>
      </c>
      <c r="BN40" s="240" t="str">
        <f t="shared" si="124"/>
        <v/>
      </c>
      <c r="BO40" s="241">
        <f t="shared" si="125"/>
        <v>0</v>
      </c>
      <c r="BP40" s="234">
        <f t="shared" si="126"/>
        <v>0</v>
      </c>
      <c r="BQ40" s="234">
        <f t="shared" si="127"/>
        <v>0</v>
      </c>
      <c r="BR40" s="234">
        <f t="shared" si="128"/>
        <v>0</v>
      </c>
      <c r="BS40" s="242">
        <f t="shared" si="129"/>
        <v>0</v>
      </c>
      <c r="BU40" s="234">
        <f t="shared" si="214"/>
        <v>28</v>
      </c>
      <c r="BV40" s="235" t="str">
        <f t="shared" si="130"/>
        <v/>
      </c>
      <c r="BW40" s="236" t="str">
        <f>IFERROR(+VLOOKUP(BV40,'Referencia Parámetros'!$A$2:$B$18,2),"")</f>
        <v/>
      </c>
      <c r="BX40" s="1"/>
      <c r="BY40" s="1"/>
      <c r="BZ40" s="136" t="str">
        <f t="shared" si="22"/>
        <v>Completar</v>
      </c>
      <c r="CA40" s="134"/>
      <c r="CB40" s="134"/>
      <c r="CC40" s="134"/>
      <c r="CD40" s="136" t="str">
        <f t="shared" si="23"/>
        <v>Completar</v>
      </c>
      <c r="CE40" s="137" t="str">
        <f t="shared" si="24"/>
        <v>Completar</v>
      </c>
      <c r="CF40" s="137" t="str">
        <f t="shared" si="25"/>
        <v>Completar</v>
      </c>
      <c r="CG40" s="135"/>
      <c r="CH40" s="136" t="str">
        <f t="shared" si="26"/>
        <v>Completar</v>
      </c>
      <c r="CI40" s="237">
        <f t="shared" si="131"/>
        <v>0</v>
      </c>
      <c r="CJ40" s="238">
        <f t="shared" si="132"/>
        <v>0</v>
      </c>
      <c r="CK40" s="239" t="str">
        <f>IFERROR(IF(CJ40&gt;20*BW40,'Referencia Parámetros'!$D$20,IF(CJ40&gt;10*BW40,'Referencia Parámetros'!$D$21,IF(CJ40&gt;5*BW40,'Referencia Parámetros'!$D$22, IF(CJ40&gt;1,'Referencia Parámetros'!$D$23,"NO APLICA")))),"")</f>
        <v/>
      </c>
      <c r="CL40" s="240" t="str">
        <f t="shared" si="133"/>
        <v/>
      </c>
      <c r="CM40" s="241">
        <f t="shared" si="134"/>
        <v>0</v>
      </c>
      <c r="CN40" s="234">
        <f t="shared" si="135"/>
        <v>0</v>
      </c>
      <c r="CO40" s="234">
        <f t="shared" si="136"/>
        <v>0</v>
      </c>
      <c r="CP40" s="234">
        <f t="shared" si="137"/>
        <v>0</v>
      </c>
      <c r="CQ40" s="242">
        <f t="shared" si="138"/>
        <v>0</v>
      </c>
      <c r="CS40" s="234">
        <f t="shared" si="215"/>
        <v>28</v>
      </c>
      <c r="CT40" s="235" t="str">
        <f t="shared" si="139"/>
        <v/>
      </c>
      <c r="CU40" s="236" t="str">
        <f>IFERROR(+VLOOKUP(CT40,'Referencia Parámetros'!$A$2:$B$18,2),"")</f>
        <v/>
      </c>
      <c r="CV40" s="1"/>
      <c r="CW40" s="1"/>
      <c r="CX40" s="136" t="str">
        <f t="shared" si="31"/>
        <v>Completar</v>
      </c>
      <c r="CY40" s="134"/>
      <c r="CZ40" s="134"/>
      <c r="DA40" s="134"/>
      <c r="DB40" s="136" t="str">
        <f t="shared" si="32"/>
        <v>Completar</v>
      </c>
      <c r="DC40" s="137" t="str">
        <f t="shared" si="33"/>
        <v>Completar</v>
      </c>
      <c r="DD40" s="137" t="str">
        <f t="shared" si="34"/>
        <v>Completar</v>
      </c>
      <c r="DE40" s="135"/>
      <c r="DF40" s="136" t="str">
        <f t="shared" si="35"/>
        <v>Completar</v>
      </c>
      <c r="DG40" s="237">
        <f t="shared" si="140"/>
        <v>0</v>
      </c>
      <c r="DH40" s="238">
        <f t="shared" si="141"/>
        <v>0</v>
      </c>
      <c r="DI40" s="239" t="str">
        <f>IFERROR(IF(DH40&gt;20*CU40,'Referencia Parámetros'!$D$20,IF(DH40&gt;10*CU40,'Referencia Parámetros'!$D$21,IF(DH40&gt;5*CU40,'Referencia Parámetros'!$D$22, IF(DH40&gt;1,'Referencia Parámetros'!$D$23,"NO APLICA")))),"")</f>
        <v/>
      </c>
      <c r="DJ40" s="240" t="str">
        <f t="shared" si="142"/>
        <v/>
      </c>
      <c r="DK40" s="241">
        <f t="shared" si="143"/>
        <v>0</v>
      </c>
      <c r="DL40" s="234">
        <f t="shared" si="144"/>
        <v>0</v>
      </c>
      <c r="DM40" s="234">
        <f t="shared" si="145"/>
        <v>0</v>
      </c>
      <c r="DN40" s="234">
        <f t="shared" si="146"/>
        <v>0</v>
      </c>
      <c r="DO40" s="242">
        <f t="shared" si="147"/>
        <v>0</v>
      </c>
      <c r="DQ40" s="234">
        <f t="shared" si="216"/>
        <v>28</v>
      </c>
      <c r="DR40" s="235" t="str">
        <f t="shared" si="148"/>
        <v/>
      </c>
      <c r="DS40" s="236" t="str">
        <f>IFERROR(+VLOOKUP(DR40,'Referencia Parámetros'!$A$2:$B$18,2),"")</f>
        <v/>
      </c>
      <c r="DT40" s="1"/>
      <c r="DU40" s="1"/>
      <c r="DV40" s="136" t="str">
        <f t="shared" si="40"/>
        <v>Completar</v>
      </c>
      <c r="DW40" s="134"/>
      <c r="DX40" s="134"/>
      <c r="DY40" s="134"/>
      <c r="DZ40" s="136" t="str">
        <f t="shared" si="41"/>
        <v>Completar</v>
      </c>
      <c r="EA40" s="137" t="str">
        <f t="shared" si="42"/>
        <v>Completar</v>
      </c>
      <c r="EB40" s="137" t="str">
        <f t="shared" si="43"/>
        <v>Completar</v>
      </c>
      <c r="EC40" s="135"/>
      <c r="ED40" s="136" t="str">
        <f t="shared" si="44"/>
        <v>Completar</v>
      </c>
      <c r="EE40" s="237">
        <f t="shared" si="149"/>
        <v>0</v>
      </c>
      <c r="EF40" s="238">
        <f t="shared" si="150"/>
        <v>0</v>
      </c>
      <c r="EG40" s="239" t="str">
        <f>IFERROR(IF(EF40&gt;20*DS40,'Referencia Parámetros'!$D$20,IF(EF40&gt;10*DS40,'Referencia Parámetros'!$D$21,IF(EF40&gt;5*DS40,'Referencia Parámetros'!$D$22, IF(EF40&gt;1,'Referencia Parámetros'!$D$23,"NO APLICA")))),"")</f>
        <v/>
      </c>
      <c r="EH40" s="240" t="str">
        <f t="shared" si="151"/>
        <v/>
      </c>
      <c r="EI40" s="241">
        <f t="shared" si="152"/>
        <v>0</v>
      </c>
      <c r="EJ40" s="234">
        <f t="shared" si="153"/>
        <v>0</v>
      </c>
      <c r="EK40" s="234">
        <f t="shared" si="154"/>
        <v>0</v>
      </c>
      <c r="EL40" s="234">
        <f t="shared" si="155"/>
        <v>0</v>
      </c>
      <c r="EM40" s="242">
        <f t="shared" si="156"/>
        <v>0</v>
      </c>
      <c r="EO40" s="234">
        <f t="shared" si="217"/>
        <v>28</v>
      </c>
      <c r="EP40" s="235" t="str">
        <f t="shared" si="157"/>
        <v/>
      </c>
      <c r="EQ40" s="236" t="str">
        <f>IFERROR(+VLOOKUP(EP40,'Referencia Parámetros'!$A$2:$B$18,2),"")</f>
        <v/>
      </c>
      <c r="ER40" s="1"/>
      <c r="ES40" s="1"/>
      <c r="ET40" s="136" t="str">
        <f t="shared" si="49"/>
        <v>Completar</v>
      </c>
      <c r="EU40" s="134"/>
      <c r="EV40" s="134"/>
      <c r="EW40" s="134"/>
      <c r="EX40" s="136" t="str">
        <f t="shared" si="50"/>
        <v>Completar</v>
      </c>
      <c r="EY40" s="137" t="str">
        <f t="shared" si="51"/>
        <v>Completar</v>
      </c>
      <c r="EZ40" s="137" t="str">
        <f t="shared" si="52"/>
        <v>Completar</v>
      </c>
      <c r="FA40" s="135"/>
      <c r="FB40" s="136" t="str">
        <f t="shared" si="53"/>
        <v>Completar</v>
      </c>
      <c r="FC40" s="237">
        <f t="shared" si="158"/>
        <v>0</v>
      </c>
      <c r="FD40" s="238">
        <f t="shared" si="159"/>
        <v>0</v>
      </c>
      <c r="FE40" s="239" t="str">
        <f>IFERROR(IF(FD40&gt;20*EQ40,'Referencia Parámetros'!$D$20,IF(FD40&gt;10*EQ40,'Referencia Parámetros'!$D$21,IF(FD40&gt;5*EQ40,'Referencia Parámetros'!$D$22, IF(FD40&gt;1,'Referencia Parámetros'!$D$23,"NO APLICA")))),"")</f>
        <v/>
      </c>
      <c r="FF40" s="240" t="str">
        <f t="shared" si="160"/>
        <v/>
      </c>
      <c r="FG40" s="241">
        <f t="shared" si="161"/>
        <v>0</v>
      </c>
      <c r="FH40" s="234">
        <f t="shared" si="162"/>
        <v>0</v>
      </c>
      <c r="FI40" s="234">
        <f t="shared" si="163"/>
        <v>0</v>
      </c>
      <c r="FJ40" s="234">
        <f t="shared" si="164"/>
        <v>0</v>
      </c>
      <c r="FK40" s="242">
        <f t="shared" si="165"/>
        <v>0</v>
      </c>
      <c r="FM40" s="234">
        <f t="shared" si="218"/>
        <v>28</v>
      </c>
      <c r="FN40" s="235" t="str">
        <f t="shared" si="166"/>
        <v/>
      </c>
      <c r="FO40" s="236" t="str">
        <f>IFERROR(+VLOOKUP(FN40,'Referencia Parámetros'!$A$2:$B$18,2),"")</f>
        <v/>
      </c>
      <c r="FP40" s="1"/>
      <c r="FQ40" s="1"/>
      <c r="FR40" s="136" t="str">
        <f t="shared" si="58"/>
        <v>Completar</v>
      </c>
      <c r="FS40" s="134"/>
      <c r="FT40" s="134"/>
      <c r="FU40" s="134"/>
      <c r="FV40" s="136" t="str">
        <f t="shared" si="59"/>
        <v>Completar</v>
      </c>
      <c r="FW40" s="137" t="str">
        <f t="shared" si="60"/>
        <v>Completar</v>
      </c>
      <c r="FX40" s="137" t="str">
        <f t="shared" si="61"/>
        <v>Completar</v>
      </c>
      <c r="FY40" s="135"/>
      <c r="FZ40" s="136" t="str">
        <f t="shared" si="62"/>
        <v>Completar</v>
      </c>
      <c r="GA40" s="237">
        <f t="shared" si="167"/>
        <v>0</v>
      </c>
      <c r="GB40" s="238">
        <f t="shared" si="168"/>
        <v>0</v>
      </c>
      <c r="GC40" s="239" t="str">
        <f>IFERROR(IF(GB40&gt;20*FO40,'Referencia Parámetros'!$D$20,IF(GB40&gt;10*FO40,'Referencia Parámetros'!$D$21,IF(GB40&gt;5*FO40,'Referencia Parámetros'!$D$22, IF(GB40&gt;1,'Referencia Parámetros'!$D$23,"NO APLICA")))),"")</f>
        <v/>
      </c>
      <c r="GD40" s="240" t="str">
        <f t="shared" si="169"/>
        <v/>
      </c>
      <c r="GE40" s="241">
        <f t="shared" si="170"/>
        <v>0</v>
      </c>
      <c r="GF40" s="234">
        <f t="shared" si="171"/>
        <v>0</v>
      </c>
      <c r="GG40" s="234">
        <f t="shared" si="172"/>
        <v>0</v>
      </c>
      <c r="GH40" s="234">
        <f t="shared" si="173"/>
        <v>0</v>
      </c>
      <c r="GI40" s="242">
        <f t="shared" si="174"/>
        <v>0</v>
      </c>
      <c r="GK40" s="234">
        <f t="shared" si="219"/>
        <v>28</v>
      </c>
      <c r="GL40" s="235" t="str">
        <f t="shared" si="175"/>
        <v/>
      </c>
      <c r="GM40" s="236" t="str">
        <f>IFERROR(+VLOOKUP(GL40,'Referencia Parámetros'!$A$2:$B$18,2),"")</f>
        <v/>
      </c>
      <c r="GN40" s="1"/>
      <c r="GO40" s="1"/>
      <c r="GP40" s="136" t="str">
        <f t="shared" si="67"/>
        <v>Completar</v>
      </c>
      <c r="GQ40" s="134"/>
      <c r="GR40" s="134"/>
      <c r="GS40" s="134"/>
      <c r="GT40" s="136" t="str">
        <f t="shared" si="68"/>
        <v>Completar</v>
      </c>
      <c r="GU40" s="137" t="str">
        <f t="shared" si="69"/>
        <v>Completar</v>
      </c>
      <c r="GV40" s="137" t="str">
        <f t="shared" si="70"/>
        <v>Completar</v>
      </c>
      <c r="GW40" s="135"/>
      <c r="GX40" s="136" t="str">
        <f t="shared" si="71"/>
        <v>Completar</v>
      </c>
      <c r="GY40" s="237">
        <f t="shared" si="176"/>
        <v>0</v>
      </c>
      <c r="GZ40" s="238">
        <f t="shared" si="177"/>
        <v>0</v>
      </c>
      <c r="HA40" s="239" t="str">
        <f>IFERROR(IF(GZ40&gt;20*GM40,'Referencia Parámetros'!$D$20,IF(GZ40&gt;10*GM40,'Referencia Parámetros'!$D$21,IF(GZ40&gt;5*GM40,'Referencia Parámetros'!$D$22, IF(GZ40&gt;1,'Referencia Parámetros'!$D$23,"NO APLICA")))),"")</f>
        <v/>
      </c>
      <c r="HB40" s="240" t="str">
        <f t="shared" si="178"/>
        <v/>
      </c>
      <c r="HC40" s="241">
        <f t="shared" si="179"/>
        <v>0</v>
      </c>
      <c r="HD40" s="234">
        <f t="shared" si="180"/>
        <v>0</v>
      </c>
      <c r="HE40" s="234">
        <f t="shared" si="181"/>
        <v>0</v>
      </c>
      <c r="HF40" s="234">
        <f t="shared" si="182"/>
        <v>0</v>
      </c>
      <c r="HG40" s="242">
        <f t="shared" si="183"/>
        <v>0</v>
      </c>
      <c r="HI40" s="234">
        <f t="shared" si="220"/>
        <v>28</v>
      </c>
      <c r="HJ40" s="235" t="str">
        <f t="shared" si="184"/>
        <v/>
      </c>
      <c r="HK40" s="236" t="str">
        <f>IFERROR(+VLOOKUP(HJ40,'Referencia Parámetros'!$A$2:$B$18,2),"")</f>
        <v/>
      </c>
      <c r="HL40" s="1"/>
      <c r="HM40" s="1"/>
      <c r="HN40" s="136" t="str">
        <f t="shared" si="76"/>
        <v>Completar</v>
      </c>
      <c r="HO40" s="134"/>
      <c r="HP40" s="134"/>
      <c r="HQ40" s="134"/>
      <c r="HR40" s="136" t="str">
        <f t="shared" si="77"/>
        <v>Completar</v>
      </c>
      <c r="HS40" s="137" t="str">
        <f t="shared" si="78"/>
        <v>Completar</v>
      </c>
      <c r="HT40" s="137" t="str">
        <f t="shared" si="79"/>
        <v>Completar</v>
      </c>
      <c r="HU40" s="135"/>
      <c r="HV40" s="136" t="str">
        <f t="shared" si="80"/>
        <v>Completar</v>
      </c>
      <c r="HW40" s="237">
        <f t="shared" si="185"/>
        <v>0</v>
      </c>
      <c r="HX40" s="238">
        <f t="shared" si="186"/>
        <v>0</v>
      </c>
      <c r="HY40" s="239" t="str">
        <f>IFERROR(IF(HX40&gt;20*HK40,'Referencia Parámetros'!$D$20,IF(HX40&gt;10*HK40,'Referencia Parámetros'!$D$21,IF(HX40&gt;5*HK40,'Referencia Parámetros'!$D$22, IF(HX40&gt;1,'Referencia Parámetros'!$D$23,"NO APLICA")))),"")</f>
        <v/>
      </c>
      <c r="HZ40" s="240">
        <f t="shared" si="187"/>
        <v>0</v>
      </c>
      <c r="IA40" s="241">
        <f t="shared" si="188"/>
        <v>0</v>
      </c>
      <c r="IB40" s="234">
        <f t="shared" si="189"/>
        <v>0</v>
      </c>
      <c r="IC40" s="234">
        <f t="shared" si="190"/>
        <v>0</v>
      </c>
      <c r="ID40" s="234">
        <f t="shared" si="191"/>
        <v>0</v>
      </c>
      <c r="IE40" s="242">
        <f t="shared" si="192"/>
        <v>0</v>
      </c>
      <c r="IG40" s="234">
        <f t="shared" si="221"/>
        <v>28</v>
      </c>
      <c r="IH40" s="235" t="str">
        <f t="shared" si="193"/>
        <v/>
      </c>
      <c r="II40" s="236" t="str">
        <f>IFERROR(+VLOOKUP(IH40,'Referencia Parámetros'!$A$2:$B$18,2),"")</f>
        <v/>
      </c>
      <c r="IJ40" s="1"/>
      <c r="IK40" s="1"/>
      <c r="IL40" s="136" t="str">
        <f t="shared" si="85"/>
        <v>Completar</v>
      </c>
      <c r="IM40" s="134"/>
      <c r="IN40" s="134"/>
      <c r="IO40" s="134"/>
      <c r="IP40" s="136" t="str">
        <f t="shared" si="86"/>
        <v>Completar</v>
      </c>
      <c r="IQ40" s="137" t="str">
        <f t="shared" si="87"/>
        <v>Completar</v>
      </c>
      <c r="IR40" s="137" t="str">
        <f t="shared" si="88"/>
        <v>Completar</v>
      </c>
      <c r="IS40" s="135"/>
      <c r="IT40" s="136" t="str">
        <f t="shared" si="89"/>
        <v>Completar</v>
      </c>
      <c r="IU40" s="237">
        <f t="shared" si="194"/>
        <v>0</v>
      </c>
      <c r="IV40" s="238">
        <f t="shared" si="195"/>
        <v>0</v>
      </c>
      <c r="IW40" s="239" t="str">
        <f>IFERROR(IF(IV40&gt;20*II40,'Referencia Parámetros'!$D$20,IF(IV40&gt;10*II40,'Referencia Parámetros'!$D$21,IF(IV40&gt;5*II40,'Referencia Parámetros'!$D$22, IF(IV40&gt;1,'Referencia Parámetros'!$D$23,"NO APLICA")))),"")</f>
        <v/>
      </c>
      <c r="IX40" s="240" t="str">
        <f t="shared" si="196"/>
        <v/>
      </c>
      <c r="IY40" s="241">
        <f t="shared" si="197"/>
        <v>0</v>
      </c>
      <c r="IZ40" s="234">
        <f t="shared" si="198"/>
        <v>0</v>
      </c>
      <c r="JA40" s="234">
        <f t="shared" si="199"/>
        <v>0</v>
      </c>
      <c r="JB40" s="234">
        <f t="shared" si="200"/>
        <v>0</v>
      </c>
      <c r="JC40" s="242">
        <f t="shared" si="201"/>
        <v>0</v>
      </c>
      <c r="JD40" s="198"/>
      <c r="JE40" s="234">
        <f t="shared" si="222"/>
        <v>28</v>
      </c>
      <c r="JF40" s="235" t="str">
        <f t="shared" si="202"/>
        <v/>
      </c>
      <c r="JG40" s="236" t="str">
        <f>IFERROR(+VLOOKUP(JF40,'Referencia Parámetros'!$A$2:$B$18,2),"")</f>
        <v/>
      </c>
      <c r="JH40" s="1"/>
      <c r="JI40" s="1"/>
      <c r="JJ40" s="136" t="str">
        <f t="shared" si="94"/>
        <v>Completar</v>
      </c>
      <c r="JK40" s="134"/>
      <c r="JL40" s="134"/>
      <c r="JM40" s="134"/>
      <c r="JN40" s="136" t="str">
        <f t="shared" si="95"/>
        <v>Completar</v>
      </c>
      <c r="JO40" s="137" t="str">
        <f t="shared" si="96"/>
        <v>Completar</v>
      </c>
      <c r="JP40" s="137" t="str">
        <f t="shared" si="97"/>
        <v>Completar</v>
      </c>
      <c r="JQ40" s="135"/>
      <c r="JR40" s="136" t="str">
        <f t="shared" si="98"/>
        <v>Completar</v>
      </c>
      <c r="JS40" s="237">
        <f t="shared" si="203"/>
        <v>0</v>
      </c>
      <c r="JT40" s="238">
        <f t="shared" si="204"/>
        <v>0</v>
      </c>
      <c r="JU40" s="239" t="str">
        <f>IFERROR(IF(JT40&gt;20*JG40,'Referencia Parámetros'!$D$20,IF(JT40&gt;10*JG40,'Referencia Parámetros'!$D$21,IF(JT40&gt;5*JG40,'Referencia Parámetros'!$D$22, IF(JT40&gt;1,'Referencia Parámetros'!$D$23,"NO APLICA")))),"")</f>
        <v/>
      </c>
      <c r="JV40" s="240" t="str">
        <f t="shared" si="205"/>
        <v/>
      </c>
      <c r="JW40" s="241">
        <f t="shared" si="206"/>
        <v>0</v>
      </c>
      <c r="JX40" s="234">
        <f t="shared" si="207"/>
        <v>0</v>
      </c>
      <c r="JY40" s="234">
        <f t="shared" si="208"/>
        <v>0</v>
      </c>
      <c r="JZ40" s="234">
        <f t="shared" si="209"/>
        <v>0</v>
      </c>
      <c r="KA40" s="242">
        <f t="shared" si="210"/>
        <v>0</v>
      </c>
    </row>
    <row r="41" spans="1:287" x14ac:dyDescent="0.25">
      <c r="A41" s="234">
        <f t="shared" si="211"/>
        <v>29</v>
      </c>
      <c r="B41" s="235" t="str">
        <f t="shared" si="103"/>
        <v/>
      </c>
      <c r="C41" s="236" t="str">
        <f>IFERROR(+VLOOKUP(B41,'Referencia Parámetros'!$A$2:$B$18,2),"")</f>
        <v/>
      </c>
      <c r="D41" s="1"/>
      <c r="E41" s="1"/>
      <c r="F41" s="136" t="str">
        <f>IFERROR(+VLOOKUP(D41,'Año 3'!JH$13:JJ$112,3,FALSE),"Completar")</f>
        <v>Completar</v>
      </c>
      <c r="G41" s="134"/>
      <c r="H41" s="134"/>
      <c r="I41" s="134"/>
      <c r="J41" s="136" t="str">
        <f>+IFERROR(VLOOKUP(D41,'Año 3'!JH$13:JR$112,7,0),"Completar")</f>
        <v>Completar</v>
      </c>
      <c r="K41" s="137" t="str">
        <f>IFERROR(VLOOKUP(D41,'Año 3'!JH$13:JR$112,8,FALSE),"Completar")</f>
        <v>Completar</v>
      </c>
      <c r="L41" s="137" t="str">
        <f>IFERROR(VLOOKUP(D41,'Año 3'!JH$13:JR$112,9,FALSE),"Completar")</f>
        <v>Completar</v>
      </c>
      <c r="M41" s="135"/>
      <c r="N41" s="136" t="str">
        <f>IFERROR(VLOOKUP(D41,'Año 3'!JH$13:JR$112,11,FALSE),"Completar")</f>
        <v>Completar</v>
      </c>
      <c r="O41" s="237">
        <f t="shared" si="104"/>
        <v>0</v>
      </c>
      <c r="P41" s="238">
        <f t="shared" si="105"/>
        <v>0</v>
      </c>
      <c r="Q41" s="239" t="str">
        <f>IFERROR(IF(P41&gt;20*C41,'Referencia Parámetros'!$D$20,IF(P41&gt;10*C41,'Referencia Parámetros'!$D$21,IF(P41&gt;5*C41,'Referencia Parámetros'!$D$22, IF(P41&gt;1,'Referencia Parámetros'!$D$23,"NO APLICA")))),"")</f>
        <v/>
      </c>
      <c r="R41" s="240" t="str">
        <f t="shared" si="106"/>
        <v/>
      </c>
      <c r="S41" s="241">
        <f t="shared" si="107"/>
        <v>0</v>
      </c>
      <c r="T41" s="234">
        <f t="shared" si="108"/>
        <v>0</v>
      </c>
      <c r="U41" s="234">
        <f t="shared" si="109"/>
        <v>0</v>
      </c>
      <c r="V41" s="234">
        <f t="shared" si="110"/>
        <v>0</v>
      </c>
      <c r="W41" s="242">
        <f t="shared" si="111"/>
        <v>0</v>
      </c>
      <c r="Y41" s="234">
        <f t="shared" si="212"/>
        <v>29</v>
      </c>
      <c r="Z41" s="235" t="str">
        <f t="shared" si="112"/>
        <v/>
      </c>
      <c r="AA41" s="236" t="str">
        <f>IFERROR(+VLOOKUP(Z41,'Referencia Parámetros'!$A$2:$B$18,2),"")</f>
        <v/>
      </c>
      <c r="AB41" s="1"/>
      <c r="AC41" s="1"/>
      <c r="AD41" s="136" t="str">
        <f t="shared" si="4"/>
        <v>Completar</v>
      </c>
      <c r="AE41" s="134"/>
      <c r="AF41" s="134"/>
      <c r="AG41" s="134"/>
      <c r="AH41" s="136" t="str">
        <f t="shared" si="5"/>
        <v>Completar</v>
      </c>
      <c r="AI41" s="137" t="str">
        <f t="shared" si="6"/>
        <v>Completar</v>
      </c>
      <c r="AJ41" s="137" t="str">
        <f t="shared" si="7"/>
        <v>Completar</v>
      </c>
      <c r="AK41" s="135"/>
      <c r="AL41" s="136" t="str">
        <f t="shared" si="8"/>
        <v>Completar</v>
      </c>
      <c r="AM41" s="237">
        <f t="shared" si="113"/>
        <v>0</v>
      </c>
      <c r="AN41" s="238">
        <f t="shared" si="114"/>
        <v>0</v>
      </c>
      <c r="AO41" s="239" t="str">
        <f>IFERROR(IF(AN41&gt;20*AA41,'Referencia Parámetros'!$D$20,IF(AN41&gt;10*AA41,'Referencia Parámetros'!$D$21,IF(AN41&gt;5*AA41,'Referencia Parámetros'!$D$22, IF(AN41&gt;1,'Referencia Parámetros'!$D$23,"NO APLICA")))),"")</f>
        <v/>
      </c>
      <c r="AP41" s="240" t="str">
        <f t="shared" si="115"/>
        <v/>
      </c>
      <c r="AQ41" s="241">
        <f t="shared" si="116"/>
        <v>0</v>
      </c>
      <c r="AR41" s="234">
        <f t="shared" si="117"/>
        <v>0</v>
      </c>
      <c r="AS41" s="234">
        <f t="shared" si="118"/>
        <v>0</v>
      </c>
      <c r="AT41" s="234">
        <f t="shared" si="119"/>
        <v>0</v>
      </c>
      <c r="AU41" s="242">
        <f t="shared" si="120"/>
        <v>0</v>
      </c>
      <c r="AW41" s="234">
        <f t="shared" si="213"/>
        <v>29</v>
      </c>
      <c r="AX41" s="235" t="str">
        <f t="shared" si="121"/>
        <v/>
      </c>
      <c r="AY41" s="236" t="str">
        <f>IFERROR(+VLOOKUP(AX41,'Referencia Parámetros'!$A$2:$B$18,2),"")</f>
        <v/>
      </c>
      <c r="AZ41" s="1"/>
      <c r="BA41" s="1"/>
      <c r="BB41" s="136" t="str">
        <f t="shared" si="13"/>
        <v>Completar</v>
      </c>
      <c r="BC41" s="134"/>
      <c r="BD41" s="134"/>
      <c r="BE41" s="134"/>
      <c r="BF41" s="136" t="str">
        <f t="shared" si="14"/>
        <v>Completar</v>
      </c>
      <c r="BG41" s="137" t="str">
        <f t="shared" si="15"/>
        <v>Completar</v>
      </c>
      <c r="BH41" s="137" t="str">
        <f t="shared" si="16"/>
        <v>Completar</v>
      </c>
      <c r="BI41" s="135"/>
      <c r="BJ41" s="136" t="str">
        <f t="shared" si="17"/>
        <v>Completar</v>
      </c>
      <c r="BK41" s="237">
        <f t="shared" si="122"/>
        <v>0</v>
      </c>
      <c r="BL41" s="238">
        <f t="shared" si="123"/>
        <v>0</v>
      </c>
      <c r="BM41" s="239" t="str">
        <f>IFERROR(IF(BL41&gt;20*AY41,'Referencia Parámetros'!$D$20,IF(BL41&gt;10*AY41,'Referencia Parámetros'!$D$21,IF(BL41&gt;5*AY41,'Referencia Parámetros'!$D$22, IF(BL41&gt;1,'Referencia Parámetros'!$D$23,"NO APLICA")))),"")</f>
        <v/>
      </c>
      <c r="BN41" s="240" t="str">
        <f t="shared" si="124"/>
        <v/>
      </c>
      <c r="BO41" s="241">
        <f t="shared" si="125"/>
        <v>0</v>
      </c>
      <c r="BP41" s="234">
        <f t="shared" si="126"/>
        <v>0</v>
      </c>
      <c r="BQ41" s="234">
        <f t="shared" si="127"/>
        <v>0</v>
      </c>
      <c r="BR41" s="234">
        <f t="shared" si="128"/>
        <v>0</v>
      </c>
      <c r="BS41" s="242">
        <f t="shared" si="129"/>
        <v>0</v>
      </c>
      <c r="BU41" s="234">
        <f t="shared" si="214"/>
        <v>29</v>
      </c>
      <c r="BV41" s="235" t="str">
        <f t="shared" si="130"/>
        <v/>
      </c>
      <c r="BW41" s="236" t="str">
        <f>IFERROR(+VLOOKUP(BV41,'Referencia Parámetros'!$A$2:$B$18,2),"")</f>
        <v/>
      </c>
      <c r="BX41" s="1"/>
      <c r="BY41" s="1"/>
      <c r="BZ41" s="136" t="str">
        <f t="shared" si="22"/>
        <v>Completar</v>
      </c>
      <c r="CA41" s="134"/>
      <c r="CB41" s="134"/>
      <c r="CC41" s="134"/>
      <c r="CD41" s="136" t="str">
        <f t="shared" si="23"/>
        <v>Completar</v>
      </c>
      <c r="CE41" s="137" t="str">
        <f t="shared" si="24"/>
        <v>Completar</v>
      </c>
      <c r="CF41" s="137" t="str">
        <f t="shared" si="25"/>
        <v>Completar</v>
      </c>
      <c r="CG41" s="135"/>
      <c r="CH41" s="136" t="str">
        <f t="shared" si="26"/>
        <v>Completar</v>
      </c>
      <c r="CI41" s="237">
        <f t="shared" si="131"/>
        <v>0</v>
      </c>
      <c r="CJ41" s="238">
        <f t="shared" si="132"/>
        <v>0</v>
      </c>
      <c r="CK41" s="239" t="str">
        <f>IFERROR(IF(CJ41&gt;20*BW41,'Referencia Parámetros'!$D$20,IF(CJ41&gt;10*BW41,'Referencia Parámetros'!$D$21,IF(CJ41&gt;5*BW41,'Referencia Parámetros'!$D$22, IF(CJ41&gt;1,'Referencia Parámetros'!$D$23,"NO APLICA")))),"")</f>
        <v/>
      </c>
      <c r="CL41" s="240" t="str">
        <f t="shared" si="133"/>
        <v/>
      </c>
      <c r="CM41" s="241">
        <f t="shared" si="134"/>
        <v>0</v>
      </c>
      <c r="CN41" s="234">
        <f t="shared" si="135"/>
        <v>0</v>
      </c>
      <c r="CO41" s="234">
        <f t="shared" si="136"/>
        <v>0</v>
      </c>
      <c r="CP41" s="234">
        <f t="shared" si="137"/>
        <v>0</v>
      </c>
      <c r="CQ41" s="242">
        <f t="shared" si="138"/>
        <v>0</v>
      </c>
      <c r="CS41" s="234">
        <f t="shared" si="215"/>
        <v>29</v>
      </c>
      <c r="CT41" s="235" t="str">
        <f t="shared" si="139"/>
        <v/>
      </c>
      <c r="CU41" s="236" t="str">
        <f>IFERROR(+VLOOKUP(CT41,'Referencia Parámetros'!$A$2:$B$18,2),"")</f>
        <v/>
      </c>
      <c r="CV41" s="1"/>
      <c r="CW41" s="1"/>
      <c r="CX41" s="136" t="str">
        <f t="shared" si="31"/>
        <v>Completar</v>
      </c>
      <c r="CY41" s="134"/>
      <c r="CZ41" s="134"/>
      <c r="DA41" s="134"/>
      <c r="DB41" s="136" t="str">
        <f t="shared" si="32"/>
        <v>Completar</v>
      </c>
      <c r="DC41" s="137" t="str">
        <f t="shared" si="33"/>
        <v>Completar</v>
      </c>
      <c r="DD41" s="137" t="str">
        <f t="shared" si="34"/>
        <v>Completar</v>
      </c>
      <c r="DE41" s="135"/>
      <c r="DF41" s="136" t="str">
        <f t="shared" si="35"/>
        <v>Completar</v>
      </c>
      <c r="DG41" s="237">
        <f t="shared" si="140"/>
        <v>0</v>
      </c>
      <c r="DH41" s="238">
        <f t="shared" si="141"/>
        <v>0</v>
      </c>
      <c r="DI41" s="239" t="str">
        <f>IFERROR(IF(DH41&gt;20*CU41,'Referencia Parámetros'!$D$20,IF(DH41&gt;10*CU41,'Referencia Parámetros'!$D$21,IF(DH41&gt;5*CU41,'Referencia Parámetros'!$D$22, IF(DH41&gt;1,'Referencia Parámetros'!$D$23,"NO APLICA")))),"")</f>
        <v/>
      </c>
      <c r="DJ41" s="240" t="str">
        <f t="shared" si="142"/>
        <v/>
      </c>
      <c r="DK41" s="241">
        <f t="shared" si="143"/>
        <v>0</v>
      </c>
      <c r="DL41" s="234">
        <f t="shared" si="144"/>
        <v>0</v>
      </c>
      <c r="DM41" s="234">
        <f t="shared" si="145"/>
        <v>0</v>
      </c>
      <c r="DN41" s="234">
        <f t="shared" si="146"/>
        <v>0</v>
      </c>
      <c r="DO41" s="242">
        <f t="shared" si="147"/>
        <v>0</v>
      </c>
      <c r="DQ41" s="234">
        <f t="shared" si="216"/>
        <v>29</v>
      </c>
      <c r="DR41" s="235" t="str">
        <f t="shared" si="148"/>
        <v/>
      </c>
      <c r="DS41" s="236" t="str">
        <f>IFERROR(+VLOOKUP(DR41,'Referencia Parámetros'!$A$2:$B$18,2),"")</f>
        <v/>
      </c>
      <c r="DT41" s="1"/>
      <c r="DU41" s="1"/>
      <c r="DV41" s="136" t="str">
        <f t="shared" si="40"/>
        <v>Completar</v>
      </c>
      <c r="DW41" s="134"/>
      <c r="DX41" s="134"/>
      <c r="DY41" s="134"/>
      <c r="DZ41" s="136" t="str">
        <f t="shared" si="41"/>
        <v>Completar</v>
      </c>
      <c r="EA41" s="137" t="str">
        <f t="shared" si="42"/>
        <v>Completar</v>
      </c>
      <c r="EB41" s="137" t="str">
        <f t="shared" si="43"/>
        <v>Completar</v>
      </c>
      <c r="EC41" s="135"/>
      <c r="ED41" s="136" t="str">
        <f t="shared" si="44"/>
        <v>Completar</v>
      </c>
      <c r="EE41" s="237">
        <f t="shared" si="149"/>
        <v>0</v>
      </c>
      <c r="EF41" s="238">
        <f t="shared" si="150"/>
        <v>0</v>
      </c>
      <c r="EG41" s="239" t="str">
        <f>IFERROR(IF(EF41&gt;20*DS41,'Referencia Parámetros'!$D$20,IF(EF41&gt;10*DS41,'Referencia Parámetros'!$D$21,IF(EF41&gt;5*DS41,'Referencia Parámetros'!$D$22, IF(EF41&gt;1,'Referencia Parámetros'!$D$23,"NO APLICA")))),"")</f>
        <v/>
      </c>
      <c r="EH41" s="240" t="str">
        <f t="shared" si="151"/>
        <v/>
      </c>
      <c r="EI41" s="241">
        <f t="shared" si="152"/>
        <v>0</v>
      </c>
      <c r="EJ41" s="234">
        <f t="shared" si="153"/>
        <v>0</v>
      </c>
      <c r="EK41" s="234">
        <f t="shared" si="154"/>
        <v>0</v>
      </c>
      <c r="EL41" s="234">
        <f t="shared" si="155"/>
        <v>0</v>
      </c>
      <c r="EM41" s="242">
        <f t="shared" si="156"/>
        <v>0</v>
      </c>
      <c r="EO41" s="234">
        <f t="shared" si="217"/>
        <v>29</v>
      </c>
      <c r="EP41" s="235" t="str">
        <f t="shared" si="157"/>
        <v/>
      </c>
      <c r="EQ41" s="236" t="str">
        <f>IFERROR(+VLOOKUP(EP41,'Referencia Parámetros'!$A$2:$B$18,2),"")</f>
        <v/>
      </c>
      <c r="ER41" s="1"/>
      <c r="ES41" s="1"/>
      <c r="ET41" s="136" t="str">
        <f t="shared" si="49"/>
        <v>Completar</v>
      </c>
      <c r="EU41" s="134"/>
      <c r="EV41" s="134"/>
      <c r="EW41" s="134"/>
      <c r="EX41" s="136" t="str">
        <f t="shared" si="50"/>
        <v>Completar</v>
      </c>
      <c r="EY41" s="137" t="str">
        <f t="shared" si="51"/>
        <v>Completar</v>
      </c>
      <c r="EZ41" s="137" t="str">
        <f t="shared" si="52"/>
        <v>Completar</v>
      </c>
      <c r="FA41" s="135"/>
      <c r="FB41" s="136" t="str">
        <f t="shared" si="53"/>
        <v>Completar</v>
      </c>
      <c r="FC41" s="237">
        <f t="shared" si="158"/>
        <v>0</v>
      </c>
      <c r="FD41" s="238">
        <f t="shared" si="159"/>
        <v>0</v>
      </c>
      <c r="FE41" s="239" t="str">
        <f>IFERROR(IF(FD41&gt;20*EQ41,'Referencia Parámetros'!$D$20,IF(FD41&gt;10*EQ41,'Referencia Parámetros'!$D$21,IF(FD41&gt;5*EQ41,'Referencia Parámetros'!$D$22, IF(FD41&gt;1,'Referencia Parámetros'!$D$23,"NO APLICA")))),"")</f>
        <v/>
      </c>
      <c r="FF41" s="240" t="str">
        <f t="shared" si="160"/>
        <v/>
      </c>
      <c r="FG41" s="241">
        <f t="shared" si="161"/>
        <v>0</v>
      </c>
      <c r="FH41" s="234">
        <f t="shared" si="162"/>
        <v>0</v>
      </c>
      <c r="FI41" s="234">
        <f t="shared" si="163"/>
        <v>0</v>
      </c>
      <c r="FJ41" s="234">
        <f t="shared" si="164"/>
        <v>0</v>
      </c>
      <c r="FK41" s="242">
        <f t="shared" si="165"/>
        <v>0</v>
      </c>
      <c r="FM41" s="234">
        <f t="shared" si="218"/>
        <v>29</v>
      </c>
      <c r="FN41" s="235" t="str">
        <f t="shared" si="166"/>
        <v/>
      </c>
      <c r="FO41" s="236" t="str">
        <f>IFERROR(+VLOOKUP(FN41,'Referencia Parámetros'!$A$2:$B$18,2),"")</f>
        <v/>
      </c>
      <c r="FP41" s="1"/>
      <c r="FQ41" s="1"/>
      <c r="FR41" s="136" t="str">
        <f t="shared" si="58"/>
        <v>Completar</v>
      </c>
      <c r="FS41" s="134"/>
      <c r="FT41" s="134"/>
      <c r="FU41" s="134"/>
      <c r="FV41" s="136" t="str">
        <f t="shared" si="59"/>
        <v>Completar</v>
      </c>
      <c r="FW41" s="137" t="str">
        <f t="shared" si="60"/>
        <v>Completar</v>
      </c>
      <c r="FX41" s="137" t="str">
        <f t="shared" si="61"/>
        <v>Completar</v>
      </c>
      <c r="FY41" s="135"/>
      <c r="FZ41" s="136" t="str">
        <f t="shared" si="62"/>
        <v>Completar</v>
      </c>
      <c r="GA41" s="237">
        <f t="shared" si="167"/>
        <v>0</v>
      </c>
      <c r="GB41" s="238">
        <f t="shared" si="168"/>
        <v>0</v>
      </c>
      <c r="GC41" s="239" t="str">
        <f>IFERROR(IF(GB41&gt;20*FO41,'Referencia Parámetros'!$D$20,IF(GB41&gt;10*FO41,'Referencia Parámetros'!$D$21,IF(GB41&gt;5*FO41,'Referencia Parámetros'!$D$22, IF(GB41&gt;1,'Referencia Parámetros'!$D$23,"NO APLICA")))),"")</f>
        <v/>
      </c>
      <c r="GD41" s="240" t="str">
        <f t="shared" si="169"/>
        <v/>
      </c>
      <c r="GE41" s="241">
        <f t="shared" si="170"/>
        <v>0</v>
      </c>
      <c r="GF41" s="234">
        <f t="shared" si="171"/>
        <v>0</v>
      </c>
      <c r="GG41" s="234">
        <f t="shared" si="172"/>
        <v>0</v>
      </c>
      <c r="GH41" s="234">
        <f t="shared" si="173"/>
        <v>0</v>
      </c>
      <c r="GI41" s="242">
        <f t="shared" si="174"/>
        <v>0</v>
      </c>
      <c r="GK41" s="234">
        <f t="shared" si="219"/>
        <v>29</v>
      </c>
      <c r="GL41" s="235" t="str">
        <f t="shared" si="175"/>
        <v/>
      </c>
      <c r="GM41" s="236" t="str">
        <f>IFERROR(+VLOOKUP(GL41,'Referencia Parámetros'!$A$2:$B$18,2),"")</f>
        <v/>
      </c>
      <c r="GN41" s="1"/>
      <c r="GO41" s="1"/>
      <c r="GP41" s="136" t="str">
        <f t="shared" si="67"/>
        <v>Completar</v>
      </c>
      <c r="GQ41" s="134"/>
      <c r="GR41" s="134"/>
      <c r="GS41" s="134"/>
      <c r="GT41" s="136" t="str">
        <f t="shared" si="68"/>
        <v>Completar</v>
      </c>
      <c r="GU41" s="137" t="str">
        <f t="shared" si="69"/>
        <v>Completar</v>
      </c>
      <c r="GV41" s="137" t="str">
        <f t="shared" si="70"/>
        <v>Completar</v>
      </c>
      <c r="GW41" s="135"/>
      <c r="GX41" s="136" t="str">
        <f t="shared" si="71"/>
        <v>Completar</v>
      </c>
      <c r="GY41" s="237">
        <f t="shared" si="176"/>
        <v>0</v>
      </c>
      <c r="GZ41" s="238">
        <f t="shared" si="177"/>
        <v>0</v>
      </c>
      <c r="HA41" s="239" t="str">
        <f>IFERROR(IF(GZ41&gt;20*GM41,'Referencia Parámetros'!$D$20,IF(GZ41&gt;10*GM41,'Referencia Parámetros'!$D$21,IF(GZ41&gt;5*GM41,'Referencia Parámetros'!$D$22, IF(GZ41&gt;1,'Referencia Parámetros'!$D$23,"NO APLICA")))),"")</f>
        <v/>
      </c>
      <c r="HB41" s="240" t="str">
        <f t="shared" si="178"/>
        <v/>
      </c>
      <c r="HC41" s="241">
        <f t="shared" si="179"/>
        <v>0</v>
      </c>
      <c r="HD41" s="234">
        <f t="shared" si="180"/>
        <v>0</v>
      </c>
      <c r="HE41" s="234">
        <f t="shared" si="181"/>
        <v>0</v>
      </c>
      <c r="HF41" s="234">
        <f t="shared" si="182"/>
        <v>0</v>
      </c>
      <c r="HG41" s="242">
        <f t="shared" si="183"/>
        <v>0</v>
      </c>
      <c r="HI41" s="234">
        <f t="shared" si="220"/>
        <v>29</v>
      </c>
      <c r="HJ41" s="235" t="str">
        <f t="shared" si="184"/>
        <v/>
      </c>
      <c r="HK41" s="236" t="str">
        <f>IFERROR(+VLOOKUP(HJ41,'Referencia Parámetros'!$A$2:$B$18,2),"")</f>
        <v/>
      </c>
      <c r="HL41" s="1"/>
      <c r="HM41" s="1"/>
      <c r="HN41" s="136" t="str">
        <f t="shared" si="76"/>
        <v>Completar</v>
      </c>
      <c r="HO41" s="134"/>
      <c r="HP41" s="134"/>
      <c r="HQ41" s="134"/>
      <c r="HR41" s="136" t="str">
        <f t="shared" si="77"/>
        <v>Completar</v>
      </c>
      <c r="HS41" s="137" t="str">
        <f t="shared" si="78"/>
        <v>Completar</v>
      </c>
      <c r="HT41" s="137" t="str">
        <f t="shared" si="79"/>
        <v>Completar</v>
      </c>
      <c r="HU41" s="135"/>
      <c r="HV41" s="136" t="str">
        <f t="shared" si="80"/>
        <v>Completar</v>
      </c>
      <c r="HW41" s="237">
        <f t="shared" si="185"/>
        <v>0</v>
      </c>
      <c r="HX41" s="238">
        <f t="shared" si="186"/>
        <v>0</v>
      </c>
      <c r="HY41" s="239" t="str">
        <f>IFERROR(IF(HX41&gt;20*HK41,'Referencia Parámetros'!$D$20,IF(HX41&gt;10*HK41,'Referencia Parámetros'!$D$21,IF(HX41&gt;5*HK41,'Referencia Parámetros'!$D$22, IF(HX41&gt;1,'Referencia Parámetros'!$D$23,"NO APLICA")))),"")</f>
        <v/>
      </c>
      <c r="HZ41" s="240">
        <f t="shared" si="187"/>
        <v>0</v>
      </c>
      <c r="IA41" s="241">
        <f t="shared" si="188"/>
        <v>0</v>
      </c>
      <c r="IB41" s="234">
        <f t="shared" si="189"/>
        <v>0</v>
      </c>
      <c r="IC41" s="234">
        <f t="shared" si="190"/>
        <v>0</v>
      </c>
      <c r="ID41" s="234">
        <f t="shared" si="191"/>
        <v>0</v>
      </c>
      <c r="IE41" s="242">
        <f t="shared" si="192"/>
        <v>0</v>
      </c>
      <c r="IG41" s="234">
        <f t="shared" si="221"/>
        <v>29</v>
      </c>
      <c r="IH41" s="235" t="str">
        <f t="shared" si="193"/>
        <v/>
      </c>
      <c r="II41" s="236" t="str">
        <f>IFERROR(+VLOOKUP(IH41,'Referencia Parámetros'!$A$2:$B$18,2),"")</f>
        <v/>
      </c>
      <c r="IJ41" s="1"/>
      <c r="IK41" s="1"/>
      <c r="IL41" s="136" t="str">
        <f t="shared" si="85"/>
        <v>Completar</v>
      </c>
      <c r="IM41" s="134"/>
      <c r="IN41" s="134"/>
      <c r="IO41" s="134"/>
      <c r="IP41" s="136" t="str">
        <f t="shared" si="86"/>
        <v>Completar</v>
      </c>
      <c r="IQ41" s="137" t="str">
        <f t="shared" si="87"/>
        <v>Completar</v>
      </c>
      <c r="IR41" s="137" t="str">
        <f t="shared" si="88"/>
        <v>Completar</v>
      </c>
      <c r="IS41" s="135"/>
      <c r="IT41" s="136" t="str">
        <f t="shared" si="89"/>
        <v>Completar</v>
      </c>
      <c r="IU41" s="237">
        <f t="shared" si="194"/>
        <v>0</v>
      </c>
      <c r="IV41" s="238">
        <f t="shared" si="195"/>
        <v>0</v>
      </c>
      <c r="IW41" s="239" t="str">
        <f>IFERROR(IF(IV41&gt;20*II41,'Referencia Parámetros'!$D$20,IF(IV41&gt;10*II41,'Referencia Parámetros'!$D$21,IF(IV41&gt;5*II41,'Referencia Parámetros'!$D$22, IF(IV41&gt;1,'Referencia Parámetros'!$D$23,"NO APLICA")))),"")</f>
        <v/>
      </c>
      <c r="IX41" s="240" t="str">
        <f t="shared" si="196"/>
        <v/>
      </c>
      <c r="IY41" s="241">
        <f t="shared" si="197"/>
        <v>0</v>
      </c>
      <c r="IZ41" s="234">
        <f t="shared" si="198"/>
        <v>0</v>
      </c>
      <c r="JA41" s="234">
        <f t="shared" si="199"/>
        <v>0</v>
      </c>
      <c r="JB41" s="234">
        <f t="shared" si="200"/>
        <v>0</v>
      </c>
      <c r="JC41" s="242">
        <f t="shared" si="201"/>
        <v>0</v>
      </c>
      <c r="JD41" s="198"/>
      <c r="JE41" s="234">
        <f t="shared" si="222"/>
        <v>29</v>
      </c>
      <c r="JF41" s="235" t="str">
        <f t="shared" si="202"/>
        <v/>
      </c>
      <c r="JG41" s="236" t="str">
        <f>IFERROR(+VLOOKUP(JF41,'Referencia Parámetros'!$A$2:$B$18,2),"")</f>
        <v/>
      </c>
      <c r="JH41" s="1"/>
      <c r="JI41" s="1"/>
      <c r="JJ41" s="136" t="str">
        <f t="shared" si="94"/>
        <v>Completar</v>
      </c>
      <c r="JK41" s="134"/>
      <c r="JL41" s="134"/>
      <c r="JM41" s="134"/>
      <c r="JN41" s="136" t="str">
        <f t="shared" si="95"/>
        <v>Completar</v>
      </c>
      <c r="JO41" s="137" t="str">
        <f t="shared" si="96"/>
        <v>Completar</v>
      </c>
      <c r="JP41" s="137" t="str">
        <f t="shared" si="97"/>
        <v>Completar</v>
      </c>
      <c r="JQ41" s="135"/>
      <c r="JR41" s="136" t="str">
        <f t="shared" si="98"/>
        <v>Completar</v>
      </c>
      <c r="JS41" s="237">
        <f t="shared" si="203"/>
        <v>0</v>
      </c>
      <c r="JT41" s="238">
        <f t="shared" si="204"/>
        <v>0</v>
      </c>
      <c r="JU41" s="239" t="str">
        <f>IFERROR(IF(JT41&gt;20*JG41,'Referencia Parámetros'!$D$20,IF(JT41&gt;10*JG41,'Referencia Parámetros'!$D$21,IF(JT41&gt;5*JG41,'Referencia Parámetros'!$D$22, IF(JT41&gt;1,'Referencia Parámetros'!$D$23,"NO APLICA")))),"")</f>
        <v/>
      </c>
      <c r="JV41" s="240" t="str">
        <f t="shared" si="205"/>
        <v/>
      </c>
      <c r="JW41" s="241">
        <f t="shared" si="206"/>
        <v>0</v>
      </c>
      <c r="JX41" s="234">
        <f t="shared" si="207"/>
        <v>0</v>
      </c>
      <c r="JY41" s="234">
        <f t="shared" si="208"/>
        <v>0</v>
      </c>
      <c r="JZ41" s="234">
        <f t="shared" si="209"/>
        <v>0</v>
      </c>
      <c r="KA41" s="242">
        <f t="shared" si="210"/>
        <v>0</v>
      </c>
    </row>
    <row r="42" spans="1:287" x14ac:dyDescent="0.25">
      <c r="A42" s="234">
        <f t="shared" si="211"/>
        <v>30</v>
      </c>
      <c r="B42" s="235" t="str">
        <f t="shared" si="103"/>
        <v/>
      </c>
      <c r="C42" s="236" t="str">
        <f>IFERROR(+VLOOKUP(B42,'Referencia Parámetros'!$A$2:$B$18,2),"")</f>
        <v/>
      </c>
      <c r="D42" s="1"/>
      <c r="E42" s="1"/>
      <c r="F42" s="136" t="str">
        <f>IFERROR(+VLOOKUP(D42,'Año 3'!JH$13:JJ$112,3,FALSE),"Completar")</f>
        <v>Completar</v>
      </c>
      <c r="G42" s="134"/>
      <c r="H42" s="134"/>
      <c r="I42" s="134"/>
      <c r="J42" s="136" t="str">
        <f>+IFERROR(VLOOKUP(D42,'Año 3'!JH$13:JR$112,7,0),"Completar")</f>
        <v>Completar</v>
      </c>
      <c r="K42" s="137" t="str">
        <f>IFERROR(VLOOKUP(D42,'Año 3'!JH$13:JR$112,8,FALSE),"Completar")</f>
        <v>Completar</v>
      </c>
      <c r="L42" s="137" t="str">
        <f>IFERROR(VLOOKUP(D42,'Año 3'!JH$13:JR$112,9,FALSE),"Completar")</f>
        <v>Completar</v>
      </c>
      <c r="M42" s="135"/>
      <c r="N42" s="136" t="str">
        <f>IFERROR(VLOOKUP(D42,'Año 3'!JH$13:JR$112,11,FALSE),"Completar")</f>
        <v>Completar</v>
      </c>
      <c r="O42" s="237">
        <f t="shared" si="104"/>
        <v>0</v>
      </c>
      <c r="P42" s="238">
        <f t="shared" si="105"/>
        <v>0</v>
      </c>
      <c r="Q42" s="239" t="str">
        <f>IFERROR(IF(P42&gt;20*C42,'Referencia Parámetros'!$D$20,IF(P42&gt;10*C42,'Referencia Parámetros'!$D$21,IF(P42&gt;5*C42,'Referencia Parámetros'!$D$22, IF(P42&gt;1,'Referencia Parámetros'!$D$23,"NO APLICA")))),"")</f>
        <v/>
      </c>
      <c r="R42" s="240" t="str">
        <f t="shared" si="106"/>
        <v/>
      </c>
      <c r="S42" s="241">
        <f t="shared" si="107"/>
        <v>0</v>
      </c>
      <c r="T42" s="234">
        <f t="shared" si="108"/>
        <v>0</v>
      </c>
      <c r="U42" s="234">
        <f t="shared" si="109"/>
        <v>0</v>
      </c>
      <c r="V42" s="234">
        <f t="shared" si="110"/>
        <v>0</v>
      </c>
      <c r="W42" s="242">
        <f t="shared" si="111"/>
        <v>0</v>
      </c>
      <c r="Y42" s="234">
        <f t="shared" si="212"/>
        <v>30</v>
      </c>
      <c r="Z42" s="235" t="str">
        <f t="shared" si="112"/>
        <v/>
      </c>
      <c r="AA42" s="236" t="str">
        <f>IFERROR(+VLOOKUP(Z42,'Referencia Parámetros'!$A$2:$B$18,2),"")</f>
        <v/>
      </c>
      <c r="AB42" s="1"/>
      <c r="AC42" s="1"/>
      <c r="AD42" s="136" t="str">
        <f t="shared" si="4"/>
        <v>Completar</v>
      </c>
      <c r="AE42" s="134"/>
      <c r="AF42" s="134"/>
      <c r="AG42" s="134"/>
      <c r="AH42" s="136" t="str">
        <f t="shared" si="5"/>
        <v>Completar</v>
      </c>
      <c r="AI42" s="137" t="str">
        <f t="shared" si="6"/>
        <v>Completar</v>
      </c>
      <c r="AJ42" s="137" t="str">
        <f t="shared" si="7"/>
        <v>Completar</v>
      </c>
      <c r="AK42" s="135"/>
      <c r="AL42" s="136" t="str">
        <f t="shared" si="8"/>
        <v>Completar</v>
      </c>
      <c r="AM42" s="237">
        <f t="shared" si="113"/>
        <v>0</v>
      </c>
      <c r="AN42" s="238">
        <f t="shared" si="114"/>
        <v>0</v>
      </c>
      <c r="AO42" s="239" t="str">
        <f>IFERROR(IF(AN42&gt;20*AA42,'Referencia Parámetros'!$D$20,IF(AN42&gt;10*AA42,'Referencia Parámetros'!$D$21,IF(AN42&gt;5*AA42,'Referencia Parámetros'!$D$22, IF(AN42&gt;1,'Referencia Parámetros'!$D$23,"NO APLICA")))),"")</f>
        <v/>
      </c>
      <c r="AP42" s="240" t="str">
        <f t="shared" si="115"/>
        <v/>
      </c>
      <c r="AQ42" s="241">
        <f t="shared" si="116"/>
        <v>0</v>
      </c>
      <c r="AR42" s="234">
        <f t="shared" si="117"/>
        <v>0</v>
      </c>
      <c r="AS42" s="234">
        <f t="shared" si="118"/>
        <v>0</v>
      </c>
      <c r="AT42" s="234">
        <f t="shared" si="119"/>
        <v>0</v>
      </c>
      <c r="AU42" s="242">
        <f t="shared" si="120"/>
        <v>0</v>
      </c>
      <c r="AW42" s="234">
        <f t="shared" si="213"/>
        <v>30</v>
      </c>
      <c r="AX42" s="235" t="str">
        <f t="shared" si="121"/>
        <v/>
      </c>
      <c r="AY42" s="236" t="str">
        <f>IFERROR(+VLOOKUP(AX42,'Referencia Parámetros'!$A$2:$B$18,2),"")</f>
        <v/>
      </c>
      <c r="AZ42" s="1"/>
      <c r="BA42" s="1"/>
      <c r="BB42" s="136" t="str">
        <f t="shared" si="13"/>
        <v>Completar</v>
      </c>
      <c r="BC42" s="134"/>
      <c r="BD42" s="134"/>
      <c r="BE42" s="134"/>
      <c r="BF42" s="136" t="str">
        <f t="shared" si="14"/>
        <v>Completar</v>
      </c>
      <c r="BG42" s="137" t="str">
        <f t="shared" si="15"/>
        <v>Completar</v>
      </c>
      <c r="BH42" s="137" t="str">
        <f t="shared" si="16"/>
        <v>Completar</v>
      </c>
      <c r="BI42" s="135"/>
      <c r="BJ42" s="136" t="str">
        <f t="shared" si="17"/>
        <v>Completar</v>
      </c>
      <c r="BK42" s="237">
        <f t="shared" si="122"/>
        <v>0</v>
      </c>
      <c r="BL42" s="238">
        <f t="shared" si="123"/>
        <v>0</v>
      </c>
      <c r="BM42" s="239" t="str">
        <f>IFERROR(IF(BL42&gt;20*AY42,'Referencia Parámetros'!$D$20,IF(BL42&gt;10*AY42,'Referencia Parámetros'!$D$21,IF(BL42&gt;5*AY42,'Referencia Parámetros'!$D$22, IF(BL42&gt;1,'Referencia Parámetros'!$D$23,"NO APLICA")))),"")</f>
        <v/>
      </c>
      <c r="BN42" s="240" t="str">
        <f t="shared" si="124"/>
        <v/>
      </c>
      <c r="BO42" s="241">
        <f t="shared" si="125"/>
        <v>0</v>
      </c>
      <c r="BP42" s="234">
        <f t="shared" si="126"/>
        <v>0</v>
      </c>
      <c r="BQ42" s="234">
        <f t="shared" si="127"/>
        <v>0</v>
      </c>
      <c r="BR42" s="234">
        <f t="shared" si="128"/>
        <v>0</v>
      </c>
      <c r="BS42" s="242">
        <f t="shared" si="129"/>
        <v>0</v>
      </c>
      <c r="BU42" s="234">
        <f t="shared" si="214"/>
        <v>30</v>
      </c>
      <c r="BV42" s="235" t="str">
        <f t="shared" si="130"/>
        <v/>
      </c>
      <c r="BW42" s="236" t="str">
        <f>IFERROR(+VLOOKUP(BV42,'Referencia Parámetros'!$A$2:$B$18,2),"")</f>
        <v/>
      </c>
      <c r="BX42" s="1"/>
      <c r="BY42" s="1"/>
      <c r="BZ42" s="136" t="str">
        <f t="shared" si="22"/>
        <v>Completar</v>
      </c>
      <c r="CA42" s="134"/>
      <c r="CB42" s="134"/>
      <c r="CC42" s="134"/>
      <c r="CD42" s="136" t="str">
        <f t="shared" si="23"/>
        <v>Completar</v>
      </c>
      <c r="CE42" s="137" t="str">
        <f t="shared" si="24"/>
        <v>Completar</v>
      </c>
      <c r="CF42" s="137" t="str">
        <f t="shared" si="25"/>
        <v>Completar</v>
      </c>
      <c r="CG42" s="135"/>
      <c r="CH42" s="136" t="str">
        <f t="shared" si="26"/>
        <v>Completar</v>
      </c>
      <c r="CI42" s="237">
        <f t="shared" si="131"/>
        <v>0</v>
      </c>
      <c r="CJ42" s="238">
        <f t="shared" si="132"/>
        <v>0</v>
      </c>
      <c r="CK42" s="239" t="str">
        <f>IFERROR(IF(CJ42&gt;20*BW42,'Referencia Parámetros'!$D$20,IF(CJ42&gt;10*BW42,'Referencia Parámetros'!$D$21,IF(CJ42&gt;5*BW42,'Referencia Parámetros'!$D$22, IF(CJ42&gt;1,'Referencia Parámetros'!$D$23,"NO APLICA")))),"")</f>
        <v/>
      </c>
      <c r="CL42" s="240" t="str">
        <f t="shared" si="133"/>
        <v/>
      </c>
      <c r="CM42" s="241">
        <f t="shared" si="134"/>
        <v>0</v>
      </c>
      <c r="CN42" s="234">
        <f t="shared" si="135"/>
        <v>0</v>
      </c>
      <c r="CO42" s="234">
        <f t="shared" si="136"/>
        <v>0</v>
      </c>
      <c r="CP42" s="234">
        <f t="shared" si="137"/>
        <v>0</v>
      </c>
      <c r="CQ42" s="242">
        <f t="shared" si="138"/>
        <v>0</v>
      </c>
      <c r="CS42" s="234">
        <f t="shared" si="215"/>
        <v>30</v>
      </c>
      <c r="CT42" s="235" t="str">
        <f t="shared" si="139"/>
        <v/>
      </c>
      <c r="CU42" s="236" t="str">
        <f>IFERROR(+VLOOKUP(CT42,'Referencia Parámetros'!$A$2:$B$18,2),"")</f>
        <v/>
      </c>
      <c r="CV42" s="1"/>
      <c r="CW42" s="1"/>
      <c r="CX42" s="136" t="str">
        <f t="shared" si="31"/>
        <v>Completar</v>
      </c>
      <c r="CY42" s="134"/>
      <c r="CZ42" s="134"/>
      <c r="DA42" s="134"/>
      <c r="DB42" s="136" t="str">
        <f t="shared" si="32"/>
        <v>Completar</v>
      </c>
      <c r="DC42" s="137" t="str">
        <f t="shared" si="33"/>
        <v>Completar</v>
      </c>
      <c r="DD42" s="137" t="str">
        <f t="shared" si="34"/>
        <v>Completar</v>
      </c>
      <c r="DE42" s="135"/>
      <c r="DF42" s="136" t="str">
        <f t="shared" si="35"/>
        <v>Completar</v>
      </c>
      <c r="DG42" s="237">
        <f t="shared" si="140"/>
        <v>0</v>
      </c>
      <c r="DH42" s="238">
        <f t="shared" si="141"/>
        <v>0</v>
      </c>
      <c r="DI42" s="239" t="str">
        <f>IFERROR(IF(DH42&gt;20*CU42,'Referencia Parámetros'!$D$20,IF(DH42&gt;10*CU42,'Referencia Parámetros'!$D$21,IF(DH42&gt;5*CU42,'Referencia Parámetros'!$D$22, IF(DH42&gt;1,'Referencia Parámetros'!$D$23,"NO APLICA")))),"")</f>
        <v/>
      </c>
      <c r="DJ42" s="240" t="str">
        <f t="shared" si="142"/>
        <v/>
      </c>
      <c r="DK42" s="241">
        <f t="shared" si="143"/>
        <v>0</v>
      </c>
      <c r="DL42" s="234">
        <f t="shared" si="144"/>
        <v>0</v>
      </c>
      <c r="DM42" s="234">
        <f t="shared" si="145"/>
        <v>0</v>
      </c>
      <c r="DN42" s="234">
        <f t="shared" si="146"/>
        <v>0</v>
      </c>
      <c r="DO42" s="242">
        <f t="shared" si="147"/>
        <v>0</v>
      </c>
      <c r="DQ42" s="234">
        <f t="shared" si="216"/>
        <v>30</v>
      </c>
      <c r="DR42" s="235" t="str">
        <f t="shared" si="148"/>
        <v/>
      </c>
      <c r="DS42" s="236" t="str">
        <f>IFERROR(+VLOOKUP(DR42,'Referencia Parámetros'!$A$2:$B$18,2),"")</f>
        <v/>
      </c>
      <c r="DT42" s="1"/>
      <c r="DU42" s="1"/>
      <c r="DV42" s="136" t="str">
        <f t="shared" si="40"/>
        <v>Completar</v>
      </c>
      <c r="DW42" s="134"/>
      <c r="DX42" s="134"/>
      <c r="DY42" s="134"/>
      <c r="DZ42" s="136" t="str">
        <f t="shared" si="41"/>
        <v>Completar</v>
      </c>
      <c r="EA42" s="137" t="str">
        <f t="shared" si="42"/>
        <v>Completar</v>
      </c>
      <c r="EB42" s="137" t="str">
        <f t="shared" si="43"/>
        <v>Completar</v>
      </c>
      <c r="EC42" s="135"/>
      <c r="ED42" s="136" t="str">
        <f t="shared" si="44"/>
        <v>Completar</v>
      </c>
      <c r="EE42" s="237">
        <f t="shared" si="149"/>
        <v>0</v>
      </c>
      <c r="EF42" s="238">
        <f t="shared" si="150"/>
        <v>0</v>
      </c>
      <c r="EG42" s="239" t="str">
        <f>IFERROR(IF(EF42&gt;20*DS42,'Referencia Parámetros'!$D$20,IF(EF42&gt;10*DS42,'Referencia Parámetros'!$D$21,IF(EF42&gt;5*DS42,'Referencia Parámetros'!$D$22, IF(EF42&gt;1,'Referencia Parámetros'!$D$23,"NO APLICA")))),"")</f>
        <v/>
      </c>
      <c r="EH42" s="240" t="str">
        <f t="shared" si="151"/>
        <v/>
      </c>
      <c r="EI42" s="241">
        <f t="shared" si="152"/>
        <v>0</v>
      </c>
      <c r="EJ42" s="234">
        <f t="shared" si="153"/>
        <v>0</v>
      </c>
      <c r="EK42" s="234">
        <f t="shared" si="154"/>
        <v>0</v>
      </c>
      <c r="EL42" s="234">
        <f t="shared" si="155"/>
        <v>0</v>
      </c>
      <c r="EM42" s="242">
        <f t="shared" si="156"/>
        <v>0</v>
      </c>
      <c r="EO42" s="234">
        <f t="shared" si="217"/>
        <v>30</v>
      </c>
      <c r="EP42" s="235" t="str">
        <f t="shared" si="157"/>
        <v/>
      </c>
      <c r="EQ42" s="236" t="str">
        <f>IFERROR(+VLOOKUP(EP42,'Referencia Parámetros'!$A$2:$B$18,2),"")</f>
        <v/>
      </c>
      <c r="ER42" s="1"/>
      <c r="ES42" s="1"/>
      <c r="ET42" s="136" t="str">
        <f t="shared" si="49"/>
        <v>Completar</v>
      </c>
      <c r="EU42" s="134"/>
      <c r="EV42" s="134"/>
      <c r="EW42" s="134"/>
      <c r="EX42" s="136" t="str">
        <f t="shared" si="50"/>
        <v>Completar</v>
      </c>
      <c r="EY42" s="137" t="str">
        <f t="shared" si="51"/>
        <v>Completar</v>
      </c>
      <c r="EZ42" s="137" t="str">
        <f t="shared" si="52"/>
        <v>Completar</v>
      </c>
      <c r="FA42" s="135"/>
      <c r="FB42" s="136" t="str">
        <f t="shared" si="53"/>
        <v>Completar</v>
      </c>
      <c r="FC42" s="237">
        <f t="shared" si="158"/>
        <v>0</v>
      </c>
      <c r="FD42" s="238">
        <f t="shared" si="159"/>
        <v>0</v>
      </c>
      <c r="FE42" s="239" t="str">
        <f>IFERROR(IF(FD42&gt;20*EQ42,'Referencia Parámetros'!$D$20,IF(FD42&gt;10*EQ42,'Referencia Parámetros'!$D$21,IF(FD42&gt;5*EQ42,'Referencia Parámetros'!$D$22, IF(FD42&gt;1,'Referencia Parámetros'!$D$23,"NO APLICA")))),"")</f>
        <v/>
      </c>
      <c r="FF42" s="240" t="str">
        <f t="shared" si="160"/>
        <v/>
      </c>
      <c r="FG42" s="241">
        <f t="shared" si="161"/>
        <v>0</v>
      </c>
      <c r="FH42" s="234">
        <f t="shared" si="162"/>
        <v>0</v>
      </c>
      <c r="FI42" s="234">
        <f t="shared" si="163"/>
        <v>0</v>
      </c>
      <c r="FJ42" s="234">
        <f t="shared" si="164"/>
        <v>0</v>
      </c>
      <c r="FK42" s="242">
        <f t="shared" si="165"/>
        <v>0</v>
      </c>
      <c r="FM42" s="234">
        <f t="shared" si="218"/>
        <v>30</v>
      </c>
      <c r="FN42" s="235" t="str">
        <f t="shared" si="166"/>
        <v/>
      </c>
      <c r="FO42" s="236" t="str">
        <f>IFERROR(+VLOOKUP(FN42,'Referencia Parámetros'!$A$2:$B$18,2),"")</f>
        <v/>
      </c>
      <c r="FP42" s="1"/>
      <c r="FQ42" s="1"/>
      <c r="FR42" s="136" t="str">
        <f t="shared" si="58"/>
        <v>Completar</v>
      </c>
      <c r="FS42" s="134"/>
      <c r="FT42" s="134"/>
      <c r="FU42" s="134"/>
      <c r="FV42" s="136" t="str">
        <f t="shared" si="59"/>
        <v>Completar</v>
      </c>
      <c r="FW42" s="137" t="str">
        <f t="shared" si="60"/>
        <v>Completar</v>
      </c>
      <c r="FX42" s="137" t="str">
        <f t="shared" si="61"/>
        <v>Completar</v>
      </c>
      <c r="FY42" s="135"/>
      <c r="FZ42" s="136" t="str">
        <f t="shared" si="62"/>
        <v>Completar</v>
      </c>
      <c r="GA42" s="237">
        <f t="shared" si="167"/>
        <v>0</v>
      </c>
      <c r="GB42" s="238">
        <f t="shared" si="168"/>
        <v>0</v>
      </c>
      <c r="GC42" s="239" t="str">
        <f>IFERROR(IF(GB42&gt;20*FO42,'Referencia Parámetros'!$D$20,IF(GB42&gt;10*FO42,'Referencia Parámetros'!$D$21,IF(GB42&gt;5*FO42,'Referencia Parámetros'!$D$22, IF(GB42&gt;1,'Referencia Parámetros'!$D$23,"NO APLICA")))),"")</f>
        <v/>
      </c>
      <c r="GD42" s="240" t="str">
        <f t="shared" si="169"/>
        <v/>
      </c>
      <c r="GE42" s="241">
        <f t="shared" si="170"/>
        <v>0</v>
      </c>
      <c r="GF42" s="234">
        <f t="shared" si="171"/>
        <v>0</v>
      </c>
      <c r="GG42" s="234">
        <f t="shared" si="172"/>
        <v>0</v>
      </c>
      <c r="GH42" s="234">
        <f t="shared" si="173"/>
        <v>0</v>
      </c>
      <c r="GI42" s="242">
        <f t="shared" si="174"/>
        <v>0</v>
      </c>
      <c r="GK42" s="234">
        <f t="shared" si="219"/>
        <v>30</v>
      </c>
      <c r="GL42" s="235" t="str">
        <f t="shared" si="175"/>
        <v/>
      </c>
      <c r="GM42" s="236" t="str">
        <f>IFERROR(+VLOOKUP(GL42,'Referencia Parámetros'!$A$2:$B$18,2),"")</f>
        <v/>
      </c>
      <c r="GN42" s="1"/>
      <c r="GO42" s="1"/>
      <c r="GP42" s="136" t="str">
        <f t="shared" si="67"/>
        <v>Completar</v>
      </c>
      <c r="GQ42" s="134"/>
      <c r="GR42" s="134"/>
      <c r="GS42" s="134"/>
      <c r="GT42" s="136" t="str">
        <f t="shared" si="68"/>
        <v>Completar</v>
      </c>
      <c r="GU42" s="137" t="str">
        <f t="shared" si="69"/>
        <v>Completar</v>
      </c>
      <c r="GV42" s="137" t="str">
        <f t="shared" si="70"/>
        <v>Completar</v>
      </c>
      <c r="GW42" s="135"/>
      <c r="GX42" s="136" t="str">
        <f t="shared" si="71"/>
        <v>Completar</v>
      </c>
      <c r="GY42" s="237">
        <f t="shared" si="176"/>
        <v>0</v>
      </c>
      <c r="GZ42" s="238">
        <f t="shared" si="177"/>
        <v>0</v>
      </c>
      <c r="HA42" s="239" t="str">
        <f>IFERROR(IF(GZ42&gt;20*GM42,'Referencia Parámetros'!$D$20,IF(GZ42&gt;10*GM42,'Referencia Parámetros'!$D$21,IF(GZ42&gt;5*GM42,'Referencia Parámetros'!$D$22, IF(GZ42&gt;1,'Referencia Parámetros'!$D$23,"NO APLICA")))),"")</f>
        <v/>
      </c>
      <c r="HB42" s="240" t="str">
        <f t="shared" si="178"/>
        <v/>
      </c>
      <c r="HC42" s="241">
        <f t="shared" si="179"/>
        <v>0</v>
      </c>
      <c r="HD42" s="234">
        <f t="shared" si="180"/>
        <v>0</v>
      </c>
      <c r="HE42" s="234">
        <f t="shared" si="181"/>
        <v>0</v>
      </c>
      <c r="HF42" s="234">
        <f t="shared" si="182"/>
        <v>0</v>
      </c>
      <c r="HG42" s="242">
        <f t="shared" si="183"/>
        <v>0</v>
      </c>
      <c r="HI42" s="234">
        <f t="shared" si="220"/>
        <v>30</v>
      </c>
      <c r="HJ42" s="235" t="str">
        <f t="shared" si="184"/>
        <v/>
      </c>
      <c r="HK42" s="236" t="str">
        <f>IFERROR(+VLOOKUP(HJ42,'Referencia Parámetros'!$A$2:$B$18,2),"")</f>
        <v/>
      </c>
      <c r="HL42" s="1"/>
      <c r="HM42" s="1"/>
      <c r="HN42" s="136" t="str">
        <f t="shared" si="76"/>
        <v>Completar</v>
      </c>
      <c r="HO42" s="134"/>
      <c r="HP42" s="134"/>
      <c r="HQ42" s="134"/>
      <c r="HR42" s="136" t="str">
        <f t="shared" si="77"/>
        <v>Completar</v>
      </c>
      <c r="HS42" s="137" t="str">
        <f t="shared" si="78"/>
        <v>Completar</v>
      </c>
      <c r="HT42" s="137" t="str">
        <f t="shared" si="79"/>
        <v>Completar</v>
      </c>
      <c r="HU42" s="135"/>
      <c r="HV42" s="136" t="str">
        <f t="shared" si="80"/>
        <v>Completar</v>
      </c>
      <c r="HW42" s="237">
        <f t="shared" si="185"/>
        <v>0</v>
      </c>
      <c r="HX42" s="238">
        <f t="shared" si="186"/>
        <v>0</v>
      </c>
      <c r="HY42" s="239" t="str">
        <f>IFERROR(IF(HX42&gt;20*HK42,'Referencia Parámetros'!$D$20,IF(HX42&gt;10*HK42,'Referencia Parámetros'!$D$21,IF(HX42&gt;5*HK42,'Referencia Parámetros'!$D$22, IF(HX42&gt;1,'Referencia Parámetros'!$D$23,"NO APLICA")))),"")</f>
        <v/>
      </c>
      <c r="HZ42" s="240">
        <f t="shared" si="187"/>
        <v>0</v>
      </c>
      <c r="IA42" s="241">
        <f t="shared" si="188"/>
        <v>0</v>
      </c>
      <c r="IB42" s="234">
        <f t="shared" si="189"/>
        <v>0</v>
      </c>
      <c r="IC42" s="234">
        <f t="shared" si="190"/>
        <v>0</v>
      </c>
      <c r="ID42" s="234">
        <f t="shared" si="191"/>
        <v>0</v>
      </c>
      <c r="IE42" s="242">
        <f t="shared" si="192"/>
        <v>0</v>
      </c>
      <c r="IG42" s="234">
        <f t="shared" si="221"/>
        <v>30</v>
      </c>
      <c r="IH42" s="235" t="str">
        <f t="shared" si="193"/>
        <v/>
      </c>
      <c r="II42" s="236" t="str">
        <f>IFERROR(+VLOOKUP(IH42,'Referencia Parámetros'!$A$2:$B$18,2),"")</f>
        <v/>
      </c>
      <c r="IJ42" s="1"/>
      <c r="IK42" s="1"/>
      <c r="IL42" s="136" t="str">
        <f t="shared" si="85"/>
        <v>Completar</v>
      </c>
      <c r="IM42" s="134"/>
      <c r="IN42" s="134"/>
      <c r="IO42" s="134"/>
      <c r="IP42" s="136" t="str">
        <f t="shared" si="86"/>
        <v>Completar</v>
      </c>
      <c r="IQ42" s="137" t="str">
        <f t="shared" si="87"/>
        <v>Completar</v>
      </c>
      <c r="IR42" s="137" t="str">
        <f t="shared" si="88"/>
        <v>Completar</v>
      </c>
      <c r="IS42" s="135"/>
      <c r="IT42" s="136" t="str">
        <f t="shared" si="89"/>
        <v>Completar</v>
      </c>
      <c r="IU42" s="237">
        <f t="shared" si="194"/>
        <v>0</v>
      </c>
      <c r="IV42" s="238">
        <f t="shared" si="195"/>
        <v>0</v>
      </c>
      <c r="IW42" s="239" t="str">
        <f>IFERROR(IF(IV42&gt;20*II42,'Referencia Parámetros'!$D$20,IF(IV42&gt;10*II42,'Referencia Parámetros'!$D$21,IF(IV42&gt;5*II42,'Referencia Parámetros'!$D$22, IF(IV42&gt;1,'Referencia Parámetros'!$D$23,"NO APLICA")))),"")</f>
        <v/>
      </c>
      <c r="IX42" s="240" t="str">
        <f t="shared" si="196"/>
        <v/>
      </c>
      <c r="IY42" s="241">
        <f t="shared" si="197"/>
        <v>0</v>
      </c>
      <c r="IZ42" s="234">
        <f t="shared" si="198"/>
        <v>0</v>
      </c>
      <c r="JA42" s="234">
        <f t="shared" si="199"/>
        <v>0</v>
      </c>
      <c r="JB42" s="234">
        <f t="shared" si="200"/>
        <v>0</v>
      </c>
      <c r="JC42" s="242">
        <f t="shared" si="201"/>
        <v>0</v>
      </c>
      <c r="JD42" s="198"/>
      <c r="JE42" s="234">
        <f t="shared" si="222"/>
        <v>30</v>
      </c>
      <c r="JF42" s="235" t="str">
        <f t="shared" si="202"/>
        <v/>
      </c>
      <c r="JG42" s="236" t="str">
        <f>IFERROR(+VLOOKUP(JF42,'Referencia Parámetros'!$A$2:$B$18,2),"")</f>
        <v/>
      </c>
      <c r="JH42" s="1"/>
      <c r="JI42" s="1"/>
      <c r="JJ42" s="136" t="str">
        <f t="shared" si="94"/>
        <v>Completar</v>
      </c>
      <c r="JK42" s="134"/>
      <c r="JL42" s="134"/>
      <c r="JM42" s="134"/>
      <c r="JN42" s="136" t="str">
        <f t="shared" si="95"/>
        <v>Completar</v>
      </c>
      <c r="JO42" s="137" t="str">
        <f t="shared" si="96"/>
        <v>Completar</v>
      </c>
      <c r="JP42" s="137" t="str">
        <f t="shared" si="97"/>
        <v>Completar</v>
      </c>
      <c r="JQ42" s="135"/>
      <c r="JR42" s="136" t="str">
        <f t="shared" si="98"/>
        <v>Completar</v>
      </c>
      <c r="JS42" s="237">
        <f t="shared" si="203"/>
        <v>0</v>
      </c>
      <c r="JT42" s="238">
        <f t="shared" si="204"/>
        <v>0</v>
      </c>
      <c r="JU42" s="239" t="str">
        <f>IFERROR(IF(JT42&gt;20*JG42,'Referencia Parámetros'!$D$20,IF(JT42&gt;10*JG42,'Referencia Parámetros'!$D$21,IF(JT42&gt;5*JG42,'Referencia Parámetros'!$D$22, IF(JT42&gt;1,'Referencia Parámetros'!$D$23,"NO APLICA")))),"")</f>
        <v/>
      </c>
      <c r="JV42" s="240" t="str">
        <f t="shared" si="205"/>
        <v/>
      </c>
      <c r="JW42" s="241">
        <f t="shared" si="206"/>
        <v>0</v>
      </c>
      <c r="JX42" s="234">
        <f t="shared" si="207"/>
        <v>0</v>
      </c>
      <c r="JY42" s="234">
        <f t="shared" si="208"/>
        <v>0</v>
      </c>
      <c r="JZ42" s="234">
        <f t="shared" si="209"/>
        <v>0</v>
      </c>
      <c r="KA42" s="242">
        <f t="shared" si="210"/>
        <v>0</v>
      </c>
    </row>
    <row r="43" spans="1:287" x14ac:dyDescent="0.25">
      <c r="A43" s="234">
        <f t="shared" si="211"/>
        <v>31</v>
      </c>
      <c r="B43" s="235" t="str">
        <f t="shared" si="103"/>
        <v/>
      </c>
      <c r="C43" s="236" t="str">
        <f>IFERROR(+VLOOKUP(B43,'Referencia Parámetros'!$A$2:$B$18,2),"")</f>
        <v/>
      </c>
      <c r="D43" s="1"/>
      <c r="E43" s="1"/>
      <c r="F43" s="136" t="str">
        <f>IFERROR(+VLOOKUP(D43,'Año 3'!JH$13:JJ$112,3,FALSE),"Completar")</f>
        <v>Completar</v>
      </c>
      <c r="G43" s="134"/>
      <c r="H43" s="134"/>
      <c r="I43" s="134"/>
      <c r="J43" s="136" t="str">
        <f>+IFERROR(VLOOKUP(D43,'Año 3'!JH$13:JR$112,7,0),"Completar")</f>
        <v>Completar</v>
      </c>
      <c r="K43" s="137" t="str">
        <f>IFERROR(VLOOKUP(D43,'Año 3'!JH$13:JR$112,8,FALSE),"Completar")</f>
        <v>Completar</v>
      </c>
      <c r="L43" s="137" t="str">
        <f>IFERROR(VLOOKUP(D43,'Año 3'!JH$13:JR$112,9,FALSE),"Completar")</f>
        <v>Completar</v>
      </c>
      <c r="M43" s="135"/>
      <c r="N43" s="136" t="str">
        <f>IFERROR(VLOOKUP(D43,'Año 3'!JH$13:JR$112,11,FALSE),"Completar")</f>
        <v>Completar</v>
      </c>
      <c r="O43" s="237">
        <f t="shared" si="104"/>
        <v>0</v>
      </c>
      <c r="P43" s="238">
        <f t="shared" si="105"/>
        <v>0</v>
      </c>
      <c r="Q43" s="239" t="str">
        <f>IFERROR(IF(P43&gt;20*C43,'Referencia Parámetros'!$D$20,IF(P43&gt;10*C43,'Referencia Parámetros'!$D$21,IF(P43&gt;5*C43,'Referencia Parámetros'!$D$22, IF(P43&gt;1,'Referencia Parámetros'!$D$23,"NO APLICA")))),"")</f>
        <v/>
      </c>
      <c r="R43" s="240" t="str">
        <f t="shared" si="106"/>
        <v/>
      </c>
      <c r="S43" s="241">
        <f t="shared" si="107"/>
        <v>0</v>
      </c>
      <c r="T43" s="234">
        <f t="shared" si="108"/>
        <v>0</v>
      </c>
      <c r="U43" s="234">
        <f t="shared" si="109"/>
        <v>0</v>
      </c>
      <c r="V43" s="234">
        <f t="shared" si="110"/>
        <v>0</v>
      </c>
      <c r="W43" s="242">
        <f t="shared" si="111"/>
        <v>0</v>
      </c>
      <c r="Y43" s="234">
        <f t="shared" si="212"/>
        <v>31</v>
      </c>
      <c r="Z43" s="235" t="str">
        <f t="shared" si="112"/>
        <v/>
      </c>
      <c r="AA43" s="236" t="str">
        <f>IFERROR(+VLOOKUP(Z43,'Referencia Parámetros'!$A$2:$B$18,2),"")</f>
        <v/>
      </c>
      <c r="AB43" s="1"/>
      <c r="AC43" s="1"/>
      <c r="AD43" s="136" t="str">
        <f t="shared" si="4"/>
        <v>Completar</v>
      </c>
      <c r="AE43" s="134"/>
      <c r="AF43" s="134"/>
      <c r="AG43" s="134"/>
      <c r="AH43" s="136" t="str">
        <f t="shared" si="5"/>
        <v>Completar</v>
      </c>
      <c r="AI43" s="137" t="str">
        <f t="shared" si="6"/>
        <v>Completar</v>
      </c>
      <c r="AJ43" s="137" t="str">
        <f t="shared" si="7"/>
        <v>Completar</v>
      </c>
      <c r="AK43" s="135"/>
      <c r="AL43" s="136" t="str">
        <f t="shared" si="8"/>
        <v>Completar</v>
      </c>
      <c r="AM43" s="237">
        <f t="shared" si="113"/>
        <v>0</v>
      </c>
      <c r="AN43" s="238">
        <f t="shared" si="114"/>
        <v>0</v>
      </c>
      <c r="AO43" s="239" t="str">
        <f>IFERROR(IF(AN43&gt;20*AA43,'Referencia Parámetros'!$D$20,IF(AN43&gt;10*AA43,'Referencia Parámetros'!$D$21,IF(AN43&gt;5*AA43,'Referencia Parámetros'!$D$22, IF(AN43&gt;1,'Referencia Parámetros'!$D$23,"NO APLICA")))),"")</f>
        <v/>
      </c>
      <c r="AP43" s="240" t="str">
        <f t="shared" si="115"/>
        <v/>
      </c>
      <c r="AQ43" s="241">
        <f t="shared" si="116"/>
        <v>0</v>
      </c>
      <c r="AR43" s="234">
        <f t="shared" si="117"/>
        <v>0</v>
      </c>
      <c r="AS43" s="234">
        <f t="shared" si="118"/>
        <v>0</v>
      </c>
      <c r="AT43" s="234">
        <f t="shared" si="119"/>
        <v>0</v>
      </c>
      <c r="AU43" s="242">
        <f t="shared" si="120"/>
        <v>0</v>
      </c>
      <c r="AW43" s="234">
        <f t="shared" si="213"/>
        <v>31</v>
      </c>
      <c r="AX43" s="235" t="str">
        <f t="shared" si="121"/>
        <v/>
      </c>
      <c r="AY43" s="236" t="str">
        <f>IFERROR(+VLOOKUP(AX43,'Referencia Parámetros'!$A$2:$B$18,2),"")</f>
        <v/>
      </c>
      <c r="AZ43" s="1"/>
      <c r="BA43" s="1"/>
      <c r="BB43" s="136" t="str">
        <f t="shared" si="13"/>
        <v>Completar</v>
      </c>
      <c r="BC43" s="134"/>
      <c r="BD43" s="134"/>
      <c r="BE43" s="134"/>
      <c r="BF43" s="136" t="str">
        <f t="shared" si="14"/>
        <v>Completar</v>
      </c>
      <c r="BG43" s="137" t="str">
        <f t="shared" si="15"/>
        <v>Completar</v>
      </c>
      <c r="BH43" s="137" t="str">
        <f t="shared" si="16"/>
        <v>Completar</v>
      </c>
      <c r="BI43" s="135"/>
      <c r="BJ43" s="136" t="str">
        <f t="shared" si="17"/>
        <v>Completar</v>
      </c>
      <c r="BK43" s="237">
        <f t="shared" si="122"/>
        <v>0</v>
      </c>
      <c r="BL43" s="238">
        <f t="shared" si="123"/>
        <v>0</v>
      </c>
      <c r="BM43" s="239" t="str">
        <f>IFERROR(IF(BL43&gt;20*AY43,'Referencia Parámetros'!$D$20,IF(BL43&gt;10*AY43,'Referencia Parámetros'!$D$21,IF(BL43&gt;5*AY43,'Referencia Parámetros'!$D$22, IF(BL43&gt;1,'Referencia Parámetros'!$D$23,"NO APLICA")))),"")</f>
        <v/>
      </c>
      <c r="BN43" s="240" t="str">
        <f t="shared" si="124"/>
        <v/>
      </c>
      <c r="BO43" s="241">
        <f t="shared" si="125"/>
        <v>0</v>
      </c>
      <c r="BP43" s="234">
        <f t="shared" si="126"/>
        <v>0</v>
      </c>
      <c r="BQ43" s="234">
        <f t="shared" si="127"/>
        <v>0</v>
      </c>
      <c r="BR43" s="234">
        <f t="shared" si="128"/>
        <v>0</v>
      </c>
      <c r="BS43" s="242">
        <f t="shared" si="129"/>
        <v>0</v>
      </c>
      <c r="BU43" s="234">
        <f t="shared" si="214"/>
        <v>31</v>
      </c>
      <c r="BV43" s="235" t="str">
        <f t="shared" si="130"/>
        <v/>
      </c>
      <c r="BW43" s="236" t="str">
        <f>IFERROR(+VLOOKUP(BV43,'Referencia Parámetros'!$A$2:$B$18,2),"")</f>
        <v/>
      </c>
      <c r="BX43" s="1"/>
      <c r="BY43" s="1"/>
      <c r="BZ43" s="136" t="str">
        <f t="shared" si="22"/>
        <v>Completar</v>
      </c>
      <c r="CA43" s="134"/>
      <c r="CB43" s="134"/>
      <c r="CC43" s="134"/>
      <c r="CD43" s="136" t="str">
        <f t="shared" si="23"/>
        <v>Completar</v>
      </c>
      <c r="CE43" s="137" t="str">
        <f t="shared" si="24"/>
        <v>Completar</v>
      </c>
      <c r="CF43" s="137" t="str">
        <f t="shared" si="25"/>
        <v>Completar</v>
      </c>
      <c r="CG43" s="135"/>
      <c r="CH43" s="136" t="str">
        <f t="shared" si="26"/>
        <v>Completar</v>
      </c>
      <c r="CI43" s="237">
        <f t="shared" si="131"/>
        <v>0</v>
      </c>
      <c r="CJ43" s="238">
        <f t="shared" si="132"/>
        <v>0</v>
      </c>
      <c r="CK43" s="239" t="str">
        <f>IFERROR(IF(CJ43&gt;20*BW43,'Referencia Parámetros'!$D$20,IF(CJ43&gt;10*BW43,'Referencia Parámetros'!$D$21,IF(CJ43&gt;5*BW43,'Referencia Parámetros'!$D$22, IF(CJ43&gt;1,'Referencia Parámetros'!$D$23,"NO APLICA")))),"")</f>
        <v/>
      </c>
      <c r="CL43" s="240" t="str">
        <f t="shared" si="133"/>
        <v/>
      </c>
      <c r="CM43" s="241">
        <f t="shared" si="134"/>
        <v>0</v>
      </c>
      <c r="CN43" s="234">
        <f t="shared" si="135"/>
        <v>0</v>
      </c>
      <c r="CO43" s="234">
        <f t="shared" si="136"/>
        <v>0</v>
      </c>
      <c r="CP43" s="234">
        <f t="shared" si="137"/>
        <v>0</v>
      </c>
      <c r="CQ43" s="242">
        <f t="shared" si="138"/>
        <v>0</v>
      </c>
      <c r="CS43" s="234">
        <f t="shared" si="215"/>
        <v>31</v>
      </c>
      <c r="CT43" s="235" t="str">
        <f t="shared" si="139"/>
        <v/>
      </c>
      <c r="CU43" s="236" t="str">
        <f>IFERROR(+VLOOKUP(CT43,'Referencia Parámetros'!$A$2:$B$18,2),"")</f>
        <v/>
      </c>
      <c r="CV43" s="1"/>
      <c r="CW43" s="1"/>
      <c r="CX43" s="136" t="str">
        <f t="shared" si="31"/>
        <v>Completar</v>
      </c>
      <c r="CY43" s="134"/>
      <c r="CZ43" s="134"/>
      <c r="DA43" s="134"/>
      <c r="DB43" s="136" t="str">
        <f t="shared" si="32"/>
        <v>Completar</v>
      </c>
      <c r="DC43" s="137" t="str">
        <f t="shared" si="33"/>
        <v>Completar</v>
      </c>
      <c r="DD43" s="137" t="str">
        <f t="shared" si="34"/>
        <v>Completar</v>
      </c>
      <c r="DE43" s="135"/>
      <c r="DF43" s="136" t="str">
        <f t="shared" si="35"/>
        <v>Completar</v>
      </c>
      <c r="DG43" s="237">
        <f t="shared" si="140"/>
        <v>0</v>
      </c>
      <c r="DH43" s="238">
        <f t="shared" si="141"/>
        <v>0</v>
      </c>
      <c r="DI43" s="239" t="str">
        <f>IFERROR(IF(DH43&gt;20*CU43,'Referencia Parámetros'!$D$20,IF(DH43&gt;10*CU43,'Referencia Parámetros'!$D$21,IF(DH43&gt;5*CU43,'Referencia Parámetros'!$D$22, IF(DH43&gt;1,'Referencia Parámetros'!$D$23,"NO APLICA")))),"")</f>
        <v/>
      </c>
      <c r="DJ43" s="240" t="str">
        <f t="shared" si="142"/>
        <v/>
      </c>
      <c r="DK43" s="241">
        <f t="shared" si="143"/>
        <v>0</v>
      </c>
      <c r="DL43" s="234">
        <f t="shared" si="144"/>
        <v>0</v>
      </c>
      <c r="DM43" s="234">
        <f t="shared" si="145"/>
        <v>0</v>
      </c>
      <c r="DN43" s="234">
        <f t="shared" si="146"/>
        <v>0</v>
      </c>
      <c r="DO43" s="242">
        <f t="shared" si="147"/>
        <v>0</v>
      </c>
      <c r="DQ43" s="234">
        <f t="shared" si="216"/>
        <v>31</v>
      </c>
      <c r="DR43" s="235" t="str">
        <f t="shared" si="148"/>
        <v/>
      </c>
      <c r="DS43" s="236" t="str">
        <f>IFERROR(+VLOOKUP(DR43,'Referencia Parámetros'!$A$2:$B$18,2),"")</f>
        <v/>
      </c>
      <c r="DT43" s="1"/>
      <c r="DU43" s="1"/>
      <c r="DV43" s="136" t="str">
        <f t="shared" si="40"/>
        <v>Completar</v>
      </c>
      <c r="DW43" s="134"/>
      <c r="DX43" s="134"/>
      <c r="DY43" s="134"/>
      <c r="DZ43" s="136" t="str">
        <f t="shared" si="41"/>
        <v>Completar</v>
      </c>
      <c r="EA43" s="137" t="str">
        <f t="shared" si="42"/>
        <v>Completar</v>
      </c>
      <c r="EB43" s="137" t="str">
        <f t="shared" si="43"/>
        <v>Completar</v>
      </c>
      <c r="EC43" s="135"/>
      <c r="ED43" s="136" t="str">
        <f t="shared" si="44"/>
        <v>Completar</v>
      </c>
      <c r="EE43" s="237">
        <f t="shared" si="149"/>
        <v>0</v>
      </c>
      <c r="EF43" s="238">
        <f t="shared" si="150"/>
        <v>0</v>
      </c>
      <c r="EG43" s="239" t="str">
        <f>IFERROR(IF(EF43&gt;20*DS43,'Referencia Parámetros'!$D$20,IF(EF43&gt;10*DS43,'Referencia Parámetros'!$D$21,IF(EF43&gt;5*DS43,'Referencia Parámetros'!$D$22, IF(EF43&gt;1,'Referencia Parámetros'!$D$23,"NO APLICA")))),"")</f>
        <v/>
      </c>
      <c r="EH43" s="240" t="str">
        <f t="shared" si="151"/>
        <v/>
      </c>
      <c r="EI43" s="241">
        <f t="shared" si="152"/>
        <v>0</v>
      </c>
      <c r="EJ43" s="234">
        <f t="shared" si="153"/>
        <v>0</v>
      </c>
      <c r="EK43" s="234">
        <f t="shared" si="154"/>
        <v>0</v>
      </c>
      <c r="EL43" s="234">
        <f t="shared" si="155"/>
        <v>0</v>
      </c>
      <c r="EM43" s="242">
        <f t="shared" si="156"/>
        <v>0</v>
      </c>
      <c r="EO43" s="234">
        <f t="shared" si="217"/>
        <v>31</v>
      </c>
      <c r="EP43" s="235" t="str">
        <f t="shared" si="157"/>
        <v/>
      </c>
      <c r="EQ43" s="236" t="str">
        <f>IFERROR(+VLOOKUP(EP43,'Referencia Parámetros'!$A$2:$B$18,2),"")</f>
        <v/>
      </c>
      <c r="ER43" s="1"/>
      <c r="ES43" s="1"/>
      <c r="ET43" s="136" t="str">
        <f t="shared" si="49"/>
        <v>Completar</v>
      </c>
      <c r="EU43" s="134"/>
      <c r="EV43" s="134"/>
      <c r="EW43" s="134"/>
      <c r="EX43" s="136" t="str">
        <f t="shared" si="50"/>
        <v>Completar</v>
      </c>
      <c r="EY43" s="137" t="str">
        <f t="shared" si="51"/>
        <v>Completar</v>
      </c>
      <c r="EZ43" s="137" t="str">
        <f t="shared" si="52"/>
        <v>Completar</v>
      </c>
      <c r="FA43" s="135"/>
      <c r="FB43" s="136" t="str">
        <f t="shared" si="53"/>
        <v>Completar</v>
      </c>
      <c r="FC43" s="237">
        <f t="shared" si="158"/>
        <v>0</v>
      </c>
      <c r="FD43" s="238">
        <f t="shared" si="159"/>
        <v>0</v>
      </c>
      <c r="FE43" s="239" t="str">
        <f>IFERROR(IF(FD43&gt;20*EQ43,'Referencia Parámetros'!$D$20,IF(FD43&gt;10*EQ43,'Referencia Parámetros'!$D$21,IF(FD43&gt;5*EQ43,'Referencia Parámetros'!$D$22, IF(FD43&gt;1,'Referencia Parámetros'!$D$23,"NO APLICA")))),"")</f>
        <v/>
      </c>
      <c r="FF43" s="240" t="str">
        <f t="shared" si="160"/>
        <v/>
      </c>
      <c r="FG43" s="241">
        <f t="shared" si="161"/>
        <v>0</v>
      </c>
      <c r="FH43" s="234">
        <f t="shared" si="162"/>
        <v>0</v>
      </c>
      <c r="FI43" s="234">
        <f t="shared" si="163"/>
        <v>0</v>
      </c>
      <c r="FJ43" s="234">
        <f t="shared" si="164"/>
        <v>0</v>
      </c>
      <c r="FK43" s="242">
        <f t="shared" si="165"/>
        <v>0</v>
      </c>
      <c r="FM43" s="234">
        <f t="shared" si="218"/>
        <v>31</v>
      </c>
      <c r="FN43" s="235" t="str">
        <f t="shared" si="166"/>
        <v/>
      </c>
      <c r="FO43" s="236" t="str">
        <f>IFERROR(+VLOOKUP(FN43,'Referencia Parámetros'!$A$2:$B$18,2),"")</f>
        <v/>
      </c>
      <c r="FP43" s="1"/>
      <c r="FQ43" s="1"/>
      <c r="FR43" s="136" t="str">
        <f t="shared" si="58"/>
        <v>Completar</v>
      </c>
      <c r="FS43" s="134"/>
      <c r="FT43" s="134"/>
      <c r="FU43" s="134"/>
      <c r="FV43" s="136" t="str">
        <f t="shared" si="59"/>
        <v>Completar</v>
      </c>
      <c r="FW43" s="137" t="str">
        <f t="shared" si="60"/>
        <v>Completar</v>
      </c>
      <c r="FX43" s="137" t="str">
        <f t="shared" si="61"/>
        <v>Completar</v>
      </c>
      <c r="FY43" s="135"/>
      <c r="FZ43" s="136" t="str">
        <f t="shared" si="62"/>
        <v>Completar</v>
      </c>
      <c r="GA43" s="237">
        <f t="shared" si="167"/>
        <v>0</v>
      </c>
      <c r="GB43" s="238">
        <f t="shared" si="168"/>
        <v>0</v>
      </c>
      <c r="GC43" s="239" t="str">
        <f>IFERROR(IF(GB43&gt;20*FO43,'Referencia Parámetros'!$D$20,IF(GB43&gt;10*FO43,'Referencia Parámetros'!$D$21,IF(GB43&gt;5*FO43,'Referencia Parámetros'!$D$22, IF(GB43&gt;1,'Referencia Parámetros'!$D$23,"NO APLICA")))),"")</f>
        <v/>
      </c>
      <c r="GD43" s="240" t="str">
        <f t="shared" si="169"/>
        <v/>
      </c>
      <c r="GE43" s="241">
        <f t="shared" si="170"/>
        <v>0</v>
      </c>
      <c r="GF43" s="234">
        <f t="shared" si="171"/>
        <v>0</v>
      </c>
      <c r="GG43" s="234">
        <f t="shared" si="172"/>
        <v>0</v>
      </c>
      <c r="GH43" s="234">
        <f t="shared" si="173"/>
        <v>0</v>
      </c>
      <c r="GI43" s="242">
        <f t="shared" si="174"/>
        <v>0</v>
      </c>
      <c r="GK43" s="234">
        <f t="shared" si="219"/>
        <v>31</v>
      </c>
      <c r="GL43" s="235" t="str">
        <f t="shared" si="175"/>
        <v/>
      </c>
      <c r="GM43" s="236" t="str">
        <f>IFERROR(+VLOOKUP(GL43,'Referencia Parámetros'!$A$2:$B$18,2),"")</f>
        <v/>
      </c>
      <c r="GN43" s="1"/>
      <c r="GO43" s="1"/>
      <c r="GP43" s="136" t="str">
        <f t="shared" si="67"/>
        <v>Completar</v>
      </c>
      <c r="GQ43" s="134"/>
      <c r="GR43" s="134"/>
      <c r="GS43" s="134"/>
      <c r="GT43" s="136" t="str">
        <f t="shared" si="68"/>
        <v>Completar</v>
      </c>
      <c r="GU43" s="137" t="str">
        <f t="shared" si="69"/>
        <v>Completar</v>
      </c>
      <c r="GV43" s="137" t="str">
        <f t="shared" si="70"/>
        <v>Completar</v>
      </c>
      <c r="GW43" s="135"/>
      <c r="GX43" s="136" t="str">
        <f t="shared" si="71"/>
        <v>Completar</v>
      </c>
      <c r="GY43" s="237">
        <f t="shared" si="176"/>
        <v>0</v>
      </c>
      <c r="GZ43" s="238">
        <f t="shared" si="177"/>
        <v>0</v>
      </c>
      <c r="HA43" s="239" t="str">
        <f>IFERROR(IF(GZ43&gt;20*GM43,'Referencia Parámetros'!$D$20,IF(GZ43&gt;10*GM43,'Referencia Parámetros'!$D$21,IF(GZ43&gt;5*GM43,'Referencia Parámetros'!$D$22, IF(GZ43&gt;1,'Referencia Parámetros'!$D$23,"NO APLICA")))),"")</f>
        <v/>
      </c>
      <c r="HB43" s="240" t="str">
        <f t="shared" si="178"/>
        <v/>
      </c>
      <c r="HC43" s="241">
        <f t="shared" si="179"/>
        <v>0</v>
      </c>
      <c r="HD43" s="234">
        <f t="shared" si="180"/>
        <v>0</v>
      </c>
      <c r="HE43" s="234">
        <f t="shared" si="181"/>
        <v>0</v>
      </c>
      <c r="HF43" s="234">
        <f t="shared" si="182"/>
        <v>0</v>
      </c>
      <c r="HG43" s="242">
        <f t="shared" si="183"/>
        <v>0</v>
      </c>
      <c r="HI43" s="234">
        <f t="shared" si="220"/>
        <v>31</v>
      </c>
      <c r="HJ43" s="235" t="str">
        <f t="shared" si="184"/>
        <v/>
      </c>
      <c r="HK43" s="236" t="str">
        <f>IFERROR(+VLOOKUP(HJ43,'Referencia Parámetros'!$A$2:$B$18,2),"")</f>
        <v/>
      </c>
      <c r="HL43" s="1"/>
      <c r="HM43" s="1"/>
      <c r="HN43" s="136" t="str">
        <f t="shared" si="76"/>
        <v>Completar</v>
      </c>
      <c r="HO43" s="134"/>
      <c r="HP43" s="134"/>
      <c r="HQ43" s="134"/>
      <c r="HR43" s="136" t="str">
        <f t="shared" si="77"/>
        <v>Completar</v>
      </c>
      <c r="HS43" s="137" t="str">
        <f t="shared" si="78"/>
        <v>Completar</v>
      </c>
      <c r="HT43" s="137" t="str">
        <f t="shared" si="79"/>
        <v>Completar</v>
      </c>
      <c r="HU43" s="135"/>
      <c r="HV43" s="136" t="str">
        <f t="shared" si="80"/>
        <v>Completar</v>
      </c>
      <c r="HW43" s="237">
        <f t="shared" si="185"/>
        <v>0</v>
      </c>
      <c r="HX43" s="238">
        <f t="shared" si="186"/>
        <v>0</v>
      </c>
      <c r="HY43" s="239" t="str">
        <f>IFERROR(IF(HX43&gt;20*HK43,'Referencia Parámetros'!$D$20,IF(HX43&gt;10*HK43,'Referencia Parámetros'!$D$21,IF(HX43&gt;5*HK43,'Referencia Parámetros'!$D$22, IF(HX43&gt;1,'Referencia Parámetros'!$D$23,"NO APLICA")))),"")</f>
        <v/>
      </c>
      <c r="HZ43" s="240">
        <f t="shared" si="187"/>
        <v>0</v>
      </c>
      <c r="IA43" s="241">
        <f t="shared" si="188"/>
        <v>0</v>
      </c>
      <c r="IB43" s="234">
        <f t="shared" si="189"/>
        <v>0</v>
      </c>
      <c r="IC43" s="234">
        <f t="shared" si="190"/>
        <v>0</v>
      </c>
      <c r="ID43" s="234">
        <f t="shared" si="191"/>
        <v>0</v>
      </c>
      <c r="IE43" s="242">
        <f t="shared" si="192"/>
        <v>0</v>
      </c>
      <c r="IG43" s="234">
        <f t="shared" si="221"/>
        <v>31</v>
      </c>
      <c r="IH43" s="235" t="str">
        <f t="shared" si="193"/>
        <v/>
      </c>
      <c r="II43" s="236" t="str">
        <f>IFERROR(+VLOOKUP(IH43,'Referencia Parámetros'!$A$2:$B$18,2),"")</f>
        <v/>
      </c>
      <c r="IJ43" s="1"/>
      <c r="IK43" s="1"/>
      <c r="IL43" s="136" t="str">
        <f t="shared" si="85"/>
        <v>Completar</v>
      </c>
      <c r="IM43" s="134"/>
      <c r="IN43" s="134"/>
      <c r="IO43" s="134"/>
      <c r="IP43" s="136" t="str">
        <f t="shared" si="86"/>
        <v>Completar</v>
      </c>
      <c r="IQ43" s="137" t="str">
        <f t="shared" si="87"/>
        <v>Completar</v>
      </c>
      <c r="IR43" s="137" t="str">
        <f t="shared" si="88"/>
        <v>Completar</v>
      </c>
      <c r="IS43" s="135"/>
      <c r="IT43" s="136" t="str">
        <f t="shared" si="89"/>
        <v>Completar</v>
      </c>
      <c r="IU43" s="237">
        <f t="shared" si="194"/>
        <v>0</v>
      </c>
      <c r="IV43" s="238">
        <f t="shared" si="195"/>
        <v>0</v>
      </c>
      <c r="IW43" s="239" t="str">
        <f>IFERROR(IF(IV43&gt;20*II43,'Referencia Parámetros'!$D$20,IF(IV43&gt;10*II43,'Referencia Parámetros'!$D$21,IF(IV43&gt;5*II43,'Referencia Parámetros'!$D$22, IF(IV43&gt;1,'Referencia Parámetros'!$D$23,"NO APLICA")))),"")</f>
        <v/>
      </c>
      <c r="IX43" s="240" t="str">
        <f t="shared" si="196"/>
        <v/>
      </c>
      <c r="IY43" s="241">
        <f t="shared" si="197"/>
        <v>0</v>
      </c>
      <c r="IZ43" s="234">
        <f t="shared" si="198"/>
        <v>0</v>
      </c>
      <c r="JA43" s="234">
        <f t="shared" si="199"/>
        <v>0</v>
      </c>
      <c r="JB43" s="234">
        <f t="shared" si="200"/>
        <v>0</v>
      </c>
      <c r="JC43" s="242">
        <f t="shared" si="201"/>
        <v>0</v>
      </c>
      <c r="JD43" s="198"/>
      <c r="JE43" s="234">
        <f t="shared" si="222"/>
        <v>31</v>
      </c>
      <c r="JF43" s="235" t="str">
        <f t="shared" si="202"/>
        <v/>
      </c>
      <c r="JG43" s="236" t="str">
        <f>IFERROR(+VLOOKUP(JF43,'Referencia Parámetros'!$A$2:$B$18,2),"")</f>
        <v/>
      </c>
      <c r="JH43" s="1"/>
      <c r="JI43" s="1"/>
      <c r="JJ43" s="136" t="str">
        <f t="shared" si="94"/>
        <v>Completar</v>
      </c>
      <c r="JK43" s="134"/>
      <c r="JL43" s="134"/>
      <c r="JM43" s="134"/>
      <c r="JN43" s="136" t="str">
        <f t="shared" si="95"/>
        <v>Completar</v>
      </c>
      <c r="JO43" s="137" t="str">
        <f t="shared" si="96"/>
        <v>Completar</v>
      </c>
      <c r="JP43" s="137" t="str">
        <f t="shared" si="97"/>
        <v>Completar</v>
      </c>
      <c r="JQ43" s="135"/>
      <c r="JR43" s="136" t="str">
        <f t="shared" si="98"/>
        <v>Completar</v>
      </c>
      <c r="JS43" s="237">
        <f t="shared" si="203"/>
        <v>0</v>
      </c>
      <c r="JT43" s="238">
        <f t="shared" si="204"/>
        <v>0</v>
      </c>
      <c r="JU43" s="239" t="str">
        <f>IFERROR(IF(JT43&gt;20*JG43,'Referencia Parámetros'!$D$20,IF(JT43&gt;10*JG43,'Referencia Parámetros'!$D$21,IF(JT43&gt;5*JG43,'Referencia Parámetros'!$D$22, IF(JT43&gt;1,'Referencia Parámetros'!$D$23,"NO APLICA")))),"")</f>
        <v/>
      </c>
      <c r="JV43" s="240" t="str">
        <f t="shared" si="205"/>
        <v/>
      </c>
      <c r="JW43" s="241">
        <f t="shared" si="206"/>
        <v>0</v>
      </c>
      <c r="JX43" s="234">
        <f t="shared" si="207"/>
        <v>0</v>
      </c>
      <c r="JY43" s="234">
        <f t="shared" si="208"/>
        <v>0</v>
      </c>
      <c r="JZ43" s="234">
        <f t="shared" si="209"/>
        <v>0</v>
      </c>
      <c r="KA43" s="242">
        <f t="shared" si="210"/>
        <v>0</v>
      </c>
    </row>
    <row r="44" spans="1:287" x14ac:dyDescent="0.25">
      <c r="A44" s="234">
        <f t="shared" si="211"/>
        <v>32</v>
      </c>
      <c r="B44" s="235" t="str">
        <f t="shared" si="103"/>
        <v/>
      </c>
      <c r="C44" s="236" t="str">
        <f>IFERROR(+VLOOKUP(B44,'Referencia Parámetros'!$A$2:$B$18,2),"")</f>
        <v/>
      </c>
      <c r="D44" s="1"/>
      <c r="E44" s="1"/>
      <c r="F44" s="136" t="str">
        <f>IFERROR(+VLOOKUP(D44,'Año 3'!JH$13:JJ$112,3,FALSE),"Completar")</f>
        <v>Completar</v>
      </c>
      <c r="G44" s="134"/>
      <c r="H44" s="134"/>
      <c r="I44" s="134"/>
      <c r="J44" s="136" t="str">
        <f>+IFERROR(VLOOKUP(D44,'Año 3'!JH$13:JR$112,7,0),"Completar")</f>
        <v>Completar</v>
      </c>
      <c r="K44" s="137" t="str">
        <f>IFERROR(VLOOKUP(D44,'Año 3'!JH$13:JR$112,8,FALSE),"Completar")</f>
        <v>Completar</v>
      </c>
      <c r="L44" s="137" t="str">
        <f>IFERROR(VLOOKUP(D44,'Año 3'!JH$13:JR$112,9,FALSE),"Completar")</f>
        <v>Completar</v>
      </c>
      <c r="M44" s="135"/>
      <c r="N44" s="136" t="str">
        <f>IFERROR(VLOOKUP(D44,'Año 3'!JH$13:JR$112,11,FALSE),"Completar")</f>
        <v>Completar</v>
      </c>
      <c r="O44" s="237">
        <f t="shared" si="104"/>
        <v>0</v>
      </c>
      <c r="P44" s="238">
        <f t="shared" si="105"/>
        <v>0</v>
      </c>
      <c r="Q44" s="239" t="str">
        <f>IFERROR(IF(P44&gt;20*C44,'Referencia Parámetros'!$D$20,IF(P44&gt;10*C44,'Referencia Parámetros'!$D$21,IF(P44&gt;5*C44,'Referencia Parámetros'!$D$22, IF(P44&gt;1,'Referencia Parámetros'!$D$23,"NO APLICA")))),"")</f>
        <v/>
      </c>
      <c r="R44" s="240" t="str">
        <f t="shared" si="106"/>
        <v/>
      </c>
      <c r="S44" s="241">
        <f t="shared" si="107"/>
        <v>0</v>
      </c>
      <c r="T44" s="234">
        <f t="shared" si="108"/>
        <v>0</v>
      </c>
      <c r="U44" s="234">
        <f t="shared" si="109"/>
        <v>0</v>
      </c>
      <c r="V44" s="234">
        <f t="shared" si="110"/>
        <v>0</v>
      </c>
      <c r="W44" s="242">
        <f t="shared" si="111"/>
        <v>0</v>
      </c>
      <c r="Y44" s="234">
        <f t="shared" si="212"/>
        <v>32</v>
      </c>
      <c r="Z44" s="235" t="str">
        <f t="shared" si="112"/>
        <v/>
      </c>
      <c r="AA44" s="236" t="str">
        <f>IFERROR(+VLOOKUP(Z44,'Referencia Parámetros'!$A$2:$B$18,2),"")</f>
        <v/>
      </c>
      <c r="AB44" s="1"/>
      <c r="AC44" s="1"/>
      <c r="AD44" s="136" t="str">
        <f t="shared" si="4"/>
        <v>Completar</v>
      </c>
      <c r="AE44" s="134"/>
      <c r="AF44" s="134"/>
      <c r="AG44" s="134"/>
      <c r="AH44" s="136" t="str">
        <f t="shared" si="5"/>
        <v>Completar</v>
      </c>
      <c r="AI44" s="137" t="str">
        <f t="shared" si="6"/>
        <v>Completar</v>
      </c>
      <c r="AJ44" s="137" t="str">
        <f t="shared" si="7"/>
        <v>Completar</v>
      </c>
      <c r="AK44" s="135"/>
      <c r="AL44" s="136" t="str">
        <f t="shared" si="8"/>
        <v>Completar</v>
      </c>
      <c r="AM44" s="237">
        <f t="shared" si="113"/>
        <v>0</v>
      </c>
      <c r="AN44" s="238">
        <f t="shared" si="114"/>
        <v>0</v>
      </c>
      <c r="AO44" s="239" t="str">
        <f>IFERROR(IF(AN44&gt;20*AA44,'Referencia Parámetros'!$D$20,IF(AN44&gt;10*AA44,'Referencia Parámetros'!$D$21,IF(AN44&gt;5*AA44,'Referencia Parámetros'!$D$22, IF(AN44&gt;1,'Referencia Parámetros'!$D$23,"NO APLICA")))),"")</f>
        <v/>
      </c>
      <c r="AP44" s="240" t="str">
        <f t="shared" si="115"/>
        <v/>
      </c>
      <c r="AQ44" s="241">
        <f t="shared" si="116"/>
        <v>0</v>
      </c>
      <c r="AR44" s="234">
        <f t="shared" si="117"/>
        <v>0</v>
      </c>
      <c r="AS44" s="234">
        <f t="shared" si="118"/>
        <v>0</v>
      </c>
      <c r="AT44" s="234">
        <f t="shared" si="119"/>
        <v>0</v>
      </c>
      <c r="AU44" s="242">
        <f t="shared" si="120"/>
        <v>0</v>
      </c>
      <c r="AW44" s="234">
        <f t="shared" si="213"/>
        <v>32</v>
      </c>
      <c r="AX44" s="235" t="str">
        <f t="shared" si="121"/>
        <v/>
      </c>
      <c r="AY44" s="236" t="str">
        <f>IFERROR(+VLOOKUP(AX44,'Referencia Parámetros'!$A$2:$B$18,2),"")</f>
        <v/>
      </c>
      <c r="AZ44" s="1"/>
      <c r="BA44" s="1"/>
      <c r="BB44" s="136" t="str">
        <f t="shared" si="13"/>
        <v>Completar</v>
      </c>
      <c r="BC44" s="134"/>
      <c r="BD44" s="134"/>
      <c r="BE44" s="134"/>
      <c r="BF44" s="136" t="str">
        <f t="shared" si="14"/>
        <v>Completar</v>
      </c>
      <c r="BG44" s="137" t="str">
        <f t="shared" si="15"/>
        <v>Completar</v>
      </c>
      <c r="BH44" s="137" t="str">
        <f t="shared" si="16"/>
        <v>Completar</v>
      </c>
      <c r="BI44" s="135"/>
      <c r="BJ44" s="136" t="str">
        <f t="shared" si="17"/>
        <v>Completar</v>
      </c>
      <c r="BK44" s="237">
        <f t="shared" si="122"/>
        <v>0</v>
      </c>
      <c r="BL44" s="238">
        <f t="shared" si="123"/>
        <v>0</v>
      </c>
      <c r="BM44" s="239" t="str">
        <f>IFERROR(IF(BL44&gt;20*AY44,'Referencia Parámetros'!$D$20,IF(BL44&gt;10*AY44,'Referencia Parámetros'!$D$21,IF(BL44&gt;5*AY44,'Referencia Parámetros'!$D$22, IF(BL44&gt;1,'Referencia Parámetros'!$D$23,"NO APLICA")))),"")</f>
        <v/>
      </c>
      <c r="BN44" s="240" t="str">
        <f t="shared" si="124"/>
        <v/>
      </c>
      <c r="BO44" s="241">
        <f t="shared" si="125"/>
        <v>0</v>
      </c>
      <c r="BP44" s="234">
        <f t="shared" si="126"/>
        <v>0</v>
      </c>
      <c r="BQ44" s="234">
        <f t="shared" si="127"/>
        <v>0</v>
      </c>
      <c r="BR44" s="234">
        <f t="shared" si="128"/>
        <v>0</v>
      </c>
      <c r="BS44" s="242">
        <f t="shared" si="129"/>
        <v>0</v>
      </c>
      <c r="BU44" s="234">
        <f t="shared" si="214"/>
        <v>32</v>
      </c>
      <c r="BV44" s="235" t="str">
        <f t="shared" si="130"/>
        <v/>
      </c>
      <c r="BW44" s="236" t="str">
        <f>IFERROR(+VLOOKUP(BV44,'Referencia Parámetros'!$A$2:$B$18,2),"")</f>
        <v/>
      </c>
      <c r="BX44" s="1"/>
      <c r="BY44" s="1"/>
      <c r="BZ44" s="136" t="str">
        <f t="shared" si="22"/>
        <v>Completar</v>
      </c>
      <c r="CA44" s="134"/>
      <c r="CB44" s="134"/>
      <c r="CC44" s="134"/>
      <c r="CD44" s="136" t="str">
        <f t="shared" si="23"/>
        <v>Completar</v>
      </c>
      <c r="CE44" s="137" t="str">
        <f t="shared" si="24"/>
        <v>Completar</v>
      </c>
      <c r="CF44" s="137" t="str">
        <f t="shared" si="25"/>
        <v>Completar</v>
      </c>
      <c r="CG44" s="135"/>
      <c r="CH44" s="136" t="str">
        <f t="shared" si="26"/>
        <v>Completar</v>
      </c>
      <c r="CI44" s="237">
        <f t="shared" si="131"/>
        <v>0</v>
      </c>
      <c r="CJ44" s="238">
        <f t="shared" si="132"/>
        <v>0</v>
      </c>
      <c r="CK44" s="239" t="str">
        <f>IFERROR(IF(CJ44&gt;20*BW44,'Referencia Parámetros'!$D$20,IF(CJ44&gt;10*BW44,'Referencia Parámetros'!$D$21,IF(CJ44&gt;5*BW44,'Referencia Parámetros'!$D$22, IF(CJ44&gt;1,'Referencia Parámetros'!$D$23,"NO APLICA")))),"")</f>
        <v/>
      </c>
      <c r="CL44" s="240" t="str">
        <f t="shared" si="133"/>
        <v/>
      </c>
      <c r="CM44" s="241">
        <f t="shared" si="134"/>
        <v>0</v>
      </c>
      <c r="CN44" s="234">
        <f t="shared" si="135"/>
        <v>0</v>
      </c>
      <c r="CO44" s="234">
        <f t="shared" si="136"/>
        <v>0</v>
      </c>
      <c r="CP44" s="234">
        <f t="shared" si="137"/>
        <v>0</v>
      </c>
      <c r="CQ44" s="242">
        <f t="shared" si="138"/>
        <v>0</v>
      </c>
      <c r="CS44" s="234">
        <f t="shared" si="215"/>
        <v>32</v>
      </c>
      <c r="CT44" s="235" t="str">
        <f t="shared" si="139"/>
        <v/>
      </c>
      <c r="CU44" s="236" t="str">
        <f>IFERROR(+VLOOKUP(CT44,'Referencia Parámetros'!$A$2:$B$18,2),"")</f>
        <v/>
      </c>
      <c r="CV44" s="1"/>
      <c r="CW44" s="1"/>
      <c r="CX44" s="136" t="str">
        <f t="shared" si="31"/>
        <v>Completar</v>
      </c>
      <c r="CY44" s="134"/>
      <c r="CZ44" s="134"/>
      <c r="DA44" s="134"/>
      <c r="DB44" s="136" t="str">
        <f t="shared" si="32"/>
        <v>Completar</v>
      </c>
      <c r="DC44" s="137" t="str">
        <f t="shared" si="33"/>
        <v>Completar</v>
      </c>
      <c r="DD44" s="137" t="str">
        <f t="shared" si="34"/>
        <v>Completar</v>
      </c>
      <c r="DE44" s="135"/>
      <c r="DF44" s="136" t="str">
        <f t="shared" si="35"/>
        <v>Completar</v>
      </c>
      <c r="DG44" s="237">
        <f t="shared" si="140"/>
        <v>0</v>
      </c>
      <c r="DH44" s="238">
        <f t="shared" si="141"/>
        <v>0</v>
      </c>
      <c r="DI44" s="239" t="str">
        <f>IFERROR(IF(DH44&gt;20*CU44,'Referencia Parámetros'!$D$20,IF(DH44&gt;10*CU44,'Referencia Parámetros'!$D$21,IF(DH44&gt;5*CU44,'Referencia Parámetros'!$D$22, IF(DH44&gt;1,'Referencia Parámetros'!$D$23,"NO APLICA")))),"")</f>
        <v/>
      </c>
      <c r="DJ44" s="240" t="str">
        <f t="shared" si="142"/>
        <v/>
      </c>
      <c r="DK44" s="241">
        <f t="shared" si="143"/>
        <v>0</v>
      </c>
      <c r="DL44" s="234">
        <f t="shared" si="144"/>
        <v>0</v>
      </c>
      <c r="DM44" s="234">
        <f t="shared" si="145"/>
        <v>0</v>
      </c>
      <c r="DN44" s="234">
        <f t="shared" si="146"/>
        <v>0</v>
      </c>
      <c r="DO44" s="242">
        <f t="shared" si="147"/>
        <v>0</v>
      </c>
      <c r="DQ44" s="234">
        <f t="shared" si="216"/>
        <v>32</v>
      </c>
      <c r="DR44" s="235" t="str">
        <f t="shared" si="148"/>
        <v/>
      </c>
      <c r="DS44" s="236" t="str">
        <f>IFERROR(+VLOOKUP(DR44,'Referencia Parámetros'!$A$2:$B$18,2),"")</f>
        <v/>
      </c>
      <c r="DT44" s="1"/>
      <c r="DU44" s="1"/>
      <c r="DV44" s="136" t="str">
        <f t="shared" si="40"/>
        <v>Completar</v>
      </c>
      <c r="DW44" s="134"/>
      <c r="DX44" s="134"/>
      <c r="DY44" s="134"/>
      <c r="DZ44" s="136" t="str">
        <f t="shared" si="41"/>
        <v>Completar</v>
      </c>
      <c r="EA44" s="137" t="str">
        <f t="shared" si="42"/>
        <v>Completar</v>
      </c>
      <c r="EB44" s="137" t="str">
        <f t="shared" si="43"/>
        <v>Completar</v>
      </c>
      <c r="EC44" s="135"/>
      <c r="ED44" s="136" t="str">
        <f t="shared" si="44"/>
        <v>Completar</v>
      </c>
      <c r="EE44" s="237">
        <f t="shared" si="149"/>
        <v>0</v>
      </c>
      <c r="EF44" s="238">
        <f t="shared" si="150"/>
        <v>0</v>
      </c>
      <c r="EG44" s="239" t="str">
        <f>IFERROR(IF(EF44&gt;20*DS44,'Referencia Parámetros'!$D$20,IF(EF44&gt;10*DS44,'Referencia Parámetros'!$D$21,IF(EF44&gt;5*DS44,'Referencia Parámetros'!$D$22, IF(EF44&gt;1,'Referencia Parámetros'!$D$23,"NO APLICA")))),"")</f>
        <v/>
      </c>
      <c r="EH44" s="240" t="str">
        <f t="shared" si="151"/>
        <v/>
      </c>
      <c r="EI44" s="241">
        <f t="shared" si="152"/>
        <v>0</v>
      </c>
      <c r="EJ44" s="234">
        <f t="shared" si="153"/>
        <v>0</v>
      </c>
      <c r="EK44" s="234">
        <f t="shared" si="154"/>
        <v>0</v>
      </c>
      <c r="EL44" s="234">
        <f t="shared" si="155"/>
        <v>0</v>
      </c>
      <c r="EM44" s="242">
        <f t="shared" si="156"/>
        <v>0</v>
      </c>
      <c r="EO44" s="234">
        <f t="shared" si="217"/>
        <v>32</v>
      </c>
      <c r="EP44" s="235" t="str">
        <f t="shared" si="157"/>
        <v/>
      </c>
      <c r="EQ44" s="236" t="str">
        <f>IFERROR(+VLOOKUP(EP44,'Referencia Parámetros'!$A$2:$B$18,2),"")</f>
        <v/>
      </c>
      <c r="ER44" s="1"/>
      <c r="ES44" s="1"/>
      <c r="ET44" s="136" t="str">
        <f t="shared" si="49"/>
        <v>Completar</v>
      </c>
      <c r="EU44" s="134"/>
      <c r="EV44" s="134"/>
      <c r="EW44" s="134"/>
      <c r="EX44" s="136" t="str">
        <f t="shared" si="50"/>
        <v>Completar</v>
      </c>
      <c r="EY44" s="137" t="str">
        <f t="shared" si="51"/>
        <v>Completar</v>
      </c>
      <c r="EZ44" s="137" t="str">
        <f t="shared" si="52"/>
        <v>Completar</v>
      </c>
      <c r="FA44" s="135"/>
      <c r="FB44" s="136" t="str">
        <f t="shared" si="53"/>
        <v>Completar</v>
      </c>
      <c r="FC44" s="237">
        <f t="shared" si="158"/>
        <v>0</v>
      </c>
      <c r="FD44" s="238">
        <f t="shared" si="159"/>
        <v>0</v>
      </c>
      <c r="FE44" s="239" t="str">
        <f>IFERROR(IF(FD44&gt;20*EQ44,'Referencia Parámetros'!$D$20,IF(FD44&gt;10*EQ44,'Referencia Parámetros'!$D$21,IF(FD44&gt;5*EQ44,'Referencia Parámetros'!$D$22, IF(FD44&gt;1,'Referencia Parámetros'!$D$23,"NO APLICA")))),"")</f>
        <v/>
      </c>
      <c r="FF44" s="240" t="str">
        <f t="shared" si="160"/>
        <v/>
      </c>
      <c r="FG44" s="241">
        <f t="shared" si="161"/>
        <v>0</v>
      </c>
      <c r="FH44" s="234">
        <f t="shared" si="162"/>
        <v>0</v>
      </c>
      <c r="FI44" s="234">
        <f t="shared" si="163"/>
        <v>0</v>
      </c>
      <c r="FJ44" s="234">
        <f t="shared" si="164"/>
        <v>0</v>
      </c>
      <c r="FK44" s="242">
        <f t="shared" si="165"/>
        <v>0</v>
      </c>
      <c r="FM44" s="234">
        <f t="shared" si="218"/>
        <v>32</v>
      </c>
      <c r="FN44" s="235" t="str">
        <f t="shared" si="166"/>
        <v/>
      </c>
      <c r="FO44" s="236" t="str">
        <f>IFERROR(+VLOOKUP(FN44,'Referencia Parámetros'!$A$2:$B$18,2),"")</f>
        <v/>
      </c>
      <c r="FP44" s="1"/>
      <c r="FQ44" s="1"/>
      <c r="FR44" s="136" t="str">
        <f t="shared" si="58"/>
        <v>Completar</v>
      </c>
      <c r="FS44" s="134"/>
      <c r="FT44" s="134"/>
      <c r="FU44" s="134"/>
      <c r="FV44" s="136" t="str">
        <f t="shared" si="59"/>
        <v>Completar</v>
      </c>
      <c r="FW44" s="137" t="str">
        <f t="shared" si="60"/>
        <v>Completar</v>
      </c>
      <c r="FX44" s="137" t="str">
        <f t="shared" si="61"/>
        <v>Completar</v>
      </c>
      <c r="FY44" s="135"/>
      <c r="FZ44" s="136" t="str">
        <f t="shared" si="62"/>
        <v>Completar</v>
      </c>
      <c r="GA44" s="237">
        <f t="shared" si="167"/>
        <v>0</v>
      </c>
      <c r="GB44" s="238">
        <f t="shared" si="168"/>
        <v>0</v>
      </c>
      <c r="GC44" s="239" t="str">
        <f>IFERROR(IF(GB44&gt;20*FO44,'Referencia Parámetros'!$D$20,IF(GB44&gt;10*FO44,'Referencia Parámetros'!$D$21,IF(GB44&gt;5*FO44,'Referencia Parámetros'!$D$22, IF(GB44&gt;1,'Referencia Parámetros'!$D$23,"NO APLICA")))),"")</f>
        <v/>
      </c>
      <c r="GD44" s="240" t="str">
        <f t="shared" si="169"/>
        <v/>
      </c>
      <c r="GE44" s="241">
        <f t="shared" si="170"/>
        <v>0</v>
      </c>
      <c r="GF44" s="234">
        <f t="shared" si="171"/>
        <v>0</v>
      </c>
      <c r="GG44" s="234">
        <f t="shared" si="172"/>
        <v>0</v>
      </c>
      <c r="GH44" s="234">
        <f t="shared" si="173"/>
        <v>0</v>
      </c>
      <c r="GI44" s="242">
        <f t="shared" si="174"/>
        <v>0</v>
      </c>
      <c r="GK44" s="234">
        <f t="shared" si="219"/>
        <v>32</v>
      </c>
      <c r="GL44" s="235" t="str">
        <f t="shared" si="175"/>
        <v/>
      </c>
      <c r="GM44" s="236" t="str">
        <f>IFERROR(+VLOOKUP(GL44,'Referencia Parámetros'!$A$2:$B$18,2),"")</f>
        <v/>
      </c>
      <c r="GN44" s="1"/>
      <c r="GO44" s="1"/>
      <c r="GP44" s="136" t="str">
        <f t="shared" si="67"/>
        <v>Completar</v>
      </c>
      <c r="GQ44" s="134"/>
      <c r="GR44" s="134"/>
      <c r="GS44" s="134"/>
      <c r="GT44" s="136" t="str">
        <f t="shared" si="68"/>
        <v>Completar</v>
      </c>
      <c r="GU44" s="137" t="str">
        <f t="shared" si="69"/>
        <v>Completar</v>
      </c>
      <c r="GV44" s="137" t="str">
        <f t="shared" si="70"/>
        <v>Completar</v>
      </c>
      <c r="GW44" s="135"/>
      <c r="GX44" s="136" t="str">
        <f t="shared" si="71"/>
        <v>Completar</v>
      </c>
      <c r="GY44" s="237">
        <f t="shared" si="176"/>
        <v>0</v>
      </c>
      <c r="GZ44" s="238">
        <f t="shared" si="177"/>
        <v>0</v>
      </c>
      <c r="HA44" s="239" t="str">
        <f>IFERROR(IF(GZ44&gt;20*GM44,'Referencia Parámetros'!$D$20,IF(GZ44&gt;10*GM44,'Referencia Parámetros'!$D$21,IF(GZ44&gt;5*GM44,'Referencia Parámetros'!$D$22, IF(GZ44&gt;1,'Referencia Parámetros'!$D$23,"NO APLICA")))),"")</f>
        <v/>
      </c>
      <c r="HB44" s="240" t="str">
        <f t="shared" si="178"/>
        <v/>
      </c>
      <c r="HC44" s="241">
        <f t="shared" si="179"/>
        <v>0</v>
      </c>
      <c r="HD44" s="234">
        <f t="shared" si="180"/>
        <v>0</v>
      </c>
      <c r="HE44" s="234">
        <f t="shared" si="181"/>
        <v>0</v>
      </c>
      <c r="HF44" s="234">
        <f t="shared" si="182"/>
        <v>0</v>
      </c>
      <c r="HG44" s="242">
        <f t="shared" si="183"/>
        <v>0</v>
      </c>
      <c r="HI44" s="234">
        <f t="shared" si="220"/>
        <v>32</v>
      </c>
      <c r="HJ44" s="235" t="str">
        <f t="shared" si="184"/>
        <v/>
      </c>
      <c r="HK44" s="236" t="str">
        <f>IFERROR(+VLOOKUP(HJ44,'Referencia Parámetros'!$A$2:$B$18,2),"")</f>
        <v/>
      </c>
      <c r="HL44" s="1"/>
      <c r="HM44" s="1"/>
      <c r="HN44" s="136" t="str">
        <f t="shared" si="76"/>
        <v>Completar</v>
      </c>
      <c r="HO44" s="134"/>
      <c r="HP44" s="134"/>
      <c r="HQ44" s="134"/>
      <c r="HR44" s="136" t="str">
        <f t="shared" si="77"/>
        <v>Completar</v>
      </c>
      <c r="HS44" s="137" t="str">
        <f t="shared" si="78"/>
        <v>Completar</v>
      </c>
      <c r="HT44" s="137" t="str">
        <f t="shared" si="79"/>
        <v>Completar</v>
      </c>
      <c r="HU44" s="135"/>
      <c r="HV44" s="136" t="str">
        <f t="shared" si="80"/>
        <v>Completar</v>
      </c>
      <c r="HW44" s="237">
        <f t="shared" si="185"/>
        <v>0</v>
      </c>
      <c r="HX44" s="238">
        <f t="shared" si="186"/>
        <v>0</v>
      </c>
      <c r="HY44" s="239" t="str">
        <f>IFERROR(IF(HX44&gt;20*HK44,'Referencia Parámetros'!$D$20,IF(HX44&gt;10*HK44,'Referencia Parámetros'!$D$21,IF(HX44&gt;5*HK44,'Referencia Parámetros'!$D$22, IF(HX44&gt;1,'Referencia Parámetros'!$D$23,"NO APLICA")))),"")</f>
        <v/>
      </c>
      <c r="HZ44" s="240">
        <f t="shared" si="187"/>
        <v>0</v>
      </c>
      <c r="IA44" s="241">
        <f t="shared" si="188"/>
        <v>0</v>
      </c>
      <c r="IB44" s="234">
        <f t="shared" si="189"/>
        <v>0</v>
      </c>
      <c r="IC44" s="234">
        <f t="shared" si="190"/>
        <v>0</v>
      </c>
      <c r="ID44" s="234">
        <f t="shared" si="191"/>
        <v>0</v>
      </c>
      <c r="IE44" s="242">
        <f t="shared" si="192"/>
        <v>0</v>
      </c>
      <c r="IG44" s="234">
        <f t="shared" si="221"/>
        <v>32</v>
      </c>
      <c r="IH44" s="235" t="str">
        <f t="shared" si="193"/>
        <v/>
      </c>
      <c r="II44" s="236" t="str">
        <f>IFERROR(+VLOOKUP(IH44,'Referencia Parámetros'!$A$2:$B$18,2),"")</f>
        <v/>
      </c>
      <c r="IJ44" s="1"/>
      <c r="IK44" s="1"/>
      <c r="IL44" s="136" t="str">
        <f t="shared" si="85"/>
        <v>Completar</v>
      </c>
      <c r="IM44" s="134"/>
      <c r="IN44" s="134"/>
      <c r="IO44" s="134"/>
      <c r="IP44" s="136" t="str">
        <f t="shared" si="86"/>
        <v>Completar</v>
      </c>
      <c r="IQ44" s="137" t="str">
        <f t="shared" si="87"/>
        <v>Completar</v>
      </c>
      <c r="IR44" s="137" t="str">
        <f t="shared" si="88"/>
        <v>Completar</v>
      </c>
      <c r="IS44" s="135"/>
      <c r="IT44" s="136" t="str">
        <f t="shared" si="89"/>
        <v>Completar</v>
      </c>
      <c r="IU44" s="237">
        <f t="shared" si="194"/>
        <v>0</v>
      </c>
      <c r="IV44" s="238">
        <f t="shared" si="195"/>
        <v>0</v>
      </c>
      <c r="IW44" s="239" t="str">
        <f>IFERROR(IF(IV44&gt;20*II44,'Referencia Parámetros'!$D$20,IF(IV44&gt;10*II44,'Referencia Parámetros'!$D$21,IF(IV44&gt;5*II44,'Referencia Parámetros'!$D$22, IF(IV44&gt;1,'Referencia Parámetros'!$D$23,"NO APLICA")))),"")</f>
        <v/>
      </c>
      <c r="IX44" s="240" t="str">
        <f t="shared" si="196"/>
        <v/>
      </c>
      <c r="IY44" s="241">
        <f t="shared" si="197"/>
        <v>0</v>
      </c>
      <c r="IZ44" s="234">
        <f t="shared" si="198"/>
        <v>0</v>
      </c>
      <c r="JA44" s="234">
        <f t="shared" si="199"/>
        <v>0</v>
      </c>
      <c r="JB44" s="234">
        <f t="shared" si="200"/>
        <v>0</v>
      </c>
      <c r="JC44" s="242">
        <f t="shared" si="201"/>
        <v>0</v>
      </c>
      <c r="JD44" s="198"/>
      <c r="JE44" s="234">
        <f t="shared" si="222"/>
        <v>32</v>
      </c>
      <c r="JF44" s="235" t="str">
        <f t="shared" si="202"/>
        <v/>
      </c>
      <c r="JG44" s="236" t="str">
        <f>IFERROR(+VLOOKUP(JF44,'Referencia Parámetros'!$A$2:$B$18,2),"")</f>
        <v/>
      </c>
      <c r="JH44" s="1"/>
      <c r="JI44" s="1"/>
      <c r="JJ44" s="136" t="str">
        <f t="shared" si="94"/>
        <v>Completar</v>
      </c>
      <c r="JK44" s="134"/>
      <c r="JL44" s="134"/>
      <c r="JM44" s="134"/>
      <c r="JN44" s="136" t="str">
        <f t="shared" si="95"/>
        <v>Completar</v>
      </c>
      <c r="JO44" s="137" t="str">
        <f t="shared" si="96"/>
        <v>Completar</v>
      </c>
      <c r="JP44" s="137" t="str">
        <f t="shared" si="97"/>
        <v>Completar</v>
      </c>
      <c r="JQ44" s="135"/>
      <c r="JR44" s="136" t="str">
        <f t="shared" si="98"/>
        <v>Completar</v>
      </c>
      <c r="JS44" s="237">
        <f t="shared" si="203"/>
        <v>0</v>
      </c>
      <c r="JT44" s="238">
        <f t="shared" si="204"/>
        <v>0</v>
      </c>
      <c r="JU44" s="239" t="str">
        <f>IFERROR(IF(JT44&gt;20*JG44,'Referencia Parámetros'!$D$20,IF(JT44&gt;10*JG44,'Referencia Parámetros'!$D$21,IF(JT44&gt;5*JG44,'Referencia Parámetros'!$D$22, IF(JT44&gt;1,'Referencia Parámetros'!$D$23,"NO APLICA")))),"")</f>
        <v/>
      </c>
      <c r="JV44" s="240" t="str">
        <f t="shared" si="205"/>
        <v/>
      </c>
      <c r="JW44" s="241">
        <f t="shared" si="206"/>
        <v>0</v>
      </c>
      <c r="JX44" s="234">
        <f t="shared" si="207"/>
        <v>0</v>
      </c>
      <c r="JY44" s="234">
        <f t="shared" si="208"/>
        <v>0</v>
      </c>
      <c r="JZ44" s="234">
        <f t="shared" si="209"/>
        <v>0</v>
      </c>
      <c r="KA44" s="242">
        <f t="shared" si="210"/>
        <v>0</v>
      </c>
    </row>
    <row r="45" spans="1:287" x14ac:dyDescent="0.25">
      <c r="A45" s="234">
        <f t="shared" si="211"/>
        <v>33</v>
      </c>
      <c r="B45" s="235" t="str">
        <f t="shared" si="103"/>
        <v/>
      </c>
      <c r="C45" s="236" t="str">
        <f>IFERROR(+VLOOKUP(B45,'Referencia Parámetros'!$A$2:$B$18,2),"")</f>
        <v/>
      </c>
      <c r="D45" s="1"/>
      <c r="E45" s="1"/>
      <c r="F45" s="136" t="str">
        <f>IFERROR(+VLOOKUP(D45,'Año 3'!JH$13:JJ$112,3,FALSE),"Completar")</f>
        <v>Completar</v>
      </c>
      <c r="G45" s="134"/>
      <c r="H45" s="134"/>
      <c r="I45" s="134"/>
      <c r="J45" s="136" t="str">
        <f>+IFERROR(VLOOKUP(D45,'Año 3'!JH$13:JR$112,7,0),"Completar")</f>
        <v>Completar</v>
      </c>
      <c r="K45" s="137" t="str">
        <f>IFERROR(VLOOKUP(D45,'Año 3'!JH$13:JR$112,8,FALSE),"Completar")</f>
        <v>Completar</v>
      </c>
      <c r="L45" s="137" t="str">
        <f>IFERROR(VLOOKUP(D45,'Año 3'!JH$13:JR$112,9,FALSE),"Completar")</f>
        <v>Completar</v>
      </c>
      <c r="M45" s="135"/>
      <c r="N45" s="136" t="str">
        <f>IFERROR(VLOOKUP(D45,'Año 3'!JH$13:JR$112,11,FALSE),"Completar")</f>
        <v>Completar</v>
      </c>
      <c r="O45" s="237">
        <f t="shared" si="104"/>
        <v>0</v>
      </c>
      <c r="P45" s="238">
        <f t="shared" si="105"/>
        <v>0</v>
      </c>
      <c r="Q45" s="239" t="str">
        <f>IFERROR(IF(P45&gt;20*C45,'Referencia Parámetros'!$D$20,IF(P45&gt;10*C45,'Referencia Parámetros'!$D$21,IF(P45&gt;5*C45,'Referencia Parámetros'!$D$22, IF(P45&gt;1,'Referencia Parámetros'!$D$23,"NO APLICA")))),"")</f>
        <v/>
      </c>
      <c r="R45" s="240" t="str">
        <f t="shared" si="106"/>
        <v/>
      </c>
      <c r="S45" s="241">
        <f t="shared" si="107"/>
        <v>0</v>
      </c>
      <c r="T45" s="234">
        <f t="shared" si="108"/>
        <v>0</v>
      </c>
      <c r="U45" s="234">
        <f t="shared" si="109"/>
        <v>0</v>
      </c>
      <c r="V45" s="234">
        <f t="shared" si="110"/>
        <v>0</v>
      </c>
      <c r="W45" s="242">
        <f t="shared" si="111"/>
        <v>0</v>
      </c>
      <c r="Y45" s="234">
        <f t="shared" si="212"/>
        <v>33</v>
      </c>
      <c r="Z45" s="235" t="str">
        <f t="shared" si="112"/>
        <v/>
      </c>
      <c r="AA45" s="236" t="str">
        <f>IFERROR(+VLOOKUP(Z45,'Referencia Parámetros'!$A$2:$B$18,2),"")</f>
        <v/>
      </c>
      <c r="AB45" s="1"/>
      <c r="AC45" s="1"/>
      <c r="AD45" s="136" t="str">
        <f t="shared" ref="AD45:AD76" si="223">IFERROR(+VLOOKUP(AB45,D$13:F$112,3,FALSE),"Completar")</f>
        <v>Completar</v>
      </c>
      <c r="AE45" s="134"/>
      <c r="AF45" s="134"/>
      <c r="AG45" s="134"/>
      <c r="AH45" s="136" t="str">
        <f t="shared" ref="AH45:AH76" si="224">+IFERROR(VLOOKUP(AB45,D$13:J$112,7,0),"Completar")</f>
        <v>Completar</v>
      </c>
      <c r="AI45" s="137" t="str">
        <f t="shared" ref="AI45:AI76" si="225">IFERROR(VLOOKUP(AB45,D$13:M$112,8,FALSE),"Completar")</f>
        <v>Completar</v>
      </c>
      <c r="AJ45" s="137" t="str">
        <f t="shared" ref="AJ45:AJ76" si="226">IFERROR(VLOOKUP(AB45,D$13:M$112,9,FALSE),"Completar")</f>
        <v>Completar</v>
      </c>
      <c r="AK45" s="135"/>
      <c r="AL45" s="136" t="str">
        <f t="shared" ref="AL45:AL76" si="227">IFERROR(VLOOKUP(AB45,D$13:N$112,11,FALSE),"Completar")</f>
        <v>Completar</v>
      </c>
      <c r="AM45" s="237">
        <f t="shared" si="113"/>
        <v>0</v>
      </c>
      <c r="AN45" s="238">
        <f t="shared" si="114"/>
        <v>0</v>
      </c>
      <c r="AO45" s="239" t="str">
        <f>IFERROR(IF(AN45&gt;20*AA45,'Referencia Parámetros'!$D$20,IF(AN45&gt;10*AA45,'Referencia Parámetros'!$D$21,IF(AN45&gt;5*AA45,'Referencia Parámetros'!$D$22, IF(AN45&gt;1,'Referencia Parámetros'!$D$23,"NO APLICA")))),"")</f>
        <v/>
      </c>
      <c r="AP45" s="240" t="str">
        <f t="shared" si="115"/>
        <v/>
      </c>
      <c r="AQ45" s="241">
        <f t="shared" si="116"/>
        <v>0</v>
      </c>
      <c r="AR45" s="234">
        <f t="shared" si="117"/>
        <v>0</v>
      </c>
      <c r="AS45" s="234">
        <f t="shared" si="118"/>
        <v>0</v>
      </c>
      <c r="AT45" s="234">
        <f t="shared" si="119"/>
        <v>0</v>
      </c>
      <c r="AU45" s="242">
        <f t="shared" si="120"/>
        <v>0</v>
      </c>
      <c r="AW45" s="234">
        <f t="shared" si="213"/>
        <v>33</v>
      </c>
      <c r="AX45" s="235" t="str">
        <f t="shared" si="121"/>
        <v/>
      </c>
      <c r="AY45" s="236" t="str">
        <f>IFERROR(+VLOOKUP(AX45,'Referencia Parámetros'!$A$2:$B$18,2),"")</f>
        <v/>
      </c>
      <c r="AZ45" s="1"/>
      <c r="BA45" s="1"/>
      <c r="BB45" s="136" t="str">
        <f t="shared" ref="BB45:BB76" si="228">IFERROR(+VLOOKUP(AZ45,AB$13:AD$112,3,FALSE),"Completar")</f>
        <v>Completar</v>
      </c>
      <c r="BC45" s="134"/>
      <c r="BD45" s="134"/>
      <c r="BE45" s="134"/>
      <c r="BF45" s="136" t="str">
        <f t="shared" ref="BF45:BF76" si="229">+IFERROR(VLOOKUP(AZ45,AB$13:AH$112,7,0),"Completar")</f>
        <v>Completar</v>
      </c>
      <c r="BG45" s="137" t="str">
        <f t="shared" ref="BG45:BG76" si="230">IFERROR(VLOOKUP(AZ45,AB$13:AK$112,8,FALSE),"Completar")</f>
        <v>Completar</v>
      </c>
      <c r="BH45" s="137" t="str">
        <f t="shared" ref="BH45:BH76" si="231">IFERROR(VLOOKUP(AZ45,AB$13:AK$112,9,FALSE),"Completar")</f>
        <v>Completar</v>
      </c>
      <c r="BI45" s="135"/>
      <c r="BJ45" s="136" t="str">
        <f t="shared" ref="BJ45:BJ76" si="232">IFERROR(VLOOKUP(AZ45,AB$13:AL$112,11,FALSE),"Completar")</f>
        <v>Completar</v>
      </c>
      <c r="BK45" s="237">
        <f t="shared" si="122"/>
        <v>0</v>
      </c>
      <c r="BL45" s="238">
        <f t="shared" si="123"/>
        <v>0</v>
      </c>
      <c r="BM45" s="239" t="str">
        <f>IFERROR(IF(BL45&gt;20*AY45,'Referencia Parámetros'!$D$20,IF(BL45&gt;10*AY45,'Referencia Parámetros'!$D$21,IF(BL45&gt;5*AY45,'Referencia Parámetros'!$D$22, IF(BL45&gt;1,'Referencia Parámetros'!$D$23,"NO APLICA")))),"")</f>
        <v/>
      </c>
      <c r="BN45" s="240" t="str">
        <f t="shared" si="124"/>
        <v/>
      </c>
      <c r="BO45" s="241">
        <f t="shared" si="125"/>
        <v>0</v>
      </c>
      <c r="BP45" s="234">
        <f t="shared" si="126"/>
        <v>0</v>
      </c>
      <c r="BQ45" s="234">
        <f t="shared" si="127"/>
        <v>0</v>
      </c>
      <c r="BR45" s="234">
        <f t="shared" si="128"/>
        <v>0</v>
      </c>
      <c r="BS45" s="242">
        <f t="shared" si="129"/>
        <v>0</v>
      </c>
      <c r="BU45" s="234">
        <f t="shared" si="214"/>
        <v>33</v>
      </c>
      <c r="BV45" s="235" t="str">
        <f t="shared" si="130"/>
        <v/>
      </c>
      <c r="BW45" s="236" t="str">
        <f>IFERROR(+VLOOKUP(BV45,'Referencia Parámetros'!$A$2:$B$18,2),"")</f>
        <v/>
      </c>
      <c r="BX45" s="1"/>
      <c r="BY45" s="1"/>
      <c r="BZ45" s="136" t="str">
        <f t="shared" ref="BZ45:BZ76" si="233">IFERROR(+VLOOKUP(BX45,AZ$13:BB$112,3,FALSE),"Completar")</f>
        <v>Completar</v>
      </c>
      <c r="CA45" s="134"/>
      <c r="CB45" s="134"/>
      <c r="CC45" s="134"/>
      <c r="CD45" s="136" t="str">
        <f t="shared" ref="CD45:CD76" si="234">+IFERROR(VLOOKUP(BX45,AZ$13:BF$112,7,0),"Completar")</f>
        <v>Completar</v>
      </c>
      <c r="CE45" s="137" t="str">
        <f t="shared" ref="CE45:CE76" si="235">IFERROR(VLOOKUP(BX45,AZ$13:BI$112,8,FALSE),"Completar")</f>
        <v>Completar</v>
      </c>
      <c r="CF45" s="137" t="str">
        <f t="shared" ref="CF45:CF76" si="236">IFERROR(VLOOKUP(BX45,AZ$13:BI$112,9,FALSE),"Completar")</f>
        <v>Completar</v>
      </c>
      <c r="CG45" s="135"/>
      <c r="CH45" s="136" t="str">
        <f t="shared" ref="CH45:CH76" si="237">IFERROR(VLOOKUP(BX45,AZ$13:BJ$112,11,FALSE),"Completar")</f>
        <v>Completar</v>
      </c>
      <c r="CI45" s="237">
        <f t="shared" si="131"/>
        <v>0</v>
      </c>
      <c r="CJ45" s="238">
        <f t="shared" si="132"/>
        <v>0</v>
      </c>
      <c r="CK45" s="239" t="str">
        <f>IFERROR(IF(CJ45&gt;20*BW45,'Referencia Parámetros'!$D$20,IF(CJ45&gt;10*BW45,'Referencia Parámetros'!$D$21,IF(CJ45&gt;5*BW45,'Referencia Parámetros'!$D$22, IF(CJ45&gt;1,'Referencia Parámetros'!$D$23,"NO APLICA")))),"")</f>
        <v/>
      </c>
      <c r="CL45" s="240" t="str">
        <f t="shared" si="133"/>
        <v/>
      </c>
      <c r="CM45" s="241">
        <f t="shared" si="134"/>
        <v>0</v>
      </c>
      <c r="CN45" s="234">
        <f t="shared" si="135"/>
        <v>0</v>
      </c>
      <c r="CO45" s="234">
        <f t="shared" si="136"/>
        <v>0</v>
      </c>
      <c r="CP45" s="234">
        <f t="shared" si="137"/>
        <v>0</v>
      </c>
      <c r="CQ45" s="242">
        <f t="shared" si="138"/>
        <v>0</v>
      </c>
      <c r="CS45" s="234">
        <f t="shared" si="215"/>
        <v>33</v>
      </c>
      <c r="CT45" s="235" t="str">
        <f t="shared" si="139"/>
        <v/>
      </c>
      <c r="CU45" s="236" t="str">
        <f>IFERROR(+VLOOKUP(CT45,'Referencia Parámetros'!$A$2:$B$18,2),"")</f>
        <v/>
      </c>
      <c r="CV45" s="1"/>
      <c r="CW45" s="1"/>
      <c r="CX45" s="136" t="str">
        <f t="shared" ref="CX45:CX76" si="238">IFERROR(+VLOOKUP(CV45,BX$13:BZ$112,3,FALSE),"Completar")</f>
        <v>Completar</v>
      </c>
      <c r="CY45" s="134"/>
      <c r="CZ45" s="134"/>
      <c r="DA45" s="134"/>
      <c r="DB45" s="136" t="str">
        <f t="shared" ref="DB45:DB76" si="239">+IFERROR(VLOOKUP(CV45,BX$13:CD$112,7,0),"Completar")</f>
        <v>Completar</v>
      </c>
      <c r="DC45" s="137" t="str">
        <f t="shared" ref="DC45:DC76" si="240">IFERROR(VLOOKUP(CV45,BX$13:CG$112,8,FALSE),"Completar")</f>
        <v>Completar</v>
      </c>
      <c r="DD45" s="137" t="str">
        <f t="shared" ref="DD45:DD76" si="241">IFERROR(VLOOKUP(CV45,BX$13:CG$112,9,FALSE),"Completar")</f>
        <v>Completar</v>
      </c>
      <c r="DE45" s="135"/>
      <c r="DF45" s="136" t="str">
        <f t="shared" ref="DF45:DF76" si="242">IFERROR(VLOOKUP(CV45,BX$13:CH$112,11,FALSE),"Completar")</f>
        <v>Completar</v>
      </c>
      <c r="DG45" s="237">
        <f t="shared" si="140"/>
        <v>0</v>
      </c>
      <c r="DH45" s="238">
        <f t="shared" si="141"/>
        <v>0</v>
      </c>
      <c r="DI45" s="239" t="str">
        <f>IFERROR(IF(DH45&gt;20*CU45,'Referencia Parámetros'!$D$20,IF(DH45&gt;10*CU45,'Referencia Parámetros'!$D$21,IF(DH45&gt;5*CU45,'Referencia Parámetros'!$D$22, IF(DH45&gt;1,'Referencia Parámetros'!$D$23,"NO APLICA")))),"")</f>
        <v/>
      </c>
      <c r="DJ45" s="240" t="str">
        <f t="shared" si="142"/>
        <v/>
      </c>
      <c r="DK45" s="241">
        <f t="shared" si="143"/>
        <v>0</v>
      </c>
      <c r="DL45" s="234">
        <f t="shared" si="144"/>
        <v>0</v>
      </c>
      <c r="DM45" s="234">
        <f t="shared" si="145"/>
        <v>0</v>
      </c>
      <c r="DN45" s="234">
        <f t="shared" si="146"/>
        <v>0</v>
      </c>
      <c r="DO45" s="242">
        <f t="shared" si="147"/>
        <v>0</v>
      </c>
      <c r="DQ45" s="234">
        <f t="shared" si="216"/>
        <v>33</v>
      </c>
      <c r="DR45" s="235" t="str">
        <f t="shared" si="148"/>
        <v/>
      </c>
      <c r="DS45" s="236" t="str">
        <f>IFERROR(+VLOOKUP(DR45,'Referencia Parámetros'!$A$2:$B$18,2),"")</f>
        <v/>
      </c>
      <c r="DT45" s="1"/>
      <c r="DU45" s="1"/>
      <c r="DV45" s="136" t="str">
        <f t="shared" ref="DV45:DV76" si="243">IFERROR(+VLOOKUP(DT45,CV$13:CX$112,3,FALSE),"Completar")</f>
        <v>Completar</v>
      </c>
      <c r="DW45" s="134"/>
      <c r="DX45" s="134"/>
      <c r="DY45" s="134"/>
      <c r="DZ45" s="136" t="str">
        <f t="shared" ref="DZ45:DZ76" si="244">+IFERROR(VLOOKUP(DT45,CV$13:DB$112,7,0),"Completar")</f>
        <v>Completar</v>
      </c>
      <c r="EA45" s="137" t="str">
        <f t="shared" ref="EA45:EA76" si="245">IFERROR(VLOOKUP(DT45,CV$13:DE$112,8,FALSE),"Completar")</f>
        <v>Completar</v>
      </c>
      <c r="EB45" s="137" t="str">
        <f t="shared" ref="EB45:EB76" si="246">IFERROR(VLOOKUP(DT45,CV$13:DE$112,9,FALSE),"Completar")</f>
        <v>Completar</v>
      </c>
      <c r="EC45" s="135"/>
      <c r="ED45" s="136" t="str">
        <f t="shared" ref="ED45:ED76" si="247">IFERROR(VLOOKUP(DT45,CV$13:DF$112,11,FALSE),"Completar")</f>
        <v>Completar</v>
      </c>
      <c r="EE45" s="237">
        <f t="shared" si="149"/>
        <v>0</v>
      </c>
      <c r="EF45" s="238">
        <f t="shared" si="150"/>
        <v>0</v>
      </c>
      <c r="EG45" s="239" t="str">
        <f>IFERROR(IF(EF45&gt;20*DS45,'Referencia Parámetros'!$D$20,IF(EF45&gt;10*DS45,'Referencia Parámetros'!$D$21,IF(EF45&gt;5*DS45,'Referencia Parámetros'!$D$22, IF(EF45&gt;1,'Referencia Parámetros'!$D$23,"NO APLICA")))),"")</f>
        <v/>
      </c>
      <c r="EH45" s="240" t="str">
        <f t="shared" si="151"/>
        <v/>
      </c>
      <c r="EI45" s="241">
        <f t="shared" si="152"/>
        <v>0</v>
      </c>
      <c r="EJ45" s="234">
        <f t="shared" si="153"/>
        <v>0</v>
      </c>
      <c r="EK45" s="234">
        <f t="shared" si="154"/>
        <v>0</v>
      </c>
      <c r="EL45" s="234">
        <f t="shared" si="155"/>
        <v>0</v>
      </c>
      <c r="EM45" s="242">
        <f t="shared" si="156"/>
        <v>0</v>
      </c>
      <c r="EO45" s="234">
        <f t="shared" si="217"/>
        <v>33</v>
      </c>
      <c r="EP45" s="235" t="str">
        <f t="shared" si="157"/>
        <v/>
      </c>
      <c r="EQ45" s="236" t="str">
        <f>IFERROR(+VLOOKUP(EP45,'Referencia Parámetros'!$A$2:$B$18,2),"")</f>
        <v/>
      </c>
      <c r="ER45" s="1"/>
      <c r="ES45" s="1"/>
      <c r="ET45" s="136" t="str">
        <f t="shared" ref="ET45:ET76" si="248">IFERROR(+VLOOKUP(ER45,DT$13:DV$112,3,FALSE),"Completar")</f>
        <v>Completar</v>
      </c>
      <c r="EU45" s="134"/>
      <c r="EV45" s="134"/>
      <c r="EW45" s="134"/>
      <c r="EX45" s="136" t="str">
        <f t="shared" ref="EX45:EX76" si="249">+IFERROR(VLOOKUP(ER45,DT$13:DZ$112,7,0),"Completar")</f>
        <v>Completar</v>
      </c>
      <c r="EY45" s="137" t="str">
        <f t="shared" ref="EY45:EY76" si="250">IFERROR(VLOOKUP(ER45,DT$13:EC$112,8,FALSE),"Completar")</f>
        <v>Completar</v>
      </c>
      <c r="EZ45" s="137" t="str">
        <f t="shared" ref="EZ45:EZ76" si="251">IFERROR(VLOOKUP(ER45,DT$13:EC$112,9,FALSE),"Completar")</f>
        <v>Completar</v>
      </c>
      <c r="FA45" s="135"/>
      <c r="FB45" s="136" t="str">
        <f t="shared" ref="FB45:FB76" si="252">IFERROR(VLOOKUP(ER45,DT$13:ED$112,11,FALSE),"Completar")</f>
        <v>Completar</v>
      </c>
      <c r="FC45" s="237">
        <f t="shared" si="158"/>
        <v>0</v>
      </c>
      <c r="FD45" s="238">
        <f t="shared" si="159"/>
        <v>0</v>
      </c>
      <c r="FE45" s="239" t="str">
        <f>IFERROR(IF(FD45&gt;20*EQ45,'Referencia Parámetros'!$D$20,IF(FD45&gt;10*EQ45,'Referencia Parámetros'!$D$21,IF(FD45&gt;5*EQ45,'Referencia Parámetros'!$D$22, IF(FD45&gt;1,'Referencia Parámetros'!$D$23,"NO APLICA")))),"")</f>
        <v/>
      </c>
      <c r="FF45" s="240" t="str">
        <f t="shared" si="160"/>
        <v/>
      </c>
      <c r="FG45" s="241">
        <f t="shared" si="161"/>
        <v>0</v>
      </c>
      <c r="FH45" s="234">
        <f t="shared" si="162"/>
        <v>0</v>
      </c>
      <c r="FI45" s="234">
        <f t="shared" si="163"/>
        <v>0</v>
      </c>
      <c r="FJ45" s="234">
        <f t="shared" si="164"/>
        <v>0</v>
      </c>
      <c r="FK45" s="242">
        <f t="shared" si="165"/>
        <v>0</v>
      </c>
      <c r="FM45" s="234">
        <f t="shared" si="218"/>
        <v>33</v>
      </c>
      <c r="FN45" s="235" t="str">
        <f t="shared" si="166"/>
        <v/>
      </c>
      <c r="FO45" s="236" t="str">
        <f>IFERROR(+VLOOKUP(FN45,'Referencia Parámetros'!$A$2:$B$18,2),"")</f>
        <v/>
      </c>
      <c r="FP45" s="1"/>
      <c r="FQ45" s="1"/>
      <c r="FR45" s="136" t="str">
        <f t="shared" ref="FR45:FR76" si="253">IFERROR(+VLOOKUP(FP45,ER$13:ET$112,3,FALSE),"Completar")</f>
        <v>Completar</v>
      </c>
      <c r="FS45" s="134"/>
      <c r="FT45" s="134"/>
      <c r="FU45" s="134"/>
      <c r="FV45" s="136" t="str">
        <f t="shared" ref="FV45:FV76" si="254">+IFERROR(VLOOKUP(FP45,ER$13:EX$112,7,0),"Completar")</f>
        <v>Completar</v>
      </c>
      <c r="FW45" s="137" t="str">
        <f t="shared" ref="FW45:FW76" si="255">IFERROR(VLOOKUP(FP45,ER$13:FA$112,8,FALSE),"Completar")</f>
        <v>Completar</v>
      </c>
      <c r="FX45" s="137" t="str">
        <f t="shared" ref="FX45:FX76" si="256">IFERROR(VLOOKUP(FP45,ER$13:FA$112,9,FALSE),"Completar")</f>
        <v>Completar</v>
      </c>
      <c r="FY45" s="135"/>
      <c r="FZ45" s="136" t="str">
        <f t="shared" ref="FZ45:FZ76" si="257">IFERROR(VLOOKUP(FP45,ER$13:FB$112,11,FALSE),"Completar")</f>
        <v>Completar</v>
      </c>
      <c r="GA45" s="237">
        <f t="shared" si="167"/>
        <v>0</v>
      </c>
      <c r="GB45" s="238">
        <f t="shared" si="168"/>
        <v>0</v>
      </c>
      <c r="GC45" s="239" t="str">
        <f>IFERROR(IF(GB45&gt;20*FO45,'Referencia Parámetros'!$D$20,IF(GB45&gt;10*FO45,'Referencia Parámetros'!$D$21,IF(GB45&gt;5*FO45,'Referencia Parámetros'!$D$22, IF(GB45&gt;1,'Referencia Parámetros'!$D$23,"NO APLICA")))),"")</f>
        <v/>
      </c>
      <c r="GD45" s="240" t="str">
        <f t="shared" si="169"/>
        <v/>
      </c>
      <c r="GE45" s="241">
        <f t="shared" si="170"/>
        <v>0</v>
      </c>
      <c r="GF45" s="234">
        <f t="shared" si="171"/>
        <v>0</v>
      </c>
      <c r="GG45" s="234">
        <f t="shared" si="172"/>
        <v>0</v>
      </c>
      <c r="GH45" s="234">
        <f t="shared" si="173"/>
        <v>0</v>
      </c>
      <c r="GI45" s="242">
        <f t="shared" si="174"/>
        <v>0</v>
      </c>
      <c r="GK45" s="234">
        <f t="shared" si="219"/>
        <v>33</v>
      </c>
      <c r="GL45" s="235" t="str">
        <f t="shared" si="175"/>
        <v/>
      </c>
      <c r="GM45" s="236" t="str">
        <f>IFERROR(+VLOOKUP(GL45,'Referencia Parámetros'!$A$2:$B$18,2),"")</f>
        <v/>
      </c>
      <c r="GN45" s="1"/>
      <c r="GO45" s="1"/>
      <c r="GP45" s="136" t="str">
        <f t="shared" ref="GP45:GP76" si="258">IFERROR(+VLOOKUP(GN45,FP$13:FR$112,3,FALSE),"Completar")</f>
        <v>Completar</v>
      </c>
      <c r="GQ45" s="134"/>
      <c r="GR45" s="134"/>
      <c r="GS45" s="134"/>
      <c r="GT45" s="136" t="str">
        <f t="shared" ref="GT45:GT76" si="259">+IFERROR(VLOOKUP(GN45,FP$13:FV$112,7,0),"Completar")</f>
        <v>Completar</v>
      </c>
      <c r="GU45" s="137" t="str">
        <f t="shared" ref="GU45:GU76" si="260">IFERROR(VLOOKUP(GN45,FP$13:FY$112,8,FALSE),"Completar")</f>
        <v>Completar</v>
      </c>
      <c r="GV45" s="137" t="str">
        <f t="shared" ref="GV45:GV76" si="261">IFERROR(VLOOKUP(GN45,FP$13:FY$112,9,FALSE),"Completar")</f>
        <v>Completar</v>
      </c>
      <c r="GW45" s="135"/>
      <c r="GX45" s="136" t="str">
        <f t="shared" ref="GX45:GX76" si="262">IFERROR(VLOOKUP(GN45,FP$13:FZ$112,11,FALSE),"Completar")</f>
        <v>Completar</v>
      </c>
      <c r="GY45" s="237">
        <f t="shared" si="176"/>
        <v>0</v>
      </c>
      <c r="GZ45" s="238">
        <f t="shared" si="177"/>
        <v>0</v>
      </c>
      <c r="HA45" s="239" t="str">
        <f>IFERROR(IF(GZ45&gt;20*GM45,'Referencia Parámetros'!$D$20,IF(GZ45&gt;10*GM45,'Referencia Parámetros'!$D$21,IF(GZ45&gt;5*GM45,'Referencia Parámetros'!$D$22, IF(GZ45&gt;1,'Referencia Parámetros'!$D$23,"NO APLICA")))),"")</f>
        <v/>
      </c>
      <c r="HB45" s="240" t="str">
        <f t="shared" si="178"/>
        <v/>
      </c>
      <c r="HC45" s="241">
        <f t="shared" si="179"/>
        <v>0</v>
      </c>
      <c r="HD45" s="234">
        <f t="shared" si="180"/>
        <v>0</v>
      </c>
      <c r="HE45" s="234">
        <f t="shared" si="181"/>
        <v>0</v>
      </c>
      <c r="HF45" s="234">
        <f t="shared" si="182"/>
        <v>0</v>
      </c>
      <c r="HG45" s="242">
        <f t="shared" si="183"/>
        <v>0</v>
      </c>
      <c r="HI45" s="234">
        <f t="shared" si="220"/>
        <v>33</v>
      </c>
      <c r="HJ45" s="235" t="str">
        <f t="shared" si="184"/>
        <v/>
      </c>
      <c r="HK45" s="236" t="str">
        <f>IFERROR(+VLOOKUP(HJ45,'Referencia Parámetros'!$A$2:$B$18,2),"")</f>
        <v/>
      </c>
      <c r="HL45" s="1"/>
      <c r="HM45" s="1"/>
      <c r="HN45" s="136" t="str">
        <f t="shared" ref="HN45:HN76" si="263">IFERROR(+VLOOKUP(HL45,GN$13:GP$112,3,FALSE),"Completar")</f>
        <v>Completar</v>
      </c>
      <c r="HO45" s="134"/>
      <c r="HP45" s="134"/>
      <c r="HQ45" s="134"/>
      <c r="HR45" s="136" t="str">
        <f t="shared" ref="HR45:HR76" si="264">+IFERROR(VLOOKUP(HL45,GN$13:GT$112,7,0),"Completar")</f>
        <v>Completar</v>
      </c>
      <c r="HS45" s="137" t="str">
        <f t="shared" ref="HS45:HS76" si="265">IFERROR(VLOOKUP(HL45,GN$13:GW$112,8,FALSE),"Completar")</f>
        <v>Completar</v>
      </c>
      <c r="HT45" s="137" t="str">
        <f t="shared" ref="HT45:HT76" si="266">IFERROR(VLOOKUP(HL45,GN$13:GW$112,9,FALSE),"Completar")</f>
        <v>Completar</v>
      </c>
      <c r="HU45" s="135"/>
      <c r="HV45" s="136" t="str">
        <f t="shared" ref="HV45:HV76" si="267">IFERROR(VLOOKUP(HL45,GN$13:GX$112,11,FALSE),"Completar")</f>
        <v>Completar</v>
      </c>
      <c r="HW45" s="237">
        <f t="shared" si="185"/>
        <v>0</v>
      </c>
      <c r="HX45" s="238">
        <f t="shared" si="186"/>
        <v>0</v>
      </c>
      <c r="HY45" s="239" t="str">
        <f>IFERROR(IF(HX45&gt;20*HK45,'Referencia Parámetros'!$D$20,IF(HX45&gt;10*HK45,'Referencia Parámetros'!$D$21,IF(HX45&gt;5*HK45,'Referencia Parámetros'!$D$22, IF(HX45&gt;1,'Referencia Parámetros'!$D$23,"NO APLICA")))),"")</f>
        <v/>
      </c>
      <c r="HZ45" s="240">
        <f t="shared" si="187"/>
        <v>0</v>
      </c>
      <c r="IA45" s="241">
        <f t="shared" si="188"/>
        <v>0</v>
      </c>
      <c r="IB45" s="234">
        <f t="shared" si="189"/>
        <v>0</v>
      </c>
      <c r="IC45" s="234">
        <f t="shared" si="190"/>
        <v>0</v>
      </c>
      <c r="ID45" s="234">
        <f t="shared" si="191"/>
        <v>0</v>
      </c>
      <c r="IE45" s="242">
        <f t="shared" si="192"/>
        <v>0</v>
      </c>
      <c r="IG45" s="234">
        <f t="shared" si="221"/>
        <v>33</v>
      </c>
      <c r="IH45" s="235" t="str">
        <f t="shared" si="193"/>
        <v/>
      </c>
      <c r="II45" s="236" t="str">
        <f>IFERROR(+VLOOKUP(IH45,'Referencia Parámetros'!$A$2:$B$18,2),"")</f>
        <v/>
      </c>
      <c r="IJ45" s="1"/>
      <c r="IK45" s="1"/>
      <c r="IL45" s="136" t="str">
        <f t="shared" ref="IL45:IL76" si="268">IFERROR(+VLOOKUP(IJ45,HL$13:HN$112,3,FALSE),"Completar")</f>
        <v>Completar</v>
      </c>
      <c r="IM45" s="134"/>
      <c r="IN45" s="134"/>
      <c r="IO45" s="134"/>
      <c r="IP45" s="136" t="str">
        <f t="shared" ref="IP45:IP76" si="269">+IFERROR(VLOOKUP(IJ45,HL$13:HR$112,7,0),"Completar")</f>
        <v>Completar</v>
      </c>
      <c r="IQ45" s="137" t="str">
        <f t="shared" ref="IQ45:IQ76" si="270">IFERROR(VLOOKUP(IJ45,HL$13:HU$112,8,FALSE),"Completar")</f>
        <v>Completar</v>
      </c>
      <c r="IR45" s="137" t="str">
        <f t="shared" ref="IR45:IR76" si="271">IFERROR(VLOOKUP(IJ45,HL$13:HU$112,9,FALSE),"Completar")</f>
        <v>Completar</v>
      </c>
      <c r="IS45" s="135"/>
      <c r="IT45" s="136" t="str">
        <f t="shared" ref="IT45:IT76" si="272">IFERROR(VLOOKUP(IJ45,HL$13:HV$112,11,FALSE),"Completar")</f>
        <v>Completar</v>
      </c>
      <c r="IU45" s="237">
        <f t="shared" si="194"/>
        <v>0</v>
      </c>
      <c r="IV45" s="238">
        <f t="shared" si="195"/>
        <v>0</v>
      </c>
      <c r="IW45" s="239" t="str">
        <f>IFERROR(IF(IV45&gt;20*II45,'Referencia Parámetros'!$D$20,IF(IV45&gt;10*II45,'Referencia Parámetros'!$D$21,IF(IV45&gt;5*II45,'Referencia Parámetros'!$D$22, IF(IV45&gt;1,'Referencia Parámetros'!$D$23,"NO APLICA")))),"")</f>
        <v/>
      </c>
      <c r="IX45" s="240" t="str">
        <f t="shared" si="196"/>
        <v/>
      </c>
      <c r="IY45" s="241">
        <f t="shared" si="197"/>
        <v>0</v>
      </c>
      <c r="IZ45" s="234">
        <f t="shared" si="198"/>
        <v>0</v>
      </c>
      <c r="JA45" s="234">
        <f t="shared" si="199"/>
        <v>0</v>
      </c>
      <c r="JB45" s="234">
        <f t="shared" si="200"/>
        <v>0</v>
      </c>
      <c r="JC45" s="242">
        <f t="shared" si="201"/>
        <v>0</v>
      </c>
      <c r="JD45" s="198"/>
      <c r="JE45" s="234">
        <f t="shared" si="222"/>
        <v>33</v>
      </c>
      <c r="JF45" s="235" t="str">
        <f t="shared" si="202"/>
        <v/>
      </c>
      <c r="JG45" s="236" t="str">
        <f>IFERROR(+VLOOKUP(JF45,'Referencia Parámetros'!$A$2:$B$18,2),"")</f>
        <v/>
      </c>
      <c r="JH45" s="1"/>
      <c r="JI45" s="1"/>
      <c r="JJ45" s="136" t="str">
        <f t="shared" ref="JJ45:JJ76" si="273">IFERROR(+VLOOKUP(JH45,IJ$13:IL$112,3,FALSE),"Completar")</f>
        <v>Completar</v>
      </c>
      <c r="JK45" s="134"/>
      <c r="JL45" s="134"/>
      <c r="JM45" s="134"/>
      <c r="JN45" s="136" t="str">
        <f t="shared" ref="JN45:JN76" si="274">+IFERROR(VLOOKUP(JH45,IJ$13:IP$112,7,0),"Completar")</f>
        <v>Completar</v>
      </c>
      <c r="JO45" s="137" t="str">
        <f t="shared" ref="JO45:JO76" si="275">IFERROR(VLOOKUP(JH45,IJ$13:IS$112,8,FALSE),"Completar")</f>
        <v>Completar</v>
      </c>
      <c r="JP45" s="137" t="str">
        <f t="shared" ref="JP45:JP76" si="276">IFERROR(VLOOKUP(JH45,IJ$13:IS$112,9,FALSE),"Completar")</f>
        <v>Completar</v>
      </c>
      <c r="JQ45" s="135"/>
      <c r="JR45" s="136" t="str">
        <f t="shared" ref="JR45:JR76" si="277">IFERROR(VLOOKUP(JH45,IJ$13:IT$112,11,FALSE),"Completar")</f>
        <v>Completar</v>
      </c>
      <c r="JS45" s="237">
        <f t="shared" si="203"/>
        <v>0</v>
      </c>
      <c r="JT45" s="238">
        <f t="shared" si="204"/>
        <v>0</v>
      </c>
      <c r="JU45" s="239" t="str">
        <f>IFERROR(IF(JT45&gt;20*JG45,'Referencia Parámetros'!$D$20,IF(JT45&gt;10*JG45,'Referencia Parámetros'!$D$21,IF(JT45&gt;5*JG45,'Referencia Parámetros'!$D$22, IF(JT45&gt;1,'Referencia Parámetros'!$D$23,"NO APLICA")))),"")</f>
        <v/>
      </c>
      <c r="JV45" s="240" t="str">
        <f t="shared" si="205"/>
        <v/>
      </c>
      <c r="JW45" s="241">
        <f t="shared" si="206"/>
        <v>0</v>
      </c>
      <c r="JX45" s="234">
        <f t="shared" si="207"/>
        <v>0</v>
      </c>
      <c r="JY45" s="234">
        <f t="shared" si="208"/>
        <v>0</v>
      </c>
      <c r="JZ45" s="234">
        <f t="shared" si="209"/>
        <v>0</v>
      </c>
      <c r="KA45" s="242">
        <f t="shared" si="210"/>
        <v>0</v>
      </c>
    </row>
    <row r="46" spans="1:287" x14ac:dyDescent="0.25">
      <c r="A46" s="234">
        <f t="shared" si="211"/>
        <v>34</v>
      </c>
      <c r="B46" s="235" t="str">
        <f t="shared" si="103"/>
        <v/>
      </c>
      <c r="C46" s="236" t="str">
        <f>IFERROR(+VLOOKUP(B46,'Referencia Parámetros'!$A$2:$B$18,2),"")</f>
        <v/>
      </c>
      <c r="D46" s="1"/>
      <c r="E46" s="1"/>
      <c r="F46" s="136" t="str">
        <f>IFERROR(+VLOOKUP(D46,'Año 3'!JH$13:JJ$112,3,FALSE),"Completar")</f>
        <v>Completar</v>
      </c>
      <c r="G46" s="134"/>
      <c r="H46" s="134"/>
      <c r="I46" s="134"/>
      <c r="J46" s="136" t="str">
        <f>+IFERROR(VLOOKUP(D46,'Año 3'!JH$13:JR$112,7,0),"Completar")</f>
        <v>Completar</v>
      </c>
      <c r="K46" s="137" t="str">
        <f>IFERROR(VLOOKUP(D46,'Año 3'!JH$13:JR$112,8,FALSE),"Completar")</f>
        <v>Completar</v>
      </c>
      <c r="L46" s="137" t="str">
        <f>IFERROR(VLOOKUP(D46,'Año 3'!JH$13:JR$112,9,FALSE),"Completar")</f>
        <v>Completar</v>
      </c>
      <c r="M46" s="135"/>
      <c r="N46" s="136" t="str">
        <f>IFERROR(VLOOKUP(D46,'Año 3'!JH$13:JR$112,11,FALSE),"Completar")</f>
        <v>Completar</v>
      </c>
      <c r="O46" s="237">
        <f t="shared" si="104"/>
        <v>0</v>
      </c>
      <c r="P46" s="238">
        <f t="shared" si="105"/>
        <v>0</v>
      </c>
      <c r="Q46" s="239" t="str">
        <f>IFERROR(IF(P46&gt;20*C46,'Referencia Parámetros'!$D$20,IF(P46&gt;10*C46,'Referencia Parámetros'!$D$21,IF(P46&gt;5*C46,'Referencia Parámetros'!$D$22, IF(P46&gt;1,'Referencia Parámetros'!$D$23,"NO APLICA")))),"")</f>
        <v/>
      </c>
      <c r="R46" s="240" t="str">
        <f t="shared" si="106"/>
        <v/>
      </c>
      <c r="S46" s="241">
        <f t="shared" si="107"/>
        <v>0</v>
      </c>
      <c r="T46" s="234">
        <f t="shared" si="108"/>
        <v>0</v>
      </c>
      <c r="U46" s="234">
        <f t="shared" si="109"/>
        <v>0</v>
      </c>
      <c r="V46" s="234">
        <f t="shared" si="110"/>
        <v>0</v>
      </c>
      <c r="W46" s="242">
        <f t="shared" si="111"/>
        <v>0</v>
      </c>
      <c r="Y46" s="234">
        <f t="shared" si="212"/>
        <v>34</v>
      </c>
      <c r="Z46" s="235" t="str">
        <f t="shared" si="112"/>
        <v/>
      </c>
      <c r="AA46" s="236" t="str">
        <f>IFERROR(+VLOOKUP(Z46,'Referencia Parámetros'!$A$2:$B$18,2),"")</f>
        <v/>
      </c>
      <c r="AB46" s="1"/>
      <c r="AC46" s="1"/>
      <c r="AD46" s="136" t="str">
        <f t="shared" si="223"/>
        <v>Completar</v>
      </c>
      <c r="AE46" s="134"/>
      <c r="AF46" s="134"/>
      <c r="AG46" s="134"/>
      <c r="AH46" s="136" t="str">
        <f t="shared" si="224"/>
        <v>Completar</v>
      </c>
      <c r="AI46" s="137" t="str">
        <f t="shared" si="225"/>
        <v>Completar</v>
      </c>
      <c r="AJ46" s="137" t="str">
        <f t="shared" si="226"/>
        <v>Completar</v>
      </c>
      <c r="AK46" s="135"/>
      <c r="AL46" s="136" t="str">
        <f t="shared" si="227"/>
        <v>Completar</v>
      </c>
      <c r="AM46" s="237">
        <f t="shared" si="113"/>
        <v>0</v>
      </c>
      <c r="AN46" s="238">
        <f t="shared" si="114"/>
        <v>0</v>
      </c>
      <c r="AO46" s="239" t="str">
        <f>IFERROR(IF(AN46&gt;20*AA46,'Referencia Parámetros'!$D$20,IF(AN46&gt;10*AA46,'Referencia Parámetros'!$D$21,IF(AN46&gt;5*AA46,'Referencia Parámetros'!$D$22, IF(AN46&gt;1,'Referencia Parámetros'!$D$23,"NO APLICA")))),"")</f>
        <v/>
      </c>
      <c r="AP46" s="240" t="str">
        <f t="shared" si="115"/>
        <v/>
      </c>
      <c r="AQ46" s="241">
        <f t="shared" si="116"/>
        <v>0</v>
      </c>
      <c r="AR46" s="234">
        <f t="shared" si="117"/>
        <v>0</v>
      </c>
      <c r="AS46" s="234">
        <f t="shared" si="118"/>
        <v>0</v>
      </c>
      <c r="AT46" s="234">
        <f t="shared" si="119"/>
        <v>0</v>
      </c>
      <c r="AU46" s="242">
        <f t="shared" si="120"/>
        <v>0</v>
      </c>
      <c r="AW46" s="234">
        <f t="shared" si="213"/>
        <v>34</v>
      </c>
      <c r="AX46" s="235" t="str">
        <f t="shared" si="121"/>
        <v/>
      </c>
      <c r="AY46" s="236" t="str">
        <f>IFERROR(+VLOOKUP(AX46,'Referencia Parámetros'!$A$2:$B$18,2),"")</f>
        <v/>
      </c>
      <c r="AZ46" s="1"/>
      <c r="BA46" s="1"/>
      <c r="BB46" s="136" t="str">
        <f t="shared" si="228"/>
        <v>Completar</v>
      </c>
      <c r="BC46" s="134"/>
      <c r="BD46" s="134"/>
      <c r="BE46" s="134"/>
      <c r="BF46" s="136" t="str">
        <f t="shared" si="229"/>
        <v>Completar</v>
      </c>
      <c r="BG46" s="137" t="str">
        <f t="shared" si="230"/>
        <v>Completar</v>
      </c>
      <c r="BH46" s="137" t="str">
        <f t="shared" si="231"/>
        <v>Completar</v>
      </c>
      <c r="BI46" s="135"/>
      <c r="BJ46" s="136" t="str">
        <f t="shared" si="232"/>
        <v>Completar</v>
      </c>
      <c r="BK46" s="237">
        <f t="shared" si="122"/>
        <v>0</v>
      </c>
      <c r="BL46" s="238">
        <f t="shared" si="123"/>
        <v>0</v>
      </c>
      <c r="BM46" s="239" t="str">
        <f>IFERROR(IF(BL46&gt;20*AY46,'Referencia Parámetros'!$D$20,IF(BL46&gt;10*AY46,'Referencia Parámetros'!$D$21,IF(BL46&gt;5*AY46,'Referencia Parámetros'!$D$22, IF(BL46&gt;1,'Referencia Parámetros'!$D$23,"NO APLICA")))),"")</f>
        <v/>
      </c>
      <c r="BN46" s="240" t="str">
        <f t="shared" si="124"/>
        <v/>
      </c>
      <c r="BO46" s="241">
        <f t="shared" si="125"/>
        <v>0</v>
      </c>
      <c r="BP46" s="234">
        <f t="shared" si="126"/>
        <v>0</v>
      </c>
      <c r="BQ46" s="234">
        <f t="shared" si="127"/>
        <v>0</v>
      </c>
      <c r="BR46" s="234">
        <f t="shared" si="128"/>
        <v>0</v>
      </c>
      <c r="BS46" s="242">
        <f t="shared" si="129"/>
        <v>0</v>
      </c>
      <c r="BU46" s="234">
        <f t="shared" si="214"/>
        <v>34</v>
      </c>
      <c r="BV46" s="235" t="str">
        <f t="shared" si="130"/>
        <v/>
      </c>
      <c r="BW46" s="236" t="str">
        <f>IFERROR(+VLOOKUP(BV46,'Referencia Parámetros'!$A$2:$B$18,2),"")</f>
        <v/>
      </c>
      <c r="BX46" s="1"/>
      <c r="BY46" s="1"/>
      <c r="BZ46" s="136" t="str">
        <f t="shared" si="233"/>
        <v>Completar</v>
      </c>
      <c r="CA46" s="134"/>
      <c r="CB46" s="134"/>
      <c r="CC46" s="134"/>
      <c r="CD46" s="136" t="str">
        <f t="shared" si="234"/>
        <v>Completar</v>
      </c>
      <c r="CE46" s="137" t="str">
        <f t="shared" si="235"/>
        <v>Completar</v>
      </c>
      <c r="CF46" s="137" t="str">
        <f t="shared" si="236"/>
        <v>Completar</v>
      </c>
      <c r="CG46" s="135"/>
      <c r="CH46" s="136" t="str">
        <f t="shared" si="237"/>
        <v>Completar</v>
      </c>
      <c r="CI46" s="237">
        <f t="shared" si="131"/>
        <v>0</v>
      </c>
      <c r="CJ46" s="238">
        <f t="shared" si="132"/>
        <v>0</v>
      </c>
      <c r="CK46" s="239" t="str">
        <f>IFERROR(IF(CJ46&gt;20*BW46,'Referencia Parámetros'!$D$20,IF(CJ46&gt;10*BW46,'Referencia Parámetros'!$D$21,IF(CJ46&gt;5*BW46,'Referencia Parámetros'!$D$22, IF(CJ46&gt;1,'Referencia Parámetros'!$D$23,"NO APLICA")))),"")</f>
        <v/>
      </c>
      <c r="CL46" s="240" t="str">
        <f t="shared" si="133"/>
        <v/>
      </c>
      <c r="CM46" s="241">
        <f t="shared" si="134"/>
        <v>0</v>
      </c>
      <c r="CN46" s="234">
        <f t="shared" si="135"/>
        <v>0</v>
      </c>
      <c r="CO46" s="234">
        <f t="shared" si="136"/>
        <v>0</v>
      </c>
      <c r="CP46" s="234">
        <f t="shared" si="137"/>
        <v>0</v>
      </c>
      <c r="CQ46" s="242">
        <f t="shared" si="138"/>
        <v>0</v>
      </c>
      <c r="CS46" s="234">
        <f t="shared" si="215"/>
        <v>34</v>
      </c>
      <c r="CT46" s="235" t="str">
        <f t="shared" si="139"/>
        <v/>
      </c>
      <c r="CU46" s="236" t="str">
        <f>IFERROR(+VLOOKUP(CT46,'Referencia Parámetros'!$A$2:$B$18,2),"")</f>
        <v/>
      </c>
      <c r="CV46" s="1"/>
      <c r="CW46" s="1"/>
      <c r="CX46" s="136" t="str">
        <f t="shared" si="238"/>
        <v>Completar</v>
      </c>
      <c r="CY46" s="134"/>
      <c r="CZ46" s="134"/>
      <c r="DA46" s="134"/>
      <c r="DB46" s="136" t="str">
        <f t="shared" si="239"/>
        <v>Completar</v>
      </c>
      <c r="DC46" s="137" t="str">
        <f t="shared" si="240"/>
        <v>Completar</v>
      </c>
      <c r="DD46" s="137" t="str">
        <f t="shared" si="241"/>
        <v>Completar</v>
      </c>
      <c r="DE46" s="135"/>
      <c r="DF46" s="136" t="str">
        <f t="shared" si="242"/>
        <v>Completar</v>
      </c>
      <c r="DG46" s="237">
        <f t="shared" si="140"/>
        <v>0</v>
      </c>
      <c r="DH46" s="238">
        <f t="shared" si="141"/>
        <v>0</v>
      </c>
      <c r="DI46" s="239" t="str">
        <f>IFERROR(IF(DH46&gt;20*CU46,'Referencia Parámetros'!$D$20,IF(DH46&gt;10*CU46,'Referencia Parámetros'!$D$21,IF(DH46&gt;5*CU46,'Referencia Parámetros'!$D$22, IF(DH46&gt;1,'Referencia Parámetros'!$D$23,"NO APLICA")))),"")</f>
        <v/>
      </c>
      <c r="DJ46" s="240" t="str">
        <f t="shared" si="142"/>
        <v/>
      </c>
      <c r="DK46" s="241">
        <f t="shared" si="143"/>
        <v>0</v>
      </c>
      <c r="DL46" s="234">
        <f t="shared" si="144"/>
        <v>0</v>
      </c>
      <c r="DM46" s="234">
        <f t="shared" si="145"/>
        <v>0</v>
      </c>
      <c r="DN46" s="234">
        <f t="shared" si="146"/>
        <v>0</v>
      </c>
      <c r="DO46" s="242">
        <f t="shared" si="147"/>
        <v>0</v>
      </c>
      <c r="DQ46" s="234">
        <f t="shared" si="216"/>
        <v>34</v>
      </c>
      <c r="DR46" s="235" t="str">
        <f t="shared" si="148"/>
        <v/>
      </c>
      <c r="DS46" s="236" t="str">
        <f>IFERROR(+VLOOKUP(DR46,'Referencia Parámetros'!$A$2:$B$18,2),"")</f>
        <v/>
      </c>
      <c r="DT46" s="1"/>
      <c r="DU46" s="1"/>
      <c r="DV46" s="136" t="str">
        <f t="shared" si="243"/>
        <v>Completar</v>
      </c>
      <c r="DW46" s="134"/>
      <c r="DX46" s="134"/>
      <c r="DY46" s="134"/>
      <c r="DZ46" s="136" t="str">
        <f t="shared" si="244"/>
        <v>Completar</v>
      </c>
      <c r="EA46" s="137" t="str">
        <f t="shared" si="245"/>
        <v>Completar</v>
      </c>
      <c r="EB46" s="137" t="str">
        <f t="shared" si="246"/>
        <v>Completar</v>
      </c>
      <c r="EC46" s="135"/>
      <c r="ED46" s="136" t="str">
        <f t="shared" si="247"/>
        <v>Completar</v>
      </c>
      <c r="EE46" s="237">
        <f t="shared" si="149"/>
        <v>0</v>
      </c>
      <c r="EF46" s="238">
        <f t="shared" si="150"/>
        <v>0</v>
      </c>
      <c r="EG46" s="239" t="str">
        <f>IFERROR(IF(EF46&gt;20*DS46,'Referencia Parámetros'!$D$20,IF(EF46&gt;10*DS46,'Referencia Parámetros'!$D$21,IF(EF46&gt;5*DS46,'Referencia Parámetros'!$D$22, IF(EF46&gt;1,'Referencia Parámetros'!$D$23,"NO APLICA")))),"")</f>
        <v/>
      </c>
      <c r="EH46" s="240" t="str">
        <f t="shared" si="151"/>
        <v/>
      </c>
      <c r="EI46" s="241">
        <f t="shared" si="152"/>
        <v>0</v>
      </c>
      <c r="EJ46" s="234">
        <f t="shared" si="153"/>
        <v>0</v>
      </c>
      <c r="EK46" s="234">
        <f t="shared" si="154"/>
        <v>0</v>
      </c>
      <c r="EL46" s="234">
        <f t="shared" si="155"/>
        <v>0</v>
      </c>
      <c r="EM46" s="242">
        <f t="shared" si="156"/>
        <v>0</v>
      </c>
      <c r="EO46" s="234">
        <f t="shared" si="217"/>
        <v>34</v>
      </c>
      <c r="EP46" s="235" t="str">
        <f t="shared" si="157"/>
        <v/>
      </c>
      <c r="EQ46" s="236" t="str">
        <f>IFERROR(+VLOOKUP(EP46,'Referencia Parámetros'!$A$2:$B$18,2),"")</f>
        <v/>
      </c>
      <c r="ER46" s="1"/>
      <c r="ES46" s="1"/>
      <c r="ET46" s="136" t="str">
        <f t="shared" si="248"/>
        <v>Completar</v>
      </c>
      <c r="EU46" s="134"/>
      <c r="EV46" s="134"/>
      <c r="EW46" s="134"/>
      <c r="EX46" s="136" t="str">
        <f t="shared" si="249"/>
        <v>Completar</v>
      </c>
      <c r="EY46" s="137" t="str">
        <f t="shared" si="250"/>
        <v>Completar</v>
      </c>
      <c r="EZ46" s="137" t="str">
        <f t="shared" si="251"/>
        <v>Completar</v>
      </c>
      <c r="FA46" s="135"/>
      <c r="FB46" s="136" t="str">
        <f t="shared" si="252"/>
        <v>Completar</v>
      </c>
      <c r="FC46" s="237">
        <f t="shared" si="158"/>
        <v>0</v>
      </c>
      <c r="FD46" s="238">
        <f t="shared" si="159"/>
        <v>0</v>
      </c>
      <c r="FE46" s="239" t="str">
        <f>IFERROR(IF(FD46&gt;20*EQ46,'Referencia Parámetros'!$D$20,IF(FD46&gt;10*EQ46,'Referencia Parámetros'!$D$21,IF(FD46&gt;5*EQ46,'Referencia Parámetros'!$D$22, IF(FD46&gt;1,'Referencia Parámetros'!$D$23,"NO APLICA")))),"")</f>
        <v/>
      </c>
      <c r="FF46" s="240" t="str">
        <f t="shared" si="160"/>
        <v/>
      </c>
      <c r="FG46" s="241">
        <f t="shared" si="161"/>
        <v>0</v>
      </c>
      <c r="FH46" s="234">
        <f t="shared" si="162"/>
        <v>0</v>
      </c>
      <c r="FI46" s="234">
        <f t="shared" si="163"/>
        <v>0</v>
      </c>
      <c r="FJ46" s="234">
        <f t="shared" si="164"/>
        <v>0</v>
      </c>
      <c r="FK46" s="242">
        <f t="shared" si="165"/>
        <v>0</v>
      </c>
      <c r="FM46" s="234">
        <f t="shared" si="218"/>
        <v>34</v>
      </c>
      <c r="FN46" s="235" t="str">
        <f t="shared" si="166"/>
        <v/>
      </c>
      <c r="FO46" s="236" t="str">
        <f>IFERROR(+VLOOKUP(FN46,'Referencia Parámetros'!$A$2:$B$18,2),"")</f>
        <v/>
      </c>
      <c r="FP46" s="1"/>
      <c r="FQ46" s="1"/>
      <c r="FR46" s="136" t="str">
        <f t="shared" si="253"/>
        <v>Completar</v>
      </c>
      <c r="FS46" s="134"/>
      <c r="FT46" s="134"/>
      <c r="FU46" s="134"/>
      <c r="FV46" s="136" t="str">
        <f t="shared" si="254"/>
        <v>Completar</v>
      </c>
      <c r="FW46" s="137" t="str">
        <f t="shared" si="255"/>
        <v>Completar</v>
      </c>
      <c r="FX46" s="137" t="str">
        <f t="shared" si="256"/>
        <v>Completar</v>
      </c>
      <c r="FY46" s="135"/>
      <c r="FZ46" s="136" t="str">
        <f t="shared" si="257"/>
        <v>Completar</v>
      </c>
      <c r="GA46" s="237">
        <f t="shared" si="167"/>
        <v>0</v>
      </c>
      <c r="GB46" s="238">
        <f t="shared" si="168"/>
        <v>0</v>
      </c>
      <c r="GC46" s="239" t="str">
        <f>IFERROR(IF(GB46&gt;20*FO46,'Referencia Parámetros'!$D$20,IF(GB46&gt;10*FO46,'Referencia Parámetros'!$D$21,IF(GB46&gt;5*FO46,'Referencia Parámetros'!$D$22, IF(GB46&gt;1,'Referencia Parámetros'!$D$23,"NO APLICA")))),"")</f>
        <v/>
      </c>
      <c r="GD46" s="240" t="str">
        <f t="shared" si="169"/>
        <v/>
      </c>
      <c r="GE46" s="241">
        <f t="shared" si="170"/>
        <v>0</v>
      </c>
      <c r="GF46" s="234">
        <f t="shared" si="171"/>
        <v>0</v>
      </c>
      <c r="GG46" s="234">
        <f t="shared" si="172"/>
        <v>0</v>
      </c>
      <c r="GH46" s="234">
        <f t="shared" si="173"/>
        <v>0</v>
      </c>
      <c r="GI46" s="242">
        <f t="shared" si="174"/>
        <v>0</v>
      </c>
      <c r="GK46" s="234">
        <f t="shared" si="219"/>
        <v>34</v>
      </c>
      <c r="GL46" s="235" t="str">
        <f t="shared" si="175"/>
        <v/>
      </c>
      <c r="GM46" s="236" t="str">
        <f>IFERROR(+VLOOKUP(GL46,'Referencia Parámetros'!$A$2:$B$18,2),"")</f>
        <v/>
      </c>
      <c r="GN46" s="1"/>
      <c r="GO46" s="1"/>
      <c r="GP46" s="136" t="str">
        <f t="shared" si="258"/>
        <v>Completar</v>
      </c>
      <c r="GQ46" s="134"/>
      <c r="GR46" s="134"/>
      <c r="GS46" s="134"/>
      <c r="GT46" s="136" t="str">
        <f t="shared" si="259"/>
        <v>Completar</v>
      </c>
      <c r="GU46" s="137" t="str">
        <f t="shared" si="260"/>
        <v>Completar</v>
      </c>
      <c r="GV46" s="137" t="str">
        <f t="shared" si="261"/>
        <v>Completar</v>
      </c>
      <c r="GW46" s="135"/>
      <c r="GX46" s="136" t="str">
        <f t="shared" si="262"/>
        <v>Completar</v>
      </c>
      <c r="GY46" s="237">
        <f t="shared" si="176"/>
        <v>0</v>
      </c>
      <c r="GZ46" s="238">
        <f t="shared" si="177"/>
        <v>0</v>
      </c>
      <c r="HA46" s="239" t="str">
        <f>IFERROR(IF(GZ46&gt;20*GM46,'Referencia Parámetros'!$D$20,IF(GZ46&gt;10*GM46,'Referencia Parámetros'!$D$21,IF(GZ46&gt;5*GM46,'Referencia Parámetros'!$D$22, IF(GZ46&gt;1,'Referencia Parámetros'!$D$23,"NO APLICA")))),"")</f>
        <v/>
      </c>
      <c r="HB46" s="240" t="str">
        <f t="shared" si="178"/>
        <v/>
      </c>
      <c r="HC46" s="241">
        <f t="shared" si="179"/>
        <v>0</v>
      </c>
      <c r="HD46" s="234">
        <f t="shared" si="180"/>
        <v>0</v>
      </c>
      <c r="HE46" s="234">
        <f t="shared" si="181"/>
        <v>0</v>
      </c>
      <c r="HF46" s="234">
        <f t="shared" si="182"/>
        <v>0</v>
      </c>
      <c r="HG46" s="242">
        <f t="shared" si="183"/>
        <v>0</v>
      </c>
      <c r="HI46" s="234">
        <f t="shared" si="220"/>
        <v>34</v>
      </c>
      <c r="HJ46" s="235" t="str">
        <f t="shared" si="184"/>
        <v/>
      </c>
      <c r="HK46" s="236" t="str">
        <f>IFERROR(+VLOOKUP(HJ46,'Referencia Parámetros'!$A$2:$B$18,2),"")</f>
        <v/>
      </c>
      <c r="HL46" s="1"/>
      <c r="HM46" s="1"/>
      <c r="HN46" s="136" t="str">
        <f t="shared" si="263"/>
        <v>Completar</v>
      </c>
      <c r="HO46" s="134"/>
      <c r="HP46" s="134"/>
      <c r="HQ46" s="134"/>
      <c r="HR46" s="136" t="str">
        <f t="shared" si="264"/>
        <v>Completar</v>
      </c>
      <c r="HS46" s="137" t="str">
        <f t="shared" si="265"/>
        <v>Completar</v>
      </c>
      <c r="HT46" s="137" t="str">
        <f t="shared" si="266"/>
        <v>Completar</v>
      </c>
      <c r="HU46" s="135"/>
      <c r="HV46" s="136" t="str">
        <f t="shared" si="267"/>
        <v>Completar</v>
      </c>
      <c r="HW46" s="237">
        <f t="shared" si="185"/>
        <v>0</v>
      </c>
      <c r="HX46" s="238">
        <f t="shared" si="186"/>
        <v>0</v>
      </c>
      <c r="HY46" s="239" t="str">
        <f>IFERROR(IF(HX46&gt;20*HK46,'Referencia Parámetros'!$D$20,IF(HX46&gt;10*HK46,'Referencia Parámetros'!$D$21,IF(HX46&gt;5*HK46,'Referencia Parámetros'!$D$22, IF(HX46&gt;1,'Referencia Parámetros'!$D$23,"NO APLICA")))),"")</f>
        <v/>
      </c>
      <c r="HZ46" s="240">
        <f t="shared" si="187"/>
        <v>0</v>
      </c>
      <c r="IA46" s="241">
        <f t="shared" si="188"/>
        <v>0</v>
      </c>
      <c r="IB46" s="234">
        <f t="shared" si="189"/>
        <v>0</v>
      </c>
      <c r="IC46" s="234">
        <f t="shared" si="190"/>
        <v>0</v>
      </c>
      <c r="ID46" s="234">
        <f t="shared" si="191"/>
        <v>0</v>
      </c>
      <c r="IE46" s="242">
        <f t="shared" si="192"/>
        <v>0</v>
      </c>
      <c r="IG46" s="234">
        <f t="shared" si="221"/>
        <v>34</v>
      </c>
      <c r="IH46" s="235" t="str">
        <f t="shared" si="193"/>
        <v/>
      </c>
      <c r="II46" s="236" t="str">
        <f>IFERROR(+VLOOKUP(IH46,'Referencia Parámetros'!$A$2:$B$18,2),"")</f>
        <v/>
      </c>
      <c r="IJ46" s="1"/>
      <c r="IK46" s="1"/>
      <c r="IL46" s="136" t="str">
        <f t="shared" si="268"/>
        <v>Completar</v>
      </c>
      <c r="IM46" s="134"/>
      <c r="IN46" s="134"/>
      <c r="IO46" s="134"/>
      <c r="IP46" s="136" t="str">
        <f t="shared" si="269"/>
        <v>Completar</v>
      </c>
      <c r="IQ46" s="137" t="str">
        <f t="shared" si="270"/>
        <v>Completar</v>
      </c>
      <c r="IR46" s="137" t="str">
        <f t="shared" si="271"/>
        <v>Completar</v>
      </c>
      <c r="IS46" s="135"/>
      <c r="IT46" s="136" t="str">
        <f t="shared" si="272"/>
        <v>Completar</v>
      </c>
      <c r="IU46" s="237">
        <f t="shared" si="194"/>
        <v>0</v>
      </c>
      <c r="IV46" s="238">
        <f t="shared" si="195"/>
        <v>0</v>
      </c>
      <c r="IW46" s="239" t="str">
        <f>IFERROR(IF(IV46&gt;20*II46,'Referencia Parámetros'!$D$20,IF(IV46&gt;10*II46,'Referencia Parámetros'!$D$21,IF(IV46&gt;5*II46,'Referencia Parámetros'!$D$22, IF(IV46&gt;1,'Referencia Parámetros'!$D$23,"NO APLICA")))),"")</f>
        <v/>
      </c>
      <c r="IX46" s="240" t="str">
        <f t="shared" si="196"/>
        <v/>
      </c>
      <c r="IY46" s="241">
        <f t="shared" si="197"/>
        <v>0</v>
      </c>
      <c r="IZ46" s="234">
        <f t="shared" si="198"/>
        <v>0</v>
      </c>
      <c r="JA46" s="234">
        <f t="shared" si="199"/>
        <v>0</v>
      </c>
      <c r="JB46" s="234">
        <f t="shared" si="200"/>
        <v>0</v>
      </c>
      <c r="JC46" s="242">
        <f t="shared" si="201"/>
        <v>0</v>
      </c>
      <c r="JD46" s="198"/>
      <c r="JE46" s="234">
        <f t="shared" si="222"/>
        <v>34</v>
      </c>
      <c r="JF46" s="235" t="str">
        <f t="shared" si="202"/>
        <v/>
      </c>
      <c r="JG46" s="236" t="str">
        <f>IFERROR(+VLOOKUP(JF46,'Referencia Parámetros'!$A$2:$B$18,2),"")</f>
        <v/>
      </c>
      <c r="JH46" s="1"/>
      <c r="JI46" s="1"/>
      <c r="JJ46" s="136" t="str">
        <f t="shared" si="273"/>
        <v>Completar</v>
      </c>
      <c r="JK46" s="134"/>
      <c r="JL46" s="134"/>
      <c r="JM46" s="134"/>
      <c r="JN46" s="136" t="str">
        <f t="shared" si="274"/>
        <v>Completar</v>
      </c>
      <c r="JO46" s="137" t="str">
        <f t="shared" si="275"/>
        <v>Completar</v>
      </c>
      <c r="JP46" s="137" t="str">
        <f t="shared" si="276"/>
        <v>Completar</v>
      </c>
      <c r="JQ46" s="135"/>
      <c r="JR46" s="136" t="str">
        <f t="shared" si="277"/>
        <v>Completar</v>
      </c>
      <c r="JS46" s="237">
        <f t="shared" si="203"/>
        <v>0</v>
      </c>
      <c r="JT46" s="238">
        <f t="shared" si="204"/>
        <v>0</v>
      </c>
      <c r="JU46" s="239" t="str">
        <f>IFERROR(IF(JT46&gt;20*JG46,'Referencia Parámetros'!$D$20,IF(JT46&gt;10*JG46,'Referencia Parámetros'!$D$21,IF(JT46&gt;5*JG46,'Referencia Parámetros'!$D$22, IF(JT46&gt;1,'Referencia Parámetros'!$D$23,"NO APLICA")))),"")</f>
        <v/>
      </c>
      <c r="JV46" s="240" t="str">
        <f t="shared" si="205"/>
        <v/>
      </c>
      <c r="JW46" s="241">
        <f t="shared" si="206"/>
        <v>0</v>
      </c>
      <c r="JX46" s="234">
        <f t="shared" si="207"/>
        <v>0</v>
      </c>
      <c r="JY46" s="234">
        <f t="shared" si="208"/>
        <v>0</v>
      </c>
      <c r="JZ46" s="234">
        <f t="shared" si="209"/>
        <v>0</v>
      </c>
      <c r="KA46" s="242">
        <f t="shared" si="210"/>
        <v>0</v>
      </c>
    </row>
    <row r="47" spans="1:287" x14ac:dyDescent="0.25">
      <c r="A47" s="234">
        <f t="shared" si="211"/>
        <v>35</v>
      </c>
      <c r="B47" s="235" t="str">
        <f t="shared" si="103"/>
        <v/>
      </c>
      <c r="C47" s="236" t="str">
        <f>IFERROR(+VLOOKUP(B47,'Referencia Parámetros'!$A$2:$B$18,2),"")</f>
        <v/>
      </c>
      <c r="D47" s="1"/>
      <c r="E47" s="1"/>
      <c r="F47" s="136" t="str">
        <f>IFERROR(+VLOOKUP(D47,'Año 3'!JH$13:JJ$112,3,FALSE),"Completar")</f>
        <v>Completar</v>
      </c>
      <c r="G47" s="134"/>
      <c r="H47" s="134"/>
      <c r="I47" s="134"/>
      <c r="J47" s="136" t="str">
        <f>+IFERROR(VLOOKUP(D47,'Año 3'!JH$13:JR$112,7,0),"Completar")</f>
        <v>Completar</v>
      </c>
      <c r="K47" s="137" t="str">
        <f>IFERROR(VLOOKUP(D47,'Año 3'!JH$13:JR$112,8,FALSE),"Completar")</f>
        <v>Completar</v>
      </c>
      <c r="L47" s="137" t="str">
        <f>IFERROR(VLOOKUP(D47,'Año 3'!JH$13:JR$112,9,FALSE),"Completar")</f>
        <v>Completar</v>
      </c>
      <c r="M47" s="135"/>
      <c r="N47" s="136" t="str">
        <f>IFERROR(VLOOKUP(D47,'Año 3'!JH$13:JR$112,11,FALSE),"Completar")</f>
        <v>Completar</v>
      </c>
      <c r="O47" s="237">
        <f t="shared" si="104"/>
        <v>0</v>
      </c>
      <c r="P47" s="238">
        <f t="shared" si="105"/>
        <v>0</v>
      </c>
      <c r="Q47" s="239" t="str">
        <f>IFERROR(IF(P47&gt;20*C47,'Referencia Parámetros'!$D$20,IF(P47&gt;10*C47,'Referencia Parámetros'!$D$21,IF(P47&gt;5*C47,'Referencia Parámetros'!$D$22, IF(P47&gt;1,'Referencia Parámetros'!$D$23,"NO APLICA")))),"")</f>
        <v/>
      </c>
      <c r="R47" s="240" t="str">
        <f t="shared" si="106"/>
        <v/>
      </c>
      <c r="S47" s="241">
        <f t="shared" si="107"/>
        <v>0</v>
      </c>
      <c r="T47" s="234">
        <f t="shared" si="108"/>
        <v>0</v>
      </c>
      <c r="U47" s="234">
        <f t="shared" si="109"/>
        <v>0</v>
      </c>
      <c r="V47" s="234">
        <f t="shared" si="110"/>
        <v>0</v>
      </c>
      <c r="W47" s="242">
        <f t="shared" si="111"/>
        <v>0</v>
      </c>
      <c r="Y47" s="234">
        <f t="shared" si="212"/>
        <v>35</v>
      </c>
      <c r="Z47" s="235" t="str">
        <f t="shared" si="112"/>
        <v/>
      </c>
      <c r="AA47" s="236" t="str">
        <f>IFERROR(+VLOOKUP(Z47,'Referencia Parámetros'!$A$2:$B$18,2),"")</f>
        <v/>
      </c>
      <c r="AB47" s="1"/>
      <c r="AC47" s="1"/>
      <c r="AD47" s="136" t="str">
        <f t="shared" si="223"/>
        <v>Completar</v>
      </c>
      <c r="AE47" s="134"/>
      <c r="AF47" s="134"/>
      <c r="AG47" s="134"/>
      <c r="AH47" s="136" t="str">
        <f t="shared" si="224"/>
        <v>Completar</v>
      </c>
      <c r="AI47" s="137" t="str">
        <f t="shared" si="225"/>
        <v>Completar</v>
      </c>
      <c r="AJ47" s="137" t="str">
        <f t="shared" si="226"/>
        <v>Completar</v>
      </c>
      <c r="AK47" s="135"/>
      <c r="AL47" s="136" t="str">
        <f t="shared" si="227"/>
        <v>Completar</v>
      </c>
      <c r="AM47" s="237">
        <f t="shared" si="113"/>
        <v>0</v>
      </c>
      <c r="AN47" s="238">
        <f t="shared" si="114"/>
        <v>0</v>
      </c>
      <c r="AO47" s="239" t="str">
        <f>IFERROR(IF(AN47&gt;20*AA47,'Referencia Parámetros'!$D$20,IF(AN47&gt;10*AA47,'Referencia Parámetros'!$D$21,IF(AN47&gt;5*AA47,'Referencia Parámetros'!$D$22, IF(AN47&gt;1,'Referencia Parámetros'!$D$23,"NO APLICA")))),"")</f>
        <v/>
      </c>
      <c r="AP47" s="240" t="str">
        <f t="shared" si="115"/>
        <v/>
      </c>
      <c r="AQ47" s="241">
        <f t="shared" si="116"/>
        <v>0</v>
      </c>
      <c r="AR47" s="234">
        <f t="shared" si="117"/>
        <v>0</v>
      </c>
      <c r="AS47" s="234">
        <f t="shared" si="118"/>
        <v>0</v>
      </c>
      <c r="AT47" s="234">
        <f t="shared" si="119"/>
        <v>0</v>
      </c>
      <c r="AU47" s="242">
        <f t="shared" si="120"/>
        <v>0</v>
      </c>
      <c r="AW47" s="234">
        <f t="shared" si="213"/>
        <v>35</v>
      </c>
      <c r="AX47" s="235" t="str">
        <f t="shared" si="121"/>
        <v/>
      </c>
      <c r="AY47" s="236" t="str">
        <f>IFERROR(+VLOOKUP(AX47,'Referencia Parámetros'!$A$2:$B$18,2),"")</f>
        <v/>
      </c>
      <c r="AZ47" s="1"/>
      <c r="BA47" s="1"/>
      <c r="BB47" s="136" t="str">
        <f t="shared" si="228"/>
        <v>Completar</v>
      </c>
      <c r="BC47" s="134"/>
      <c r="BD47" s="134"/>
      <c r="BE47" s="134"/>
      <c r="BF47" s="136" t="str">
        <f t="shared" si="229"/>
        <v>Completar</v>
      </c>
      <c r="BG47" s="137" t="str">
        <f t="shared" si="230"/>
        <v>Completar</v>
      </c>
      <c r="BH47" s="137" t="str">
        <f t="shared" si="231"/>
        <v>Completar</v>
      </c>
      <c r="BI47" s="135"/>
      <c r="BJ47" s="136" t="str">
        <f t="shared" si="232"/>
        <v>Completar</v>
      </c>
      <c r="BK47" s="237">
        <f t="shared" si="122"/>
        <v>0</v>
      </c>
      <c r="BL47" s="238">
        <f t="shared" si="123"/>
        <v>0</v>
      </c>
      <c r="BM47" s="239" t="str">
        <f>IFERROR(IF(BL47&gt;20*AY47,'Referencia Parámetros'!$D$20,IF(BL47&gt;10*AY47,'Referencia Parámetros'!$D$21,IF(BL47&gt;5*AY47,'Referencia Parámetros'!$D$22, IF(BL47&gt;1,'Referencia Parámetros'!$D$23,"NO APLICA")))),"")</f>
        <v/>
      </c>
      <c r="BN47" s="240" t="str">
        <f t="shared" si="124"/>
        <v/>
      </c>
      <c r="BO47" s="241">
        <f t="shared" si="125"/>
        <v>0</v>
      </c>
      <c r="BP47" s="234">
        <f t="shared" si="126"/>
        <v>0</v>
      </c>
      <c r="BQ47" s="234">
        <f t="shared" si="127"/>
        <v>0</v>
      </c>
      <c r="BR47" s="234">
        <f t="shared" si="128"/>
        <v>0</v>
      </c>
      <c r="BS47" s="242">
        <f t="shared" si="129"/>
        <v>0</v>
      </c>
      <c r="BU47" s="234">
        <f t="shared" si="214"/>
        <v>35</v>
      </c>
      <c r="BV47" s="235" t="str">
        <f t="shared" si="130"/>
        <v/>
      </c>
      <c r="BW47" s="236" t="str">
        <f>IFERROR(+VLOOKUP(BV47,'Referencia Parámetros'!$A$2:$B$18,2),"")</f>
        <v/>
      </c>
      <c r="BX47" s="1"/>
      <c r="BY47" s="1"/>
      <c r="BZ47" s="136" t="str">
        <f t="shared" si="233"/>
        <v>Completar</v>
      </c>
      <c r="CA47" s="134"/>
      <c r="CB47" s="134"/>
      <c r="CC47" s="134"/>
      <c r="CD47" s="136" t="str">
        <f t="shared" si="234"/>
        <v>Completar</v>
      </c>
      <c r="CE47" s="137" t="str">
        <f t="shared" si="235"/>
        <v>Completar</v>
      </c>
      <c r="CF47" s="137" t="str">
        <f t="shared" si="236"/>
        <v>Completar</v>
      </c>
      <c r="CG47" s="135"/>
      <c r="CH47" s="136" t="str">
        <f t="shared" si="237"/>
        <v>Completar</v>
      </c>
      <c r="CI47" s="237">
        <f t="shared" si="131"/>
        <v>0</v>
      </c>
      <c r="CJ47" s="238">
        <f t="shared" si="132"/>
        <v>0</v>
      </c>
      <c r="CK47" s="239" t="str">
        <f>IFERROR(IF(CJ47&gt;20*BW47,'Referencia Parámetros'!$D$20,IF(CJ47&gt;10*BW47,'Referencia Parámetros'!$D$21,IF(CJ47&gt;5*BW47,'Referencia Parámetros'!$D$22, IF(CJ47&gt;1,'Referencia Parámetros'!$D$23,"NO APLICA")))),"")</f>
        <v/>
      </c>
      <c r="CL47" s="240" t="str">
        <f t="shared" si="133"/>
        <v/>
      </c>
      <c r="CM47" s="241">
        <f t="shared" si="134"/>
        <v>0</v>
      </c>
      <c r="CN47" s="234">
        <f t="shared" si="135"/>
        <v>0</v>
      </c>
      <c r="CO47" s="234">
        <f t="shared" si="136"/>
        <v>0</v>
      </c>
      <c r="CP47" s="234">
        <f t="shared" si="137"/>
        <v>0</v>
      </c>
      <c r="CQ47" s="242">
        <f t="shared" si="138"/>
        <v>0</v>
      </c>
      <c r="CS47" s="234">
        <f t="shared" si="215"/>
        <v>35</v>
      </c>
      <c r="CT47" s="235" t="str">
        <f t="shared" si="139"/>
        <v/>
      </c>
      <c r="CU47" s="236" t="str">
        <f>IFERROR(+VLOOKUP(CT47,'Referencia Parámetros'!$A$2:$B$18,2),"")</f>
        <v/>
      </c>
      <c r="CV47" s="1"/>
      <c r="CW47" s="1"/>
      <c r="CX47" s="136" t="str">
        <f t="shared" si="238"/>
        <v>Completar</v>
      </c>
      <c r="CY47" s="134"/>
      <c r="CZ47" s="134"/>
      <c r="DA47" s="134"/>
      <c r="DB47" s="136" t="str">
        <f t="shared" si="239"/>
        <v>Completar</v>
      </c>
      <c r="DC47" s="137" t="str">
        <f t="shared" si="240"/>
        <v>Completar</v>
      </c>
      <c r="DD47" s="137" t="str">
        <f t="shared" si="241"/>
        <v>Completar</v>
      </c>
      <c r="DE47" s="135"/>
      <c r="DF47" s="136" t="str">
        <f t="shared" si="242"/>
        <v>Completar</v>
      </c>
      <c r="DG47" s="237">
        <f t="shared" si="140"/>
        <v>0</v>
      </c>
      <c r="DH47" s="238">
        <f t="shared" si="141"/>
        <v>0</v>
      </c>
      <c r="DI47" s="239" t="str">
        <f>IFERROR(IF(DH47&gt;20*CU47,'Referencia Parámetros'!$D$20,IF(DH47&gt;10*CU47,'Referencia Parámetros'!$D$21,IF(DH47&gt;5*CU47,'Referencia Parámetros'!$D$22, IF(DH47&gt;1,'Referencia Parámetros'!$D$23,"NO APLICA")))),"")</f>
        <v/>
      </c>
      <c r="DJ47" s="240" t="str">
        <f t="shared" si="142"/>
        <v/>
      </c>
      <c r="DK47" s="241">
        <f t="shared" si="143"/>
        <v>0</v>
      </c>
      <c r="DL47" s="234">
        <f t="shared" si="144"/>
        <v>0</v>
      </c>
      <c r="DM47" s="234">
        <f t="shared" si="145"/>
        <v>0</v>
      </c>
      <c r="DN47" s="234">
        <f t="shared" si="146"/>
        <v>0</v>
      </c>
      <c r="DO47" s="242">
        <f t="shared" si="147"/>
        <v>0</v>
      </c>
      <c r="DQ47" s="234">
        <f t="shared" si="216"/>
        <v>35</v>
      </c>
      <c r="DR47" s="235" t="str">
        <f t="shared" si="148"/>
        <v/>
      </c>
      <c r="DS47" s="236" t="str">
        <f>IFERROR(+VLOOKUP(DR47,'Referencia Parámetros'!$A$2:$B$18,2),"")</f>
        <v/>
      </c>
      <c r="DT47" s="1"/>
      <c r="DU47" s="1"/>
      <c r="DV47" s="136" t="str">
        <f t="shared" si="243"/>
        <v>Completar</v>
      </c>
      <c r="DW47" s="134"/>
      <c r="DX47" s="134"/>
      <c r="DY47" s="134"/>
      <c r="DZ47" s="136" t="str">
        <f t="shared" si="244"/>
        <v>Completar</v>
      </c>
      <c r="EA47" s="137" t="str">
        <f t="shared" si="245"/>
        <v>Completar</v>
      </c>
      <c r="EB47" s="137" t="str">
        <f t="shared" si="246"/>
        <v>Completar</v>
      </c>
      <c r="EC47" s="135"/>
      <c r="ED47" s="136" t="str">
        <f t="shared" si="247"/>
        <v>Completar</v>
      </c>
      <c r="EE47" s="237">
        <f t="shared" si="149"/>
        <v>0</v>
      </c>
      <c r="EF47" s="238">
        <f t="shared" si="150"/>
        <v>0</v>
      </c>
      <c r="EG47" s="239" t="str">
        <f>IFERROR(IF(EF47&gt;20*DS47,'Referencia Parámetros'!$D$20,IF(EF47&gt;10*DS47,'Referencia Parámetros'!$D$21,IF(EF47&gt;5*DS47,'Referencia Parámetros'!$D$22, IF(EF47&gt;1,'Referencia Parámetros'!$D$23,"NO APLICA")))),"")</f>
        <v/>
      </c>
      <c r="EH47" s="240" t="str">
        <f t="shared" si="151"/>
        <v/>
      </c>
      <c r="EI47" s="241">
        <f t="shared" si="152"/>
        <v>0</v>
      </c>
      <c r="EJ47" s="234">
        <f t="shared" si="153"/>
        <v>0</v>
      </c>
      <c r="EK47" s="234">
        <f t="shared" si="154"/>
        <v>0</v>
      </c>
      <c r="EL47" s="234">
        <f t="shared" si="155"/>
        <v>0</v>
      </c>
      <c r="EM47" s="242">
        <f t="shared" si="156"/>
        <v>0</v>
      </c>
      <c r="EO47" s="234">
        <f t="shared" si="217"/>
        <v>35</v>
      </c>
      <c r="EP47" s="235" t="str">
        <f t="shared" si="157"/>
        <v/>
      </c>
      <c r="EQ47" s="236" t="str">
        <f>IFERROR(+VLOOKUP(EP47,'Referencia Parámetros'!$A$2:$B$18,2),"")</f>
        <v/>
      </c>
      <c r="ER47" s="1"/>
      <c r="ES47" s="1"/>
      <c r="ET47" s="136" t="str">
        <f t="shared" si="248"/>
        <v>Completar</v>
      </c>
      <c r="EU47" s="134"/>
      <c r="EV47" s="134"/>
      <c r="EW47" s="134"/>
      <c r="EX47" s="136" t="str">
        <f t="shared" si="249"/>
        <v>Completar</v>
      </c>
      <c r="EY47" s="137" t="str">
        <f t="shared" si="250"/>
        <v>Completar</v>
      </c>
      <c r="EZ47" s="137" t="str">
        <f t="shared" si="251"/>
        <v>Completar</v>
      </c>
      <c r="FA47" s="135"/>
      <c r="FB47" s="136" t="str">
        <f t="shared" si="252"/>
        <v>Completar</v>
      </c>
      <c r="FC47" s="237">
        <f t="shared" si="158"/>
        <v>0</v>
      </c>
      <c r="FD47" s="238">
        <f t="shared" si="159"/>
        <v>0</v>
      </c>
      <c r="FE47" s="239" t="str">
        <f>IFERROR(IF(FD47&gt;20*EQ47,'Referencia Parámetros'!$D$20,IF(FD47&gt;10*EQ47,'Referencia Parámetros'!$D$21,IF(FD47&gt;5*EQ47,'Referencia Parámetros'!$D$22, IF(FD47&gt;1,'Referencia Parámetros'!$D$23,"NO APLICA")))),"")</f>
        <v/>
      </c>
      <c r="FF47" s="240" t="str">
        <f t="shared" si="160"/>
        <v/>
      </c>
      <c r="FG47" s="241">
        <f t="shared" si="161"/>
        <v>0</v>
      </c>
      <c r="FH47" s="234">
        <f t="shared" si="162"/>
        <v>0</v>
      </c>
      <c r="FI47" s="234">
        <f t="shared" si="163"/>
        <v>0</v>
      </c>
      <c r="FJ47" s="234">
        <f t="shared" si="164"/>
        <v>0</v>
      </c>
      <c r="FK47" s="242">
        <f t="shared" si="165"/>
        <v>0</v>
      </c>
      <c r="FM47" s="234">
        <f t="shared" si="218"/>
        <v>35</v>
      </c>
      <c r="FN47" s="235" t="str">
        <f t="shared" si="166"/>
        <v/>
      </c>
      <c r="FO47" s="236" t="str">
        <f>IFERROR(+VLOOKUP(FN47,'Referencia Parámetros'!$A$2:$B$18,2),"")</f>
        <v/>
      </c>
      <c r="FP47" s="1"/>
      <c r="FQ47" s="1"/>
      <c r="FR47" s="136" t="str">
        <f t="shared" si="253"/>
        <v>Completar</v>
      </c>
      <c r="FS47" s="134"/>
      <c r="FT47" s="134"/>
      <c r="FU47" s="134"/>
      <c r="FV47" s="136" t="str">
        <f t="shared" si="254"/>
        <v>Completar</v>
      </c>
      <c r="FW47" s="137" t="str">
        <f t="shared" si="255"/>
        <v>Completar</v>
      </c>
      <c r="FX47" s="137" t="str">
        <f t="shared" si="256"/>
        <v>Completar</v>
      </c>
      <c r="FY47" s="135"/>
      <c r="FZ47" s="136" t="str">
        <f t="shared" si="257"/>
        <v>Completar</v>
      </c>
      <c r="GA47" s="237">
        <f t="shared" si="167"/>
        <v>0</v>
      </c>
      <c r="GB47" s="238">
        <f t="shared" si="168"/>
        <v>0</v>
      </c>
      <c r="GC47" s="239" t="str">
        <f>IFERROR(IF(GB47&gt;20*FO47,'Referencia Parámetros'!$D$20,IF(GB47&gt;10*FO47,'Referencia Parámetros'!$D$21,IF(GB47&gt;5*FO47,'Referencia Parámetros'!$D$22, IF(GB47&gt;1,'Referencia Parámetros'!$D$23,"NO APLICA")))),"")</f>
        <v/>
      </c>
      <c r="GD47" s="240" t="str">
        <f t="shared" si="169"/>
        <v/>
      </c>
      <c r="GE47" s="241">
        <f t="shared" si="170"/>
        <v>0</v>
      </c>
      <c r="GF47" s="234">
        <f t="shared" si="171"/>
        <v>0</v>
      </c>
      <c r="GG47" s="234">
        <f t="shared" si="172"/>
        <v>0</v>
      </c>
      <c r="GH47" s="234">
        <f t="shared" si="173"/>
        <v>0</v>
      </c>
      <c r="GI47" s="242">
        <f t="shared" si="174"/>
        <v>0</v>
      </c>
      <c r="GK47" s="234">
        <f t="shared" si="219"/>
        <v>35</v>
      </c>
      <c r="GL47" s="235" t="str">
        <f t="shared" si="175"/>
        <v/>
      </c>
      <c r="GM47" s="236" t="str">
        <f>IFERROR(+VLOOKUP(GL47,'Referencia Parámetros'!$A$2:$B$18,2),"")</f>
        <v/>
      </c>
      <c r="GN47" s="1"/>
      <c r="GO47" s="1"/>
      <c r="GP47" s="136" t="str">
        <f t="shared" si="258"/>
        <v>Completar</v>
      </c>
      <c r="GQ47" s="134"/>
      <c r="GR47" s="134"/>
      <c r="GS47" s="134"/>
      <c r="GT47" s="136" t="str">
        <f t="shared" si="259"/>
        <v>Completar</v>
      </c>
      <c r="GU47" s="137" t="str">
        <f t="shared" si="260"/>
        <v>Completar</v>
      </c>
      <c r="GV47" s="137" t="str">
        <f t="shared" si="261"/>
        <v>Completar</v>
      </c>
      <c r="GW47" s="135"/>
      <c r="GX47" s="136" t="str">
        <f t="shared" si="262"/>
        <v>Completar</v>
      </c>
      <c r="GY47" s="237">
        <f t="shared" si="176"/>
        <v>0</v>
      </c>
      <c r="GZ47" s="238">
        <f t="shared" si="177"/>
        <v>0</v>
      </c>
      <c r="HA47" s="239" t="str">
        <f>IFERROR(IF(GZ47&gt;20*GM47,'Referencia Parámetros'!$D$20,IF(GZ47&gt;10*GM47,'Referencia Parámetros'!$D$21,IF(GZ47&gt;5*GM47,'Referencia Parámetros'!$D$22, IF(GZ47&gt;1,'Referencia Parámetros'!$D$23,"NO APLICA")))),"")</f>
        <v/>
      </c>
      <c r="HB47" s="240" t="str">
        <f t="shared" si="178"/>
        <v/>
      </c>
      <c r="HC47" s="241">
        <f t="shared" si="179"/>
        <v>0</v>
      </c>
      <c r="HD47" s="234">
        <f t="shared" si="180"/>
        <v>0</v>
      </c>
      <c r="HE47" s="234">
        <f t="shared" si="181"/>
        <v>0</v>
      </c>
      <c r="HF47" s="234">
        <f t="shared" si="182"/>
        <v>0</v>
      </c>
      <c r="HG47" s="242">
        <f t="shared" si="183"/>
        <v>0</v>
      </c>
      <c r="HI47" s="234">
        <f t="shared" si="220"/>
        <v>35</v>
      </c>
      <c r="HJ47" s="235" t="str">
        <f t="shared" si="184"/>
        <v/>
      </c>
      <c r="HK47" s="236" t="str">
        <f>IFERROR(+VLOOKUP(HJ47,'Referencia Parámetros'!$A$2:$B$18,2),"")</f>
        <v/>
      </c>
      <c r="HL47" s="1"/>
      <c r="HM47" s="1"/>
      <c r="HN47" s="136" t="str">
        <f t="shared" si="263"/>
        <v>Completar</v>
      </c>
      <c r="HO47" s="134"/>
      <c r="HP47" s="134"/>
      <c r="HQ47" s="134"/>
      <c r="HR47" s="136" t="str">
        <f t="shared" si="264"/>
        <v>Completar</v>
      </c>
      <c r="HS47" s="137" t="str">
        <f t="shared" si="265"/>
        <v>Completar</v>
      </c>
      <c r="HT47" s="137" t="str">
        <f t="shared" si="266"/>
        <v>Completar</v>
      </c>
      <c r="HU47" s="135"/>
      <c r="HV47" s="136" t="str">
        <f t="shared" si="267"/>
        <v>Completar</v>
      </c>
      <c r="HW47" s="237">
        <f t="shared" si="185"/>
        <v>0</v>
      </c>
      <c r="HX47" s="238">
        <f t="shared" si="186"/>
        <v>0</v>
      </c>
      <c r="HY47" s="239" t="str">
        <f>IFERROR(IF(HX47&gt;20*HK47,'Referencia Parámetros'!$D$20,IF(HX47&gt;10*HK47,'Referencia Parámetros'!$D$21,IF(HX47&gt;5*HK47,'Referencia Parámetros'!$D$22, IF(HX47&gt;1,'Referencia Parámetros'!$D$23,"NO APLICA")))),"")</f>
        <v/>
      </c>
      <c r="HZ47" s="240">
        <f t="shared" si="187"/>
        <v>0</v>
      </c>
      <c r="IA47" s="241">
        <f t="shared" si="188"/>
        <v>0</v>
      </c>
      <c r="IB47" s="234">
        <f t="shared" si="189"/>
        <v>0</v>
      </c>
      <c r="IC47" s="234">
        <f t="shared" si="190"/>
        <v>0</v>
      </c>
      <c r="ID47" s="234">
        <f t="shared" si="191"/>
        <v>0</v>
      </c>
      <c r="IE47" s="242">
        <f t="shared" si="192"/>
        <v>0</v>
      </c>
      <c r="IG47" s="234">
        <f t="shared" si="221"/>
        <v>35</v>
      </c>
      <c r="IH47" s="235" t="str">
        <f t="shared" si="193"/>
        <v/>
      </c>
      <c r="II47" s="236" t="str">
        <f>IFERROR(+VLOOKUP(IH47,'Referencia Parámetros'!$A$2:$B$18,2),"")</f>
        <v/>
      </c>
      <c r="IJ47" s="1"/>
      <c r="IK47" s="1"/>
      <c r="IL47" s="136" t="str">
        <f t="shared" si="268"/>
        <v>Completar</v>
      </c>
      <c r="IM47" s="134"/>
      <c r="IN47" s="134"/>
      <c r="IO47" s="134"/>
      <c r="IP47" s="136" t="str">
        <f t="shared" si="269"/>
        <v>Completar</v>
      </c>
      <c r="IQ47" s="137" t="str">
        <f t="shared" si="270"/>
        <v>Completar</v>
      </c>
      <c r="IR47" s="137" t="str">
        <f t="shared" si="271"/>
        <v>Completar</v>
      </c>
      <c r="IS47" s="135"/>
      <c r="IT47" s="136" t="str">
        <f t="shared" si="272"/>
        <v>Completar</v>
      </c>
      <c r="IU47" s="237">
        <f t="shared" si="194"/>
        <v>0</v>
      </c>
      <c r="IV47" s="238">
        <f t="shared" si="195"/>
        <v>0</v>
      </c>
      <c r="IW47" s="239" t="str">
        <f>IFERROR(IF(IV47&gt;20*II47,'Referencia Parámetros'!$D$20,IF(IV47&gt;10*II47,'Referencia Parámetros'!$D$21,IF(IV47&gt;5*II47,'Referencia Parámetros'!$D$22, IF(IV47&gt;1,'Referencia Parámetros'!$D$23,"NO APLICA")))),"")</f>
        <v/>
      </c>
      <c r="IX47" s="240" t="str">
        <f t="shared" si="196"/>
        <v/>
      </c>
      <c r="IY47" s="241">
        <f t="shared" si="197"/>
        <v>0</v>
      </c>
      <c r="IZ47" s="234">
        <f t="shared" si="198"/>
        <v>0</v>
      </c>
      <c r="JA47" s="234">
        <f t="shared" si="199"/>
        <v>0</v>
      </c>
      <c r="JB47" s="234">
        <f t="shared" si="200"/>
        <v>0</v>
      </c>
      <c r="JC47" s="242">
        <f t="shared" si="201"/>
        <v>0</v>
      </c>
      <c r="JD47" s="198"/>
      <c r="JE47" s="234">
        <f t="shared" si="222"/>
        <v>35</v>
      </c>
      <c r="JF47" s="235" t="str">
        <f t="shared" si="202"/>
        <v/>
      </c>
      <c r="JG47" s="236" t="str">
        <f>IFERROR(+VLOOKUP(JF47,'Referencia Parámetros'!$A$2:$B$18,2),"")</f>
        <v/>
      </c>
      <c r="JH47" s="1"/>
      <c r="JI47" s="1"/>
      <c r="JJ47" s="136" t="str">
        <f t="shared" si="273"/>
        <v>Completar</v>
      </c>
      <c r="JK47" s="134"/>
      <c r="JL47" s="134"/>
      <c r="JM47" s="134"/>
      <c r="JN47" s="136" t="str">
        <f t="shared" si="274"/>
        <v>Completar</v>
      </c>
      <c r="JO47" s="137" t="str">
        <f t="shared" si="275"/>
        <v>Completar</v>
      </c>
      <c r="JP47" s="137" t="str">
        <f t="shared" si="276"/>
        <v>Completar</v>
      </c>
      <c r="JQ47" s="135"/>
      <c r="JR47" s="136" t="str">
        <f t="shared" si="277"/>
        <v>Completar</v>
      </c>
      <c r="JS47" s="237">
        <f t="shared" si="203"/>
        <v>0</v>
      </c>
      <c r="JT47" s="238">
        <f t="shared" si="204"/>
        <v>0</v>
      </c>
      <c r="JU47" s="239" t="str">
        <f>IFERROR(IF(JT47&gt;20*JG47,'Referencia Parámetros'!$D$20,IF(JT47&gt;10*JG47,'Referencia Parámetros'!$D$21,IF(JT47&gt;5*JG47,'Referencia Parámetros'!$D$22, IF(JT47&gt;1,'Referencia Parámetros'!$D$23,"NO APLICA")))),"")</f>
        <v/>
      </c>
      <c r="JV47" s="240" t="str">
        <f t="shared" si="205"/>
        <v/>
      </c>
      <c r="JW47" s="241">
        <f t="shared" si="206"/>
        <v>0</v>
      </c>
      <c r="JX47" s="234">
        <f t="shared" si="207"/>
        <v>0</v>
      </c>
      <c r="JY47" s="234">
        <f t="shared" si="208"/>
        <v>0</v>
      </c>
      <c r="JZ47" s="234">
        <f t="shared" si="209"/>
        <v>0</v>
      </c>
      <c r="KA47" s="242">
        <f t="shared" si="210"/>
        <v>0</v>
      </c>
    </row>
    <row r="48" spans="1:287" x14ac:dyDescent="0.25">
      <c r="A48" s="234">
        <f t="shared" si="211"/>
        <v>36</v>
      </c>
      <c r="B48" s="235" t="str">
        <f t="shared" si="103"/>
        <v/>
      </c>
      <c r="C48" s="236" t="str">
        <f>IFERROR(+VLOOKUP(B48,'Referencia Parámetros'!$A$2:$B$18,2),"")</f>
        <v/>
      </c>
      <c r="D48" s="1"/>
      <c r="E48" s="1"/>
      <c r="F48" s="136" t="str">
        <f>IFERROR(+VLOOKUP(D48,'Año 3'!JH$13:JJ$112,3,FALSE),"Completar")</f>
        <v>Completar</v>
      </c>
      <c r="G48" s="134"/>
      <c r="H48" s="134"/>
      <c r="I48" s="134"/>
      <c r="J48" s="136" t="str">
        <f>+IFERROR(VLOOKUP(D48,'Año 3'!JH$13:JR$112,7,0),"Completar")</f>
        <v>Completar</v>
      </c>
      <c r="K48" s="137" t="str">
        <f>IFERROR(VLOOKUP(D48,'Año 3'!JH$13:JR$112,8,FALSE),"Completar")</f>
        <v>Completar</v>
      </c>
      <c r="L48" s="137" t="str">
        <f>IFERROR(VLOOKUP(D48,'Año 3'!JH$13:JR$112,9,FALSE),"Completar")</f>
        <v>Completar</v>
      </c>
      <c r="M48" s="135"/>
      <c r="N48" s="136" t="str">
        <f>IFERROR(VLOOKUP(D48,'Año 3'!JH$13:JR$112,11,FALSE),"Completar")</f>
        <v>Completar</v>
      </c>
      <c r="O48" s="237">
        <f t="shared" si="104"/>
        <v>0</v>
      </c>
      <c r="P48" s="238">
        <f t="shared" si="105"/>
        <v>0</v>
      </c>
      <c r="Q48" s="239" t="str">
        <f>IFERROR(IF(P48&gt;20*C48,'Referencia Parámetros'!$D$20,IF(P48&gt;10*C48,'Referencia Parámetros'!$D$21,IF(P48&gt;5*C48,'Referencia Parámetros'!$D$22, IF(P48&gt;1,'Referencia Parámetros'!$D$23,"NO APLICA")))),"")</f>
        <v/>
      </c>
      <c r="R48" s="240" t="str">
        <f t="shared" si="106"/>
        <v/>
      </c>
      <c r="S48" s="241">
        <f t="shared" si="107"/>
        <v>0</v>
      </c>
      <c r="T48" s="234">
        <f t="shared" si="108"/>
        <v>0</v>
      </c>
      <c r="U48" s="234">
        <f t="shared" si="109"/>
        <v>0</v>
      </c>
      <c r="V48" s="234">
        <f t="shared" si="110"/>
        <v>0</v>
      </c>
      <c r="W48" s="242">
        <f t="shared" si="111"/>
        <v>0</v>
      </c>
      <c r="Y48" s="234">
        <f t="shared" si="212"/>
        <v>36</v>
      </c>
      <c r="Z48" s="235" t="str">
        <f t="shared" si="112"/>
        <v/>
      </c>
      <c r="AA48" s="236" t="str">
        <f>IFERROR(+VLOOKUP(Z48,'Referencia Parámetros'!$A$2:$B$18,2),"")</f>
        <v/>
      </c>
      <c r="AB48" s="1"/>
      <c r="AC48" s="1"/>
      <c r="AD48" s="136" t="str">
        <f t="shared" si="223"/>
        <v>Completar</v>
      </c>
      <c r="AE48" s="134"/>
      <c r="AF48" s="134"/>
      <c r="AG48" s="134"/>
      <c r="AH48" s="136" t="str">
        <f t="shared" si="224"/>
        <v>Completar</v>
      </c>
      <c r="AI48" s="137" t="str">
        <f t="shared" si="225"/>
        <v>Completar</v>
      </c>
      <c r="AJ48" s="137" t="str">
        <f t="shared" si="226"/>
        <v>Completar</v>
      </c>
      <c r="AK48" s="135"/>
      <c r="AL48" s="136" t="str">
        <f t="shared" si="227"/>
        <v>Completar</v>
      </c>
      <c r="AM48" s="237">
        <f t="shared" si="113"/>
        <v>0</v>
      </c>
      <c r="AN48" s="238">
        <f t="shared" si="114"/>
        <v>0</v>
      </c>
      <c r="AO48" s="239" t="str">
        <f>IFERROR(IF(AN48&gt;20*AA48,'Referencia Parámetros'!$D$20,IF(AN48&gt;10*AA48,'Referencia Parámetros'!$D$21,IF(AN48&gt;5*AA48,'Referencia Parámetros'!$D$22, IF(AN48&gt;1,'Referencia Parámetros'!$D$23,"NO APLICA")))),"")</f>
        <v/>
      </c>
      <c r="AP48" s="240" t="str">
        <f t="shared" si="115"/>
        <v/>
      </c>
      <c r="AQ48" s="241">
        <f t="shared" si="116"/>
        <v>0</v>
      </c>
      <c r="AR48" s="234">
        <f t="shared" si="117"/>
        <v>0</v>
      </c>
      <c r="AS48" s="234">
        <f t="shared" si="118"/>
        <v>0</v>
      </c>
      <c r="AT48" s="234">
        <f t="shared" si="119"/>
        <v>0</v>
      </c>
      <c r="AU48" s="242">
        <f t="shared" si="120"/>
        <v>0</v>
      </c>
      <c r="AW48" s="234">
        <f t="shared" si="213"/>
        <v>36</v>
      </c>
      <c r="AX48" s="235" t="str">
        <f t="shared" si="121"/>
        <v/>
      </c>
      <c r="AY48" s="236" t="str">
        <f>IFERROR(+VLOOKUP(AX48,'Referencia Parámetros'!$A$2:$B$18,2),"")</f>
        <v/>
      </c>
      <c r="AZ48" s="1"/>
      <c r="BA48" s="1"/>
      <c r="BB48" s="136" t="str">
        <f t="shared" si="228"/>
        <v>Completar</v>
      </c>
      <c r="BC48" s="134"/>
      <c r="BD48" s="134"/>
      <c r="BE48" s="134"/>
      <c r="BF48" s="136" t="str">
        <f t="shared" si="229"/>
        <v>Completar</v>
      </c>
      <c r="BG48" s="137" t="str">
        <f t="shared" si="230"/>
        <v>Completar</v>
      </c>
      <c r="BH48" s="137" t="str">
        <f t="shared" si="231"/>
        <v>Completar</v>
      </c>
      <c r="BI48" s="135"/>
      <c r="BJ48" s="136" t="str">
        <f t="shared" si="232"/>
        <v>Completar</v>
      </c>
      <c r="BK48" s="237">
        <f t="shared" si="122"/>
        <v>0</v>
      </c>
      <c r="BL48" s="238">
        <f t="shared" si="123"/>
        <v>0</v>
      </c>
      <c r="BM48" s="239" t="str">
        <f>IFERROR(IF(BL48&gt;20*AY48,'Referencia Parámetros'!$D$20,IF(BL48&gt;10*AY48,'Referencia Parámetros'!$D$21,IF(BL48&gt;5*AY48,'Referencia Parámetros'!$D$22, IF(BL48&gt;1,'Referencia Parámetros'!$D$23,"NO APLICA")))),"")</f>
        <v/>
      </c>
      <c r="BN48" s="240" t="str">
        <f t="shared" si="124"/>
        <v/>
      </c>
      <c r="BO48" s="241">
        <f t="shared" si="125"/>
        <v>0</v>
      </c>
      <c r="BP48" s="234">
        <f t="shared" si="126"/>
        <v>0</v>
      </c>
      <c r="BQ48" s="234">
        <f t="shared" si="127"/>
        <v>0</v>
      </c>
      <c r="BR48" s="234">
        <f t="shared" si="128"/>
        <v>0</v>
      </c>
      <c r="BS48" s="242">
        <f t="shared" si="129"/>
        <v>0</v>
      </c>
      <c r="BU48" s="234">
        <f t="shared" si="214"/>
        <v>36</v>
      </c>
      <c r="BV48" s="235" t="str">
        <f t="shared" si="130"/>
        <v/>
      </c>
      <c r="BW48" s="236" t="str">
        <f>IFERROR(+VLOOKUP(BV48,'Referencia Parámetros'!$A$2:$B$18,2),"")</f>
        <v/>
      </c>
      <c r="BX48" s="1"/>
      <c r="BY48" s="1"/>
      <c r="BZ48" s="136" t="str">
        <f t="shared" si="233"/>
        <v>Completar</v>
      </c>
      <c r="CA48" s="134"/>
      <c r="CB48" s="134"/>
      <c r="CC48" s="134"/>
      <c r="CD48" s="136" t="str">
        <f t="shared" si="234"/>
        <v>Completar</v>
      </c>
      <c r="CE48" s="137" t="str">
        <f t="shared" si="235"/>
        <v>Completar</v>
      </c>
      <c r="CF48" s="137" t="str">
        <f t="shared" si="236"/>
        <v>Completar</v>
      </c>
      <c r="CG48" s="135"/>
      <c r="CH48" s="136" t="str">
        <f t="shared" si="237"/>
        <v>Completar</v>
      </c>
      <c r="CI48" s="237">
        <f t="shared" si="131"/>
        <v>0</v>
      </c>
      <c r="CJ48" s="238">
        <f t="shared" si="132"/>
        <v>0</v>
      </c>
      <c r="CK48" s="239" t="str">
        <f>IFERROR(IF(CJ48&gt;20*BW48,'Referencia Parámetros'!$D$20,IF(CJ48&gt;10*BW48,'Referencia Parámetros'!$D$21,IF(CJ48&gt;5*BW48,'Referencia Parámetros'!$D$22, IF(CJ48&gt;1,'Referencia Parámetros'!$D$23,"NO APLICA")))),"")</f>
        <v/>
      </c>
      <c r="CL48" s="240" t="str">
        <f t="shared" si="133"/>
        <v/>
      </c>
      <c r="CM48" s="241">
        <f t="shared" si="134"/>
        <v>0</v>
      </c>
      <c r="CN48" s="234">
        <f t="shared" si="135"/>
        <v>0</v>
      </c>
      <c r="CO48" s="234">
        <f t="shared" si="136"/>
        <v>0</v>
      </c>
      <c r="CP48" s="234">
        <f t="shared" si="137"/>
        <v>0</v>
      </c>
      <c r="CQ48" s="242">
        <f t="shared" si="138"/>
        <v>0</v>
      </c>
      <c r="CS48" s="234">
        <f t="shared" si="215"/>
        <v>36</v>
      </c>
      <c r="CT48" s="235" t="str">
        <f t="shared" si="139"/>
        <v/>
      </c>
      <c r="CU48" s="236" t="str">
        <f>IFERROR(+VLOOKUP(CT48,'Referencia Parámetros'!$A$2:$B$18,2),"")</f>
        <v/>
      </c>
      <c r="CV48" s="1"/>
      <c r="CW48" s="1"/>
      <c r="CX48" s="136" t="str">
        <f t="shared" si="238"/>
        <v>Completar</v>
      </c>
      <c r="CY48" s="134"/>
      <c r="CZ48" s="134"/>
      <c r="DA48" s="134"/>
      <c r="DB48" s="136" t="str">
        <f t="shared" si="239"/>
        <v>Completar</v>
      </c>
      <c r="DC48" s="137" t="str">
        <f t="shared" si="240"/>
        <v>Completar</v>
      </c>
      <c r="DD48" s="137" t="str">
        <f t="shared" si="241"/>
        <v>Completar</v>
      </c>
      <c r="DE48" s="135"/>
      <c r="DF48" s="136" t="str">
        <f t="shared" si="242"/>
        <v>Completar</v>
      </c>
      <c r="DG48" s="237">
        <f t="shared" si="140"/>
        <v>0</v>
      </c>
      <c r="DH48" s="238">
        <f t="shared" si="141"/>
        <v>0</v>
      </c>
      <c r="DI48" s="239" t="str">
        <f>IFERROR(IF(DH48&gt;20*CU48,'Referencia Parámetros'!$D$20,IF(DH48&gt;10*CU48,'Referencia Parámetros'!$D$21,IF(DH48&gt;5*CU48,'Referencia Parámetros'!$D$22, IF(DH48&gt;1,'Referencia Parámetros'!$D$23,"NO APLICA")))),"")</f>
        <v/>
      </c>
      <c r="DJ48" s="240" t="str">
        <f t="shared" si="142"/>
        <v/>
      </c>
      <c r="DK48" s="241">
        <f t="shared" si="143"/>
        <v>0</v>
      </c>
      <c r="DL48" s="234">
        <f t="shared" si="144"/>
        <v>0</v>
      </c>
      <c r="DM48" s="234">
        <f t="shared" si="145"/>
        <v>0</v>
      </c>
      <c r="DN48" s="234">
        <f t="shared" si="146"/>
        <v>0</v>
      </c>
      <c r="DO48" s="242">
        <f t="shared" si="147"/>
        <v>0</v>
      </c>
      <c r="DQ48" s="234">
        <f t="shared" si="216"/>
        <v>36</v>
      </c>
      <c r="DR48" s="235" t="str">
        <f t="shared" si="148"/>
        <v/>
      </c>
      <c r="DS48" s="236" t="str">
        <f>IFERROR(+VLOOKUP(DR48,'Referencia Parámetros'!$A$2:$B$18,2),"")</f>
        <v/>
      </c>
      <c r="DT48" s="1"/>
      <c r="DU48" s="1"/>
      <c r="DV48" s="136" t="str">
        <f t="shared" si="243"/>
        <v>Completar</v>
      </c>
      <c r="DW48" s="134"/>
      <c r="DX48" s="134"/>
      <c r="DY48" s="134"/>
      <c r="DZ48" s="136" t="str">
        <f t="shared" si="244"/>
        <v>Completar</v>
      </c>
      <c r="EA48" s="137" t="str">
        <f t="shared" si="245"/>
        <v>Completar</v>
      </c>
      <c r="EB48" s="137" t="str">
        <f t="shared" si="246"/>
        <v>Completar</v>
      </c>
      <c r="EC48" s="135"/>
      <c r="ED48" s="136" t="str">
        <f t="shared" si="247"/>
        <v>Completar</v>
      </c>
      <c r="EE48" s="237">
        <f t="shared" si="149"/>
        <v>0</v>
      </c>
      <c r="EF48" s="238">
        <f t="shared" si="150"/>
        <v>0</v>
      </c>
      <c r="EG48" s="239" t="str">
        <f>IFERROR(IF(EF48&gt;20*DS48,'Referencia Parámetros'!$D$20,IF(EF48&gt;10*DS48,'Referencia Parámetros'!$D$21,IF(EF48&gt;5*DS48,'Referencia Parámetros'!$D$22, IF(EF48&gt;1,'Referencia Parámetros'!$D$23,"NO APLICA")))),"")</f>
        <v/>
      </c>
      <c r="EH48" s="240" t="str">
        <f t="shared" si="151"/>
        <v/>
      </c>
      <c r="EI48" s="241">
        <f t="shared" si="152"/>
        <v>0</v>
      </c>
      <c r="EJ48" s="234">
        <f t="shared" si="153"/>
        <v>0</v>
      </c>
      <c r="EK48" s="234">
        <f t="shared" si="154"/>
        <v>0</v>
      </c>
      <c r="EL48" s="234">
        <f t="shared" si="155"/>
        <v>0</v>
      </c>
      <c r="EM48" s="242">
        <f t="shared" si="156"/>
        <v>0</v>
      </c>
      <c r="EO48" s="234">
        <f t="shared" si="217"/>
        <v>36</v>
      </c>
      <c r="EP48" s="235" t="str">
        <f t="shared" si="157"/>
        <v/>
      </c>
      <c r="EQ48" s="236" t="str">
        <f>IFERROR(+VLOOKUP(EP48,'Referencia Parámetros'!$A$2:$B$18,2),"")</f>
        <v/>
      </c>
      <c r="ER48" s="1"/>
      <c r="ES48" s="1"/>
      <c r="ET48" s="136" t="str">
        <f t="shared" si="248"/>
        <v>Completar</v>
      </c>
      <c r="EU48" s="134"/>
      <c r="EV48" s="134"/>
      <c r="EW48" s="134"/>
      <c r="EX48" s="136" t="str">
        <f t="shared" si="249"/>
        <v>Completar</v>
      </c>
      <c r="EY48" s="137" t="str">
        <f t="shared" si="250"/>
        <v>Completar</v>
      </c>
      <c r="EZ48" s="137" t="str">
        <f t="shared" si="251"/>
        <v>Completar</v>
      </c>
      <c r="FA48" s="135"/>
      <c r="FB48" s="136" t="str">
        <f t="shared" si="252"/>
        <v>Completar</v>
      </c>
      <c r="FC48" s="237">
        <f t="shared" si="158"/>
        <v>0</v>
      </c>
      <c r="FD48" s="238">
        <f t="shared" si="159"/>
        <v>0</v>
      </c>
      <c r="FE48" s="239" t="str">
        <f>IFERROR(IF(FD48&gt;20*EQ48,'Referencia Parámetros'!$D$20,IF(FD48&gt;10*EQ48,'Referencia Parámetros'!$D$21,IF(FD48&gt;5*EQ48,'Referencia Parámetros'!$D$22, IF(FD48&gt;1,'Referencia Parámetros'!$D$23,"NO APLICA")))),"")</f>
        <v/>
      </c>
      <c r="FF48" s="240" t="str">
        <f t="shared" si="160"/>
        <v/>
      </c>
      <c r="FG48" s="241">
        <f t="shared" si="161"/>
        <v>0</v>
      </c>
      <c r="FH48" s="234">
        <f t="shared" si="162"/>
        <v>0</v>
      </c>
      <c r="FI48" s="234">
        <f t="shared" si="163"/>
        <v>0</v>
      </c>
      <c r="FJ48" s="234">
        <f t="shared" si="164"/>
        <v>0</v>
      </c>
      <c r="FK48" s="242">
        <f t="shared" si="165"/>
        <v>0</v>
      </c>
      <c r="FM48" s="234">
        <f t="shared" si="218"/>
        <v>36</v>
      </c>
      <c r="FN48" s="235" t="str">
        <f t="shared" si="166"/>
        <v/>
      </c>
      <c r="FO48" s="236" t="str">
        <f>IFERROR(+VLOOKUP(FN48,'Referencia Parámetros'!$A$2:$B$18,2),"")</f>
        <v/>
      </c>
      <c r="FP48" s="1"/>
      <c r="FQ48" s="1"/>
      <c r="FR48" s="136" t="str">
        <f t="shared" si="253"/>
        <v>Completar</v>
      </c>
      <c r="FS48" s="134"/>
      <c r="FT48" s="134"/>
      <c r="FU48" s="134"/>
      <c r="FV48" s="136" t="str">
        <f t="shared" si="254"/>
        <v>Completar</v>
      </c>
      <c r="FW48" s="137" t="str">
        <f t="shared" si="255"/>
        <v>Completar</v>
      </c>
      <c r="FX48" s="137" t="str">
        <f t="shared" si="256"/>
        <v>Completar</v>
      </c>
      <c r="FY48" s="135"/>
      <c r="FZ48" s="136" t="str">
        <f t="shared" si="257"/>
        <v>Completar</v>
      </c>
      <c r="GA48" s="237">
        <f t="shared" si="167"/>
        <v>0</v>
      </c>
      <c r="GB48" s="238">
        <f t="shared" si="168"/>
        <v>0</v>
      </c>
      <c r="GC48" s="239" t="str">
        <f>IFERROR(IF(GB48&gt;20*FO48,'Referencia Parámetros'!$D$20,IF(GB48&gt;10*FO48,'Referencia Parámetros'!$D$21,IF(GB48&gt;5*FO48,'Referencia Parámetros'!$D$22, IF(GB48&gt;1,'Referencia Parámetros'!$D$23,"NO APLICA")))),"")</f>
        <v/>
      </c>
      <c r="GD48" s="240" t="str">
        <f t="shared" si="169"/>
        <v/>
      </c>
      <c r="GE48" s="241">
        <f t="shared" si="170"/>
        <v>0</v>
      </c>
      <c r="GF48" s="234">
        <f t="shared" si="171"/>
        <v>0</v>
      </c>
      <c r="GG48" s="234">
        <f t="shared" si="172"/>
        <v>0</v>
      </c>
      <c r="GH48" s="234">
        <f t="shared" si="173"/>
        <v>0</v>
      </c>
      <c r="GI48" s="242">
        <f t="shared" si="174"/>
        <v>0</v>
      </c>
      <c r="GK48" s="234">
        <f t="shared" si="219"/>
        <v>36</v>
      </c>
      <c r="GL48" s="235" t="str">
        <f t="shared" si="175"/>
        <v/>
      </c>
      <c r="GM48" s="236" t="str">
        <f>IFERROR(+VLOOKUP(GL48,'Referencia Parámetros'!$A$2:$B$18,2),"")</f>
        <v/>
      </c>
      <c r="GN48" s="1"/>
      <c r="GO48" s="1"/>
      <c r="GP48" s="136" t="str">
        <f t="shared" si="258"/>
        <v>Completar</v>
      </c>
      <c r="GQ48" s="134"/>
      <c r="GR48" s="134"/>
      <c r="GS48" s="134"/>
      <c r="GT48" s="136" t="str">
        <f t="shared" si="259"/>
        <v>Completar</v>
      </c>
      <c r="GU48" s="137" t="str">
        <f t="shared" si="260"/>
        <v>Completar</v>
      </c>
      <c r="GV48" s="137" t="str">
        <f t="shared" si="261"/>
        <v>Completar</v>
      </c>
      <c r="GW48" s="135"/>
      <c r="GX48" s="136" t="str">
        <f t="shared" si="262"/>
        <v>Completar</v>
      </c>
      <c r="GY48" s="237">
        <f t="shared" si="176"/>
        <v>0</v>
      </c>
      <c r="GZ48" s="238">
        <f t="shared" si="177"/>
        <v>0</v>
      </c>
      <c r="HA48" s="239" t="str">
        <f>IFERROR(IF(GZ48&gt;20*GM48,'Referencia Parámetros'!$D$20,IF(GZ48&gt;10*GM48,'Referencia Parámetros'!$D$21,IF(GZ48&gt;5*GM48,'Referencia Parámetros'!$D$22, IF(GZ48&gt;1,'Referencia Parámetros'!$D$23,"NO APLICA")))),"")</f>
        <v/>
      </c>
      <c r="HB48" s="240" t="str">
        <f t="shared" si="178"/>
        <v/>
      </c>
      <c r="HC48" s="241">
        <f t="shared" si="179"/>
        <v>0</v>
      </c>
      <c r="HD48" s="234">
        <f t="shared" si="180"/>
        <v>0</v>
      </c>
      <c r="HE48" s="234">
        <f t="shared" si="181"/>
        <v>0</v>
      </c>
      <c r="HF48" s="234">
        <f t="shared" si="182"/>
        <v>0</v>
      </c>
      <c r="HG48" s="242">
        <f t="shared" si="183"/>
        <v>0</v>
      </c>
      <c r="HI48" s="234">
        <f t="shared" si="220"/>
        <v>36</v>
      </c>
      <c r="HJ48" s="235" t="str">
        <f t="shared" si="184"/>
        <v/>
      </c>
      <c r="HK48" s="236" t="str">
        <f>IFERROR(+VLOOKUP(HJ48,'Referencia Parámetros'!$A$2:$B$18,2),"")</f>
        <v/>
      </c>
      <c r="HL48" s="1"/>
      <c r="HM48" s="1"/>
      <c r="HN48" s="136" t="str">
        <f t="shared" si="263"/>
        <v>Completar</v>
      </c>
      <c r="HO48" s="134"/>
      <c r="HP48" s="134"/>
      <c r="HQ48" s="134"/>
      <c r="HR48" s="136" t="str">
        <f t="shared" si="264"/>
        <v>Completar</v>
      </c>
      <c r="HS48" s="137" t="str">
        <f t="shared" si="265"/>
        <v>Completar</v>
      </c>
      <c r="HT48" s="137" t="str">
        <f t="shared" si="266"/>
        <v>Completar</v>
      </c>
      <c r="HU48" s="135"/>
      <c r="HV48" s="136" t="str">
        <f t="shared" si="267"/>
        <v>Completar</v>
      </c>
      <c r="HW48" s="237">
        <f t="shared" si="185"/>
        <v>0</v>
      </c>
      <c r="HX48" s="238">
        <f t="shared" si="186"/>
        <v>0</v>
      </c>
      <c r="HY48" s="239" t="str">
        <f>IFERROR(IF(HX48&gt;20*HK48,'Referencia Parámetros'!$D$20,IF(HX48&gt;10*HK48,'Referencia Parámetros'!$D$21,IF(HX48&gt;5*HK48,'Referencia Parámetros'!$D$22, IF(HX48&gt;1,'Referencia Parámetros'!$D$23,"NO APLICA")))),"")</f>
        <v/>
      </c>
      <c r="HZ48" s="240">
        <f t="shared" si="187"/>
        <v>0</v>
      </c>
      <c r="IA48" s="241">
        <f t="shared" si="188"/>
        <v>0</v>
      </c>
      <c r="IB48" s="234">
        <f t="shared" si="189"/>
        <v>0</v>
      </c>
      <c r="IC48" s="234">
        <f t="shared" si="190"/>
        <v>0</v>
      </c>
      <c r="ID48" s="234">
        <f t="shared" si="191"/>
        <v>0</v>
      </c>
      <c r="IE48" s="242">
        <f t="shared" si="192"/>
        <v>0</v>
      </c>
      <c r="IG48" s="234">
        <f t="shared" si="221"/>
        <v>36</v>
      </c>
      <c r="IH48" s="235" t="str">
        <f t="shared" si="193"/>
        <v/>
      </c>
      <c r="II48" s="236" t="str">
        <f>IFERROR(+VLOOKUP(IH48,'Referencia Parámetros'!$A$2:$B$18,2),"")</f>
        <v/>
      </c>
      <c r="IJ48" s="1"/>
      <c r="IK48" s="1"/>
      <c r="IL48" s="136" t="str">
        <f t="shared" si="268"/>
        <v>Completar</v>
      </c>
      <c r="IM48" s="134"/>
      <c r="IN48" s="134"/>
      <c r="IO48" s="134"/>
      <c r="IP48" s="136" t="str">
        <f t="shared" si="269"/>
        <v>Completar</v>
      </c>
      <c r="IQ48" s="137" t="str">
        <f t="shared" si="270"/>
        <v>Completar</v>
      </c>
      <c r="IR48" s="137" t="str">
        <f t="shared" si="271"/>
        <v>Completar</v>
      </c>
      <c r="IS48" s="135"/>
      <c r="IT48" s="136" t="str">
        <f t="shared" si="272"/>
        <v>Completar</v>
      </c>
      <c r="IU48" s="237">
        <f t="shared" si="194"/>
        <v>0</v>
      </c>
      <c r="IV48" s="238">
        <f t="shared" si="195"/>
        <v>0</v>
      </c>
      <c r="IW48" s="239" t="str">
        <f>IFERROR(IF(IV48&gt;20*II48,'Referencia Parámetros'!$D$20,IF(IV48&gt;10*II48,'Referencia Parámetros'!$D$21,IF(IV48&gt;5*II48,'Referencia Parámetros'!$D$22, IF(IV48&gt;1,'Referencia Parámetros'!$D$23,"NO APLICA")))),"")</f>
        <v/>
      </c>
      <c r="IX48" s="240" t="str">
        <f t="shared" si="196"/>
        <v/>
      </c>
      <c r="IY48" s="241">
        <f t="shared" si="197"/>
        <v>0</v>
      </c>
      <c r="IZ48" s="234">
        <f t="shared" si="198"/>
        <v>0</v>
      </c>
      <c r="JA48" s="234">
        <f t="shared" si="199"/>
        <v>0</v>
      </c>
      <c r="JB48" s="234">
        <f t="shared" si="200"/>
        <v>0</v>
      </c>
      <c r="JC48" s="242">
        <f t="shared" si="201"/>
        <v>0</v>
      </c>
      <c r="JD48" s="198"/>
      <c r="JE48" s="234">
        <f t="shared" si="222"/>
        <v>36</v>
      </c>
      <c r="JF48" s="235" t="str">
        <f t="shared" si="202"/>
        <v/>
      </c>
      <c r="JG48" s="236" t="str">
        <f>IFERROR(+VLOOKUP(JF48,'Referencia Parámetros'!$A$2:$B$18,2),"")</f>
        <v/>
      </c>
      <c r="JH48" s="1"/>
      <c r="JI48" s="1"/>
      <c r="JJ48" s="136" t="str">
        <f t="shared" si="273"/>
        <v>Completar</v>
      </c>
      <c r="JK48" s="134"/>
      <c r="JL48" s="134"/>
      <c r="JM48" s="134"/>
      <c r="JN48" s="136" t="str">
        <f t="shared" si="274"/>
        <v>Completar</v>
      </c>
      <c r="JO48" s="137" t="str">
        <f t="shared" si="275"/>
        <v>Completar</v>
      </c>
      <c r="JP48" s="137" t="str">
        <f t="shared" si="276"/>
        <v>Completar</v>
      </c>
      <c r="JQ48" s="135"/>
      <c r="JR48" s="136" t="str">
        <f t="shared" si="277"/>
        <v>Completar</v>
      </c>
      <c r="JS48" s="237">
        <f t="shared" si="203"/>
        <v>0</v>
      </c>
      <c r="JT48" s="238">
        <f t="shared" si="204"/>
        <v>0</v>
      </c>
      <c r="JU48" s="239" t="str">
        <f>IFERROR(IF(JT48&gt;20*JG48,'Referencia Parámetros'!$D$20,IF(JT48&gt;10*JG48,'Referencia Parámetros'!$D$21,IF(JT48&gt;5*JG48,'Referencia Parámetros'!$D$22, IF(JT48&gt;1,'Referencia Parámetros'!$D$23,"NO APLICA")))),"")</f>
        <v/>
      </c>
      <c r="JV48" s="240" t="str">
        <f t="shared" si="205"/>
        <v/>
      </c>
      <c r="JW48" s="241">
        <f t="shared" si="206"/>
        <v>0</v>
      </c>
      <c r="JX48" s="234">
        <f t="shared" si="207"/>
        <v>0</v>
      </c>
      <c r="JY48" s="234">
        <f t="shared" si="208"/>
        <v>0</v>
      </c>
      <c r="JZ48" s="234">
        <f t="shared" si="209"/>
        <v>0</v>
      </c>
      <c r="KA48" s="242">
        <f t="shared" si="210"/>
        <v>0</v>
      </c>
    </row>
    <row r="49" spans="1:287" x14ac:dyDescent="0.25">
      <c r="A49" s="234">
        <f t="shared" si="211"/>
        <v>37</v>
      </c>
      <c r="B49" s="235" t="str">
        <f t="shared" si="103"/>
        <v/>
      </c>
      <c r="C49" s="236" t="str">
        <f>IFERROR(+VLOOKUP(B49,'Referencia Parámetros'!$A$2:$B$18,2),"")</f>
        <v/>
      </c>
      <c r="D49" s="1"/>
      <c r="E49" s="1"/>
      <c r="F49" s="136" t="str">
        <f>IFERROR(+VLOOKUP(D49,'Año 3'!JH$13:JJ$112,3,FALSE),"Completar")</f>
        <v>Completar</v>
      </c>
      <c r="G49" s="134"/>
      <c r="H49" s="134"/>
      <c r="I49" s="134"/>
      <c r="J49" s="136" t="str">
        <f>+IFERROR(VLOOKUP(D49,'Año 3'!JH$13:JR$112,7,0),"Completar")</f>
        <v>Completar</v>
      </c>
      <c r="K49" s="137" t="str">
        <f>IFERROR(VLOOKUP(D49,'Año 3'!JH$13:JR$112,8,FALSE),"Completar")</f>
        <v>Completar</v>
      </c>
      <c r="L49" s="137" t="str">
        <f>IFERROR(VLOOKUP(D49,'Año 3'!JH$13:JR$112,9,FALSE),"Completar")</f>
        <v>Completar</v>
      </c>
      <c r="M49" s="135"/>
      <c r="N49" s="136" t="str">
        <f>IFERROR(VLOOKUP(D49,'Año 3'!JH$13:JR$112,11,FALSE),"Completar")</f>
        <v>Completar</v>
      </c>
      <c r="O49" s="237">
        <f t="shared" si="104"/>
        <v>0</v>
      </c>
      <c r="P49" s="238">
        <f t="shared" si="105"/>
        <v>0</v>
      </c>
      <c r="Q49" s="239" t="str">
        <f>IFERROR(IF(P49&gt;20*C49,'Referencia Parámetros'!$D$20,IF(P49&gt;10*C49,'Referencia Parámetros'!$D$21,IF(P49&gt;5*C49,'Referencia Parámetros'!$D$22, IF(P49&gt;1,'Referencia Parámetros'!$D$23,"NO APLICA")))),"")</f>
        <v/>
      </c>
      <c r="R49" s="240" t="str">
        <f t="shared" si="106"/>
        <v/>
      </c>
      <c r="S49" s="241">
        <f t="shared" si="107"/>
        <v>0</v>
      </c>
      <c r="T49" s="234">
        <f t="shared" si="108"/>
        <v>0</v>
      </c>
      <c r="U49" s="234">
        <f t="shared" si="109"/>
        <v>0</v>
      </c>
      <c r="V49" s="234">
        <f t="shared" si="110"/>
        <v>0</v>
      </c>
      <c r="W49" s="242">
        <f t="shared" si="111"/>
        <v>0</v>
      </c>
      <c r="Y49" s="234">
        <f t="shared" si="212"/>
        <v>37</v>
      </c>
      <c r="Z49" s="235" t="str">
        <f t="shared" si="112"/>
        <v/>
      </c>
      <c r="AA49" s="236" t="str">
        <f>IFERROR(+VLOOKUP(Z49,'Referencia Parámetros'!$A$2:$B$18,2),"")</f>
        <v/>
      </c>
      <c r="AB49" s="1"/>
      <c r="AC49" s="1"/>
      <c r="AD49" s="136" t="str">
        <f t="shared" si="223"/>
        <v>Completar</v>
      </c>
      <c r="AE49" s="134"/>
      <c r="AF49" s="134"/>
      <c r="AG49" s="134"/>
      <c r="AH49" s="136" t="str">
        <f t="shared" si="224"/>
        <v>Completar</v>
      </c>
      <c r="AI49" s="137" t="str">
        <f t="shared" si="225"/>
        <v>Completar</v>
      </c>
      <c r="AJ49" s="137" t="str">
        <f t="shared" si="226"/>
        <v>Completar</v>
      </c>
      <c r="AK49" s="135"/>
      <c r="AL49" s="136" t="str">
        <f t="shared" si="227"/>
        <v>Completar</v>
      </c>
      <c r="AM49" s="237">
        <f t="shared" si="113"/>
        <v>0</v>
      </c>
      <c r="AN49" s="238">
        <f t="shared" si="114"/>
        <v>0</v>
      </c>
      <c r="AO49" s="239" t="str">
        <f>IFERROR(IF(AN49&gt;20*AA49,'Referencia Parámetros'!$D$20,IF(AN49&gt;10*AA49,'Referencia Parámetros'!$D$21,IF(AN49&gt;5*AA49,'Referencia Parámetros'!$D$22, IF(AN49&gt;1,'Referencia Parámetros'!$D$23,"NO APLICA")))),"")</f>
        <v/>
      </c>
      <c r="AP49" s="240" t="str">
        <f t="shared" si="115"/>
        <v/>
      </c>
      <c r="AQ49" s="241">
        <f t="shared" si="116"/>
        <v>0</v>
      </c>
      <c r="AR49" s="234">
        <f t="shared" si="117"/>
        <v>0</v>
      </c>
      <c r="AS49" s="234">
        <f t="shared" si="118"/>
        <v>0</v>
      </c>
      <c r="AT49" s="234">
        <f t="shared" si="119"/>
        <v>0</v>
      </c>
      <c r="AU49" s="242">
        <f t="shared" si="120"/>
        <v>0</v>
      </c>
      <c r="AW49" s="234">
        <f t="shared" si="213"/>
        <v>37</v>
      </c>
      <c r="AX49" s="235" t="str">
        <f t="shared" si="121"/>
        <v/>
      </c>
      <c r="AY49" s="236" t="str">
        <f>IFERROR(+VLOOKUP(AX49,'Referencia Parámetros'!$A$2:$B$18,2),"")</f>
        <v/>
      </c>
      <c r="AZ49" s="1"/>
      <c r="BA49" s="1"/>
      <c r="BB49" s="136" t="str">
        <f t="shared" si="228"/>
        <v>Completar</v>
      </c>
      <c r="BC49" s="134"/>
      <c r="BD49" s="134"/>
      <c r="BE49" s="134"/>
      <c r="BF49" s="136" t="str">
        <f t="shared" si="229"/>
        <v>Completar</v>
      </c>
      <c r="BG49" s="137" t="str">
        <f t="shared" si="230"/>
        <v>Completar</v>
      </c>
      <c r="BH49" s="137" t="str">
        <f t="shared" si="231"/>
        <v>Completar</v>
      </c>
      <c r="BI49" s="135"/>
      <c r="BJ49" s="136" t="str">
        <f t="shared" si="232"/>
        <v>Completar</v>
      </c>
      <c r="BK49" s="237">
        <f t="shared" si="122"/>
        <v>0</v>
      </c>
      <c r="BL49" s="238">
        <f t="shared" si="123"/>
        <v>0</v>
      </c>
      <c r="BM49" s="239" t="str">
        <f>IFERROR(IF(BL49&gt;20*AY49,'Referencia Parámetros'!$D$20,IF(BL49&gt;10*AY49,'Referencia Parámetros'!$D$21,IF(BL49&gt;5*AY49,'Referencia Parámetros'!$D$22, IF(BL49&gt;1,'Referencia Parámetros'!$D$23,"NO APLICA")))),"")</f>
        <v/>
      </c>
      <c r="BN49" s="240" t="str">
        <f t="shared" si="124"/>
        <v/>
      </c>
      <c r="BO49" s="241">
        <f t="shared" si="125"/>
        <v>0</v>
      </c>
      <c r="BP49" s="234">
        <f t="shared" si="126"/>
        <v>0</v>
      </c>
      <c r="BQ49" s="234">
        <f t="shared" si="127"/>
        <v>0</v>
      </c>
      <c r="BR49" s="234">
        <f t="shared" si="128"/>
        <v>0</v>
      </c>
      <c r="BS49" s="242">
        <f t="shared" si="129"/>
        <v>0</v>
      </c>
      <c r="BU49" s="234">
        <f t="shared" si="214"/>
        <v>37</v>
      </c>
      <c r="BV49" s="235" t="str">
        <f t="shared" si="130"/>
        <v/>
      </c>
      <c r="BW49" s="236" t="str">
        <f>IFERROR(+VLOOKUP(BV49,'Referencia Parámetros'!$A$2:$B$18,2),"")</f>
        <v/>
      </c>
      <c r="BX49" s="1"/>
      <c r="BY49" s="1"/>
      <c r="BZ49" s="136" t="str">
        <f t="shared" si="233"/>
        <v>Completar</v>
      </c>
      <c r="CA49" s="134"/>
      <c r="CB49" s="134"/>
      <c r="CC49" s="134"/>
      <c r="CD49" s="136" t="str">
        <f t="shared" si="234"/>
        <v>Completar</v>
      </c>
      <c r="CE49" s="137" t="str">
        <f t="shared" si="235"/>
        <v>Completar</v>
      </c>
      <c r="CF49" s="137" t="str">
        <f t="shared" si="236"/>
        <v>Completar</v>
      </c>
      <c r="CG49" s="135"/>
      <c r="CH49" s="136" t="str">
        <f t="shared" si="237"/>
        <v>Completar</v>
      </c>
      <c r="CI49" s="237">
        <f t="shared" si="131"/>
        <v>0</v>
      </c>
      <c r="CJ49" s="238">
        <f t="shared" si="132"/>
        <v>0</v>
      </c>
      <c r="CK49" s="239" t="str">
        <f>IFERROR(IF(CJ49&gt;20*BW49,'Referencia Parámetros'!$D$20,IF(CJ49&gt;10*BW49,'Referencia Parámetros'!$D$21,IF(CJ49&gt;5*BW49,'Referencia Parámetros'!$D$22, IF(CJ49&gt;1,'Referencia Parámetros'!$D$23,"NO APLICA")))),"")</f>
        <v/>
      </c>
      <c r="CL49" s="240" t="str">
        <f t="shared" si="133"/>
        <v/>
      </c>
      <c r="CM49" s="241">
        <f t="shared" si="134"/>
        <v>0</v>
      </c>
      <c r="CN49" s="234">
        <f t="shared" si="135"/>
        <v>0</v>
      </c>
      <c r="CO49" s="234">
        <f t="shared" si="136"/>
        <v>0</v>
      </c>
      <c r="CP49" s="234">
        <f t="shared" si="137"/>
        <v>0</v>
      </c>
      <c r="CQ49" s="242">
        <f t="shared" si="138"/>
        <v>0</v>
      </c>
      <c r="CS49" s="234">
        <f t="shared" si="215"/>
        <v>37</v>
      </c>
      <c r="CT49" s="235" t="str">
        <f t="shared" si="139"/>
        <v/>
      </c>
      <c r="CU49" s="236" t="str">
        <f>IFERROR(+VLOOKUP(CT49,'Referencia Parámetros'!$A$2:$B$18,2),"")</f>
        <v/>
      </c>
      <c r="CV49" s="1"/>
      <c r="CW49" s="1"/>
      <c r="CX49" s="136" t="str">
        <f t="shared" si="238"/>
        <v>Completar</v>
      </c>
      <c r="CY49" s="134"/>
      <c r="CZ49" s="134"/>
      <c r="DA49" s="134"/>
      <c r="DB49" s="136" t="str">
        <f t="shared" si="239"/>
        <v>Completar</v>
      </c>
      <c r="DC49" s="137" t="str">
        <f t="shared" si="240"/>
        <v>Completar</v>
      </c>
      <c r="DD49" s="137" t="str">
        <f t="shared" si="241"/>
        <v>Completar</v>
      </c>
      <c r="DE49" s="135"/>
      <c r="DF49" s="136" t="str">
        <f t="shared" si="242"/>
        <v>Completar</v>
      </c>
      <c r="DG49" s="237">
        <f t="shared" si="140"/>
        <v>0</v>
      </c>
      <c r="DH49" s="238">
        <f t="shared" si="141"/>
        <v>0</v>
      </c>
      <c r="DI49" s="239" t="str">
        <f>IFERROR(IF(DH49&gt;20*CU49,'Referencia Parámetros'!$D$20,IF(DH49&gt;10*CU49,'Referencia Parámetros'!$D$21,IF(DH49&gt;5*CU49,'Referencia Parámetros'!$D$22, IF(DH49&gt;1,'Referencia Parámetros'!$D$23,"NO APLICA")))),"")</f>
        <v/>
      </c>
      <c r="DJ49" s="240" t="str">
        <f t="shared" si="142"/>
        <v/>
      </c>
      <c r="DK49" s="241">
        <f t="shared" si="143"/>
        <v>0</v>
      </c>
      <c r="DL49" s="234">
        <f t="shared" si="144"/>
        <v>0</v>
      </c>
      <c r="DM49" s="234">
        <f t="shared" si="145"/>
        <v>0</v>
      </c>
      <c r="DN49" s="234">
        <f t="shared" si="146"/>
        <v>0</v>
      </c>
      <c r="DO49" s="242">
        <f t="shared" si="147"/>
        <v>0</v>
      </c>
      <c r="DQ49" s="234">
        <f t="shared" si="216"/>
        <v>37</v>
      </c>
      <c r="DR49" s="235" t="str">
        <f t="shared" si="148"/>
        <v/>
      </c>
      <c r="DS49" s="236" t="str">
        <f>IFERROR(+VLOOKUP(DR49,'Referencia Parámetros'!$A$2:$B$18,2),"")</f>
        <v/>
      </c>
      <c r="DT49" s="1"/>
      <c r="DU49" s="1"/>
      <c r="DV49" s="136" t="str">
        <f t="shared" si="243"/>
        <v>Completar</v>
      </c>
      <c r="DW49" s="134"/>
      <c r="DX49" s="134"/>
      <c r="DY49" s="134"/>
      <c r="DZ49" s="136" t="str">
        <f t="shared" si="244"/>
        <v>Completar</v>
      </c>
      <c r="EA49" s="137" t="str">
        <f t="shared" si="245"/>
        <v>Completar</v>
      </c>
      <c r="EB49" s="137" t="str">
        <f t="shared" si="246"/>
        <v>Completar</v>
      </c>
      <c r="EC49" s="135"/>
      <c r="ED49" s="136" t="str">
        <f t="shared" si="247"/>
        <v>Completar</v>
      </c>
      <c r="EE49" s="237">
        <f t="shared" si="149"/>
        <v>0</v>
      </c>
      <c r="EF49" s="238">
        <f t="shared" si="150"/>
        <v>0</v>
      </c>
      <c r="EG49" s="239" t="str">
        <f>IFERROR(IF(EF49&gt;20*DS49,'Referencia Parámetros'!$D$20,IF(EF49&gt;10*DS49,'Referencia Parámetros'!$D$21,IF(EF49&gt;5*DS49,'Referencia Parámetros'!$D$22, IF(EF49&gt;1,'Referencia Parámetros'!$D$23,"NO APLICA")))),"")</f>
        <v/>
      </c>
      <c r="EH49" s="240" t="str">
        <f t="shared" si="151"/>
        <v/>
      </c>
      <c r="EI49" s="241">
        <f t="shared" si="152"/>
        <v>0</v>
      </c>
      <c r="EJ49" s="234">
        <f t="shared" si="153"/>
        <v>0</v>
      </c>
      <c r="EK49" s="234">
        <f t="shared" si="154"/>
        <v>0</v>
      </c>
      <c r="EL49" s="234">
        <f t="shared" si="155"/>
        <v>0</v>
      </c>
      <c r="EM49" s="242">
        <f t="shared" si="156"/>
        <v>0</v>
      </c>
      <c r="EO49" s="234">
        <f t="shared" si="217"/>
        <v>37</v>
      </c>
      <c r="EP49" s="235" t="str">
        <f t="shared" si="157"/>
        <v/>
      </c>
      <c r="EQ49" s="236" t="str">
        <f>IFERROR(+VLOOKUP(EP49,'Referencia Parámetros'!$A$2:$B$18,2),"")</f>
        <v/>
      </c>
      <c r="ER49" s="1"/>
      <c r="ES49" s="1"/>
      <c r="ET49" s="136" t="str">
        <f t="shared" si="248"/>
        <v>Completar</v>
      </c>
      <c r="EU49" s="134"/>
      <c r="EV49" s="134"/>
      <c r="EW49" s="134"/>
      <c r="EX49" s="136" t="str">
        <f t="shared" si="249"/>
        <v>Completar</v>
      </c>
      <c r="EY49" s="137" t="str">
        <f t="shared" si="250"/>
        <v>Completar</v>
      </c>
      <c r="EZ49" s="137" t="str">
        <f t="shared" si="251"/>
        <v>Completar</v>
      </c>
      <c r="FA49" s="135"/>
      <c r="FB49" s="136" t="str">
        <f t="shared" si="252"/>
        <v>Completar</v>
      </c>
      <c r="FC49" s="237">
        <f t="shared" si="158"/>
        <v>0</v>
      </c>
      <c r="FD49" s="238">
        <f t="shared" si="159"/>
        <v>0</v>
      </c>
      <c r="FE49" s="239" t="str">
        <f>IFERROR(IF(FD49&gt;20*EQ49,'Referencia Parámetros'!$D$20,IF(FD49&gt;10*EQ49,'Referencia Parámetros'!$D$21,IF(FD49&gt;5*EQ49,'Referencia Parámetros'!$D$22, IF(FD49&gt;1,'Referencia Parámetros'!$D$23,"NO APLICA")))),"")</f>
        <v/>
      </c>
      <c r="FF49" s="240" t="str">
        <f t="shared" si="160"/>
        <v/>
      </c>
      <c r="FG49" s="241">
        <f t="shared" si="161"/>
        <v>0</v>
      </c>
      <c r="FH49" s="234">
        <f t="shared" si="162"/>
        <v>0</v>
      </c>
      <c r="FI49" s="234">
        <f t="shared" si="163"/>
        <v>0</v>
      </c>
      <c r="FJ49" s="234">
        <f t="shared" si="164"/>
        <v>0</v>
      </c>
      <c r="FK49" s="242">
        <f t="shared" si="165"/>
        <v>0</v>
      </c>
      <c r="FM49" s="234">
        <f t="shared" si="218"/>
        <v>37</v>
      </c>
      <c r="FN49" s="235" t="str">
        <f t="shared" si="166"/>
        <v/>
      </c>
      <c r="FO49" s="236" t="str">
        <f>IFERROR(+VLOOKUP(FN49,'Referencia Parámetros'!$A$2:$B$18,2),"")</f>
        <v/>
      </c>
      <c r="FP49" s="1"/>
      <c r="FQ49" s="1"/>
      <c r="FR49" s="136" t="str">
        <f t="shared" si="253"/>
        <v>Completar</v>
      </c>
      <c r="FS49" s="134"/>
      <c r="FT49" s="134"/>
      <c r="FU49" s="134"/>
      <c r="FV49" s="136" t="str">
        <f t="shared" si="254"/>
        <v>Completar</v>
      </c>
      <c r="FW49" s="137" t="str">
        <f t="shared" si="255"/>
        <v>Completar</v>
      </c>
      <c r="FX49" s="137" t="str">
        <f t="shared" si="256"/>
        <v>Completar</v>
      </c>
      <c r="FY49" s="135"/>
      <c r="FZ49" s="136" t="str">
        <f t="shared" si="257"/>
        <v>Completar</v>
      </c>
      <c r="GA49" s="237">
        <f t="shared" si="167"/>
        <v>0</v>
      </c>
      <c r="GB49" s="238">
        <f t="shared" si="168"/>
        <v>0</v>
      </c>
      <c r="GC49" s="239" t="str">
        <f>IFERROR(IF(GB49&gt;20*FO49,'Referencia Parámetros'!$D$20,IF(GB49&gt;10*FO49,'Referencia Parámetros'!$D$21,IF(GB49&gt;5*FO49,'Referencia Parámetros'!$D$22, IF(GB49&gt;1,'Referencia Parámetros'!$D$23,"NO APLICA")))),"")</f>
        <v/>
      </c>
      <c r="GD49" s="240" t="str">
        <f t="shared" si="169"/>
        <v/>
      </c>
      <c r="GE49" s="241">
        <f t="shared" si="170"/>
        <v>0</v>
      </c>
      <c r="GF49" s="234">
        <f t="shared" si="171"/>
        <v>0</v>
      </c>
      <c r="GG49" s="234">
        <f t="shared" si="172"/>
        <v>0</v>
      </c>
      <c r="GH49" s="234">
        <f t="shared" si="173"/>
        <v>0</v>
      </c>
      <c r="GI49" s="242">
        <f t="shared" si="174"/>
        <v>0</v>
      </c>
      <c r="GK49" s="234">
        <f t="shared" si="219"/>
        <v>37</v>
      </c>
      <c r="GL49" s="235" t="str">
        <f t="shared" si="175"/>
        <v/>
      </c>
      <c r="GM49" s="236" t="str">
        <f>IFERROR(+VLOOKUP(GL49,'Referencia Parámetros'!$A$2:$B$18,2),"")</f>
        <v/>
      </c>
      <c r="GN49" s="1"/>
      <c r="GO49" s="1"/>
      <c r="GP49" s="136" t="str">
        <f t="shared" si="258"/>
        <v>Completar</v>
      </c>
      <c r="GQ49" s="134"/>
      <c r="GR49" s="134"/>
      <c r="GS49" s="134"/>
      <c r="GT49" s="136" t="str">
        <f t="shared" si="259"/>
        <v>Completar</v>
      </c>
      <c r="GU49" s="137" t="str">
        <f t="shared" si="260"/>
        <v>Completar</v>
      </c>
      <c r="GV49" s="137" t="str">
        <f t="shared" si="261"/>
        <v>Completar</v>
      </c>
      <c r="GW49" s="135"/>
      <c r="GX49" s="136" t="str">
        <f t="shared" si="262"/>
        <v>Completar</v>
      </c>
      <c r="GY49" s="237">
        <f t="shared" si="176"/>
        <v>0</v>
      </c>
      <c r="GZ49" s="238">
        <f t="shared" si="177"/>
        <v>0</v>
      </c>
      <c r="HA49" s="239" t="str">
        <f>IFERROR(IF(GZ49&gt;20*GM49,'Referencia Parámetros'!$D$20,IF(GZ49&gt;10*GM49,'Referencia Parámetros'!$D$21,IF(GZ49&gt;5*GM49,'Referencia Parámetros'!$D$22, IF(GZ49&gt;1,'Referencia Parámetros'!$D$23,"NO APLICA")))),"")</f>
        <v/>
      </c>
      <c r="HB49" s="240" t="str">
        <f t="shared" si="178"/>
        <v/>
      </c>
      <c r="HC49" s="241">
        <f t="shared" si="179"/>
        <v>0</v>
      </c>
      <c r="HD49" s="234">
        <f t="shared" si="180"/>
        <v>0</v>
      </c>
      <c r="HE49" s="234">
        <f t="shared" si="181"/>
        <v>0</v>
      </c>
      <c r="HF49" s="234">
        <f t="shared" si="182"/>
        <v>0</v>
      </c>
      <c r="HG49" s="242">
        <f t="shared" si="183"/>
        <v>0</v>
      </c>
      <c r="HI49" s="234">
        <f t="shared" si="220"/>
        <v>37</v>
      </c>
      <c r="HJ49" s="235" t="str">
        <f t="shared" si="184"/>
        <v/>
      </c>
      <c r="HK49" s="236" t="str">
        <f>IFERROR(+VLOOKUP(HJ49,'Referencia Parámetros'!$A$2:$B$18,2),"")</f>
        <v/>
      </c>
      <c r="HL49" s="1"/>
      <c r="HM49" s="1"/>
      <c r="HN49" s="136" t="str">
        <f t="shared" si="263"/>
        <v>Completar</v>
      </c>
      <c r="HO49" s="134"/>
      <c r="HP49" s="134"/>
      <c r="HQ49" s="134"/>
      <c r="HR49" s="136" t="str">
        <f t="shared" si="264"/>
        <v>Completar</v>
      </c>
      <c r="HS49" s="137" t="str">
        <f t="shared" si="265"/>
        <v>Completar</v>
      </c>
      <c r="HT49" s="137" t="str">
        <f t="shared" si="266"/>
        <v>Completar</v>
      </c>
      <c r="HU49" s="135"/>
      <c r="HV49" s="136" t="str">
        <f t="shared" si="267"/>
        <v>Completar</v>
      </c>
      <c r="HW49" s="237">
        <f t="shared" si="185"/>
        <v>0</v>
      </c>
      <c r="HX49" s="238">
        <f t="shared" si="186"/>
        <v>0</v>
      </c>
      <c r="HY49" s="239" t="str">
        <f>IFERROR(IF(HX49&gt;20*HK49,'Referencia Parámetros'!$D$20,IF(HX49&gt;10*HK49,'Referencia Parámetros'!$D$21,IF(HX49&gt;5*HK49,'Referencia Parámetros'!$D$22, IF(HX49&gt;1,'Referencia Parámetros'!$D$23,"NO APLICA")))),"")</f>
        <v/>
      </c>
      <c r="HZ49" s="240">
        <f t="shared" si="187"/>
        <v>0</v>
      </c>
      <c r="IA49" s="241">
        <f t="shared" si="188"/>
        <v>0</v>
      </c>
      <c r="IB49" s="234">
        <f t="shared" si="189"/>
        <v>0</v>
      </c>
      <c r="IC49" s="234">
        <f t="shared" si="190"/>
        <v>0</v>
      </c>
      <c r="ID49" s="234">
        <f t="shared" si="191"/>
        <v>0</v>
      </c>
      <c r="IE49" s="242">
        <f t="shared" si="192"/>
        <v>0</v>
      </c>
      <c r="IG49" s="234">
        <f t="shared" si="221"/>
        <v>37</v>
      </c>
      <c r="IH49" s="235" t="str">
        <f t="shared" si="193"/>
        <v/>
      </c>
      <c r="II49" s="236" t="str">
        <f>IFERROR(+VLOOKUP(IH49,'Referencia Parámetros'!$A$2:$B$18,2),"")</f>
        <v/>
      </c>
      <c r="IJ49" s="1"/>
      <c r="IK49" s="1"/>
      <c r="IL49" s="136" t="str">
        <f t="shared" si="268"/>
        <v>Completar</v>
      </c>
      <c r="IM49" s="134"/>
      <c r="IN49" s="134"/>
      <c r="IO49" s="134"/>
      <c r="IP49" s="136" t="str">
        <f t="shared" si="269"/>
        <v>Completar</v>
      </c>
      <c r="IQ49" s="137" t="str">
        <f t="shared" si="270"/>
        <v>Completar</v>
      </c>
      <c r="IR49" s="137" t="str">
        <f t="shared" si="271"/>
        <v>Completar</v>
      </c>
      <c r="IS49" s="135"/>
      <c r="IT49" s="136" t="str">
        <f t="shared" si="272"/>
        <v>Completar</v>
      </c>
      <c r="IU49" s="237">
        <f t="shared" si="194"/>
        <v>0</v>
      </c>
      <c r="IV49" s="238">
        <f t="shared" si="195"/>
        <v>0</v>
      </c>
      <c r="IW49" s="239" t="str">
        <f>IFERROR(IF(IV49&gt;20*II49,'Referencia Parámetros'!$D$20,IF(IV49&gt;10*II49,'Referencia Parámetros'!$D$21,IF(IV49&gt;5*II49,'Referencia Parámetros'!$D$22, IF(IV49&gt;1,'Referencia Parámetros'!$D$23,"NO APLICA")))),"")</f>
        <v/>
      </c>
      <c r="IX49" s="240" t="str">
        <f t="shared" si="196"/>
        <v/>
      </c>
      <c r="IY49" s="241">
        <f t="shared" si="197"/>
        <v>0</v>
      </c>
      <c r="IZ49" s="234">
        <f t="shared" si="198"/>
        <v>0</v>
      </c>
      <c r="JA49" s="234">
        <f t="shared" si="199"/>
        <v>0</v>
      </c>
      <c r="JB49" s="234">
        <f t="shared" si="200"/>
        <v>0</v>
      </c>
      <c r="JC49" s="242">
        <f t="shared" si="201"/>
        <v>0</v>
      </c>
      <c r="JD49" s="198"/>
      <c r="JE49" s="234">
        <f t="shared" si="222"/>
        <v>37</v>
      </c>
      <c r="JF49" s="235" t="str">
        <f t="shared" si="202"/>
        <v/>
      </c>
      <c r="JG49" s="236" t="str">
        <f>IFERROR(+VLOOKUP(JF49,'Referencia Parámetros'!$A$2:$B$18,2),"")</f>
        <v/>
      </c>
      <c r="JH49" s="1"/>
      <c r="JI49" s="1"/>
      <c r="JJ49" s="136" t="str">
        <f t="shared" si="273"/>
        <v>Completar</v>
      </c>
      <c r="JK49" s="134"/>
      <c r="JL49" s="134"/>
      <c r="JM49" s="134"/>
      <c r="JN49" s="136" t="str">
        <f t="shared" si="274"/>
        <v>Completar</v>
      </c>
      <c r="JO49" s="137" t="str">
        <f t="shared" si="275"/>
        <v>Completar</v>
      </c>
      <c r="JP49" s="137" t="str">
        <f t="shared" si="276"/>
        <v>Completar</v>
      </c>
      <c r="JQ49" s="135"/>
      <c r="JR49" s="136" t="str">
        <f t="shared" si="277"/>
        <v>Completar</v>
      </c>
      <c r="JS49" s="237">
        <f t="shared" si="203"/>
        <v>0</v>
      </c>
      <c r="JT49" s="238">
        <f t="shared" si="204"/>
        <v>0</v>
      </c>
      <c r="JU49" s="239" t="str">
        <f>IFERROR(IF(JT49&gt;20*JG49,'Referencia Parámetros'!$D$20,IF(JT49&gt;10*JG49,'Referencia Parámetros'!$D$21,IF(JT49&gt;5*JG49,'Referencia Parámetros'!$D$22, IF(JT49&gt;1,'Referencia Parámetros'!$D$23,"NO APLICA")))),"")</f>
        <v/>
      </c>
      <c r="JV49" s="240" t="str">
        <f t="shared" si="205"/>
        <v/>
      </c>
      <c r="JW49" s="241">
        <f t="shared" si="206"/>
        <v>0</v>
      </c>
      <c r="JX49" s="234">
        <f t="shared" si="207"/>
        <v>0</v>
      </c>
      <c r="JY49" s="234">
        <f t="shared" si="208"/>
        <v>0</v>
      </c>
      <c r="JZ49" s="234">
        <f t="shared" si="209"/>
        <v>0</v>
      </c>
      <c r="KA49" s="242">
        <f t="shared" si="210"/>
        <v>0</v>
      </c>
    </row>
    <row r="50" spans="1:287" x14ac:dyDescent="0.25">
      <c r="A50" s="234">
        <f t="shared" si="211"/>
        <v>38</v>
      </c>
      <c r="B50" s="235" t="str">
        <f t="shared" si="103"/>
        <v/>
      </c>
      <c r="C50" s="236" t="str">
        <f>IFERROR(+VLOOKUP(B50,'Referencia Parámetros'!$A$2:$B$18,2),"")</f>
        <v/>
      </c>
      <c r="D50" s="1"/>
      <c r="E50" s="1"/>
      <c r="F50" s="136" t="str">
        <f>IFERROR(+VLOOKUP(D50,'Año 3'!JH$13:JJ$112,3,FALSE),"Completar")</f>
        <v>Completar</v>
      </c>
      <c r="G50" s="134"/>
      <c r="H50" s="134"/>
      <c r="I50" s="134"/>
      <c r="J50" s="136" t="str">
        <f>+IFERROR(VLOOKUP(D50,'Año 3'!JH$13:JR$112,7,0),"Completar")</f>
        <v>Completar</v>
      </c>
      <c r="K50" s="137" t="str">
        <f>IFERROR(VLOOKUP(D50,'Año 3'!JH$13:JR$112,8,FALSE),"Completar")</f>
        <v>Completar</v>
      </c>
      <c r="L50" s="137" t="str">
        <f>IFERROR(VLOOKUP(D50,'Año 3'!JH$13:JR$112,9,FALSE),"Completar")</f>
        <v>Completar</v>
      </c>
      <c r="M50" s="135"/>
      <c r="N50" s="136" t="str">
        <f>IFERROR(VLOOKUP(D50,'Año 3'!JH$13:JR$112,11,FALSE),"Completar")</f>
        <v>Completar</v>
      </c>
      <c r="O50" s="237">
        <f t="shared" si="104"/>
        <v>0</v>
      </c>
      <c r="P50" s="238">
        <f t="shared" si="105"/>
        <v>0</v>
      </c>
      <c r="Q50" s="239" t="str">
        <f>IFERROR(IF(P50&gt;20*C50,'Referencia Parámetros'!$D$20,IF(P50&gt;10*C50,'Referencia Parámetros'!$D$21,IF(P50&gt;5*C50,'Referencia Parámetros'!$D$22, IF(P50&gt;1,'Referencia Parámetros'!$D$23,"NO APLICA")))),"")</f>
        <v/>
      </c>
      <c r="R50" s="240" t="str">
        <f t="shared" si="106"/>
        <v/>
      </c>
      <c r="S50" s="241">
        <f t="shared" si="107"/>
        <v>0</v>
      </c>
      <c r="T50" s="234">
        <f t="shared" si="108"/>
        <v>0</v>
      </c>
      <c r="U50" s="234">
        <f t="shared" si="109"/>
        <v>0</v>
      </c>
      <c r="V50" s="234">
        <f t="shared" si="110"/>
        <v>0</v>
      </c>
      <c r="W50" s="242">
        <f t="shared" si="111"/>
        <v>0</v>
      </c>
      <c r="Y50" s="234">
        <f t="shared" si="212"/>
        <v>38</v>
      </c>
      <c r="Z50" s="235" t="str">
        <f t="shared" si="112"/>
        <v/>
      </c>
      <c r="AA50" s="236" t="str">
        <f>IFERROR(+VLOOKUP(Z50,'Referencia Parámetros'!$A$2:$B$18,2),"")</f>
        <v/>
      </c>
      <c r="AB50" s="1"/>
      <c r="AC50" s="1"/>
      <c r="AD50" s="136" t="str">
        <f t="shared" si="223"/>
        <v>Completar</v>
      </c>
      <c r="AE50" s="134"/>
      <c r="AF50" s="134"/>
      <c r="AG50" s="134"/>
      <c r="AH50" s="136" t="str">
        <f t="shared" si="224"/>
        <v>Completar</v>
      </c>
      <c r="AI50" s="137" t="str">
        <f t="shared" si="225"/>
        <v>Completar</v>
      </c>
      <c r="AJ50" s="137" t="str">
        <f t="shared" si="226"/>
        <v>Completar</v>
      </c>
      <c r="AK50" s="135"/>
      <c r="AL50" s="136" t="str">
        <f t="shared" si="227"/>
        <v>Completar</v>
      </c>
      <c r="AM50" s="237">
        <f t="shared" si="113"/>
        <v>0</v>
      </c>
      <c r="AN50" s="238">
        <f t="shared" si="114"/>
        <v>0</v>
      </c>
      <c r="AO50" s="239" t="str">
        <f>IFERROR(IF(AN50&gt;20*AA50,'Referencia Parámetros'!$D$20,IF(AN50&gt;10*AA50,'Referencia Parámetros'!$D$21,IF(AN50&gt;5*AA50,'Referencia Parámetros'!$D$22, IF(AN50&gt;1,'Referencia Parámetros'!$D$23,"NO APLICA")))),"")</f>
        <v/>
      </c>
      <c r="AP50" s="240" t="str">
        <f t="shared" si="115"/>
        <v/>
      </c>
      <c r="AQ50" s="241">
        <f t="shared" si="116"/>
        <v>0</v>
      </c>
      <c r="AR50" s="234">
        <f t="shared" si="117"/>
        <v>0</v>
      </c>
      <c r="AS50" s="234">
        <f t="shared" si="118"/>
        <v>0</v>
      </c>
      <c r="AT50" s="234">
        <f t="shared" si="119"/>
        <v>0</v>
      </c>
      <c r="AU50" s="242">
        <f t="shared" si="120"/>
        <v>0</v>
      </c>
      <c r="AW50" s="234">
        <f t="shared" si="213"/>
        <v>38</v>
      </c>
      <c r="AX50" s="235" t="str">
        <f t="shared" si="121"/>
        <v/>
      </c>
      <c r="AY50" s="236" t="str">
        <f>IFERROR(+VLOOKUP(AX50,'Referencia Parámetros'!$A$2:$B$18,2),"")</f>
        <v/>
      </c>
      <c r="AZ50" s="1"/>
      <c r="BA50" s="1"/>
      <c r="BB50" s="136" t="str">
        <f t="shared" si="228"/>
        <v>Completar</v>
      </c>
      <c r="BC50" s="134"/>
      <c r="BD50" s="134"/>
      <c r="BE50" s="134"/>
      <c r="BF50" s="136" t="str">
        <f t="shared" si="229"/>
        <v>Completar</v>
      </c>
      <c r="BG50" s="137" t="str">
        <f t="shared" si="230"/>
        <v>Completar</v>
      </c>
      <c r="BH50" s="137" t="str">
        <f t="shared" si="231"/>
        <v>Completar</v>
      </c>
      <c r="BI50" s="135"/>
      <c r="BJ50" s="136" t="str">
        <f t="shared" si="232"/>
        <v>Completar</v>
      </c>
      <c r="BK50" s="237">
        <f t="shared" si="122"/>
        <v>0</v>
      </c>
      <c r="BL50" s="238">
        <f t="shared" si="123"/>
        <v>0</v>
      </c>
      <c r="BM50" s="239" t="str">
        <f>IFERROR(IF(BL50&gt;20*AY50,'Referencia Parámetros'!$D$20,IF(BL50&gt;10*AY50,'Referencia Parámetros'!$D$21,IF(BL50&gt;5*AY50,'Referencia Parámetros'!$D$22, IF(BL50&gt;1,'Referencia Parámetros'!$D$23,"NO APLICA")))),"")</f>
        <v/>
      </c>
      <c r="BN50" s="240" t="str">
        <f t="shared" si="124"/>
        <v/>
      </c>
      <c r="BO50" s="241">
        <f t="shared" si="125"/>
        <v>0</v>
      </c>
      <c r="BP50" s="234">
        <f t="shared" si="126"/>
        <v>0</v>
      </c>
      <c r="BQ50" s="234">
        <f t="shared" si="127"/>
        <v>0</v>
      </c>
      <c r="BR50" s="234">
        <f t="shared" si="128"/>
        <v>0</v>
      </c>
      <c r="BS50" s="242">
        <f t="shared" si="129"/>
        <v>0</v>
      </c>
      <c r="BU50" s="234">
        <f t="shared" si="214"/>
        <v>38</v>
      </c>
      <c r="BV50" s="235" t="str">
        <f t="shared" si="130"/>
        <v/>
      </c>
      <c r="BW50" s="236" t="str">
        <f>IFERROR(+VLOOKUP(BV50,'Referencia Parámetros'!$A$2:$B$18,2),"")</f>
        <v/>
      </c>
      <c r="BX50" s="1"/>
      <c r="BY50" s="1"/>
      <c r="BZ50" s="136" t="str">
        <f t="shared" si="233"/>
        <v>Completar</v>
      </c>
      <c r="CA50" s="134"/>
      <c r="CB50" s="134"/>
      <c r="CC50" s="134"/>
      <c r="CD50" s="136" t="str">
        <f t="shared" si="234"/>
        <v>Completar</v>
      </c>
      <c r="CE50" s="137" t="str">
        <f t="shared" si="235"/>
        <v>Completar</v>
      </c>
      <c r="CF50" s="137" t="str">
        <f t="shared" si="236"/>
        <v>Completar</v>
      </c>
      <c r="CG50" s="135"/>
      <c r="CH50" s="136" t="str">
        <f t="shared" si="237"/>
        <v>Completar</v>
      </c>
      <c r="CI50" s="237">
        <f t="shared" si="131"/>
        <v>0</v>
      </c>
      <c r="CJ50" s="238">
        <f t="shared" si="132"/>
        <v>0</v>
      </c>
      <c r="CK50" s="239" t="str">
        <f>IFERROR(IF(CJ50&gt;20*BW50,'Referencia Parámetros'!$D$20,IF(CJ50&gt;10*BW50,'Referencia Parámetros'!$D$21,IF(CJ50&gt;5*BW50,'Referencia Parámetros'!$D$22, IF(CJ50&gt;1,'Referencia Parámetros'!$D$23,"NO APLICA")))),"")</f>
        <v/>
      </c>
      <c r="CL50" s="240" t="str">
        <f t="shared" si="133"/>
        <v/>
      </c>
      <c r="CM50" s="241">
        <f t="shared" si="134"/>
        <v>0</v>
      </c>
      <c r="CN50" s="234">
        <f t="shared" si="135"/>
        <v>0</v>
      </c>
      <c r="CO50" s="234">
        <f t="shared" si="136"/>
        <v>0</v>
      </c>
      <c r="CP50" s="234">
        <f t="shared" si="137"/>
        <v>0</v>
      </c>
      <c r="CQ50" s="242">
        <f t="shared" si="138"/>
        <v>0</v>
      </c>
      <c r="CS50" s="234">
        <f t="shared" si="215"/>
        <v>38</v>
      </c>
      <c r="CT50" s="235" t="str">
        <f t="shared" si="139"/>
        <v/>
      </c>
      <c r="CU50" s="236" t="str">
        <f>IFERROR(+VLOOKUP(CT50,'Referencia Parámetros'!$A$2:$B$18,2),"")</f>
        <v/>
      </c>
      <c r="CV50" s="1"/>
      <c r="CW50" s="1"/>
      <c r="CX50" s="136" t="str">
        <f t="shared" si="238"/>
        <v>Completar</v>
      </c>
      <c r="CY50" s="134"/>
      <c r="CZ50" s="134"/>
      <c r="DA50" s="134"/>
      <c r="DB50" s="136" t="str">
        <f t="shared" si="239"/>
        <v>Completar</v>
      </c>
      <c r="DC50" s="137" t="str">
        <f t="shared" si="240"/>
        <v>Completar</v>
      </c>
      <c r="DD50" s="137" t="str">
        <f t="shared" si="241"/>
        <v>Completar</v>
      </c>
      <c r="DE50" s="135"/>
      <c r="DF50" s="136" t="str">
        <f t="shared" si="242"/>
        <v>Completar</v>
      </c>
      <c r="DG50" s="237">
        <f t="shared" si="140"/>
        <v>0</v>
      </c>
      <c r="DH50" s="238">
        <f t="shared" si="141"/>
        <v>0</v>
      </c>
      <c r="DI50" s="239" t="str">
        <f>IFERROR(IF(DH50&gt;20*CU50,'Referencia Parámetros'!$D$20,IF(DH50&gt;10*CU50,'Referencia Parámetros'!$D$21,IF(DH50&gt;5*CU50,'Referencia Parámetros'!$D$22, IF(DH50&gt;1,'Referencia Parámetros'!$D$23,"NO APLICA")))),"")</f>
        <v/>
      </c>
      <c r="DJ50" s="240" t="str">
        <f t="shared" si="142"/>
        <v/>
      </c>
      <c r="DK50" s="241">
        <f t="shared" si="143"/>
        <v>0</v>
      </c>
      <c r="DL50" s="234">
        <f t="shared" si="144"/>
        <v>0</v>
      </c>
      <c r="DM50" s="234">
        <f t="shared" si="145"/>
        <v>0</v>
      </c>
      <c r="DN50" s="234">
        <f t="shared" si="146"/>
        <v>0</v>
      </c>
      <c r="DO50" s="242">
        <f t="shared" si="147"/>
        <v>0</v>
      </c>
      <c r="DQ50" s="234">
        <f t="shared" si="216"/>
        <v>38</v>
      </c>
      <c r="DR50" s="235" t="str">
        <f t="shared" si="148"/>
        <v/>
      </c>
      <c r="DS50" s="236" t="str">
        <f>IFERROR(+VLOOKUP(DR50,'Referencia Parámetros'!$A$2:$B$18,2),"")</f>
        <v/>
      </c>
      <c r="DT50" s="1"/>
      <c r="DU50" s="1"/>
      <c r="DV50" s="136" t="str">
        <f t="shared" si="243"/>
        <v>Completar</v>
      </c>
      <c r="DW50" s="134"/>
      <c r="DX50" s="134"/>
      <c r="DY50" s="134"/>
      <c r="DZ50" s="136" t="str">
        <f t="shared" si="244"/>
        <v>Completar</v>
      </c>
      <c r="EA50" s="137" t="str">
        <f t="shared" si="245"/>
        <v>Completar</v>
      </c>
      <c r="EB50" s="137" t="str">
        <f t="shared" si="246"/>
        <v>Completar</v>
      </c>
      <c r="EC50" s="135"/>
      <c r="ED50" s="136" t="str">
        <f t="shared" si="247"/>
        <v>Completar</v>
      </c>
      <c r="EE50" s="237">
        <f t="shared" si="149"/>
        <v>0</v>
      </c>
      <c r="EF50" s="238">
        <f t="shared" si="150"/>
        <v>0</v>
      </c>
      <c r="EG50" s="239" t="str">
        <f>IFERROR(IF(EF50&gt;20*DS50,'Referencia Parámetros'!$D$20,IF(EF50&gt;10*DS50,'Referencia Parámetros'!$D$21,IF(EF50&gt;5*DS50,'Referencia Parámetros'!$D$22, IF(EF50&gt;1,'Referencia Parámetros'!$D$23,"NO APLICA")))),"")</f>
        <v/>
      </c>
      <c r="EH50" s="240" t="str">
        <f t="shared" si="151"/>
        <v/>
      </c>
      <c r="EI50" s="241">
        <f t="shared" si="152"/>
        <v>0</v>
      </c>
      <c r="EJ50" s="234">
        <f t="shared" si="153"/>
        <v>0</v>
      </c>
      <c r="EK50" s="234">
        <f t="shared" si="154"/>
        <v>0</v>
      </c>
      <c r="EL50" s="234">
        <f t="shared" si="155"/>
        <v>0</v>
      </c>
      <c r="EM50" s="242">
        <f t="shared" si="156"/>
        <v>0</v>
      </c>
      <c r="EO50" s="234">
        <f t="shared" si="217"/>
        <v>38</v>
      </c>
      <c r="EP50" s="235" t="str">
        <f t="shared" si="157"/>
        <v/>
      </c>
      <c r="EQ50" s="236" t="str">
        <f>IFERROR(+VLOOKUP(EP50,'Referencia Parámetros'!$A$2:$B$18,2),"")</f>
        <v/>
      </c>
      <c r="ER50" s="1"/>
      <c r="ES50" s="1"/>
      <c r="ET50" s="136" t="str">
        <f t="shared" si="248"/>
        <v>Completar</v>
      </c>
      <c r="EU50" s="134"/>
      <c r="EV50" s="134"/>
      <c r="EW50" s="134"/>
      <c r="EX50" s="136" t="str">
        <f t="shared" si="249"/>
        <v>Completar</v>
      </c>
      <c r="EY50" s="137" t="str">
        <f t="shared" si="250"/>
        <v>Completar</v>
      </c>
      <c r="EZ50" s="137" t="str">
        <f t="shared" si="251"/>
        <v>Completar</v>
      </c>
      <c r="FA50" s="135"/>
      <c r="FB50" s="136" t="str">
        <f t="shared" si="252"/>
        <v>Completar</v>
      </c>
      <c r="FC50" s="237">
        <f t="shared" si="158"/>
        <v>0</v>
      </c>
      <c r="FD50" s="238">
        <f t="shared" si="159"/>
        <v>0</v>
      </c>
      <c r="FE50" s="239" t="str">
        <f>IFERROR(IF(FD50&gt;20*EQ50,'Referencia Parámetros'!$D$20,IF(FD50&gt;10*EQ50,'Referencia Parámetros'!$D$21,IF(FD50&gt;5*EQ50,'Referencia Parámetros'!$D$22, IF(FD50&gt;1,'Referencia Parámetros'!$D$23,"NO APLICA")))),"")</f>
        <v/>
      </c>
      <c r="FF50" s="240" t="str">
        <f t="shared" si="160"/>
        <v/>
      </c>
      <c r="FG50" s="241">
        <f t="shared" si="161"/>
        <v>0</v>
      </c>
      <c r="FH50" s="234">
        <f t="shared" si="162"/>
        <v>0</v>
      </c>
      <c r="FI50" s="234">
        <f t="shared" si="163"/>
        <v>0</v>
      </c>
      <c r="FJ50" s="234">
        <f t="shared" si="164"/>
        <v>0</v>
      </c>
      <c r="FK50" s="242">
        <f t="shared" si="165"/>
        <v>0</v>
      </c>
      <c r="FM50" s="234">
        <f t="shared" si="218"/>
        <v>38</v>
      </c>
      <c r="FN50" s="235" t="str">
        <f t="shared" si="166"/>
        <v/>
      </c>
      <c r="FO50" s="236" t="str">
        <f>IFERROR(+VLOOKUP(FN50,'Referencia Parámetros'!$A$2:$B$18,2),"")</f>
        <v/>
      </c>
      <c r="FP50" s="1"/>
      <c r="FQ50" s="1"/>
      <c r="FR50" s="136" t="str">
        <f t="shared" si="253"/>
        <v>Completar</v>
      </c>
      <c r="FS50" s="134"/>
      <c r="FT50" s="134"/>
      <c r="FU50" s="134"/>
      <c r="FV50" s="136" t="str">
        <f t="shared" si="254"/>
        <v>Completar</v>
      </c>
      <c r="FW50" s="137" t="str">
        <f t="shared" si="255"/>
        <v>Completar</v>
      </c>
      <c r="FX50" s="137" t="str">
        <f t="shared" si="256"/>
        <v>Completar</v>
      </c>
      <c r="FY50" s="135"/>
      <c r="FZ50" s="136" t="str">
        <f t="shared" si="257"/>
        <v>Completar</v>
      </c>
      <c r="GA50" s="237">
        <f t="shared" si="167"/>
        <v>0</v>
      </c>
      <c r="GB50" s="238">
        <f t="shared" si="168"/>
        <v>0</v>
      </c>
      <c r="GC50" s="239" t="str">
        <f>IFERROR(IF(GB50&gt;20*FO50,'Referencia Parámetros'!$D$20,IF(GB50&gt;10*FO50,'Referencia Parámetros'!$D$21,IF(GB50&gt;5*FO50,'Referencia Parámetros'!$D$22, IF(GB50&gt;1,'Referencia Parámetros'!$D$23,"NO APLICA")))),"")</f>
        <v/>
      </c>
      <c r="GD50" s="240" t="str">
        <f t="shared" si="169"/>
        <v/>
      </c>
      <c r="GE50" s="241">
        <f t="shared" si="170"/>
        <v>0</v>
      </c>
      <c r="GF50" s="234">
        <f t="shared" si="171"/>
        <v>0</v>
      </c>
      <c r="GG50" s="234">
        <f t="shared" si="172"/>
        <v>0</v>
      </c>
      <c r="GH50" s="234">
        <f t="shared" si="173"/>
        <v>0</v>
      </c>
      <c r="GI50" s="242">
        <f t="shared" si="174"/>
        <v>0</v>
      </c>
      <c r="GK50" s="234">
        <f t="shared" si="219"/>
        <v>38</v>
      </c>
      <c r="GL50" s="235" t="str">
        <f t="shared" si="175"/>
        <v/>
      </c>
      <c r="GM50" s="236" t="str">
        <f>IFERROR(+VLOOKUP(GL50,'Referencia Parámetros'!$A$2:$B$18,2),"")</f>
        <v/>
      </c>
      <c r="GN50" s="1"/>
      <c r="GO50" s="1"/>
      <c r="GP50" s="136" t="str">
        <f t="shared" si="258"/>
        <v>Completar</v>
      </c>
      <c r="GQ50" s="134"/>
      <c r="GR50" s="134"/>
      <c r="GS50" s="134"/>
      <c r="GT50" s="136" t="str">
        <f t="shared" si="259"/>
        <v>Completar</v>
      </c>
      <c r="GU50" s="137" t="str">
        <f t="shared" si="260"/>
        <v>Completar</v>
      </c>
      <c r="GV50" s="137" t="str">
        <f t="shared" si="261"/>
        <v>Completar</v>
      </c>
      <c r="GW50" s="135"/>
      <c r="GX50" s="136" t="str">
        <f t="shared" si="262"/>
        <v>Completar</v>
      </c>
      <c r="GY50" s="237">
        <f t="shared" si="176"/>
        <v>0</v>
      </c>
      <c r="GZ50" s="238">
        <f t="shared" si="177"/>
        <v>0</v>
      </c>
      <c r="HA50" s="239" t="str">
        <f>IFERROR(IF(GZ50&gt;20*GM50,'Referencia Parámetros'!$D$20,IF(GZ50&gt;10*GM50,'Referencia Parámetros'!$D$21,IF(GZ50&gt;5*GM50,'Referencia Parámetros'!$D$22, IF(GZ50&gt;1,'Referencia Parámetros'!$D$23,"NO APLICA")))),"")</f>
        <v/>
      </c>
      <c r="HB50" s="240" t="str">
        <f t="shared" si="178"/>
        <v/>
      </c>
      <c r="HC50" s="241">
        <f t="shared" si="179"/>
        <v>0</v>
      </c>
      <c r="HD50" s="234">
        <f t="shared" si="180"/>
        <v>0</v>
      </c>
      <c r="HE50" s="234">
        <f t="shared" si="181"/>
        <v>0</v>
      </c>
      <c r="HF50" s="234">
        <f t="shared" si="182"/>
        <v>0</v>
      </c>
      <c r="HG50" s="242">
        <f t="shared" si="183"/>
        <v>0</v>
      </c>
      <c r="HI50" s="234">
        <f t="shared" si="220"/>
        <v>38</v>
      </c>
      <c r="HJ50" s="235" t="str">
        <f t="shared" si="184"/>
        <v/>
      </c>
      <c r="HK50" s="236" t="str">
        <f>IFERROR(+VLOOKUP(HJ50,'Referencia Parámetros'!$A$2:$B$18,2),"")</f>
        <v/>
      </c>
      <c r="HL50" s="1"/>
      <c r="HM50" s="1"/>
      <c r="HN50" s="136" t="str">
        <f t="shared" si="263"/>
        <v>Completar</v>
      </c>
      <c r="HO50" s="134"/>
      <c r="HP50" s="134"/>
      <c r="HQ50" s="134"/>
      <c r="HR50" s="136" t="str">
        <f t="shared" si="264"/>
        <v>Completar</v>
      </c>
      <c r="HS50" s="137" t="str">
        <f t="shared" si="265"/>
        <v>Completar</v>
      </c>
      <c r="HT50" s="137" t="str">
        <f t="shared" si="266"/>
        <v>Completar</v>
      </c>
      <c r="HU50" s="135"/>
      <c r="HV50" s="136" t="str">
        <f t="shared" si="267"/>
        <v>Completar</v>
      </c>
      <c r="HW50" s="237">
        <f t="shared" si="185"/>
        <v>0</v>
      </c>
      <c r="HX50" s="238">
        <f t="shared" si="186"/>
        <v>0</v>
      </c>
      <c r="HY50" s="239" t="str">
        <f>IFERROR(IF(HX50&gt;20*HK50,'Referencia Parámetros'!$D$20,IF(HX50&gt;10*HK50,'Referencia Parámetros'!$D$21,IF(HX50&gt;5*HK50,'Referencia Parámetros'!$D$22, IF(HX50&gt;1,'Referencia Parámetros'!$D$23,"NO APLICA")))),"")</f>
        <v/>
      </c>
      <c r="HZ50" s="240">
        <f t="shared" si="187"/>
        <v>0</v>
      </c>
      <c r="IA50" s="241">
        <f t="shared" si="188"/>
        <v>0</v>
      </c>
      <c r="IB50" s="234">
        <f t="shared" si="189"/>
        <v>0</v>
      </c>
      <c r="IC50" s="234">
        <f t="shared" si="190"/>
        <v>0</v>
      </c>
      <c r="ID50" s="234">
        <f t="shared" si="191"/>
        <v>0</v>
      </c>
      <c r="IE50" s="242">
        <f t="shared" si="192"/>
        <v>0</v>
      </c>
      <c r="IG50" s="234">
        <f t="shared" si="221"/>
        <v>38</v>
      </c>
      <c r="IH50" s="235" t="str">
        <f t="shared" si="193"/>
        <v/>
      </c>
      <c r="II50" s="236" t="str">
        <f>IFERROR(+VLOOKUP(IH50,'Referencia Parámetros'!$A$2:$B$18,2),"")</f>
        <v/>
      </c>
      <c r="IJ50" s="1"/>
      <c r="IK50" s="1"/>
      <c r="IL50" s="136" t="str">
        <f t="shared" si="268"/>
        <v>Completar</v>
      </c>
      <c r="IM50" s="134"/>
      <c r="IN50" s="134"/>
      <c r="IO50" s="134"/>
      <c r="IP50" s="136" t="str">
        <f t="shared" si="269"/>
        <v>Completar</v>
      </c>
      <c r="IQ50" s="137" t="str">
        <f t="shared" si="270"/>
        <v>Completar</v>
      </c>
      <c r="IR50" s="137" t="str">
        <f t="shared" si="271"/>
        <v>Completar</v>
      </c>
      <c r="IS50" s="135"/>
      <c r="IT50" s="136" t="str">
        <f t="shared" si="272"/>
        <v>Completar</v>
      </c>
      <c r="IU50" s="237">
        <f t="shared" si="194"/>
        <v>0</v>
      </c>
      <c r="IV50" s="238">
        <f t="shared" si="195"/>
        <v>0</v>
      </c>
      <c r="IW50" s="239" t="str">
        <f>IFERROR(IF(IV50&gt;20*II50,'Referencia Parámetros'!$D$20,IF(IV50&gt;10*II50,'Referencia Parámetros'!$D$21,IF(IV50&gt;5*II50,'Referencia Parámetros'!$D$22, IF(IV50&gt;1,'Referencia Parámetros'!$D$23,"NO APLICA")))),"")</f>
        <v/>
      </c>
      <c r="IX50" s="240" t="str">
        <f t="shared" si="196"/>
        <v/>
      </c>
      <c r="IY50" s="241">
        <f t="shared" si="197"/>
        <v>0</v>
      </c>
      <c r="IZ50" s="234">
        <f t="shared" si="198"/>
        <v>0</v>
      </c>
      <c r="JA50" s="234">
        <f t="shared" si="199"/>
        <v>0</v>
      </c>
      <c r="JB50" s="234">
        <f t="shared" si="200"/>
        <v>0</v>
      </c>
      <c r="JC50" s="242">
        <f t="shared" si="201"/>
        <v>0</v>
      </c>
      <c r="JD50" s="198"/>
      <c r="JE50" s="234">
        <f t="shared" si="222"/>
        <v>38</v>
      </c>
      <c r="JF50" s="235" t="str">
        <f t="shared" si="202"/>
        <v/>
      </c>
      <c r="JG50" s="236" t="str">
        <f>IFERROR(+VLOOKUP(JF50,'Referencia Parámetros'!$A$2:$B$18,2),"")</f>
        <v/>
      </c>
      <c r="JH50" s="1"/>
      <c r="JI50" s="1"/>
      <c r="JJ50" s="136" t="str">
        <f t="shared" si="273"/>
        <v>Completar</v>
      </c>
      <c r="JK50" s="134"/>
      <c r="JL50" s="134"/>
      <c r="JM50" s="134"/>
      <c r="JN50" s="136" t="str">
        <f t="shared" si="274"/>
        <v>Completar</v>
      </c>
      <c r="JO50" s="137" t="str">
        <f t="shared" si="275"/>
        <v>Completar</v>
      </c>
      <c r="JP50" s="137" t="str">
        <f t="shared" si="276"/>
        <v>Completar</v>
      </c>
      <c r="JQ50" s="135"/>
      <c r="JR50" s="136" t="str">
        <f t="shared" si="277"/>
        <v>Completar</v>
      </c>
      <c r="JS50" s="237">
        <f t="shared" si="203"/>
        <v>0</v>
      </c>
      <c r="JT50" s="238">
        <f t="shared" si="204"/>
        <v>0</v>
      </c>
      <c r="JU50" s="239" t="str">
        <f>IFERROR(IF(JT50&gt;20*JG50,'Referencia Parámetros'!$D$20,IF(JT50&gt;10*JG50,'Referencia Parámetros'!$D$21,IF(JT50&gt;5*JG50,'Referencia Parámetros'!$D$22, IF(JT50&gt;1,'Referencia Parámetros'!$D$23,"NO APLICA")))),"")</f>
        <v/>
      </c>
      <c r="JV50" s="240" t="str">
        <f t="shared" si="205"/>
        <v/>
      </c>
      <c r="JW50" s="241">
        <f t="shared" si="206"/>
        <v>0</v>
      </c>
      <c r="JX50" s="234">
        <f t="shared" si="207"/>
        <v>0</v>
      </c>
      <c r="JY50" s="234">
        <f t="shared" si="208"/>
        <v>0</v>
      </c>
      <c r="JZ50" s="234">
        <f t="shared" si="209"/>
        <v>0</v>
      </c>
      <c r="KA50" s="242">
        <f t="shared" si="210"/>
        <v>0</v>
      </c>
    </row>
    <row r="51" spans="1:287" x14ac:dyDescent="0.25">
      <c r="A51" s="234">
        <f t="shared" si="211"/>
        <v>39</v>
      </c>
      <c r="B51" s="235" t="str">
        <f t="shared" si="103"/>
        <v/>
      </c>
      <c r="C51" s="236" t="str">
        <f>IFERROR(+VLOOKUP(B51,'Referencia Parámetros'!$A$2:$B$18,2),"")</f>
        <v/>
      </c>
      <c r="D51" s="1"/>
      <c r="E51" s="1"/>
      <c r="F51" s="136" t="str">
        <f>IFERROR(+VLOOKUP(D51,'Año 3'!JH$13:JJ$112,3,FALSE),"Completar")</f>
        <v>Completar</v>
      </c>
      <c r="G51" s="134"/>
      <c r="H51" s="134"/>
      <c r="I51" s="134"/>
      <c r="J51" s="136" t="str">
        <f>+IFERROR(VLOOKUP(D51,'Año 3'!JH$13:JR$112,7,0),"Completar")</f>
        <v>Completar</v>
      </c>
      <c r="K51" s="137" t="str">
        <f>IFERROR(VLOOKUP(D51,'Año 3'!JH$13:JR$112,8,FALSE),"Completar")</f>
        <v>Completar</v>
      </c>
      <c r="L51" s="137" t="str">
        <f>IFERROR(VLOOKUP(D51,'Año 3'!JH$13:JR$112,9,FALSE),"Completar")</f>
        <v>Completar</v>
      </c>
      <c r="M51" s="135"/>
      <c r="N51" s="136" t="str">
        <f>IFERROR(VLOOKUP(D51,'Año 3'!JH$13:JR$112,11,FALSE),"Completar")</f>
        <v>Completar</v>
      </c>
      <c r="O51" s="237">
        <f t="shared" si="104"/>
        <v>0</v>
      </c>
      <c r="P51" s="238">
        <f t="shared" si="105"/>
        <v>0</v>
      </c>
      <c r="Q51" s="239" t="str">
        <f>IFERROR(IF(P51&gt;20*C51,'Referencia Parámetros'!$D$20,IF(P51&gt;10*C51,'Referencia Parámetros'!$D$21,IF(P51&gt;5*C51,'Referencia Parámetros'!$D$22, IF(P51&gt;1,'Referencia Parámetros'!$D$23,"NO APLICA")))),"")</f>
        <v/>
      </c>
      <c r="R51" s="240" t="str">
        <f t="shared" si="106"/>
        <v/>
      </c>
      <c r="S51" s="241">
        <f t="shared" si="107"/>
        <v>0</v>
      </c>
      <c r="T51" s="234">
        <f t="shared" si="108"/>
        <v>0</v>
      </c>
      <c r="U51" s="234">
        <f t="shared" si="109"/>
        <v>0</v>
      </c>
      <c r="V51" s="234">
        <f t="shared" si="110"/>
        <v>0</v>
      </c>
      <c r="W51" s="242">
        <f t="shared" si="111"/>
        <v>0</v>
      </c>
      <c r="Y51" s="234">
        <f t="shared" si="212"/>
        <v>39</v>
      </c>
      <c r="Z51" s="235" t="str">
        <f t="shared" si="112"/>
        <v/>
      </c>
      <c r="AA51" s="236" t="str">
        <f>IFERROR(+VLOOKUP(Z51,'Referencia Parámetros'!$A$2:$B$18,2),"")</f>
        <v/>
      </c>
      <c r="AB51" s="1"/>
      <c r="AC51" s="1"/>
      <c r="AD51" s="136" t="str">
        <f t="shared" si="223"/>
        <v>Completar</v>
      </c>
      <c r="AE51" s="134"/>
      <c r="AF51" s="134"/>
      <c r="AG51" s="134"/>
      <c r="AH51" s="136" t="str">
        <f t="shared" si="224"/>
        <v>Completar</v>
      </c>
      <c r="AI51" s="137" t="str">
        <f t="shared" si="225"/>
        <v>Completar</v>
      </c>
      <c r="AJ51" s="137" t="str">
        <f t="shared" si="226"/>
        <v>Completar</v>
      </c>
      <c r="AK51" s="135"/>
      <c r="AL51" s="136" t="str">
        <f t="shared" si="227"/>
        <v>Completar</v>
      </c>
      <c r="AM51" s="237">
        <f t="shared" si="113"/>
        <v>0</v>
      </c>
      <c r="AN51" s="238">
        <f t="shared" si="114"/>
        <v>0</v>
      </c>
      <c r="AO51" s="239" t="str">
        <f>IFERROR(IF(AN51&gt;20*AA51,'Referencia Parámetros'!$D$20,IF(AN51&gt;10*AA51,'Referencia Parámetros'!$D$21,IF(AN51&gt;5*AA51,'Referencia Parámetros'!$D$22, IF(AN51&gt;1,'Referencia Parámetros'!$D$23,"NO APLICA")))),"")</f>
        <v/>
      </c>
      <c r="AP51" s="240" t="str">
        <f t="shared" si="115"/>
        <v/>
      </c>
      <c r="AQ51" s="241">
        <f t="shared" si="116"/>
        <v>0</v>
      </c>
      <c r="AR51" s="234">
        <f t="shared" si="117"/>
        <v>0</v>
      </c>
      <c r="AS51" s="234">
        <f t="shared" si="118"/>
        <v>0</v>
      </c>
      <c r="AT51" s="234">
        <f t="shared" si="119"/>
        <v>0</v>
      </c>
      <c r="AU51" s="242">
        <f t="shared" si="120"/>
        <v>0</v>
      </c>
      <c r="AW51" s="234">
        <f t="shared" si="213"/>
        <v>39</v>
      </c>
      <c r="AX51" s="235" t="str">
        <f t="shared" si="121"/>
        <v/>
      </c>
      <c r="AY51" s="236" t="str">
        <f>IFERROR(+VLOOKUP(AX51,'Referencia Parámetros'!$A$2:$B$18,2),"")</f>
        <v/>
      </c>
      <c r="AZ51" s="1"/>
      <c r="BA51" s="1"/>
      <c r="BB51" s="136" t="str">
        <f t="shared" si="228"/>
        <v>Completar</v>
      </c>
      <c r="BC51" s="134"/>
      <c r="BD51" s="134"/>
      <c r="BE51" s="134"/>
      <c r="BF51" s="136" t="str">
        <f t="shared" si="229"/>
        <v>Completar</v>
      </c>
      <c r="BG51" s="137" t="str">
        <f t="shared" si="230"/>
        <v>Completar</v>
      </c>
      <c r="BH51" s="137" t="str">
        <f t="shared" si="231"/>
        <v>Completar</v>
      </c>
      <c r="BI51" s="135"/>
      <c r="BJ51" s="136" t="str">
        <f t="shared" si="232"/>
        <v>Completar</v>
      </c>
      <c r="BK51" s="237">
        <f t="shared" si="122"/>
        <v>0</v>
      </c>
      <c r="BL51" s="238">
        <f t="shared" si="123"/>
        <v>0</v>
      </c>
      <c r="BM51" s="239" t="str">
        <f>IFERROR(IF(BL51&gt;20*AY51,'Referencia Parámetros'!$D$20,IF(BL51&gt;10*AY51,'Referencia Parámetros'!$D$21,IF(BL51&gt;5*AY51,'Referencia Parámetros'!$D$22, IF(BL51&gt;1,'Referencia Parámetros'!$D$23,"NO APLICA")))),"")</f>
        <v/>
      </c>
      <c r="BN51" s="240" t="str">
        <f t="shared" si="124"/>
        <v/>
      </c>
      <c r="BO51" s="241">
        <f t="shared" si="125"/>
        <v>0</v>
      </c>
      <c r="BP51" s="234">
        <f t="shared" si="126"/>
        <v>0</v>
      </c>
      <c r="BQ51" s="234">
        <f t="shared" si="127"/>
        <v>0</v>
      </c>
      <c r="BR51" s="234">
        <f t="shared" si="128"/>
        <v>0</v>
      </c>
      <c r="BS51" s="242">
        <f t="shared" si="129"/>
        <v>0</v>
      </c>
      <c r="BU51" s="234">
        <f t="shared" si="214"/>
        <v>39</v>
      </c>
      <c r="BV51" s="235" t="str">
        <f t="shared" si="130"/>
        <v/>
      </c>
      <c r="BW51" s="236" t="str">
        <f>IFERROR(+VLOOKUP(BV51,'Referencia Parámetros'!$A$2:$B$18,2),"")</f>
        <v/>
      </c>
      <c r="BX51" s="1"/>
      <c r="BY51" s="1"/>
      <c r="BZ51" s="136" t="str">
        <f t="shared" si="233"/>
        <v>Completar</v>
      </c>
      <c r="CA51" s="134"/>
      <c r="CB51" s="134"/>
      <c r="CC51" s="134"/>
      <c r="CD51" s="136" t="str">
        <f t="shared" si="234"/>
        <v>Completar</v>
      </c>
      <c r="CE51" s="137" t="str">
        <f t="shared" si="235"/>
        <v>Completar</v>
      </c>
      <c r="CF51" s="137" t="str">
        <f t="shared" si="236"/>
        <v>Completar</v>
      </c>
      <c r="CG51" s="135"/>
      <c r="CH51" s="136" t="str">
        <f t="shared" si="237"/>
        <v>Completar</v>
      </c>
      <c r="CI51" s="237">
        <f t="shared" si="131"/>
        <v>0</v>
      </c>
      <c r="CJ51" s="238">
        <f t="shared" si="132"/>
        <v>0</v>
      </c>
      <c r="CK51" s="239" t="str">
        <f>IFERROR(IF(CJ51&gt;20*BW51,'Referencia Parámetros'!$D$20,IF(CJ51&gt;10*BW51,'Referencia Parámetros'!$D$21,IF(CJ51&gt;5*BW51,'Referencia Parámetros'!$D$22, IF(CJ51&gt;1,'Referencia Parámetros'!$D$23,"NO APLICA")))),"")</f>
        <v/>
      </c>
      <c r="CL51" s="240" t="str">
        <f t="shared" si="133"/>
        <v/>
      </c>
      <c r="CM51" s="241">
        <f t="shared" si="134"/>
        <v>0</v>
      </c>
      <c r="CN51" s="234">
        <f t="shared" si="135"/>
        <v>0</v>
      </c>
      <c r="CO51" s="234">
        <f t="shared" si="136"/>
        <v>0</v>
      </c>
      <c r="CP51" s="234">
        <f t="shared" si="137"/>
        <v>0</v>
      </c>
      <c r="CQ51" s="242">
        <f t="shared" si="138"/>
        <v>0</v>
      </c>
      <c r="CS51" s="234">
        <f t="shared" si="215"/>
        <v>39</v>
      </c>
      <c r="CT51" s="235" t="str">
        <f t="shared" si="139"/>
        <v/>
      </c>
      <c r="CU51" s="236" t="str">
        <f>IFERROR(+VLOOKUP(CT51,'Referencia Parámetros'!$A$2:$B$18,2),"")</f>
        <v/>
      </c>
      <c r="CV51" s="1"/>
      <c r="CW51" s="1"/>
      <c r="CX51" s="136" t="str">
        <f t="shared" si="238"/>
        <v>Completar</v>
      </c>
      <c r="CY51" s="134"/>
      <c r="CZ51" s="134"/>
      <c r="DA51" s="134"/>
      <c r="DB51" s="136" t="str">
        <f t="shared" si="239"/>
        <v>Completar</v>
      </c>
      <c r="DC51" s="137" t="str">
        <f t="shared" si="240"/>
        <v>Completar</v>
      </c>
      <c r="DD51" s="137" t="str">
        <f t="shared" si="241"/>
        <v>Completar</v>
      </c>
      <c r="DE51" s="135"/>
      <c r="DF51" s="136" t="str">
        <f t="shared" si="242"/>
        <v>Completar</v>
      </c>
      <c r="DG51" s="237">
        <f t="shared" si="140"/>
        <v>0</v>
      </c>
      <c r="DH51" s="238">
        <f t="shared" si="141"/>
        <v>0</v>
      </c>
      <c r="DI51" s="239" t="str">
        <f>IFERROR(IF(DH51&gt;20*CU51,'Referencia Parámetros'!$D$20,IF(DH51&gt;10*CU51,'Referencia Parámetros'!$D$21,IF(DH51&gt;5*CU51,'Referencia Parámetros'!$D$22, IF(DH51&gt;1,'Referencia Parámetros'!$D$23,"NO APLICA")))),"")</f>
        <v/>
      </c>
      <c r="DJ51" s="240" t="str">
        <f t="shared" si="142"/>
        <v/>
      </c>
      <c r="DK51" s="241">
        <f t="shared" si="143"/>
        <v>0</v>
      </c>
      <c r="DL51" s="234">
        <f t="shared" si="144"/>
        <v>0</v>
      </c>
      <c r="DM51" s="234">
        <f t="shared" si="145"/>
        <v>0</v>
      </c>
      <c r="DN51" s="234">
        <f t="shared" si="146"/>
        <v>0</v>
      </c>
      <c r="DO51" s="242">
        <f t="shared" si="147"/>
        <v>0</v>
      </c>
      <c r="DQ51" s="234">
        <f t="shared" si="216"/>
        <v>39</v>
      </c>
      <c r="DR51" s="235" t="str">
        <f t="shared" si="148"/>
        <v/>
      </c>
      <c r="DS51" s="236" t="str">
        <f>IFERROR(+VLOOKUP(DR51,'Referencia Parámetros'!$A$2:$B$18,2),"")</f>
        <v/>
      </c>
      <c r="DT51" s="1"/>
      <c r="DU51" s="1"/>
      <c r="DV51" s="136" t="str">
        <f t="shared" si="243"/>
        <v>Completar</v>
      </c>
      <c r="DW51" s="134"/>
      <c r="DX51" s="134"/>
      <c r="DY51" s="134"/>
      <c r="DZ51" s="136" t="str">
        <f t="shared" si="244"/>
        <v>Completar</v>
      </c>
      <c r="EA51" s="137" t="str">
        <f t="shared" si="245"/>
        <v>Completar</v>
      </c>
      <c r="EB51" s="137" t="str">
        <f t="shared" si="246"/>
        <v>Completar</v>
      </c>
      <c r="EC51" s="135"/>
      <c r="ED51" s="136" t="str">
        <f t="shared" si="247"/>
        <v>Completar</v>
      </c>
      <c r="EE51" s="237">
        <f t="shared" si="149"/>
        <v>0</v>
      </c>
      <c r="EF51" s="238">
        <f t="shared" si="150"/>
        <v>0</v>
      </c>
      <c r="EG51" s="239" t="str">
        <f>IFERROR(IF(EF51&gt;20*DS51,'Referencia Parámetros'!$D$20,IF(EF51&gt;10*DS51,'Referencia Parámetros'!$D$21,IF(EF51&gt;5*DS51,'Referencia Parámetros'!$D$22, IF(EF51&gt;1,'Referencia Parámetros'!$D$23,"NO APLICA")))),"")</f>
        <v/>
      </c>
      <c r="EH51" s="240" t="str">
        <f t="shared" si="151"/>
        <v/>
      </c>
      <c r="EI51" s="241">
        <f t="shared" si="152"/>
        <v>0</v>
      </c>
      <c r="EJ51" s="234">
        <f t="shared" si="153"/>
        <v>0</v>
      </c>
      <c r="EK51" s="234">
        <f t="shared" si="154"/>
        <v>0</v>
      </c>
      <c r="EL51" s="234">
        <f t="shared" si="155"/>
        <v>0</v>
      </c>
      <c r="EM51" s="242">
        <f t="shared" si="156"/>
        <v>0</v>
      </c>
      <c r="EO51" s="234">
        <f t="shared" si="217"/>
        <v>39</v>
      </c>
      <c r="EP51" s="235" t="str">
        <f t="shared" si="157"/>
        <v/>
      </c>
      <c r="EQ51" s="236" t="str">
        <f>IFERROR(+VLOOKUP(EP51,'Referencia Parámetros'!$A$2:$B$18,2),"")</f>
        <v/>
      </c>
      <c r="ER51" s="1"/>
      <c r="ES51" s="1"/>
      <c r="ET51" s="136" t="str">
        <f t="shared" si="248"/>
        <v>Completar</v>
      </c>
      <c r="EU51" s="134"/>
      <c r="EV51" s="134"/>
      <c r="EW51" s="134"/>
      <c r="EX51" s="136" t="str">
        <f t="shared" si="249"/>
        <v>Completar</v>
      </c>
      <c r="EY51" s="137" t="str">
        <f t="shared" si="250"/>
        <v>Completar</v>
      </c>
      <c r="EZ51" s="137" t="str">
        <f t="shared" si="251"/>
        <v>Completar</v>
      </c>
      <c r="FA51" s="135"/>
      <c r="FB51" s="136" t="str">
        <f t="shared" si="252"/>
        <v>Completar</v>
      </c>
      <c r="FC51" s="237">
        <f t="shared" si="158"/>
        <v>0</v>
      </c>
      <c r="FD51" s="238">
        <f t="shared" si="159"/>
        <v>0</v>
      </c>
      <c r="FE51" s="239" t="str">
        <f>IFERROR(IF(FD51&gt;20*EQ51,'Referencia Parámetros'!$D$20,IF(FD51&gt;10*EQ51,'Referencia Parámetros'!$D$21,IF(FD51&gt;5*EQ51,'Referencia Parámetros'!$D$22, IF(FD51&gt;1,'Referencia Parámetros'!$D$23,"NO APLICA")))),"")</f>
        <v/>
      </c>
      <c r="FF51" s="240" t="str">
        <f t="shared" si="160"/>
        <v/>
      </c>
      <c r="FG51" s="241">
        <f t="shared" si="161"/>
        <v>0</v>
      </c>
      <c r="FH51" s="234">
        <f t="shared" si="162"/>
        <v>0</v>
      </c>
      <c r="FI51" s="234">
        <f t="shared" si="163"/>
        <v>0</v>
      </c>
      <c r="FJ51" s="234">
        <f t="shared" si="164"/>
        <v>0</v>
      </c>
      <c r="FK51" s="242">
        <f t="shared" si="165"/>
        <v>0</v>
      </c>
      <c r="FM51" s="234">
        <f t="shared" si="218"/>
        <v>39</v>
      </c>
      <c r="FN51" s="235" t="str">
        <f t="shared" si="166"/>
        <v/>
      </c>
      <c r="FO51" s="236" t="str">
        <f>IFERROR(+VLOOKUP(FN51,'Referencia Parámetros'!$A$2:$B$18,2),"")</f>
        <v/>
      </c>
      <c r="FP51" s="1"/>
      <c r="FQ51" s="1"/>
      <c r="FR51" s="136" t="str">
        <f t="shared" si="253"/>
        <v>Completar</v>
      </c>
      <c r="FS51" s="134"/>
      <c r="FT51" s="134"/>
      <c r="FU51" s="134"/>
      <c r="FV51" s="136" t="str">
        <f t="shared" si="254"/>
        <v>Completar</v>
      </c>
      <c r="FW51" s="137" t="str">
        <f t="shared" si="255"/>
        <v>Completar</v>
      </c>
      <c r="FX51" s="137" t="str">
        <f t="shared" si="256"/>
        <v>Completar</v>
      </c>
      <c r="FY51" s="135"/>
      <c r="FZ51" s="136" t="str">
        <f t="shared" si="257"/>
        <v>Completar</v>
      </c>
      <c r="GA51" s="237">
        <f t="shared" si="167"/>
        <v>0</v>
      </c>
      <c r="GB51" s="238">
        <f t="shared" si="168"/>
        <v>0</v>
      </c>
      <c r="GC51" s="239" t="str">
        <f>IFERROR(IF(GB51&gt;20*FO51,'Referencia Parámetros'!$D$20,IF(GB51&gt;10*FO51,'Referencia Parámetros'!$D$21,IF(GB51&gt;5*FO51,'Referencia Parámetros'!$D$22, IF(GB51&gt;1,'Referencia Parámetros'!$D$23,"NO APLICA")))),"")</f>
        <v/>
      </c>
      <c r="GD51" s="240" t="str">
        <f t="shared" si="169"/>
        <v/>
      </c>
      <c r="GE51" s="241">
        <f t="shared" si="170"/>
        <v>0</v>
      </c>
      <c r="GF51" s="234">
        <f t="shared" si="171"/>
        <v>0</v>
      </c>
      <c r="GG51" s="234">
        <f t="shared" si="172"/>
        <v>0</v>
      </c>
      <c r="GH51" s="234">
        <f t="shared" si="173"/>
        <v>0</v>
      </c>
      <c r="GI51" s="242">
        <f t="shared" si="174"/>
        <v>0</v>
      </c>
      <c r="GK51" s="234">
        <f t="shared" si="219"/>
        <v>39</v>
      </c>
      <c r="GL51" s="235" t="str">
        <f t="shared" si="175"/>
        <v/>
      </c>
      <c r="GM51" s="236" t="str">
        <f>IFERROR(+VLOOKUP(GL51,'Referencia Parámetros'!$A$2:$B$18,2),"")</f>
        <v/>
      </c>
      <c r="GN51" s="1"/>
      <c r="GO51" s="1"/>
      <c r="GP51" s="136" t="str">
        <f t="shared" si="258"/>
        <v>Completar</v>
      </c>
      <c r="GQ51" s="134"/>
      <c r="GR51" s="134"/>
      <c r="GS51" s="134"/>
      <c r="GT51" s="136" t="str">
        <f t="shared" si="259"/>
        <v>Completar</v>
      </c>
      <c r="GU51" s="137" t="str">
        <f t="shared" si="260"/>
        <v>Completar</v>
      </c>
      <c r="GV51" s="137" t="str">
        <f t="shared" si="261"/>
        <v>Completar</v>
      </c>
      <c r="GW51" s="135"/>
      <c r="GX51" s="136" t="str">
        <f t="shared" si="262"/>
        <v>Completar</v>
      </c>
      <c r="GY51" s="237">
        <f t="shared" si="176"/>
        <v>0</v>
      </c>
      <c r="GZ51" s="238">
        <f t="shared" si="177"/>
        <v>0</v>
      </c>
      <c r="HA51" s="239" t="str">
        <f>IFERROR(IF(GZ51&gt;20*GM51,'Referencia Parámetros'!$D$20,IF(GZ51&gt;10*GM51,'Referencia Parámetros'!$D$21,IF(GZ51&gt;5*GM51,'Referencia Parámetros'!$D$22, IF(GZ51&gt;1,'Referencia Parámetros'!$D$23,"NO APLICA")))),"")</f>
        <v/>
      </c>
      <c r="HB51" s="240" t="str">
        <f t="shared" si="178"/>
        <v/>
      </c>
      <c r="HC51" s="241">
        <f t="shared" si="179"/>
        <v>0</v>
      </c>
      <c r="HD51" s="234">
        <f t="shared" si="180"/>
        <v>0</v>
      </c>
      <c r="HE51" s="234">
        <f t="shared" si="181"/>
        <v>0</v>
      </c>
      <c r="HF51" s="234">
        <f t="shared" si="182"/>
        <v>0</v>
      </c>
      <c r="HG51" s="242">
        <f t="shared" si="183"/>
        <v>0</v>
      </c>
      <c r="HI51" s="234">
        <f t="shared" si="220"/>
        <v>39</v>
      </c>
      <c r="HJ51" s="235" t="str">
        <f t="shared" si="184"/>
        <v/>
      </c>
      <c r="HK51" s="236" t="str">
        <f>IFERROR(+VLOOKUP(HJ51,'Referencia Parámetros'!$A$2:$B$18,2),"")</f>
        <v/>
      </c>
      <c r="HL51" s="1"/>
      <c r="HM51" s="1"/>
      <c r="HN51" s="136" t="str">
        <f t="shared" si="263"/>
        <v>Completar</v>
      </c>
      <c r="HO51" s="134"/>
      <c r="HP51" s="134"/>
      <c r="HQ51" s="134"/>
      <c r="HR51" s="136" t="str">
        <f t="shared" si="264"/>
        <v>Completar</v>
      </c>
      <c r="HS51" s="137" t="str">
        <f t="shared" si="265"/>
        <v>Completar</v>
      </c>
      <c r="HT51" s="137" t="str">
        <f t="shared" si="266"/>
        <v>Completar</v>
      </c>
      <c r="HU51" s="135"/>
      <c r="HV51" s="136" t="str">
        <f t="shared" si="267"/>
        <v>Completar</v>
      </c>
      <c r="HW51" s="237">
        <f t="shared" si="185"/>
        <v>0</v>
      </c>
      <c r="HX51" s="238">
        <f t="shared" si="186"/>
        <v>0</v>
      </c>
      <c r="HY51" s="239" t="str">
        <f>IFERROR(IF(HX51&gt;20*HK51,'Referencia Parámetros'!$D$20,IF(HX51&gt;10*HK51,'Referencia Parámetros'!$D$21,IF(HX51&gt;5*HK51,'Referencia Parámetros'!$D$22, IF(HX51&gt;1,'Referencia Parámetros'!$D$23,"NO APLICA")))),"")</f>
        <v/>
      </c>
      <c r="HZ51" s="240">
        <f t="shared" si="187"/>
        <v>0</v>
      </c>
      <c r="IA51" s="241">
        <f t="shared" si="188"/>
        <v>0</v>
      </c>
      <c r="IB51" s="234">
        <f t="shared" si="189"/>
        <v>0</v>
      </c>
      <c r="IC51" s="234">
        <f t="shared" si="190"/>
        <v>0</v>
      </c>
      <c r="ID51" s="234">
        <f t="shared" si="191"/>
        <v>0</v>
      </c>
      <c r="IE51" s="242">
        <f t="shared" si="192"/>
        <v>0</v>
      </c>
      <c r="IG51" s="234">
        <f t="shared" si="221"/>
        <v>39</v>
      </c>
      <c r="IH51" s="235" t="str">
        <f t="shared" si="193"/>
        <v/>
      </c>
      <c r="II51" s="236" t="str">
        <f>IFERROR(+VLOOKUP(IH51,'Referencia Parámetros'!$A$2:$B$18,2),"")</f>
        <v/>
      </c>
      <c r="IJ51" s="1"/>
      <c r="IK51" s="1"/>
      <c r="IL51" s="136" t="str">
        <f t="shared" si="268"/>
        <v>Completar</v>
      </c>
      <c r="IM51" s="134"/>
      <c r="IN51" s="134"/>
      <c r="IO51" s="134"/>
      <c r="IP51" s="136" t="str">
        <f t="shared" si="269"/>
        <v>Completar</v>
      </c>
      <c r="IQ51" s="137" t="str">
        <f t="shared" si="270"/>
        <v>Completar</v>
      </c>
      <c r="IR51" s="137" t="str">
        <f t="shared" si="271"/>
        <v>Completar</v>
      </c>
      <c r="IS51" s="135"/>
      <c r="IT51" s="136" t="str">
        <f t="shared" si="272"/>
        <v>Completar</v>
      </c>
      <c r="IU51" s="237">
        <f t="shared" si="194"/>
        <v>0</v>
      </c>
      <c r="IV51" s="238">
        <f t="shared" si="195"/>
        <v>0</v>
      </c>
      <c r="IW51" s="239" t="str">
        <f>IFERROR(IF(IV51&gt;20*II51,'Referencia Parámetros'!$D$20,IF(IV51&gt;10*II51,'Referencia Parámetros'!$D$21,IF(IV51&gt;5*II51,'Referencia Parámetros'!$D$22, IF(IV51&gt;1,'Referencia Parámetros'!$D$23,"NO APLICA")))),"")</f>
        <v/>
      </c>
      <c r="IX51" s="240" t="str">
        <f t="shared" si="196"/>
        <v/>
      </c>
      <c r="IY51" s="241">
        <f t="shared" si="197"/>
        <v>0</v>
      </c>
      <c r="IZ51" s="234">
        <f t="shared" si="198"/>
        <v>0</v>
      </c>
      <c r="JA51" s="234">
        <f t="shared" si="199"/>
        <v>0</v>
      </c>
      <c r="JB51" s="234">
        <f t="shared" si="200"/>
        <v>0</v>
      </c>
      <c r="JC51" s="242">
        <f t="shared" si="201"/>
        <v>0</v>
      </c>
      <c r="JD51" s="198"/>
      <c r="JE51" s="234">
        <f t="shared" si="222"/>
        <v>39</v>
      </c>
      <c r="JF51" s="235" t="str">
        <f t="shared" si="202"/>
        <v/>
      </c>
      <c r="JG51" s="236" t="str">
        <f>IFERROR(+VLOOKUP(JF51,'Referencia Parámetros'!$A$2:$B$18,2),"")</f>
        <v/>
      </c>
      <c r="JH51" s="1"/>
      <c r="JI51" s="1"/>
      <c r="JJ51" s="136" t="str">
        <f t="shared" si="273"/>
        <v>Completar</v>
      </c>
      <c r="JK51" s="134"/>
      <c r="JL51" s="134"/>
      <c r="JM51" s="134"/>
      <c r="JN51" s="136" t="str">
        <f t="shared" si="274"/>
        <v>Completar</v>
      </c>
      <c r="JO51" s="137" t="str">
        <f t="shared" si="275"/>
        <v>Completar</v>
      </c>
      <c r="JP51" s="137" t="str">
        <f t="shared" si="276"/>
        <v>Completar</v>
      </c>
      <c r="JQ51" s="135"/>
      <c r="JR51" s="136" t="str">
        <f t="shared" si="277"/>
        <v>Completar</v>
      </c>
      <c r="JS51" s="237">
        <f t="shared" si="203"/>
        <v>0</v>
      </c>
      <c r="JT51" s="238">
        <f t="shared" si="204"/>
        <v>0</v>
      </c>
      <c r="JU51" s="239" t="str">
        <f>IFERROR(IF(JT51&gt;20*JG51,'Referencia Parámetros'!$D$20,IF(JT51&gt;10*JG51,'Referencia Parámetros'!$D$21,IF(JT51&gt;5*JG51,'Referencia Parámetros'!$D$22, IF(JT51&gt;1,'Referencia Parámetros'!$D$23,"NO APLICA")))),"")</f>
        <v/>
      </c>
      <c r="JV51" s="240" t="str">
        <f t="shared" si="205"/>
        <v/>
      </c>
      <c r="JW51" s="241">
        <f t="shared" si="206"/>
        <v>0</v>
      </c>
      <c r="JX51" s="234">
        <f t="shared" si="207"/>
        <v>0</v>
      </c>
      <c r="JY51" s="234">
        <f t="shared" si="208"/>
        <v>0</v>
      </c>
      <c r="JZ51" s="234">
        <f t="shared" si="209"/>
        <v>0</v>
      </c>
      <c r="KA51" s="242">
        <f t="shared" si="210"/>
        <v>0</v>
      </c>
    </row>
    <row r="52" spans="1:287" x14ac:dyDescent="0.25">
      <c r="A52" s="234">
        <f t="shared" si="211"/>
        <v>40</v>
      </c>
      <c r="B52" s="235" t="str">
        <f t="shared" si="103"/>
        <v/>
      </c>
      <c r="C52" s="236" t="str">
        <f>IFERROR(+VLOOKUP(B52,'Referencia Parámetros'!$A$2:$B$18,2),"")</f>
        <v/>
      </c>
      <c r="D52" s="1"/>
      <c r="E52" s="1"/>
      <c r="F52" s="136" t="str">
        <f>IFERROR(+VLOOKUP(D52,'Año 3'!JH$13:JJ$112,3,FALSE),"Completar")</f>
        <v>Completar</v>
      </c>
      <c r="G52" s="134"/>
      <c r="H52" s="134"/>
      <c r="I52" s="134"/>
      <c r="J52" s="136" t="str">
        <f>+IFERROR(VLOOKUP(D52,'Año 3'!JH$13:JR$112,7,0),"Completar")</f>
        <v>Completar</v>
      </c>
      <c r="K52" s="137" t="str">
        <f>IFERROR(VLOOKUP(D52,'Año 3'!JH$13:JR$112,8,FALSE),"Completar")</f>
        <v>Completar</v>
      </c>
      <c r="L52" s="137" t="str">
        <f>IFERROR(VLOOKUP(D52,'Año 3'!JH$13:JR$112,9,FALSE),"Completar")</f>
        <v>Completar</v>
      </c>
      <c r="M52" s="135"/>
      <c r="N52" s="136" t="str">
        <f>IFERROR(VLOOKUP(D52,'Año 3'!JH$13:JR$112,11,FALSE),"Completar")</f>
        <v>Completar</v>
      </c>
      <c r="O52" s="237">
        <f t="shared" si="104"/>
        <v>0</v>
      </c>
      <c r="P52" s="238">
        <f t="shared" si="105"/>
        <v>0</v>
      </c>
      <c r="Q52" s="239" t="str">
        <f>IFERROR(IF(P52&gt;20*C52,'Referencia Parámetros'!$D$20,IF(P52&gt;10*C52,'Referencia Parámetros'!$D$21,IF(P52&gt;5*C52,'Referencia Parámetros'!$D$22, IF(P52&gt;1,'Referencia Parámetros'!$D$23,"NO APLICA")))),"")</f>
        <v/>
      </c>
      <c r="R52" s="240" t="str">
        <f t="shared" si="106"/>
        <v/>
      </c>
      <c r="S52" s="241">
        <f t="shared" si="107"/>
        <v>0</v>
      </c>
      <c r="T52" s="234">
        <f t="shared" si="108"/>
        <v>0</v>
      </c>
      <c r="U52" s="234">
        <f t="shared" si="109"/>
        <v>0</v>
      </c>
      <c r="V52" s="234">
        <f t="shared" si="110"/>
        <v>0</v>
      </c>
      <c r="W52" s="242">
        <f t="shared" si="111"/>
        <v>0</v>
      </c>
      <c r="Y52" s="234">
        <f t="shared" si="212"/>
        <v>40</v>
      </c>
      <c r="Z52" s="235" t="str">
        <f t="shared" si="112"/>
        <v/>
      </c>
      <c r="AA52" s="236" t="str">
        <f>IFERROR(+VLOOKUP(Z52,'Referencia Parámetros'!$A$2:$B$18,2),"")</f>
        <v/>
      </c>
      <c r="AB52" s="1"/>
      <c r="AC52" s="1"/>
      <c r="AD52" s="136" t="str">
        <f t="shared" si="223"/>
        <v>Completar</v>
      </c>
      <c r="AE52" s="134"/>
      <c r="AF52" s="134"/>
      <c r="AG52" s="134"/>
      <c r="AH52" s="136" t="str">
        <f t="shared" si="224"/>
        <v>Completar</v>
      </c>
      <c r="AI52" s="137" t="str">
        <f t="shared" si="225"/>
        <v>Completar</v>
      </c>
      <c r="AJ52" s="137" t="str">
        <f t="shared" si="226"/>
        <v>Completar</v>
      </c>
      <c r="AK52" s="135"/>
      <c r="AL52" s="136" t="str">
        <f t="shared" si="227"/>
        <v>Completar</v>
      </c>
      <c r="AM52" s="237">
        <f t="shared" si="113"/>
        <v>0</v>
      </c>
      <c r="AN52" s="238">
        <f t="shared" si="114"/>
        <v>0</v>
      </c>
      <c r="AO52" s="239" t="str">
        <f>IFERROR(IF(AN52&gt;20*AA52,'Referencia Parámetros'!$D$20,IF(AN52&gt;10*AA52,'Referencia Parámetros'!$D$21,IF(AN52&gt;5*AA52,'Referencia Parámetros'!$D$22, IF(AN52&gt;1,'Referencia Parámetros'!$D$23,"NO APLICA")))),"")</f>
        <v/>
      </c>
      <c r="AP52" s="240" t="str">
        <f t="shared" si="115"/>
        <v/>
      </c>
      <c r="AQ52" s="241">
        <f t="shared" si="116"/>
        <v>0</v>
      </c>
      <c r="AR52" s="234">
        <f t="shared" si="117"/>
        <v>0</v>
      </c>
      <c r="AS52" s="234">
        <f t="shared" si="118"/>
        <v>0</v>
      </c>
      <c r="AT52" s="234">
        <f t="shared" si="119"/>
        <v>0</v>
      </c>
      <c r="AU52" s="242">
        <f t="shared" si="120"/>
        <v>0</v>
      </c>
      <c r="AW52" s="234">
        <f t="shared" si="213"/>
        <v>40</v>
      </c>
      <c r="AX52" s="235" t="str">
        <f t="shared" si="121"/>
        <v/>
      </c>
      <c r="AY52" s="236" t="str">
        <f>IFERROR(+VLOOKUP(AX52,'Referencia Parámetros'!$A$2:$B$18,2),"")</f>
        <v/>
      </c>
      <c r="AZ52" s="1"/>
      <c r="BA52" s="1"/>
      <c r="BB52" s="136" t="str">
        <f t="shared" si="228"/>
        <v>Completar</v>
      </c>
      <c r="BC52" s="134"/>
      <c r="BD52" s="134"/>
      <c r="BE52" s="134"/>
      <c r="BF52" s="136" t="str">
        <f t="shared" si="229"/>
        <v>Completar</v>
      </c>
      <c r="BG52" s="137" t="str">
        <f t="shared" si="230"/>
        <v>Completar</v>
      </c>
      <c r="BH52" s="137" t="str">
        <f t="shared" si="231"/>
        <v>Completar</v>
      </c>
      <c r="BI52" s="135"/>
      <c r="BJ52" s="136" t="str">
        <f t="shared" si="232"/>
        <v>Completar</v>
      </c>
      <c r="BK52" s="237">
        <f t="shared" si="122"/>
        <v>0</v>
      </c>
      <c r="BL52" s="238">
        <f t="shared" si="123"/>
        <v>0</v>
      </c>
      <c r="BM52" s="239" t="str">
        <f>IFERROR(IF(BL52&gt;20*AY52,'Referencia Parámetros'!$D$20,IF(BL52&gt;10*AY52,'Referencia Parámetros'!$D$21,IF(BL52&gt;5*AY52,'Referencia Parámetros'!$D$22, IF(BL52&gt;1,'Referencia Parámetros'!$D$23,"NO APLICA")))),"")</f>
        <v/>
      </c>
      <c r="BN52" s="240" t="str">
        <f t="shared" si="124"/>
        <v/>
      </c>
      <c r="BO52" s="241">
        <f t="shared" si="125"/>
        <v>0</v>
      </c>
      <c r="BP52" s="234">
        <f t="shared" si="126"/>
        <v>0</v>
      </c>
      <c r="BQ52" s="234">
        <f t="shared" si="127"/>
        <v>0</v>
      </c>
      <c r="BR52" s="234">
        <f t="shared" si="128"/>
        <v>0</v>
      </c>
      <c r="BS52" s="242">
        <f t="shared" si="129"/>
        <v>0</v>
      </c>
      <c r="BU52" s="234">
        <f t="shared" si="214"/>
        <v>40</v>
      </c>
      <c r="BV52" s="235" t="str">
        <f t="shared" si="130"/>
        <v/>
      </c>
      <c r="BW52" s="236" t="str">
        <f>IFERROR(+VLOOKUP(BV52,'Referencia Parámetros'!$A$2:$B$18,2),"")</f>
        <v/>
      </c>
      <c r="BX52" s="1"/>
      <c r="BY52" s="1"/>
      <c r="BZ52" s="136" t="str">
        <f t="shared" si="233"/>
        <v>Completar</v>
      </c>
      <c r="CA52" s="134"/>
      <c r="CB52" s="134"/>
      <c r="CC52" s="134"/>
      <c r="CD52" s="136" t="str">
        <f t="shared" si="234"/>
        <v>Completar</v>
      </c>
      <c r="CE52" s="137" t="str">
        <f t="shared" si="235"/>
        <v>Completar</v>
      </c>
      <c r="CF52" s="137" t="str">
        <f t="shared" si="236"/>
        <v>Completar</v>
      </c>
      <c r="CG52" s="135"/>
      <c r="CH52" s="136" t="str">
        <f t="shared" si="237"/>
        <v>Completar</v>
      </c>
      <c r="CI52" s="237">
        <f t="shared" si="131"/>
        <v>0</v>
      </c>
      <c r="CJ52" s="238">
        <f t="shared" si="132"/>
        <v>0</v>
      </c>
      <c r="CK52" s="239" t="str">
        <f>IFERROR(IF(CJ52&gt;20*BW52,'Referencia Parámetros'!$D$20,IF(CJ52&gt;10*BW52,'Referencia Parámetros'!$D$21,IF(CJ52&gt;5*BW52,'Referencia Parámetros'!$D$22, IF(CJ52&gt;1,'Referencia Parámetros'!$D$23,"NO APLICA")))),"")</f>
        <v/>
      </c>
      <c r="CL52" s="240" t="str">
        <f t="shared" si="133"/>
        <v/>
      </c>
      <c r="CM52" s="241">
        <f t="shared" si="134"/>
        <v>0</v>
      </c>
      <c r="CN52" s="234">
        <f t="shared" si="135"/>
        <v>0</v>
      </c>
      <c r="CO52" s="234">
        <f t="shared" si="136"/>
        <v>0</v>
      </c>
      <c r="CP52" s="234">
        <f t="shared" si="137"/>
        <v>0</v>
      </c>
      <c r="CQ52" s="242">
        <f t="shared" si="138"/>
        <v>0</v>
      </c>
      <c r="CS52" s="234">
        <f t="shared" si="215"/>
        <v>40</v>
      </c>
      <c r="CT52" s="235" t="str">
        <f t="shared" si="139"/>
        <v/>
      </c>
      <c r="CU52" s="236" t="str">
        <f>IFERROR(+VLOOKUP(CT52,'Referencia Parámetros'!$A$2:$B$18,2),"")</f>
        <v/>
      </c>
      <c r="CV52" s="1"/>
      <c r="CW52" s="1"/>
      <c r="CX52" s="136" t="str">
        <f t="shared" si="238"/>
        <v>Completar</v>
      </c>
      <c r="CY52" s="134"/>
      <c r="CZ52" s="134"/>
      <c r="DA52" s="134"/>
      <c r="DB52" s="136" t="str">
        <f t="shared" si="239"/>
        <v>Completar</v>
      </c>
      <c r="DC52" s="137" t="str">
        <f t="shared" si="240"/>
        <v>Completar</v>
      </c>
      <c r="DD52" s="137" t="str">
        <f t="shared" si="241"/>
        <v>Completar</v>
      </c>
      <c r="DE52" s="135"/>
      <c r="DF52" s="136" t="str">
        <f t="shared" si="242"/>
        <v>Completar</v>
      </c>
      <c r="DG52" s="237">
        <f t="shared" si="140"/>
        <v>0</v>
      </c>
      <c r="DH52" s="238">
        <f t="shared" si="141"/>
        <v>0</v>
      </c>
      <c r="DI52" s="239" t="str">
        <f>IFERROR(IF(DH52&gt;20*CU52,'Referencia Parámetros'!$D$20,IF(DH52&gt;10*CU52,'Referencia Parámetros'!$D$21,IF(DH52&gt;5*CU52,'Referencia Parámetros'!$D$22, IF(DH52&gt;1,'Referencia Parámetros'!$D$23,"NO APLICA")))),"")</f>
        <v/>
      </c>
      <c r="DJ52" s="240" t="str">
        <f t="shared" si="142"/>
        <v/>
      </c>
      <c r="DK52" s="241">
        <f t="shared" si="143"/>
        <v>0</v>
      </c>
      <c r="DL52" s="234">
        <f t="shared" si="144"/>
        <v>0</v>
      </c>
      <c r="DM52" s="234">
        <f t="shared" si="145"/>
        <v>0</v>
      </c>
      <c r="DN52" s="234">
        <f t="shared" si="146"/>
        <v>0</v>
      </c>
      <c r="DO52" s="242">
        <f t="shared" si="147"/>
        <v>0</v>
      </c>
      <c r="DQ52" s="234">
        <f t="shared" si="216"/>
        <v>40</v>
      </c>
      <c r="DR52" s="235" t="str">
        <f t="shared" si="148"/>
        <v/>
      </c>
      <c r="DS52" s="236" t="str">
        <f>IFERROR(+VLOOKUP(DR52,'Referencia Parámetros'!$A$2:$B$18,2),"")</f>
        <v/>
      </c>
      <c r="DT52" s="1"/>
      <c r="DU52" s="1"/>
      <c r="DV52" s="136" t="str">
        <f t="shared" si="243"/>
        <v>Completar</v>
      </c>
      <c r="DW52" s="134"/>
      <c r="DX52" s="134"/>
      <c r="DY52" s="134"/>
      <c r="DZ52" s="136" t="str">
        <f t="shared" si="244"/>
        <v>Completar</v>
      </c>
      <c r="EA52" s="137" t="str">
        <f t="shared" si="245"/>
        <v>Completar</v>
      </c>
      <c r="EB52" s="137" t="str">
        <f t="shared" si="246"/>
        <v>Completar</v>
      </c>
      <c r="EC52" s="135"/>
      <c r="ED52" s="136" t="str">
        <f t="shared" si="247"/>
        <v>Completar</v>
      </c>
      <c r="EE52" s="237">
        <f t="shared" si="149"/>
        <v>0</v>
      </c>
      <c r="EF52" s="238">
        <f t="shared" si="150"/>
        <v>0</v>
      </c>
      <c r="EG52" s="239" t="str">
        <f>IFERROR(IF(EF52&gt;20*DS52,'Referencia Parámetros'!$D$20,IF(EF52&gt;10*DS52,'Referencia Parámetros'!$D$21,IF(EF52&gt;5*DS52,'Referencia Parámetros'!$D$22, IF(EF52&gt;1,'Referencia Parámetros'!$D$23,"NO APLICA")))),"")</f>
        <v/>
      </c>
      <c r="EH52" s="240" t="str">
        <f t="shared" si="151"/>
        <v/>
      </c>
      <c r="EI52" s="241">
        <f t="shared" si="152"/>
        <v>0</v>
      </c>
      <c r="EJ52" s="234">
        <f t="shared" si="153"/>
        <v>0</v>
      </c>
      <c r="EK52" s="234">
        <f t="shared" si="154"/>
        <v>0</v>
      </c>
      <c r="EL52" s="234">
        <f t="shared" si="155"/>
        <v>0</v>
      </c>
      <c r="EM52" s="242">
        <f t="shared" si="156"/>
        <v>0</v>
      </c>
      <c r="EO52" s="234">
        <f t="shared" si="217"/>
        <v>40</v>
      </c>
      <c r="EP52" s="235" t="str">
        <f t="shared" si="157"/>
        <v/>
      </c>
      <c r="EQ52" s="236" t="str">
        <f>IFERROR(+VLOOKUP(EP52,'Referencia Parámetros'!$A$2:$B$18,2),"")</f>
        <v/>
      </c>
      <c r="ER52" s="1"/>
      <c r="ES52" s="1"/>
      <c r="ET52" s="136" t="str">
        <f t="shared" si="248"/>
        <v>Completar</v>
      </c>
      <c r="EU52" s="134"/>
      <c r="EV52" s="134"/>
      <c r="EW52" s="134"/>
      <c r="EX52" s="136" t="str">
        <f t="shared" si="249"/>
        <v>Completar</v>
      </c>
      <c r="EY52" s="137" t="str">
        <f t="shared" si="250"/>
        <v>Completar</v>
      </c>
      <c r="EZ52" s="137" t="str">
        <f t="shared" si="251"/>
        <v>Completar</v>
      </c>
      <c r="FA52" s="135"/>
      <c r="FB52" s="136" t="str">
        <f t="shared" si="252"/>
        <v>Completar</v>
      </c>
      <c r="FC52" s="237">
        <f t="shared" si="158"/>
        <v>0</v>
      </c>
      <c r="FD52" s="238">
        <f t="shared" si="159"/>
        <v>0</v>
      </c>
      <c r="FE52" s="239" t="str">
        <f>IFERROR(IF(FD52&gt;20*EQ52,'Referencia Parámetros'!$D$20,IF(FD52&gt;10*EQ52,'Referencia Parámetros'!$D$21,IF(FD52&gt;5*EQ52,'Referencia Parámetros'!$D$22, IF(FD52&gt;1,'Referencia Parámetros'!$D$23,"NO APLICA")))),"")</f>
        <v/>
      </c>
      <c r="FF52" s="240" t="str">
        <f t="shared" si="160"/>
        <v/>
      </c>
      <c r="FG52" s="241">
        <f t="shared" si="161"/>
        <v>0</v>
      </c>
      <c r="FH52" s="234">
        <f t="shared" si="162"/>
        <v>0</v>
      </c>
      <c r="FI52" s="234">
        <f t="shared" si="163"/>
        <v>0</v>
      </c>
      <c r="FJ52" s="234">
        <f t="shared" si="164"/>
        <v>0</v>
      </c>
      <c r="FK52" s="242">
        <f t="shared" si="165"/>
        <v>0</v>
      </c>
      <c r="FM52" s="234">
        <f t="shared" si="218"/>
        <v>40</v>
      </c>
      <c r="FN52" s="235" t="str">
        <f t="shared" si="166"/>
        <v/>
      </c>
      <c r="FO52" s="236" t="str">
        <f>IFERROR(+VLOOKUP(FN52,'Referencia Parámetros'!$A$2:$B$18,2),"")</f>
        <v/>
      </c>
      <c r="FP52" s="1"/>
      <c r="FQ52" s="1"/>
      <c r="FR52" s="136" t="str">
        <f t="shared" si="253"/>
        <v>Completar</v>
      </c>
      <c r="FS52" s="134"/>
      <c r="FT52" s="134"/>
      <c r="FU52" s="134"/>
      <c r="FV52" s="136" t="str">
        <f t="shared" si="254"/>
        <v>Completar</v>
      </c>
      <c r="FW52" s="137" t="str">
        <f t="shared" si="255"/>
        <v>Completar</v>
      </c>
      <c r="FX52" s="137" t="str">
        <f t="shared" si="256"/>
        <v>Completar</v>
      </c>
      <c r="FY52" s="135"/>
      <c r="FZ52" s="136" t="str">
        <f t="shared" si="257"/>
        <v>Completar</v>
      </c>
      <c r="GA52" s="237">
        <f t="shared" si="167"/>
        <v>0</v>
      </c>
      <c r="GB52" s="238">
        <f t="shared" si="168"/>
        <v>0</v>
      </c>
      <c r="GC52" s="239" t="str">
        <f>IFERROR(IF(GB52&gt;20*FO52,'Referencia Parámetros'!$D$20,IF(GB52&gt;10*FO52,'Referencia Parámetros'!$D$21,IF(GB52&gt;5*FO52,'Referencia Parámetros'!$D$22, IF(GB52&gt;1,'Referencia Parámetros'!$D$23,"NO APLICA")))),"")</f>
        <v/>
      </c>
      <c r="GD52" s="240" t="str">
        <f t="shared" si="169"/>
        <v/>
      </c>
      <c r="GE52" s="241">
        <f t="shared" si="170"/>
        <v>0</v>
      </c>
      <c r="GF52" s="234">
        <f t="shared" si="171"/>
        <v>0</v>
      </c>
      <c r="GG52" s="234">
        <f t="shared" si="172"/>
        <v>0</v>
      </c>
      <c r="GH52" s="234">
        <f t="shared" si="173"/>
        <v>0</v>
      </c>
      <c r="GI52" s="242">
        <f t="shared" si="174"/>
        <v>0</v>
      </c>
      <c r="GK52" s="234">
        <f t="shared" si="219"/>
        <v>40</v>
      </c>
      <c r="GL52" s="235" t="str">
        <f t="shared" si="175"/>
        <v/>
      </c>
      <c r="GM52" s="236" t="str">
        <f>IFERROR(+VLOOKUP(GL52,'Referencia Parámetros'!$A$2:$B$18,2),"")</f>
        <v/>
      </c>
      <c r="GN52" s="1"/>
      <c r="GO52" s="1"/>
      <c r="GP52" s="136" t="str">
        <f t="shared" si="258"/>
        <v>Completar</v>
      </c>
      <c r="GQ52" s="134"/>
      <c r="GR52" s="134"/>
      <c r="GS52" s="134"/>
      <c r="GT52" s="136" t="str">
        <f t="shared" si="259"/>
        <v>Completar</v>
      </c>
      <c r="GU52" s="137" t="str">
        <f t="shared" si="260"/>
        <v>Completar</v>
      </c>
      <c r="GV52" s="137" t="str">
        <f t="shared" si="261"/>
        <v>Completar</v>
      </c>
      <c r="GW52" s="135"/>
      <c r="GX52" s="136" t="str">
        <f t="shared" si="262"/>
        <v>Completar</v>
      </c>
      <c r="GY52" s="237">
        <f t="shared" si="176"/>
        <v>0</v>
      </c>
      <c r="GZ52" s="238">
        <f t="shared" si="177"/>
        <v>0</v>
      </c>
      <c r="HA52" s="239" t="str">
        <f>IFERROR(IF(GZ52&gt;20*GM52,'Referencia Parámetros'!$D$20,IF(GZ52&gt;10*GM52,'Referencia Parámetros'!$D$21,IF(GZ52&gt;5*GM52,'Referencia Parámetros'!$D$22, IF(GZ52&gt;1,'Referencia Parámetros'!$D$23,"NO APLICA")))),"")</f>
        <v/>
      </c>
      <c r="HB52" s="240" t="str">
        <f t="shared" si="178"/>
        <v/>
      </c>
      <c r="HC52" s="241">
        <f t="shared" si="179"/>
        <v>0</v>
      </c>
      <c r="HD52" s="234">
        <f t="shared" si="180"/>
        <v>0</v>
      </c>
      <c r="HE52" s="234">
        <f t="shared" si="181"/>
        <v>0</v>
      </c>
      <c r="HF52" s="234">
        <f t="shared" si="182"/>
        <v>0</v>
      </c>
      <c r="HG52" s="242">
        <f t="shared" si="183"/>
        <v>0</v>
      </c>
      <c r="HI52" s="234">
        <f t="shared" si="220"/>
        <v>40</v>
      </c>
      <c r="HJ52" s="235" t="str">
        <f t="shared" si="184"/>
        <v/>
      </c>
      <c r="HK52" s="236" t="str">
        <f>IFERROR(+VLOOKUP(HJ52,'Referencia Parámetros'!$A$2:$B$18,2),"")</f>
        <v/>
      </c>
      <c r="HL52" s="1"/>
      <c r="HM52" s="1"/>
      <c r="HN52" s="136" t="str">
        <f t="shared" si="263"/>
        <v>Completar</v>
      </c>
      <c r="HO52" s="134"/>
      <c r="HP52" s="134"/>
      <c r="HQ52" s="134"/>
      <c r="HR52" s="136" t="str">
        <f t="shared" si="264"/>
        <v>Completar</v>
      </c>
      <c r="HS52" s="137" t="str">
        <f t="shared" si="265"/>
        <v>Completar</v>
      </c>
      <c r="HT52" s="137" t="str">
        <f t="shared" si="266"/>
        <v>Completar</v>
      </c>
      <c r="HU52" s="135"/>
      <c r="HV52" s="136" t="str">
        <f t="shared" si="267"/>
        <v>Completar</v>
      </c>
      <c r="HW52" s="237">
        <f t="shared" si="185"/>
        <v>0</v>
      </c>
      <c r="HX52" s="238">
        <f t="shared" si="186"/>
        <v>0</v>
      </c>
      <c r="HY52" s="239" t="str">
        <f>IFERROR(IF(HX52&gt;20*HK52,'Referencia Parámetros'!$D$20,IF(HX52&gt;10*HK52,'Referencia Parámetros'!$D$21,IF(HX52&gt;5*HK52,'Referencia Parámetros'!$D$22, IF(HX52&gt;1,'Referencia Parámetros'!$D$23,"NO APLICA")))),"")</f>
        <v/>
      </c>
      <c r="HZ52" s="240">
        <f t="shared" si="187"/>
        <v>0</v>
      </c>
      <c r="IA52" s="241">
        <f t="shared" si="188"/>
        <v>0</v>
      </c>
      <c r="IB52" s="234">
        <f t="shared" si="189"/>
        <v>0</v>
      </c>
      <c r="IC52" s="234">
        <f t="shared" si="190"/>
        <v>0</v>
      </c>
      <c r="ID52" s="234">
        <f t="shared" si="191"/>
        <v>0</v>
      </c>
      <c r="IE52" s="242">
        <f t="shared" si="192"/>
        <v>0</v>
      </c>
      <c r="IG52" s="234">
        <f t="shared" si="221"/>
        <v>40</v>
      </c>
      <c r="IH52" s="235" t="str">
        <f t="shared" si="193"/>
        <v/>
      </c>
      <c r="II52" s="236" t="str">
        <f>IFERROR(+VLOOKUP(IH52,'Referencia Parámetros'!$A$2:$B$18,2),"")</f>
        <v/>
      </c>
      <c r="IJ52" s="1"/>
      <c r="IK52" s="1"/>
      <c r="IL52" s="136" t="str">
        <f t="shared" si="268"/>
        <v>Completar</v>
      </c>
      <c r="IM52" s="134"/>
      <c r="IN52" s="134"/>
      <c r="IO52" s="134"/>
      <c r="IP52" s="136" t="str">
        <f t="shared" si="269"/>
        <v>Completar</v>
      </c>
      <c r="IQ52" s="137" t="str">
        <f t="shared" si="270"/>
        <v>Completar</v>
      </c>
      <c r="IR52" s="137" t="str">
        <f t="shared" si="271"/>
        <v>Completar</v>
      </c>
      <c r="IS52" s="135"/>
      <c r="IT52" s="136" t="str">
        <f t="shared" si="272"/>
        <v>Completar</v>
      </c>
      <c r="IU52" s="237">
        <f t="shared" si="194"/>
        <v>0</v>
      </c>
      <c r="IV52" s="238">
        <f t="shared" si="195"/>
        <v>0</v>
      </c>
      <c r="IW52" s="239" t="str">
        <f>IFERROR(IF(IV52&gt;20*II52,'Referencia Parámetros'!$D$20,IF(IV52&gt;10*II52,'Referencia Parámetros'!$D$21,IF(IV52&gt;5*II52,'Referencia Parámetros'!$D$22, IF(IV52&gt;1,'Referencia Parámetros'!$D$23,"NO APLICA")))),"")</f>
        <v/>
      </c>
      <c r="IX52" s="240" t="str">
        <f t="shared" si="196"/>
        <v/>
      </c>
      <c r="IY52" s="241">
        <f t="shared" si="197"/>
        <v>0</v>
      </c>
      <c r="IZ52" s="234">
        <f t="shared" si="198"/>
        <v>0</v>
      </c>
      <c r="JA52" s="234">
        <f t="shared" si="199"/>
        <v>0</v>
      </c>
      <c r="JB52" s="234">
        <f t="shared" si="200"/>
        <v>0</v>
      </c>
      <c r="JC52" s="242">
        <f t="shared" si="201"/>
        <v>0</v>
      </c>
      <c r="JD52" s="198"/>
      <c r="JE52" s="234">
        <f t="shared" si="222"/>
        <v>40</v>
      </c>
      <c r="JF52" s="235" t="str">
        <f t="shared" si="202"/>
        <v/>
      </c>
      <c r="JG52" s="236" t="str">
        <f>IFERROR(+VLOOKUP(JF52,'Referencia Parámetros'!$A$2:$B$18,2),"")</f>
        <v/>
      </c>
      <c r="JH52" s="1"/>
      <c r="JI52" s="1"/>
      <c r="JJ52" s="136" t="str">
        <f t="shared" si="273"/>
        <v>Completar</v>
      </c>
      <c r="JK52" s="134"/>
      <c r="JL52" s="134"/>
      <c r="JM52" s="134"/>
      <c r="JN52" s="136" t="str">
        <f t="shared" si="274"/>
        <v>Completar</v>
      </c>
      <c r="JO52" s="137" t="str">
        <f t="shared" si="275"/>
        <v>Completar</v>
      </c>
      <c r="JP52" s="137" t="str">
        <f t="shared" si="276"/>
        <v>Completar</v>
      </c>
      <c r="JQ52" s="135"/>
      <c r="JR52" s="136" t="str">
        <f t="shared" si="277"/>
        <v>Completar</v>
      </c>
      <c r="JS52" s="237">
        <f t="shared" si="203"/>
        <v>0</v>
      </c>
      <c r="JT52" s="238">
        <f t="shared" si="204"/>
        <v>0</v>
      </c>
      <c r="JU52" s="239" t="str">
        <f>IFERROR(IF(JT52&gt;20*JG52,'Referencia Parámetros'!$D$20,IF(JT52&gt;10*JG52,'Referencia Parámetros'!$D$21,IF(JT52&gt;5*JG52,'Referencia Parámetros'!$D$22, IF(JT52&gt;1,'Referencia Parámetros'!$D$23,"NO APLICA")))),"")</f>
        <v/>
      </c>
      <c r="JV52" s="240" t="str">
        <f t="shared" si="205"/>
        <v/>
      </c>
      <c r="JW52" s="241">
        <f t="shared" si="206"/>
        <v>0</v>
      </c>
      <c r="JX52" s="234">
        <f t="shared" si="207"/>
        <v>0</v>
      </c>
      <c r="JY52" s="234">
        <f t="shared" si="208"/>
        <v>0</v>
      </c>
      <c r="JZ52" s="234">
        <f t="shared" si="209"/>
        <v>0</v>
      </c>
      <c r="KA52" s="242">
        <f t="shared" si="210"/>
        <v>0</v>
      </c>
    </row>
    <row r="53" spans="1:287" x14ac:dyDescent="0.25">
      <c r="A53" s="234">
        <f t="shared" si="211"/>
        <v>41</v>
      </c>
      <c r="B53" s="235" t="str">
        <f t="shared" si="103"/>
        <v/>
      </c>
      <c r="C53" s="236" t="str">
        <f>IFERROR(+VLOOKUP(B53,'Referencia Parámetros'!$A$2:$B$18,2),"")</f>
        <v/>
      </c>
      <c r="D53" s="1"/>
      <c r="E53" s="1"/>
      <c r="F53" s="136" t="str">
        <f>IFERROR(+VLOOKUP(D53,'Año 3'!JH$13:JJ$112,3,FALSE),"Completar")</f>
        <v>Completar</v>
      </c>
      <c r="G53" s="134"/>
      <c r="H53" s="134"/>
      <c r="I53" s="134"/>
      <c r="J53" s="136" t="str">
        <f>+IFERROR(VLOOKUP(D53,'Año 3'!JH$13:JR$112,7,0),"Completar")</f>
        <v>Completar</v>
      </c>
      <c r="K53" s="137" t="str">
        <f>IFERROR(VLOOKUP(D53,'Año 3'!JH$13:JR$112,8,FALSE),"Completar")</f>
        <v>Completar</v>
      </c>
      <c r="L53" s="137" t="str">
        <f>IFERROR(VLOOKUP(D53,'Año 3'!JH$13:JR$112,9,FALSE),"Completar")</f>
        <v>Completar</v>
      </c>
      <c r="M53" s="135"/>
      <c r="N53" s="136" t="str">
        <f>IFERROR(VLOOKUP(D53,'Año 3'!JH$13:JR$112,11,FALSE),"Completar")</f>
        <v>Completar</v>
      </c>
      <c r="O53" s="237">
        <f t="shared" si="104"/>
        <v>0</v>
      </c>
      <c r="P53" s="238">
        <f t="shared" si="105"/>
        <v>0</v>
      </c>
      <c r="Q53" s="239" t="str">
        <f>IFERROR(IF(P53&gt;20*C53,'Referencia Parámetros'!$D$20,IF(P53&gt;10*C53,'Referencia Parámetros'!$D$21,IF(P53&gt;5*C53,'Referencia Parámetros'!$D$22, IF(P53&gt;1,'Referencia Parámetros'!$D$23,"NO APLICA")))),"")</f>
        <v/>
      </c>
      <c r="R53" s="240" t="str">
        <f t="shared" si="106"/>
        <v/>
      </c>
      <c r="S53" s="241">
        <f t="shared" si="107"/>
        <v>0</v>
      </c>
      <c r="T53" s="234">
        <f t="shared" si="108"/>
        <v>0</v>
      </c>
      <c r="U53" s="234">
        <f t="shared" si="109"/>
        <v>0</v>
      </c>
      <c r="V53" s="234">
        <f t="shared" si="110"/>
        <v>0</v>
      </c>
      <c r="W53" s="242">
        <f t="shared" si="111"/>
        <v>0</v>
      </c>
      <c r="Y53" s="234">
        <f t="shared" si="212"/>
        <v>41</v>
      </c>
      <c r="Z53" s="235" t="str">
        <f t="shared" si="112"/>
        <v/>
      </c>
      <c r="AA53" s="236" t="str">
        <f>IFERROR(+VLOOKUP(Z53,'Referencia Parámetros'!$A$2:$B$18,2),"")</f>
        <v/>
      </c>
      <c r="AB53" s="1"/>
      <c r="AC53" s="1"/>
      <c r="AD53" s="136" t="str">
        <f t="shared" si="223"/>
        <v>Completar</v>
      </c>
      <c r="AE53" s="134"/>
      <c r="AF53" s="134"/>
      <c r="AG53" s="134"/>
      <c r="AH53" s="136" t="str">
        <f t="shared" si="224"/>
        <v>Completar</v>
      </c>
      <c r="AI53" s="137" t="str">
        <f t="shared" si="225"/>
        <v>Completar</v>
      </c>
      <c r="AJ53" s="137" t="str">
        <f t="shared" si="226"/>
        <v>Completar</v>
      </c>
      <c r="AK53" s="135"/>
      <c r="AL53" s="136" t="str">
        <f t="shared" si="227"/>
        <v>Completar</v>
      </c>
      <c r="AM53" s="237">
        <f t="shared" si="113"/>
        <v>0</v>
      </c>
      <c r="AN53" s="238">
        <f t="shared" si="114"/>
        <v>0</v>
      </c>
      <c r="AO53" s="239" t="str">
        <f>IFERROR(IF(AN53&gt;20*AA53,'Referencia Parámetros'!$D$20,IF(AN53&gt;10*AA53,'Referencia Parámetros'!$D$21,IF(AN53&gt;5*AA53,'Referencia Parámetros'!$D$22, IF(AN53&gt;1,'Referencia Parámetros'!$D$23,"NO APLICA")))),"")</f>
        <v/>
      </c>
      <c r="AP53" s="240" t="str">
        <f t="shared" si="115"/>
        <v/>
      </c>
      <c r="AQ53" s="241">
        <f t="shared" si="116"/>
        <v>0</v>
      </c>
      <c r="AR53" s="234">
        <f t="shared" si="117"/>
        <v>0</v>
      </c>
      <c r="AS53" s="234">
        <f t="shared" si="118"/>
        <v>0</v>
      </c>
      <c r="AT53" s="234">
        <f t="shared" si="119"/>
        <v>0</v>
      </c>
      <c r="AU53" s="242">
        <f t="shared" si="120"/>
        <v>0</v>
      </c>
      <c r="AW53" s="234">
        <f t="shared" si="213"/>
        <v>41</v>
      </c>
      <c r="AX53" s="235" t="str">
        <f t="shared" si="121"/>
        <v/>
      </c>
      <c r="AY53" s="236" t="str">
        <f>IFERROR(+VLOOKUP(AX53,'Referencia Parámetros'!$A$2:$B$18,2),"")</f>
        <v/>
      </c>
      <c r="AZ53" s="1"/>
      <c r="BA53" s="1"/>
      <c r="BB53" s="136" t="str">
        <f t="shared" si="228"/>
        <v>Completar</v>
      </c>
      <c r="BC53" s="134"/>
      <c r="BD53" s="134"/>
      <c r="BE53" s="134"/>
      <c r="BF53" s="136" t="str">
        <f t="shared" si="229"/>
        <v>Completar</v>
      </c>
      <c r="BG53" s="137" t="str">
        <f t="shared" si="230"/>
        <v>Completar</v>
      </c>
      <c r="BH53" s="137" t="str">
        <f t="shared" si="231"/>
        <v>Completar</v>
      </c>
      <c r="BI53" s="135"/>
      <c r="BJ53" s="136" t="str">
        <f t="shared" si="232"/>
        <v>Completar</v>
      </c>
      <c r="BK53" s="237">
        <f t="shared" si="122"/>
        <v>0</v>
      </c>
      <c r="BL53" s="238">
        <f t="shared" si="123"/>
        <v>0</v>
      </c>
      <c r="BM53" s="239" t="str">
        <f>IFERROR(IF(BL53&gt;20*AY53,'Referencia Parámetros'!$D$20,IF(BL53&gt;10*AY53,'Referencia Parámetros'!$D$21,IF(BL53&gt;5*AY53,'Referencia Parámetros'!$D$22, IF(BL53&gt;1,'Referencia Parámetros'!$D$23,"NO APLICA")))),"")</f>
        <v/>
      </c>
      <c r="BN53" s="240" t="str">
        <f t="shared" si="124"/>
        <v/>
      </c>
      <c r="BO53" s="241">
        <f t="shared" si="125"/>
        <v>0</v>
      </c>
      <c r="BP53" s="234">
        <f t="shared" si="126"/>
        <v>0</v>
      </c>
      <c r="BQ53" s="234">
        <f t="shared" si="127"/>
        <v>0</v>
      </c>
      <c r="BR53" s="234">
        <f t="shared" si="128"/>
        <v>0</v>
      </c>
      <c r="BS53" s="242">
        <f t="shared" si="129"/>
        <v>0</v>
      </c>
      <c r="BU53" s="234">
        <f t="shared" si="214"/>
        <v>41</v>
      </c>
      <c r="BV53" s="235" t="str">
        <f t="shared" si="130"/>
        <v/>
      </c>
      <c r="BW53" s="236" t="str">
        <f>IFERROR(+VLOOKUP(BV53,'Referencia Parámetros'!$A$2:$B$18,2),"")</f>
        <v/>
      </c>
      <c r="BX53" s="1"/>
      <c r="BY53" s="1"/>
      <c r="BZ53" s="136" t="str">
        <f t="shared" si="233"/>
        <v>Completar</v>
      </c>
      <c r="CA53" s="134"/>
      <c r="CB53" s="134"/>
      <c r="CC53" s="134"/>
      <c r="CD53" s="136" t="str">
        <f t="shared" si="234"/>
        <v>Completar</v>
      </c>
      <c r="CE53" s="137" t="str">
        <f t="shared" si="235"/>
        <v>Completar</v>
      </c>
      <c r="CF53" s="137" t="str">
        <f t="shared" si="236"/>
        <v>Completar</v>
      </c>
      <c r="CG53" s="135"/>
      <c r="CH53" s="136" t="str">
        <f t="shared" si="237"/>
        <v>Completar</v>
      </c>
      <c r="CI53" s="237">
        <f t="shared" si="131"/>
        <v>0</v>
      </c>
      <c r="CJ53" s="238">
        <f t="shared" si="132"/>
        <v>0</v>
      </c>
      <c r="CK53" s="239" t="str">
        <f>IFERROR(IF(CJ53&gt;20*BW53,'Referencia Parámetros'!$D$20,IF(CJ53&gt;10*BW53,'Referencia Parámetros'!$D$21,IF(CJ53&gt;5*BW53,'Referencia Parámetros'!$D$22, IF(CJ53&gt;1,'Referencia Parámetros'!$D$23,"NO APLICA")))),"")</f>
        <v/>
      </c>
      <c r="CL53" s="240" t="str">
        <f t="shared" si="133"/>
        <v/>
      </c>
      <c r="CM53" s="241">
        <f t="shared" si="134"/>
        <v>0</v>
      </c>
      <c r="CN53" s="234">
        <f t="shared" si="135"/>
        <v>0</v>
      </c>
      <c r="CO53" s="234">
        <f t="shared" si="136"/>
        <v>0</v>
      </c>
      <c r="CP53" s="234">
        <f t="shared" si="137"/>
        <v>0</v>
      </c>
      <c r="CQ53" s="242">
        <f t="shared" si="138"/>
        <v>0</v>
      </c>
      <c r="CS53" s="234">
        <f t="shared" si="215"/>
        <v>41</v>
      </c>
      <c r="CT53" s="235" t="str">
        <f t="shared" si="139"/>
        <v/>
      </c>
      <c r="CU53" s="236" t="str">
        <f>IFERROR(+VLOOKUP(CT53,'Referencia Parámetros'!$A$2:$B$18,2),"")</f>
        <v/>
      </c>
      <c r="CV53" s="1"/>
      <c r="CW53" s="1"/>
      <c r="CX53" s="136" t="str">
        <f t="shared" si="238"/>
        <v>Completar</v>
      </c>
      <c r="CY53" s="134"/>
      <c r="CZ53" s="134"/>
      <c r="DA53" s="134"/>
      <c r="DB53" s="136" t="str">
        <f t="shared" si="239"/>
        <v>Completar</v>
      </c>
      <c r="DC53" s="137" t="str">
        <f t="shared" si="240"/>
        <v>Completar</v>
      </c>
      <c r="DD53" s="137" t="str">
        <f t="shared" si="241"/>
        <v>Completar</v>
      </c>
      <c r="DE53" s="135"/>
      <c r="DF53" s="136" t="str">
        <f t="shared" si="242"/>
        <v>Completar</v>
      </c>
      <c r="DG53" s="237">
        <f t="shared" si="140"/>
        <v>0</v>
      </c>
      <c r="DH53" s="238">
        <f t="shared" si="141"/>
        <v>0</v>
      </c>
      <c r="DI53" s="239" t="str">
        <f>IFERROR(IF(DH53&gt;20*CU53,'Referencia Parámetros'!$D$20,IF(DH53&gt;10*CU53,'Referencia Parámetros'!$D$21,IF(DH53&gt;5*CU53,'Referencia Parámetros'!$D$22, IF(DH53&gt;1,'Referencia Parámetros'!$D$23,"NO APLICA")))),"")</f>
        <v/>
      </c>
      <c r="DJ53" s="240" t="str">
        <f t="shared" si="142"/>
        <v/>
      </c>
      <c r="DK53" s="241">
        <f t="shared" si="143"/>
        <v>0</v>
      </c>
      <c r="DL53" s="234">
        <f t="shared" si="144"/>
        <v>0</v>
      </c>
      <c r="DM53" s="234">
        <f t="shared" si="145"/>
        <v>0</v>
      </c>
      <c r="DN53" s="234">
        <f t="shared" si="146"/>
        <v>0</v>
      </c>
      <c r="DO53" s="242">
        <f t="shared" si="147"/>
        <v>0</v>
      </c>
      <c r="DQ53" s="234">
        <f t="shared" si="216"/>
        <v>41</v>
      </c>
      <c r="DR53" s="235" t="str">
        <f t="shared" si="148"/>
        <v/>
      </c>
      <c r="DS53" s="236" t="str">
        <f>IFERROR(+VLOOKUP(DR53,'Referencia Parámetros'!$A$2:$B$18,2),"")</f>
        <v/>
      </c>
      <c r="DT53" s="1"/>
      <c r="DU53" s="1"/>
      <c r="DV53" s="136" t="str">
        <f t="shared" si="243"/>
        <v>Completar</v>
      </c>
      <c r="DW53" s="134"/>
      <c r="DX53" s="134"/>
      <c r="DY53" s="134"/>
      <c r="DZ53" s="136" t="str">
        <f t="shared" si="244"/>
        <v>Completar</v>
      </c>
      <c r="EA53" s="137" t="str">
        <f t="shared" si="245"/>
        <v>Completar</v>
      </c>
      <c r="EB53" s="137" t="str">
        <f t="shared" si="246"/>
        <v>Completar</v>
      </c>
      <c r="EC53" s="135"/>
      <c r="ED53" s="136" t="str">
        <f t="shared" si="247"/>
        <v>Completar</v>
      </c>
      <c r="EE53" s="237">
        <f t="shared" si="149"/>
        <v>0</v>
      </c>
      <c r="EF53" s="238">
        <f t="shared" si="150"/>
        <v>0</v>
      </c>
      <c r="EG53" s="239" t="str">
        <f>IFERROR(IF(EF53&gt;20*DS53,'Referencia Parámetros'!$D$20,IF(EF53&gt;10*DS53,'Referencia Parámetros'!$D$21,IF(EF53&gt;5*DS53,'Referencia Parámetros'!$D$22, IF(EF53&gt;1,'Referencia Parámetros'!$D$23,"NO APLICA")))),"")</f>
        <v/>
      </c>
      <c r="EH53" s="240" t="str">
        <f t="shared" si="151"/>
        <v/>
      </c>
      <c r="EI53" s="241">
        <f t="shared" si="152"/>
        <v>0</v>
      </c>
      <c r="EJ53" s="234">
        <f t="shared" si="153"/>
        <v>0</v>
      </c>
      <c r="EK53" s="234">
        <f t="shared" si="154"/>
        <v>0</v>
      </c>
      <c r="EL53" s="234">
        <f t="shared" si="155"/>
        <v>0</v>
      </c>
      <c r="EM53" s="242">
        <f t="shared" si="156"/>
        <v>0</v>
      </c>
      <c r="EO53" s="234">
        <f t="shared" si="217"/>
        <v>41</v>
      </c>
      <c r="EP53" s="235" t="str">
        <f t="shared" si="157"/>
        <v/>
      </c>
      <c r="EQ53" s="236" t="str">
        <f>IFERROR(+VLOOKUP(EP53,'Referencia Parámetros'!$A$2:$B$18,2),"")</f>
        <v/>
      </c>
      <c r="ER53" s="1"/>
      <c r="ES53" s="1"/>
      <c r="ET53" s="136" t="str">
        <f t="shared" si="248"/>
        <v>Completar</v>
      </c>
      <c r="EU53" s="134"/>
      <c r="EV53" s="134"/>
      <c r="EW53" s="134"/>
      <c r="EX53" s="136" t="str">
        <f t="shared" si="249"/>
        <v>Completar</v>
      </c>
      <c r="EY53" s="137" t="str">
        <f t="shared" si="250"/>
        <v>Completar</v>
      </c>
      <c r="EZ53" s="137" t="str">
        <f t="shared" si="251"/>
        <v>Completar</v>
      </c>
      <c r="FA53" s="135"/>
      <c r="FB53" s="136" t="str">
        <f t="shared" si="252"/>
        <v>Completar</v>
      </c>
      <c r="FC53" s="237">
        <f t="shared" si="158"/>
        <v>0</v>
      </c>
      <c r="FD53" s="238">
        <f t="shared" si="159"/>
        <v>0</v>
      </c>
      <c r="FE53" s="239" t="str">
        <f>IFERROR(IF(FD53&gt;20*EQ53,'Referencia Parámetros'!$D$20,IF(FD53&gt;10*EQ53,'Referencia Parámetros'!$D$21,IF(FD53&gt;5*EQ53,'Referencia Parámetros'!$D$22, IF(FD53&gt;1,'Referencia Parámetros'!$D$23,"NO APLICA")))),"")</f>
        <v/>
      </c>
      <c r="FF53" s="240" t="str">
        <f t="shared" si="160"/>
        <v/>
      </c>
      <c r="FG53" s="241">
        <f t="shared" si="161"/>
        <v>0</v>
      </c>
      <c r="FH53" s="234">
        <f t="shared" si="162"/>
        <v>0</v>
      </c>
      <c r="FI53" s="234">
        <f t="shared" si="163"/>
        <v>0</v>
      </c>
      <c r="FJ53" s="234">
        <f t="shared" si="164"/>
        <v>0</v>
      </c>
      <c r="FK53" s="242">
        <f t="shared" si="165"/>
        <v>0</v>
      </c>
      <c r="FM53" s="234">
        <f t="shared" si="218"/>
        <v>41</v>
      </c>
      <c r="FN53" s="235" t="str">
        <f t="shared" si="166"/>
        <v/>
      </c>
      <c r="FO53" s="236" t="str">
        <f>IFERROR(+VLOOKUP(FN53,'Referencia Parámetros'!$A$2:$B$18,2),"")</f>
        <v/>
      </c>
      <c r="FP53" s="1"/>
      <c r="FQ53" s="1"/>
      <c r="FR53" s="136" t="str">
        <f t="shared" si="253"/>
        <v>Completar</v>
      </c>
      <c r="FS53" s="134"/>
      <c r="FT53" s="134"/>
      <c r="FU53" s="134"/>
      <c r="FV53" s="136" t="str">
        <f t="shared" si="254"/>
        <v>Completar</v>
      </c>
      <c r="FW53" s="137" t="str">
        <f t="shared" si="255"/>
        <v>Completar</v>
      </c>
      <c r="FX53" s="137" t="str">
        <f t="shared" si="256"/>
        <v>Completar</v>
      </c>
      <c r="FY53" s="135"/>
      <c r="FZ53" s="136" t="str">
        <f t="shared" si="257"/>
        <v>Completar</v>
      </c>
      <c r="GA53" s="237">
        <f t="shared" si="167"/>
        <v>0</v>
      </c>
      <c r="GB53" s="238">
        <f t="shared" si="168"/>
        <v>0</v>
      </c>
      <c r="GC53" s="239" t="str">
        <f>IFERROR(IF(GB53&gt;20*FO53,'Referencia Parámetros'!$D$20,IF(GB53&gt;10*FO53,'Referencia Parámetros'!$D$21,IF(GB53&gt;5*FO53,'Referencia Parámetros'!$D$22, IF(GB53&gt;1,'Referencia Parámetros'!$D$23,"NO APLICA")))),"")</f>
        <v/>
      </c>
      <c r="GD53" s="240" t="str">
        <f t="shared" si="169"/>
        <v/>
      </c>
      <c r="GE53" s="241">
        <f t="shared" si="170"/>
        <v>0</v>
      </c>
      <c r="GF53" s="234">
        <f t="shared" si="171"/>
        <v>0</v>
      </c>
      <c r="GG53" s="234">
        <f t="shared" si="172"/>
        <v>0</v>
      </c>
      <c r="GH53" s="234">
        <f t="shared" si="173"/>
        <v>0</v>
      </c>
      <c r="GI53" s="242">
        <f t="shared" si="174"/>
        <v>0</v>
      </c>
      <c r="GK53" s="234">
        <f t="shared" si="219"/>
        <v>41</v>
      </c>
      <c r="GL53" s="235" t="str">
        <f t="shared" si="175"/>
        <v/>
      </c>
      <c r="GM53" s="236" t="str">
        <f>IFERROR(+VLOOKUP(GL53,'Referencia Parámetros'!$A$2:$B$18,2),"")</f>
        <v/>
      </c>
      <c r="GN53" s="1"/>
      <c r="GO53" s="1"/>
      <c r="GP53" s="136" t="str">
        <f t="shared" si="258"/>
        <v>Completar</v>
      </c>
      <c r="GQ53" s="134"/>
      <c r="GR53" s="134"/>
      <c r="GS53" s="134"/>
      <c r="GT53" s="136" t="str">
        <f t="shared" si="259"/>
        <v>Completar</v>
      </c>
      <c r="GU53" s="137" t="str">
        <f t="shared" si="260"/>
        <v>Completar</v>
      </c>
      <c r="GV53" s="137" t="str">
        <f t="shared" si="261"/>
        <v>Completar</v>
      </c>
      <c r="GW53" s="135"/>
      <c r="GX53" s="136" t="str">
        <f t="shared" si="262"/>
        <v>Completar</v>
      </c>
      <c r="GY53" s="237">
        <f t="shared" si="176"/>
        <v>0</v>
      </c>
      <c r="GZ53" s="238">
        <f t="shared" si="177"/>
        <v>0</v>
      </c>
      <c r="HA53" s="239" t="str">
        <f>IFERROR(IF(GZ53&gt;20*GM53,'Referencia Parámetros'!$D$20,IF(GZ53&gt;10*GM53,'Referencia Parámetros'!$D$21,IF(GZ53&gt;5*GM53,'Referencia Parámetros'!$D$22, IF(GZ53&gt;1,'Referencia Parámetros'!$D$23,"NO APLICA")))),"")</f>
        <v/>
      </c>
      <c r="HB53" s="240" t="str">
        <f t="shared" si="178"/>
        <v/>
      </c>
      <c r="HC53" s="241">
        <f t="shared" si="179"/>
        <v>0</v>
      </c>
      <c r="HD53" s="234">
        <f t="shared" si="180"/>
        <v>0</v>
      </c>
      <c r="HE53" s="234">
        <f t="shared" si="181"/>
        <v>0</v>
      </c>
      <c r="HF53" s="234">
        <f t="shared" si="182"/>
        <v>0</v>
      </c>
      <c r="HG53" s="242">
        <f t="shared" si="183"/>
        <v>0</v>
      </c>
      <c r="HI53" s="234">
        <f t="shared" si="220"/>
        <v>41</v>
      </c>
      <c r="HJ53" s="235" t="str">
        <f t="shared" si="184"/>
        <v/>
      </c>
      <c r="HK53" s="236" t="str">
        <f>IFERROR(+VLOOKUP(HJ53,'Referencia Parámetros'!$A$2:$B$18,2),"")</f>
        <v/>
      </c>
      <c r="HL53" s="1"/>
      <c r="HM53" s="1"/>
      <c r="HN53" s="136" t="str">
        <f t="shared" si="263"/>
        <v>Completar</v>
      </c>
      <c r="HO53" s="134"/>
      <c r="HP53" s="134"/>
      <c r="HQ53" s="134"/>
      <c r="HR53" s="136" t="str">
        <f t="shared" si="264"/>
        <v>Completar</v>
      </c>
      <c r="HS53" s="137" t="str">
        <f t="shared" si="265"/>
        <v>Completar</v>
      </c>
      <c r="HT53" s="137" t="str">
        <f t="shared" si="266"/>
        <v>Completar</v>
      </c>
      <c r="HU53" s="135"/>
      <c r="HV53" s="136" t="str">
        <f t="shared" si="267"/>
        <v>Completar</v>
      </c>
      <c r="HW53" s="237">
        <f t="shared" si="185"/>
        <v>0</v>
      </c>
      <c r="HX53" s="238">
        <f t="shared" si="186"/>
        <v>0</v>
      </c>
      <c r="HY53" s="239" t="str">
        <f>IFERROR(IF(HX53&gt;20*HK53,'Referencia Parámetros'!$D$20,IF(HX53&gt;10*HK53,'Referencia Parámetros'!$D$21,IF(HX53&gt;5*HK53,'Referencia Parámetros'!$D$22, IF(HX53&gt;1,'Referencia Parámetros'!$D$23,"NO APLICA")))),"")</f>
        <v/>
      </c>
      <c r="HZ53" s="240">
        <f t="shared" si="187"/>
        <v>0</v>
      </c>
      <c r="IA53" s="241">
        <f t="shared" si="188"/>
        <v>0</v>
      </c>
      <c r="IB53" s="234">
        <f t="shared" si="189"/>
        <v>0</v>
      </c>
      <c r="IC53" s="234">
        <f t="shared" si="190"/>
        <v>0</v>
      </c>
      <c r="ID53" s="234">
        <f t="shared" si="191"/>
        <v>0</v>
      </c>
      <c r="IE53" s="242">
        <f t="shared" si="192"/>
        <v>0</v>
      </c>
      <c r="IG53" s="234">
        <f t="shared" si="221"/>
        <v>41</v>
      </c>
      <c r="IH53" s="235" t="str">
        <f t="shared" si="193"/>
        <v/>
      </c>
      <c r="II53" s="236" t="str">
        <f>IFERROR(+VLOOKUP(IH53,'Referencia Parámetros'!$A$2:$B$18,2),"")</f>
        <v/>
      </c>
      <c r="IJ53" s="1"/>
      <c r="IK53" s="1"/>
      <c r="IL53" s="136" t="str">
        <f t="shared" si="268"/>
        <v>Completar</v>
      </c>
      <c r="IM53" s="134"/>
      <c r="IN53" s="134"/>
      <c r="IO53" s="134"/>
      <c r="IP53" s="136" t="str">
        <f t="shared" si="269"/>
        <v>Completar</v>
      </c>
      <c r="IQ53" s="137" t="str">
        <f t="shared" si="270"/>
        <v>Completar</v>
      </c>
      <c r="IR53" s="137" t="str">
        <f t="shared" si="271"/>
        <v>Completar</v>
      </c>
      <c r="IS53" s="135"/>
      <c r="IT53" s="136" t="str">
        <f t="shared" si="272"/>
        <v>Completar</v>
      </c>
      <c r="IU53" s="237">
        <f t="shared" si="194"/>
        <v>0</v>
      </c>
      <c r="IV53" s="238">
        <f t="shared" si="195"/>
        <v>0</v>
      </c>
      <c r="IW53" s="239" t="str">
        <f>IFERROR(IF(IV53&gt;20*II53,'Referencia Parámetros'!$D$20,IF(IV53&gt;10*II53,'Referencia Parámetros'!$D$21,IF(IV53&gt;5*II53,'Referencia Parámetros'!$D$22, IF(IV53&gt;1,'Referencia Parámetros'!$D$23,"NO APLICA")))),"")</f>
        <v/>
      </c>
      <c r="IX53" s="240" t="str">
        <f t="shared" si="196"/>
        <v/>
      </c>
      <c r="IY53" s="241">
        <f t="shared" si="197"/>
        <v>0</v>
      </c>
      <c r="IZ53" s="234">
        <f t="shared" si="198"/>
        <v>0</v>
      </c>
      <c r="JA53" s="234">
        <f t="shared" si="199"/>
        <v>0</v>
      </c>
      <c r="JB53" s="234">
        <f t="shared" si="200"/>
        <v>0</v>
      </c>
      <c r="JC53" s="242">
        <f t="shared" si="201"/>
        <v>0</v>
      </c>
      <c r="JD53" s="198"/>
      <c r="JE53" s="234">
        <f t="shared" si="222"/>
        <v>41</v>
      </c>
      <c r="JF53" s="235" t="str">
        <f t="shared" si="202"/>
        <v/>
      </c>
      <c r="JG53" s="236" t="str">
        <f>IFERROR(+VLOOKUP(JF53,'Referencia Parámetros'!$A$2:$B$18,2),"")</f>
        <v/>
      </c>
      <c r="JH53" s="1"/>
      <c r="JI53" s="1"/>
      <c r="JJ53" s="136" t="str">
        <f t="shared" si="273"/>
        <v>Completar</v>
      </c>
      <c r="JK53" s="134"/>
      <c r="JL53" s="134"/>
      <c r="JM53" s="134"/>
      <c r="JN53" s="136" t="str">
        <f t="shared" si="274"/>
        <v>Completar</v>
      </c>
      <c r="JO53" s="137" t="str">
        <f t="shared" si="275"/>
        <v>Completar</v>
      </c>
      <c r="JP53" s="137" t="str">
        <f t="shared" si="276"/>
        <v>Completar</v>
      </c>
      <c r="JQ53" s="135"/>
      <c r="JR53" s="136" t="str">
        <f t="shared" si="277"/>
        <v>Completar</v>
      </c>
      <c r="JS53" s="237">
        <f t="shared" si="203"/>
        <v>0</v>
      </c>
      <c r="JT53" s="238">
        <f t="shared" si="204"/>
        <v>0</v>
      </c>
      <c r="JU53" s="239" t="str">
        <f>IFERROR(IF(JT53&gt;20*JG53,'Referencia Parámetros'!$D$20,IF(JT53&gt;10*JG53,'Referencia Parámetros'!$D$21,IF(JT53&gt;5*JG53,'Referencia Parámetros'!$D$22, IF(JT53&gt;1,'Referencia Parámetros'!$D$23,"NO APLICA")))),"")</f>
        <v/>
      </c>
      <c r="JV53" s="240" t="str">
        <f t="shared" si="205"/>
        <v/>
      </c>
      <c r="JW53" s="241">
        <f t="shared" si="206"/>
        <v>0</v>
      </c>
      <c r="JX53" s="234">
        <f t="shared" si="207"/>
        <v>0</v>
      </c>
      <c r="JY53" s="234">
        <f t="shared" si="208"/>
        <v>0</v>
      </c>
      <c r="JZ53" s="234">
        <f t="shared" si="209"/>
        <v>0</v>
      </c>
      <c r="KA53" s="242">
        <f t="shared" si="210"/>
        <v>0</v>
      </c>
    </row>
    <row r="54" spans="1:287" x14ac:dyDescent="0.25">
      <c r="A54" s="234">
        <f t="shared" si="211"/>
        <v>42</v>
      </c>
      <c r="B54" s="235" t="str">
        <f t="shared" si="103"/>
        <v/>
      </c>
      <c r="C54" s="236" t="str">
        <f>IFERROR(+VLOOKUP(B54,'Referencia Parámetros'!$A$2:$B$18,2),"")</f>
        <v/>
      </c>
      <c r="D54" s="1"/>
      <c r="E54" s="1"/>
      <c r="F54" s="136" t="str">
        <f>IFERROR(+VLOOKUP(D54,'Año 3'!JH$13:JJ$112,3,FALSE),"Completar")</f>
        <v>Completar</v>
      </c>
      <c r="G54" s="134"/>
      <c r="H54" s="134"/>
      <c r="I54" s="134"/>
      <c r="J54" s="136" t="str">
        <f>+IFERROR(VLOOKUP(D54,'Año 3'!JH$13:JR$112,7,0),"Completar")</f>
        <v>Completar</v>
      </c>
      <c r="K54" s="137" t="str">
        <f>IFERROR(VLOOKUP(D54,'Año 3'!JH$13:JR$112,8,FALSE),"Completar")</f>
        <v>Completar</v>
      </c>
      <c r="L54" s="137" t="str">
        <f>IFERROR(VLOOKUP(D54,'Año 3'!JH$13:JR$112,9,FALSE),"Completar")</f>
        <v>Completar</v>
      </c>
      <c r="M54" s="135"/>
      <c r="N54" s="136" t="str">
        <f>IFERROR(VLOOKUP(D54,'Año 3'!JH$13:JR$112,11,FALSE),"Completar")</f>
        <v>Completar</v>
      </c>
      <c r="O54" s="237">
        <f t="shared" si="104"/>
        <v>0</v>
      </c>
      <c r="P54" s="238">
        <f t="shared" si="105"/>
        <v>0</v>
      </c>
      <c r="Q54" s="239" t="str">
        <f>IFERROR(IF(P54&gt;20*C54,'Referencia Parámetros'!$D$20,IF(P54&gt;10*C54,'Referencia Parámetros'!$D$21,IF(P54&gt;5*C54,'Referencia Parámetros'!$D$22, IF(P54&gt;1,'Referencia Parámetros'!$D$23,"NO APLICA")))),"")</f>
        <v/>
      </c>
      <c r="R54" s="240" t="str">
        <f t="shared" si="106"/>
        <v/>
      </c>
      <c r="S54" s="241">
        <f t="shared" si="107"/>
        <v>0</v>
      </c>
      <c r="T54" s="234">
        <f t="shared" si="108"/>
        <v>0</v>
      </c>
      <c r="U54" s="234">
        <f t="shared" si="109"/>
        <v>0</v>
      </c>
      <c r="V54" s="234">
        <f t="shared" si="110"/>
        <v>0</v>
      </c>
      <c r="W54" s="242">
        <f t="shared" si="111"/>
        <v>0</v>
      </c>
      <c r="Y54" s="234">
        <f t="shared" si="212"/>
        <v>42</v>
      </c>
      <c r="Z54" s="235" t="str">
        <f t="shared" si="112"/>
        <v/>
      </c>
      <c r="AA54" s="236" t="str">
        <f>IFERROR(+VLOOKUP(Z54,'Referencia Parámetros'!$A$2:$B$18,2),"")</f>
        <v/>
      </c>
      <c r="AB54" s="1"/>
      <c r="AC54" s="1"/>
      <c r="AD54" s="136" t="str">
        <f t="shared" si="223"/>
        <v>Completar</v>
      </c>
      <c r="AE54" s="134"/>
      <c r="AF54" s="134"/>
      <c r="AG54" s="134"/>
      <c r="AH54" s="136" t="str">
        <f t="shared" si="224"/>
        <v>Completar</v>
      </c>
      <c r="AI54" s="137" t="str">
        <f t="shared" si="225"/>
        <v>Completar</v>
      </c>
      <c r="AJ54" s="137" t="str">
        <f t="shared" si="226"/>
        <v>Completar</v>
      </c>
      <c r="AK54" s="135"/>
      <c r="AL54" s="136" t="str">
        <f t="shared" si="227"/>
        <v>Completar</v>
      </c>
      <c r="AM54" s="237">
        <f t="shared" si="113"/>
        <v>0</v>
      </c>
      <c r="AN54" s="238">
        <f t="shared" si="114"/>
        <v>0</v>
      </c>
      <c r="AO54" s="239" t="str">
        <f>IFERROR(IF(AN54&gt;20*AA54,'Referencia Parámetros'!$D$20,IF(AN54&gt;10*AA54,'Referencia Parámetros'!$D$21,IF(AN54&gt;5*AA54,'Referencia Parámetros'!$D$22, IF(AN54&gt;1,'Referencia Parámetros'!$D$23,"NO APLICA")))),"")</f>
        <v/>
      </c>
      <c r="AP54" s="240" t="str">
        <f t="shared" si="115"/>
        <v/>
      </c>
      <c r="AQ54" s="241">
        <f t="shared" si="116"/>
        <v>0</v>
      </c>
      <c r="AR54" s="234">
        <f t="shared" si="117"/>
        <v>0</v>
      </c>
      <c r="AS54" s="234">
        <f t="shared" si="118"/>
        <v>0</v>
      </c>
      <c r="AT54" s="234">
        <f t="shared" si="119"/>
        <v>0</v>
      </c>
      <c r="AU54" s="242">
        <f t="shared" si="120"/>
        <v>0</v>
      </c>
      <c r="AW54" s="234">
        <f t="shared" si="213"/>
        <v>42</v>
      </c>
      <c r="AX54" s="235" t="str">
        <f t="shared" si="121"/>
        <v/>
      </c>
      <c r="AY54" s="236" t="str">
        <f>IFERROR(+VLOOKUP(AX54,'Referencia Parámetros'!$A$2:$B$18,2),"")</f>
        <v/>
      </c>
      <c r="AZ54" s="1"/>
      <c r="BA54" s="1"/>
      <c r="BB54" s="136" t="str">
        <f t="shared" si="228"/>
        <v>Completar</v>
      </c>
      <c r="BC54" s="134"/>
      <c r="BD54" s="134"/>
      <c r="BE54" s="134"/>
      <c r="BF54" s="136" t="str">
        <f t="shared" si="229"/>
        <v>Completar</v>
      </c>
      <c r="BG54" s="137" t="str">
        <f t="shared" si="230"/>
        <v>Completar</v>
      </c>
      <c r="BH54" s="137" t="str">
        <f t="shared" si="231"/>
        <v>Completar</v>
      </c>
      <c r="BI54" s="135"/>
      <c r="BJ54" s="136" t="str">
        <f t="shared" si="232"/>
        <v>Completar</v>
      </c>
      <c r="BK54" s="237">
        <f t="shared" si="122"/>
        <v>0</v>
      </c>
      <c r="BL54" s="238">
        <f t="shared" si="123"/>
        <v>0</v>
      </c>
      <c r="BM54" s="239" t="str">
        <f>IFERROR(IF(BL54&gt;20*AY54,'Referencia Parámetros'!$D$20,IF(BL54&gt;10*AY54,'Referencia Parámetros'!$D$21,IF(BL54&gt;5*AY54,'Referencia Parámetros'!$D$22, IF(BL54&gt;1,'Referencia Parámetros'!$D$23,"NO APLICA")))),"")</f>
        <v/>
      </c>
      <c r="BN54" s="240" t="str">
        <f t="shared" si="124"/>
        <v/>
      </c>
      <c r="BO54" s="241">
        <f t="shared" si="125"/>
        <v>0</v>
      </c>
      <c r="BP54" s="234">
        <f t="shared" si="126"/>
        <v>0</v>
      </c>
      <c r="BQ54" s="234">
        <f t="shared" si="127"/>
        <v>0</v>
      </c>
      <c r="BR54" s="234">
        <f t="shared" si="128"/>
        <v>0</v>
      </c>
      <c r="BS54" s="242">
        <f t="shared" si="129"/>
        <v>0</v>
      </c>
      <c r="BU54" s="234">
        <f t="shared" si="214"/>
        <v>42</v>
      </c>
      <c r="BV54" s="235" t="str">
        <f t="shared" si="130"/>
        <v/>
      </c>
      <c r="BW54" s="236" t="str">
        <f>IFERROR(+VLOOKUP(BV54,'Referencia Parámetros'!$A$2:$B$18,2),"")</f>
        <v/>
      </c>
      <c r="BX54" s="1"/>
      <c r="BY54" s="1"/>
      <c r="BZ54" s="136" t="str">
        <f t="shared" si="233"/>
        <v>Completar</v>
      </c>
      <c r="CA54" s="134"/>
      <c r="CB54" s="134"/>
      <c r="CC54" s="134"/>
      <c r="CD54" s="136" t="str">
        <f t="shared" si="234"/>
        <v>Completar</v>
      </c>
      <c r="CE54" s="137" t="str">
        <f t="shared" si="235"/>
        <v>Completar</v>
      </c>
      <c r="CF54" s="137" t="str">
        <f t="shared" si="236"/>
        <v>Completar</v>
      </c>
      <c r="CG54" s="135"/>
      <c r="CH54" s="136" t="str">
        <f t="shared" si="237"/>
        <v>Completar</v>
      </c>
      <c r="CI54" s="237">
        <f t="shared" si="131"/>
        <v>0</v>
      </c>
      <c r="CJ54" s="238">
        <f t="shared" si="132"/>
        <v>0</v>
      </c>
      <c r="CK54" s="239" t="str">
        <f>IFERROR(IF(CJ54&gt;20*BW54,'Referencia Parámetros'!$D$20,IF(CJ54&gt;10*BW54,'Referencia Parámetros'!$D$21,IF(CJ54&gt;5*BW54,'Referencia Parámetros'!$D$22, IF(CJ54&gt;1,'Referencia Parámetros'!$D$23,"NO APLICA")))),"")</f>
        <v/>
      </c>
      <c r="CL54" s="240" t="str">
        <f t="shared" si="133"/>
        <v/>
      </c>
      <c r="CM54" s="241">
        <f t="shared" si="134"/>
        <v>0</v>
      </c>
      <c r="CN54" s="234">
        <f t="shared" si="135"/>
        <v>0</v>
      </c>
      <c r="CO54" s="234">
        <f t="shared" si="136"/>
        <v>0</v>
      </c>
      <c r="CP54" s="234">
        <f t="shared" si="137"/>
        <v>0</v>
      </c>
      <c r="CQ54" s="242">
        <f t="shared" si="138"/>
        <v>0</v>
      </c>
      <c r="CS54" s="234">
        <f t="shared" si="215"/>
        <v>42</v>
      </c>
      <c r="CT54" s="235" t="str">
        <f t="shared" si="139"/>
        <v/>
      </c>
      <c r="CU54" s="236" t="str">
        <f>IFERROR(+VLOOKUP(CT54,'Referencia Parámetros'!$A$2:$B$18,2),"")</f>
        <v/>
      </c>
      <c r="CV54" s="1"/>
      <c r="CW54" s="1"/>
      <c r="CX54" s="136" t="str">
        <f t="shared" si="238"/>
        <v>Completar</v>
      </c>
      <c r="CY54" s="134"/>
      <c r="CZ54" s="134"/>
      <c r="DA54" s="134"/>
      <c r="DB54" s="136" t="str">
        <f t="shared" si="239"/>
        <v>Completar</v>
      </c>
      <c r="DC54" s="137" t="str">
        <f t="shared" si="240"/>
        <v>Completar</v>
      </c>
      <c r="DD54" s="137" t="str">
        <f t="shared" si="241"/>
        <v>Completar</v>
      </c>
      <c r="DE54" s="135"/>
      <c r="DF54" s="136" t="str">
        <f t="shared" si="242"/>
        <v>Completar</v>
      </c>
      <c r="DG54" s="237">
        <f t="shared" si="140"/>
        <v>0</v>
      </c>
      <c r="DH54" s="238">
        <f t="shared" si="141"/>
        <v>0</v>
      </c>
      <c r="DI54" s="239" t="str">
        <f>IFERROR(IF(DH54&gt;20*CU54,'Referencia Parámetros'!$D$20,IF(DH54&gt;10*CU54,'Referencia Parámetros'!$D$21,IF(DH54&gt;5*CU54,'Referencia Parámetros'!$D$22, IF(DH54&gt;1,'Referencia Parámetros'!$D$23,"NO APLICA")))),"")</f>
        <v/>
      </c>
      <c r="DJ54" s="240" t="str">
        <f t="shared" si="142"/>
        <v/>
      </c>
      <c r="DK54" s="241">
        <f t="shared" si="143"/>
        <v>0</v>
      </c>
      <c r="DL54" s="234">
        <f t="shared" si="144"/>
        <v>0</v>
      </c>
      <c r="DM54" s="234">
        <f t="shared" si="145"/>
        <v>0</v>
      </c>
      <c r="DN54" s="234">
        <f t="shared" si="146"/>
        <v>0</v>
      </c>
      <c r="DO54" s="242">
        <f t="shared" si="147"/>
        <v>0</v>
      </c>
      <c r="DQ54" s="234">
        <f t="shared" si="216"/>
        <v>42</v>
      </c>
      <c r="DR54" s="235" t="str">
        <f t="shared" si="148"/>
        <v/>
      </c>
      <c r="DS54" s="236" t="str">
        <f>IFERROR(+VLOOKUP(DR54,'Referencia Parámetros'!$A$2:$B$18,2),"")</f>
        <v/>
      </c>
      <c r="DT54" s="1"/>
      <c r="DU54" s="1"/>
      <c r="DV54" s="136" t="str">
        <f t="shared" si="243"/>
        <v>Completar</v>
      </c>
      <c r="DW54" s="134"/>
      <c r="DX54" s="134"/>
      <c r="DY54" s="134"/>
      <c r="DZ54" s="136" t="str">
        <f t="shared" si="244"/>
        <v>Completar</v>
      </c>
      <c r="EA54" s="137" t="str">
        <f t="shared" si="245"/>
        <v>Completar</v>
      </c>
      <c r="EB54" s="137" t="str">
        <f t="shared" si="246"/>
        <v>Completar</v>
      </c>
      <c r="EC54" s="135"/>
      <c r="ED54" s="136" t="str">
        <f t="shared" si="247"/>
        <v>Completar</v>
      </c>
      <c r="EE54" s="237">
        <f t="shared" si="149"/>
        <v>0</v>
      </c>
      <c r="EF54" s="238">
        <f t="shared" si="150"/>
        <v>0</v>
      </c>
      <c r="EG54" s="239" t="str">
        <f>IFERROR(IF(EF54&gt;20*DS54,'Referencia Parámetros'!$D$20,IF(EF54&gt;10*DS54,'Referencia Parámetros'!$D$21,IF(EF54&gt;5*DS54,'Referencia Parámetros'!$D$22, IF(EF54&gt;1,'Referencia Parámetros'!$D$23,"NO APLICA")))),"")</f>
        <v/>
      </c>
      <c r="EH54" s="240" t="str">
        <f t="shared" si="151"/>
        <v/>
      </c>
      <c r="EI54" s="241">
        <f t="shared" si="152"/>
        <v>0</v>
      </c>
      <c r="EJ54" s="234">
        <f t="shared" si="153"/>
        <v>0</v>
      </c>
      <c r="EK54" s="234">
        <f t="shared" si="154"/>
        <v>0</v>
      </c>
      <c r="EL54" s="234">
        <f t="shared" si="155"/>
        <v>0</v>
      </c>
      <c r="EM54" s="242">
        <f t="shared" si="156"/>
        <v>0</v>
      </c>
      <c r="EO54" s="234">
        <f t="shared" si="217"/>
        <v>42</v>
      </c>
      <c r="EP54" s="235" t="str">
        <f t="shared" si="157"/>
        <v/>
      </c>
      <c r="EQ54" s="236" t="str">
        <f>IFERROR(+VLOOKUP(EP54,'Referencia Parámetros'!$A$2:$B$18,2),"")</f>
        <v/>
      </c>
      <c r="ER54" s="1"/>
      <c r="ES54" s="1"/>
      <c r="ET54" s="136" t="str">
        <f t="shared" si="248"/>
        <v>Completar</v>
      </c>
      <c r="EU54" s="134"/>
      <c r="EV54" s="134"/>
      <c r="EW54" s="134"/>
      <c r="EX54" s="136" t="str">
        <f t="shared" si="249"/>
        <v>Completar</v>
      </c>
      <c r="EY54" s="137" t="str">
        <f t="shared" si="250"/>
        <v>Completar</v>
      </c>
      <c r="EZ54" s="137" t="str">
        <f t="shared" si="251"/>
        <v>Completar</v>
      </c>
      <c r="FA54" s="135"/>
      <c r="FB54" s="136" t="str">
        <f t="shared" si="252"/>
        <v>Completar</v>
      </c>
      <c r="FC54" s="237">
        <f t="shared" si="158"/>
        <v>0</v>
      </c>
      <c r="FD54" s="238">
        <f t="shared" si="159"/>
        <v>0</v>
      </c>
      <c r="FE54" s="239" t="str">
        <f>IFERROR(IF(FD54&gt;20*EQ54,'Referencia Parámetros'!$D$20,IF(FD54&gt;10*EQ54,'Referencia Parámetros'!$D$21,IF(FD54&gt;5*EQ54,'Referencia Parámetros'!$D$22, IF(FD54&gt;1,'Referencia Parámetros'!$D$23,"NO APLICA")))),"")</f>
        <v/>
      </c>
      <c r="FF54" s="240" t="str">
        <f t="shared" si="160"/>
        <v/>
      </c>
      <c r="FG54" s="241">
        <f t="shared" si="161"/>
        <v>0</v>
      </c>
      <c r="FH54" s="234">
        <f t="shared" si="162"/>
        <v>0</v>
      </c>
      <c r="FI54" s="234">
        <f t="shared" si="163"/>
        <v>0</v>
      </c>
      <c r="FJ54" s="234">
        <f t="shared" si="164"/>
        <v>0</v>
      </c>
      <c r="FK54" s="242">
        <f t="shared" si="165"/>
        <v>0</v>
      </c>
      <c r="FM54" s="234">
        <f t="shared" si="218"/>
        <v>42</v>
      </c>
      <c r="FN54" s="235" t="str">
        <f t="shared" si="166"/>
        <v/>
      </c>
      <c r="FO54" s="236" t="str">
        <f>IFERROR(+VLOOKUP(FN54,'Referencia Parámetros'!$A$2:$B$18,2),"")</f>
        <v/>
      </c>
      <c r="FP54" s="1"/>
      <c r="FQ54" s="1"/>
      <c r="FR54" s="136" t="str">
        <f t="shared" si="253"/>
        <v>Completar</v>
      </c>
      <c r="FS54" s="134"/>
      <c r="FT54" s="134"/>
      <c r="FU54" s="134"/>
      <c r="FV54" s="136" t="str">
        <f t="shared" si="254"/>
        <v>Completar</v>
      </c>
      <c r="FW54" s="137" t="str">
        <f t="shared" si="255"/>
        <v>Completar</v>
      </c>
      <c r="FX54" s="137" t="str">
        <f t="shared" si="256"/>
        <v>Completar</v>
      </c>
      <c r="FY54" s="135"/>
      <c r="FZ54" s="136" t="str">
        <f t="shared" si="257"/>
        <v>Completar</v>
      </c>
      <c r="GA54" s="237">
        <f t="shared" si="167"/>
        <v>0</v>
      </c>
      <c r="GB54" s="238">
        <f t="shared" si="168"/>
        <v>0</v>
      </c>
      <c r="GC54" s="239" t="str">
        <f>IFERROR(IF(GB54&gt;20*FO54,'Referencia Parámetros'!$D$20,IF(GB54&gt;10*FO54,'Referencia Parámetros'!$D$21,IF(GB54&gt;5*FO54,'Referencia Parámetros'!$D$22, IF(GB54&gt;1,'Referencia Parámetros'!$D$23,"NO APLICA")))),"")</f>
        <v/>
      </c>
      <c r="GD54" s="240" t="str">
        <f t="shared" si="169"/>
        <v/>
      </c>
      <c r="GE54" s="241">
        <f t="shared" si="170"/>
        <v>0</v>
      </c>
      <c r="GF54" s="234">
        <f t="shared" si="171"/>
        <v>0</v>
      </c>
      <c r="GG54" s="234">
        <f t="shared" si="172"/>
        <v>0</v>
      </c>
      <c r="GH54" s="234">
        <f t="shared" si="173"/>
        <v>0</v>
      </c>
      <c r="GI54" s="242">
        <f t="shared" si="174"/>
        <v>0</v>
      </c>
      <c r="GK54" s="234">
        <f t="shared" si="219"/>
        <v>42</v>
      </c>
      <c r="GL54" s="235" t="str">
        <f t="shared" si="175"/>
        <v/>
      </c>
      <c r="GM54" s="236" t="str">
        <f>IFERROR(+VLOOKUP(GL54,'Referencia Parámetros'!$A$2:$B$18,2),"")</f>
        <v/>
      </c>
      <c r="GN54" s="1"/>
      <c r="GO54" s="1"/>
      <c r="GP54" s="136" t="str">
        <f t="shared" si="258"/>
        <v>Completar</v>
      </c>
      <c r="GQ54" s="134"/>
      <c r="GR54" s="134"/>
      <c r="GS54" s="134"/>
      <c r="GT54" s="136" t="str">
        <f t="shared" si="259"/>
        <v>Completar</v>
      </c>
      <c r="GU54" s="137" t="str">
        <f t="shared" si="260"/>
        <v>Completar</v>
      </c>
      <c r="GV54" s="137" t="str">
        <f t="shared" si="261"/>
        <v>Completar</v>
      </c>
      <c r="GW54" s="135"/>
      <c r="GX54" s="136" t="str">
        <f t="shared" si="262"/>
        <v>Completar</v>
      </c>
      <c r="GY54" s="237">
        <f t="shared" si="176"/>
        <v>0</v>
      </c>
      <c r="GZ54" s="238">
        <f t="shared" si="177"/>
        <v>0</v>
      </c>
      <c r="HA54" s="239" t="str">
        <f>IFERROR(IF(GZ54&gt;20*GM54,'Referencia Parámetros'!$D$20,IF(GZ54&gt;10*GM54,'Referencia Parámetros'!$D$21,IF(GZ54&gt;5*GM54,'Referencia Parámetros'!$D$22, IF(GZ54&gt;1,'Referencia Parámetros'!$D$23,"NO APLICA")))),"")</f>
        <v/>
      </c>
      <c r="HB54" s="240" t="str">
        <f t="shared" si="178"/>
        <v/>
      </c>
      <c r="HC54" s="241">
        <f t="shared" si="179"/>
        <v>0</v>
      </c>
      <c r="HD54" s="234">
        <f t="shared" si="180"/>
        <v>0</v>
      </c>
      <c r="HE54" s="234">
        <f t="shared" si="181"/>
        <v>0</v>
      </c>
      <c r="HF54" s="234">
        <f t="shared" si="182"/>
        <v>0</v>
      </c>
      <c r="HG54" s="242">
        <f t="shared" si="183"/>
        <v>0</v>
      </c>
      <c r="HI54" s="234">
        <f t="shared" si="220"/>
        <v>42</v>
      </c>
      <c r="HJ54" s="235" t="str">
        <f t="shared" si="184"/>
        <v/>
      </c>
      <c r="HK54" s="236" t="str">
        <f>IFERROR(+VLOOKUP(HJ54,'Referencia Parámetros'!$A$2:$B$18,2),"")</f>
        <v/>
      </c>
      <c r="HL54" s="1"/>
      <c r="HM54" s="1"/>
      <c r="HN54" s="136" t="str">
        <f t="shared" si="263"/>
        <v>Completar</v>
      </c>
      <c r="HO54" s="134"/>
      <c r="HP54" s="134"/>
      <c r="HQ54" s="134"/>
      <c r="HR54" s="136" t="str">
        <f t="shared" si="264"/>
        <v>Completar</v>
      </c>
      <c r="HS54" s="137" t="str">
        <f t="shared" si="265"/>
        <v>Completar</v>
      </c>
      <c r="HT54" s="137" t="str">
        <f t="shared" si="266"/>
        <v>Completar</v>
      </c>
      <c r="HU54" s="135"/>
      <c r="HV54" s="136" t="str">
        <f t="shared" si="267"/>
        <v>Completar</v>
      </c>
      <c r="HW54" s="237">
        <f t="shared" si="185"/>
        <v>0</v>
      </c>
      <c r="HX54" s="238">
        <f t="shared" si="186"/>
        <v>0</v>
      </c>
      <c r="HY54" s="239" t="str">
        <f>IFERROR(IF(HX54&gt;20*HK54,'Referencia Parámetros'!$D$20,IF(HX54&gt;10*HK54,'Referencia Parámetros'!$D$21,IF(HX54&gt;5*HK54,'Referencia Parámetros'!$D$22, IF(HX54&gt;1,'Referencia Parámetros'!$D$23,"NO APLICA")))),"")</f>
        <v/>
      </c>
      <c r="HZ54" s="240">
        <f t="shared" si="187"/>
        <v>0</v>
      </c>
      <c r="IA54" s="241">
        <f t="shared" si="188"/>
        <v>0</v>
      </c>
      <c r="IB54" s="234">
        <f t="shared" si="189"/>
        <v>0</v>
      </c>
      <c r="IC54" s="234">
        <f t="shared" si="190"/>
        <v>0</v>
      </c>
      <c r="ID54" s="234">
        <f t="shared" si="191"/>
        <v>0</v>
      </c>
      <c r="IE54" s="242">
        <f t="shared" si="192"/>
        <v>0</v>
      </c>
      <c r="IG54" s="234">
        <f t="shared" si="221"/>
        <v>42</v>
      </c>
      <c r="IH54" s="235" t="str">
        <f t="shared" si="193"/>
        <v/>
      </c>
      <c r="II54" s="236" t="str">
        <f>IFERROR(+VLOOKUP(IH54,'Referencia Parámetros'!$A$2:$B$18,2),"")</f>
        <v/>
      </c>
      <c r="IJ54" s="1"/>
      <c r="IK54" s="1"/>
      <c r="IL54" s="136" t="str">
        <f t="shared" si="268"/>
        <v>Completar</v>
      </c>
      <c r="IM54" s="134"/>
      <c r="IN54" s="134"/>
      <c r="IO54" s="134"/>
      <c r="IP54" s="136" t="str">
        <f t="shared" si="269"/>
        <v>Completar</v>
      </c>
      <c r="IQ54" s="137" t="str">
        <f t="shared" si="270"/>
        <v>Completar</v>
      </c>
      <c r="IR54" s="137" t="str">
        <f t="shared" si="271"/>
        <v>Completar</v>
      </c>
      <c r="IS54" s="135"/>
      <c r="IT54" s="136" t="str">
        <f t="shared" si="272"/>
        <v>Completar</v>
      </c>
      <c r="IU54" s="237">
        <f t="shared" si="194"/>
        <v>0</v>
      </c>
      <c r="IV54" s="238">
        <f t="shared" si="195"/>
        <v>0</v>
      </c>
      <c r="IW54" s="239" t="str">
        <f>IFERROR(IF(IV54&gt;20*II54,'Referencia Parámetros'!$D$20,IF(IV54&gt;10*II54,'Referencia Parámetros'!$D$21,IF(IV54&gt;5*II54,'Referencia Parámetros'!$D$22, IF(IV54&gt;1,'Referencia Parámetros'!$D$23,"NO APLICA")))),"")</f>
        <v/>
      </c>
      <c r="IX54" s="240" t="str">
        <f t="shared" si="196"/>
        <v/>
      </c>
      <c r="IY54" s="241">
        <f t="shared" si="197"/>
        <v>0</v>
      </c>
      <c r="IZ54" s="234">
        <f t="shared" si="198"/>
        <v>0</v>
      </c>
      <c r="JA54" s="234">
        <f t="shared" si="199"/>
        <v>0</v>
      </c>
      <c r="JB54" s="234">
        <f t="shared" si="200"/>
        <v>0</v>
      </c>
      <c r="JC54" s="242">
        <f t="shared" si="201"/>
        <v>0</v>
      </c>
      <c r="JD54" s="198"/>
      <c r="JE54" s="234">
        <f t="shared" si="222"/>
        <v>42</v>
      </c>
      <c r="JF54" s="235" t="str">
        <f t="shared" si="202"/>
        <v/>
      </c>
      <c r="JG54" s="236" t="str">
        <f>IFERROR(+VLOOKUP(JF54,'Referencia Parámetros'!$A$2:$B$18,2),"")</f>
        <v/>
      </c>
      <c r="JH54" s="1"/>
      <c r="JI54" s="1"/>
      <c r="JJ54" s="136" t="str">
        <f t="shared" si="273"/>
        <v>Completar</v>
      </c>
      <c r="JK54" s="134"/>
      <c r="JL54" s="134"/>
      <c r="JM54" s="134"/>
      <c r="JN54" s="136" t="str">
        <f t="shared" si="274"/>
        <v>Completar</v>
      </c>
      <c r="JO54" s="137" t="str">
        <f t="shared" si="275"/>
        <v>Completar</v>
      </c>
      <c r="JP54" s="137" t="str">
        <f t="shared" si="276"/>
        <v>Completar</v>
      </c>
      <c r="JQ54" s="135"/>
      <c r="JR54" s="136" t="str">
        <f t="shared" si="277"/>
        <v>Completar</v>
      </c>
      <c r="JS54" s="237">
        <f t="shared" si="203"/>
        <v>0</v>
      </c>
      <c r="JT54" s="238">
        <f t="shared" si="204"/>
        <v>0</v>
      </c>
      <c r="JU54" s="239" t="str">
        <f>IFERROR(IF(JT54&gt;20*JG54,'Referencia Parámetros'!$D$20,IF(JT54&gt;10*JG54,'Referencia Parámetros'!$D$21,IF(JT54&gt;5*JG54,'Referencia Parámetros'!$D$22, IF(JT54&gt;1,'Referencia Parámetros'!$D$23,"NO APLICA")))),"")</f>
        <v/>
      </c>
      <c r="JV54" s="240" t="str">
        <f t="shared" si="205"/>
        <v/>
      </c>
      <c r="JW54" s="241">
        <f t="shared" si="206"/>
        <v>0</v>
      </c>
      <c r="JX54" s="234">
        <f t="shared" si="207"/>
        <v>0</v>
      </c>
      <c r="JY54" s="234">
        <f t="shared" si="208"/>
        <v>0</v>
      </c>
      <c r="JZ54" s="234">
        <f t="shared" si="209"/>
        <v>0</v>
      </c>
      <c r="KA54" s="242">
        <f t="shared" si="210"/>
        <v>0</v>
      </c>
    </row>
    <row r="55" spans="1:287" x14ac:dyDescent="0.25">
      <c r="A55" s="234">
        <f t="shared" si="211"/>
        <v>43</v>
      </c>
      <c r="B55" s="235" t="str">
        <f t="shared" si="103"/>
        <v/>
      </c>
      <c r="C55" s="236" t="str">
        <f>IFERROR(+VLOOKUP(B55,'Referencia Parámetros'!$A$2:$B$18,2),"")</f>
        <v/>
      </c>
      <c r="D55" s="1"/>
      <c r="E55" s="1"/>
      <c r="F55" s="136" t="str">
        <f>IFERROR(+VLOOKUP(D55,'Año 3'!JH$13:JJ$112,3,FALSE),"Completar")</f>
        <v>Completar</v>
      </c>
      <c r="G55" s="134"/>
      <c r="H55" s="134"/>
      <c r="I55" s="134"/>
      <c r="J55" s="136" t="str">
        <f>+IFERROR(VLOOKUP(D55,'Año 3'!JH$13:JR$112,7,0),"Completar")</f>
        <v>Completar</v>
      </c>
      <c r="K55" s="137" t="str">
        <f>IFERROR(VLOOKUP(D55,'Año 3'!JH$13:JR$112,8,FALSE),"Completar")</f>
        <v>Completar</v>
      </c>
      <c r="L55" s="137" t="str">
        <f>IFERROR(VLOOKUP(D55,'Año 3'!JH$13:JR$112,9,FALSE),"Completar")</f>
        <v>Completar</v>
      </c>
      <c r="M55" s="135"/>
      <c r="N55" s="136" t="str">
        <f>IFERROR(VLOOKUP(D55,'Año 3'!JH$13:JR$112,11,FALSE),"Completar")</f>
        <v>Completar</v>
      </c>
      <c r="O55" s="237">
        <f t="shared" si="104"/>
        <v>0</v>
      </c>
      <c r="P55" s="238">
        <f t="shared" si="105"/>
        <v>0</v>
      </c>
      <c r="Q55" s="239" t="str">
        <f>IFERROR(IF(P55&gt;20*C55,'Referencia Parámetros'!$D$20,IF(P55&gt;10*C55,'Referencia Parámetros'!$D$21,IF(P55&gt;5*C55,'Referencia Parámetros'!$D$22, IF(P55&gt;1,'Referencia Parámetros'!$D$23,"NO APLICA")))),"")</f>
        <v/>
      </c>
      <c r="R55" s="240" t="str">
        <f t="shared" si="106"/>
        <v/>
      </c>
      <c r="S55" s="241">
        <f t="shared" si="107"/>
        <v>0</v>
      </c>
      <c r="T55" s="234">
        <f t="shared" si="108"/>
        <v>0</v>
      </c>
      <c r="U55" s="234">
        <f t="shared" si="109"/>
        <v>0</v>
      </c>
      <c r="V55" s="234">
        <f t="shared" si="110"/>
        <v>0</v>
      </c>
      <c r="W55" s="242">
        <f t="shared" si="111"/>
        <v>0</v>
      </c>
      <c r="Y55" s="234">
        <f t="shared" si="212"/>
        <v>43</v>
      </c>
      <c r="Z55" s="235" t="str">
        <f t="shared" si="112"/>
        <v/>
      </c>
      <c r="AA55" s="236" t="str">
        <f>IFERROR(+VLOOKUP(Z55,'Referencia Parámetros'!$A$2:$B$18,2),"")</f>
        <v/>
      </c>
      <c r="AB55" s="1"/>
      <c r="AC55" s="1"/>
      <c r="AD55" s="136" t="str">
        <f t="shared" si="223"/>
        <v>Completar</v>
      </c>
      <c r="AE55" s="134"/>
      <c r="AF55" s="134"/>
      <c r="AG55" s="134"/>
      <c r="AH55" s="136" t="str">
        <f t="shared" si="224"/>
        <v>Completar</v>
      </c>
      <c r="AI55" s="137" t="str">
        <f t="shared" si="225"/>
        <v>Completar</v>
      </c>
      <c r="AJ55" s="137" t="str">
        <f t="shared" si="226"/>
        <v>Completar</v>
      </c>
      <c r="AK55" s="135"/>
      <c r="AL55" s="136" t="str">
        <f t="shared" si="227"/>
        <v>Completar</v>
      </c>
      <c r="AM55" s="237">
        <f t="shared" si="113"/>
        <v>0</v>
      </c>
      <c r="AN55" s="238">
        <f t="shared" si="114"/>
        <v>0</v>
      </c>
      <c r="AO55" s="239" t="str">
        <f>IFERROR(IF(AN55&gt;20*AA55,'Referencia Parámetros'!$D$20,IF(AN55&gt;10*AA55,'Referencia Parámetros'!$D$21,IF(AN55&gt;5*AA55,'Referencia Parámetros'!$D$22, IF(AN55&gt;1,'Referencia Parámetros'!$D$23,"NO APLICA")))),"")</f>
        <v/>
      </c>
      <c r="AP55" s="240" t="str">
        <f t="shared" si="115"/>
        <v/>
      </c>
      <c r="AQ55" s="241">
        <f t="shared" si="116"/>
        <v>0</v>
      </c>
      <c r="AR55" s="234">
        <f t="shared" si="117"/>
        <v>0</v>
      </c>
      <c r="AS55" s="234">
        <f t="shared" si="118"/>
        <v>0</v>
      </c>
      <c r="AT55" s="234">
        <f t="shared" si="119"/>
        <v>0</v>
      </c>
      <c r="AU55" s="242">
        <f t="shared" si="120"/>
        <v>0</v>
      </c>
      <c r="AW55" s="234">
        <f t="shared" si="213"/>
        <v>43</v>
      </c>
      <c r="AX55" s="235" t="str">
        <f t="shared" si="121"/>
        <v/>
      </c>
      <c r="AY55" s="236" t="str">
        <f>IFERROR(+VLOOKUP(AX55,'Referencia Parámetros'!$A$2:$B$18,2),"")</f>
        <v/>
      </c>
      <c r="AZ55" s="1"/>
      <c r="BA55" s="1"/>
      <c r="BB55" s="136" t="str">
        <f t="shared" si="228"/>
        <v>Completar</v>
      </c>
      <c r="BC55" s="134"/>
      <c r="BD55" s="134"/>
      <c r="BE55" s="134"/>
      <c r="BF55" s="136" t="str">
        <f t="shared" si="229"/>
        <v>Completar</v>
      </c>
      <c r="BG55" s="137" t="str">
        <f t="shared" si="230"/>
        <v>Completar</v>
      </c>
      <c r="BH55" s="137" t="str">
        <f t="shared" si="231"/>
        <v>Completar</v>
      </c>
      <c r="BI55" s="135"/>
      <c r="BJ55" s="136" t="str">
        <f t="shared" si="232"/>
        <v>Completar</v>
      </c>
      <c r="BK55" s="237">
        <f t="shared" si="122"/>
        <v>0</v>
      </c>
      <c r="BL55" s="238">
        <f t="shared" si="123"/>
        <v>0</v>
      </c>
      <c r="BM55" s="239" t="str">
        <f>IFERROR(IF(BL55&gt;20*AY55,'Referencia Parámetros'!$D$20,IF(BL55&gt;10*AY55,'Referencia Parámetros'!$D$21,IF(BL55&gt;5*AY55,'Referencia Parámetros'!$D$22, IF(BL55&gt;1,'Referencia Parámetros'!$D$23,"NO APLICA")))),"")</f>
        <v/>
      </c>
      <c r="BN55" s="240" t="str">
        <f t="shared" si="124"/>
        <v/>
      </c>
      <c r="BO55" s="241">
        <f t="shared" si="125"/>
        <v>0</v>
      </c>
      <c r="BP55" s="234">
        <f t="shared" si="126"/>
        <v>0</v>
      </c>
      <c r="BQ55" s="234">
        <f t="shared" si="127"/>
        <v>0</v>
      </c>
      <c r="BR55" s="234">
        <f t="shared" si="128"/>
        <v>0</v>
      </c>
      <c r="BS55" s="242">
        <f t="shared" si="129"/>
        <v>0</v>
      </c>
      <c r="BU55" s="234">
        <f t="shared" si="214"/>
        <v>43</v>
      </c>
      <c r="BV55" s="235" t="str">
        <f t="shared" si="130"/>
        <v/>
      </c>
      <c r="BW55" s="236" t="str">
        <f>IFERROR(+VLOOKUP(BV55,'Referencia Parámetros'!$A$2:$B$18,2),"")</f>
        <v/>
      </c>
      <c r="BX55" s="1"/>
      <c r="BY55" s="1"/>
      <c r="BZ55" s="136" t="str">
        <f t="shared" si="233"/>
        <v>Completar</v>
      </c>
      <c r="CA55" s="134"/>
      <c r="CB55" s="134"/>
      <c r="CC55" s="134"/>
      <c r="CD55" s="136" t="str">
        <f t="shared" si="234"/>
        <v>Completar</v>
      </c>
      <c r="CE55" s="137" t="str">
        <f t="shared" si="235"/>
        <v>Completar</v>
      </c>
      <c r="CF55" s="137" t="str">
        <f t="shared" si="236"/>
        <v>Completar</v>
      </c>
      <c r="CG55" s="135"/>
      <c r="CH55" s="136" t="str">
        <f t="shared" si="237"/>
        <v>Completar</v>
      </c>
      <c r="CI55" s="237">
        <f t="shared" si="131"/>
        <v>0</v>
      </c>
      <c r="CJ55" s="238">
        <f t="shared" si="132"/>
        <v>0</v>
      </c>
      <c r="CK55" s="239" t="str">
        <f>IFERROR(IF(CJ55&gt;20*BW55,'Referencia Parámetros'!$D$20,IF(CJ55&gt;10*BW55,'Referencia Parámetros'!$D$21,IF(CJ55&gt;5*BW55,'Referencia Parámetros'!$D$22, IF(CJ55&gt;1,'Referencia Parámetros'!$D$23,"NO APLICA")))),"")</f>
        <v/>
      </c>
      <c r="CL55" s="240" t="str">
        <f t="shared" si="133"/>
        <v/>
      </c>
      <c r="CM55" s="241">
        <f t="shared" si="134"/>
        <v>0</v>
      </c>
      <c r="CN55" s="234">
        <f t="shared" si="135"/>
        <v>0</v>
      </c>
      <c r="CO55" s="234">
        <f t="shared" si="136"/>
        <v>0</v>
      </c>
      <c r="CP55" s="234">
        <f t="shared" si="137"/>
        <v>0</v>
      </c>
      <c r="CQ55" s="242">
        <f t="shared" si="138"/>
        <v>0</v>
      </c>
      <c r="CS55" s="234">
        <f t="shared" si="215"/>
        <v>43</v>
      </c>
      <c r="CT55" s="235" t="str">
        <f t="shared" si="139"/>
        <v/>
      </c>
      <c r="CU55" s="236" t="str">
        <f>IFERROR(+VLOOKUP(CT55,'Referencia Parámetros'!$A$2:$B$18,2),"")</f>
        <v/>
      </c>
      <c r="CV55" s="1"/>
      <c r="CW55" s="1"/>
      <c r="CX55" s="136" t="str">
        <f t="shared" si="238"/>
        <v>Completar</v>
      </c>
      <c r="CY55" s="134"/>
      <c r="CZ55" s="134"/>
      <c r="DA55" s="134"/>
      <c r="DB55" s="136" t="str">
        <f t="shared" si="239"/>
        <v>Completar</v>
      </c>
      <c r="DC55" s="137" t="str">
        <f t="shared" si="240"/>
        <v>Completar</v>
      </c>
      <c r="DD55" s="137" t="str">
        <f t="shared" si="241"/>
        <v>Completar</v>
      </c>
      <c r="DE55" s="135"/>
      <c r="DF55" s="136" t="str">
        <f t="shared" si="242"/>
        <v>Completar</v>
      </c>
      <c r="DG55" s="237">
        <f t="shared" si="140"/>
        <v>0</v>
      </c>
      <c r="DH55" s="238">
        <f t="shared" si="141"/>
        <v>0</v>
      </c>
      <c r="DI55" s="239" t="str">
        <f>IFERROR(IF(DH55&gt;20*CU55,'Referencia Parámetros'!$D$20,IF(DH55&gt;10*CU55,'Referencia Parámetros'!$D$21,IF(DH55&gt;5*CU55,'Referencia Parámetros'!$D$22, IF(DH55&gt;1,'Referencia Parámetros'!$D$23,"NO APLICA")))),"")</f>
        <v/>
      </c>
      <c r="DJ55" s="240" t="str">
        <f t="shared" si="142"/>
        <v/>
      </c>
      <c r="DK55" s="241">
        <f t="shared" si="143"/>
        <v>0</v>
      </c>
      <c r="DL55" s="234">
        <f t="shared" si="144"/>
        <v>0</v>
      </c>
      <c r="DM55" s="234">
        <f t="shared" si="145"/>
        <v>0</v>
      </c>
      <c r="DN55" s="234">
        <f t="shared" si="146"/>
        <v>0</v>
      </c>
      <c r="DO55" s="242">
        <f t="shared" si="147"/>
        <v>0</v>
      </c>
      <c r="DQ55" s="234">
        <f t="shared" si="216"/>
        <v>43</v>
      </c>
      <c r="DR55" s="235" t="str">
        <f t="shared" si="148"/>
        <v/>
      </c>
      <c r="DS55" s="236" t="str">
        <f>IFERROR(+VLOOKUP(DR55,'Referencia Parámetros'!$A$2:$B$18,2),"")</f>
        <v/>
      </c>
      <c r="DT55" s="1"/>
      <c r="DU55" s="1"/>
      <c r="DV55" s="136" t="str">
        <f t="shared" si="243"/>
        <v>Completar</v>
      </c>
      <c r="DW55" s="134"/>
      <c r="DX55" s="134"/>
      <c r="DY55" s="134"/>
      <c r="DZ55" s="136" t="str">
        <f t="shared" si="244"/>
        <v>Completar</v>
      </c>
      <c r="EA55" s="137" t="str">
        <f t="shared" si="245"/>
        <v>Completar</v>
      </c>
      <c r="EB55" s="137" t="str">
        <f t="shared" si="246"/>
        <v>Completar</v>
      </c>
      <c r="EC55" s="135"/>
      <c r="ED55" s="136" t="str">
        <f t="shared" si="247"/>
        <v>Completar</v>
      </c>
      <c r="EE55" s="237">
        <f t="shared" si="149"/>
        <v>0</v>
      </c>
      <c r="EF55" s="238">
        <f t="shared" si="150"/>
        <v>0</v>
      </c>
      <c r="EG55" s="239" t="str">
        <f>IFERROR(IF(EF55&gt;20*DS55,'Referencia Parámetros'!$D$20,IF(EF55&gt;10*DS55,'Referencia Parámetros'!$D$21,IF(EF55&gt;5*DS55,'Referencia Parámetros'!$D$22, IF(EF55&gt;1,'Referencia Parámetros'!$D$23,"NO APLICA")))),"")</f>
        <v/>
      </c>
      <c r="EH55" s="240" t="str">
        <f t="shared" si="151"/>
        <v/>
      </c>
      <c r="EI55" s="241">
        <f t="shared" si="152"/>
        <v>0</v>
      </c>
      <c r="EJ55" s="234">
        <f t="shared" si="153"/>
        <v>0</v>
      </c>
      <c r="EK55" s="234">
        <f t="shared" si="154"/>
        <v>0</v>
      </c>
      <c r="EL55" s="234">
        <f t="shared" si="155"/>
        <v>0</v>
      </c>
      <c r="EM55" s="242">
        <f t="shared" si="156"/>
        <v>0</v>
      </c>
      <c r="EO55" s="234">
        <f t="shared" si="217"/>
        <v>43</v>
      </c>
      <c r="EP55" s="235" t="str">
        <f t="shared" si="157"/>
        <v/>
      </c>
      <c r="EQ55" s="236" t="str">
        <f>IFERROR(+VLOOKUP(EP55,'Referencia Parámetros'!$A$2:$B$18,2),"")</f>
        <v/>
      </c>
      <c r="ER55" s="1"/>
      <c r="ES55" s="1"/>
      <c r="ET55" s="136" t="str">
        <f t="shared" si="248"/>
        <v>Completar</v>
      </c>
      <c r="EU55" s="134"/>
      <c r="EV55" s="134"/>
      <c r="EW55" s="134"/>
      <c r="EX55" s="136" t="str">
        <f t="shared" si="249"/>
        <v>Completar</v>
      </c>
      <c r="EY55" s="137" t="str">
        <f t="shared" si="250"/>
        <v>Completar</v>
      </c>
      <c r="EZ55" s="137" t="str">
        <f t="shared" si="251"/>
        <v>Completar</v>
      </c>
      <c r="FA55" s="135"/>
      <c r="FB55" s="136" t="str">
        <f t="shared" si="252"/>
        <v>Completar</v>
      </c>
      <c r="FC55" s="237">
        <f t="shared" si="158"/>
        <v>0</v>
      </c>
      <c r="FD55" s="238">
        <f t="shared" si="159"/>
        <v>0</v>
      </c>
      <c r="FE55" s="239" t="str">
        <f>IFERROR(IF(FD55&gt;20*EQ55,'Referencia Parámetros'!$D$20,IF(FD55&gt;10*EQ55,'Referencia Parámetros'!$D$21,IF(FD55&gt;5*EQ55,'Referencia Parámetros'!$D$22, IF(FD55&gt;1,'Referencia Parámetros'!$D$23,"NO APLICA")))),"")</f>
        <v/>
      </c>
      <c r="FF55" s="240" t="str">
        <f t="shared" si="160"/>
        <v/>
      </c>
      <c r="FG55" s="241">
        <f t="shared" si="161"/>
        <v>0</v>
      </c>
      <c r="FH55" s="234">
        <f t="shared" si="162"/>
        <v>0</v>
      </c>
      <c r="FI55" s="234">
        <f t="shared" si="163"/>
        <v>0</v>
      </c>
      <c r="FJ55" s="234">
        <f t="shared" si="164"/>
        <v>0</v>
      </c>
      <c r="FK55" s="242">
        <f t="shared" si="165"/>
        <v>0</v>
      </c>
      <c r="FM55" s="234">
        <f t="shared" si="218"/>
        <v>43</v>
      </c>
      <c r="FN55" s="235" t="str">
        <f t="shared" si="166"/>
        <v/>
      </c>
      <c r="FO55" s="236" t="str">
        <f>IFERROR(+VLOOKUP(FN55,'Referencia Parámetros'!$A$2:$B$18,2),"")</f>
        <v/>
      </c>
      <c r="FP55" s="1"/>
      <c r="FQ55" s="1"/>
      <c r="FR55" s="136" t="str">
        <f t="shared" si="253"/>
        <v>Completar</v>
      </c>
      <c r="FS55" s="134"/>
      <c r="FT55" s="134"/>
      <c r="FU55" s="134"/>
      <c r="FV55" s="136" t="str">
        <f t="shared" si="254"/>
        <v>Completar</v>
      </c>
      <c r="FW55" s="137" t="str">
        <f t="shared" si="255"/>
        <v>Completar</v>
      </c>
      <c r="FX55" s="137" t="str">
        <f t="shared" si="256"/>
        <v>Completar</v>
      </c>
      <c r="FY55" s="135"/>
      <c r="FZ55" s="136" t="str">
        <f t="shared" si="257"/>
        <v>Completar</v>
      </c>
      <c r="GA55" s="237">
        <f t="shared" si="167"/>
        <v>0</v>
      </c>
      <c r="GB55" s="238">
        <f t="shared" si="168"/>
        <v>0</v>
      </c>
      <c r="GC55" s="239" t="str">
        <f>IFERROR(IF(GB55&gt;20*FO55,'Referencia Parámetros'!$D$20,IF(GB55&gt;10*FO55,'Referencia Parámetros'!$D$21,IF(GB55&gt;5*FO55,'Referencia Parámetros'!$D$22, IF(GB55&gt;1,'Referencia Parámetros'!$D$23,"NO APLICA")))),"")</f>
        <v/>
      </c>
      <c r="GD55" s="240" t="str">
        <f t="shared" si="169"/>
        <v/>
      </c>
      <c r="GE55" s="241">
        <f t="shared" si="170"/>
        <v>0</v>
      </c>
      <c r="GF55" s="234">
        <f t="shared" si="171"/>
        <v>0</v>
      </c>
      <c r="GG55" s="234">
        <f t="shared" si="172"/>
        <v>0</v>
      </c>
      <c r="GH55" s="234">
        <f t="shared" si="173"/>
        <v>0</v>
      </c>
      <c r="GI55" s="242">
        <f t="shared" si="174"/>
        <v>0</v>
      </c>
      <c r="GK55" s="234">
        <f t="shared" si="219"/>
        <v>43</v>
      </c>
      <c r="GL55" s="235" t="str">
        <f t="shared" si="175"/>
        <v/>
      </c>
      <c r="GM55" s="236" t="str">
        <f>IFERROR(+VLOOKUP(GL55,'Referencia Parámetros'!$A$2:$B$18,2),"")</f>
        <v/>
      </c>
      <c r="GN55" s="1"/>
      <c r="GO55" s="1"/>
      <c r="GP55" s="136" t="str">
        <f t="shared" si="258"/>
        <v>Completar</v>
      </c>
      <c r="GQ55" s="134"/>
      <c r="GR55" s="134"/>
      <c r="GS55" s="134"/>
      <c r="GT55" s="136" t="str">
        <f t="shared" si="259"/>
        <v>Completar</v>
      </c>
      <c r="GU55" s="137" t="str">
        <f t="shared" si="260"/>
        <v>Completar</v>
      </c>
      <c r="GV55" s="137" t="str">
        <f t="shared" si="261"/>
        <v>Completar</v>
      </c>
      <c r="GW55" s="135"/>
      <c r="GX55" s="136" t="str">
        <f t="shared" si="262"/>
        <v>Completar</v>
      </c>
      <c r="GY55" s="237">
        <f t="shared" si="176"/>
        <v>0</v>
      </c>
      <c r="GZ55" s="238">
        <f t="shared" si="177"/>
        <v>0</v>
      </c>
      <c r="HA55" s="239" t="str">
        <f>IFERROR(IF(GZ55&gt;20*GM55,'Referencia Parámetros'!$D$20,IF(GZ55&gt;10*GM55,'Referencia Parámetros'!$D$21,IF(GZ55&gt;5*GM55,'Referencia Parámetros'!$D$22, IF(GZ55&gt;1,'Referencia Parámetros'!$D$23,"NO APLICA")))),"")</f>
        <v/>
      </c>
      <c r="HB55" s="240" t="str">
        <f t="shared" si="178"/>
        <v/>
      </c>
      <c r="HC55" s="241">
        <f t="shared" si="179"/>
        <v>0</v>
      </c>
      <c r="HD55" s="234">
        <f t="shared" si="180"/>
        <v>0</v>
      </c>
      <c r="HE55" s="234">
        <f t="shared" si="181"/>
        <v>0</v>
      </c>
      <c r="HF55" s="234">
        <f t="shared" si="182"/>
        <v>0</v>
      </c>
      <c r="HG55" s="242">
        <f t="shared" si="183"/>
        <v>0</v>
      </c>
      <c r="HI55" s="234">
        <f t="shared" si="220"/>
        <v>43</v>
      </c>
      <c r="HJ55" s="235" t="str">
        <f t="shared" si="184"/>
        <v/>
      </c>
      <c r="HK55" s="236" t="str">
        <f>IFERROR(+VLOOKUP(HJ55,'Referencia Parámetros'!$A$2:$B$18,2),"")</f>
        <v/>
      </c>
      <c r="HL55" s="1"/>
      <c r="HM55" s="1"/>
      <c r="HN55" s="136" t="str">
        <f t="shared" si="263"/>
        <v>Completar</v>
      </c>
      <c r="HO55" s="134"/>
      <c r="HP55" s="134"/>
      <c r="HQ55" s="134"/>
      <c r="HR55" s="136" t="str">
        <f t="shared" si="264"/>
        <v>Completar</v>
      </c>
      <c r="HS55" s="137" t="str">
        <f t="shared" si="265"/>
        <v>Completar</v>
      </c>
      <c r="HT55" s="137" t="str">
        <f t="shared" si="266"/>
        <v>Completar</v>
      </c>
      <c r="HU55" s="135"/>
      <c r="HV55" s="136" t="str">
        <f t="shared" si="267"/>
        <v>Completar</v>
      </c>
      <c r="HW55" s="237">
        <f t="shared" si="185"/>
        <v>0</v>
      </c>
      <c r="HX55" s="238">
        <f t="shared" si="186"/>
        <v>0</v>
      </c>
      <c r="HY55" s="239" t="str">
        <f>IFERROR(IF(HX55&gt;20*HK55,'Referencia Parámetros'!$D$20,IF(HX55&gt;10*HK55,'Referencia Parámetros'!$D$21,IF(HX55&gt;5*HK55,'Referencia Parámetros'!$D$22, IF(HX55&gt;1,'Referencia Parámetros'!$D$23,"NO APLICA")))),"")</f>
        <v/>
      </c>
      <c r="HZ55" s="240">
        <f t="shared" si="187"/>
        <v>0</v>
      </c>
      <c r="IA55" s="241">
        <f t="shared" si="188"/>
        <v>0</v>
      </c>
      <c r="IB55" s="234">
        <f t="shared" si="189"/>
        <v>0</v>
      </c>
      <c r="IC55" s="234">
        <f t="shared" si="190"/>
        <v>0</v>
      </c>
      <c r="ID55" s="234">
        <f t="shared" si="191"/>
        <v>0</v>
      </c>
      <c r="IE55" s="242">
        <f t="shared" si="192"/>
        <v>0</v>
      </c>
      <c r="IG55" s="234">
        <f t="shared" si="221"/>
        <v>43</v>
      </c>
      <c r="IH55" s="235" t="str">
        <f t="shared" si="193"/>
        <v/>
      </c>
      <c r="II55" s="236" t="str">
        <f>IFERROR(+VLOOKUP(IH55,'Referencia Parámetros'!$A$2:$B$18,2),"")</f>
        <v/>
      </c>
      <c r="IJ55" s="1"/>
      <c r="IK55" s="1"/>
      <c r="IL55" s="136" t="str">
        <f t="shared" si="268"/>
        <v>Completar</v>
      </c>
      <c r="IM55" s="134"/>
      <c r="IN55" s="134"/>
      <c r="IO55" s="134"/>
      <c r="IP55" s="136" t="str">
        <f t="shared" si="269"/>
        <v>Completar</v>
      </c>
      <c r="IQ55" s="137" t="str">
        <f t="shared" si="270"/>
        <v>Completar</v>
      </c>
      <c r="IR55" s="137" t="str">
        <f t="shared" si="271"/>
        <v>Completar</v>
      </c>
      <c r="IS55" s="135"/>
      <c r="IT55" s="136" t="str">
        <f t="shared" si="272"/>
        <v>Completar</v>
      </c>
      <c r="IU55" s="237">
        <f t="shared" si="194"/>
        <v>0</v>
      </c>
      <c r="IV55" s="238">
        <f t="shared" si="195"/>
        <v>0</v>
      </c>
      <c r="IW55" s="239" t="str">
        <f>IFERROR(IF(IV55&gt;20*II55,'Referencia Parámetros'!$D$20,IF(IV55&gt;10*II55,'Referencia Parámetros'!$D$21,IF(IV55&gt;5*II55,'Referencia Parámetros'!$D$22, IF(IV55&gt;1,'Referencia Parámetros'!$D$23,"NO APLICA")))),"")</f>
        <v/>
      </c>
      <c r="IX55" s="240" t="str">
        <f t="shared" si="196"/>
        <v/>
      </c>
      <c r="IY55" s="241">
        <f t="shared" si="197"/>
        <v>0</v>
      </c>
      <c r="IZ55" s="234">
        <f t="shared" si="198"/>
        <v>0</v>
      </c>
      <c r="JA55" s="234">
        <f t="shared" si="199"/>
        <v>0</v>
      </c>
      <c r="JB55" s="234">
        <f t="shared" si="200"/>
        <v>0</v>
      </c>
      <c r="JC55" s="242">
        <f t="shared" si="201"/>
        <v>0</v>
      </c>
      <c r="JD55" s="198"/>
      <c r="JE55" s="234">
        <f t="shared" si="222"/>
        <v>43</v>
      </c>
      <c r="JF55" s="235" t="str">
        <f t="shared" si="202"/>
        <v/>
      </c>
      <c r="JG55" s="236" t="str">
        <f>IFERROR(+VLOOKUP(JF55,'Referencia Parámetros'!$A$2:$B$18,2),"")</f>
        <v/>
      </c>
      <c r="JH55" s="1"/>
      <c r="JI55" s="1"/>
      <c r="JJ55" s="136" t="str">
        <f t="shared" si="273"/>
        <v>Completar</v>
      </c>
      <c r="JK55" s="134"/>
      <c r="JL55" s="134"/>
      <c r="JM55" s="134"/>
      <c r="JN55" s="136" t="str">
        <f t="shared" si="274"/>
        <v>Completar</v>
      </c>
      <c r="JO55" s="137" t="str">
        <f t="shared" si="275"/>
        <v>Completar</v>
      </c>
      <c r="JP55" s="137" t="str">
        <f t="shared" si="276"/>
        <v>Completar</v>
      </c>
      <c r="JQ55" s="135"/>
      <c r="JR55" s="136" t="str">
        <f t="shared" si="277"/>
        <v>Completar</v>
      </c>
      <c r="JS55" s="237">
        <f t="shared" si="203"/>
        <v>0</v>
      </c>
      <c r="JT55" s="238">
        <f t="shared" si="204"/>
        <v>0</v>
      </c>
      <c r="JU55" s="239" t="str">
        <f>IFERROR(IF(JT55&gt;20*JG55,'Referencia Parámetros'!$D$20,IF(JT55&gt;10*JG55,'Referencia Parámetros'!$D$21,IF(JT55&gt;5*JG55,'Referencia Parámetros'!$D$22, IF(JT55&gt;1,'Referencia Parámetros'!$D$23,"NO APLICA")))),"")</f>
        <v/>
      </c>
      <c r="JV55" s="240" t="str">
        <f t="shared" si="205"/>
        <v/>
      </c>
      <c r="JW55" s="241">
        <f t="shared" si="206"/>
        <v>0</v>
      </c>
      <c r="JX55" s="234">
        <f t="shared" si="207"/>
        <v>0</v>
      </c>
      <c r="JY55" s="234">
        <f t="shared" si="208"/>
        <v>0</v>
      </c>
      <c r="JZ55" s="234">
        <f t="shared" si="209"/>
        <v>0</v>
      </c>
      <c r="KA55" s="242">
        <f t="shared" si="210"/>
        <v>0</v>
      </c>
    </row>
    <row r="56" spans="1:287" x14ac:dyDescent="0.25">
      <c r="A56" s="234">
        <f t="shared" si="211"/>
        <v>44</v>
      </c>
      <c r="B56" s="235" t="str">
        <f t="shared" si="103"/>
        <v/>
      </c>
      <c r="C56" s="236" t="str">
        <f>IFERROR(+VLOOKUP(B56,'Referencia Parámetros'!$A$2:$B$18,2),"")</f>
        <v/>
      </c>
      <c r="D56" s="1"/>
      <c r="E56" s="1"/>
      <c r="F56" s="136" t="str">
        <f>IFERROR(+VLOOKUP(D56,'Año 3'!JH$13:JJ$112,3,FALSE),"Completar")</f>
        <v>Completar</v>
      </c>
      <c r="G56" s="134"/>
      <c r="H56" s="134"/>
      <c r="I56" s="134"/>
      <c r="J56" s="136" t="str">
        <f>+IFERROR(VLOOKUP(D56,'Año 3'!JH$13:JR$112,7,0),"Completar")</f>
        <v>Completar</v>
      </c>
      <c r="K56" s="137" t="str">
        <f>IFERROR(VLOOKUP(D56,'Año 3'!JH$13:JR$112,8,FALSE),"Completar")</f>
        <v>Completar</v>
      </c>
      <c r="L56" s="137" t="str">
        <f>IFERROR(VLOOKUP(D56,'Año 3'!JH$13:JR$112,9,FALSE),"Completar")</f>
        <v>Completar</v>
      </c>
      <c r="M56" s="135"/>
      <c r="N56" s="136" t="str">
        <f>IFERROR(VLOOKUP(D56,'Año 3'!JH$13:JR$112,11,FALSE),"Completar")</f>
        <v>Completar</v>
      </c>
      <c r="O56" s="237">
        <f t="shared" si="104"/>
        <v>0</v>
      </c>
      <c r="P56" s="238">
        <f t="shared" si="105"/>
        <v>0</v>
      </c>
      <c r="Q56" s="239" t="str">
        <f>IFERROR(IF(P56&gt;20*C56,'Referencia Parámetros'!$D$20,IF(P56&gt;10*C56,'Referencia Parámetros'!$D$21,IF(P56&gt;5*C56,'Referencia Parámetros'!$D$22, IF(P56&gt;1,'Referencia Parámetros'!$D$23,"NO APLICA")))),"")</f>
        <v/>
      </c>
      <c r="R56" s="240" t="str">
        <f t="shared" si="106"/>
        <v/>
      </c>
      <c r="S56" s="241">
        <f t="shared" si="107"/>
        <v>0</v>
      </c>
      <c r="T56" s="234">
        <f t="shared" si="108"/>
        <v>0</v>
      </c>
      <c r="U56" s="234">
        <f t="shared" si="109"/>
        <v>0</v>
      </c>
      <c r="V56" s="234">
        <f t="shared" si="110"/>
        <v>0</v>
      </c>
      <c r="W56" s="242">
        <f t="shared" si="111"/>
        <v>0</v>
      </c>
      <c r="Y56" s="234">
        <f t="shared" si="212"/>
        <v>44</v>
      </c>
      <c r="Z56" s="235" t="str">
        <f t="shared" si="112"/>
        <v/>
      </c>
      <c r="AA56" s="236" t="str">
        <f>IFERROR(+VLOOKUP(Z56,'Referencia Parámetros'!$A$2:$B$18,2),"")</f>
        <v/>
      </c>
      <c r="AB56" s="1"/>
      <c r="AC56" s="1"/>
      <c r="AD56" s="136" t="str">
        <f t="shared" si="223"/>
        <v>Completar</v>
      </c>
      <c r="AE56" s="134"/>
      <c r="AF56" s="134"/>
      <c r="AG56" s="134"/>
      <c r="AH56" s="136" t="str">
        <f t="shared" si="224"/>
        <v>Completar</v>
      </c>
      <c r="AI56" s="137" t="str">
        <f t="shared" si="225"/>
        <v>Completar</v>
      </c>
      <c r="AJ56" s="137" t="str">
        <f t="shared" si="226"/>
        <v>Completar</v>
      </c>
      <c r="AK56" s="135"/>
      <c r="AL56" s="136" t="str">
        <f t="shared" si="227"/>
        <v>Completar</v>
      </c>
      <c r="AM56" s="237">
        <f t="shared" si="113"/>
        <v>0</v>
      </c>
      <c r="AN56" s="238">
        <f t="shared" si="114"/>
        <v>0</v>
      </c>
      <c r="AO56" s="239" t="str">
        <f>IFERROR(IF(AN56&gt;20*AA56,'Referencia Parámetros'!$D$20,IF(AN56&gt;10*AA56,'Referencia Parámetros'!$D$21,IF(AN56&gt;5*AA56,'Referencia Parámetros'!$D$22, IF(AN56&gt;1,'Referencia Parámetros'!$D$23,"NO APLICA")))),"")</f>
        <v/>
      </c>
      <c r="AP56" s="240" t="str">
        <f t="shared" si="115"/>
        <v/>
      </c>
      <c r="AQ56" s="241">
        <f t="shared" si="116"/>
        <v>0</v>
      </c>
      <c r="AR56" s="234">
        <f t="shared" si="117"/>
        <v>0</v>
      </c>
      <c r="AS56" s="234">
        <f t="shared" si="118"/>
        <v>0</v>
      </c>
      <c r="AT56" s="234">
        <f t="shared" si="119"/>
        <v>0</v>
      </c>
      <c r="AU56" s="242">
        <f t="shared" si="120"/>
        <v>0</v>
      </c>
      <c r="AW56" s="234">
        <f t="shared" si="213"/>
        <v>44</v>
      </c>
      <c r="AX56" s="235" t="str">
        <f t="shared" si="121"/>
        <v/>
      </c>
      <c r="AY56" s="236" t="str">
        <f>IFERROR(+VLOOKUP(AX56,'Referencia Parámetros'!$A$2:$B$18,2),"")</f>
        <v/>
      </c>
      <c r="AZ56" s="1"/>
      <c r="BA56" s="1"/>
      <c r="BB56" s="136" t="str">
        <f t="shared" si="228"/>
        <v>Completar</v>
      </c>
      <c r="BC56" s="134"/>
      <c r="BD56" s="134"/>
      <c r="BE56" s="134"/>
      <c r="BF56" s="136" t="str">
        <f t="shared" si="229"/>
        <v>Completar</v>
      </c>
      <c r="BG56" s="137" t="str">
        <f t="shared" si="230"/>
        <v>Completar</v>
      </c>
      <c r="BH56" s="137" t="str">
        <f t="shared" si="231"/>
        <v>Completar</v>
      </c>
      <c r="BI56" s="135"/>
      <c r="BJ56" s="136" t="str">
        <f t="shared" si="232"/>
        <v>Completar</v>
      </c>
      <c r="BK56" s="237">
        <f t="shared" si="122"/>
        <v>0</v>
      </c>
      <c r="BL56" s="238">
        <f t="shared" si="123"/>
        <v>0</v>
      </c>
      <c r="BM56" s="239" t="str">
        <f>IFERROR(IF(BL56&gt;20*AY56,'Referencia Parámetros'!$D$20,IF(BL56&gt;10*AY56,'Referencia Parámetros'!$D$21,IF(BL56&gt;5*AY56,'Referencia Parámetros'!$D$22, IF(BL56&gt;1,'Referencia Parámetros'!$D$23,"NO APLICA")))),"")</f>
        <v/>
      </c>
      <c r="BN56" s="240" t="str">
        <f t="shared" si="124"/>
        <v/>
      </c>
      <c r="BO56" s="241">
        <f t="shared" si="125"/>
        <v>0</v>
      </c>
      <c r="BP56" s="234">
        <f t="shared" si="126"/>
        <v>0</v>
      </c>
      <c r="BQ56" s="234">
        <f t="shared" si="127"/>
        <v>0</v>
      </c>
      <c r="BR56" s="234">
        <f t="shared" si="128"/>
        <v>0</v>
      </c>
      <c r="BS56" s="242">
        <f t="shared" si="129"/>
        <v>0</v>
      </c>
      <c r="BU56" s="234">
        <f t="shared" si="214"/>
        <v>44</v>
      </c>
      <c r="BV56" s="235" t="str">
        <f t="shared" si="130"/>
        <v/>
      </c>
      <c r="BW56" s="236" t="str">
        <f>IFERROR(+VLOOKUP(BV56,'Referencia Parámetros'!$A$2:$B$18,2),"")</f>
        <v/>
      </c>
      <c r="BX56" s="1"/>
      <c r="BY56" s="1"/>
      <c r="BZ56" s="136" t="str">
        <f t="shared" si="233"/>
        <v>Completar</v>
      </c>
      <c r="CA56" s="134"/>
      <c r="CB56" s="134"/>
      <c r="CC56" s="134"/>
      <c r="CD56" s="136" t="str">
        <f t="shared" si="234"/>
        <v>Completar</v>
      </c>
      <c r="CE56" s="137" t="str">
        <f t="shared" si="235"/>
        <v>Completar</v>
      </c>
      <c r="CF56" s="137" t="str">
        <f t="shared" si="236"/>
        <v>Completar</v>
      </c>
      <c r="CG56" s="135"/>
      <c r="CH56" s="136" t="str">
        <f t="shared" si="237"/>
        <v>Completar</v>
      </c>
      <c r="CI56" s="237">
        <f t="shared" si="131"/>
        <v>0</v>
      </c>
      <c r="CJ56" s="238">
        <f t="shared" si="132"/>
        <v>0</v>
      </c>
      <c r="CK56" s="239" t="str">
        <f>IFERROR(IF(CJ56&gt;20*BW56,'Referencia Parámetros'!$D$20,IF(CJ56&gt;10*BW56,'Referencia Parámetros'!$D$21,IF(CJ56&gt;5*BW56,'Referencia Parámetros'!$D$22, IF(CJ56&gt;1,'Referencia Parámetros'!$D$23,"NO APLICA")))),"")</f>
        <v/>
      </c>
      <c r="CL56" s="240" t="str">
        <f t="shared" si="133"/>
        <v/>
      </c>
      <c r="CM56" s="241">
        <f t="shared" si="134"/>
        <v>0</v>
      </c>
      <c r="CN56" s="234">
        <f t="shared" si="135"/>
        <v>0</v>
      </c>
      <c r="CO56" s="234">
        <f t="shared" si="136"/>
        <v>0</v>
      </c>
      <c r="CP56" s="234">
        <f t="shared" si="137"/>
        <v>0</v>
      </c>
      <c r="CQ56" s="242">
        <f t="shared" si="138"/>
        <v>0</v>
      </c>
      <c r="CS56" s="234">
        <f t="shared" si="215"/>
        <v>44</v>
      </c>
      <c r="CT56" s="235" t="str">
        <f t="shared" si="139"/>
        <v/>
      </c>
      <c r="CU56" s="236" t="str">
        <f>IFERROR(+VLOOKUP(CT56,'Referencia Parámetros'!$A$2:$B$18,2),"")</f>
        <v/>
      </c>
      <c r="CV56" s="1"/>
      <c r="CW56" s="1"/>
      <c r="CX56" s="136" t="str">
        <f t="shared" si="238"/>
        <v>Completar</v>
      </c>
      <c r="CY56" s="134"/>
      <c r="CZ56" s="134"/>
      <c r="DA56" s="134"/>
      <c r="DB56" s="136" t="str">
        <f t="shared" si="239"/>
        <v>Completar</v>
      </c>
      <c r="DC56" s="137" t="str">
        <f t="shared" si="240"/>
        <v>Completar</v>
      </c>
      <c r="DD56" s="137" t="str">
        <f t="shared" si="241"/>
        <v>Completar</v>
      </c>
      <c r="DE56" s="135"/>
      <c r="DF56" s="136" t="str">
        <f t="shared" si="242"/>
        <v>Completar</v>
      </c>
      <c r="DG56" s="237">
        <f t="shared" si="140"/>
        <v>0</v>
      </c>
      <c r="DH56" s="238">
        <f t="shared" si="141"/>
        <v>0</v>
      </c>
      <c r="DI56" s="239" t="str">
        <f>IFERROR(IF(DH56&gt;20*CU56,'Referencia Parámetros'!$D$20,IF(DH56&gt;10*CU56,'Referencia Parámetros'!$D$21,IF(DH56&gt;5*CU56,'Referencia Parámetros'!$D$22, IF(DH56&gt;1,'Referencia Parámetros'!$D$23,"NO APLICA")))),"")</f>
        <v/>
      </c>
      <c r="DJ56" s="240" t="str">
        <f t="shared" si="142"/>
        <v/>
      </c>
      <c r="DK56" s="241">
        <f t="shared" si="143"/>
        <v>0</v>
      </c>
      <c r="DL56" s="234">
        <f t="shared" si="144"/>
        <v>0</v>
      </c>
      <c r="DM56" s="234">
        <f t="shared" si="145"/>
        <v>0</v>
      </c>
      <c r="DN56" s="234">
        <f t="shared" si="146"/>
        <v>0</v>
      </c>
      <c r="DO56" s="242">
        <f t="shared" si="147"/>
        <v>0</v>
      </c>
      <c r="DQ56" s="234">
        <f t="shared" si="216"/>
        <v>44</v>
      </c>
      <c r="DR56" s="235" t="str">
        <f t="shared" si="148"/>
        <v/>
      </c>
      <c r="DS56" s="236" t="str">
        <f>IFERROR(+VLOOKUP(DR56,'Referencia Parámetros'!$A$2:$B$18,2),"")</f>
        <v/>
      </c>
      <c r="DT56" s="1"/>
      <c r="DU56" s="1"/>
      <c r="DV56" s="136" t="str">
        <f t="shared" si="243"/>
        <v>Completar</v>
      </c>
      <c r="DW56" s="134"/>
      <c r="DX56" s="134"/>
      <c r="DY56" s="134"/>
      <c r="DZ56" s="136" t="str">
        <f t="shared" si="244"/>
        <v>Completar</v>
      </c>
      <c r="EA56" s="137" t="str">
        <f t="shared" si="245"/>
        <v>Completar</v>
      </c>
      <c r="EB56" s="137" t="str">
        <f t="shared" si="246"/>
        <v>Completar</v>
      </c>
      <c r="EC56" s="135"/>
      <c r="ED56" s="136" t="str">
        <f t="shared" si="247"/>
        <v>Completar</v>
      </c>
      <c r="EE56" s="237">
        <f t="shared" si="149"/>
        <v>0</v>
      </c>
      <c r="EF56" s="238">
        <f t="shared" si="150"/>
        <v>0</v>
      </c>
      <c r="EG56" s="239" t="str">
        <f>IFERROR(IF(EF56&gt;20*DS56,'Referencia Parámetros'!$D$20,IF(EF56&gt;10*DS56,'Referencia Parámetros'!$D$21,IF(EF56&gt;5*DS56,'Referencia Parámetros'!$D$22, IF(EF56&gt;1,'Referencia Parámetros'!$D$23,"NO APLICA")))),"")</f>
        <v/>
      </c>
      <c r="EH56" s="240" t="str">
        <f t="shared" si="151"/>
        <v/>
      </c>
      <c r="EI56" s="241">
        <f t="shared" si="152"/>
        <v>0</v>
      </c>
      <c r="EJ56" s="234">
        <f t="shared" si="153"/>
        <v>0</v>
      </c>
      <c r="EK56" s="234">
        <f t="shared" si="154"/>
        <v>0</v>
      </c>
      <c r="EL56" s="234">
        <f t="shared" si="155"/>
        <v>0</v>
      </c>
      <c r="EM56" s="242">
        <f t="shared" si="156"/>
        <v>0</v>
      </c>
      <c r="EO56" s="234">
        <f t="shared" si="217"/>
        <v>44</v>
      </c>
      <c r="EP56" s="235" t="str">
        <f t="shared" si="157"/>
        <v/>
      </c>
      <c r="EQ56" s="236" t="str">
        <f>IFERROR(+VLOOKUP(EP56,'Referencia Parámetros'!$A$2:$B$18,2),"")</f>
        <v/>
      </c>
      <c r="ER56" s="1"/>
      <c r="ES56" s="1"/>
      <c r="ET56" s="136" t="str">
        <f t="shared" si="248"/>
        <v>Completar</v>
      </c>
      <c r="EU56" s="134"/>
      <c r="EV56" s="134"/>
      <c r="EW56" s="134"/>
      <c r="EX56" s="136" t="str">
        <f t="shared" si="249"/>
        <v>Completar</v>
      </c>
      <c r="EY56" s="137" t="str">
        <f t="shared" si="250"/>
        <v>Completar</v>
      </c>
      <c r="EZ56" s="137" t="str">
        <f t="shared" si="251"/>
        <v>Completar</v>
      </c>
      <c r="FA56" s="135"/>
      <c r="FB56" s="136" t="str">
        <f t="shared" si="252"/>
        <v>Completar</v>
      </c>
      <c r="FC56" s="237">
        <f t="shared" si="158"/>
        <v>0</v>
      </c>
      <c r="FD56" s="238">
        <f t="shared" si="159"/>
        <v>0</v>
      </c>
      <c r="FE56" s="239" t="str">
        <f>IFERROR(IF(FD56&gt;20*EQ56,'Referencia Parámetros'!$D$20,IF(FD56&gt;10*EQ56,'Referencia Parámetros'!$D$21,IF(FD56&gt;5*EQ56,'Referencia Parámetros'!$D$22, IF(FD56&gt;1,'Referencia Parámetros'!$D$23,"NO APLICA")))),"")</f>
        <v/>
      </c>
      <c r="FF56" s="240" t="str">
        <f t="shared" si="160"/>
        <v/>
      </c>
      <c r="FG56" s="241">
        <f t="shared" si="161"/>
        <v>0</v>
      </c>
      <c r="FH56" s="234">
        <f t="shared" si="162"/>
        <v>0</v>
      </c>
      <c r="FI56" s="234">
        <f t="shared" si="163"/>
        <v>0</v>
      </c>
      <c r="FJ56" s="234">
        <f t="shared" si="164"/>
        <v>0</v>
      </c>
      <c r="FK56" s="242">
        <f t="shared" si="165"/>
        <v>0</v>
      </c>
      <c r="FM56" s="234">
        <f t="shared" si="218"/>
        <v>44</v>
      </c>
      <c r="FN56" s="235" t="str">
        <f t="shared" si="166"/>
        <v/>
      </c>
      <c r="FO56" s="236" t="str">
        <f>IFERROR(+VLOOKUP(FN56,'Referencia Parámetros'!$A$2:$B$18,2),"")</f>
        <v/>
      </c>
      <c r="FP56" s="1"/>
      <c r="FQ56" s="1"/>
      <c r="FR56" s="136" t="str">
        <f t="shared" si="253"/>
        <v>Completar</v>
      </c>
      <c r="FS56" s="134"/>
      <c r="FT56" s="134"/>
      <c r="FU56" s="134"/>
      <c r="FV56" s="136" t="str">
        <f t="shared" si="254"/>
        <v>Completar</v>
      </c>
      <c r="FW56" s="137" t="str">
        <f t="shared" si="255"/>
        <v>Completar</v>
      </c>
      <c r="FX56" s="137" t="str">
        <f t="shared" si="256"/>
        <v>Completar</v>
      </c>
      <c r="FY56" s="135"/>
      <c r="FZ56" s="136" t="str">
        <f t="shared" si="257"/>
        <v>Completar</v>
      </c>
      <c r="GA56" s="237">
        <f t="shared" si="167"/>
        <v>0</v>
      </c>
      <c r="GB56" s="238">
        <f t="shared" si="168"/>
        <v>0</v>
      </c>
      <c r="GC56" s="239" t="str">
        <f>IFERROR(IF(GB56&gt;20*FO56,'Referencia Parámetros'!$D$20,IF(GB56&gt;10*FO56,'Referencia Parámetros'!$D$21,IF(GB56&gt;5*FO56,'Referencia Parámetros'!$D$22, IF(GB56&gt;1,'Referencia Parámetros'!$D$23,"NO APLICA")))),"")</f>
        <v/>
      </c>
      <c r="GD56" s="240" t="str">
        <f t="shared" si="169"/>
        <v/>
      </c>
      <c r="GE56" s="241">
        <f t="shared" si="170"/>
        <v>0</v>
      </c>
      <c r="GF56" s="234">
        <f t="shared" si="171"/>
        <v>0</v>
      </c>
      <c r="GG56" s="234">
        <f t="shared" si="172"/>
        <v>0</v>
      </c>
      <c r="GH56" s="234">
        <f t="shared" si="173"/>
        <v>0</v>
      </c>
      <c r="GI56" s="242">
        <f t="shared" si="174"/>
        <v>0</v>
      </c>
      <c r="GK56" s="234">
        <f t="shared" si="219"/>
        <v>44</v>
      </c>
      <c r="GL56" s="235" t="str">
        <f t="shared" si="175"/>
        <v/>
      </c>
      <c r="GM56" s="236" t="str">
        <f>IFERROR(+VLOOKUP(GL56,'Referencia Parámetros'!$A$2:$B$18,2),"")</f>
        <v/>
      </c>
      <c r="GN56" s="1"/>
      <c r="GO56" s="1"/>
      <c r="GP56" s="136" t="str">
        <f t="shared" si="258"/>
        <v>Completar</v>
      </c>
      <c r="GQ56" s="134"/>
      <c r="GR56" s="134"/>
      <c r="GS56" s="134"/>
      <c r="GT56" s="136" t="str">
        <f t="shared" si="259"/>
        <v>Completar</v>
      </c>
      <c r="GU56" s="137" t="str">
        <f t="shared" si="260"/>
        <v>Completar</v>
      </c>
      <c r="GV56" s="137" t="str">
        <f t="shared" si="261"/>
        <v>Completar</v>
      </c>
      <c r="GW56" s="135"/>
      <c r="GX56" s="136" t="str">
        <f t="shared" si="262"/>
        <v>Completar</v>
      </c>
      <c r="GY56" s="237">
        <f t="shared" si="176"/>
        <v>0</v>
      </c>
      <c r="GZ56" s="238">
        <f t="shared" si="177"/>
        <v>0</v>
      </c>
      <c r="HA56" s="239" t="str">
        <f>IFERROR(IF(GZ56&gt;20*GM56,'Referencia Parámetros'!$D$20,IF(GZ56&gt;10*GM56,'Referencia Parámetros'!$D$21,IF(GZ56&gt;5*GM56,'Referencia Parámetros'!$D$22, IF(GZ56&gt;1,'Referencia Parámetros'!$D$23,"NO APLICA")))),"")</f>
        <v/>
      </c>
      <c r="HB56" s="240" t="str">
        <f t="shared" si="178"/>
        <v/>
      </c>
      <c r="HC56" s="241">
        <f t="shared" si="179"/>
        <v>0</v>
      </c>
      <c r="HD56" s="234">
        <f t="shared" si="180"/>
        <v>0</v>
      </c>
      <c r="HE56" s="234">
        <f t="shared" si="181"/>
        <v>0</v>
      </c>
      <c r="HF56" s="234">
        <f t="shared" si="182"/>
        <v>0</v>
      </c>
      <c r="HG56" s="242">
        <f t="shared" si="183"/>
        <v>0</v>
      </c>
      <c r="HI56" s="234">
        <f t="shared" si="220"/>
        <v>44</v>
      </c>
      <c r="HJ56" s="235" t="str">
        <f t="shared" si="184"/>
        <v/>
      </c>
      <c r="HK56" s="236" t="str">
        <f>IFERROR(+VLOOKUP(HJ56,'Referencia Parámetros'!$A$2:$B$18,2),"")</f>
        <v/>
      </c>
      <c r="HL56" s="1"/>
      <c r="HM56" s="1"/>
      <c r="HN56" s="136" t="str">
        <f t="shared" si="263"/>
        <v>Completar</v>
      </c>
      <c r="HO56" s="134"/>
      <c r="HP56" s="134"/>
      <c r="HQ56" s="134"/>
      <c r="HR56" s="136" t="str">
        <f t="shared" si="264"/>
        <v>Completar</v>
      </c>
      <c r="HS56" s="137" t="str">
        <f t="shared" si="265"/>
        <v>Completar</v>
      </c>
      <c r="HT56" s="137" t="str">
        <f t="shared" si="266"/>
        <v>Completar</v>
      </c>
      <c r="HU56" s="135"/>
      <c r="HV56" s="136" t="str">
        <f t="shared" si="267"/>
        <v>Completar</v>
      </c>
      <c r="HW56" s="237">
        <f t="shared" si="185"/>
        <v>0</v>
      </c>
      <c r="HX56" s="238">
        <f t="shared" si="186"/>
        <v>0</v>
      </c>
      <c r="HY56" s="239" t="str">
        <f>IFERROR(IF(HX56&gt;20*HK56,'Referencia Parámetros'!$D$20,IF(HX56&gt;10*HK56,'Referencia Parámetros'!$D$21,IF(HX56&gt;5*HK56,'Referencia Parámetros'!$D$22, IF(HX56&gt;1,'Referencia Parámetros'!$D$23,"NO APLICA")))),"")</f>
        <v/>
      </c>
      <c r="HZ56" s="240">
        <f t="shared" si="187"/>
        <v>0</v>
      </c>
      <c r="IA56" s="241">
        <f t="shared" si="188"/>
        <v>0</v>
      </c>
      <c r="IB56" s="234">
        <f t="shared" si="189"/>
        <v>0</v>
      </c>
      <c r="IC56" s="234">
        <f t="shared" si="190"/>
        <v>0</v>
      </c>
      <c r="ID56" s="234">
        <f t="shared" si="191"/>
        <v>0</v>
      </c>
      <c r="IE56" s="242">
        <f t="shared" si="192"/>
        <v>0</v>
      </c>
      <c r="IG56" s="234">
        <f t="shared" si="221"/>
        <v>44</v>
      </c>
      <c r="IH56" s="235" t="str">
        <f t="shared" si="193"/>
        <v/>
      </c>
      <c r="II56" s="236" t="str">
        <f>IFERROR(+VLOOKUP(IH56,'Referencia Parámetros'!$A$2:$B$18,2),"")</f>
        <v/>
      </c>
      <c r="IJ56" s="1"/>
      <c r="IK56" s="1"/>
      <c r="IL56" s="136" t="str">
        <f t="shared" si="268"/>
        <v>Completar</v>
      </c>
      <c r="IM56" s="134"/>
      <c r="IN56" s="134"/>
      <c r="IO56" s="134"/>
      <c r="IP56" s="136" t="str">
        <f t="shared" si="269"/>
        <v>Completar</v>
      </c>
      <c r="IQ56" s="137" t="str">
        <f t="shared" si="270"/>
        <v>Completar</v>
      </c>
      <c r="IR56" s="137" t="str">
        <f t="shared" si="271"/>
        <v>Completar</v>
      </c>
      <c r="IS56" s="135"/>
      <c r="IT56" s="136" t="str">
        <f t="shared" si="272"/>
        <v>Completar</v>
      </c>
      <c r="IU56" s="237">
        <f t="shared" si="194"/>
        <v>0</v>
      </c>
      <c r="IV56" s="238">
        <f t="shared" si="195"/>
        <v>0</v>
      </c>
      <c r="IW56" s="239" t="str">
        <f>IFERROR(IF(IV56&gt;20*II56,'Referencia Parámetros'!$D$20,IF(IV56&gt;10*II56,'Referencia Parámetros'!$D$21,IF(IV56&gt;5*II56,'Referencia Parámetros'!$D$22, IF(IV56&gt;1,'Referencia Parámetros'!$D$23,"NO APLICA")))),"")</f>
        <v/>
      </c>
      <c r="IX56" s="240" t="str">
        <f t="shared" si="196"/>
        <v/>
      </c>
      <c r="IY56" s="241">
        <f t="shared" si="197"/>
        <v>0</v>
      </c>
      <c r="IZ56" s="234">
        <f t="shared" si="198"/>
        <v>0</v>
      </c>
      <c r="JA56" s="234">
        <f t="shared" si="199"/>
        <v>0</v>
      </c>
      <c r="JB56" s="234">
        <f t="shared" si="200"/>
        <v>0</v>
      </c>
      <c r="JC56" s="242">
        <f t="shared" si="201"/>
        <v>0</v>
      </c>
      <c r="JD56" s="198"/>
      <c r="JE56" s="234">
        <f t="shared" si="222"/>
        <v>44</v>
      </c>
      <c r="JF56" s="235" t="str">
        <f t="shared" si="202"/>
        <v/>
      </c>
      <c r="JG56" s="236" t="str">
        <f>IFERROR(+VLOOKUP(JF56,'Referencia Parámetros'!$A$2:$B$18,2),"")</f>
        <v/>
      </c>
      <c r="JH56" s="1"/>
      <c r="JI56" s="1"/>
      <c r="JJ56" s="136" t="str">
        <f t="shared" si="273"/>
        <v>Completar</v>
      </c>
      <c r="JK56" s="134"/>
      <c r="JL56" s="134"/>
      <c r="JM56" s="134"/>
      <c r="JN56" s="136" t="str">
        <f t="shared" si="274"/>
        <v>Completar</v>
      </c>
      <c r="JO56" s="137" t="str">
        <f t="shared" si="275"/>
        <v>Completar</v>
      </c>
      <c r="JP56" s="137" t="str">
        <f t="shared" si="276"/>
        <v>Completar</v>
      </c>
      <c r="JQ56" s="135"/>
      <c r="JR56" s="136" t="str">
        <f t="shared" si="277"/>
        <v>Completar</v>
      </c>
      <c r="JS56" s="237">
        <f t="shared" si="203"/>
        <v>0</v>
      </c>
      <c r="JT56" s="238">
        <f t="shared" si="204"/>
        <v>0</v>
      </c>
      <c r="JU56" s="239" t="str">
        <f>IFERROR(IF(JT56&gt;20*JG56,'Referencia Parámetros'!$D$20,IF(JT56&gt;10*JG56,'Referencia Parámetros'!$D$21,IF(JT56&gt;5*JG56,'Referencia Parámetros'!$D$22, IF(JT56&gt;1,'Referencia Parámetros'!$D$23,"NO APLICA")))),"")</f>
        <v/>
      </c>
      <c r="JV56" s="240" t="str">
        <f t="shared" si="205"/>
        <v/>
      </c>
      <c r="JW56" s="241">
        <f t="shared" si="206"/>
        <v>0</v>
      </c>
      <c r="JX56" s="234">
        <f t="shared" si="207"/>
        <v>0</v>
      </c>
      <c r="JY56" s="234">
        <f t="shared" si="208"/>
        <v>0</v>
      </c>
      <c r="JZ56" s="234">
        <f t="shared" si="209"/>
        <v>0</v>
      </c>
      <c r="KA56" s="242">
        <f t="shared" si="210"/>
        <v>0</v>
      </c>
    </row>
    <row r="57" spans="1:287" x14ac:dyDescent="0.25">
      <c r="A57" s="234">
        <f t="shared" si="211"/>
        <v>45</v>
      </c>
      <c r="B57" s="235" t="str">
        <f t="shared" si="103"/>
        <v/>
      </c>
      <c r="C57" s="236" t="str">
        <f>IFERROR(+VLOOKUP(B57,'Referencia Parámetros'!$A$2:$B$18,2),"")</f>
        <v/>
      </c>
      <c r="D57" s="1"/>
      <c r="E57" s="1"/>
      <c r="F57" s="136" t="str">
        <f>IFERROR(+VLOOKUP(D57,'Año 3'!JH$13:JJ$112,3,FALSE),"Completar")</f>
        <v>Completar</v>
      </c>
      <c r="G57" s="134"/>
      <c r="H57" s="134"/>
      <c r="I57" s="134"/>
      <c r="J57" s="136" t="str">
        <f>+IFERROR(VLOOKUP(D57,'Año 3'!JH$13:JR$112,7,0),"Completar")</f>
        <v>Completar</v>
      </c>
      <c r="K57" s="137" t="str">
        <f>IFERROR(VLOOKUP(D57,'Año 3'!JH$13:JR$112,8,FALSE),"Completar")</f>
        <v>Completar</v>
      </c>
      <c r="L57" s="137" t="str">
        <f>IFERROR(VLOOKUP(D57,'Año 3'!JH$13:JR$112,9,FALSE),"Completar")</f>
        <v>Completar</v>
      </c>
      <c r="M57" s="135"/>
      <c r="N57" s="136" t="str">
        <f>IFERROR(VLOOKUP(D57,'Año 3'!JH$13:JR$112,11,FALSE),"Completar")</f>
        <v>Completar</v>
      </c>
      <c r="O57" s="237">
        <f t="shared" si="104"/>
        <v>0</v>
      </c>
      <c r="P57" s="238">
        <f t="shared" si="105"/>
        <v>0</v>
      </c>
      <c r="Q57" s="239" t="str">
        <f>IFERROR(IF(P57&gt;20*C57,'Referencia Parámetros'!$D$20,IF(P57&gt;10*C57,'Referencia Parámetros'!$D$21,IF(P57&gt;5*C57,'Referencia Parámetros'!$D$22, IF(P57&gt;1,'Referencia Parámetros'!$D$23,"NO APLICA")))),"")</f>
        <v/>
      </c>
      <c r="R57" s="240" t="str">
        <f t="shared" si="106"/>
        <v/>
      </c>
      <c r="S57" s="241">
        <f t="shared" si="107"/>
        <v>0</v>
      </c>
      <c r="T57" s="234">
        <f t="shared" si="108"/>
        <v>0</v>
      </c>
      <c r="U57" s="234">
        <f t="shared" si="109"/>
        <v>0</v>
      </c>
      <c r="V57" s="234">
        <f t="shared" si="110"/>
        <v>0</v>
      </c>
      <c r="W57" s="242">
        <f t="shared" si="111"/>
        <v>0</v>
      </c>
      <c r="Y57" s="234">
        <f t="shared" si="212"/>
        <v>45</v>
      </c>
      <c r="Z57" s="235" t="str">
        <f t="shared" si="112"/>
        <v/>
      </c>
      <c r="AA57" s="236" t="str">
        <f>IFERROR(+VLOOKUP(Z57,'Referencia Parámetros'!$A$2:$B$18,2),"")</f>
        <v/>
      </c>
      <c r="AB57" s="1"/>
      <c r="AC57" s="1"/>
      <c r="AD57" s="136" t="str">
        <f t="shared" si="223"/>
        <v>Completar</v>
      </c>
      <c r="AE57" s="134"/>
      <c r="AF57" s="134"/>
      <c r="AG57" s="134"/>
      <c r="AH57" s="136" t="str">
        <f t="shared" si="224"/>
        <v>Completar</v>
      </c>
      <c r="AI57" s="137" t="str">
        <f t="shared" si="225"/>
        <v>Completar</v>
      </c>
      <c r="AJ57" s="137" t="str">
        <f t="shared" si="226"/>
        <v>Completar</v>
      </c>
      <c r="AK57" s="135"/>
      <c r="AL57" s="136" t="str">
        <f t="shared" si="227"/>
        <v>Completar</v>
      </c>
      <c r="AM57" s="237">
        <f t="shared" si="113"/>
        <v>0</v>
      </c>
      <c r="AN57" s="238">
        <f t="shared" si="114"/>
        <v>0</v>
      </c>
      <c r="AO57" s="239" t="str">
        <f>IFERROR(IF(AN57&gt;20*AA57,'Referencia Parámetros'!$D$20,IF(AN57&gt;10*AA57,'Referencia Parámetros'!$D$21,IF(AN57&gt;5*AA57,'Referencia Parámetros'!$D$22, IF(AN57&gt;1,'Referencia Parámetros'!$D$23,"NO APLICA")))),"")</f>
        <v/>
      </c>
      <c r="AP57" s="240" t="str">
        <f t="shared" si="115"/>
        <v/>
      </c>
      <c r="AQ57" s="241">
        <f t="shared" si="116"/>
        <v>0</v>
      </c>
      <c r="AR57" s="234">
        <f t="shared" si="117"/>
        <v>0</v>
      </c>
      <c r="AS57" s="234">
        <f t="shared" si="118"/>
        <v>0</v>
      </c>
      <c r="AT57" s="234">
        <f t="shared" si="119"/>
        <v>0</v>
      </c>
      <c r="AU57" s="242">
        <f t="shared" si="120"/>
        <v>0</v>
      </c>
      <c r="AW57" s="234">
        <f t="shared" si="213"/>
        <v>45</v>
      </c>
      <c r="AX57" s="235" t="str">
        <f t="shared" si="121"/>
        <v/>
      </c>
      <c r="AY57" s="236" t="str">
        <f>IFERROR(+VLOOKUP(AX57,'Referencia Parámetros'!$A$2:$B$18,2),"")</f>
        <v/>
      </c>
      <c r="AZ57" s="1"/>
      <c r="BA57" s="1"/>
      <c r="BB57" s="136" t="str">
        <f t="shared" si="228"/>
        <v>Completar</v>
      </c>
      <c r="BC57" s="134"/>
      <c r="BD57" s="134"/>
      <c r="BE57" s="134"/>
      <c r="BF57" s="136" t="str">
        <f t="shared" si="229"/>
        <v>Completar</v>
      </c>
      <c r="BG57" s="137" t="str">
        <f t="shared" si="230"/>
        <v>Completar</v>
      </c>
      <c r="BH57" s="137" t="str">
        <f t="shared" si="231"/>
        <v>Completar</v>
      </c>
      <c r="BI57" s="135"/>
      <c r="BJ57" s="136" t="str">
        <f t="shared" si="232"/>
        <v>Completar</v>
      </c>
      <c r="BK57" s="237">
        <f t="shared" si="122"/>
        <v>0</v>
      </c>
      <c r="BL57" s="238">
        <f t="shared" si="123"/>
        <v>0</v>
      </c>
      <c r="BM57" s="239" t="str">
        <f>IFERROR(IF(BL57&gt;20*AY57,'Referencia Parámetros'!$D$20,IF(BL57&gt;10*AY57,'Referencia Parámetros'!$D$21,IF(BL57&gt;5*AY57,'Referencia Parámetros'!$D$22, IF(BL57&gt;1,'Referencia Parámetros'!$D$23,"NO APLICA")))),"")</f>
        <v/>
      </c>
      <c r="BN57" s="240" t="str">
        <f t="shared" si="124"/>
        <v/>
      </c>
      <c r="BO57" s="241">
        <f t="shared" si="125"/>
        <v>0</v>
      </c>
      <c r="BP57" s="234">
        <f t="shared" si="126"/>
        <v>0</v>
      </c>
      <c r="BQ57" s="234">
        <f t="shared" si="127"/>
        <v>0</v>
      </c>
      <c r="BR57" s="234">
        <f t="shared" si="128"/>
        <v>0</v>
      </c>
      <c r="BS57" s="242">
        <f t="shared" si="129"/>
        <v>0</v>
      </c>
      <c r="BU57" s="234">
        <f t="shared" si="214"/>
        <v>45</v>
      </c>
      <c r="BV57" s="235" t="str">
        <f t="shared" si="130"/>
        <v/>
      </c>
      <c r="BW57" s="236" t="str">
        <f>IFERROR(+VLOOKUP(BV57,'Referencia Parámetros'!$A$2:$B$18,2),"")</f>
        <v/>
      </c>
      <c r="BX57" s="1"/>
      <c r="BY57" s="1"/>
      <c r="BZ57" s="136" t="str">
        <f t="shared" si="233"/>
        <v>Completar</v>
      </c>
      <c r="CA57" s="134"/>
      <c r="CB57" s="134"/>
      <c r="CC57" s="134"/>
      <c r="CD57" s="136" t="str">
        <f t="shared" si="234"/>
        <v>Completar</v>
      </c>
      <c r="CE57" s="137" t="str">
        <f t="shared" si="235"/>
        <v>Completar</v>
      </c>
      <c r="CF57" s="137" t="str">
        <f t="shared" si="236"/>
        <v>Completar</v>
      </c>
      <c r="CG57" s="135"/>
      <c r="CH57" s="136" t="str">
        <f t="shared" si="237"/>
        <v>Completar</v>
      </c>
      <c r="CI57" s="237">
        <f t="shared" si="131"/>
        <v>0</v>
      </c>
      <c r="CJ57" s="238">
        <f t="shared" si="132"/>
        <v>0</v>
      </c>
      <c r="CK57" s="239" t="str">
        <f>IFERROR(IF(CJ57&gt;20*BW57,'Referencia Parámetros'!$D$20,IF(CJ57&gt;10*BW57,'Referencia Parámetros'!$D$21,IF(CJ57&gt;5*BW57,'Referencia Parámetros'!$D$22, IF(CJ57&gt;1,'Referencia Parámetros'!$D$23,"NO APLICA")))),"")</f>
        <v/>
      </c>
      <c r="CL57" s="240" t="str">
        <f t="shared" si="133"/>
        <v/>
      </c>
      <c r="CM57" s="241">
        <f t="shared" si="134"/>
        <v>0</v>
      </c>
      <c r="CN57" s="234">
        <f t="shared" si="135"/>
        <v>0</v>
      </c>
      <c r="CO57" s="234">
        <f t="shared" si="136"/>
        <v>0</v>
      </c>
      <c r="CP57" s="234">
        <f t="shared" si="137"/>
        <v>0</v>
      </c>
      <c r="CQ57" s="242">
        <f t="shared" si="138"/>
        <v>0</v>
      </c>
      <c r="CS57" s="234">
        <f t="shared" si="215"/>
        <v>45</v>
      </c>
      <c r="CT57" s="235" t="str">
        <f t="shared" si="139"/>
        <v/>
      </c>
      <c r="CU57" s="236" t="str">
        <f>IFERROR(+VLOOKUP(CT57,'Referencia Parámetros'!$A$2:$B$18,2),"")</f>
        <v/>
      </c>
      <c r="CV57" s="1"/>
      <c r="CW57" s="1"/>
      <c r="CX57" s="136" t="str">
        <f t="shared" si="238"/>
        <v>Completar</v>
      </c>
      <c r="CY57" s="134"/>
      <c r="CZ57" s="134"/>
      <c r="DA57" s="134"/>
      <c r="DB57" s="136" t="str">
        <f t="shared" si="239"/>
        <v>Completar</v>
      </c>
      <c r="DC57" s="137" t="str">
        <f t="shared" si="240"/>
        <v>Completar</v>
      </c>
      <c r="DD57" s="137" t="str">
        <f t="shared" si="241"/>
        <v>Completar</v>
      </c>
      <c r="DE57" s="135"/>
      <c r="DF57" s="136" t="str">
        <f t="shared" si="242"/>
        <v>Completar</v>
      </c>
      <c r="DG57" s="237">
        <f t="shared" si="140"/>
        <v>0</v>
      </c>
      <c r="DH57" s="238">
        <f t="shared" si="141"/>
        <v>0</v>
      </c>
      <c r="DI57" s="239" t="str">
        <f>IFERROR(IF(DH57&gt;20*CU57,'Referencia Parámetros'!$D$20,IF(DH57&gt;10*CU57,'Referencia Parámetros'!$D$21,IF(DH57&gt;5*CU57,'Referencia Parámetros'!$D$22, IF(DH57&gt;1,'Referencia Parámetros'!$D$23,"NO APLICA")))),"")</f>
        <v/>
      </c>
      <c r="DJ57" s="240" t="str">
        <f t="shared" si="142"/>
        <v/>
      </c>
      <c r="DK57" s="241">
        <f t="shared" si="143"/>
        <v>0</v>
      </c>
      <c r="DL57" s="234">
        <f t="shared" si="144"/>
        <v>0</v>
      </c>
      <c r="DM57" s="234">
        <f t="shared" si="145"/>
        <v>0</v>
      </c>
      <c r="DN57" s="234">
        <f t="shared" si="146"/>
        <v>0</v>
      </c>
      <c r="DO57" s="242">
        <f t="shared" si="147"/>
        <v>0</v>
      </c>
      <c r="DQ57" s="234">
        <f t="shared" si="216"/>
        <v>45</v>
      </c>
      <c r="DR57" s="235" t="str">
        <f t="shared" si="148"/>
        <v/>
      </c>
      <c r="DS57" s="236" t="str">
        <f>IFERROR(+VLOOKUP(DR57,'Referencia Parámetros'!$A$2:$B$18,2),"")</f>
        <v/>
      </c>
      <c r="DT57" s="1"/>
      <c r="DU57" s="1"/>
      <c r="DV57" s="136" t="str">
        <f t="shared" si="243"/>
        <v>Completar</v>
      </c>
      <c r="DW57" s="134"/>
      <c r="DX57" s="134"/>
      <c r="DY57" s="134"/>
      <c r="DZ57" s="136" t="str">
        <f t="shared" si="244"/>
        <v>Completar</v>
      </c>
      <c r="EA57" s="137" t="str">
        <f t="shared" si="245"/>
        <v>Completar</v>
      </c>
      <c r="EB57" s="137" t="str">
        <f t="shared" si="246"/>
        <v>Completar</v>
      </c>
      <c r="EC57" s="135"/>
      <c r="ED57" s="136" t="str">
        <f t="shared" si="247"/>
        <v>Completar</v>
      </c>
      <c r="EE57" s="237">
        <f t="shared" si="149"/>
        <v>0</v>
      </c>
      <c r="EF57" s="238">
        <f t="shared" si="150"/>
        <v>0</v>
      </c>
      <c r="EG57" s="239" t="str">
        <f>IFERROR(IF(EF57&gt;20*DS57,'Referencia Parámetros'!$D$20,IF(EF57&gt;10*DS57,'Referencia Parámetros'!$D$21,IF(EF57&gt;5*DS57,'Referencia Parámetros'!$D$22, IF(EF57&gt;1,'Referencia Parámetros'!$D$23,"NO APLICA")))),"")</f>
        <v/>
      </c>
      <c r="EH57" s="240" t="str">
        <f t="shared" si="151"/>
        <v/>
      </c>
      <c r="EI57" s="241">
        <f t="shared" si="152"/>
        <v>0</v>
      </c>
      <c r="EJ57" s="234">
        <f t="shared" si="153"/>
        <v>0</v>
      </c>
      <c r="EK57" s="234">
        <f t="shared" si="154"/>
        <v>0</v>
      </c>
      <c r="EL57" s="234">
        <f t="shared" si="155"/>
        <v>0</v>
      </c>
      <c r="EM57" s="242">
        <f t="shared" si="156"/>
        <v>0</v>
      </c>
      <c r="EO57" s="234">
        <f t="shared" si="217"/>
        <v>45</v>
      </c>
      <c r="EP57" s="235" t="str">
        <f t="shared" si="157"/>
        <v/>
      </c>
      <c r="EQ57" s="236" t="str">
        <f>IFERROR(+VLOOKUP(EP57,'Referencia Parámetros'!$A$2:$B$18,2),"")</f>
        <v/>
      </c>
      <c r="ER57" s="1"/>
      <c r="ES57" s="1"/>
      <c r="ET57" s="136" t="str">
        <f t="shared" si="248"/>
        <v>Completar</v>
      </c>
      <c r="EU57" s="134"/>
      <c r="EV57" s="134"/>
      <c r="EW57" s="134"/>
      <c r="EX57" s="136" t="str">
        <f t="shared" si="249"/>
        <v>Completar</v>
      </c>
      <c r="EY57" s="137" t="str">
        <f t="shared" si="250"/>
        <v>Completar</v>
      </c>
      <c r="EZ57" s="137" t="str">
        <f t="shared" si="251"/>
        <v>Completar</v>
      </c>
      <c r="FA57" s="135"/>
      <c r="FB57" s="136" t="str">
        <f t="shared" si="252"/>
        <v>Completar</v>
      </c>
      <c r="FC57" s="237">
        <f t="shared" si="158"/>
        <v>0</v>
      </c>
      <c r="FD57" s="238">
        <f t="shared" si="159"/>
        <v>0</v>
      </c>
      <c r="FE57" s="239" t="str">
        <f>IFERROR(IF(FD57&gt;20*EQ57,'Referencia Parámetros'!$D$20,IF(FD57&gt;10*EQ57,'Referencia Parámetros'!$D$21,IF(FD57&gt;5*EQ57,'Referencia Parámetros'!$D$22, IF(FD57&gt;1,'Referencia Parámetros'!$D$23,"NO APLICA")))),"")</f>
        <v/>
      </c>
      <c r="FF57" s="240" t="str">
        <f t="shared" si="160"/>
        <v/>
      </c>
      <c r="FG57" s="241">
        <f t="shared" si="161"/>
        <v>0</v>
      </c>
      <c r="FH57" s="234">
        <f t="shared" si="162"/>
        <v>0</v>
      </c>
      <c r="FI57" s="234">
        <f t="shared" si="163"/>
        <v>0</v>
      </c>
      <c r="FJ57" s="234">
        <f t="shared" si="164"/>
        <v>0</v>
      </c>
      <c r="FK57" s="242">
        <f t="shared" si="165"/>
        <v>0</v>
      </c>
      <c r="FM57" s="234">
        <f t="shared" si="218"/>
        <v>45</v>
      </c>
      <c r="FN57" s="235" t="str">
        <f t="shared" si="166"/>
        <v/>
      </c>
      <c r="FO57" s="236" t="str">
        <f>IFERROR(+VLOOKUP(FN57,'Referencia Parámetros'!$A$2:$B$18,2),"")</f>
        <v/>
      </c>
      <c r="FP57" s="1"/>
      <c r="FQ57" s="1"/>
      <c r="FR57" s="136" t="str">
        <f t="shared" si="253"/>
        <v>Completar</v>
      </c>
      <c r="FS57" s="134"/>
      <c r="FT57" s="134"/>
      <c r="FU57" s="134"/>
      <c r="FV57" s="136" t="str">
        <f t="shared" si="254"/>
        <v>Completar</v>
      </c>
      <c r="FW57" s="137" t="str">
        <f t="shared" si="255"/>
        <v>Completar</v>
      </c>
      <c r="FX57" s="137" t="str">
        <f t="shared" si="256"/>
        <v>Completar</v>
      </c>
      <c r="FY57" s="135"/>
      <c r="FZ57" s="136" t="str">
        <f t="shared" si="257"/>
        <v>Completar</v>
      </c>
      <c r="GA57" s="237">
        <f t="shared" si="167"/>
        <v>0</v>
      </c>
      <c r="GB57" s="238">
        <f t="shared" si="168"/>
        <v>0</v>
      </c>
      <c r="GC57" s="239" t="str">
        <f>IFERROR(IF(GB57&gt;20*FO57,'Referencia Parámetros'!$D$20,IF(GB57&gt;10*FO57,'Referencia Parámetros'!$D$21,IF(GB57&gt;5*FO57,'Referencia Parámetros'!$D$22, IF(GB57&gt;1,'Referencia Parámetros'!$D$23,"NO APLICA")))),"")</f>
        <v/>
      </c>
      <c r="GD57" s="240" t="str">
        <f t="shared" si="169"/>
        <v/>
      </c>
      <c r="GE57" s="241">
        <f t="shared" si="170"/>
        <v>0</v>
      </c>
      <c r="GF57" s="234">
        <f t="shared" si="171"/>
        <v>0</v>
      </c>
      <c r="GG57" s="234">
        <f t="shared" si="172"/>
        <v>0</v>
      </c>
      <c r="GH57" s="234">
        <f t="shared" si="173"/>
        <v>0</v>
      </c>
      <c r="GI57" s="242">
        <f t="shared" si="174"/>
        <v>0</v>
      </c>
      <c r="GK57" s="234">
        <f t="shared" si="219"/>
        <v>45</v>
      </c>
      <c r="GL57" s="235" t="str">
        <f t="shared" si="175"/>
        <v/>
      </c>
      <c r="GM57" s="236" t="str">
        <f>IFERROR(+VLOOKUP(GL57,'Referencia Parámetros'!$A$2:$B$18,2),"")</f>
        <v/>
      </c>
      <c r="GN57" s="1"/>
      <c r="GO57" s="1"/>
      <c r="GP57" s="136" t="str">
        <f t="shared" si="258"/>
        <v>Completar</v>
      </c>
      <c r="GQ57" s="134"/>
      <c r="GR57" s="134"/>
      <c r="GS57" s="134"/>
      <c r="GT57" s="136" t="str">
        <f t="shared" si="259"/>
        <v>Completar</v>
      </c>
      <c r="GU57" s="137" t="str">
        <f t="shared" si="260"/>
        <v>Completar</v>
      </c>
      <c r="GV57" s="137" t="str">
        <f t="shared" si="261"/>
        <v>Completar</v>
      </c>
      <c r="GW57" s="135"/>
      <c r="GX57" s="136" t="str">
        <f t="shared" si="262"/>
        <v>Completar</v>
      </c>
      <c r="GY57" s="237">
        <f t="shared" si="176"/>
        <v>0</v>
      </c>
      <c r="GZ57" s="238">
        <f t="shared" si="177"/>
        <v>0</v>
      </c>
      <c r="HA57" s="239" t="str">
        <f>IFERROR(IF(GZ57&gt;20*GM57,'Referencia Parámetros'!$D$20,IF(GZ57&gt;10*GM57,'Referencia Parámetros'!$D$21,IF(GZ57&gt;5*GM57,'Referencia Parámetros'!$D$22, IF(GZ57&gt;1,'Referencia Parámetros'!$D$23,"NO APLICA")))),"")</f>
        <v/>
      </c>
      <c r="HB57" s="240" t="str">
        <f t="shared" si="178"/>
        <v/>
      </c>
      <c r="HC57" s="241">
        <f t="shared" si="179"/>
        <v>0</v>
      </c>
      <c r="HD57" s="234">
        <f t="shared" si="180"/>
        <v>0</v>
      </c>
      <c r="HE57" s="234">
        <f t="shared" si="181"/>
        <v>0</v>
      </c>
      <c r="HF57" s="234">
        <f t="shared" si="182"/>
        <v>0</v>
      </c>
      <c r="HG57" s="242">
        <f t="shared" si="183"/>
        <v>0</v>
      </c>
      <c r="HI57" s="234">
        <f t="shared" si="220"/>
        <v>45</v>
      </c>
      <c r="HJ57" s="235" t="str">
        <f t="shared" si="184"/>
        <v/>
      </c>
      <c r="HK57" s="236" t="str">
        <f>IFERROR(+VLOOKUP(HJ57,'Referencia Parámetros'!$A$2:$B$18,2),"")</f>
        <v/>
      </c>
      <c r="HL57" s="1"/>
      <c r="HM57" s="1"/>
      <c r="HN57" s="136" t="str">
        <f t="shared" si="263"/>
        <v>Completar</v>
      </c>
      <c r="HO57" s="134"/>
      <c r="HP57" s="134"/>
      <c r="HQ57" s="134"/>
      <c r="HR57" s="136" t="str">
        <f t="shared" si="264"/>
        <v>Completar</v>
      </c>
      <c r="HS57" s="137" t="str">
        <f t="shared" si="265"/>
        <v>Completar</v>
      </c>
      <c r="HT57" s="137" t="str">
        <f t="shared" si="266"/>
        <v>Completar</v>
      </c>
      <c r="HU57" s="135"/>
      <c r="HV57" s="136" t="str">
        <f t="shared" si="267"/>
        <v>Completar</v>
      </c>
      <c r="HW57" s="237">
        <f t="shared" si="185"/>
        <v>0</v>
      </c>
      <c r="HX57" s="238">
        <f t="shared" si="186"/>
        <v>0</v>
      </c>
      <c r="HY57" s="239" t="str">
        <f>IFERROR(IF(HX57&gt;20*HK57,'Referencia Parámetros'!$D$20,IF(HX57&gt;10*HK57,'Referencia Parámetros'!$D$21,IF(HX57&gt;5*HK57,'Referencia Parámetros'!$D$22, IF(HX57&gt;1,'Referencia Parámetros'!$D$23,"NO APLICA")))),"")</f>
        <v/>
      </c>
      <c r="HZ57" s="240">
        <f t="shared" si="187"/>
        <v>0</v>
      </c>
      <c r="IA57" s="241">
        <f t="shared" si="188"/>
        <v>0</v>
      </c>
      <c r="IB57" s="234">
        <f t="shared" si="189"/>
        <v>0</v>
      </c>
      <c r="IC57" s="234">
        <f t="shared" si="190"/>
        <v>0</v>
      </c>
      <c r="ID57" s="234">
        <f t="shared" si="191"/>
        <v>0</v>
      </c>
      <c r="IE57" s="242">
        <f t="shared" si="192"/>
        <v>0</v>
      </c>
      <c r="IG57" s="234">
        <f t="shared" si="221"/>
        <v>45</v>
      </c>
      <c r="IH57" s="235" t="str">
        <f t="shared" si="193"/>
        <v/>
      </c>
      <c r="II57" s="236" t="str">
        <f>IFERROR(+VLOOKUP(IH57,'Referencia Parámetros'!$A$2:$B$18,2),"")</f>
        <v/>
      </c>
      <c r="IJ57" s="1"/>
      <c r="IK57" s="1"/>
      <c r="IL57" s="136" t="str">
        <f t="shared" si="268"/>
        <v>Completar</v>
      </c>
      <c r="IM57" s="134"/>
      <c r="IN57" s="134"/>
      <c r="IO57" s="134"/>
      <c r="IP57" s="136" t="str">
        <f t="shared" si="269"/>
        <v>Completar</v>
      </c>
      <c r="IQ57" s="137" t="str">
        <f t="shared" si="270"/>
        <v>Completar</v>
      </c>
      <c r="IR57" s="137" t="str">
        <f t="shared" si="271"/>
        <v>Completar</v>
      </c>
      <c r="IS57" s="135"/>
      <c r="IT57" s="136" t="str">
        <f t="shared" si="272"/>
        <v>Completar</v>
      </c>
      <c r="IU57" s="237">
        <f t="shared" si="194"/>
        <v>0</v>
      </c>
      <c r="IV57" s="238">
        <f t="shared" si="195"/>
        <v>0</v>
      </c>
      <c r="IW57" s="239" t="str">
        <f>IFERROR(IF(IV57&gt;20*II57,'Referencia Parámetros'!$D$20,IF(IV57&gt;10*II57,'Referencia Parámetros'!$D$21,IF(IV57&gt;5*II57,'Referencia Parámetros'!$D$22, IF(IV57&gt;1,'Referencia Parámetros'!$D$23,"NO APLICA")))),"")</f>
        <v/>
      </c>
      <c r="IX57" s="240" t="str">
        <f t="shared" si="196"/>
        <v/>
      </c>
      <c r="IY57" s="241">
        <f t="shared" si="197"/>
        <v>0</v>
      </c>
      <c r="IZ57" s="234">
        <f t="shared" si="198"/>
        <v>0</v>
      </c>
      <c r="JA57" s="234">
        <f t="shared" si="199"/>
        <v>0</v>
      </c>
      <c r="JB57" s="234">
        <f t="shared" si="200"/>
        <v>0</v>
      </c>
      <c r="JC57" s="242">
        <f t="shared" si="201"/>
        <v>0</v>
      </c>
      <c r="JD57" s="198"/>
      <c r="JE57" s="234">
        <f t="shared" si="222"/>
        <v>45</v>
      </c>
      <c r="JF57" s="235" t="str">
        <f t="shared" si="202"/>
        <v/>
      </c>
      <c r="JG57" s="236" t="str">
        <f>IFERROR(+VLOOKUP(JF57,'Referencia Parámetros'!$A$2:$B$18,2),"")</f>
        <v/>
      </c>
      <c r="JH57" s="1"/>
      <c r="JI57" s="1"/>
      <c r="JJ57" s="136" t="str">
        <f t="shared" si="273"/>
        <v>Completar</v>
      </c>
      <c r="JK57" s="134"/>
      <c r="JL57" s="134"/>
      <c r="JM57" s="134"/>
      <c r="JN57" s="136" t="str">
        <f t="shared" si="274"/>
        <v>Completar</v>
      </c>
      <c r="JO57" s="137" t="str">
        <f t="shared" si="275"/>
        <v>Completar</v>
      </c>
      <c r="JP57" s="137" t="str">
        <f t="shared" si="276"/>
        <v>Completar</v>
      </c>
      <c r="JQ57" s="135"/>
      <c r="JR57" s="136" t="str">
        <f t="shared" si="277"/>
        <v>Completar</v>
      </c>
      <c r="JS57" s="237">
        <f t="shared" si="203"/>
        <v>0</v>
      </c>
      <c r="JT57" s="238">
        <f t="shared" si="204"/>
        <v>0</v>
      </c>
      <c r="JU57" s="239" t="str">
        <f>IFERROR(IF(JT57&gt;20*JG57,'Referencia Parámetros'!$D$20,IF(JT57&gt;10*JG57,'Referencia Parámetros'!$D$21,IF(JT57&gt;5*JG57,'Referencia Parámetros'!$D$22, IF(JT57&gt;1,'Referencia Parámetros'!$D$23,"NO APLICA")))),"")</f>
        <v/>
      </c>
      <c r="JV57" s="240" t="str">
        <f t="shared" si="205"/>
        <v/>
      </c>
      <c r="JW57" s="241">
        <f t="shared" si="206"/>
        <v>0</v>
      </c>
      <c r="JX57" s="234">
        <f t="shared" si="207"/>
        <v>0</v>
      </c>
      <c r="JY57" s="234">
        <f t="shared" si="208"/>
        <v>0</v>
      </c>
      <c r="JZ57" s="234">
        <f t="shared" si="209"/>
        <v>0</v>
      </c>
      <c r="KA57" s="242">
        <f t="shared" si="210"/>
        <v>0</v>
      </c>
    </row>
    <row r="58" spans="1:287" x14ac:dyDescent="0.25">
      <c r="A58" s="234">
        <f t="shared" si="211"/>
        <v>46</v>
      </c>
      <c r="B58" s="235" t="str">
        <f t="shared" si="103"/>
        <v/>
      </c>
      <c r="C58" s="236" t="str">
        <f>IFERROR(+VLOOKUP(B58,'Referencia Parámetros'!$A$2:$B$18,2),"")</f>
        <v/>
      </c>
      <c r="D58" s="1"/>
      <c r="E58" s="1"/>
      <c r="F58" s="136" t="str">
        <f>IFERROR(+VLOOKUP(D58,'Año 3'!JH$13:JJ$112,3,FALSE),"Completar")</f>
        <v>Completar</v>
      </c>
      <c r="G58" s="134"/>
      <c r="H58" s="134"/>
      <c r="I58" s="134"/>
      <c r="J58" s="136" t="str">
        <f>+IFERROR(VLOOKUP(D58,'Año 3'!JH$13:JR$112,7,0),"Completar")</f>
        <v>Completar</v>
      </c>
      <c r="K58" s="137" t="str">
        <f>IFERROR(VLOOKUP(D58,'Año 3'!JH$13:JR$112,8,FALSE),"Completar")</f>
        <v>Completar</v>
      </c>
      <c r="L58" s="137" t="str">
        <f>IFERROR(VLOOKUP(D58,'Año 3'!JH$13:JR$112,9,FALSE),"Completar")</f>
        <v>Completar</v>
      </c>
      <c r="M58" s="135"/>
      <c r="N58" s="136" t="str">
        <f>IFERROR(VLOOKUP(D58,'Año 3'!JH$13:JR$112,11,FALSE),"Completar")</f>
        <v>Completar</v>
      </c>
      <c r="O58" s="237">
        <f t="shared" si="104"/>
        <v>0</v>
      </c>
      <c r="P58" s="238">
        <f t="shared" si="105"/>
        <v>0</v>
      </c>
      <c r="Q58" s="239" t="str">
        <f>IFERROR(IF(P58&gt;20*C58,'Referencia Parámetros'!$D$20,IF(P58&gt;10*C58,'Referencia Parámetros'!$D$21,IF(P58&gt;5*C58,'Referencia Parámetros'!$D$22, IF(P58&gt;1,'Referencia Parámetros'!$D$23,"NO APLICA")))),"")</f>
        <v/>
      </c>
      <c r="R58" s="240" t="str">
        <f t="shared" si="106"/>
        <v/>
      </c>
      <c r="S58" s="241">
        <f t="shared" si="107"/>
        <v>0</v>
      </c>
      <c r="T58" s="234">
        <f t="shared" si="108"/>
        <v>0</v>
      </c>
      <c r="U58" s="234">
        <f t="shared" si="109"/>
        <v>0</v>
      </c>
      <c r="V58" s="234">
        <f t="shared" si="110"/>
        <v>0</v>
      </c>
      <c r="W58" s="242">
        <f t="shared" si="111"/>
        <v>0</v>
      </c>
      <c r="Y58" s="234">
        <f t="shared" si="212"/>
        <v>46</v>
      </c>
      <c r="Z58" s="235" t="str">
        <f t="shared" si="112"/>
        <v/>
      </c>
      <c r="AA58" s="236" t="str">
        <f>IFERROR(+VLOOKUP(Z58,'Referencia Parámetros'!$A$2:$B$18,2),"")</f>
        <v/>
      </c>
      <c r="AB58" s="1"/>
      <c r="AC58" s="1"/>
      <c r="AD58" s="136" t="str">
        <f t="shared" si="223"/>
        <v>Completar</v>
      </c>
      <c r="AE58" s="134"/>
      <c r="AF58" s="134"/>
      <c r="AG58" s="134"/>
      <c r="AH58" s="136" t="str">
        <f t="shared" si="224"/>
        <v>Completar</v>
      </c>
      <c r="AI58" s="137" t="str">
        <f t="shared" si="225"/>
        <v>Completar</v>
      </c>
      <c r="AJ58" s="137" t="str">
        <f t="shared" si="226"/>
        <v>Completar</v>
      </c>
      <c r="AK58" s="135"/>
      <c r="AL58" s="136" t="str">
        <f t="shared" si="227"/>
        <v>Completar</v>
      </c>
      <c r="AM58" s="237">
        <f t="shared" si="113"/>
        <v>0</v>
      </c>
      <c r="AN58" s="238">
        <f t="shared" si="114"/>
        <v>0</v>
      </c>
      <c r="AO58" s="239" t="str">
        <f>IFERROR(IF(AN58&gt;20*AA58,'Referencia Parámetros'!$D$20,IF(AN58&gt;10*AA58,'Referencia Parámetros'!$D$21,IF(AN58&gt;5*AA58,'Referencia Parámetros'!$D$22, IF(AN58&gt;1,'Referencia Parámetros'!$D$23,"NO APLICA")))),"")</f>
        <v/>
      </c>
      <c r="AP58" s="240" t="str">
        <f t="shared" si="115"/>
        <v/>
      </c>
      <c r="AQ58" s="241">
        <f t="shared" si="116"/>
        <v>0</v>
      </c>
      <c r="AR58" s="234">
        <f t="shared" si="117"/>
        <v>0</v>
      </c>
      <c r="AS58" s="234">
        <f t="shared" si="118"/>
        <v>0</v>
      </c>
      <c r="AT58" s="234">
        <f t="shared" si="119"/>
        <v>0</v>
      </c>
      <c r="AU58" s="242">
        <f t="shared" si="120"/>
        <v>0</v>
      </c>
      <c r="AW58" s="234">
        <f t="shared" si="213"/>
        <v>46</v>
      </c>
      <c r="AX58" s="235" t="str">
        <f t="shared" si="121"/>
        <v/>
      </c>
      <c r="AY58" s="236" t="str">
        <f>IFERROR(+VLOOKUP(AX58,'Referencia Parámetros'!$A$2:$B$18,2),"")</f>
        <v/>
      </c>
      <c r="AZ58" s="1"/>
      <c r="BA58" s="1"/>
      <c r="BB58" s="136" t="str">
        <f t="shared" si="228"/>
        <v>Completar</v>
      </c>
      <c r="BC58" s="134"/>
      <c r="BD58" s="134"/>
      <c r="BE58" s="134"/>
      <c r="BF58" s="136" t="str">
        <f t="shared" si="229"/>
        <v>Completar</v>
      </c>
      <c r="BG58" s="137" t="str">
        <f t="shared" si="230"/>
        <v>Completar</v>
      </c>
      <c r="BH58" s="137" t="str">
        <f t="shared" si="231"/>
        <v>Completar</v>
      </c>
      <c r="BI58" s="135"/>
      <c r="BJ58" s="136" t="str">
        <f t="shared" si="232"/>
        <v>Completar</v>
      </c>
      <c r="BK58" s="237">
        <f t="shared" si="122"/>
        <v>0</v>
      </c>
      <c r="BL58" s="238">
        <f t="shared" si="123"/>
        <v>0</v>
      </c>
      <c r="BM58" s="239" t="str">
        <f>IFERROR(IF(BL58&gt;20*AY58,'Referencia Parámetros'!$D$20,IF(BL58&gt;10*AY58,'Referencia Parámetros'!$D$21,IF(BL58&gt;5*AY58,'Referencia Parámetros'!$D$22, IF(BL58&gt;1,'Referencia Parámetros'!$D$23,"NO APLICA")))),"")</f>
        <v/>
      </c>
      <c r="BN58" s="240" t="str">
        <f t="shared" si="124"/>
        <v/>
      </c>
      <c r="BO58" s="241">
        <f t="shared" si="125"/>
        <v>0</v>
      </c>
      <c r="BP58" s="234">
        <f t="shared" si="126"/>
        <v>0</v>
      </c>
      <c r="BQ58" s="234">
        <f t="shared" si="127"/>
        <v>0</v>
      </c>
      <c r="BR58" s="234">
        <f t="shared" si="128"/>
        <v>0</v>
      </c>
      <c r="BS58" s="242">
        <f t="shared" si="129"/>
        <v>0</v>
      </c>
      <c r="BU58" s="234">
        <f t="shared" si="214"/>
        <v>46</v>
      </c>
      <c r="BV58" s="235" t="str">
        <f t="shared" si="130"/>
        <v/>
      </c>
      <c r="BW58" s="236" t="str">
        <f>IFERROR(+VLOOKUP(BV58,'Referencia Parámetros'!$A$2:$B$18,2),"")</f>
        <v/>
      </c>
      <c r="BX58" s="1"/>
      <c r="BY58" s="1"/>
      <c r="BZ58" s="136" t="str">
        <f t="shared" si="233"/>
        <v>Completar</v>
      </c>
      <c r="CA58" s="134"/>
      <c r="CB58" s="134"/>
      <c r="CC58" s="134"/>
      <c r="CD58" s="136" t="str">
        <f t="shared" si="234"/>
        <v>Completar</v>
      </c>
      <c r="CE58" s="137" t="str">
        <f t="shared" si="235"/>
        <v>Completar</v>
      </c>
      <c r="CF58" s="137" t="str">
        <f t="shared" si="236"/>
        <v>Completar</v>
      </c>
      <c r="CG58" s="135"/>
      <c r="CH58" s="136" t="str">
        <f t="shared" si="237"/>
        <v>Completar</v>
      </c>
      <c r="CI58" s="237">
        <f t="shared" si="131"/>
        <v>0</v>
      </c>
      <c r="CJ58" s="238">
        <f t="shared" si="132"/>
        <v>0</v>
      </c>
      <c r="CK58" s="239" t="str">
        <f>IFERROR(IF(CJ58&gt;20*BW58,'Referencia Parámetros'!$D$20,IF(CJ58&gt;10*BW58,'Referencia Parámetros'!$D$21,IF(CJ58&gt;5*BW58,'Referencia Parámetros'!$D$22, IF(CJ58&gt;1,'Referencia Parámetros'!$D$23,"NO APLICA")))),"")</f>
        <v/>
      </c>
      <c r="CL58" s="240" t="str">
        <f t="shared" si="133"/>
        <v/>
      </c>
      <c r="CM58" s="241">
        <f t="shared" si="134"/>
        <v>0</v>
      </c>
      <c r="CN58" s="234">
        <f t="shared" si="135"/>
        <v>0</v>
      </c>
      <c r="CO58" s="234">
        <f t="shared" si="136"/>
        <v>0</v>
      </c>
      <c r="CP58" s="234">
        <f t="shared" si="137"/>
        <v>0</v>
      </c>
      <c r="CQ58" s="242">
        <f t="shared" si="138"/>
        <v>0</v>
      </c>
      <c r="CS58" s="234">
        <f t="shared" si="215"/>
        <v>46</v>
      </c>
      <c r="CT58" s="235" t="str">
        <f t="shared" si="139"/>
        <v/>
      </c>
      <c r="CU58" s="236" t="str">
        <f>IFERROR(+VLOOKUP(CT58,'Referencia Parámetros'!$A$2:$B$18,2),"")</f>
        <v/>
      </c>
      <c r="CV58" s="1"/>
      <c r="CW58" s="1"/>
      <c r="CX58" s="136" t="str">
        <f t="shared" si="238"/>
        <v>Completar</v>
      </c>
      <c r="CY58" s="134"/>
      <c r="CZ58" s="134"/>
      <c r="DA58" s="134"/>
      <c r="DB58" s="136" t="str">
        <f t="shared" si="239"/>
        <v>Completar</v>
      </c>
      <c r="DC58" s="137" t="str">
        <f t="shared" si="240"/>
        <v>Completar</v>
      </c>
      <c r="DD58" s="137" t="str">
        <f t="shared" si="241"/>
        <v>Completar</v>
      </c>
      <c r="DE58" s="135"/>
      <c r="DF58" s="136" t="str">
        <f t="shared" si="242"/>
        <v>Completar</v>
      </c>
      <c r="DG58" s="237">
        <f t="shared" si="140"/>
        <v>0</v>
      </c>
      <c r="DH58" s="238">
        <f t="shared" si="141"/>
        <v>0</v>
      </c>
      <c r="DI58" s="239" t="str">
        <f>IFERROR(IF(DH58&gt;20*CU58,'Referencia Parámetros'!$D$20,IF(DH58&gt;10*CU58,'Referencia Parámetros'!$D$21,IF(DH58&gt;5*CU58,'Referencia Parámetros'!$D$22, IF(DH58&gt;1,'Referencia Parámetros'!$D$23,"NO APLICA")))),"")</f>
        <v/>
      </c>
      <c r="DJ58" s="240" t="str">
        <f t="shared" si="142"/>
        <v/>
      </c>
      <c r="DK58" s="241">
        <f t="shared" si="143"/>
        <v>0</v>
      </c>
      <c r="DL58" s="234">
        <f t="shared" si="144"/>
        <v>0</v>
      </c>
      <c r="DM58" s="234">
        <f t="shared" si="145"/>
        <v>0</v>
      </c>
      <c r="DN58" s="234">
        <f t="shared" si="146"/>
        <v>0</v>
      </c>
      <c r="DO58" s="242">
        <f t="shared" si="147"/>
        <v>0</v>
      </c>
      <c r="DQ58" s="234">
        <f t="shared" si="216"/>
        <v>46</v>
      </c>
      <c r="DR58" s="235" t="str">
        <f t="shared" si="148"/>
        <v/>
      </c>
      <c r="DS58" s="236" t="str">
        <f>IFERROR(+VLOOKUP(DR58,'Referencia Parámetros'!$A$2:$B$18,2),"")</f>
        <v/>
      </c>
      <c r="DT58" s="1"/>
      <c r="DU58" s="1"/>
      <c r="DV58" s="136" t="str">
        <f t="shared" si="243"/>
        <v>Completar</v>
      </c>
      <c r="DW58" s="134"/>
      <c r="DX58" s="134"/>
      <c r="DY58" s="134"/>
      <c r="DZ58" s="136" t="str">
        <f t="shared" si="244"/>
        <v>Completar</v>
      </c>
      <c r="EA58" s="137" t="str">
        <f t="shared" si="245"/>
        <v>Completar</v>
      </c>
      <c r="EB58" s="137" t="str">
        <f t="shared" si="246"/>
        <v>Completar</v>
      </c>
      <c r="EC58" s="135"/>
      <c r="ED58" s="136" t="str">
        <f t="shared" si="247"/>
        <v>Completar</v>
      </c>
      <c r="EE58" s="237">
        <f t="shared" si="149"/>
        <v>0</v>
      </c>
      <c r="EF58" s="238">
        <f t="shared" si="150"/>
        <v>0</v>
      </c>
      <c r="EG58" s="239" t="str">
        <f>IFERROR(IF(EF58&gt;20*DS58,'Referencia Parámetros'!$D$20,IF(EF58&gt;10*DS58,'Referencia Parámetros'!$D$21,IF(EF58&gt;5*DS58,'Referencia Parámetros'!$D$22, IF(EF58&gt;1,'Referencia Parámetros'!$D$23,"NO APLICA")))),"")</f>
        <v/>
      </c>
      <c r="EH58" s="240" t="str">
        <f t="shared" si="151"/>
        <v/>
      </c>
      <c r="EI58" s="241">
        <f t="shared" si="152"/>
        <v>0</v>
      </c>
      <c r="EJ58" s="234">
        <f t="shared" si="153"/>
        <v>0</v>
      </c>
      <c r="EK58" s="234">
        <f t="shared" si="154"/>
        <v>0</v>
      </c>
      <c r="EL58" s="234">
        <f t="shared" si="155"/>
        <v>0</v>
      </c>
      <c r="EM58" s="242">
        <f t="shared" si="156"/>
        <v>0</v>
      </c>
      <c r="EO58" s="234">
        <f t="shared" si="217"/>
        <v>46</v>
      </c>
      <c r="EP58" s="235" t="str">
        <f t="shared" si="157"/>
        <v/>
      </c>
      <c r="EQ58" s="236" t="str">
        <f>IFERROR(+VLOOKUP(EP58,'Referencia Parámetros'!$A$2:$B$18,2),"")</f>
        <v/>
      </c>
      <c r="ER58" s="1"/>
      <c r="ES58" s="1"/>
      <c r="ET58" s="136" t="str">
        <f t="shared" si="248"/>
        <v>Completar</v>
      </c>
      <c r="EU58" s="134"/>
      <c r="EV58" s="134"/>
      <c r="EW58" s="134"/>
      <c r="EX58" s="136" t="str">
        <f t="shared" si="249"/>
        <v>Completar</v>
      </c>
      <c r="EY58" s="137" t="str">
        <f t="shared" si="250"/>
        <v>Completar</v>
      </c>
      <c r="EZ58" s="137" t="str">
        <f t="shared" si="251"/>
        <v>Completar</v>
      </c>
      <c r="FA58" s="135"/>
      <c r="FB58" s="136" t="str">
        <f t="shared" si="252"/>
        <v>Completar</v>
      </c>
      <c r="FC58" s="237">
        <f t="shared" si="158"/>
        <v>0</v>
      </c>
      <c r="FD58" s="238">
        <f t="shared" si="159"/>
        <v>0</v>
      </c>
      <c r="FE58" s="239" t="str">
        <f>IFERROR(IF(FD58&gt;20*EQ58,'Referencia Parámetros'!$D$20,IF(FD58&gt;10*EQ58,'Referencia Parámetros'!$D$21,IF(FD58&gt;5*EQ58,'Referencia Parámetros'!$D$22, IF(FD58&gt;1,'Referencia Parámetros'!$D$23,"NO APLICA")))),"")</f>
        <v/>
      </c>
      <c r="FF58" s="240" t="str">
        <f t="shared" si="160"/>
        <v/>
      </c>
      <c r="FG58" s="241">
        <f t="shared" si="161"/>
        <v>0</v>
      </c>
      <c r="FH58" s="234">
        <f t="shared" si="162"/>
        <v>0</v>
      </c>
      <c r="FI58" s="234">
        <f t="shared" si="163"/>
        <v>0</v>
      </c>
      <c r="FJ58" s="234">
        <f t="shared" si="164"/>
        <v>0</v>
      </c>
      <c r="FK58" s="242">
        <f t="shared" si="165"/>
        <v>0</v>
      </c>
      <c r="FM58" s="234">
        <f t="shared" si="218"/>
        <v>46</v>
      </c>
      <c r="FN58" s="235" t="str">
        <f t="shared" si="166"/>
        <v/>
      </c>
      <c r="FO58" s="236" t="str">
        <f>IFERROR(+VLOOKUP(FN58,'Referencia Parámetros'!$A$2:$B$18,2),"")</f>
        <v/>
      </c>
      <c r="FP58" s="1"/>
      <c r="FQ58" s="1"/>
      <c r="FR58" s="136" t="str">
        <f t="shared" si="253"/>
        <v>Completar</v>
      </c>
      <c r="FS58" s="134"/>
      <c r="FT58" s="134"/>
      <c r="FU58" s="134"/>
      <c r="FV58" s="136" t="str">
        <f t="shared" si="254"/>
        <v>Completar</v>
      </c>
      <c r="FW58" s="137" t="str">
        <f t="shared" si="255"/>
        <v>Completar</v>
      </c>
      <c r="FX58" s="137" t="str">
        <f t="shared" si="256"/>
        <v>Completar</v>
      </c>
      <c r="FY58" s="135"/>
      <c r="FZ58" s="136" t="str">
        <f t="shared" si="257"/>
        <v>Completar</v>
      </c>
      <c r="GA58" s="237">
        <f t="shared" si="167"/>
        <v>0</v>
      </c>
      <c r="GB58" s="238">
        <f t="shared" si="168"/>
        <v>0</v>
      </c>
      <c r="GC58" s="239" t="str">
        <f>IFERROR(IF(GB58&gt;20*FO58,'Referencia Parámetros'!$D$20,IF(GB58&gt;10*FO58,'Referencia Parámetros'!$D$21,IF(GB58&gt;5*FO58,'Referencia Parámetros'!$D$22, IF(GB58&gt;1,'Referencia Parámetros'!$D$23,"NO APLICA")))),"")</f>
        <v/>
      </c>
      <c r="GD58" s="240" t="str">
        <f t="shared" si="169"/>
        <v/>
      </c>
      <c r="GE58" s="241">
        <f t="shared" si="170"/>
        <v>0</v>
      </c>
      <c r="GF58" s="234">
        <f t="shared" si="171"/>
        <v>0</v>
      </c>
      <c r="GG58" s="234">
        <f t="shared" si="172"/>
        <v>0</v>
      </c>
      <c r="GH58" s="234">
        <f t="shared" si="173"/>
        <v>0</v>
      </c>
      <c r="GI58" s="242">
        <f t="shared" si="174"/>
        <v>0</v>
      </c>
      <c r="GK58" s="234">
        <f t="shared" si="219"/>
        <v>46</v>
      </c>
      <c r="GL58" s="235" t="str">
        <f t="shared" si="175"/>
        <v/>
      </c>
      <c r="GM58" s="236" t="str">
        <f>IFERROR(+VLOOKUP(GL58,'Referencia Parámetros'!$A$2:$B$18,2),"")</f>
        <v/>
      </c>
      <c r="GN58" s="1"/>
      <c r="GO58" s="1"/>
      <c r="GP58" s="136" t="str">
        <f t="shared" si="258"/>
        <v>Completar</v>
      </c>
      <c r="GQ58" s="134"/>
      <c r="GR58" s="134"/>
      <c r="GS58" s="134"/>
      <c r="GT58" s="136" t="str">
        <f t="shared" si="259"/>
        <v>Completar</v>
      </c>
      <c r="GU58" s="137" t="str">
        <f t="shared" si="260"/>
        <v>Completar</v>
      </c>
      <c r="GV58" s="137" t="str">
        <f t="shared" si="261"/>
        <v>Completar</v>
      </c>
      <c r="GW58" s="135"/>
      <c r="GX58" s="136" t="str">
        <f t="shared" si="262"/>
        <v>Completar</v>
      </c>
      <c r="GY58" s="237">
        <f t="shared" si="176"/>
        <v>0</v>
      </c>
      <c r="GZ58" s="238">
        <f t="shared" si="177"/>
        <v>0</v>
      </c>
      <c r="HA58" s="239" t="str">
        <f>IFERROR(IF(GZ58&gt;20*GM58,'Referencia Parámetros'!$D$20,IF(GZ58&gt;10*GM58,'Referencia Parámetros'!$D$21,IF(GZ58&gt;5*GM58,'Referencia Parámetros'!$D$22, IF(GZ58&gt;1,'Referencia Parámetros'!$D$23,"NO APLICA")))),"")</f>
        <v/>
      </c>
      <c r="HB58" s="240" t="str">
        <f t="shared" si="178"/>
        <v/>
      </c>
      <c r="HC58" s="241">
        <f t="shared" si="179"/>
        <v>0</v>
      </c>
      <c r="HD58" s="234">
        <f t="shared" si="180"/>
        <v>0</v>
      </c>
      <c r="HE58" s="234">
        <f t="shared" si="181"/>
        <v>0</v>
      </c>
      <c r="HF58" s="234">
        <f t="shared" si="182"/>
        <v>0</v>
      </c>
      <c r="HG58" s="242">
        <f t="shared" si="183"/>
        <v>0</v>
      </c>
      <c r="HI58" s="234">
        <f t="shared" si="220"/>
        <v>46</v>
      </c>
      <c r="HJ58" s="235" t="str">
        <f t="shared" si="184"/>
        <v/>
      </c>
      <c r="HK58" s="236" t="str">
        <f>IFERROR(+VLOOKUP(HJ58,'Referencia Parámetros'!$A$2:$B$18,2),"")</f>
        <v/>
      </c>
      <c r="HL58" s="1"/>
      <c r="HM58" s="1"/>
      <c r="HN58" s="136" t="str">
        <f t="shared" si="263"/>
        <v>Completar</v>
      </c>
      <c r="HO58" s="134"/>
      <c r="HP58" s="134"/>
      <c r="HQ58" s="134"/>
      <c r="HR58" s="136" t="str">
        <f t="shared" si="264"/>
        <v>Completar</v>
      </c>
      <c r="HS58" s="137" t="str">
        <f t="shared" si="265"/>
        <v>Completar</v>
      </c>
      <c r="HT58" s="137" t="str">
        <f t="shared" si="266"/>
        <v>Completar</v>
      </c>
      <c r="HU58" s="135"/>
      <c r="HV58" s="136" t="str">
        <f t="shared" si="267"/>
        <v>Completar</v>
      </c>
      <c r="HW58" s="237">
        <f t="shared" si="185"/>
        <v>0</v>
      </c>
      <c r="HX58" s="238">
        <f t="shared" si="186"/>
        <v>0</v>
      </c>
      <c r="HY58" s="239" t="str">
        <f>IFERROR(IF(HX58&gt;20*HK58,'Referencia Parámetros'!$D$20,IF(HX58&gt;10*HK58,'Referencia Parámetros'!$D$21,IF(HX58&gt;5*HK58,'Referencia Parámetros'!$D$22, IF(HX58&gt;1,'Referencia Parámetros'!$D$23,"NO APLICA")))),"")</f>
        <v/>
      </c>
      <c r="HZ58" s="240">
        <f t="shared" si="187"/>
        <v>0</v>
      </c>
      <c r="IA58" s="241">
        <f t="shared" si="188"/>
        <v>0</v>
      </c>
      <c r="IB58" s="234">
        <f t="shared" si="189"/>
        <v>0</v>
      </c>
      <c r="IC58" s="234">
        <f t="shared" si="190"/>
        <v>0</v>
      </c>
      <c r="ID58" s="234">
        <f t="shared" si="191"/>
        <v>0</v>
      </c>
      <c r="IE58" s="242">
        <f t="shared" si="192"/>
        <v>0</v>
      </c>
      <c r="IG58" s="234">
        <f t="shared" si="221"/>
        <v>46</v>
      </c>
      <c r="IH58" s="235" t="str">
        <f t="shared" si="193"/>
        <v/>
      </c>
      <c r="II58" s="236" t="str">
        <f>IFERROR(+VLOOKUP(IH58,'Referencia Parámetros'!$A$2:$B$18,2),"")</f>
        <v/>
      </c>
      <c r="IJ58" s="1"/>
      <c r="IK58" s="1"/>
      <c r="IL58" s="136" t="str">
        <f t="shared" si="268"/>
        <v>Completar</v>
      </c>
      <c r="IM58" s="134"/>
      <c r="IN58" s="134"/>
      <c r="IO58" s="134"/>
      <c r="IP58" s="136" t="str">
        <f t="shared" si="269"/>
        <v>Completar</v>
      </c>
      <c r="IQ58" s="137" t="str">
        <f t="shared" si="270"/>
        <v>Completar</v>
      </c>
      <c r="IR58" s="137" t="str">
        <f t="shared" si="271"/>
        <v>Completar</v>
      </c>
      <c r="IS58" s="135"/>
      <c r="IT58" s="136" t="str">
        <f t="shared" si="272"/>
        <v>Completar</v>
      </c>
      <c r="IU58" s="237">
        <f t="shared" si="194"/>
        <v>0</v>
      </c>
      <c r="IV58" s="238">
        <f t="shared" si="195"/>
        <v>0</v>
      </c>
      <c r="IW58" s="239" t="str">
        <f>IFERROR(IF(IV58&gt;20*II58,'Referencia Parámetros'!$D$20,IF(IV58&gt;10*II58,'Referencia Parámetros'!$D$21,IF(IV58&gt;5*II58,'Referencia Parámetros'!$D$22, IF(IV58&gt;1,'Referencia Parámetros'!$D$23,"NO APLICA")))),"")</f>
        <v/>
      </c>
      <c r="IX58" s="240" t="str">
        <f t="shared" si="196"/>
        <v/>
      </c>
      <c r="IY58" s="241">
        <f t="shared" si="197"/>
        <v>0</v>
      </c>
      <c r="IZ58" s="234">
        <f t="shared" si="198"/>
        <v>0</v>
      </c>
      <c r="JA58" s="234">
        <f t="shared" si="199"/>
        <v>0</v>
      </c>
      <c r="JB58" s="234">
        <f t="shared" si="200"/>
        <v>0</v>
      </c>
      <c r="JC58" s="242">
        <f t="shared" si="201"/>
        <v>0</v>
      </c>
      <c r="JD58" s="198"/>
      <c r="JE58" s="234">
        <f t="shared" si="222"/>
        <v>46</v>
      </c>
      <c r="JF58" s="235" t="str">
        <f t="shared" si="202"/>
        <v/>
      </c>
      <c r="JG58" s="236" t="str">
        <f>IFERROR(+VLOOKUP(JF58,'Referencia Parámetros'!$A$2:$B$18,2),"")</f>
        <v/>
      </c>
      <c r="JH58" s="1"/>
      <c r="JI58" s="1"/>
      <c r="JJ58" s="136" t="str">
        <f t="shared" si="273"/>
        <v>Completar</v>
      </c>
      <c r="JK58" s="134"/>
      <c r="JL58" s="134"/>
      <c r="JM58" s="134"/>
      <c r="JN58" s="136" t="str">
        <f t="shared" si="274"/>
        <v>Completar</v>
      </c>
      <c r="JO58" s="137" t="str">
        <f t="shared" si="275"/>
        <v>Completar</v>
      </c>
      <c r="JP58" s="137" t="str">
        <f t="shared" si="276"/>
        <v>Completar</v>
      </c>
      <c r="JQ58" s="135"/>
      <c r="JR58" s="136" t="str">
        <f t="shared" si="277"/>
        <v>Completar</v>
      </c>
      <c r="JS58" s="237">
        <f t="shared" si="203"/>
        <v>0</v>
      </c>
      <c r="JT58" s="238">
        <f t="shared" si="204"/>
        <v>0</v>
      </c>
      <c r="JU58" s="239" t="str">
        <f>IFERROR(IF(JT58&gt;20*JG58,'Referencia Parámetros'!$D$20,IF(JT58&gt;10*JG58,'Referencia Parámetros'!$D$21,IF(JT58&gt;5*JG58,'Referencia Parámetros'!$D$22, IF(JT58&gt;1,'Referencia Parámetros'!$D$23,"NO APLICA")))),"")</f>
        <v/>
      </c>
      <c r="JV58" s="240" t="str">
        <f t="shared" si="205"/>
        <v/>
      </c>
      <c r="JW58" s="241">
        <f t="shared" si="206"/>
        <v>0</v>
      </c>
      <c r="JX58" s="234">
        <f t="shared" si="207"/>
        <v>0</v>
      </c>
      <c r="JY58" s="234">
        <f t="shared" si="208"/>
        <v>0</v>
      </c>
      <c r="JZ58" s="234">
        <f t="shared" si="209"/>
        <v>0</v>
      </c>
      <c r="KA58" s="242">
        <f t="shared" si="210"/>
        <v>0</v>
      </c>
    </row>
    <row r="59" spans="1:287" x14ac:dyDescent="0.25">
      <c r="A59" s="234">
        <f t="shared" si="211"/>
        <v>47</v>
      </c>
      <c r="B59" s="235" t="str">
        <f t="shared" si="103"/>
        <v/>
      </c>
      <c r="C59" s="236" t="str">
        <f>IFERROR(+VLOOKUP(B59,'Referencia Parámetros'!$A$2:$B$18,2),"")</f>
        <v/>
      </c>
      <c r="D59" s="1"/>
      <c r="E59" s="1"/>
      <c r="F59" s="136" t="str">
        <f>IFERROR(+VLOOKUP(D59,'Año 3'!JH$13:JJ$112,3,FALSE),"Completar")</f>
        <v>Completar</v>
      </c>
      <c r="G59" s="134"/>
      <c r="H59" s="134"/>
      <c r="I59" s="134"/>
      <c r="J59" s="136" t="str">
        <f>+IFERROR(VLOOKUP(D59,'Año 3'!JH$13:JR$112,7,0),"Completar")</f>
        <v>Completar</v>
      </c>
      <c r="K59" s="137" t="str">
        <f>IFERROR(VLOOKUP(D59,'Año 3'!JH$13:JR$112,8,FALSE),"Completar")</f>
        <v>Completar</v>
      </c>
      <c r="L59" s="137" t="str">
        <f>IFERROR(VLOOKUP(D59,'Año 3'!JH$13:JR$112,9,FALSE),"Completar")</f>
        <v>Completar</v>
      </c>
      <c r="M59" s="135"/>
      <c r="N59" s="136" t="str">
        <f>IFERROR(VLOOKUP(D59,'Año 3'!JH$13:JR$112,11,FALSE),"Completar")</f>
        <v>Completar</v>
      </c>
      <c r="O59" s="237">
        <f t="shared" si="104"/>
        <v>0</v>
      </c>
      <c r="P59" s="238">
        <f t="shared" si="105"/>
        <v>0</v>
      </c>
      <c r="Q59" s="239" t="str">
        <f>IFERROR(IF(P59&gt;20*C59,'Referencia Parámetros'!$D$20,IF(P59&gt;10*C59,'Referencia Parámetros'!$D$21,IF(P59&gt;5*C59,'Referencia Parámetros'!$D$22, IF(P59&gt;1,'Referencia Parámetros'!$D$23,"NO APLICA")))),"")</f>
        <v/>
      </c>
      <c r="R59" s="240" t="str">
        <f t="shared" si="106"/>
        <v/>
      </c>
      <c r="S59" s="241">
        <f t="shared" si="107"/>
        <v>0</v>
      </c>
      <c r="T59" s="234">
        <f t="shared" si="108"/>
        <v>0</v>
      </c>
      <c r="U59" s="234">
        <f t="shared" si="109"/>
        <v>0</v>
      </c>
      <c r="V59" s="234">
        <f t="shared" si="110"/>
        <v>0</v>
      </c>
      <c r="W59" s="242">
        <f t="shared" si="111"/>
        <v>0</v>
      </c>
      <c r="Y59" s="234">
        <f t="shared" si="212"/>
        <v>47</v>
      </c>
      <c r="Z59" s="235" t="str">
        <f t="shared" si="112"/>
        <v/>
      </c>
      <c r="AA59" s="236" t="str">
        <f>IFERROR(+VLOOKUP(Z59,'Referencia Parámetros'!$A$2:$B$18,2),"")</f>
        <v/>
      </c>
      <c r="AB59" s="1"/>
      <c r="AC59" s="1"/>
      <c r="AD59" s="136" t="str">
        <f t="shared" si="223"/>
        <v>Completar</v>
      </c>
      <c r="AE59" s="134"/>
      <c r="AF59" s="134"/>
      <c r="AG59" s="134"/>
      <c r="AH59" s="136" t="str">
        <f t="shared" si="224"/>
        <v>Completar</v>
      </c>
      <c r="AI59" s="137" t="str">
        <f t="shared" si="225"/>
        <v>Completar</v>
      </c>
      <c r="AJ59" s="137" t="str">
        <f t="shared" si="226"/>
        <v>Completar</v>
      </c>
      <c r="AK59" s="135"/>
      <c r="AL59" s="136" t="str">
        <f t="shared" si="227"/>
        <v>Completar</v>
      </c>
      <c r="AM59" s="237">
        <f t="shared" si="113"/>
        <v>0</v>
      </c>
      <c r="AN59" s="238">
        <f t="shared" si="114"/>
        <v>0</v>
      </c>
      <c r="AO59" s="239" t="str">
        <f>IFERROR(IF(AN59&gt;20*AA59,'Referencia Parámetros'!$D$20,IF(AN59&gt;10*AA59,'Referencia Parámetros'!$D$21,IF(AN59&gt;5*AA59,'Referencia Parámetros'!$D$22, IF(AN59&gt;1,'Referencia Parámetros'!$D$23,"NO APLICA")))),"")</f>
        <v/>
      </c>
      <c r="AP59" s="240" t="str">
        <f t="shared" si="115"/>
        <v/>
      </c>
      <c r="AQ59" s="241">
        <f t="shared" si="116"/>
        <v>0</v>
      </c>
      <c r="AR59" s="234">
        <f t="shared" si="117"/>
        <v>0</v>
      </c>
      <c r="AS59" s="234">
        <f t="shared" si="118"/>
        <v>0</v>
      </c>
      <c r="AT59" s="234">
        <f t="shared" si="119"/>
        <v>0</v>
      </c>
      <c r="AU59" s="242">
        <f t="shared" si="120"/>
        <v>0</v>
      </c>
      <c r="AW59" s="234">
        <f t="shared" si="213"/>
        <v>47</v>
      </c>
      <c r="AX59" s="235" t="str">
        <f t="shared" si="121"/>
        <v/>
      </c>
      <c r="AY59" s="236" t="str">
        <f>IFERROR(+VLOOKUP(AX59,'Referencia Parámetros'!$A$2:$B$18,2),"")</f>
        <v/>
      </c>
      <c r="AZ59" s="1"/>
      <c r="BA59" s="1"/>
      <c r="BB59" s="136" t="str">
        <f t="shared" si="228"/>
        <v>Completar</v>
      </c>
      <c r="BC59" s="134"/>
      <c r="BD59" s="134"/>
      <c r="BE59" s="134"/>
      <c r="BF59" s="136" t="str">
        <f t="shared" si="229"/>
        <v>Completar</v>
      </c>
      <c r="BG59" s="137" t="str">
        <f t="shared" si="230"/>
        <v>Completar</v>
      </c>
      <c r="BH59" s="137" t="str">
        <f t="shared" si="231"/>
        <v>Completar</v>
      </c>
      <c r="BI59" s="135"/>
      <c r="BJ59" s="136" t="str">
        <f t="shared" si="232"/>
        <v>Completar</v>
      </c>
      <c r="BK59" s="237">
        <f t="shared" si="122"/>
        <v>0</v>
      </c>
      <c r="BL59" s="238">
        <f t="shared" si="123"/>
        <v>0</v>
      </c>
      <c r="BM59" s="239" t="str">
        <f>IFERROR(IF(BL59&gt;20*AY59,'Referencia Parámetros'!$D$20,IF(BL59&gt;10*AY59,'Referencia Parámetros'!$D$21,IF(BL59&gt;5*AY59,'Referencia Parámetros'!$D$22, IF(BL59&gt;1,'Referencia Parámetros'!$D$23,"NO APLICA")))),"")</f>
        <v/>
      </c>
      <c r="BN59" s="240" t="str">
        <f t="shared" si="124"/>
        <v/>
      </c>
      <c r="BO59" s="241">
        <f t="shared" si="125"/>
        <v>0</v>
      </c>
      <c r="BP59" s="234">
        <f t="shared" si="126"/>
        <v>0</v>
      </c>
      <c r="BQ59" s="234">
        <f t="shared" si="127"/>
        <v>0</v>
      </c>
      <c r="BR59" s="234">
        <f t="shared" si="128"/>
        <v>0</v>
      </c>
      <c r="BS59" s="242">
        <f t="shared" si="129"/>
        <v>0</v>
      </c>
      <c r="BU59" s="234">
        <f t="shared" si="214"/>
        <v>47</v>
      </c>
      <c r="BV59" s="235" t="str">
        <f t="shared" si="130"/>
        <v/>
      </c>
      <c r="BW59" s="236" t="str">
        <f>IFERROR(+VLOOKUP(BV59,'Referencia Parámetros'!$A$2:$B$18,2),"")</f>
        <v/>
      </c>
      <c r="BX59" s="1"/>
      <c r="BY59" s="1"/>
      <c r="BZ59" s="136" t="str">
        <f t="shared" si="233"/>
        <v>Completar</v>
      </c>
      <c r="CA59" s="134"/>
      <c r="CB59" s="134"/>
      <c r="CC59" s="134"/>
      <c r="CD59" s="136" t="str">
        <f t="shared" si="234"/>
        <v>Completar</v>
      </c>
      <c r="CE59" s="137" t="str">
        <f t="shared" si="235"/>
        <v>Completar</v>
      </c>
      <c r="CF59" s="137" t="str">
        <f t="shared" si="236"/>
        <v>Completar</v>
      </c>
      <c r="CG59" s="135"/>
      <c r="CH59" s="136" t="str">
        <f t="shared" si="237"/>
        <v>Completar</v>
      </c>
      <c r="CI59" s="237">
        <f t="shared" si="131"/>
        <v>0</v>
      </c>
      <c r="CJ59" s="238">
        <f t="shared" si="132"/>
        <v>0</v>
      </c>
      <c r="CK59" s="239" t="str">
        <f>IFERROR(IF(CJ59&gt;20*BW59,'Referencia Parámetros'!$D$20,IF(CJ59&gt;10*BW59,'Referencia Parámetros'!$D$21,IF(CJ59&gt;5*BW59,'Referencia Parámetros'!$D$22, IF(CJ59&gt;1,'Referencia Parámetros'!$D$23,"NO APLICA")))),"")</f>
        <v/>
      </c>
      <c r="CL59" s="240" t="str">
        <f t="shared" si="133"/>
        <v/>
      </c>
      <c r="CM59" s="241">
        <f t="shared" si="134"/>
        <v>0</v>
      </c>
      <c r="CN59" s="234">
        <f t="shared" si="135"/>
        <v>0</v>
      </c>
      <c r="CO59" s="234">
        <f t="shared" si="136"/>
        <v>0</v>
      </c>
      <c r="CP59" s="234">
        <f t="shared" si="137"/>
        <v>0</v>
      </c>
      <c r="CQ59" s="242">
        <f t="shared" si="138"/>
        <v>0</v>
      </c>
      <c r="CS59" s="234">
        <f t="shared" si="215"/>
        <v>47</v>
      </c>
      <c r="CT59" s="235" t="str">
        <f t="shared" si="139"/>
        <v/>
      </c>
      <c r="CU59" s="236" t="str">
        <f>IFERROR(+VLOOKUP(CT59,'Referencia Parámetros'!$A$2:$B$18,2),"")</f>
        <v/>
      </c>
      <c r="CV59" s="1"/>
      <c r="CW59" s="1"/>
      <c r="CX59" s="136" t="str">
        <f t="shared" si="238"/>
        <v>Completar</v>
      </c>
      <c r="CY59" s="134"/>
      <c r="CZ59" s="134"/>
      <c r="DA59" s="134"/>
      <c r="DB59" s="136" t="str">
        <f t="shared" si="239"/>
        <v>Completar</v>
      </c>
      <c r="DC59" s="137" t="str">
        <f t="shared" si="240"/>
        <v>Completar</v>
      </c>
      <c r="DD59" s="137" t="str">
        <f t="shared" si="241"/>
        <v>Completar</v>
      </c>
      <c r="DE59" s="135"/>
      <c r="DF59" s="136" t="str">
        <f t="shared" si="242"/>
        <v>Completar</v>
      </c>
      <c r="DG59" s="237">
        <f t="shared" si="140"/>
        <v>0</v>
      </c>
      <c r="DH59" s="238">
        <f t="shared" si="141"/>
        <v>0</v>
      </c>
      <c r="DI59" s="239" t="str">
        <f>IFERROR(IF(DH59&gt;20*CU59,'Referencia Parámetros'!$D$20,IF(DH59&gt;10*CU59,'Referencia Parámetros'!$D$21,IF(DH59&gt;5*CU59,'Referencia Parámetros'!$D$22, IF(DH59&gt;1,'Referencia Parámetros'!$D$23,"NO APLICA")))),"")</f>
        <v/>
      </c>
      <c r="DJ59" s="240" t="str">
        <f t="shared" si="142"/>
        <v/>
      </c>
      <c r="DK59" s="241">
        <f t="shared" si="143"/>
        <v>0</v>
      </c>
      <c r="DL59" s="234">
        <f t="shared" si="144"/>
        <v>0</v>
      </c>
      <c r="DM59" s="234">
        <f t="shared" si="145"/>
        <v>0</v>
      </c>
      <c r="DN59" s="234">
        <f t="shared" si="146"/>
        <v>0</v>
      </c>
      <c r="DO59" s="242">
        <f t="shared" si="147"/>
        <v>0</v>
      </c>
      <c r="DQ59" s="234">
        <f t="shared" si="216"/>
        <v>47</v>
      </c>
      <c r="DR59" s="235" t="str">
        <f t="shared" si="148"/>
        <v/>
      </c>
      <c r="DS59" s="236" t="str">
        <f>IFERROR(+VLOOKUP(DR59,'Referencia Parámetros'!$A$2:$B$18,2),"")</f>
        <v/>
      </c>
      <c r="DT59" s="1"/>
      <c r="DU59" s="1"/>
      <c r="DV59" s="136" t="str">
        <f t="shared" si="243"/>
        <v>Completar</v>
      </c>
      <c r="DW59" s="134"/>
      <c r="DX59" s="134"/>
      <c r="DY59" s="134"/>
      <c r="DZ59" s="136" t="str">
        <f t="shared" si="244"/>
        <v>Completar</v>
      </c>
      <c r="EA59" s="137" t="str">
        <f t="shared" si="245"/>
        <v>Completar</v>
      </c>
      <c r="EB59" s="137" t="str">
        <f t="shared" si="246"/>
        <v>Completar</v>
      </c>
      <c r="EC59" s="135"/>
      <c r="ED59" s="136" t="str">
        <f t="shared" si="247"/>
        <v>Completar</v>
      </c>
      <c r="EE59" s="237">
        <f t="shared" si="149"/>
        <v>0</v>
      </c>
      <c r="EF59" s="238">
        <f t="shared" si="150"/>
        <v>0</v>
      </c>
      <c r="EG59" s="239" t="str">
        <f>IFERROR(IF(EF59&gt;20*DS59,'Referencia Parámetros'!$D$20,IF(EF59&gt;10*DS59,'Referencia Parámetros'!$D$21,IF(EF59&gt;5*DS59,'Referencia Parámetros'!$D$22, IF(EF59&gt;1,'Referencia Parámetros'!$D$23,"NO APLICA")))),"")</f>
        <v/>
      </c>
      <c r="EH59" s="240" t="str">
        <f t="shared" si="151"/>
        <v/>
      </c>
      <c r="EI59" s="241">
        <f t="shared" si="152"/>
        <v>0</v>
      </c>
      <c r="EJ59" s="234">
        <f t="shared" si="153"/>
        <v>0</v>
      </c>
      <c r="EK59" s="234">
        <f t="shared" si="154"/>
        <v>0</v>
      </c>
      <c r="EL59" s="234">
        <f t="shared" si="155"/>
        <v>0</v>
      </c>
      <c r="EM59" s="242">
        <f t="shared" si="156"/>
        <v>0</v>
      </c>
      <c r="EO59" s="234">
        <f t="shared" si="217"/>
        <v>47</v>
      </c>
      <c r="EP59" s="235" t="str">
        <f t="shared" si="157"/>
        <v/>
      </c>
      <c r="EQ59" s="236" t="str">
        <f>IFERROR(+VLOOKUP(EP59,'Referencia Parámetros'!$A$2:$B$18,2),"")</f>
        <v/>
      </c>
      <c r="ER59" s="1"/>
      <c r="ES59" s="1"/>
      <c r="ET59" s="136" t="str">
        <f t="shared" si="248"/>
        <v>Completar</v>
      </c>
      <c r="EU59" s="134"/>
      <c r="EV59" s="134"/>
      <c r="EW59" s="134"/>
      <c r="EX59" s="136" t="str">
        <f t="shared" si="249"/>
        <v>Completar</v>
      </c>
      <c r="EY59" s="137" t="str">
        <f t="shared" si="250"/>
        <v>Completar</v>
      </c>
      <c r="EZ59" s="137" t="str">
        <f t="shared" si="251"/>
        <v>Completar</v>
      </c>
      <c r="FA59" s="135"/>
      <c r="FB59" s="136" t="str">
        <f t="shared" si="252"/>
        <v>Completar</v>
      </c>
      <c r="FC59" s="237">
        <f t="shared" si="158"/>
        <v>0</v>
      </c>
      <c r="FD59" s="238">
        <f t="shared" si="159"/>
        <v>0</v>
      </c>
      <c r="FE59" s="239" t="str">
        <f>IFERROR(IF(FD59&gt;20*EQ59,'Referencia Parámetros'!$D$20,IF(FD59&gt;10*EQ59,'Referencia Parámetros'!$D$21,IF(FD59&gt;5*EQ59,'Referencia Parámetros'!$D$22, IF(FD59&gt;1,'Referencia Parámetros'!$D$23,"NO APLICA")))),"")</f>
        <v/>
      </c>
      <c r="FF59" s="240" t="str">
        <f t="shared" si="160"/>
        <v/>
      </c>
      <c r="FG59" s="241">
        <f t="shared" si="161"/>
        <v>0</v>
      </c>
      <c r="FH59" s="234">
        <f t="shared" si="162"/>
        <v>0</v>
      </c>
      <c r="FI59" s="234">
        <f t="shared" si="163"/>
        <v>0</v>
      </c>
      <c r="FJ59" s="234">
        <f t="shared" si="164"/>
        <v>0</v>
      </c>
      <c r="FK59" s="242">
        <f t="shared" si="165"/>
        <v>0</v>
      </c>
      <c r="FM59" s="234">
        <f t="shared" si="218"/>
        <v>47</v>
      </c>
      <c r="FN59" s="235" t="str">
        <f t="shared" si="166"/>
        <v/>
      </c>
      <c r="FO59" s="236" t="str">
        <f>IFERROR(+VLOOKUP(FN59,'Referencia Parámetros'!$A$2:$B$18,2),"")</f>
        <v/>
      </c>
      <c r="FP59" s="1"/>
      <c r="FQ59" s="1"/>
      <c r="FR59" s="136" t="str">
        <f t="shared" si="253"/>
        <v>Completar</v>
      </c>
      <c r="FS59" s="134"/>
      <c r="FT59" s="134"/>
      <c r="FU59" s="134"/>
      <c r="FV59" s="136" t="str">
        <f t="shared" si="254"/>
        <v>Completar</v>
      </c>
      <c r="FW59" s="137" t="str">
        <f t="shared" si="255"/>
        <v>Completar</v>
      </c>
      <c r="FX59" s="137" t="str">
        <f t="shared" si="256"/>
        <v>Completar</v>
      </c>
      <c r="FY59" s="135"/>
      <c r="FZ59" s="136" t="str">
        <f t="shared" si="257"/>
        <v>Completar</v>
      </c>
      <c r="GA59" s="237">
        <f t="shared" si="167"/>
        <v>0</v>
      </c>
      <c r="GB59" s="238">
        <f t="shared" si="168"/>
        <v>0</v>
      </c>
      <c r="GC59" s="239" t="str">
        <f>IFERROR(IF(GB59&gt;20*FO59,'Referencia Parámetros'!$D$20,IF(GB59&gt;10*FO59,'Referencia Parámetros'!$D$21,IF(GB59&gt;5*FO59,'Referencia Parámetros'!$D$22, IF(GB59&gt;1,'Referencia Parámetros'!$D$23,"NO APLICA")))),"")</f>
        <v/>
      </c>
      <c r="GD59" s="240" t="str">
        <f t="shared" si="169"/>
        <v/>
      </c>
      <c r="GE59" s="241">
        <f t="shared" si="170"/>
        <v>0</v>
      </c>
      <c r="GF59" s="234">
        <f t="shared" si="171"/>
        <v>0</v>
      </c>
      <c r="GG59" s="234">
        <f t="shared" si="172"/>
        <v>0</v>
      </c>
      <c r="GH59" s="234">
        <f t="shared" si="173"/>
        <v>0</v>
      </c>
      <c r="GI59" s="242">
        <f t="shared" si="174"/>
        <v>0</v>
      </c>
      <c r="GK59" s="234">
        <f t="shared" si="219"/>
        <v>47</v>
      </c>
      <c r="GL59" s="235" t="str">
        <f t="shared" si="175"/>
        <v/>
      </c>
      <c r="GM59" s="236" t="str">
        <f>IFERROR(+VLOOKUP(GL59,'Referencia Parámetros'!$A$2:$B$18,2),"")</f>
        <v/>
      </c>
      <c r="GN59" s="1"/>
      <c r="GO59" s="1"/>
      <c r="GP59" s="136" t="str">
        <f t="shared" si="258"/>
        <v>Completar</v>
      </c>
      <c r="GQ59" s="134"/>
      <c r="GR59" s="134"/>
      <c r="GS59" s="134"/>
      <c r="GT59" s="136" t="str">
        <f t="shared" si="259"/>
        <v>Completar</v>
      </c>
      <c r="GU59" s="137" t="str">
        <f t="shared" si="260"/>
        <v>Completar</v>
      </c>
      <c r="GV59" s="137" t="str">
        <f t="shared" si="261"/>
        <v>Completar</v>
      </c>
      <c r="GW59" s="135"/>
      <c r="GX59" s="136" t="str">
        <f t="shared" si="262"/>
        <v>Completar</v>
      </c>
      <c r="GY59" s="237">
        <f t="shared" si="176"/>
        <v>0</v>
      </c>
      <c r="GZ59" s="238">
        <f t="shared" si="177"/>
        <v>0</v>
      </c>
      <c r="HA59" s="239" t="str">
        <f>IFERROR(IF(GZ59&gt;20*GM59,'Referencia Parámetros'!$D$20,IF(GZ59&gt;10*GM59,'Referencia Parámetros'!$D$21,IF(GZ59&gt;5*GM59,'Referencia Parámetros'!$D$22, IF(GZ59&gt;1,'Referencia Parámetros'!$D$23,"NO APLICA")))),"")</f>
        <v/>
      </c>
      <c r="HB59" s="240" t="str">
        <f t="shared" si="178"/>
        <v/>
      </c>
      <c r="HC59" s="241">
        <f t="shared" si="179"/>
        <v>0</v>
      </c>
      <c r="HD59" s="234">
        <f t="shared" si="180"/>
        <v>0</v>
      </c>
      <c r="HE59" s="234">
        <f t="shared" si="181"/>
        <v>0</v>
      </c>
      <c r="HF59" s="234">
        <f t="shared" si="182"/>
        <v>0</v>
      </c>
      <c r="HG59" s="242">
        <f t="shared" si="183"/>
        <v>0</v>
      </c>
      <c r="HI59" s="234">
        <f t="shared" si="220"/>
        <v>47</v>
      </c>
      <c r="HJ59" s="235" t="str">
        <f t="shared" si="184"/>
        <v/>
      </c>
      <c r="HK59" s="236" t="str">
        <f>IFERROR(+VLOOKUP(HJ59,'Referencia Parámetros'!$A$2:$B$18,2),"")</f>
        <v/>
      </c>
      <c r="HL59" s="1"/>
      <c r="HM59" s="1"/>
      <c r="HN59" s="136" t="str">
        <f t="shared" si="263"/>
        <v>Completar</v>
      </c>
      <c r="HO59" s="134"/>
      <c r="HP59" s="134"/>
      <c r="HQ59" s="134"/>
      <c r="HR59" s="136" t="str">
        <f t="shared" si="264"/>
        <v>Completar</v>
      </c>
      <c r="HS59" s="137" t="str">
        <f t="shared" si="265"/>
        <v>Completar</v>
      </c>
      <c r="HT59" s="137" t="str">
        <f t="shared" si="266"/>
        <v>Completar</v>
      </c>
      <c r="HU59" s="135"/>
      <c r="HV59" s="136" t="str">
        <f t="shared" si="267"/>
        <v>Completar</v>
      </c>
      <c r="HW59" s="237">
        <f t="shared" si="185"/>
        <v>0</v>
      </c>
      <c r="HX59" s="238">
        <f t="shared" si="186"/>
        <v>0</v>
      </c>
      <c r="HY59" s="239" t="str">
        <f>IFERROR(IF(HX59&gt;20*HK59,'Referencia Parámetros'!$D$20,IF(HX59&gt;10*HK59,'Referencia Parámetros'!$D$21,IF(HX59&gt;5*HK59,'Referencia Parámetros'!$D$22, IF(HX59&gt;1,'Referencia Parámetros'!$D$23,"NO APLICA")))),"")</f>
        <v/>
      </c>
      <c r="HZ59" s="240">
        <f t="shared" si="187"/>
        <v>0</v>
      </c>
      <c r="IA59" s="241">
        <f t="shared" si="188"/>
        <v>0</v>
      </c>
      <c r="IB59" s="234">
        <f t="shared" si="189"/>
        <v>0</v>
      </c>
      <c r="IC59" s="234">
        <f t="shared" si="190"/>
        <v>0</v>
      </c>
      <c r="ID59" s="234">
        <f t="shared" si="191"/>
        <v>0</v>
      </c>
      <c r="IE59" s="242">
        <f t="shared" si="192"/>
        <v>0</v>
      </c>
      <c r="IG59" s="234">
        <f t="shared" si="221"/>
        <v>47</v>
      </c>
      <c r="IH59" s="235" t="str">
        <f t="shared" si="193"/>
        <v/>
      </c>
      <c r="II59" s="236" t="str">
        <f>IFERROR(+VLOOKUP(IH59,'Referencia Parámetros'!$A$2:$B$18,2),"")</f>
        <v/>
      </c>
      <c r="IJ59" s="1"/>
      <c r="IK59" s="1"/>
      <c r="IL59" s="136" t="str">
        <f t="shared" si="268"/>
        <v>Completar</v>
      </c>
      <c r="IM59" s="134"/>
      <c r="IN59" s="134"/>
      <c r="IO59" s="134"/>
      <c r="IP59" s="136" t="str">
        <f t="shared" si="269"/>
        <v>Completar</v>
      </c>
      <c r="IQ59" s="137" t="str">
        <f t="shared" si="270"/>
        <v>Completar</v>
      </c>
      <c r="IR59" s="137" t="str">
        <f t="shared" si="271"/>
        <v>Completar</v>
      </c>
      <c r="IS59" s="135"/>
      <c r="IT59" s="136" t="str">
        <f t="shared" si="272"/>
        <v>Completar</v>
      </c>
      <c r="IU59" s="237">
        <f t="shared" si="194"/>
        <v>0</v>
      </c>
      <c r="IV59" s="238">
        <f t="shared" si="195"/>
        <v>0</v>
      </c>
      <c r="IW59" s="239" t="str">
        <f>IFERROR(IF(IV59&gt;20*II59,'Referencia Parámetros'!$D$20,IF(IV59&gt;10*II59,'Referencia Parámetros'!$D$21,IF(IV59&gt;5*II59,'Referencia Parámetros'!$D$22, IF(IV59&gt;1,'Referencia Parámetros'!$D$23,"NO APLICA")))),"")</f>
        <v/>
      </c>
      <c r="IX59" s="240" t="str">
        <f t="shared" si="196"/>
        <v/>
      </c>
      <c r="IY59" s="241">
        <f t="shared" si="197"/>
        <v>0</v>
      </c>
      <c r="IZ59" s="234">
        <f t="shared" si="198"/>
        <v>0</v>
      </c>
      <c r="JA59" s="234">
        <f t="shared" si="199"/>
        <v>0</v>
      </c>
      <c r="JB59" s="234">
        <f t="shared" si="200"/>
        <v>0</v>
      </c>
      <c r="JC59" s="242">
        <f t="shared" si="201"/>
        <v>0</v>
      </c>
      <c r="JD59" s="198"/>
      <c r="JE59" s="234">
        <f t="shared" si="222"/>
        <v>47</v>
      </c>
      <c r="JF59" s="235" t="str">
        <f t="shared" si="202"/>
        <v/>
      </c>
      <c r="JG59" s="236" t="str">
        <f>IFERROR(+VLOOKUP(JF59,'Referencia Parámetros'!$A$2:$B$18,2),"")</f>
        <v/>
      </c>
      <c r="JH59" s="1"/>
      <c r="JI59" s="1"/>
      <c r="JJ59" s="136" t="str">
        <f t="shared" si="273"/>
        <v>Completar</v>
      </c>
      <c r="JK59" s="134"/>
      <c r="JL59" s="134"/>
      <c r="JM59" s="134"/>
      <c r="JN59" s="136" t="str">
        <f t="shared" si="274"/>
        <v>Completar</v>
      </c>
      <c r="JO59" s="137" t="str">
        <f t="shared" si="275"/>
        <v>Completar</v>
      </c>
      <c r="JP59" s="137" t="str">
        <f t="shared" si="276"/>
        <v>Completar</v>
      </c>
      <c r="JQ59" s="135"/>
      <c r="JR59" s="136" t="str">
        <f t="shared" si="277"/>
        <v>Completar</v>
      </c>
      <c r="JS59" s="237">
        <f t="shared" si="203"/>
        <v>0</v>
      </c>
      <c r="JT59" s="238">
        <f t="shared" si="204"/>
        <v>0</v>
      </c>
      <c r="JU59" s="239" t="str">
        <f>IFERROR(IF(JT59&gt;20*JG59,'Referencia Parámetros'!$D$20,IF(JT59&gt;10*JG59,'Referencia Parámetros'!$D$21,IF(JT59&gt;5*JG59,'Referencia Parámetros'!$D$22, IF(JT59&gt;1,'Referencia Parámetros'!$D$23,"NO APLICA")))),"")</f>
        <v/>
      </c>
      <c r="JV59" s="240" t="str">
        <f t="shared" si="205"/>
        <v/>
      </c>
      <c r="JW59" s="241">
        <f t="shared" si="206"/>
        <v>0</v>
      </c>
      <c r="JX59" s="234">
        <f t="shared" si="207"/>
        <v>0</v>
      </c>
      <c r="JY59" s="234">
        <f t="shared" si="208"/>
        <v>0</v>
      </c>
      <c r="JZ59" s="234">
        <f t="shared" si="209"/>
        <v>0</v>
      </c>
      <c r="KA59" s="242">
        <f t="shared" si="210"/>
        <v>0</v>
      </c>
    </row>
    <row r="60" spans="1:287" x14ac:dyDescent="0.25">
      <c r="A60" s="234">
        <f t="shared" si="211"/>
        <v>48</v>
      </c>
      <c r="B60" s="235" t="str">
        <f t="shared" si="103"/>
        <v/>
      </c>
      <c r="C60" s="236" t="str">
        <f>IFERROR(+VLOOKUP(B60,'Referencia Parámetros'!$A$2:$B$18,2),"")</f>
        <v/>
      </c>
      <c r="D60" s="1"/>
      <c r="E60" s="1"/>
      <c r="F60" s="136" t="str">
        <f>IFERROR(+VLOOKUP(D60,'Año 3'!JH$13:JJ$112,3,FALSE),"Completar")</f>
        <v>Completar</v>
      </c>
      <c r="G60" s="134"/>
      <c r="H60" s="134"/>
      <c r="I60" s="134"/>
      <c r="J60" s="136" t="str">
        <f>+IFERROR(VLOOKUP(D60,'Año 3'!JH$13:JR$112,7,0),"Completar")</f>
        <v>Completar</v>
      </c>
      <c r="K60" s="137" t="str">
        <f>IFERROR(VLOOKUP(D60,'Año 3'!JH$13:JR$112,8,FALSE),"Completar")</f>
        <v>Completar</v>
      </c>
      <c r="L60" s="137" t="str">
        <f>IFERROR(VLOOKUP(D60,'Año 3'!JH$13:JR$112,9,FALSE),"Completar")</f>
        <v>Completar</v>
      </c>
      <c r="M60" s="135"/>
      <c r="N60" s="136" t="str">
        <f>IFERROR(VLOOKUP(D60,'Año 3'!JH$13:JR$112,11,FALSE),"Completar")</f>
        <v>Completar</v>
      </c>
      <c r="O60" s="237">
        <f t="shared" si="104"/>
        <v>0</v>
      </c>
      <c r="P60" s="238">
        <f t="shared" si="105"/>
        <v>0</v>
      </c>
      <c r="Q60" s="239" t="str">
        <f>IFERROR(IF(P60&gt;20*C60,'Referencia Parámetros'!$D$20,IF(P60&gt;10*C60,'Referencia Parámetros'!$D$21,IF(P60&gt;5*C60,'Referencia Parámetros'!$D$22, IF(P60&gt;1,'Referencia Parámetros'!$D$23,"NO APLICA")))),"")</f>
        <v/>
      </c>
      <c r="R60" s="240" t="str">
        <f t="shared" si="106"/>
        <v/>
      </c>
      <c r="S60" s="241">
        <f t="shared" si="107"/>
        <v>0</v>
      </c>
      <c r="T60" s="234">
        <f t="shared" si="108"/>
        <v>0</v>
      </c>
      <c r="U60" s="234">
        <f t="shared" si="109"/>
        <v>0</v>
      </c>
      <c r="V60" s="234">
        <f t="shared" si="110"/>
        <v>0</v>
      </c>
      <c r="W60" s="242">
        <f t="shared" si="111"/>
        <v>0</v>
      </c>
      <c r="Y60" s="234">
        <f t="shared" si="212"/>
        <v>48</v>
      </c>
      <c r="Z60" s="235" t="str">
        <f t="shared" si="112"/>
        <v/>
      </c>
      <c r="AA60" s="236" t="str">
        <f>IFERROR(+VLOOKUP(Z60,'Referencia Parámetros'!$A$2:$B$18,2),"")</f>
        <v/>
      </c>
      <c r="AB60" s="1"/>
      <c r="AC60" s="1"/>
      <c r="AD60" s="136" t="str">
        <f t="shared" si="223"/>
        <v>Completar</v>
      </c>
      <c r="AE60" s="134"/>
      <c r="AF60" s="134"/>
      <c r="AG60" s="134"/>
      <c r="AH60" s="136" t="str">
        <f t="shared" si="224"/>
        <v>Completar</v>
      </c>
      <c r="AI60" s="137" t="str">
        <f t="shared" si="225"/>
        <v>Completar</v>
      </c>
      <c r="AJ60" s="137" t="str">
        <f t="shared" si="226"/>
        <v>Completar</v>
      </c>
      <c r="AK60" s="135"/>
      <c r="AL60" s="136" t="str">
        <f t="shared" si="227"/>
        <v>Completar</v>
      </c>
      <c r="AM60" s="237">
        <f t="shared" si="113"/>
        <v>0</v>
      </c>
      <c r="AN60" s="238">
        <f t="shared" si="114"/>
        <v>0</v>
      </c>
      <c r="AO60" s="239" t="str">
        <f>IFERROR(IF(AN60&gt;20*AA60,'Referencia Parámetros'!$D$20,IF(AN60&gt;10*AA60,'Referencia Parámetros'!$D$21,IF(AN60&gt;5*AA60,'Referencia Parámetros'!$D$22, IF(AN60&gt;1,'Referencia Parámetros'!$D$23,"NO APLICA")))),"")</f>
        <v/>
      </c>
      <c r="AP60" s="240" t="str">
        <f t="shared" si="115"/>
        <v/>
      </c>
      <c r="AQ60" s="241">
        <f t="shared" si="116"/>
        <v>0</v>
      </c>
      <c r="AR60" s="234">
        <f t="shared" si="117"/>
        <v>0</v>
      </c>
      <c r="AS60" s="234">
        <f t="shared" si="118"/>
        <v>0</v>
      </c>
      <c r="AT60" s="234">
        <f t="shared" si="119"/>
        <v>0</v>
      </c>
      <c r="AU60" s="242">
        <f t="shared" si="120"/>
        <v>0</v>
      </c>
      <c r="AW60" s="234">
        <f t="shared" si="213"/>
        <v>48</v>
      </c>
      <c r="AX60" s="235" t="str">
        <f t="shared" si="121"/>
        <v/>
      </c>
      <c r="AY60" s="236" t="str">
        <f>IFERROR(+VLOOKUP(AX60,'Referencia Parámetros'!$A$2:$B$18,2),"")</f>
        <v/>
      </c>
      <c r="AZ60" s="1"/>
      <c r="BA60" s="1"/>
      <c r="BB60" s="136" t="str">
        <f t="shared" si="228"/>
        <v>Completar</v>
      </c>
      <c r="BC60" s="134"/>
      <c r="BD60" s="134"/>
      <c r="BE60" s="134"/>
      <c r="BF60" s="136" t="str">
        <f t="shared" si="229"/>
        <v>Completar</v>
      </c>
      <c r="BG60" s="137" t="str">
        <f t="shared" si="230"/>
        <v>Completar</v>
      </c>
      <c r="BH60" s="137" t="str">
        <f t="shared" si="231"/>
        <v>Completar</v>
      </c>
      <c r="BI60" s="135"/>
      <c r="BJ60" s="136" t="str">
        <f t="shared" si="232"/>
        <v>Completar</v>
      </c>
      <c r="BK60" s="237">
        <f t="shared" si="122"/>
        <v>0</v>
      </c>
      <c r="BL60" s="238">
        <f t="shared" si="123"/>
        <v>0</v>
      </c>
      <c r="BM60" s="239" t="str">
        <f>IFERROR(IF(BL60&gt;20*AY60,'Referencia Parámetros'!$D$20,IF(BL60&gt;10*AY60,'Referencia Parámetros'!$D$21,IF(BL60&gt;5*AY60,'Referencia Parámetros'!$D$22, IF(BL60&gt;1,'Referencia Parámetros'!$D$23,"NO APLICA")))),"")</f>
        <v/>
      </c>
      <c r="BN60" s="240" t="str">
        <f t="shared" si="124"/>
        <v/>
      </c>
      <c r="BO60" s="241">
        <f t="shared" si="125"/>
        <v>0</v>
      </c>
      <c r="BP60" s="234">
        <f t="shared" si="126"/>
        <v>0</v>
      </c>
      <c r="BQ60" s="234">
        <f t="shared" si="127"/>
        <v>0</v>
      </c>
      <c r="BR60" s="234">
        <f t="shared" si="128"/>
        <v>0</v>
      </c>
      <c r="BS60" s="242">
        <f t="shared" si="129"/>
        <v>0</v>
      </c>
      <c r="BU60" s="234">
        <f t="shared" si="214"/>
        <v>48</v>
      </c>
      <c r="BV60" s="235" t="str">
        <f t="shared" si="130"/>
        <v/>
      </c>
      <c r="BW60" s="236" t="str">
        <f>IFERROR(+VLOOKUP(BV60,'Referencia Parámetros'!$A$2:$B$18,2),"")</f>
        <v/>
      </c>
      <c r="BX60" s="1"/>
      <c r="BY60" s="1"/>
      <c r="BZ60" s="136" t="str">
        <f t="shared" si="233"/>
        <v>Completar</v>
      </c>
      <c r="CA60" s="134"/>
      <c r="CB60" s="134"/>
      <c r="CC60" s="134"/>
      <c r="CD60" s="136" t="str">
        <f t="shared" si="234"/>
        <v>Completar</v>
      </c>
      <c r="CE60" s="137" t="str">
        <f t="shared" si="235"/>
        <v>Completar</v>
      </c>
      <c r="CF60" s="137" t="str">
        <f t="shared" si="236"/>
        <v>Completar</v>
      </c>
      <c r="CG60" s="135"/>
      <c r="CH60" s="136" t="str">
        <f t="shared" si="237"/>
        <v>Completar</v>
      </c>
      <c r="CI60" s="237">
        <f t="shared" si="131"/>
        <v>0</v>
      </c>
      <c r="CJ60" s="238">
        <f t="shared" si="132"/>
        <v>0</v>
      </c>
      <c r="CK60" s="239" t="str">
        <f>IFERROR(IF(CJ60&gt;20*BW60,'Referencia Parámetros'!$D$20,IF(CJ60&gt;10*BW60,'Referencia Parámetros'!$D$21,IF(CJ60&gt;5*BW60,'Referencia Parámetros'!$D$22, IF(CJ60&gt;1,'Referencia Parámetros'!$D$23,"NO APLICA")))),"")</f>
        <v/>
      </c>
      <c r="CL60" s="240" t="str">
        <f t="shared" si="133"/>
        <v/>
      </c>
      <c r="CM60" s="241">
        <f t="shared" si="134"/>
        <v>0</v>
      </c>
      <c r="CN60" s="234">
        <f t="shared" si="135"/>
        <v>0</v>
      </c>
      <c r="CO60" s="234">
        <f t="shared" si="136"/>
        <v>0</v>
      </c>
      <c r="CP60" s="234">
        <f t="shared" si="137"/>
        <v>0</v>
      </c>
      <c r="CQ60" s="242">
        <f t="shared" si="138"/>
        <v>0</v>
      </c>
      <c r="CS60" s="234">
        <f t="shared" si="215"/>
        <v>48</v>
      </c>
      <c r="CT60" s="235" t="str">
        <f t="shared" si="139"/>
        <v/>
      </c>
      <c r="CU60" s="236" t="str">
        <f>IFERROR(+VLOOKUP(CT60,'Referencia Parámetros'!$A$2:$B$18,2),"")</f>
        <v/>
      </c>
      <c r="CV60" s="1"/>
      <c r="CW60" s="1"/>
      <c r="CX60" s="136" t="str">
        <f t="shared" si="238"/>
        <v>Completar</v>
      </c>
      <c r="CY60" s="134"/>
      <c r="CZ60" s="134"/>
      <c r="DA60" s="134"/>
      <c r="DB60" s="136" t="str">
        <f t="shared" si="239"/>
        <v>Completar</v>
      </c>
      <c r="DC60" s="137" t="str">
        <f t="shared" si="240"/>
        <v>Completar</v>
      </c>
      <c r="DD60" s="137" t="str">
        <f t="shared" si="241"/>
        <v>Completar</v>
      </c>
      <c r="DE60" s="135"/>
      <c r="DF60" s="136" t="str">
        <f t="shared" si="242"/>
        <v>Completar</v>
      </c>
      <c r="DG60" s="237">
        <f t="shared" si="140"/>
        <v>0</v>
      </c>
      <c r="DH60" s="238">
        <f t="shared" si="141"/>
        <v>0</v>
      </c>
      <c r="DI60" s="239" t="str">
        <f>IFERROR(IF(DH60&gt;20*CU60,'Referencia Parámetros'!$D$20,IF(DH60&gt;10*CU60,'Referencia Parámetros'!$D$21,IF(DH60&gt;5*CU60,'Referencia Parámetros'!$D$22, IF(DH60&gt;1,'Referencia Parámetros'!$D$23,"NO APLICA")))),"")</f>
        <v/>
      </c>
      <c r="DJ60" s="240" t="str">
        <f t="shared" si="142"/>
        <v/>
      </c>
      <c r="DK60" s="241">
        <f t="shared" si="143"/>
        <v>0</v>
      </c>
      <c r="DL60" s="234">
        <f t="shared" si="144"/>
        <v>0</v>
      </c>
      <c r="DM60" s="234">
        <f t="shared" si="145"/>
        <v>0</v>
      </c>
      <c r="DN60" s="234">
        <f t="shared" si="146"/>
        <v>0</v>
      </c>
      <c r="DO60" s="242">
        <f t="shared" si="147"/>
        <v>0</v>
      </c>
      <c r="DQ60" s="234">
        <f t="shared" si="216"/>
        <v>48</v>
      </c>
      <c r="DR60" s="235" t="str">
        <f t="shared" si="148"/>
        <v/>
      </c>
      <c r="DS60" s="236" t="str">
        <f>IFERROR(+VLOOKUP(DR60,'Referencia Parámetros'!$A$2:$B$18,2),"")</f>
        <v/>
      </c>
      <c r="DT60" s="1"/>
      <c r="DU60" s="1"/>
      <c r="DV60" s="136" t="str">
        <f t="shared" si="243"/>
        <v>Completar</v>
      </c>
      <c r="DW60" s="134"/>
      <c r="DX60" s="134"/>
      <c r="DY60" s="134"/>
      <c r="DZ60" s="136" t="str">
        <f t="shared" si="244"/>
        <v>Completar</v>
      </c>
      <c r="EA60" s="137" t="str">
        <f t="shared" si="245"/>
        <v>Completar</v>
      </c>
      <c r="EB60" s="137" t="str">
        <f t="shared" si="246"/>
        <v>Completar</v>
      </c>
      <c r="EC60" s="135"/>
      <c r="ED60" s="136" t="str">
        <f t="shared" si="247"/>
        <v>Completar</v>
      </c>
      <c r="EE60" s="237">
        <f t="shared" si="149"/>
        <v>0</v>
      </c>
      <c r="EF60" s="238">
        <f t="shared" si="150"/>
        <v>0</v>
      </c>
      <c r="EG60" s="239" t="str">
        <f>IFERROR(IF(EF60&gt;20*DS60,'Referencia Parámetros'!$D$20,IF(EF60&gt;10*DS60,'Referencia Parámetros'!$D$21,IF(EF60&gt;5*DS60,'Referencia Parámetros'!$D$22, IF(EF60&gt;1,'Referencia Parámetros'!$D$23,"NO APLICA")))),"")</f>
        <v/>
      </c>
      <c r="EH60" s="240" t="str">
        <f t="shared" si="151"/>
        <v/>
      </c>
      <c r="EI60" s="241">
        <f t="shared" si="152"/>
        <v>0</v>
      </c>
      <c r="EJ60" s="234">
        <f t="shared" si="153"/>
        <v>0</v>
      </c>
      <c r="EK60" s="234">
        <f t="shared" si="154"/>
        <v>0</v>
      </c>
      <c r="EL60" s="234">
        <f t="shared" si="155"/>
        <v>0</v>
      </c>
      <c r="EM60" s="242">
        <f t="shared" si="156"/>
        <v>0</v>
      </c>
      <c r="EO60" s="234">
        <f t="shared" si="217"/>
        <v>48</v>
      </c>
      <c r="EP60" s="235" t="str">
        <f t="shared" si="157"/>
        <v/>
      </c>
      <c r="EQ60" s="236" t="str">
        <f>IFERROR(+VLOOKUP(EP60,'Referencia Parámetros'!$A$2:$B$18,2),"")</f>
        <v/>
      </c>
      <c r="ER60" s="1"/>
      <c r="ES60" s="1"/>
      <c r="ET60" s="136" t="str">
        <f t="shared" si="248"/>
        <v>Completar</v>
      </c>
      <c r="EU60" s="134"/>
      <c r="EV60" s="134"/>
      <c r="EW60" s="134"/>
      <c r="EX60" s="136" t="str">
        <f t="shared" si="249"/>
        <v>Completar</v>
      </c>
      <c r="EY60" s="137" t="str">
        <f t="shared" si="250"/>
        <v>Completar</v>
      </c>
      <c r="EZ60" s="137" t="str">
        <f t="shared" si="251"/>
        <v>Completar</v>
      </c>
      <c r="FA60" s="135"/>
      <c r="FB60" s="136" t="str">
        <f t="shared" si="252"/>
        <v>Completar</v>
      </c>
      <c r="FC60" s="237">
        <f t="shared" si="158"/>
        <v>0</v>
      </c>
      <c r="FD60" s="238">
        <f t="shared" si="159"/>
        <v>0</v>
      </c>
      <c r="FE60" s="239" t="str">
        <f>IFERROR(IF(FD60&gt;20*EQ60,'Referencia Parámetros'!$D$20,IF(FD60&gt;10*EQ60,'Referencia Parámetros'!$D$21,IF(FD60&gt;5*EQ60,'Referencia Parámetros'!$D$22, IF(FD60&gt;1,'Referencia Parámetros'!$D$23,"NO APLICA")))),"")</f>
        <v/>
      </c>
      <c r="FF60" s="240" t="str">
        <f t="shared" si="160"/>
        <v/>
      </c>
      <c r="FG60" s="241">
        <f t="shared" si="161"/>
        <v>0</v>
      </c>
      <c r="FH60" s="234">
        <f t="shared" si="162"/>
        <v>0</v>
      </c>
      <c r="FI60" s="234">
        <f t="shared" si="163"/>
        <v>0</v>
      </c>
      <c r="FJ60" s="234">
        <f t="shared" si="164"/>
        <v>0</v>
      </c>
      <c r="FK60" s="242">
        <f t="shared" si="165"/>
        <v>0</v>
      </c>
      <c r="FM60" s="234">
        <f t="shared" si="218"/>
        <v>48</v>
      </c>
      <c r="FN60" s="235" t="str">
        <f t="shared" si="166"/>
        <v/>
      </c>
      <c r="FO60" s="236" t="str">
        <f>IFERROR(+VLOOKUP(FN60,'Referencia Parámetros'!$A$2:$B$18,2),"")</f>
        <v/>
      </c>
      <c r="FP60" s="1"/>
      <c r="FQ60" s="1"/>
      <c r="FR60" s="136" t="str">
        <f t="shared" si="253"/>
        <v>Completar</v>
      </c>
      <c r="FS60" s="134"/>
      <c r="FT60" s="134"/>
      <c r="FU60" s="134"/>
      <c r="FV60" s="136" t="str">
        <f t="shared" si="254"/>
        <v>Completar</v>
      </c>
      <c r="FW60" s="137" t="str">
        <f t="shared" si="255"/>
        <v>Completar</v>
      </c>
      <c r="FX60" s="137" t="str">
        <f t="shared" si="256"/>
        <v>Completar</v>
      </c>
      <c r="FY60" s="135"/>
      <c r="FZ60" s="136" t="str">
        <f t="shared" si="257"/>
        <v>Completar</v>
      </c>
      <c r="GA60" s="237">
        <f t="shared" si="167"/>
        <v>0</v>
      </c>
      <c r="GB60" s="238">
        <f t="shared" si="168"/>
        <v>0</v>
      </c>
      <c r="GC60" s="239" t="str">
        <f>IFERROR(IF(GB60&gt;20*FO60,'Referencia Parámetros'!$D$20,IF(GB60&gt;10*FO60,'Referencia Parámetros'!$D$21,IF(GB60&gt;5*FO60,'Referencia Parámetros'!$D$22, IF(GB60&gt;1,'Referencia Parámetros'!$D$23,"NO APLICA")))),"")</f>
        <v/>
      </c>
      <c r="GD60" s="240" t="str">
        <f t="shared" si="169"/>
        <v/>
      </c>
      <c r="GE60" s="241">
        <f t="shared" si="170"/>
        <v>0</v>
      </c>
      <c r="GF60" s="234">
        <f t="shared" si="171"/>
        <v>0</v>
      </c>
      <c r="GG60" s="234">
        <f t="shared" si="172"/>
        <v>0</v>
      </c>
      <c r="GH60" s="234">
        <f t="shared" si="173"/>
        <v>0</v>
      </c>
      <c r="GI60" s="242">
        <f t="shared" si="174"/>
        <v>0</v>
      </c>
      <c r="GK60" s="234">
        <f t="shared" si="219"/>
        <v>48</v>
      </c>
      <c r="GL60" s="235" t="str">
        <f t="shared" si="175"/>
        <v/>
      </c>
      <c r="GM60" s="236" t="str">
        <f>IFERROR(+VLOOKUP(GL60,'Referencia Parámetros'!$A$2:$B$18,2),"")</f>
        <v/>
      </c>
      <c r="GN60" s="1"/>
      <c r="GO60" s="1"/>
      <c r="GP60" s="136" t="str">
        <f t="shared" si="258"/>
        <v>Completar</v>
      </c>
      <c r="GQ60" s="134"/>
      <c r="GR60" s="134"/>
      <c r="GS60" s="134"/>
      <c r="GT60" s="136" t="str">
        <f t="shared" si="259"/>
        <v>Completar</v>
      </c>
      <c r="GU60" s="137" t="str">
        <f t="shared" si="260"/>
        <v>Completar</v>
      </c>
      <c r="GV60" s="137" t="str">
        <f t="shared" si="261"/>
        <v>Completar</v>
      </c>
      <c r="GW60" s="135"/>
      <c r="GX60" s="136" t="str">
        <f t="shared" si="262"/>
        <v>Completar</v>
      </c>
      <c r="GY60" s="237">
        <f t="shared" si="176"/>
        <v>0</v>
      </c>
      <c r="GZ60" s="238">
        <f t="shared" si="177"/>
        <v>0</v>
      </c>
      <c r="HA60" s="239" t="str">
        <f>IFERROR(IF(GZ60&gt;20*GM60,'Referencia Parámetros'!$D$20,IF(GZ60&gt;10*GM60,'Referencia Parámetros'!$D$21,IF(GZ60&gt;5*GM60,'Referencia Parámetros'!$D$22, IF(GZ60&gt;1,'Referencia Parámetros'!$D$23,"NO APLICA")))),"")</f>
        <v/>
      </c>
      <c r="HB60" s="240" t="str">
        <f t="shared" si="178"/>
        <v/>
      </c>
      <c r="HC60" s="241">
        <f t="shared" si="179"/>
        <v>0</v>
      </c>
      <c r="HD60" s="234">
        <f t="shared" si="180"/>
        <v>0</v>
      </c>
      <c r="HE60" s="234">
        <f t="shared" si="181"/>
        <v>0</v>
      </c>
      <c r="HF60" s="234">
        <f t="shared" si="182"/>
        <v>0</v>
      </c>
      <c r="HG60" s="242">
        <f t="shared" si="183"/>
        <v>0</v>
      </c>
      <c r="HI60" s="234">
        <f t="shared" si="220"/>
        <v>48</v>
      </c>
      <c r="HJ60" s="235" t="str">
        <f t="shared" si="184"/>
        <v/>
      </c>
      <c r="HK60" s="236" t="str">
        <f>IFERROR(+VLOOKUP(HJ60,'Referencia Parámetros'!$A$2:$B$18,2),"")</f>
        <v/>
      </c>
      <c r="HL60" s="1"/>
      <c r="HM60" s="1"/>
      <c r="HN60" s="136" t="str">
        <f t="shared" si="263"/>
        <v>Completar</v>
      </c>
      <c r="HO60" s="134"/>
      <c r="HP60" s="134"/>
      <c r="HQ60" s="134"/>
      <c r="HR60" s="136" t="str">
        <f t="shared" si="264"/>
        <v>Completar</v>
      </c>
      <c r="HS60" s="137" t="str">
        <f t="shared" si="265"/>
        <v>Completar</v>
      </c>
      <c r="HT60" s="137" t="str">
        <f t="shared" si="266"/>
        <v>Completar</v>
      </c>
      <c r="HU60" s="135"/>
      <c r="HV60" s="136" t="str">
        <f t="shared" si="267"/>
        <v>Completar</v>
      </c>
      <c r="HW60" s="237">
        <f t="shared" si="185"/>
        <v>0</v>
      </c>
      <c r="HX60" s="238">
        <f t="shared" si="186"/>
        <v>0</v>
      </c>
      <c r="HY60" s="239" t="str">
        <f>IFERROR(IF(HX60&gt;20*HK60,'Referencia Parámetros'!$D$20,IF(HX60&gt;10*HK60,'Referencia Parámetros'!$D$21,IF(HX60&gt;5*HK60,'Referencia Parámetros'!$D$22, IF(HX60&gt;1,'Referencia Parámetros'!$D$23,"NO APLICA")))),"")</f>
        <v/>
      </c>
      <c r="HZ60" s="240">
        <f t="shared" si="187"/>
        <v>0</v>
      </c>
      <c r="IA60" s="241">
        <f t="shared" si="188"/>
        <v>0</v>
      </c>
      <c r="IB60" s="234">
        <f t="shared" si="189"/>
        <v>0</v>
      </c>
      <c r="IC60" s="234">
        <f t="shared" si="190"/>
        <v>0</v>
      </c>
      <c r="ID60" s="234">
        <f t="shared" si="191"/>
        <v>0</v>
      </c>
      <c r="IE60" s="242">
        <f t="shared" si="192"/>
        <v>0</v>
      </c>
      <c r="IG60" s="234">
        <f t="shared" si="221"/>
        <v>48</v>
      </c>
      <c r="IH60" s="235" t="str">
        <f t="shared" si="193"/>
        <v/>
      </c>
      <c r="II60" s="236" t="str">
        <f>IFERROR(+VLOOKUP(IH60,'Referencia Parámetros'!$A$2:$B$18,2),"")</f>
        <v/>
      </c>
      <c r="IJ60" s="1"/>
      <c r="IK60" s="1"/>
      <c r="IL60" s="136" t="str">
        <f t="shared" si="268"/>
        <v>Completar</v>
      </c>
      <c r="IM60" s="134"/>
      <c r="IN60" s="134"/>
      <c r="IO60" s="134"/>
      <c r="IP60" s="136" t="str">
        <f t="shared" si="269"/>
        <v>Completar</v>
      </c>
      <c r="IQ60" s="137" t="str">
        <f t="shared" si="270"/>
        <v>Completar</v>
      </c>
      <c r="IR60" s="137" t="str">
        <f t="shared" si="271"/>
        <v>Completar</v>
      </c>
      <c r="IS60" s="135"/>
      <c r="IT60" s="136" t="str">
        <f t="shared" si="272"/>
        <v>Completar</v>
      </c>
      <c r="IU60" s="237">
        <f t="shared" si="194"/>
        <v>0</v>
      </c>
      <c r="IV60" s="238">
        <f t="shared" si="195"/>
        <v>0</v>
      </c>
      <c r="IW60" s="239" t="str">
        <f>IFERROR(IF(IV60&gt;20*II60,'Referencia Parámetros'!$D$20,IF(IV60&gt;10*II60,'Referencia Parámetros'!$D$21,IF(IV60&gt;5*II60,'Referencia Parámetros'!$D$22, IF(IV60&gt;1,'Referencia Parámetros'!$D$23,"NO APLICA")))),"")</f>
        <v/>
      </c>
      <c r="IX60" s="240" t="str">
        <f t="shared" si="196"/>
        <v/>
      </c>
      <c r="IY60" s="241">
        <f t="shared" si="197"/>
        <v>0</v>
      </c>
      <c r="IZ60" s="234">
        <f t="shared" si="198"/>
        <v>0</v>
      </c>
      <c r="JA60" s="234">
        <f t="shared" si="199"/>
        <v>0</v>
      </c>
      <c r="JB60" s="234">
        <f t="shared" si="200"/>
        <v>0</v>
      </c>
      <c r="JC60" s="242">
        <f t="shared" si="201"/>
        <v>0</v>
      </c>
      <c r="JD60" s="198"/>
      <c r="JE60" s="234">
        <f t="shared" si="222"/>
        <v>48</v>
      </c>
      <c r="JF60" s="235" t="str">
        <f t="shared" si="202"/>
        <v/>
      </c>
      <c r="JG60" s="236" t="str">
        <f>IFERROR(+VLOOKUP(JF60,'Referencia Parámetros'!$A$2:$B$18,2),"")</f>
        <v/>
      </c>
      <c r="JH60" s="1"/>
      <c r="JI60" s="1"/>
      <c r="JJ60" s="136" t="str">
        <f t="shared" si="273"/>
        <v>Completar</v>
      </c>
      <c r="JK60" s="134"/>
      <c r="JL60" s="134"/>
      <c r="JM60" s="134"/>
      <c r="JN60" s="136" t="str">
        <f t="shared" si="274"/>
        <v>Completar</v>
      </c>
      <c r="JO60" s="137" t="str">
        <f t="shared" si="275"/>
        <v>Completar</v>
      </c>
      <c r="JP60" s="137" t="str">
        <f t="shared" si="276"/>
        <v>Completar</v>
      </c>
      <c r="JQ60" s="135"/>
      <c r="JR60" s="136" t="str">
        <f t="shared" si="277"/>
        <v>Completar</v>
      </c>
      <c r="JS60" s="237">
        <f t="shared" si="203"/>
        <v>0</v>
      </c>
      <c r="JT60" s="238">
        <f t="shared" si="204"/>
        <v>0</v>
      </c>
      <c r="JU60" s="239" t="str">
        <f>IFERROR(IF(JT60&gt;20*JG60,'Referencia Parámetros'!$D$20,IF(JT60&gt;10*JG60,'Referencia Parámetros'!$D$21,IF(JT60&gt;5*JG60,'Referencia Parámetros'!$D$22, IF(JT60&gt;1,'Referencia Parámetros'!$D$23,"NO APLICA")))),"")</f>
        <v/>
      </c>
      <c r="JV60" s="240" t="str">
        <f t="shared" si="205"/>
        <v/>
      </c>
      <c r="JW60" s="241">
        <f t="shared" si="206"/>
        <v>0</v>
      </c>
      <c r="JX60" s="234">
        <f t="shared" si="207"/>
        <v>0</v>
      </c>
      <c r="JY60" s="234">
        <f t="shared" si="208"/>
        <v>0</v>
      </c>
      <c r="JZ60" s="234">
        <f t="shared" si="209"/>
        <v>0</v>
      </c>
      <c r="KA60" s="242">
        <f t="shared" si="210"/>
        <v>0</v>
      </c>
    </row>
    <row r="61" spans="1:287" x14ac:dyDescent="0.25">
      <c r="A61" s="234">
        <f t="shared" si="211"/>
        <v>49</v>
      </c>
      <c r="B61" s="235" t="str">
        <f t="shared" si="103"/>
        <v/>
      </c>
      <c r="C61" s="236" t="str">
        <f>IFERROR(+VLOOKUP(B61,'Referencia Parámetros'!$A$2:$B$18,2),"")</f>
        <v/>
      </c>
      <c r="D61" s="1"/>
      <c r="E61" s="1"/>
      <c r="F61" s="136" t="str">
        <f>IFERROR(+VLOOKUP(D61,'Año 3'!JH$13:JJ$112,3,FALSE),"Completar")</f>
        <v>Completar</v>
      </c>
      <c r="G61" s="134"/>
      <c r="H61" s="134"/>
      <c r="I61" s="134"/>
      <c r="J61" s="136" t="str">
        <f>+IFERROR(VLOOKUP(D61,'Año 3'!JH$13:JR$112,7,0),"Completar")</f>
        <v>Completar</v>
      </c>
      <c r="K61" s="137" t="str">
        <f>IFERROR(VLOOKUP(D61,'Año 3'!JH$13:JR$112,8,FALSE),"Completar")</f>
        <v>Completar</v>
      </c>
      <c r="L61" s="137" t="str">
        <f>IFERROR(VLOOKUP(D61,'Año 3'!JH$13:JR$112,9,FALSE),"Completar")</f>
        <v>Completar</v>
      </c>
      <c r="M61" s="135"/>
      <c r="N61" s="136" t="str">
        <f>IFERROR(VLOOKUP(D61,'Año 3'!JH$13:JR$112,11,FALSE),"Completar")</f>
        <v>Completar</v>
      </c>
      <c r="O61" s="237">
        <f t="shared" si="104"/>
        <v>0</v>
      </c>
      <c r="P61" s="238">
        <f t="shared" si="105"/>
        <v>0</v>
      </c>
      <c r="Q61" s="239" t="str">
        <f>IFERROR(IF(P61&gt;20*C61,'Referencia Parámetros'!$D$20,IF(P61&gt;10*C61,'Referencia Parámetros'!$D$21,IF(P61&gt;5*C61,'Referencia Parámetros'!$D$22, IF(P61&gt;1,'Referencia Parámetros'!$D$23,"NO APLICA")))),"")</f>
        <v/>
      </c>
      <c r="R61" s="240" t="str">
        <f t="shared" si="106"/>
        <v/>
      </c>
      <c r="S61" s="241">
        <f t="shared" si="107"/>
        <v>0</v>
      </c>
      <c r="T61" s="234">
        <f t="shared" si="108"/>
        <v>0</v>
      </c>
      <c r="U61" s="234">
        <f t="shared" si="109"/>
        <v>0</v>
      </c>
      <c r="V61" s="234">
        <f t="shared" si="110"/>
        <v>0</v>
      </c>
      <c r="W61" s="242">
        <f t="shared" si="111"/>
        <v>0</v>
      </c>
      <c r="Y61" s="234">
        <f t="shared" si="212"/>
        <v>49</v>
      </c>
      <c r="Z61" s="235" t="str">
        <f t="shared" si="112"/>
        <v/>
      </c>
      <c r="AA61" s="236" t="str">
        <f>IFERROR(+VLOOKUP(Z61,'Referencia Parámetros'!$A$2:$B$18,2),"")</f>
        <v/>
      </c>
      <c r="AB61" s="1"/>
      <c r="AC61" s="1"/>
      <c r="AD61" s="136" t="str">
        <f t="shared" si="223"/>
        <v>Completar</v>
      </c>
      <c r="AE61" s="134"/>
      <c r="AF61" s="134"/>
      <c r="AG61" s="134"/>
      <c r="AH61" s="136" t="str">
        <f t="shared" si="224"/>
        <v>Completar</v>
      </c>
      <c r="AI61" s="137" t="str">
        <f t="shared" si="225"/>
        <v>Completar</v>
      </c>
      <c r="AJ61" s="137" t="str">
        <f t="shared" si="226"/>
        <v>Completar</v>
      </c>
      <c r="AK61" s="135"/>
      <c r="AL61" s="136" t="str">
        <f t="shared" si="227"/>
        <v>Completar</v>
      </c>
      <c r="AM61" s="237">
        <f t="shared" si="113"/>
        <v>0</v>
      </c>
      <c r="AN61" s="238">
        <f t="shared" si="114"/>
        <v>0</v>
      </c>
      <c r="AO61" s="239" t="str">
        <f>IFERROR(IF(AN61&gt;20*AA61,'Referencia Parámetros'!$D$20,IF(AN61&gt;10*AA61,'Referencia Parámetros'!$D$21,IF(AN61&gt;5*AA61,'Referencia Parámetros'!$D$22, IF(AN61&gt;1,'Referencia Parámetros'!$D$23,"NO APLICA")))),"")</f>
        <v/>
      </c>
      <c r="AP61" s="240" t="str">
        <f t="shared" si="115"/>
        <v/>
      </c>
      <c r="AQ61" s="241">
        <f t="shared" si="116"/>
        <v>0</v>
      </c>
      <c r="AR61" s="234">
        <f t="shared" si="117"/>
        <v>0</v>
      </c>
      <c r="AS61" s="234">
        <f t="shared" si="118"/>
        <v>0</v>
      </c>
      <c r="AT61" s="234">
        <f t="shared" si="119"/>
        <v>0</v>
      </c>
      <c r="AU61" s="242">
        <f t="shared" si="120"/>
        <v>0</v>
      </c>
      <c r="AW61" s="234">
        <f t="shared" si="213"/>
        <v>49</v>
      </c>
      <c r="AX61" s="235" t="str">
        <f t="shared" si="121"/>
        <v/>
      </c>
      <c r="AY61" s="236" t="str">
        <f>IFERROR(+VLOOKUP(AX61,'Referencia Parámetros'!$A$2:$B$18,2),"")</f>
        <v/>
      </c>
      <c r="AZ61" s="1"/>
      <c r="BA61" s="1"/>
      <c r="BB61" s="136" t="str">
        <f t="shared" si="228"/>
        <v>Completar</v>
      </c>
      <c r="BC61" s="134"/>
      <c r="BD61" s="134"/>
      <c r="BE61" s="134"/>
      <c r="BF61" s="136" t="str">
        <f t="shared" si="229"/>
        <v>Completar</v>
      </c>
      <c r="BG61" s="137" t="str">
        <f t="shared" si="230"/>
        <v>Completar</v>
      </c>
      <c r="BH61" s="137" t="str">
        <f t="shared" si="231"/>
        <v>Completar</v>
      </c>
      <c r="BI61" s="135"/>
      <c r="BJ61" s="136" t="str">
        <f t="shared" si="232"/>
        <v>Completar</v>
      </c>
      <c r="BK61" s="237">
        <f t="shared" si="122"/>
        <v>0</v>
      </c>
      <c r="BL61" s="238">
        <f t="shared" si="123"/>
        <v>0</v>
      </c>
      <c r="BM61" s="239" t="str">
        <f>IFERROR(IF(BL61&gt;20*AY61,'Referencia Parámetros'!$D$20,IF(BL61&gt;10*AY61,'Referencia Parámetros'!$D$21,IF(BL61&gt;5*AY61,'Referencia Parámetros'!$D$22, IF(BL61&gt;1,'Referencia Parámetros'!$D$23,"NO APLICA")))),"")</f>
        <v/>
      </c>
      <c r="BN61" s="240" t="str">
        <f t="shared" si="124"/>
        <v/>
      </c>
      <c r="BO61" s="241">
        <f t="shared" si="125"/>
        <v>0</v>
      </c>
      <c r="BP61" s="234">
        <f t="shared" si="126"/>
        <v>0</v>
      </c>
      <c r="BQ61" s="234">
        <f t="shared" si="127"/>
        <v>0</v>
      </c>
      <c r="BR61" s="234">
        <f t="shared" si="128"/>
        <v>0</v>
      </c>
      <c r="BS61" s="242">
        <f t="shared" si="129"/>
        <v>0</v>
      </c>
      <c r="BU61" s="234">
        <f t="shared" si="214"/>
        <v>49</v>
      </c>
      <c r="BV61" s="235" t="str">
        <f t="shared" si="130"/>
        <v/>
      </c>
      <c r="BW61" s="236" t="str">
        <f>IFERROR(+VLOOKUP(BV61,'Referencia Parámetros'!$A$2:$B$18,2),"")</f>
        <v/>
      </c>
      <c r="BX61" s="1"/>
      <c r="BY61" s="1"/>
      <c r="BZ61" s="136" t="str">
        <f t="shared" si="233"/>
        <v>Completar</v>
      </c>
      <c r="CA61" s="134"/>
      <c r="CB61" s="134"/>
      <c r="CC61" s="134"/>
      <c r="CD61" s="136" t="str">
        <f t="shared" si="234"/>
        <v>Completar</v>
      </c>
      <c r="CE61" s="137" t="str">
        <f t="shared" si="235"/>
        <v>Completar</v>
      </c>
      <c r="CF61" s="137" t="str">
        <f t="shared" si="236"/>
        <v>Completar</v>
      </c>
      <c r="CG61" s="135"/>
      <c r="CH61" s="136" t="str">
        <f t="shared" si="237"/>
        <v>Completar</v>
      </c>
      <c r="CI61" s="237">
        <f t="shared" si="131"/>
        <v>0</v>
      </c>
      <c r="CJ61" s="238">
        <f t="shared" si="132"/>
        <v>0</v>
      </c>
      <c r="CK61" s="239" t="str">
        <f>IFERROR(IF(CJ61&gt;20*BW61,'Referencia Parámetros'!$D$20,IF(CJ61&gt;10*BW61,'Referencia Parámetros'!$D$21,IF(CJ61&gt;5*BW61,'Referencia Parámetros'!$D$22, IF(CJ61&gt;1,'Referencia Parámetros'!$D$23,"NO APLICA")))),"")</f>
        <v/>
      </c>
      <c r="CL61" s="240" t="str">
        <f t="shared" si="133"/>
        <v/>
      </c>
      <c r="CM61" s="241">
        <f t="shared" si="134"/>
        <v>0</v>
      </c>
      <c r="CN61" s="234">
        <f t="shared" si="135"/>
        <v>0</v>
      </c>
      <c r="CO61" s="234">
        <f t="shared" si="136"/>
        <v>0</v>
      </c>
      <c r="CP61" s="234">
        <f t="shared" si="137"/>
        <v>0</v>
      </c>
      <c r="CQ61" s="242">
        <f t="shared" si="138"/>
        <v>0</v>
      </c>
      <c r="CS61" s="234">
        <f t="shared" si="215"/>
        <v>49</v>
      </c>
      <c r="CT61" s="235" t="str">
        <f t="shared" si="139"/>
        <v/>
      </c>
      <c r="CU61" s="236" t="str">
        <f>IFERROR(+VLOOKUP(CT61,'Referencia Parámetros'!$A$2:$B$18,2),"")</f>
        <v/>
      </c>
      <c r="CV61" s="1"/>
      <c r="CW61" s="1"/>
      <c r="CX61" s="136" t="str">
        <f t="shared" si="238"/>
        <v>Completar</v>
      </c>
      <c r="CY61" s="134"/>
      <c r="CZ61" s="134"/>
      <c r="DA61" s="134"/>
      <c r="DB61" s="136" t="str">
        <f t="shared" si="239"/>
        <v>Completar</v>
      </c>
      <c r="DC61" s="137" t="str">
        <f t="shared" si="240"/>
        <v>Completar</v>
      </c>
      <c r="DD61" s="137" t="str">
        <f t="shared" si="241"/>
        <v>Completar</v>
      </c>
      <c r="DE61" s="135"/>
      <c r="DF61" s="136" t="str">
        <f t="shared" si="242"/>
        <v>Completar</v>
      </c>
      <c r="DG61" s="237">
        <f t="shared" si="140"/>
        <v>0</v>
      </c>
      <c r="DH61" s="238">
        <f t="shared" si="141"/>
        <v>0</v>
      </c>
      <c r="DI61" s="239" t="str">
        <f>IFERROR(IF(DH61&gt;20*CU61,'Referencia Parámetros'!$D$20,IF(DH61&gt;10*CU61,'Referencia Parámetros'!$D$21,IF(DH61&gt;5*CU61,'Referencia Parámetros'!$D$22, IF(DH61&gt;1,'Referencia Parámetros'!$D$23,"NO APLICA")))),"")</f>
        <v/>
      </c>
      <c r="DJ61" s="240" t="str">
        <f t="shared" si="142"/>
        <v/>
      </c>
      <c r="DK61" s="241">
        <f t="shared" si="143"/>
        <v>0</v>
      </c>
      <c r="DL61" s="234">
        <f t="shared" si="144"/>
        <v>0</v>
      </c>
      <c r="DM61" s="234">
        <f t="shared" si="145"/>
        <v>0</v>
      </c>
      <c r="DN61" s="234">
        <f t="shared" si="146"/>
        <v>0</v>
      </c>
      <c r="DO61" s="242">
        <f t="shared" si="147"/>
        <v>0</v>
      </c>
      <c r="DQ61" s="234">
        <f t="shared" si="216"/>
        <v>49</v>
      </c>
      <c r="DR61" s="235" t="str">
        <f t="shared" si="148"/>
        <v/>
      </c>
      <c r="DS61" s="236" t="str">
        <f>IFERROR(+VLOOKUP(DR61,'Referencia Parámetros'!$A$2:$B$18,2),"")</f>
        <v/>
      </c>
      <c r="DT61" s="1"/>
      <c r="DU61" s="1"/>
      <c r="DV61" s="136" t="str">
        <f t="shared" si="243"/>
        <v>Completar</v>
      </c>
      <c r="DW61" s="134"/>
      <c r="DX61" s="134"/>
      <c r="DY61" s="134"/>
      <c r="DZ61" s="136" t="str">
        <f t="shared" si="244"/>
        <v>Completar</v>
      </c>
      <c r="EA61" s="137" t="str">
        <f t="shared" si="245"/>
        <v>Completar</v>
      </c>
      <c r="EB61" s="137" t="str">
        <f t="shared" si="246"/>
        <v>Completar</v>
      </c>
      <c r="EC61" s="135"/>
      <c r="ED61" s="136" t="str">
        <f t="shared" si="247"/>
        <v>Completar</v>
      </c>
      <c r="EE61" s="237">
        <f t="shared" si="149"/>
        <v>0</v>
      </c>
      <c r="EF61" s="238">
        <f t="shared" si="150"/>
        <v>0</v>
      </c>
      <c r="EG61" s="239" t="str">
        <f>IFERROR(IF(EF61&gt;20*DS61,'Referencia Parámetros'!$D$20,IF(EF61&gt;10*DS61,'Referencia Parámetros'!$D$21,IF(EF61&gt;5*DS61,'Referencia Parámetros'!$D$22, IF(EF61&gt;1,'Referencia Parámetros'!$D$23,"NO APLICA")))),"")</f>
        <v/>
      </c>
      <c r="EH61" s="240" t="str">
        <f t="shared" si="151"/>
        <v/>
      </c>
      <c r="EI61" s="241">
        <f t="shared" si="152"/>
        <v>0</v>
      </c>
      <c r="EJ61" s="234">
        <f t="shared" si="153"/>
        <v>0</v>
      </c>
      <c r="EK61" s="234">
        <f t="shared" si="154"/>
        <v>0</v>
      </c>
      <c r="EL61" s="234">
        <f t="shared" si="155"/>
        <v>0</v>
      </c>
      <c r="EM61" s="242">
        <f t="shared" si="156"/>
        <v>0</v>
      </c>
      <c r="EO61" s="234">
        <f t="shared" si="217"/>
        <v>49</v>
      </c>
      <c r="EP61" s="235" t="str">
        <f t="shared" si="157"/>
        <v/>
      </c>
      <c r="EQ61" s="236" t="str">
        <f>IFERROR(+VLOOKUP(EP61,'Referencia Parámetros'!$A$2:$B$18,2),"")</f>
        <v/>
      </c>
      <c r="ER61" s="1"/>
      <c r="ES61" s="1"/>
      <c r="ET61" s="136" t="str">
        <f t="shared" si="248"/>
        <v>Completar</v>
      </c>
      <c r="EU61" s="134"/>
      <c r="EV61" s="134"/>
      <c r="EW61" s="134"/>
      <c r="EX61" s="136" t="str">
        <f t="shared" si="249"/>
        <v>Completar</v>
      </c>
      <c r="EY61" s="137" t="str">
        <f t="shared" si="250"/>
        <v>Completar</v>
      </c>
      <c r="EZ61" s="137" t="str">
        <f t="shared" si="251"/>
        <v>Completar</v>
      </c>
      <c r="FA61" s="135"/>
      <c r="FB61" s="136" t="str">
        <f t="shared" si="252"/>
        <v>Completar</v>
      </c>
      <c r="FC61" s="237">
        <f t="shared" si="158"/>
        <v>0</v>
      </c>
      <c r="FD61" s="238">
        <f t="shared" si="159"/>
        <v>0</v>
      </c>
      <c r="FE61" s="239" t="str">
        <f>IFERROR(IF(FD61&gt;20*EQ61,'Referencia Parámetros'!$D$20,IF(FD61&gt;10*EQ61,'Referencia Parámetros'!$D$21,IF(FD61&gt;5*EQ61,'Referencia Parámetros'!$D$22, IF(FD61&gt;1,'Referencia Parámetros'!$D$23,"NO APLICA")))),"")</f>
        <v/>
      </c>
      <c r="FF61" s="240" t="str">
        <f t="shared" si="160"/>
        <v/>
      </c>
      <c r="FG61" s="241">
        <f t="shared" si="161"/>
        <v>0</v>
      </c>
      <c r="FH61" s="234">
        <f t="shared" si="162"/>
        <v>0</v>
      </c>
      <c r="FI61" s="234">
        <f t="shared" si="163"/>
        <v>0</v>
      </c>
      <c r="FJ61" s="234">
        <f t="shared" si="164"/>
        <v>0</v>
      </c>
      <c r="FK61" s="242">
        <f t="shared" si="165"/>
        <v>0</v>
      </c>
      <c r="FM61" s="234">
        <f t="shared" si="218"/>
        <v>49</v>
      </c>
      <c r="FN61" s="235" t="str">
        <f t="shared" si="166"/>
        <v/>
      </c>
      <c r="FO61" s="236" t="str">
        <f>IFERROR(+VLOOKUP(FN61,'Referencia Parámetros'!$A$2:$B$18,2),"")</f>
        <v/>
      </c>
      <c r="FP61" s="1"/>
      <c r="FQ61" s="1"/>
      <c r="FR61" s="136" t="str">
        <f t="shared" si="253"/>
        <v>Completar</v>
      </c>
      <c r="FS61" s="134"/>
      <c r="FT61" s="134"/>
      <c r="FU61" s="134"/>
      <c r="FV61" s="136" t="str">
        <f t="shared" si="254"/>
        <v>Completar</v>
      </c>
      <c r="FW61" s="137" t="str">
        <f t="shared" si="255"/>
        <v>Completar</v>
      </c>
      <c r="FX61" s="137" t="str">
        <f t="shared" si="256"/>
        <v>Completar</v>
      </c>
      <c r="FY61" s="135"/>
      <c r="FZ61" s="136" t="str">
        <f t="shared" si="257"/>
        <v>Completar</v>
      </c>
      <c r="GA61" s="237">
        <f t="shared" si="167"/>
        <v>0</v>
      </c>
      <c r="GB61" s="238">
        <f t="shared" si="168"/>
        <v>0</v>
      </c>
      <c r="GC61" s="239" t="str">
        <f>IFERROR(IF(GB61&gt;20*FO61,'Referencia Parámetros'!$D$20,IF(GB61&gt;10*FO61,'Referencia Parámetros'!$D$21,IF(GB61&gt;5*FO61,'Referencia Parámetros'!$D$22, IF(GB61&gt;1,'Referencia Parámetros'!$D$23,"NO APLICA")))),"")</f>
        <v/>
      </c>
      <c r="GD61" s="240" t="str">
        <f t="shared" si="169"/>
        <v/>
      </c>
      <c r="GE61" s="241">
        <f t="shared" si="170"/>
        <v>0</v>
      </c>
      <c r="GF61" s="234">
        <f t="shared" si="171"/>
        <v>0</v>
      </c>
      <c r="GG61" s="234">
        <f t="shared" si="172"/>
        <v>0</v>
      </c>
      <c r="GH61" s="234">
        <f t="shared" si="173"/>
        <v>0</v>
      </c>
      <c r="GI61" s="242">
        <f t="shared" si="174"/>
        <v>0</v>
      </c>
      <c r="GK61" s="234">
        <f t="shared" si="219"/>
        <v>49</v>
      </c>
      <c r="GL61" s="235" t="str">
        <f t="shared" si="175"/>
        <v/>
      </c>
      <c r="GM61" s="236" t="str">
        <f>IFERROR(+VLOOKUP(GL61,'Referencia Parámetros'!$A$2:$B$18,2),"")</f>
        <v/>
      </c>
      <c r="GN61" s="1"/>
      <c r="GO61" s="1"/>
      <c r="GP61" s="136" t="str">
        <f t="shared" si="258"/>
        <v>Completar</v>
      </c>
      <c r="GQ61" s="134"/>
      <c r="GR61" s="134"/>
      <c r="GS61" s="134"/>
      <c r="GT61" s="136" t="str">
        <f t="shared" si="259"/>
        <v>Completar</v>
      </c>
      <c r="GU61" s="137" t="str">
        <f t="shared" si="260"/>
        <v>Completar</v>
      </c>
      <c r="GV61" s="137" t="str">
        <f t="shared" si="261"/>
        <v>Completar</v>
      </c>
      <c r="GW61" s="135"/>
      <c r="GX61" s="136" t="str">
        <f t="shared" si="262"/>
        <v>Completar</v>
      </c>
      <c r="GY61" s="237">
        <f t="shared" si="176"/>
        <v>0</v>
      </c>
      <c r="GZ61" s="238">
        <f t="shared" si="177"/>
        <v>0</v>
      </c>
      <c r="HA61" s="239" t="str">
        <f>IFERROR(IF(GZ61&gt;20*GM61,'Referencia Parámetros'!$D$20,IF(GZ61&gt;10*GM61,'Referencia Parámetros'!$D$21,IF(GZ61&gt;5*GM61,'Referencia Parámetros'!$D$22, IF(GZ61&gt;1,'Referencia Parámetros'!$D$23,"NO APLICA")))),"")</f>
        <v/>
      </c>
      <c r="HB61" s="240" t="str">
        <f t="shared" si="178"/>
        <v/>
      </c>
      <c r="HC61" s="241">
        <f t="shared" si="179"/>
        <v>0</v>
      </c>
      <c r="HD61" s="234">
        <f t="shared" si="180"/>
        <v>0</v>
      </c>
      <c r="HE61" s="234">
        <f t="shared" si="181"/>
        <v>0</v>
      </c>
      <c r="HF61" s="234">
        <f t="shared" si="182"/>
        <v>0</v>
      </c>
      <c r="HG61" s="242">
        <f t="shared" si="183"/>
        <v>0</v>
      </c>
      <c r="HI61" s="234">
        <f t="shared" si="220"/>
        <v>49</v>
      </c>
      <c r="HJ61" s="235" t="str">
        <f t="shared" si="184"/>
        <v/>
      </c>
      <c r="HK61" s="236" t="str">
        <f>IFERROR(+VLOOKUP(HJ61,'Referencia Parámetros'!$A$2:$B$18,2),"")</f>
        <v/>
      </c>
      <c r="HL61" s="1"/>
      <c r="HM61" s="1"/>
      <c r="HN61" s="136" t="str">
        <f t="shared" si="263"/>
        <v>Completar</v>
      </c>
      <c r="HO61" s="134"/>
      <c r="HP61" s="134"/>
      <c r="HQ61" s="134"/>
      <c r="HR61" s="136" t="str">
        <f t="shared" si="264"/>
        <v>Completar</v>
      </c>
      <c r="HS61" s="137" t="str">
        <f t="shared" si="265"/>
        <v>Completar</v>
      </c>
      <c r="HT61" s="137" t="str">
        <f t="shared" si="266"/>
        <v>Completar</v>
      </c>
      <c r="HU61" s="135"/>
      <c r="HV61" s="136" t="str">
        <f t="shared" si="267"/>
        <v>Completar</v>
      </c>
      <c r="HW61" s="237">
        <f t="shared" si="185"/>
        <v>0</v>
      </c>
      <c r="HX61" s="238">
        <f t="shared" si="186"/>
        <v>0</v>
      </c>
      <c r="HY61" s="239" t="str">
        <f>IFERROR(IF(HX61&gt;20*HK61,'Referencia Parámetros'!$D$20,IF(HX61&gt;10*HK61,'Referencia Parámetros'!$D$21,IF(HX61&gt;5*HK61,'Referencia Parámetros'!$D$22, IF(HX61&gt;1,'Referencia Parámetros'!$D$23,"NO APLICA")))),"")</f>
        <v/>
      </c>
      <c r="HZ61" s="240">
        <f t="shared" si="187"/>
        <v>0</v>
      </c>
      <c r="IA61" s="241">
        <f t="shared" si="188"/>
        <v>0</v>
      </c>
      <c r="IB61" s="234">
        <f t="shared" si="189"/>
        <v>0</v>
      </c>
      <c r="IC61" s="234">
        <f t="shared" si="190"/>
        <v>0</v>
      </c>
      <c r="ID61" s="234">
        <f t="shared" si="191"/>
        <v>0</v>
      </c>
      <c r="IE61" s="242">
        <f t="shared" si="192"/>
        <v>0</v>
      </c>
      <c r="IG61" s="234">
        <f t="shared" si="221"/>
        <v>49</v>
      </c>
      <c r="IH61" s="235" t="str">
        <f t="shared" si="193"/>
        <v/>
      </c>
      <c r="II61" s="236" t="str">
        <f>IFERROR(+VLOOKUP(IH61,'Referencia Parámetros'!$A$2:$B$18,2),"")</f>
        <v/>
      </c>
      <c r="IJ61" s="1"/>
      <c r="IK61" s="1"/>
      <c r="IL61" s="136" t="str">
        <f t="shared" si="268"/>
        <v>Completar</v>
      </c>
      <c r="IM61" s="134"/>
      <c r="IN61" s="134"/>
      <c r="IO61" s="134"/>
      <c r="IP61" s="136" t="str">
        <f t="shared" si="269"/>
        <v>Completar</v>
      </c>
      <c r="IQ61" s="137" t="str">
        <f t="shared" si="270"/>
        <v>Completar</v>
      </c>
      <c r="IR61" s="137" t="str">
        <f t="shared" si="271"/>
        <v>Completar</v>
      </c>
      <c r="IS61" s="135"/>
      <c r="IT61" s="136" t="str">
        <f t="shared" si="272"/>
        <v>Completar</v>
      </c>
      <c r="IU61" s="237">
        <f t="shared" si="194"/>
        <v>0</v>
      </c>
      <c r="IV61" s="238">
        <f t="shared" si="195"/>
        <v>0</v>
      </c>
      <c r="IW61" s="239" t="str">
        <f>IFERROR(IF(IV61&gt;20*II61,'Referencia Parámetros'!$D$20,IF(IV61&gt;10*II61,'Referencia Parámetros'!$D$21,IF(IV61&gt;5*II61,'Referencia Parámetros'!$D$22, IF(IV61&gt;1,'Referencia Parámetros'!$D$23,"NO APLICA")))),"")</f>
        <v/>
      </c>
      <c r="IX61" s="240" t="str">
        <f t="shared" si="196"/>
        <v/>
      </c>
      <c r="IY61" s="241">
        <f t="shared" si="197"/>
        <v>0</v>
      </c>
      <c r="IZ61" s="234">
        <f t="shared" si="198"/>
        <v>0</v>
      </c>
      <c r="JA61" s="234">
        <f t="shared" si="199"/>
        <v>0</v>
      </c>
      <c r="JB61" s="234">
        <f t="shared" si="200"/>
        <v>0</v>
      </c>
      <c r="JC61" s="242">
        <f t="shared" si="201"/>
        <v>0</v>
      </c>
      <c r="JD61" s="198"/>
      <c r="JE61" s="234">
        <f t="shared" si="222"/>
        <v>49</v>
      </c>
      <c r="JF61" s="235" t="str">
        <f t="shared" si="202"/>
        <v/>
      </c>
      <c r="JG61" s="236" t="str">
        <f>IFERROR(+VLOOKUP(JF61,'Referencia Parámetros'!$A$2:$B$18,2),"")</f>
        <v/>
      </c>
      <c r="JH61" s="1"/>
      <c r="JI61" s="1"/>
      <c r="JJ61" s="136" t="str">
        <f t="shared" si="273"/>
        <v>Completar</v>
      </c>
      <c r="JK61" s="134"/>
      <c r="JL61" s="134"/>
      <c r="JM61" s="134"/>
      <c r="JN61" s="136" t="str">
        <f t="shared" si="274"/>
        <v>Completar</v>
      </c>
      <c r="JO61" s="137" t="str">
        <f t="shared" si="275"/>
        <v>Completar</v>
      </c>
      <c r="JP61" s="137" t="str">
        <f t="shared" si="276"/>
        <v>Completar</v>
      </c>
      <c r="JQ61" s="135"/>
      <c r="JR61" s="136" t="str">
        <f t="shared" si="277"/>
        <v>Completar</v>
      </c>
      <c r="JS61" s="237">
        <f t="shared" si="203"/>
        <v>0</v>
      </c>
      <c r="JT61" s="238">
        <f t="shared" si="204"/>
        <v>0</v>
      </c>
      <c r="JU61" s="239" t="str">
        <f>IFERROR(IF(JT61&gt;20*JG61,'Referencia Parámetros'!$D$20,IF(JT61&gt;10*JG61,'Referencia Parámetros'!$D$21,IF(JT61&gt;5*JG61,'Referencia Parámetros'!$D$22, IF(JT61&gt;1,'Referencia Parámetros'!$D$23,"NO APLICA")))),"")</f>
        <v/>
      </c>
      <c r="JV61" s="240" t="str">
        <f t="shared" si="205"/>
        <v/>
      </c>
      <c r="JW61" s="241">
        <f t="shared" si="206"/>
        <v>0</v>
      </c>
      <c r="JX61" s="234">
        <f t="shared" si="207"/>
        <v>0</v>
      </c>
      <c r="JY61" s="234">
        <f t="shared" si="208"/>
        <v>0</v>
      </c>
      <c r="JZ61" s="234">
        <f t="shared" si="209"/>
        <v>0</v>
      </c>
      <c r="KA61" s="242">
        <f t="shared" si="210"/>
        <v>0</v>
      </c>
    </row>
    <row r="62" spans="1:287" x14ac:dyDescent="0.25">
      <c r="A62" s="234">
        <f t="shared" si="211"/>
        <v>50</v>
      </c>
      <c r="B62" s="235" t="str">
        <f t="shared" si="103"/>
        <v/>
      </c>
      <c r="C62" s="236" t="str">
        <f>IFERROR(+VLOOKUP(B62,'Referencia Parámetros'!$A$2:$B$18,2),"")</f>
        <v/>
      </c>
      <c r="D62" s="1"/>
      <c r="E62" s="1"/>
      <c r="F62" s="136" t="str">
        <f>IFERROR(+VLOOKUP(D62,'Año 3'!JH$13:JJ$112,3,FALSE),"Completar")</f>
        <v>Completar</v>
      </c>
      <c r="G62" s="134"/>
      <c r="H62" s="134"/>
      <c r="I62" s="134"/>
      <c r="J62" s="136" t="str">
        <f>+IFERROR(VLOOKUP(D62,'Año 3'!JH$13:JR$112,7,0),"Completar")</f>
        <v>Completar</v>
      </c>
      <c r="K62" s="137" t="str">
        <f>IFERROR(VLOOKUP(D62,'Año 3'!JH$13:JR$112,8,FALSE),"Completar")</f>
        <v>Completar</v>
      </c>
      <c r="L62" s="137" t="str">
        <f>IFERROR(VLOOKUP(D62,'Año 3'!JH$13:JR$112,9,FALSE),"Completar")</f>
        <v>Completar</v>
      </c>
      <c r="M62" s="135"/>
      <c r="N62" s="136" t="str">
        <f>IFERROR(VLOOKUP(D62,'Año 3'!JH$13:JR$112,11,FALSE),"Completar")</f>
        <v>Completar</v>
      </c>
      <c r="O62" s="237">
        <f t="shared" si="104"/>
        <v>0</v>
      </c>
      <c r="P62" s="238">
        <f t="shared" si="105"/>
        <v>0</v>
      </c>
      <c r="Q62" s="239" t="str">
        <f>IFERROR(IF(P62&gt;20*C62,'Referencia Parámetros'!$D$20,IF(P62&gt;10*C62,'Referencia Parámetros'!$D$21,IF(P62&gt;5*C62,'Referencia Parámetros'!$D$22, IF(P62&gt;1,'Referencia Parámetros'!$D$23,"NO APLICA")))),"")</f>
        <v/>
      </c>
      <c r="R62" s="240" t="str">
        <f t="shared" si="106"/>
        <v/>
      </c>
      <c r="S62" s="241">
        <f t="shared" si="107"/>
        <v>0</v>
      </c>
      <c r="T62" s="234">
        <f t="shared" si="108"/>
        <v>0</v>
      </c>
      <c r="U62" s="234">
        <f t="shared" si="109"/>
        <v>0</v>
      </c>
      <c r="V62" s="234">
        <f t="shared" si="110"/>
        <v>0</v>
      </c>
      <c r="W62" s="242">
        <f t="shared" si="111"/>
        <v>0</v>
      </c>
      <c r="Y62" s="234">
        <f t="shared" si="212"/>
        <v>50</v>
      </c>
      <c r="Z62" s="235" t="str">
        <f t="shared" si="112"/>
        <v/>
      </c>
      <c r="AA62" s="236" t="str">
        <f>IFERROR(+VLOOKUP(Z62,'Referencia Parámetros'!$A$2:$B$18,2),"")</f>
        <v/>
      </c>
      <c r="AB62" s="1"/>
      <c r="AC62" s="1"/>
      <c r="AD62" s="136" t="str">
        <f t="shared" si="223"/>
        <v>Completar</v>
      </c>
      <c r="AE62" s="134"/>
      <c r="AF62" s="134"/>
      <c r="AG62" s="134"/>
      <c r="AH62" s="136" t="str">
        <f t="shared" si="224"/>
        <v>Completar</v>
      </c>
      <c r="AI62" s="137" t="str">
        <f t="shared" si="225"/>
        <v>Completar</v>
      </c>
      <c r="AJ62" s="137" t="str">
        <f t="shared" si="226"/>
        <v>Completar</v>
      </c>
      <c r="AK62" s="135"/>
      <c r="AL62" s="136" t="str">
        <f t="shared" si="227"/>
        <v>Completar</v>
      </c>
      <c r="AM62" s="237">
        <f t="shared" si="113"/>
        <v>0</v>
      </c>
      <c r="AN62" s="238">
        <f t="shared" si="114"/>
        <v>0</v>
      </c>
      <c r="AO62" s="239" t="str">
        <f>IFERROR(IF(AN62&gt;20*AA62,'Referencia Parámetros'!$D$20,IF(AN62&gt;10*AA62,'Referencia Parámetros'!$D$21,IF(AN62&gt;5*AA62,'Referencia Parámetros'!$D$22, IF(AN62&gt;1,'Referencia Parámetros'!$D$23,"NO APLICA")))),"")</f>
        <v/>
      </c>
      <c r="AP62" s="240" t="str">
        <f t="shared" si="115"/>
        <v/>
      </c>
      <c r="AQ62" s="241">
        <f t="shared" si="116"/>
        <v>0</v>
      </c>
      <c r="AR62" s="234">
        <f t="shared" si="117"/>
        <v>0</v>
      </c>
      <c r="AS62" s="234">
        <f t="shared" si="118"/>
        <v>0</v>
      </c>
      <c r="AT62" s="234">
        <f t="shared" si="119"/>
        <v>0</v>
      </c>
      <c r="AU62" s="242">
        <f t="shared" si="120"/>
        <v>0</v>
      </c>
      <c r="AW62" s="234">
        <f t="shared" si="213"/>
        <v>50</v>
      </c>
      <c r="AX62" s="235" t="str">
        <f t="shared" si="121"/>
        <v/>
      </c>
      <c r="AY62" s="236" t="str">
        <f>IFERROR(+VLOOKUP(AX62,'Referencia Parámetros'!$A$2:$B$18,2),"")</f>
        <v/>
      </c>
      <c r="AZ62" s="1"/>
      <c r="BA62" s="1"/>
      <c r="BB62" s="136" t="str">
        <f t="shared" si="228"/>
        <v>Completar</v>
      </c>
      <c r="BC62" s="134"/>
      <c r="BD62" s="134"/>
      <c r="BE62" s="134"/>
      <c r="BF62" s="136" t="str">
        <f t="shared" si="229"/>
        <v>Completar</v>
      </c>
      <c r="BG62" s="137" t="str">
        <f t="shared" si="230"/>
        <v>Completar</v>
      </c>
      <c r="BH62" s="137" t="str">
        <f t="shared" si="231"/>
        <v>Completar</v>
      </c>
      <c r="BI62" s="135"/>
      <c r="BJ62" s="136" t="str">
        <f t="shared" si="232"/>
        <v>Completar</v>
      </c>
      <c r="BK62" s="237">
        <f t="shared" si="122"/>
        <v>0</v>
      </c>
      <c r="BL62" s="238">
        <f t="shared" si="123"/>
        <v>0</v>
      </c>
      <c r="BM62" s="239" t="str">
        <f>IFERROR(IF(BL62&gt;20*AY62,'Referencia Parámetros'!$D$20,IF(BL62&gt;10*AY62,'Referencia Parámetros'!$D$21,IF(BL62&gt;5*AY62,'Referencia Parámetros'!$D$22, IF(BL62&gt;1,'Referencia Parámetros'!$D$23,"NO APLICA")))),"")</f>
        <v/>
      </c>
      <c r="BN62" s="240" t="str">
        <f t="shared" si="124"/>
        <v/>
      </c>
      <c r="BO62" s="241">
        <f t="shared" si="125"/>
        <v>0</v>
      </c>
      <c r="BP62" s="234">
        <f t="shared" si="126"/>
        <v>0</v>
      </c>
      <c r="BQ62" s="234">
        <f t="shared" si="127"/>
        <v>0</v>
      </c>
      <c r="BR62" s="234">
        <f t="shared" si="128"/>
        <v>0</v>
      </c>
      <c r="BS62" s="242">
        <f t="shared" si="129"/>
        <v>0</v>
      </c>
      <c r="BU62" s="234">
        <f t="shared" si="214"/>
        <v>50</v>
      </c>
      <c r="BV62" s="235" t="str">
        <f t="shared" si="130"/>
        <v/>
      </c>
      <c r="BW62" s="236" t="str">
        <f>IFERROR(+VLOOKUP(BV62,'Referencia Parámetros'!$A$2:$B$18,2),"")</f>
        <v/>
      </c>
      <c r="BX62" s="1"/>
      <c r="BY62" s="1"/>
      <c r="BZ62" s="136" t="str">
        <f t="shared" si="233"/>
        <v>Completar</v>
      </c>
      <c r="CA62" s="134"/>
      <c r="CB62" s="134"/>
      <c r="CC62" s="134"/>
      <c r="CD62" s="136" t="str">
        <f t="shared" si="234"/>
        <v>Completar</v>
      </c>
      <c r="CE62" s="137" t="str">
        <f t="shared" si="235"/>
        <v>Completar</v>
      </c>
      <c r="CF62" s="137" t="str">
        <f t="shared" si="236"/>
        <v>Completar</v>
      </c>
      <c r="CG62" s="135"/>
      <c r="CH62" s="136" t="str">
        <f t="shared" si="237"/>
        <v>Completar</v>
      </c>
      <c r="CI62" s="237">
        <f t="shared" si="131"/>
        <v>0</v>
      </c>
      <c r="CJ62" s="238">
        <f t="shared" si="132"/>
        <v>0</v>
      </c>
      <c r="CK62" s="239" t="str">
        <f>IFERROR(IF(CJ62&gt;20*BW62,'Referencia Parámetros'!$D$20,IF(CJ62&gt;10*BW62,'Referencia Parámetros'!$D$21,IF(CJ62&gt;5*BW62,'Referencia Parámetros'!$D$22, IF(CJ62&gt;1,'Referencia Parámetros'!$D$23,"NO APLICA")))),"")</f>
        <v/>
      </c>
      <c r="CL62" s="240" t="str">
        <f t="shared" si="133"/>
        <v/>
      </c>
      <c r="CM62" s="241">
        <f t="shared" si="134"/>
        <v>0</v>
      </c>
      <c r="CN62" s="234">
        <f t="shared" si="135"/>
        <v>0</v>
      </c>
      <c r="CO62" s="234">
        <f t="shared" si="136"/>
        <v>0</v>
      </c>
      <c r="CP62" s="234">
        <f t="shared" si="137"/>
        <v>0</v>
      </c>
      <c r="CQ62" s="242">
        <f t="shared" si="138"/>
        <v>0</v>
      </c>
      <c r="CS62" s="234">
        <f t="shared" si="215"/>
        <v>50</v>
      </c>
      <c r="CT62" s="235" t="str">
        <f t="shared" si="139"/>
        <v/>
      </c>
      <c r="CU62" s="236" t="str">
        <f>IFERROR(+VLOOKUP(CT62,'Referencia Parámetros'!$A$2:$B$18,2),"")</f>
        <v/>
      </c>
      <c r="CV62" s="1"/>
      <c r="CW62" s="1"/>
      <c r="CX62" s="136" t="str">
        <f t="shared" si="238"/>
        <v>Completar</v>
      </c>
      <c r="CY62" s="134"/>
      <c r="CZ62" s="134"/>
      <c r="DA62" s="134"/>
      <c r="DB62" s="136" t="str">
        <f t="shared" si="239"/>
        <v>Completar</v>
      </c>
      <c r="DC62" s="137" t="str">
        <f t="shared" si="240"/>
        <v>Completar</v>
      </c>
      <c r="DD62" s="137" t="str">
        <f t="shared" si="241"/>
        <v>Completar</v>
      </c>
      <c r="DE62" s="135"/>
      <c r="DF62" s="136" t="str">
        <f t="shared" si="242"/>
        <v>Completar</v>
      </c>
      <c r="DG62" s="237">
        <f t="shared" si="140"/>
        <v>0</v>
      </c>
      <c r="DH62" s="238">
        <f t="shared" si="141"/>
        <v>0</v>
      </c>
      <c r="DI62" s="239" t="str">
        <f>IFERROR(IF(DH62&gt;20*CU62,'Referencia Parámetros'!$D$20,IF(DH62&gt;10*CU62,'Referencia Parámetros'!$D$21,IF(DH62&gt;5*CU62,'Referencia Parámetros'!$D$22, IF(DH62&gt;1,'Referencia Parámetros'!$D$23,"NO APLICA")))),"")</f>
        <v/>
      </c>
      <c r="DJ62" s="240" t="str">
        <f t="shared" si="142"/>
        <v/>
      </c>
      <c r="DK62" s="241">
        <f t="shared" si="143"/>
        <v>0</v>
      </c>
      <c r="DL62" s="234">
        <f t="shared" si="144"/>
        <v>0</v>
      </c>
      <c r="DM62" s="234">
        <f t="shared" si="145"/>
        <v>0</v>
      </c>
      <c r="DN62" s="234">
        <f t="shared" si="146"/>
        <v>0</v>
      </c>
      <c r="DO62" s="242">
        <f t="shared" si="147"/>
        <v>0</v>
      </c>
      <c r="DQ62" s="234">
        <f t="shared" si="216"/>
        <v>50</v>
      </c>
      <c r="DR62" s="235" t="str">
        <f t="shared" si="148"/>
        <v/>
      </c>
      <c r="DS62" s="236" t="str">
        <f>IFERROR(+VLOOKUP(DR62,'Referencia Parámetros'!$A$2:$B$18,2),"")</f>
        <v/>
      </c>
      <c r="DT62" s="1"/>
      <c r="DU62" s="1"/>
      <c r="DV62" s="136" t="str">
        <f t="shared" si="243"/>
        <v>Completar</v>
      </c>
      <c r="DW62" s="134"/>
      <c r="DX62" s="134"/>
      <c r="DY62" s="134"/>
      <c r="DZ62" s="136" t="str">
        <f t="shared" si="244"/>
        <v>Completar</v>
      </c>
      <c r="EA62" s="137" t="str">
        <f t="shared" si="245"/>
        <v>Completar</v>
      </c>
      <c r="EB62" s="137" t="str">
        <f t="shared" si="246"/>
        <v>Completar</v>
      </c>
      <c r="EC62" s="135"/>
      <c r="ED62" s="136" t="str">
        <f t="shared" si="247"/>
        <v>Completar</v>
      </c>
      <c r="EE62" s="237">
        <f t="shared" si="149"/>
        <v>0</v>
      </c>
      <c r="EF62" s="238">
        <f t="shared" si="150"/>
        <v>0</v>
      </c>
      <c r="EG62" s="239" t="str">
        <f>IFERROR(IF(EF62&gt;20*DS62,'Referencia Parámetros'!$D$20,IF(EF62&gt;10*DS62,'Referencia Parámetros'!$D$21,IF(EF62&gt;5*DS62,'Referencia Parámetros'!$D$22, IF(EF62&gt;1,'Referencia Parámetros'!$D$23,"NO APLICA")))),"")</f>
        <v/>
      </c>
      <c r="EH62" s="240" t="str">
        <f t="shared" si="151"/>
        <v/>
      </c>
      <c r="EI62" s="241">
        <f t="shared" si="152"/>
        <v>0</v>
      </c>
      <c r="EJ62" s="234">
        <f t="shared" si="153"/>
        <v>0</v>
      </c>
      <c r="EK62" s="234">
        <f t="shared" si="154"/>
        <v>0</v>
      </c>
      <c r="EL62" s="234">
        <f t="shared" si="155"/>
        <v>0</v>
      </c>
      <c r="EM62" s="242">
        <f t="shared" si="156"/>
        <v>0</v>
      </c>
      <c r="EO62" s="234">
        <f t="shared" si="217"/>
        <v>50</v>
      </c>
      <c r="EP62" s="235" t="str">
        <f t="shared" si="157"/>
        <v/>
      </c>
      <c r="EQ62" s="236" t="str">
        <f>IFERROR(+VLOOKUP(EP62,'Referencia Parámetros'!$A$2:$B$18,2),"")</f>
        <v/>
      </c>
      <c r="ER62" s="1"/>
      <c r="ES62" s="1"/>
      <c r="ET62" s="136" t="str">
        <f t="shared" si="248"/>
        <v>Completar</v>
      </c>
      <c r="EU62" s="134"/>
      <c r="EV62" s="134"/>
      <c r="EW62" s="134"/>
      <c r="EX62" s="136" t="str">
        <f t="shared" si="249"/>
        <v>Completar</v>
      </c>
      <c r="EY62" s="137" t="str">
        <f t="shared" si="250"/>
        <v>Completar</v>
      </c>
      <c r="EZ62" s="137" t="str">
        <f t="shared" si="251"/>
        <v>Completar</v>
      </c>
      <c r="FA62" s="135"/>
      <c r="FB62" s="136" t="str">
        <f t="shared" si="252"/>
        <v>Completar</v>
      </c>
      <c r="FC62" s="237">
        <f t="shared" si="158"/>
        <v>0</v>
      </c>
      <c r="FD62" s="238">
        <f t="shared" si="159"/>
        <v>0</v>
      </c>
      <c r="FE62" s="239" t="str">
        <f>IFERROR(IF(FD62&gt;20*EQ62,'Referencia Parámetros'!$D$20,IF(FD62&gt;10*EQ62,'Referencia Parámetros'!$D$21,IF(FD62&gt;5*EQ62,'Referencia Parámetros'!$D$22, IF(FD62&gt;1,'Referencia Parámetros'!$D$23,"NO APLICA")))),"")</f>
        <v/>
      </c>
      <c r="FF62" s="240" t="str">
        <f t="shared" si="160"/>
        <v/>
      </c>
      <c r="FG62" s="241">
        <f t="shared" si="161"/>
        <v>0</v>
      </c>
      <c r="FH62" s="234">
        <f t="shared" si="162"/>
        <v>0</v>
      </c>
      <c r="FI62" s="234">
        <f t="shared" si="163"/>
        <v>0</v>
      </c>
      <c r="FJ62" s="234">
        <f t="shared" si="164"/>
        <v>0</v>
      </c>
      <c r="FK62" s="242">
        <f t="shared" si="165"/>
        <v>0</v>
      </c>
      <c r="FM62" s="234">
        <f t="shared" si="218"/>
        <v>50</v>
      </c>
      <c r="FN62" s="235" t="str">
        <f t="shared" si="166"/>
        <v/>
      </c>
      <c r="FO62" s="236" t="str">
        <f>IFERROR(+VLOOKUP(FN62,'Referencia Parámetros'!$A$2:$B$18,2),"")</f>
        <v/>
      </c>
      <c r="FP62" s="1"/>
      <c r="FQ62" s="1"/>
      <c r="FR62" s="136" t="str">
        <f t="shared" si="253"/>
        <v>Completar</v>
      </c>
      <c r="FS62" s="134"/>
      <c r="FT62" s="134"/>
      <c r="FU62" s="134"/>
      <c r="FV62" s="136" t="str">
        <f t="shared" si="254"/>
        <v>Completar</v>
      </c>
      <c r="FW62" s="137" t="str">
        <f t="shared" si="255"/>
        <v>Completar</v>
      </c>
      <c r="FX62" s="137" t="str">
        <f t="shared" si="256"/>
        <v>Completar</v>
      </c>
      <c r="FY62" s="135"/>
      <c r="FZ62" s="136" t="str">
        <f t="shared" si="257"/>
        <v>Completar</v>
      </c>
      <c r="GA62" s="237">
        <f t="shared" si="167"/>
        <v>0</v>
      </c>
      <c r="GB62" s="238">
        <f t="shared" si="168"/>
        <v>0</v>
      </c>
      <c r="GC62" s="239" t="str">
        <f>IFERROR(IF(GB62&gt;20*FO62,'Referencia Parámetros'!$D$20,IF(GB62&gt;10*FO62,'Referencia Parámetros'!$D$21,IF(GB62&gt;5*FO62,'Referencia Parámetros'!$D$22, IF(GB62&gt;1,'Referencia Parámetros'!$D$23,"NO APLICA")))),"")</f>
        <v/>
      </c>
      <c r="GD62" s="240" t="str">
        <f t="shared" si="169"/>
        <v/>
      </c>
      <c r="GE62" s="241">
        <f t="shared" si="170"/>
        <v>0</v>
      </c>
      <c r="GF62" s="234">
        <f t="shared" si="171"/>
        <v>0</v>
      </c>
      <c r="GG62" s="234">
        <f t="shared" si="172"/>
        <v>0</v>
      </c>
      <c r="GH62" s="234">
        <f t="shared" si="173"/>
        <v>0</v>
      </c>
      <c r="GI62" s="242">
        <f t="shared" si="174"/>
        <v>0</v>
      </c>
      <c r="GK62" s="234">
        <f t="shared" si="219"/>
        <v>50</v>
      </c>
      <c r="GL62" s="235" t="str">
        <f t="shared" si="175"/>
        <v/>
      </c>
      <c r="GM62" s="236" t="str">
        <f>IFERROR(+VLOOKUP(GL62,'Referencia Parámetros'!$A$2:$B$18,2),"")</f>
        <v/>
      </c>
      <c r="GN62" s="1"/>
      <c r="GO62" s="1"/>
      <c r="GP62" s="136" t="str">
        <f t="shared" si="258"/>
        <v>Completar</v>
      </c>
      <c r="GQ62" s="134"/>
      <c r="GR62" s="134"/>
      <c r="GS62" s="134"/>
      <c r="GT62" s="136" t="str">
        <f t="shared" si="259"/>
        <v>Completar</v>
      </c>
      <c r="GU62" s="137" t="str">
        <f t="shared" si="260"/>
        <v>Completar</v>
      </c>
      <c r="GV62" s="137" t="str">
        <f t="shared" si="261"/>
        <v>Completar</v>
      </c>
      <c r="GW62" s="135"/>
      <c r="GX62" s="136" t="str">
        <f t="shared" si="262"/>
        <v>Completar</v>
      </c>
      <c r="GY62" s="237">
        <f t="shared" si="176"/>
        <v>0</v>
      </c>
      <c r="GZ62" s="238">
        <f t="shared" si="177"/>
        <v>0</v>
      </c>
      <c r="HA62" s="239" t="str">
        <f>IFERROR(IF(GZ62&gt;20*GM62,'Referencia Parámetros'!$D$20,IF(GZ62&gt;10*GM62,'Referencia Parámetros'!$D$21,IF(GZ62&gt;5*GM62,'Referencia Parámetros'!$D$22, IF(GZ62&gt;1,'Referencia Parámetros'!$D$23,"NO APLICA")))),"")</f>
        <v/>
      </c>
      <c r="HB62" s="240" t="str">
        <f t="shared" si="178"/>
        <v/>
      </c>
      <c r="HC62" s="241">
        <f t="shared" si="179"/>
        <v>0</v>
      </c>
      <c r="HD62" s="234">
        <f t="shared" si="180"/>
        <v>0</v>
      </c>
      <c r="HE62" s="234">
        <f t="shared" si="181"/>
        <v>0</v>
      </c>
      <c r="HF62" s="234">
        <f t="shared" si="182"/>
        <v>0</v>
      </c>
      <c r="HG62" s="242">
        <f t="shared" si="183"/>
        <v>0</v>
      </c>
      <c r="HI62" s="234">
        <f t="shared" si="220"/>
        <v>50</v>
      </c>
      <c r="HJ62" s="235" t="str">
        <f t="shared" si="184"/>
        <v/>
      </c>
      <c r="HK62" s="236" t="str">
        <f>IFERROR(+VLOOKUP(HJ62,'Referencia Parámetros'!$A$2:$B$18,2),"")</f>
        <v/>
      </c>
      <c r="HL62" s="1"/>
      <c r="HM62" s="1"/>
      <c r="HN62" s="136" t="str">
        <f t="shared" si="263"/>
        <v>Completar</v>
      </c>
      <c r="HO62" s="134"/>
      <c r="HP62" s="134"/>
      <c r="HQ62" s="134"/>
      <c r="HR62" s="136" t="str">
        <f t="shared" si="264"/>
        <v>Completar</v>
      </c>
      <c r="HS62" s="137" t="str">
        <f t="shared" si="265"/>
        <v>Completar</v>
      </c>
      <c r="HT62" s="137" t="str">
        <f t="shared" si="266"/>
        <v>Completar</v>
      </c>
      <c r="HU62" s="135"/>
      <c r="HV62" s="136" t="str">
        <f t="shared" si="267"/>
        <v>Completar</v>
      </c>
      <c r="HW62" s="237">
        <f t="shared" si="185"/>
        <v>0</v>
      </c>
      <c r="HX62" s="238">
        <f t="shared" si="186"/>
        <v>0</v>
      </c>
      <c r="HY62" s="239" t="str">
        <f>IFERROR(IF(HX62&gt;20*HK62,'Referencia Parámetros'!$D$20,IF(HX62&gt;10*HK62,'Referencia Parámetros'!$D$21,IF(HX62&gt;5*HK62,'Referencia Parámetros'!$D$22, IF(HX62&gt;1,'Referencia Parámetros'!$D$23,"NO APLICA")))),"")</f>
        <v/>
      </c>
      <c r="HZ62" s="240">
        <f t="shared" si="187"/>
        <v>0</v>
      </c>
      <c r="IA62" s="241">
        <f t="shared" si="188"/>
        <v>0</v>
      </c>
      <c r="IB62" s="234">
        <f t="shared" si="189"/>
        <v>0</v>
      </c>
      <c r="IC62" s="234">
        <f t="shared" si="190"/>
        <v>0</v>
      </c>
      <c r="ID62" s="234">
        <f t="shared" si="191"/>
        <v>0</v>
      </c>
      <c r="IE62" s="242">
        <f t="shared" si="192"/>
        <v>0</v>
      </c>
      <c r="IG62" s="234">
        <f t="shared" si="221"/>
        <v>50</v>
      </c>
      <c r="IH62" s="235" t="str">
        <f t="shared" si="193"/>
        <v/>
      </c>
      <c r="II62" s="236" t="str">
        <f>IFERROR(+VLOOKUP(IH62,'Referencia Parámetros'!$A$2:$B$18,2),"")</f>
        <v/>
      </c>
      <c r="IJ62" s="1"/>
      <c r="IK62" s="1"/>
      <c r="IL62" s="136" t="str">
        <f t="shared" si="268"/>
        <v>Completar</v>
      </c>
      <c r="IM62" s="134"/>
      <c r="IN62" s="134"/>
      <c r="IO62" s="134"/>
      <c r="IP62" s="136" t="str">
        <f t="shared" si="269"/>
        <v>Completar</v>
      </c>
      <c r="IQ62" s="137" t="str">
        <f t="shared" si="270"/>
        <v>Completar</v>
      </c>
      <c r="IR62" s="137" t="str">
        <f t="shared" si="271"/>
        <v>Completar</v>
      </c>
      <c r="IS62" s="135"/>
      <c r="IT62" s="136" t="str">
        <f t="shared" si="272"/>
        <v>Completar</v>
      </c>
      <c r="IU62" s="237">
        <f t="shared" si="194"/>
        <v>0</v>
      </c>
      <c r="IV62" s="238">
        <f t="shared" si="195"/>
        <v>0</v>
      </c>
      <c r="IW62" s="239" t="str">
        <f>IFERROR(IF(IV62&gt;20*II62,'Referencia Parámetros'!$D$20,IF(IV62&gt;10*II62,'Referencia Parámetros'!$D$21,IF(IV62&gt;5*II62,'Referencia Parámetros'!$D$22, IF(IV62&gt;1,'Referencia Parámetros'!$D$23,"NO APLICA")))),"")</f>
        <v/>
      </c>
      <c r="IX62" s="240" t="str">
        <f t="shared" si="196"/>
        <v/>
      </c>
      <c r="IY62" s="241">
        <f t="shared" si="197"/>
        <v>0</v>
      </c>
      <c r="IZ62" s="234">
        <f t="shared" si="198"/>
        <v>0</v>
      </c>
      <c r="JA62" s="234">
        <f t="shared" si="199"/>
        <v>0</v>
      </c>
      <c r="JB62" s="234">
        <f t="shared" si="200"/>
        <v>0</v>
      </c>
      <c r="JC62" s="242">
        <f t="shared" si="201"/>
        <v>0</v>
      </c>
      <c r="JD62" s="198"/>
      <c r="JE62" s="234">
        <f t="shared" si="222"/>
        <v>50</v>
      </c>
      <c r="JF62" s="235" t="str">
        <f t="shared" si="202"/>
        <v/>
      </c>
      <c r="JG62" s="236" t="str">
        <f>IFERROR(+VLOOKUP(JF62,'Referencia Parámetros'!$A$2:$B$18,2),"")</f>
        <v/>
      </c>
      <c r="JH62" s="1"/>
      <c r="JI62" s="1"/>
      <c r="JJ62" s="136" t="str">
        <f t="shared" si="273"/>
        <v>Completar</v>
      </c>
      <c r="JK62" s="134"/>
      <c r="JL62" s="134"/>
      <c r="JM62" s="134"/>
      <c r="JN62" s="136" t="str">
        <f t="shared" si="274"/>
        <v>Completar</v>
      </c>
      <c r="JO62" s="137" t="str">
        <f t="shared" si="275"/>
        <v>Completar</v>
      </c>
      <c r="JP62" s="137" t="str">
        <f t="shared" si="276"/>
        <v>Completar</v>
      </c>
      <c r="JQ62" s="135"/>
      <c r="JR62" s="136" t="str">
        <f t="shared" si="277"/>
        <v>Completar</v>
      </c>
      <c r="JS62" s="237">
        <f t="shared" si="203"/>
        <v>0</v>
      </c>
      <c r="JT62" s="238">
        <f t="shared" si="204"/>
        <v>0</v>
      </c>
      <c r="JU62" s="239" t="str">
        <f>IFERROR(IF(JT62&gt;20*JG62,'Referencia Parámetros'!$D$20,IF(JT62&gt;10*JG62,'Referencia Parámetros'!$D$21,IF(JT62&gt;5*JG62,'Referencia Parámetros'!$D$22, IF(JT62&gt;1,'Referencia Parámetros'!$D$23,"NO APLICA")))),"")</f>
        <v/>
      </c>
      <c r="JV62" s="240" t="str">
        <f t="shared" si="205"/>
        <v/>
      </c>
      <c r="JW62" s="241">
        <f t="shared" si="206"/>
        <v>0</v>
      </c>
      <c r="JX62" s="234">
        <f t="shared" si="207"/>
        <v>0</v>
      </c>
      <c r="JY62" s="234">
        <f t="shared" si="208"/>
        <v>0</v>
      </c>
      <c r="JZ62" s="234">
        <f t="shared" si="209"/>
        <v>0</v>
      </c>
      <c r="KA62" s="242">
        <f t="shared" si="210"/>
        <v>0</v>
      </c>
    </row>
    <row r="63" spans="1:287" x14ac:dyDescent="0.25">
      <c r="A63" s="234">
        <f t="shared" si="211"/>
        <v>51</v>
      </c>
      <c r="B63" s="235" t="str">
        <f t="shared" si="103"/>
        <v/>
      </c>
      <c r="C63" s="236" t="str">
        <f>IFERROR(+VLOOKUP(B63,'Referencia Parámetros'!$A$2:$B$18,2),"")</f>
        <v/>
      </c>
      <c r="D63" s="1"/>
      <c r="E63" s="1"/>
      <c r="F63" s="136" t="str">
        <f>IFERROR(+VLOOKUP(D63,'Año 3'!JH$13:JJ$112,3,FALSE),"Completar")</f>
        <v>Completar</v>
      </c>
      <c r="G63" s="134"/>
      <c r="H63" s="134"/>
      <c r="I63" s="134"/>
      <c r="J63" s="136" t="str">
        <f>+IFERROR(VLOOKUP(D63,'Año 3'!JH$13:JR$112,7,0),"Completar")</f>
        <v>Completar</v>
      </c>
      <c r="K63" s="137" t="str">
        <f>IFERROR(VLOOKUP(D63,'Año 3'!JH$13:JR$112,8,FALSE),"Completar")</f>
        <v>Completar</v>
      </c>
      <c r="L63" s="137" t="str">
        <f>IFERROR(VLOOKUP(D63,'Año 3'!JH$13:JR$112,9,FALSE),"Completar")</f>
        <v>Completar</v>
      </c>
      <c r="M63" s="135"/>
      <c r="N63" s="136" t="str">
        <f>IFERROR(VLOOKUP(D63,'Año 3'!JH$13:JR$112,11,FALSE),"Completar")</f>
        <v>Completar</v>
      </c>
      <c r="O63" s="237">
        <f t="shared" si="104"/>
        <v>0</v>
      </c>
      <c r="P63" s="238">
        <f t="shared" si="105"/>
        <v>0</v>
      </c>
      <c r="Q63" s="239" t="str">
        <f>IFERROR(IF(P63&gt;20*C63,'Referencia Parámetros'!$D$20,IF(P63&gt;10*C63,'Referencia Parámetros'!$D$21,IF(P63&gt;5*C63,'Referencia Parámetros'!$D$22, IF(P63&gt;1,'Referencia Parámetros'!$D$23,"NO APLICA")))),"")</f>
        <v/>
      </c>
      <c r="R63" s="240" t="str">
        <f t="shared" si="106"/>
        <v/>
      </c>
      <c r="S63" s="241">
        <f t="shared" si="107"/>
        <v>0</v>
      </c>
      <c r="T63" s="234">
        <f t="shared" si="108"/>
        <v>0</v>
      </c>
      <c r="U63" s="234">
        <f t="shared" si="109"/>
        <v>0</v>
      </c>
      <c r="V63" s="234">
        <f t="shared" si="110"/>
        <v>0</v>
      </c>
      <c r="W63" s="242">
        <f t="shared" si="111"/>
        <v>0</v>
      </c>
      <c r="Y63" s="234">
        <f t="shared" si="212"/>
        <v>51</v>
      </c>
      <c r="Z63" s="235" t="str">
        <f t="shared" si="112"/>
        <v/>
      </c>
      <c r="AA63" s="236" t="str">
        <f>IFERROR(+VLOOKUP(Z63,'Referencia Parámetros'!$A$2:$B$18,2),"")</f>
        <v/>
      </c>
      <c r="AB63" s="1"/>
      <c r="AC63" s="1"/>
      <c r="AD63" s="136" t="str">
        <f t="shared" si="223"/>
        <v>Completar</v>
      </c>
      <c r="AE63" s="134"/>
      <c r="AF63" s="134"/>
      <c r="AG63" s="134"/>
      <c r="AH63" s="136" t="str">
        <f t="shared" si="224"/>
        <v>Completar</v>
      </c>
      <c r="AI63" s="137" t="str">
        <f t="shared" si="225"/>
        <v>Completar</v>
      </c>
      <c r="AJ63" s="137" t="str">
        <f t="shared" si="226"/>
        <v>Completar</v>
      </c>
      <c r="AK63" s="135"/>
      <c r="AL63" s="136" t="str">
        <f t="shared" si="227"/>
        <v>Completar</v>
      </c>
      <c r="AM63" s="237">
        <f t="shared" si="113"/>
        <v>0</v>
      </c>
      <c r="AN63" s="238">
        <f t="shared" si="114"/>
        <v>0</v>
      </c>
      <c r="AO63" s="239" t="str">
        <f>IFERROR(IF(AN63&gt;20*AA63,'Referencia Parámetros'!$D$20,IF(AN63&gt;10*AA63,'Referencia Parámetros'!$D$21,IF(AN63&gt;5*AA63,'Referencia Parámetros'!$D$22, IF(AN63&gt;1,'Referencia Parámetros'!$D$23,"NO APLICA")))),"")</f>
        <v/>
      </c>
      <c r="AP63" s="240" t="str">
        <f t="shared" si="115"/>
        <v/>
      </c>
      <c r="AQ63" s="241">
        <f t="shared" si="116"/>
        <v>0</v>
      </c>
      <c r="AR63" s="234">
        <f t="shared" si="117"/>
        <v>0</v>
      </c>
      <c r="AS63" s="234">
        <f t="shared" si="118"/>
        <v>0</v>
      </c>
      <c r="AT63" s="234">
        <f t="shared" si="119"/>
        <v>0</v>
      </c>
      <c r="AU63" s="242">
        <f t="shared" si="120"/>
        <v>0</v>
      </c>
      <c r="AW63" s="234">
        <f t="shared" si="213"/>
        <v>51</v>
      </c>
      <c r="AX63" s="235" t="str">
        <f t="shared" si="121"/>
        <v/>
      </c>
      <c r="AY63" s="236" t="str">
        <f>IFERROR(+VLOOKUP(AX63,'Referencia Parámetros'!$A$2:$B$18,2),"")</f>
        <v/>
      </c>
      <c r="AZ63" s="1"/>
      <c r="BA63" s="1"/>
      <c r="BB63" s="136" t="str">
        <f t="shared" si="228"/>
        <v>Completar</v>
      </c>
      <c r="BC63" s="134"/>
      <c r="BD63" s="134"/>
      <c r="BE63" s="134"/>
      <c r="BF63" s="136" t="str">
        <f t="shared" si="229"/>
        <v>Completar</v>
      </c>
      <c r="BG63" s="137" t="str">
        <f t="shared" si="230"/>
        <v>Completar</v>
      </c>
      <c r="BH63" s="137" t="str">
        <f t="shared" si="231"/>
        <v>Completar</v>
      </c>
      <c r="BI63" s="135"/>
      <c r="BJ63" s="136" t="str">
        <f t="shared" si="232"/>
        <v>Completar</v>
      </c>
      <c r="BK63" s="237">
        <f t="shared" si="122"/>
        <v>0</v>
      </c>
      <c r="BL63" s="238">
        <f t="shared" si="123"/>
        <v>0</v>
      </c>
      <c r="BM63" s="239" t="str">
        <f>IFERROR(IF(BL63&gt;20*AY63,'Referencia Parámetros'!$D$20,IF(BL63&gt;10*AY63,'Referencia Parámetros'!$D$21,IF(BL63&gt;5*AY63,'Referencia Parámetros'!$D$22, IF(BL63&gt;1,'Referencia Parámetros'!$D$23,"NO APLICA")))),"")</f>
        <v/>
      </c>
      <c r="BN63" s="240" t="str">
        <f t="shared" si="124"/>
        <v/>
      </c>
      <c r="BO63" s="241">
        <f t="shared" si="125"/>
        <v>0</v>
      </c>
      <c r="BP63" s="234">
        <f t="shared" si="126"/>
        <v>0</v>
      </c>
      <c r="BQ63" s="234">
        <f t="shared" si="127"/>
        <v>0</v>
      </c>
      <c r="BR63" s="234">
        <f t="shared" si="128"/>
        <v>0</v>
      </c>
      <c r="BS63" s="242">
        <f t="shared" si="129"/>
        <v>0</v>
      </c>
      <c r="BU63" s="234">
        <f t="shared" si="214"/>
        <v>51</v>
      </c>
      <c r="BV63" s="235" t="str">
        <f t="shared" si="130"/>
        <v/>
      </c>
      <c r="BW63" s="236" t="str">
        <f>IFERROR(+VLOOKUP(BV63,'Referencia Parámetros'!$A$2:$B$18,2),"")</f>
        <v/>
      </c>
      <c r="BX63" s="1"/>
      <c r="BY63" s="1"/>
      <c r="BZ63" s="136" t="str">
        <f t="shared" si="233"/>
        <v>Completar</v>
      </c>
      <c r="CA63" s="134"/>
      <c r="CB63" s="134"/>
      <c r="CC63" s="134"/>
      <c r="CD63" s="136" t="str">
        <f t="shared" si="234"/>
        <v>Completar</v>
      </c>
      <c r="CE63" s="137" t="str">
        <f t="shared" si="235"/>
        <v>Completar</v>
      </c>
      <c r="CF63" s="137" t="str">
        <f t="shared" si="236"/>
        <v>Completar</v>
      </c>
      <c r="CG63" s="135"/>
      <c r="CH63" s="136" t="str">
        <f t="shared" si="237"/>
        <v>Completar</v>
      </c>
      <c r="CI63" s="237">
        <f t="shared" si="131"/>
        <v>0</v>
      </c>
      <c r="CJ63" s="238">
        <f t="shared" si="132"/>
        <v>0</v>
      </c>
      <c r="CK63" s="239" t="str">
        <f>IFERROR(IF(CJ63&gt;20*BW63,'Referencia Parámetros'!$D$20,IF(CJ63&gt;10*BW63,'Referencia Parámetros'!$D$21,IF(CJ63&gt;5*BW63,'Referencia Parámetros'!$D$22, IF(CJ63&gt;1,'Referencia Parámetros'!$D$23,"NO APLICA")))),"")</f>
        <v/>
      </c>
      <c r="CL63" s="240" t="str">
        <f t="shared" si="133"/>
        <v/>
      </c>
      <c r="CM63" s="241">
        <f t="shared" si="134"/>
        <v>0</v>
      </c>
      <c r="CN63" s="234">
        <f t="shared" si="135"/>
        <v>0</v>
      </c>
      <c r="CO63" s="234">
        <f t="shared" si="136"/>
        <v>0</v>
      </c>
      <c r="CP63" s="234">
        <f t="shared" si="137"/>
        <v>0</v>
      </c>
      <c r="CQ63" s="242">
        <f t="shared" si="138"/>
        <v>0</v>
      </c>
      <c r="CS63" s="234">
        <f t="shared" si="215"/>
        <v>51</v>
      </c>
      <c r="CT63" s="235" t="str">
        <f t="shared" si="139"/>
        <v/>
      </c>
      <c r="CU63" s="236" t="str">
        <f>IFERROR(+VLOOKUP(CT63,'Referencia Parámetros'!$A$2:$B$18,2),"")</f>
        <v/>
      </c>
      <c r="CV63" s="1"/>
      <c r="CW63" s="1"/>
      <c r="CX63" s="136" t="str">
        <f t="shared" si="238"/>
        <v>Completar</v>
      </c>
      <c r="CY63" s="134"/>
      <c r="CZ63" s="134"/>
      <c r="DA63" s="134"/>
      <c r="DB63" s="136" t="str">
        <f t="shared" si="239"/>
        <v>Completar</v>
      </c>
      <c r="DC63" s="137" t="str">
        <f t="shared" si="240"/>
        <v>Completar</v>
      </c>
      <c r="DD63" s="137" t="str">
        <f t="shared" si="241"/>
        <v>Completar</v>
      </c>
      <c r="DE63" s="135"/>
      <c r="DF63" s="136" t="str">
        <f t="shared" si="242"/>
        <v>Completar</v>
      </c>
      <c r="DG63" s="237">
        <f t="shared" si="140"/>
        <v>0</v>
      </c>
      <c r="DH63" s="238">
        <f t="shared" si="141"/>
        <v>0</v>
      </c>
      <c r="DI63" s="239" t="str">
        <f>IFERROR(IF(DH63&gt;20*CU63,'Referencia Parámetros'!$D$20,IF(DH63&gt;10*CU63,'Referencia Parámetros'!$D$21,IF(DH63&gt;5*CU63,'Referencia Parámetros'!$D$22, IF(DH63&gt;1,'Referencia Parámetros'!$D$23,"NO APLICA")))),"")</f>
        <v/>
      </c>
      <c r="DJ63" s="240" t="str">
        <f t="shared" si="142"/>
        <v/>
      </c>
      <c r="DK63" s="241">
        <f t="shared" si="143"/>
        <v>0</v>
      </c>
      <c r="DL63" s="234">
        <f t="shared" si="144"/>
        <v>0</v>
      </c>
      <c r="DM63" s="234">
        <f t="shared" si="145"/>
        <v>0</v>
      </c>
      <c r="DN63" s="234">
        <f t="shared" si="146"/>
        <v>0</v>
      </c>
      <c r="DO63" s="242">
        <f t="shared" si="147"/>
        <v>0</v>
      </c>
      <c r="DQ63" s="234">
        <f t="shared" si="216"/>
        <v>51</v>
      </c>
      <c r="DR63" s="235" t="str">
        <f t="shared" si="148"/>
        <v/>
      </c>
      <c r="DS63" s="236" t="str">
        <f>IFERROR(+VLOOKUP(DR63,'Referencia Parámetros'!$A$2:$B$18,2),"")</f>
        <v/>
      </c>
      <c r="DT63" s="1"/>
      <c r="DU63" s="1"/>
      <c r="DV63" s="136" t="str">
        <f t="shared" si="243"/>
        <v>Completar</v>
      </c>
      <c r="DW63" s="134"/>
      <c r="DX63" s="134"/>
      <c r="DY63" s="134"/>
      <c r="DZ63" s="136" t="str">
        <f t="shared" si="244"/>
        <v>Completar</v>
      </c>
      <c r="EA63" s="137" t="str">
        <f t="shared" si="245"/>
        <v>Completar</v>
      </c>
      <c r="EB63" s="137" t="str">
        <f t="shared" si="246"/>
        <v>Completar</v>
      </c>
      <c r="EC63" s="135"/>
      <c r="ED63" s="136" t="str">
        <f t="shared" si="247"/>
        <v>Completar</v>
      </c>
      <c r="EE63" s="237">
        <f t="shared" si="149"/>
        <v>0</v>
      </c>
      <c r="EF63" s="238">
        <f t="shared" si="150"/>
        <v>0</v>
      </c>
      <c r="EG63" s="239" t="str">
        <f>IFERROR(IF(EF63&gt;20*DS63,'Referencia Parámetros'!$D$20,IF(EF63&gt;10*DS63,'Referencia Parámetros'!$D$21,IF(EF63&gt;5*DS63,'Referencia Parámetros'!$D$22, IF(EF63&gt;1,'Referencia Parámetros'!$D$23,"NO APLICA")))),"")</f>
        <v/>
      </c>
      <c r="EH63" s="240" t="str">
        <f t="shared" si="151"/>
        <v/>
      </c>
      <c r="EI63" s="241">
        <f t="shared" si="152"/>
        <v>0</v>
      </c>
      <c r="EJ63" s="234">
        <f t="shared" si="153"/>
        <v>0</v>
      </c>
      <c r="EK63" s="234">
        <f t="shared" si="154"/>
        <v>0</v>
      </c>
      <c r="EL63" s="234">
        <f t="shared" si="155"/>
        <v>0</v>
      </c>
      <c r="EM63" s="242">
        <f t="shared" si="156"/>
        <v>0</v>
      </c>
      <c r="EO63" s="234">
        <f t="shared" si="217"/>
        <v>51</v>
      </c>
      <c r="EP63" s="235" t="str">
        <f t="shared" si="157"/>
        <v/>
      </c>
      <c r="EQ63" s="236" t="str">
        <f>IFERROR(+VLOOKUP(EP63,'Referencia Parámetros'!$A$2:$B$18,2),"")</f>
        <v/>
      </c>
      <c r="ER63" s="1"/>
      <c r="ES63" s="1"/>
      <c r="ET63" s="136" t="str">
        <f t="shared" si="248"/>
        <v>Completar</v>
      </c>
      <c r="EU63" s="134"/>
      <c r="EV63" s="134"/>
      <c r="EW63" s="134"/>
      <c r="EX63" s="136" t="str">
        <f t="shared" si="249"/>
        <v>Completar</v>
      </c>
      <c r="EY63" s="137" t="str">
        <f t="shared" si="250"/>
        <v>Completar</v>
      </c>
      <c r="EZ63" s="137" t="str">
        <f t="shared" si="251"/>
        <v>Completar</v>
      </c>
      <c r="FA63" s="135"/>
      <c r="FB63" s="136" t="str">
        <f t="shared" si="252"/>
        <v>Completar</v>
      </c>
      <c r="FC63" s="237">
        <f t="shared" si="158"/>
        <v>0</v>
      </c>
      <c r="FD63" s="238">
        <f t="shared" si="159"/>
        <v>0</v>
      </c>
      <c r="FE63" s="239" t="str">
        <f>IFERROR(IF(FD63&gt;20*EQ63,'Referencia Parámetros'!$D$20,IF(FD63&gt;10*EQ63,'Referencia Parámetros'!$D$21,IF(FD63&gt;5*EQ63,'Referencia Parámetros'!$D$22, IF(FD63&gt;1,'Referencia Parámetros'!$D$23,"NO APLICA")))),"")</f>
        <v/>
      </c>
      <c r="FF63" s="240" t="str">
        <f t="shared" si="160"/>
        <v/>
      </c>
      <c r="FG63" s="241">
        <f t="shared" si="161"/>
        <v>0</v>
      </c>
      <c r="FH63" s="234">
        <f t="shared" si="162"/>
        <v>0</v>
      </c>
      <c r="FI63" s="234">
        <f t="shared" si="163"/>
        <v>0</v>
      </c>
      <c r="FJ63" s="234">
        <f t="shared" si="164"/>
        <v>0</v>
      </c>
      <c r="FK63" s="242">
        <f t="shared" si="165"/>
        <v>0</v>
      </c>
      <c r="FM63" s="234">
        <f t="shared" si="218"/>
        <v>51</v>
      </c>
      <c r="FN63" s="235" t="str">
        <f t="shared" si="166"/>
        <v/>
      </c>
      <c r="FO63" s="236" t="str">
        <f>IFERROR(+VLOOKUP(FN63,'Referencia Parámetros'!$A$2:$B$18,2),"")</f>
        <v/>
      </c>
      <c r="FP63" s="1"/>
      <c r="FQ63" s="1"/>
      <c r="FR63" s="136" t="str">
        <f t="shared" si="253"/>
        <v>Completar</v>
      </c>
      <c r="FS63" s="134"/>
      <c r="FT63" s="134"/>
      <c r="FU63" s="134"/>
      <c r="FV63" s="136" t="str">
        <f t="shared" si="254"/>
        <v>Completar</v>
      </c>
      <c r="FW63" s="137" t="str">
        <f t="shared" si="255"/>
        <v>Completar</v>
      </c>
      <c r="FX63" s="137" t="str">
        <f t="shared" si="256"/>
        <v>Completar</v>
      </c>
      <c r="FY63" s="135"/>
      <c r="FZ63" s="136" t="str">
        <f t="shared" si="257"/>
        <v>Completar</v>
      </c>
      <c r="GA63" s="237">
        <f t="shared" si="167"/>
        <v>0</v>
      </c>
      <c r="GB63" s="238">
        <f t="shared" si="168"/>
        <v>0</v>
      </c>
      <c r="GC63" s="239" t="str">
        <f>IFERROR(IF(GB63&gt;20*FO63,'Referencia Parámetros'!$D$20,IF(GB63&gt;10*FO63,'Referencia Parámetros'!$D$21,IF(GB63&gt;5*FO63,'Referencia Parámetros'!$D$22, IF(GB63&gt;1,'Referencia Parámetros'!$D$23,"NO APLICA")))),"")</f>
        <v/>
      </c>
      <c r="GD63" s="240" t="str">
        <f t="shared" si="169"/>
        <v/>
      </c>
      <c r="GE63" s="241">
        <f t="shared" si="170"/>
        <v>0</v>
      </c>
      <c r="GF63" s="234">
        <f t="shared" si="171"/>
        <v>0</v>
      </c>
      <c r="GG63" s="234">
        <f t="shared" si="172"/>
        <v>0</v>
      </c>
      <c r="GH63" s="234">
        <f t="shared" si="173"/>
        <v>0</v>
      </c>
      <c r="GI63" s="242">
        <f t="shared" si="174"/>
        <v>0</v>
      </c>
      <c r="GK63" s="234">
        <f t="shared" si="219"/>
        <v>51</v>
      </c>
      <c r="GL63" s="235" t="str">
        <f t="shared" si="175"/>
        <v/>
      </c>
      <c r="GM63" s="236" t="str">
        <f>IFERROR(+VLOOKUP(GL63,'Referencia Parámetros'!$A$2:$B$18,2),"")</f>
        <v/>
      </c>
      <c r="GN63" s="1"/>
      <c r="GO63" s="1"/>
      <c r="GP63" s="136" t="str">
        <f t="shared" si="258"/>
        <v>Completar</v>
      </c>
      <c r="GQ63" s="134"/>
      <c r="GR63" s="134"/>
      <c r="GS63" s="134"/>
      <c r="GT63" s="136" t="str">
        <f t="shared" si="259"/>
        <v>Completar</v>
      </c>
      <c r="GU63" s="137" t="str">
        <f t="shared" si="260"/>
        <v>Completar</v>
      </c>
      <c r="GV63" s="137" t="str">
        <f t="shared" si="261"/>
        <v>Completar</v>
      </c>
      <c r="GW63" s="135"/>
      <c r="GX63" s="136" t="str">
        <f t="shared" si="262"/>
        <v>Completar</v>
      </c>
      <c r="GY63" s="237">
        <f t="shared" si="176"/>
        <v>0</v>
      </c>
      <c r="GZ63" s="238">
        <f t="shared" si="177"/>
        <v>0</v>
      </c>
      <c r="HA63" s="239" t="str">
        <f>IFERROR(IF(GZ63&gt;20*GM63,'Referencia Parámetros'!$D$20,IF(GZ63&gt;10*GM63,'Referencia Parámetros'!$D$21,IF(GZ63&gt;5*GM63,'Referencia Parámetros'!$D$22, IF(GZ63&gt;1,'Referencia Parámetros'!$D$23,"NO APLICA")))),"")</f>
        <v/>
      </c>
      <c r="HB63" s="240" t="str">
        <f t="shared" si="178"/>
        <v/>
      </c>
      <c r="HC63" s="241">
        <f t="shared" si="179"/>
        <v>0</v>
      </c>
      <c r="HD63" s="234">
        <f t="shared" si="180"/>
        <v>0</v>
      </c>
      <c r="HE63" s="234">
        <f t="shared" si="181"/>
        <v>0</v>
      </c>
      <c r="HF63" s="234">
        <f t="shared" si="182"/>
        <v>0</v>
      </c>
      <c r="HG63" s="242">
        <f t="shared" si="183"/>
        <v>0</v>
      </c>
      <c r="HI63" s="234">
        <f t="shared" si="220"/>
        <v>51</v>
      </c>
      <c r="HJ63" s="235" t="str">
        <f t="shared" si="184"/>
        <v/>
      </c>
      <c r="HK63" s="236" t="str">
        <f>IFERROR(+VLOOKUP(HJ63,'Referencia Parámetros'!$A$2:$B$18,2),"")</f>
        <v/>
      </c>
      <c r="HL63" s="1"/>
      <c r="HM63" s="1"/>
      <c r="HN63" s="136" t="str">
        <f t="shared" si="263"/>
        <v>Completar</v>
      </c>
      <c r="HO63" s="134"/>
      <c r="HP63" s="134"/>
      <c r="HQ63" s="134"/>
      <c r="HR63" s="136" t="str">
        <f t="shared" si="264"/>
        <v>Completar</v>
      </c>
      <c r="HS63" s="137" t="str">
        <f t="shared" si="265"/>
        <v>Completar</v>
      </c>
      <c r="HT63" s="137" t="str">
        <f t="shared" si="266"/>
        <v>Completar</v>
      </c>
      <c r="HU63" s="135"/>
      <c r="HV63" s="136" t="str">
        <f t="shared" si="267"/>
        <v>Completar</v>
      </c>
      <c r="HW63" s="237">
        <f t="shared" si="185"/>
        <v>0</v>
      </c>
      <c r="HX63" s="238">
        <f t="shared" si="186"/>
        <v>0</v>
      </c>
      <c r="HY63" s="239" t="str">
        <f>IFERROR(IF(HX63&gt;20*HK63,'Referencia Parámetros'!$D$20,IF(HX63&gt;10*HK63,'Referencia Parámetros'!$D$21,IF(HX63&gt;5*HK63,'Referencia Parámetros'!$D$22, IF(HX63&gt;1,'Referencia Parámetros'!$D$23,"NO APLICA")))),"")</f>
        <v/>
      </c>
      <c r="HZ63" s="240">
        <f t="shared" si="187"/>
        <v>0</v>
      </c>
      <c r="IA63" s="241">
        <f t="shared" si="188"/>
        <v>0</v>
      </c>
      <c r="IB63" s="234">
        <f t="shared" si="189"/>
        <v>0</v>
      </c>
      <c r="IC63" s="234">
        <f t="shared" si="190"/>
        <v>0</v>
      </c>
      <c r="ID63" s="234">
        <f t="shared" si="191"/>
        <v>0</v>
      </c>
      <c r="IE63" s="242">
        <f t="shared" si="192"/>
        <v>0</v>
      </c>
      <c r="IG63" s="234">
        <f t="shared" si="221"/>
        <v>51</v>
      </c>
      <c r="IH63" s="235" t="str">
        <f t="shared" si="193"/>
        <v/>
      </c>
      <c r="II63" s="236" t="str">
        <f>IFERROR(+VLOOKUP(IH63,'Referencia Parámetros'!$A$2:$B$18,2),"")</f>
        <v/>
      </c>
      <c r="IJ63" s="1"/>
      <c r="IK63" s="1"/>
      <c r="IL63" s="136" t="str">
        <f t="shared" si="268"/>
        <v>Completar</v>
      </c>
      <c r="IM63" s="134"/>
      <c r="IN63" s="134"/>
      <c r="IO63" s="134"/>
      <c r="IP63" s="136" t="str">
        <f t="shared" si="269"/>
        <v>Completar</v>
      </c>
      <c r="IQ63" s="137" t="str">
        <f t="shared" si="270"/>
        <v>Completar</v>
      </c>
      <c r="IR63" s="137" t="str">
        <f t="shared" si="271"/>
        <v>Completar</v>
      </c>
      <c r="IS63" s="135"/>
      <c r="IT63" s="136" t="str">
        <f t="shared" si="272"/>
        <v>Completar</v>
      </c>
      <c r="IU63" s="237">
        <f t="shared" si="194"/>
        <v>0</v>
      </c>
      <c r="IV63" s="238">
        <f t="shared" si="195"/>
        <v>0</v>
      </c>
      <c r="IW63" s="239" t="str">
        <f>IFERROR(IF(IV63&gt;20*II63,'Referencia Parámetros'!$D$20,IF(IV63&gt;10*II63,'Referencia Parámetros'!$D$21,IF(IV63&gt;5*II63,'Referencia Parámetros'!$D$22, IF(IV63&gt;1,'Referencia Parámetros'!$D$23,"NO APLICA")))),"")</f>
        <v/>
      </c>
      <c r="IX63" s="240" t="str">
        <f t="shared" si="196"/>
        <v/>
      </c>
      <c r="IY63" s="241">
        <f t="shared" si="197"/>
        <v>0</v>
      </c>
      <c r="IZ63" s="234">
        <f t="shared" si="198"/>
        <v>0</v>
      </c>
      <c r="JA63" s="234">
        <f t="shared" si="199"/>
        <v>0</v>
      </c>
      <c r="JB63" s="234">
        <f t="shared" si="200"/>
        <v>0</v>
      </c>
      <c r="JC63" s="242">
        <f t="shared" si="201"/>
        <v>0</v>
      </c>
      <c r="JD63" s="198"/>
      <c r="JE63" s="234">
        <f t="shared" si="222"/>
        <v>51</v>
      </c>
      <c r="JF63" s="235" t="str">
        <f t="shared" si="202"/>
        <v/>
      </c>
      <c r="JG63" s="236" t="str">
        <f>IFERROR(+VLOOKUP(JF63,'Referencia Parámetros'!$A$2:$B$18,2),"")</f>
        <v/>
      </c>
      <c r="JH63" s="1"/>
      <c r="JI63" s="1"/>
      <c r="JJ63" s="136" t="str">
        <f t="shared" si="273"/>
        <v>Completar</v>
      </c>
      <c r="JK63" s="134"/>
      <c r="JL63" s="134"/>
      <c r="JM63" s="134"/>
      <c r="JN63" s="136" t="str">
        <f t="shared" si="274"/>
        <v>Completar</v>
      </c>
      <c r="JO63" s="137" t="str">
        <f t="shared" si="275"/>
        <v>Completar</v>
      </c>
      <c r="JP63" s="137" t="str">
        <f t="shared" si="276"/>
        <v>Completar</v>
      </c>
      <c r="JQ63" s="135"/>
      <c r="JR63" s="136" t="str">
        <f t="shared" si="277"/>
        <v>Completar</v>
      </c>
      <c r="JS63" s="237">
        <f t="shared" si="203"/>
        <v>0</v>
      </c>
      <c r="JT63" s="238">
        <f t="shared" si="204"/>
        <v>0</v>
      </c>
      <c r="JU63" s="239" t="str">
        <f>IFERROR(IF(JT63&gt;20*JG63,'Referencia Parámetros'!$D$20,IF(JT63&gt;10*JG63,'Referencia Parámetros'!$D$21,IF(JT63&gt;5*JG63,'Referencia Parámetros'!$D$22, IF(JT63&gt;1,'Referencia Parámetros'!$D$23,"NO APLICA")))),"")</f>
        <v/>
      </c>
      <c r="JV63" s="240" t="str">
        <f t="shared" si="205"/>
        <v/>
      </c>
      <c r="JW63" s="241">
        <f t="shared" si="206"/>
        <v>0</v>
      </c>
      <c r="JX63" s="234">
        <f t="shared" si="207"/>
        <v>0</v>
      </c>
      <c r="JY63" s="234">
        <f t="shared" si="208"/>
        <v>0</v>
      </c>
      <c r="JZ63" s="234">
        <f t="shared" si="209"/>
        <v>0</v>
      </c>
      <c r="KA63" s="242">
        <f t="shared" si="210"/>
        <v>0</v>
      </c>
    </row>
    <row r="64" spans="1:287" x14ac:dyDescent="0.25">
      <c r="A64" s="234">
        <f t="shared" si="211"/>
        <v>52</v>
      </c>
      <c r="B64" s="235" t="str">
        <f t="shared" si="103"/>
        <v/>
      </c>
      <c r="C64" s="236" t="str">
        <f>IFERROR(+VLOOKUP(B64,'Referencia Parámetros'!$A$2:$B$18,2),"")</f>
        <v/>
      </c>
      <c r="D64" s="1"/>
      <c r="E64" s="1"/>
      <c r="F64" s="136" t="str">
        <f>IFERROR(+VLOOKUP(D64,'Año 3'!JH$13:JJ$112,3,FALSE),"Completar")</f>
        <v>Completar</v>
      </c>
      <c r="G64" s="134"/>
      <c r="H64" s="134"/>
      <c r="I64" s="134"/>
      <c r="J64" s="136" t="str">
        <f>+IFERROR(VLOOKUP(D64,'Año 3'!JH$13:JR$112,7,0),"Completar")</f>
        <v>Completar</v>
      </c>
      <c r="K64" s="137" t="str">
        <f>IFERROR(VLOOKUP(D64,'Año 3'!JH$13:JR$112,8,FALSE),"Completar")</f>
        <v>Completar</v>
      </c>
      <c r="L64" s="137" t="str">
        <f>IFERROR(VLOOKUP(D64,'Año 3'!JH$13:JR$112,9,FALSE),"Completar")</f>
        <v>Completar</v>
      </c>
      <c r="M64" s="135"/>
      <c r="N64" s="136" t="str">
        <f>IFERROR(VLOOKUP(D64,'Año 3'!JH$13:JR$112,11,FALSE),"Completar")</f>
        <v>Completar</v>
      </c>
      <c r="O64" s="237">
        <f t="shared" si="104"/>
        <v>0</v>
      </c>
      <c r="P64" s="238">
        <f t="shared" si="105"/>
        <v>0</v>
      </c>
      <c r="Q64" s="239" t="str">
        <f>IFERROR(IF(P64&gt;20*C64,'Referencia Parámetros'!$D$20,IF(P64&gt;10*C64,'Referencia Parámetros'!$D$21,IF(P64&gt;5*C64,'Referencia Parámetros'!$D$22, IF(P64&gt;1,'Referencia Parámetros'!$D$23,"NO APLICA")))),"")</f>
        <v/>
      </c>
      <c r="R64" s="240" t="str">
        <f t="shared" si="106"/>
        <v/>
      </c>
      <c r="S64" s="241">
        <f t="shared" si="107"/>
        <v>0</v>
      </c>
      <c r="T64" s="234">
        <f t="shared" si="108"/>
        <v>0</v>
      </c>
      <c r="U64" s="234">
        <f t="shared" si="109"/>
        <v>0</v>
      </c>
      <c r="V64" s="234">
        <f t="shared" si="110"/>
        <v>0</v>
      </c>
      <c r="W64" s="242">
        <f t="shared" si="111"/>
        <v>0</v>
      </c>
      <c r="Y64" s="234">
        <f t="shared" si="212"/>
        <v>52</v>
      </c>
      <c r="Z64" s="235" t="str">
        <f t="shared" si="112"/>
        <v/>
      </c>
      <c r="AA64" s="236" t="str">
        <f>IFERROR(+VLOOKUP(Z64,'Referencia Parámetros'!$A$2:$B$18,2),"")</f>
        <v/>
      </c>
      <c r="AB64" s="1"/>
      <c r="AC64" s="1"/>
      <c r="AD64" s="136" t="str">
        <f t="shared" si="223"/>
        <v>Completar</v>
      </c>
      <c r="AE64" s="134"/>
      <c r="AF64" s="134"/>
      <c r="AG64" s="134"/>
      <c r="AH64" s="136" t="str">
        <f t="shared" si="224"/>
        <v>Completar</v>
      </c>
      <c r="AI64" s="137" t="str">
        <f t="shared" si="225"/>
        <v>Completar</v>
      </c>
      <c r="AJ64" s="137" t="str">
        <f t="shared" si="226"/>
        <v>Completar</v>
      </c>
      <c r="AK64" s="135"/>
      <c r="AL64" s="136" t="str">
        <f t="shared" si="227"/>
        <v>Completar</v>
      </c>
      <c r="AM64" s="237">
        <f t="shared" si="113"/>
        <v>0</v>
      </c>
      <c r="AN64" s="238">
        <f t="shared" si="114"/>
        <v>0</v>
      </c>
      <c r="AO64" s="239" t="str">
        <f>IFERROR(IF(AN64&gt;20*AA64,'Referencia Parámetros'!$D$20,IF(AN64&gt;10*AA64,'Referencia Parámetros'!$D$21,IF(AN64&gt;5*AA64,'Referencia Parámetros'!$D$22, IF(AN64&gt;1,'Referencia Parámetros'!$D$23,"NO APLICA")))),"")</f>
        <v/>
      </c>
      <c r="AP64" s="240" t="str">
        <f t="shared" si="115"/>
        <v/>
      </c>
      <c r="AQ64" s="241">
        <f t="shared" si="116"/>
        <v>0</v>
      </c>
      <c r="AR64" s="234">
        <f t="shared" si="117"/>
        <v>0</v>
      </c>
      <c r="AS64" s="234">
        <f t="shared" si="118"/>
        <v>0</v>
      </c>
      <c r="AT64" s="234">
        <f t="shared" si="119"/>
        <v>0</v>
      </c>
      <c r="AU64" s="242">
        <f t="shared" si="120"/>
        <v>0</v>
      </c>
      <c r="AW64" s="234">
        <f t="shared" si="213"/>
        <v>52</v>
      </c>
      <c r="AX64" s="235" t="str">
        <f t="shared" si="121"/>
        <v/>
      </c>
      <c r="AY64" s="236" t="str">
        <f>IFERROR(+VLOOKUP(AX64,'Referencia Parámetros'!$A$2:$B$18,2),"")</f>
        <v/>
      </c>
      <c r="AZ64" s="1"/>
      <c r="BA64" s="1"/>
      <c r="BB64" s="136" t="str">
        <f t="shared" si="228"/>
        <v>Completar</v>
      </c>
      <c r="BC64" s="134"/>
      <c r="BD64" s="134"/>
      <c r="BE64" s="134"/>
      <c r="BF64" s="136" t="str">
        <f t="shared" si="229"/>
        <v>Completar</v>
      </c>
      <c r="BG64" s="137" t="str">
        <f t="shared" si="230"/>
        <v>Completar</v>
      </c>
      <c r="BH64" s="137" t="str">
        <f t="shared" si="231"/>
        <v>Completar</v>
      </c>
      <c r="BI64" s="135"/>
      <c r="BJ64" s="136" t="str">
        <f t="shared" si="232"/>
        <v>Completar</v>
      </c>
      <c r="BK64" s="237">
        <f t="shared" si="122"/>
        <v>0</v>
      </c>
      <c r="BL64" s="238">
        <f t="shared" si="123"/>
        <v>0</v>
      </c>
      <c r="BM64" s="239" t="str">
        <f>IFERROR(IF(BL64&gt;20*AY64,'Referencia Parámetros'!$D$20,IF(BL64&gt;10*AY64,'Referencia Parámetros'!$D$21,IF(BL64&gt;5*AY64,'Referencia Parámetros'!$D$22, IF(BL64&gt;1,'Referencia Parámetros'!$D$23,"NO APLICA")))),"")</f>
        <v/>
      </c>
      <c r="BN64" s="240" t="str">
        <f t="shared" si="124"/>
        <v/>
      </c>
      <c r="BO64" s="241">
        <f t="shared" si="125"/>
        <v>0</v>
      </c>
      <c r="BP64" s="234">
        <f t="shared" si="126"/>
        <v>0</v>
      </c>
      <c r="BQ64" s="234">
        <f t="shared" si="127"/>
        <v>0</v>
      </c>
      <c r="BR64" s="234">
        <f t="shared" si="128"/>
        <v>0</v>
      </c>
      <c r="BS64" s="242">
        <f t="shared" si="129"/>
        <v>0</v>
      </c>
      <c r="BU64" s="234">
        <f t="shared" si="214"/>
        <v>52</v>
      </c>
      <c r="BV64" s="235" t="str">
        <f t="shared" si="130"/>
        <v/>
      </c>
      <c r="BW64" s="236" t="str">
        <f>IFERROR(+VLOOKUP(BV64,'Referencia Parámetros'!$A$2:$B$18,2),"")</f>
        <v/>
      </c>
      <c r="BX64" s="1"/>
      <c r="BY64" s="1"/>
      <c r="BZ64" s="136" t="str">
        <f t="shared" si="233"/>
        <v>Completar</v>
      </c>
      <c r="CA64" s="134"/>
      <c r="CB64" s="134"/>
      <c r="CC64" s="134"/>
      <c r="CD64" s="136" t="str">
        <f t="shared" si="234"/>
        <v>Completar</v>
      </c>
      <c r="CE64" s="137" t="str">
        <f t="shared" si="235"/>
        <v>Completar</v>
      </c>
      <c r="CF64" s="137" t="str">
        <f t="shared" si="236"/>
        <v>Completar</v>
      </c>
      <c r="CG64" s="135"/>
      <c r="CH64" s="136" t="str">
        <f t="shared" si="237"/>
        <v>Completar</v>
      </c>
      <c r="CI64" s="237">
        <f t="shared" si="131"/>
        <v>0</v>
      </c>
      <c r="CJ64" s="238">
        <f t="shared" si="132"/>
        <v>0</v>
      </c>
      <c r="CK64" s="239" t="str">
        <f>IFERROR(IF(CJ64&gt;20*BW64,'Referencia Parámetros'!$D$20,IF(CJ64&gt;10*BW64,'Referencia Parámetros'!$D$21,IF(CJ64&gt;5*BW64,'Referencia Parámetros'!$D$22, IF(CJ64&gt;1,'Referencia Parámetros'!$D$23,"NO APLICA")))),"")</f>
        <v/>
      </c>
      <c r="CL64" s="240" t="str">
        <f t="shared" si="133"/>
        <v/>
      </c>
      <c r="CM64" s="241">
        <f t="shared" si="134"/>
        <v>0</v>
      </c>
      <c r="CN64" s="234">
        <f t="shared" si="135"/>
        <v>0</v>
      </c>
      <c r="CO64" s="234">
        <f t="shared" si="136"/>
        <v>0</v>
      </c>
      <c r="CP64" s="234">
        <f t="shared" si="137"/>
        <v>0</v>
      </c>
      <c r="CQ64" s="242">
        <f t="shared" si="138"/>
        <v>0</v>
      </c>
      <c r="CS64" s="234">
        <f t="shared" si="215"/>
        <v>52</v>
      </c>
      <c r="CT64" s="235" t="str">
        <f t="shared" si="139"/>
        <v/>
      </c>
      <c r="CU64" s="236" t="str">
        <f>IFERROR(+VLOOKUP(CT64,'Referencia Parámetros'!$A$2:$B$18,2),"")</f>
        <v/>
      </c>
      <c r="CV64" s="1"/>
      <c r="CW64" s="1"/>
      <c r="CX64" s="136" t="str">
        <f t="shared" si="238"/>
        <v>Completar</v>
      </c>
      <c r="CY64" s="134"/>
      <c r="CZ64" s="134"/>
      <c r="DA64" s="134"/>
      <c r="DB64" s="136" t="str">
        <f t="shared" si="239"/>
        <v>Completar</v>
      </c>
      <c r="DC64" s="137" t="str">
        <f t="shared" si="240"/>
        <v>Completar</v>
      </c>
      <c r="DD64" s="137" t="str">
        <f t="shared" si="241"/>
        <v>Completar</v>
      </c>
      <c r="DE64" s="135"/>
      <c r="DF64" s="136" t="str">
        <f t="shared" si="242"/>
        <v>Completar</v>
      </c>
      <c r="DG64" s="237">
        <f t="shared" si="140"/>
        <v>0</v>
      </c>
      <c r="DH64" s="238">
        <f t="shared" si="141"/>
        <v>0</v>
      </c>
      <c r="DI64" s="239" t="str">
        <f>IFERROR(IF(DH64&gt;20*CU64,'Referencia Parámetros'!$D$20,IF(DH64&gt;10*CU64,'Referencia Parámetros'!$D$21,IF(DH64&gt;5*CU64,'Referencia Parámetros'!$D$22, IF(DH64&gt;1,'Referencia Parámetros'!$D$23,"NO APLICA")))),"")</f>
        <v/>
      </c>
      <c r="DJ64" s="240" t="str">
        <f t="shared" si="142"/>
        <v/>
      </c>
      <c r="DK64" s="241">
        <f t="shared" si="143"/>
        <v>0</v>
      </c>
      <c r="DL64" s="234">
        <f t="shared" si="144"/>
        <v>0</v>
      </c>
      <c r="DM64" s="234">
        <f t="shared" si="145"/>
        <v>0</v>
      </c>
      <c r="DN64" s="234">
        <f t="shared" si="146"/>
        <v>0</v>
      </c>
      <c r="DO64" s="242">
        <f t="shared" si="147"/>
        <v>0</v>
      </c>
      <c r="DQ64" s="234">
        <f t="shared" si="216"/>
        <v>52</v>
      </c>
      <c r="DR64" s="235" t="str">
        <f t="shared" si="148"/>
        <v/>
      </c>
      <c r="DS64" s="236" t="str">
        <f>IFERROR(+VLOOKUP(DR64,'Referencia Parámetros'!$A$2:$B$18,2),"")</f>
        <v/>
      </c>
      <c r="DT64" s="1"/>
      <c r="DU64" s="1"/>
      <c r="DV64" s="136" t="str">
        <f t="shared" si="243"/>
        <v>Completar</v>
      </c>
      <c r="DW64" s="134"/>
      <c r="DX64" s="134"/>
      <c r="DY64" s="134"/>
      <c r="DZ64" s="136" t="str">
        <f t="shared" si="244"/>
        <v>Completar</v>
      </c>
      <c r="EA64" s="137" t="str">
        <f t="shared" si="245"/>
        <v>Completar</v>
      </c>
      <c r="EB64" s="137" t="str">
        <f t="shared" si="246"/>
        <v>Completar</v>
      </c>
      <c r="EC64" s="135"/>
      <c r="ED64" s="136" t="str">
        <f t="shared" si="247"/>
        <v>Completar</v>
      </c>
      <c r="EE64" s="237">
        <f t="shared" si="149"/>
        <v>0</v>
      </c>
      <c r="EF64" s="238">
        <f t="shared" si="150"/>
        <v>0</v>
      </c>
      <c r="EG64" s="239" t="str">
        <f>IFERROR(IF(EF64&gt;20*DS64,'Referencia Parámetros'!$D$20,IF(EF64&gt;10*DS64,'Referencia Parámetros'!$D$21,IF(EF64&gt;5*DS64,'Referencia Parámetros'!$D$22, IF(EF64&gt;1,'Referencia Parámetros'!$D$23,"NO APLICA")))),"")</f>
        <v/>
      </c>
      <c r="EH64" s="240" t="str">
        <f t="shared" si="151"/>
        <v/>
      </c>
      <c r="EI64" s="241">
        <f t="shared" si="152"/>
        <v>0</v>
      </c>
      <c r="EJ64" s="234">
        <f t="shared" si="153"/>
        <v>0</v>
      </c>
      <c r="EK64" s="234">
        <f t="shared" si="154"/>
        <v>0</v>
      </c>
      <c r="EL64" s="234">
        <f t="shared" si="155"/>
        <v>0</v>
      </c>
      <c r="EM64" s="242">
        <f t="shared" si="156"/>
        <v>0</v>
      </c>
      <c r="EO64" s="234">
        <f t="shared" si="217"/>
        <v>52</v>
      </c>
      <c r="EP64" s="235" t="str">
        <f t="shared" si="157"/>
        <v/>
      </c>
      <c r="EQ64" s="236" t="str">
        <f>IFERROR(+VLOOKUP(EP64,'Referencia Parámetros'!$A$2:$B$18,2),"")</f>
        <v/>
      </c>
      <c r="ER64" s="1"/>
      <c r="ES64" s="1"/>
      <c r="ET64" s="136" t="str">
        <f t="shared" si="248"/>
        <v>Completar</v>
      </c>
      <c r="EU64" s="134"/>
      <c r="EV64" s="134"/>
      <c r="EW64" s="134"/>
      <c r="EX64" s="136" t="str">
        <f t="shared" si="249"/>
        <v>Completar</v>
      </c>
      <c r="EY64" s="137" t="str">
        <f t="shared" si="250"/>
        <v>Completar</v>
      </c>
      <c r="EZ64" s="137" t="str">
        <f t="shared" si="251"/>
        <v>Completar</v>
      </c>
      <c r="FA64" s="135"/>
      <c r="FB64" s="136" t="str">
        <f t="shared" si="252"/>
        <v>Completar</v>
      </c>
      <c r="FC64" s="237">
        <f t="shared" si="158"/>
        <v>0</v>
      </c>
      <c r="FD64" s="238">
        <f t="shared" si="159"/>
        <v>0</v>
      </c>
      <c r="FE64" s="239" t="str">
        <f>IFERROR(IF(FD64&gt;20*EQ64,'Referencia Parámetros'!$D$20,IF(FD64&gt;10*EQ64,'Referencia Parámetros'!$D$21,IF(FD64&gt;5*EQ64,'Referencia Parámetros'!$D$22, IF(FD64&gt;1,'Referencia Parámetros'!$D$23,"NO APLICA")))),"")</f>
        <v/>
      </c>
      <c r="FF64" s="240" t="str">
        <f t="shared" si="160"/>
        <v/>
      </c>
      <c r="FG64" s="241">
        <f t="shared" si="161"/>
        <v>0</v>
      </c>
      <c r="FH64" s="234">
        <f t="shared" si="162"/>
        <v>0</v>
      </c>
      <c r="FI64" s="234">
        <f t="shared" si="163"/>
        <v>0</v>
      </c>
      <c r="FJ64" s="234">
        <f t="shared" si="164"/>
        <v>0</v>
      </c>
      <c r="FK64" s="242">
        <f t="shared" si="165"/>
        <v>0</v>
      </c>
      <c r="FM64" s="234">
        <f t="shared" si="218"/>
        <v>52</v>
      </c>
      <c r="FN64" s="235" t="str">
        <f t="shared" si="166"/>
        <v/>
      </c>
      <c r="FO64" s="236" t="str">
        <f>IFERROR(+VLOOKUP(FN64,'Referencia Parámetros'!$A$2:$B$18,2),"")</f>
        <v/>
      </c>
      <c r="FP64" s="1"/>
      <c r="FQ64" s="1"/>
      <c r="FR64" s="136" t="str">
        <f t="shared" si="253"/>
        <v>Completar</v>
      </c>
      <c r="FS64" s="134"/>
      <c r="FT64" s="134"/>
      <c r="FU64" s="134"/>
      <c r="FV64" s="136" t="str">
        <f t="shared" si="254"/>
        <v>Completar</v>
      </c>
      <c r="FW64" s="137" t="str">
        <f t="shared" si="255"/>
        <v>Completar</v>
      </c>
      <c r="FX64" s="137" t="str">
        <f t="shared" si="256"/>
        <v>Completar</v>
      </c>
      <c r="FY64" s="135"/>
      <c r="FZ64" s="136" t="str">
        <f t="shared" si="257"/>
        <v>Completar</v>
      </c>
      <c r="GA64" s="237">
        <f t="shared" si="167"/>
        <v>0</v>
      </c>
      <c r="GB64" s="238">
        <f t="shared" si="168"/>
        <v>0</v>
      </c>
      <c r="GC64" s="239" t="str">
        <f>IFERROR(IF(GB64&gt;20*FO64,'Referencia Parámetros'!$D$20,IF(GB64&gt;10*FO64,'Referencia Parámetros'!$D$21,IF(GB64&gt;5*FO64,'Referencia Parámetros'!$D$22, IF(GB64&gt;1,'Referencia Parámetros'!$D$23,"NO APLICA")))),"")</f>
        <v/>
      </c>
      <c r="GD64" s="240" t="str">
        <f t="shared" si="169"/>
        <v/>
      </c>
      <c r="GE64" s="241">
        <f t="shared" si="170"/>
        <v>0</v>
      </c>
      <c r="GF64" s="234">
        <f t="shared" si="171"/>
        <v>0</v>
      </c>
      <c r="GG64" s="234">
        <f t="shared" si="172"/>
        <v>0</v>
      </c>
      <c r="GH64" s="234">
        <f t="shared" si="173"/>
        <v>0</v>
      </c>
      <c r="GI64" s="242">
        <f t="shared" si="174"/>
        <v>0</v>
      </c>
      <c r="GK64" s="234">
        <f t="shared" si="219"/>
        <v>52</v>
      </c>
      <c r="GL64" s="235" t="str">
        <f t="shared" si="175"/>
        <v/>
      </c>
      <c r="GM64" s="236" t="str">
        <f>IFERROR(+VLOOKUP(GL64,'Referencia Parámetros'!$A$2:$B$18,2),"")</f>
        <v/>
      </c>
      <c r="GN64" s="1"/>
      <c r="GO64" s="1"/>
      <c r="GP64" s="136" t="str">
        <f t="shared" si="258"/>
        <v>Completar</v>
      </c>
      <c r="GQ64" s="134"/>
      <c r="GR64" s="134"/>
      <c r="GS64" s="134"/>
      <c r="GT64" s="136" t="str">
        <f t="shared" si="259"/>
        <v>Completar</v>
      </c>
      <c r="GU64" s="137" t="str">
        <f t="shared" si="260"/>
        <v>Completar</v>
      </c>
      <c r="GV64" s="137" t="str">
        <f t="shared" si="261"/>
        <v>Completar</v>
      </c>
      <c r="GW64" s="135"/>
      <c r="GX64" s="136" t="str">
        <f t="shared" si="262"/>
        <v>Completar</v>
      </c>
      <c r="GY64" s="237">
        <f t="shared" si="176"/>
        <v>0</v>
      </c>
      <c r="GZ64" s="238">
        <f t="shared" si="177"/>
        <v>0</v>
      </c>
      <c r="HA64" s="239" t="str">
        <f>IFERROR(IF(GZ64&gt;20*GM64,'Referencia Parámetros'!$D$20,IF(GZ64&gt;10*GM64,'Referencia Parámetros'!$D$21,IF(GZ64&gt;5*GM64,'Referencia Parámetros'!$D$22, IF(GZ64&gt;1,'Referencia Parámetros'!$D$23,"NO APLICA")))),"")</f>
        <v/>
      </c>
      <c r="HB64" s="240" t="str">
        <f t="shared" si="178"/>
        <v/>
      </c>
      <c r="HC64" s="241">
        <f t="shared" si="179"/>
        <v>0</v>
      </c>
      <c r="HD64" s="234">
        <f t="shared" si="180"/>
        <v>0</v>
      </c>
      <c r="HE64" s="234">
        <f t="shared" si="181"/>
        <v>0</v>
      </c>
      <c r="HF64" s="234">
        <f t="shared" si="182"/>
        <v>0</v>
      </c>
      <c r="HG64" s="242">
        <f t="shared" si="183"/>
        <v>0</v>
      </c>
      <c r="HI64" s="234">
        <f t="shared" si="220"/>
        <v>52</v>
      </c>
      <c r="HJ64" s="235" t="str">
        <f t="shared" si="184"/>
        <v/>
      </c>
      <c r="HK64" s="236" t="str">
        <f>IFERROR(+VLOOKUP(HJ64,'Referencia Parámetros'!$A$2:$B$18,2),"")</f>
        <v/>
      </c>
      <c r="HL64" s="1"/>
      <c r="HM64" s="1"/>
      <c r="HN64" s="136" t="str">
        <f t="shared" si="263"/>
        <v>Completar</v>
      </c>
      <c r="HO64" s="134"/>
      <c r="HP64" s="134"/>
      <c r="HQ64" s="134"/>
      <c r="HR64" s="136" t="str">
        <f t="shared" si="264"/>
        <v>Completar</v>
      </c>
      <c r="HS64" s="137" t="str">
        <f t="shared" si="265"/>
        <v>Completar</v>
      </c>
      <c r="HT64" s="137" t="str">
        <f t="shared" si="266"/>
        <v>Completar</v>
      </c>
      <c r="HU64" s="135"/>
      <c r="HV64" s="136" t="str">
        <f t="shared" si="267"/>
        <v>Completar</v>
      </c>
      <c r="HW64" s="237">
        <f t="shared" si="185"/>
        <v>0</v>
      </c>
      <c r="HX64" s="238">
        <f t="shared" si="186"/>
        <v>0</v>
      </c>
      <c r="HY64" s="239" t="str">
        <f>IFERROR(IF(HX64&gt;20*HK64,'Referencia Parámetros'!$D$20,IF(HX64&gt;10*HK64,'Referencia Parámetros'!$D$21,IF(HX64&gt;5*HK64,'Referencia Parámetros'!$D$22, IF(HX64&gt;1,'Referencia Parámetros'!$D$23,"NO APLICA")))),"")</f>
        <v/>
      </c>
      <c r="HZ64" s="240">
        <f t="shared" si="187"/>
        <v>0</v>
      </c>
      <c r="IA64" s="241">
        <f t="shared" si="188"/>
        <v>0</v>
      </c>
      <c r="IB64" s="234">
        <f t="shared" si="189"/>
        <v>0</v>
      </c>
      <c r="IC64" s="234">
        <f t="shared" si="190"/>
        <v>0</v>
      </c>
      <c r="ID64" s="234">
        <f t="shared" si="191"/>
        <v>0</v>
      </c>
      <c r="IE64" s="242">
        <f t="shared" si="192"/>
        <v>0</v>
      </c>
      <c r="IG64" s="234">
        <f t="shared" si="221"/>
        <v>52</v>
      </c>
      <c r="IH64" s="235" t="str">
        <f t="shared" si="193"/>
        <v/>
      </c>
      <c r="II64" s="236" t="str">
        <f>IFERROR(+VLOOKUP(IH64,'Referencia Parámetros'!$A$2:$B$18,2),"")</f>
        <v/>
      </c>
      <c r="IJ64" s="1"/>
      <c r="IK64" s="1"/>
      <c r="IL64" s="136" t="str">
        <f t="shared" si="268"/>
        <v>Completar</v>
      </c>
      <c r="IM64" s="134"/>
      <c r="IN64" s="134"/>
      <c r="IO64" s="134"/>
      <c r="IP64" s="136" t="str">
        <f t="shared" si="269"/>
        <v>Completar</v>
      </c>
      <c r="IQ64" s="137" t="str">
        <f t="shared" si="270"/>
        <v>Completar</v>
      </c>
      <c r="IR64" s="137" t="str">
        <f t="shared" si="271"/>
        <v>Completar</v>
      </c>
      <c r="IS64" s="135"/>
      <c r="IT64" s="136" t="str">
        <f t="shared" si="272"/>
        <v>Completar</v>
      </c>
      <c r="IU64" s="237">
        <f t="shared" si="194"/>
        <v>0</v>
      </c>
      <c r="IV64" s="238">
        <f t="shared" si="195"/>
        <v>0</v>
      </c>
      <c r="IW64" s="239" t="str">
        <f>IFERROR(IF(IV64&gt;20*II64,'Referencia Parámetros'!$D$20,IF(IV64&gt;10*II64,'Referencia Parámetros'!$D$21,IF(IV64&gt;5*II64,'Referencia Parámetros'!$D$22, IF(IV64&gt;1,'Referencia Parámetros'!$D$23,"NO APLICA")))),"")</f>
        <v/>
      </c>
      <c r="IX64" s="240" t="str">
        <f t="shared" si="196"/>
        <v/>
      </c>
      <c r="IY64" s="241">
        <f t="shared" si="197"/>
        <v>0</v>
      </c>
      <c r="IZ64" s="234">
        <f t="shared" si="198"/>
        <v>0</v>
      </c>
      <c r="JA64" s="234">
        <f t="shared" si="199"/>
        <v>0</v>
      </c>
      <c r="JB64" s="234">
        <f t="shared" si="200"/>
        <v>0</v>
      </c>
      <c r="JC64" s="242">
        <f t="shared" si="201"/>
        <v>0</v>
      </c>
      <c r="JD64" s="198"/>
      <c r="JE64" s="234">
        <f t="shared" si="222"/>
        <v>52</v>
      </c>
      <c r="JF64" s="235" t="str">
        <f t="shared" si="202"/>
        <v/>
      </c>
      <c r="JG64" s="236" t="str">
        <f>IFERROR(+VLOOKUP(JF64,'Referencia Parámetros'!$A$2:$B$18,2),"")</f>
        <v/>
      </c>
      <c r="JH64" s="1"/>
      <c r="JI64" s="1"/>
      <c r="JJ64" s="136" t="str">
        <f t="shared" si="273"/>
        <v>Completar</v>
      </c>
      <c r="JK64" s="134"/>
      <c r="JL64" s="134"/>
      <c r="JM64" s="134"/>
      <c r="JN64" s="136" t="str">
        <f t="shared" si="274"/>
        <v>Completar</v>
      </c>
      <c r="JO64" s="137" t="str">
        <f t="shared" si="275"/>
        <v>Completar</v>
      </c>
      <c r="JP64" s="137" t="str">
        <f t="shared" si="276"/>
        <v>Completar</v>
      </c>
      <c r="JQ64" s="135"/>
      <c r="JR64" s="136" t="str">
        <f t="shared" si="277"/>
        <v>Completar</v>
      </c>
      <c r="JS64" s="237">
        <f t="shared" si="203"/>
        <v>0</v>
      </c>
      <c r="JT64" s="238">
        <f t="shared" si="204"/>
        <v>0</v>
      </c>
      <c r="JU64" s="239" t="str">
        <f>IFERROR(IF(JT64&gt;20*JG64,'Referencia Parámetros'!$D$20,IF(JT64&gt;10*JG64,'Referencia Parámetros'!$D$21,IF(JT64&gt;5*JG64,'Referencia Parámetros'!$D$22, IF(JT64&gt;1,'Referencia Parámetros'!$D$23,"NO APLICA")))),"")</f>
        <v/>
      </c>
      <c r="JV64" s="240" t="str">
        <f t="shared" si="205"/>
        <v/>
      </c>
      <c r="JW64" s="241">
        <f t="shared" si="206"/>
        <v>0</v>
      </c>
      <c r="JX64" s="234">
        <f t="shared" si="207"/>
        <v>0</v>
      </c>
      <c r="JY64" s="234">
        <f t="shared" si="208"/>
        <v>0</v>
      </c>
      <c r="JZ64" s="234">
        <f t="shared" si="209"/>
        <v>0</v>
      </c>
      <c r="KA64" s="242">
        <f t="shared" si="210"/>
        <v>0</v>
      </c>
    </row>
    <row r="65" spans="1:287" x14ac:dyDescent="0.25">
      <c r="A65" s="234">
        <f t="shared" si="211"/>
        <v>53</v>
      </c>
      <c r="B65" s="235" t="str">
        <f t="shared" si="103"/>
        <v/>
      </c>
      <c r="C65" s="236" t="str">
        <f>IFERROR(+VLOOKUP(B65,'Referencia Parámetros'!$A$2:$B$18,2),"")</f>
        <v/>
      </c>
      <c r="D65" s="1"/>
      <c r="E65" s="1"/>
      <c r="F65" s="136" t="str">
        <f>IFERROR(+VLOOKUP(D65,'Año 3'!JH$13:JJ$112,3,FALSE),"Completar")</f>
        <v>Completar</v>
      </c>
      <c r="G65" s="134"/>
      <c r="H65" s="134"/>
      <c r="I65" s="134"/>
      <c r="J65" s="136" t="str">
        <f>+IFERROR(VLOOKUP(D65,'Año 3'!JH$13:JR$112,7,0),"Completar")</f>
        <v>Completar</v>
      </c>
      <c r="K65" s="137" t="str">
        <f>IFERROR(VLOOKUP(D65,'Año 3'!JH$13:JR$112,8,FALSE),"Completar")</f>
        <v>Completar</v>
      </c>
      <c r="L65" s="137" t="str">
        <f>IFERROR(VLOOKUP(D65,'Año 3'!JH$13:JR$112,9,FALSE),"Completar")</f>
        <v>Completar</v>
      </c>
      <c r="M65" s="135"/>
      <c r="N65" s="136" t="str">
        <f>IFERROR(VLOOKUP(D65,'Año 3'!JH$13:JR$112,11,FALSE),"Completar")</f>
        <v>Completar</v>
      </c>
      <c r="O65" s="237">
        <f t="shared" si="104"/>
        <v>0</v>
      </c>
      <c r="P65" s="238">
        <f t="shared" si="105"/>
        <v>0</v>
      </c>
      <c r="Q65" s="239" t="str">
        <f>IFERROR(IF(P65&gt;20*C65,'Referencia Parámetros'!$D$20,IF(P65&gt;10*C65,'Referencia Parámetros'!$D$21,IF(P65&gt;5*C65,'Referencia Parámetros'!$D$22, IF(P65&gt;1,'Referencia Parámetros'!$D$23,"NO APLICA")))),"")</f>
        <v/>
      </c>
      <c r="R65" s="240" t="str">
        <f t="shared" si="106"/>
        <v/>
      </c>
      <c r="S65" s="241">
        <f t="shared" si="107"/>
        <v>0</v>
      </c>
      <c r="T65" s="234">
        <f t="shared" si="108"/>
        <v>0</v>
      </c>
      <c r="U65" s="234">
        <f t="shared" si="109"/>
        <v>0</v>
      </c>
      <c r="V65" s="234">
        <f t="shared" si="110"/>
        <v>0</v>
      </c>
      <c r="W65" s="242">
        <f t="shared" si="111"/>
        <v>0</v>
      </c>
      <c r="Y65" s="234">
        <f t="shared" si="212"/>
        <v>53</v>
      </c>
      <c r="Z65" s="235" t="str">
        <f t="shared" si="112"/>
        <v/>
      </c>
      <c r="AA65" s="236" t="str">
        <f>IFERROR(+VLOOKUP(Z65,'Referencia Parámetros'!$A$2:$B$18,2),"")</f>
        <v/>
      </c>
      <c r="AB65" s="1"/>
      <c r="AC65" s="1"/>
      <c r="AD65" s="136" t="str">
        <f t="shared" si="223"/>
        <v>Completar</v>
      </c>
      <c r="AE65" s="134"/>
      <c r="AF65" s="134"/>
      <c r="AG65" s="134"/>
      <c r="AH65" s="136" t="str">
        <f t="shared" si="224"/>
        <v>Completar</v>
      </c>
      <c r="AI65" s="137" t="str">
        <f t="shared" si="225"/>
        <v>Completar</v>
      </c>
      <c r="AJ65" s="137" t="str">
        <f t="shared" si="226"/>
        <v>Completar</v>
      </c>
      <c r="AK65" s="135"/>
      <c r="AL65" s="136" t="str">
        <f t="shared" si="227"/>
        <v>Completar</v>
      </c>
      <c r="AM65" s="237">
        <f t="shared" si="113"/>
        <v>0</v>
      </c>
      <c r="AN65" s="238">
        <f t="shared" si="114"/>
        <v>0</v>
      </c>
      <c r="AO65" s="239" t="str">
        <f>IFERROR(IF(AN65&gt;20*AA65,'Referencia Parámetros'!$D$20,IF(AN65&gt;10*AA65,'Referencia Parámetros'!$D$21,IF(AN65&gt;5*AA65,'Referencia Parámetros'!$D$22, IF(AN65&gt;1,'Referencia Parámetros'!$D$23,"NO APLICA")))),"")</f>
        <v/>
      </c>
      <c r="AP65" s="240" t="str">
        <f t="shared" si="115"/>
        <v/>
      </c>
      <c r="AQ65" s="241">
        <f t="shared" si="116"/>
        <v>0</v>
      </c>
      <c r="AR65" s="234">
        <f t="shared" si="117"/>
        <v>0</v>
      </c>
      <c r="AS65" s="234">
        <f t="shared" si="118"/>
        <v>0</v>
      </c>
      <c r="AT65" s="234">
        <f t="shared" si="119"/>
        <v>0</v>
      </c>
      <c r="AU65" s="242">
        <f t="shared" si="120"/>
        <v>0</v>
      </c>
      <c r="AW65" s="234">
        <f t="shared" si="213"/>
        <v>53</v>
      </c>
      <c r="AX65" s="235" t="str">
        <f t="shared" si="121"/>
        <v/>
      </c>
      <c r="AY65" s="236" t="str">
        <f>IFERROR(+VLOOKUP(AX65,'Referencia Parámetros'!$A$2:$B$18,2),"")</f>
        <v/>
      </c>
      <c r="AZ65" s="1"/>
      <c r="BA65" s="1"/>
      <c r="BB65" s="136" t="str">
        <f t="shared" si="228"/>
        <v>Completar</v>
      </c>
      <c r="BC65" s="134"/>
      <c r="BD65" s="134"/>
      <c r="BE65" s="134"/>
      <c r="BF65" s="136" t="str">
        <f t="shared" si="229"/>
        <v>Completar</v>
      </c>
      <c r="BG65" s="137" t="str">
        <f t="shared" si="230"/>
        <v>Completar</v>
      </c>
      <c r="BH65" s="137" t="str">
        <f t="shared" si="231"/>
        <v>Completar</v>
      </c>
      <c r="BI65" s="135"/>
      <c r="BJ65" s="136" t="str">
        <f t="shared" si="232"/>
        <v>Completar</v>
      </c>
      <c r="BK65" s="237">
        <f t="shared" si="122"/>
        <v>0</v>
      </c>
      <c r="BL65" s="238">
        <f t="shared" si="123"/>
        <v>0</v>
      </c>
      <c r="BM65" s="239" t="str">
        <f>IFERROR(IF(BL65&gt;20*AY65,'Referencia Parámetros'!$D$20,IF(BL65&gt;10*AY65,'Referencia Parámetros'!$D$21,IF(BL65&gt;5*AY65,'Referencia Parámetros'!$D$22, IF(BL65&gt;1,'Referencia Parámetros'!$D$23,"NO APLICA")))),"")</f>
        <v/>
      </c>
      <c r="BN65" s="240" t="str">
        <f t="shared" si="124"/>
        <v/>
      </c>
      <c r="BO65" s="241">
        <f t="shared" si="125"/>
        <v>0</v>
      </c>
      <c r="BP65" s="234">
        <f t="shared" si="126"/>
        <v>0</v>
      </c>
      <c r="BQ65" s="234">
        <f t="shared" si="127"/>
        <v>0</v>
      </c>
      <c r="BR65" s="234">
        <f t="shared" si="128"/>
        <v>0</v>
      </c>
      <c r="BS65" s="242">
        <f t="shared" si="129"/>
        <v>0</v>
      </c>
      <c r="BU65" s="234">
        <f t="shared" si="214"/>
        <v>53</v>
      </c>
      <c r="BV65" s="235" t="str">
        <f t="shared" si="130"/>
        <v/>
      </c>
      <c r="BW65" s="236" t="str">
        <f>IFERROR(+VLOOKUP(BV65,'Referencia Parámetros'!$A$2:$B$18,2),"")</f>
        <v/>
      </c>
      <c r="BX65" s="1"/>
      <c r="BY65" s="1"/>
      <c r="BZ65" s="136" t="str">
        <f t="shared" si="233"/>
        <v>Completar</v>
      </c>
      <c r="CA65" s="134"/>
      <c r="CB65" s="134"/>
      <c r="CC65" s="134"/>
      <c r="CD65" s="136" t="str">
        <f t="shared" si="234"/>
        <v>Completar</v>
      </c>
      <c r="CE65" s="137" t="str">
        <f t="shared" si="235"/>
        <v>Completar</v>
      </c>
      <c r="CF65" s="137" t="str">
        <f t="shared" si="236"/>
        <v>Completar</v>
      </c>
      <c r="CG65" s="135"/>
      <c r="CH65" s="136" t="str">
        <f t="shared" si="237"/>
        <v>Completar</v>
      </c>
      <c r="CI65" s="237">
        <f t="shared" si="131"/>
        <v>0</v>
      </c>
      <c r="CJ65" s="238">
        <f t="shared" si="132"/>
        <v>0</v>
      </c>
      <c r="CK65" s="239" t="str">
        <f>IFERROR(IF(CJ65&gt;20*BW65,'Referencia Parámetros'!$D$20,IF(CJ65&gt;10*BW65,'Referencia Parámetros'!$D$21,IF(CJ65&gt;5*BW65,'Referencia Parámetros'!$D$22, IF(CJ65&gt;1,'Referencia Parámetros'!$D$23,"NO APLICA")))),"")</f>
        <v/>
      </c>
      <c r="CL65" s="240" t="str">
        <f t="shared" si="133"/>
        <v/>
      </c>
      <c r="CM65" s="241">
        <f t="shared" si="134"/>
        <v>0</v>
      </c>
      <c r="CN65" s="234">
        <f t="shared" si="135"/>
        <v>0</v>
      </c>
      <c r="CO65" s="234">
        <f t="shared" si="136"/>
        <v>0</v>
      </c>
      <c r="CP65" s="234">
        <f t="shared" si="137"/>
        <v>0</v>
      </c>
      <c r="CQ65" s="242">
        <f t="shared" si="138"/>
        <v>0</v>
      </c>
      <c r="CS65" s="234">
        <f t="shared" si="215"/>
        <v>53</v>
      </c>
      <c r="CT65" s="235" t="str">
        <f t="shared" si="139"/>
        <v/>
      </c>
      <c r="CU65" s="236" t="str">
        <f>IFERROR(+VLOOKUP(CT65,'Referencia Parámetros'!$A$2:$B$18,2),"")</f>
        <v/>
      </c>
      <c r="CV65" s="1"/>
      <c r="CW65" s="1"/>
      <c r="CX65" s="136" t="str">
        <f t="shared" si="238"/>
        <v>Completar</v>
      </c>
      <c r="CY65" s="134"/>
      <c r="CZ65" s="134"/>
      <c r="DA65" s="134"/>
      <c r="DB65" s="136" t="str">
        <f t="shared" si="239"/>
        <v>Completar</v>
      </c>
      <c r="DC65" s="137" t="str">
        <f t="shared" si="240"/>
        <v>Completar</v>
      </c>
      <c r="DD65" s="137" t="str">
        <f t="shared" si="241"/>
        <v>Completar</v>
      </c>
      <c r="DE65" s="135"/>
      <c r="DF65" s="136" t="str">
        <f t="shared" si="242"/>
        <v>Completar</v>
      </c>
      <c r="DG65" s="237">
        <f t="shared" si="140"/>
        <v>0</v>
      </c>
      <c r="DH65" s="238">
        <f t="shared" si="141"/>
        <v>0</v>
      </c>
      <c r="DI65" s="239" t="str">
        <f>IFERROR(IF(DH65&gt;20*CU65,'Referencia Parámetros'!$D$20,IF(DH65&gt;10*CU65,'Referencia Parámetros'!$D$21,IF(DH65&gt;5*CU65,'Referencia Parámetros'!$D$22, IF(DH65&gt;1,'Referencia Parámetros'!$D$23,"NO APLICA")))),"")</f>
        <v/>
      </c>
      <c r="DJ65" s="240" t="str">
        <f t="shared" si="142"/>
        <v/>
      </c>
      <c r="DK65" s="241">
        <f t="shared" si="143"/>
        <v>0</v>
      </c>
      <c r="DL65" s="234">
        <f t="shared" si="144"/>
        <v>0</v>
      </c>
      <c r="DM65" s="234">
        <f t="shared" si="145"/>
        <v>0</v>
      </c>
      <c r="DN65" s="234">
        <f t="shared" si="146"/>
        <v>0</v>
      </c>
      <c r="DO65" s="242">
        <f t="shared" si="147"/>
        <v>0</v>
      </c>
      <c r="DQ65" s="234">
        <f t="shared" si="216"/>
        <v>53</v>
      </c>
      <c r="DR65" s="235" t="str">
        <f t="shared" si="148"/>
        <v/>
      </c>
      <c r="DS65" s="236" t="str">
        <f>IFERROR(+VLOOKUP(DR65,'Referencia Parámetros'!$A$2:$B$18,2),"")</f>
        <v/>
      </c>
      <c r="DT65" s="1"/>
      <c r="DU65" s="1"/>
      <c r="DV65" s="136" t="str">
        <f t="shared" si="243"/>
        <v>Completar</v>
      </c>
      <c r="DW65" s="134"/>
      <c r="DX65" s="134"/>
      <c r="DY65" s="134"/>
      <c r="DZ65" s="136" t="str">
        <f t="shared" si="244"/>
        <v>Completar</v>
      </c>
      <c r="EA65" s="137" t="str">
        <f t="shared" si="245"/>
        <v>Completar</v>
      </c>
      <c r="EB65" s="137" t="str">
        <f t="shared" si="246"/>
        <v>Completar</v>
      </c>
      <c r="EC65" s="135"/>
      <c r="ED65" s="136" t="str">
        <f t="shared" si="247"/>
        <v>Completar</v>
      </c>
      <c r="EE65" s="237">
        <f t="shared" si="149"/>
        <v>0</v>
      </c>
      <c r="EF65" s="238">
        <f t="shared" si="150"/>
        <v>0</v>
      </c>
      <c r="EG65" s="239" t="str">
        <f>IFERROR(IF(EF65&gt;20*DS65,'Referencia Parámetros'!$D$20,IF(EF65&gt;10*DS65,'Referencia Parámetros'!$D$21,IF(EF65&gt;5*DS65,'Referencia Parámetros'!$D$22, IF(EF65&gt;1,'Referencia Parámetros'!$D$23,"NO APLICA")))),"")</f>
        <v/>
      </c>
      <c r="EH65" s="240" t="str">
        <f t="shared" si="151"/>
        <v/>
      </c>
      <c r="EI65" s="241">
        <f t="shared" si="152"/>
        <v>0</v>
      </c>
      <c r="EJ65" s="234">
        <f t="shared" si="153"/>
        <v>0</v>
      </c>
      <c r="EK65" s="234">
        <f t="shared" si="154"/>
        <v>0</v>
      </c>
      <c r="EL65" s="234">
        <f t="shared" si="155"/>
        <v>0</v>
      </c>
      <c r="EM65" s="242">
        <f t="shared" si="156"/>
        <v>0</v>
      </c>
      <c r="EO65" s="234">
        <f t="shared" si="217"/>
        <v>53</v>
      </c>
      <c r="EP65" s="235" t="str">
        <f t="shared" si="157"/>
        <v/>
      </c>
      <c r="EQ65" s="236" t="str">
        <f>IFERROR(+VLOOKUP(EP65,'Referencia Parámetros'!$A$2:$B$18,2),"")</f>
        <v/>
      </c>
      <c r="ER65" s="1"/>
      <c r="ES65" s="1"/>
      <c r="ET65" s="136" t="str">
        <f t="shared" si="248"/>
        <v>Completar</v>
      </c>
      <c r="EU65" s="134"/>
      <c r="EV65" s="134"/>
      <c r="EW65" s="134"/>
      <c r="EX65" s="136" t="str">
        <f t="shared" si="249"/>
        <v>Completar</v>
      </c>
      <c r="EY65" s="137" t="str">
        <f t="shared" si="250"/>
        <v>Completar</v>
      </c>
      <c r="EZ65" s="137" t="str">
        <f t="shared" si="251"/>
        <v>Completar</v>
      </c>
      <c r="FA65" s="135"/>
      <c r="FB65" s="136" t="str">
        <f t="shared" si="252"/>
        <v>Completar</v>
      </c>
      <c r="FC65" s="237">
        <f t="shared" si="158"/>
        <v>0</v>
      </c>
      <c r="FD65" s="238">
        <f t="shared" si="159"/>
        <v>0</v>
      </c>
      <c r="FE65" s="239" t="str">
        <f>IFERROR(IF(FD65&gt;20*EQ65,'Referencia Parámetros'!$D$20,IF(FD65&gt;10*EQ65,'Referencia Parámetros'!$D$21,IF(FD65&gt;5*EQ65,'Referencia Parámetros'!$D$22, IF(FD65&gt;1,'Referencia Parámetros'!$D$23,"NO APLICA")))),"")</f>
        <v/>
      </c>
      <c r="FF65" s="240" t="str">
        <f t="shared" si="160"/>
        <v/>
      </c>
      <c r="FG65" s="241">
        <f t="shared" si="161"/>
        <v>0</v>
      </c>
      <c r="FH65" s="234">
        <f t="shared" si="162"/>
        <v>0</v>
      </c>
      <c r="FI65" s="234">
        <f t="shared" si="163"/>
        <v>0</v>
      </c>
      <c r="FJ65" s="234">
        <f t="shared" si="164"/>
        <v>0</v>
      </c>
      <c r="FK65" s="242">
        <f t="shared" si="165"/>
        <v>0</v>
      </c>
      <c r="FM65" s="234">
        <f t="shared" si="218"/>
        <v>53</v>
      </c>
      <c r="FN65" s="235" t="str">
        <f t="shared" si="166"/>
        <v/>
      </c>
      <c r="FO65" s="236" t="str">
        <f>IFERROR(+VLOOKUP(FN65,'Referencia Parámetros'!$A$2:$B$18,2),"")</f>
        <v/>
      </c>
      <c r="FP65" s="1"/>
      <c r="FQ65" s="1"/>
      <c r="FR65" s="136" t="str">
        <f t="shared" si="253"/>
        <v>Completar</v>
      </c>
      <c r="FS65" s="134"/>
      <c r="FT65" s="134"/>
      <c r="FU65" s="134"/>
      <c r="FV65" s="136" t="str">
        <f t="shared" si="254"/>
        <v>Completar</v>
      </c>
      <c r="FW65" s="137" t="str">
        <f t="shared" si="255"/>
        <v>Completar</v>
      </c>
      <c r="FX65" s="137" t="str">
        <f t="shared" si="256"/>
        <v>Completar</v>
      </c>
      <c r="FY65" s="135"/>
      <c r="FZ65" s="136" t="str">
        <f t="shared" si="257"/>
        <v>Completar</v>
      </c>
      <c r="GA65" s="237">
        <f t="shared" si="167"/>
        <v>0</v>
      </c>
      <c r="GB65" s="238">
        <f t="shared" si="168"/>
        <v>0</v>
      </c>
      <c r="GC65" s="239" t="str">
        <f>IFERROR(IF(GB65&gt;20*FO65,'Referencia Parámetros'!$D$20,IF(GB65&gt;10*FO65,'Referencia Parámetros'!$D$21,IF(GB65&gt;5*FO65,'Referencia Parámetros'!$D$22, IF(GB65&gt;1,'Referencia Parámetros'!$D$23,"NO APLICA")))),"")</f>
        <v/>
      </c>
      <c r="GD65" s="240" t="str">
        <f t="shared" si="169"/>
        <v/>
      </c>
      <c r="GE65" s="241">
        <f t="shared" si="170"/>
        <v>0</v>
      </c>
      <c r="GF65" s="234">
        <f t="shared" si="171"/>
        <v>0</v>
      </c>
      <c r="GG65" s="234">
        <f t="shared" si="172"/>
        <v>0</v>
      </c>
      <c r="GH65" s="234">
        <f t="shared" si="173"/>
        <v>0</v>
      </c>
      <c r="GI65" s="242">
        <f t="shared" si="174"/>
        <v>0</v>
      </c>
      <c r="GK65" s="234">
        <f t="shared" si="219"/>
        <v>53</v>
      </c>
      <c r="GL65" s="235" t="str">
        <f t="shared" si="175"/>
        <v/>
      </c>
      <c r="GM65" s="236" t="str">
        <f>IFERROR(+VLOOKUP(GL65,'Referencia Parámetros'!$A$2:$B$18,2),"")</f>
        <v/>
      </c>
      <c r="GN65" s="1"/>
      <c r="GO65" s="1"/>
      <c r="GP65" s="136" t="str">
        <f t="shared" si="258"/>
        <v>Completar</v>
      </c>
      <c r="GQ65" s="134"/>
      <c r="GR65" s="134"/>
      <c r="GS65" s="134"/>
      <c r="GT65" s="136" t="str">
        <f t="shared" si="259"/>
        <v>Completar</v>
      </c>
      <c r="GU65" s="137" t="str">
        <f t="shared" si="260"/>
        <v>Completar</v>
      </c>
      <c r="GV65" s="137" t="str">
        <f t="shared" si="261"/>
        <v>Completar</v>
      </c>
      <c r="GW65" s="135"/>
      <c r="GX65" s="136" t="str">
        <f t="shared" si="262"/>
        <v>Completar</v>
      </c>
      <c r="GY65" s="237">
        <f t="shared" si="176"/>
        <v>0</v>
      </c>
      <c r="GZ65" s="238">
        <f t="shared" si="177"/>
        <v>0</v>
      </c>
      <c r="HA65" s="239" t="str">
        <f>IFERROR(IF(GZ65&gt;20*GM65,'Referencia Parámetros'!$D$20,IF(GZ65&gt;10*GM65,'Referencia Parámetros'!$D$21,IF(GZ65&gt;5*GM65,'Referencia Parámetros'!$D$22, IF(GZ65&gt;1,'Referencia Parámetros'!$D$23,"NO APLICA")))),"")</f>
        <v/>
      </c>
      <c r="HB65" s="240" t="str">
        <f t="shared" si="178"/>
        <v/>
      </c>
      <c r="HC65" s="241">
        <f t="shared" si="179"/>
        <v>0</v>
      </c>
      <c r="HD65" s="234">
        <f t="shared" si="180"/>
        <v>0</v>
      </c>
      <c r="HE65" s="234">
        <f t="shared" si="181"/>
        <v>0</v>
      </c>
      <c r="HF65" s="234">
        <f t="shared" si="182"/>
        <v>0</v>
      </c>
      <c r="HG65" s="242">
        <f t="shared" si="183"/>
        <v>0</v>
      </c>
      <c r="HI65" s="234">
        <f t="shared" si="220"/>
        <v>53</v>
      </c>
      <c r="HJ65" s="235" t="str">
        <f t="shared" si="184"/>
        <v/>
      </c>
      <c r="HK65" s="236" t="str">
        <f>IFERROR(+VLOOKUP(HJ65,'Referencia Parámetros'!$A$2:$B$18,2),"")</f>
        <v/>
      </c>
      <c r="HL65" s="1"/>
      <c r="HM65" s="1"/>
      <c r="HN65" s="136" t="str">
        <f t="shared" si="263"/>
        <v>Completar</v>
      </c>
      <c r="HO65" s="134"/>
      <c r="HP65" s="134"/>
      <c r="HQ65" s="134"/>
      <c r="HR65" s="136" t="str">
        <f t="shared" si="264"/>
        <v>Completar</v>
      </c>
      <c r="HS65" s="137" t="str">
        <f t="shared" si="265"/>
        <v>Completar</v>
      </c>
      <c r="HT65" s="137" t="str">
        <f t="shared" si="266"/>
        <v>Completar</v>
      </c>
      <c r="HU65" s="135"/>
      <c r="HV65" s="136" t="str">
        <f t="shared" si="267"/>
        <v>Completar</v>
      </c>
      <c r="HW65" s="237">
        <f t="shared" si="185"/>
        <v>0</v>
      </c>
      <c r="HX65" s="238">
        <f t="shared" si="186"/>
        <v>0</v>
      </c>
      <c r="HY65" s="239" t="str">
        <f>IFERROR(IF(HX65&gt;20*HK65,'Referencia Parámetros'!$D$20,IF(HX65&gt;10*HK65,'Referencia Parámetros'!$D$21,IF(HX65&gt;5*HK65,'Referencia Parámetros'!$D$22, IF(HX65&gt;1,'Referencia Parámetros'!$D$23,"NO APLICA")))),"")</f>
        <v/>
      </c>
      <c r="HZ65" s="240">
        <f t="shared" si="187"/>
        <v>0</v>
      </c>
      <c r="IA65" s="241">
        <f t="shared" si="188"/>
        <v>0</v>
      </c>
      <c r="IB65" s="234">
        <f t="shared" si="189"/>
        <v>0</v>
      </c>
      <c r="IC65" s="234">
        <f t="shared" si="190"/>
        <v>0</v>
      </c>
      <c r="ID65" s="234">
        <f t="shared" si="191"/>
        <v>0</v>
      </c>
      <c r="IE65" s="242">
        <f t="shared" si="192"/>
        <v>0</v>
      </c>
      <c r="IG65" s="234">
        <f t="shared" si="221"/>
        <v>53</v>
      </c>
      <c r="IH65" s="235" t="str">
        <f t="shared" si="193"/>
        <v/>
      </c>
      <c r="II65" s="236" t="str">
        <f>IFERROR(+VLOOKUP(IH65,'Referencia Parámetros'!$A$2:$B$18,2),"")</f>
        <v/>
      </c>
      <c r="IJ65" s="1"/>
      <c r="IK65" s="1"/>
      <c r="IL65" s="136" t="str">
        <f t="shared" si="268"/>
        <v>Completar</v>
      </c>
      <c r="IM65" s="134"/>
      <c r="IN65" s="134"/>
      <c r="IO65" s="134"/>
      <c r="IP65" s="136" t="str">
        <f t="shared" si="269"/>
        <v>Completar</v>
      </c>
      <c r="IQ65" s="137" t="str">
        <f t="shared" si="270"/>
        <v>Completar</v>
      </c>
      <c r="IR65" s="137" t="str">
        <f t="shared" si="271"/>
        <v>Completar</v>
      </c>
      <c r="IS65" s="135"/>
      <c r="IT65" s="136" t="str">
        <f t="shared" si="272"/>
        <v>Completar</v>
      </c>
      <c r="IU65" s="237">
        <f t="shared" si="194"/>
        <v>0</v>
      </c>
      <c r="IV65" s="238">
        <f t="shared" si="195"/>
        <v>0</v>
      </c>
      <c r="IW65" s="239" t="str">
        <f>IFERROR(IF(IV65&gt;20*II65,'Referencia Parámetros'!$D$20,IF(IV65&gt;10*II65,'Referencia Parámetros'!$D$21,IF(IV65&gt;5*II65,'Referencia Parámetros'!$D$22, IF(IV65&gt;1,'Referencia Parámetros'!$D$23,"NO APLICA")))),"")</f>
        <v/>
      </c>
      <c r="IX65" s="240" t="str">
        <f t="shared" si="196"/>
        <v/>
      </c>
      <c r="IY65" s="241">
        <f t="shared" si="197"/>
        <v>0</v>
      </c>
      <c r="IZ65" s="234">
        <f t="shared" si="198"/>
        <v>0</v>
      </c>
      <c r="JA65" s="234">
        <f t="shared" si="199"/>
        <v>0</v>
      </c>
      <c r="JB65" s="234">
        <f t="shared" si="200"/>
        <v>0</v>
      </c>
      <c r="JC65" s="242">
        <f t="shared" si="201"/>
        <v>0</v>
      </c>
      <c r="JD65" s="198"/>
      <c r="JE65" s="234">
        <f t="shared" si="222"/>
        <v>53</v>
      </c>
      <c r="JF65" s="235" t="str">
        <f t="shared" si="202"/>
        <v/>
      </c>
      <c r="JG65" s="236" t="str">
        <f>IFERROR(+VLOOKUP(JF65,'Referencia Parámetros'!$A$2:$B$18,2),"")</f>
        <v/>
      </c>
      <c r="JH65" s="1"/>
      <c r="JI65" s="1"/>
      <c r="JJ65" s="136" t="str">
        <f t="shared" si="273"/>
        <v>Completar</v>
      </c>
      <c r="JK65" s="134"/>
      <c r="JL65" s="134"/>
      <c r="JM65" s="134"/>
      <c r="JN65" s="136" t="str">
        <f t="shared" si="274"/>
        <v>Completar</v>
      </c>
      <c r="JO65" s="137" t="str">
        <f t="shared" si="275"/>
        <v>Completar</v>
      </c>
      <c r="JP65" s="137" t="str">
        <f t="shared" si="276"/>
        <v>Completar</v>
      </c>
      <c r="JQ65" s="135"/>
      <c r="JR65" s="136" t="str">
        <f t="shared" si="277"/>
        <v>Completar</v>
      </c>
      <c r="JS65" s="237">
        <f t="shared" si="203"/>
        <v>0</v>
      </c>
      <c r="JT65" s="238">
        <f t="shared" si="204"/>
        <v>0</v>
      </c>
      <c r="JU65" s="239" t="str">
        <f>IFERROR(IF(JT65&gt;20*JG65,'Referencia Parámetros'!$D$20,IF(JT65&gt;10*JG65,'Referencia Parámetros'!$D$21,IF(JT65&gt;5*JG65,'Referencia Parámetros'!$D$22, IF(JT65&gt;1,'Referencia Parámetros'!$D$23,"NO APLICA")))),"")</f>
        <v/>
      </c>
      <c r="JV65" s="240" t="str">
        <f t="shared" si="205"/>
        <v/>
      </c>
      <c r="JW65" s="241">
        <f t="shared" si="206"/>
        <v>0</v>
      </c>
      <c r="JX65" s="234">
        <f t="shared" si="207"/>
        <v>0</v>
      </c>
      <c r="JY65" s="234">
        <f t="shared" si="208"/>
        <v>0</v>
      </c>
      <c r="JZ65" s="234">
        <f t="shared" si="209"/>
        <v>0</v>
      </c>
      <c r="KA65" s="242">
        <f t="shared" si="210"/>
        <v>0</v>
      </c>
    </row>
    <row r="66" spans="1:287" x14ac:dyDescent="0.25">
      <c r="A66" s="234">
        <f t="shared" si="211"/>
        <v>54</v>
      </c>
      <c r="B66" s="235" t="str">
        <f t="shared" si="103"/>
        <v/>
      </c>
      <c r="C66" s="236" t="str">
        <f>IFERROR(+VLOOKUP(B66,'Referencia Parámetros'!$A$2:$B$18,2),"")</f>
        <v/>
      </c>
      <c r="D66" s="1"/>
      <c r="E66" s="1"/>
      <c r="F66" s="136" t="str">
        <f>IFERROR(+VLOOKUP(D66,'Año 3'!JH$13:JJ$112,3,FALSE),"Completar")</f>
        <v>Completar</v>
      </c>
      <c r="G66" s="134"/>
      <c r="H66" s="134"/>
      <c r="I66" s="134"/>
      <c r="J66" s="136" t="str">
        <f>+IFERROR(VLOOKUP(D66,'Año 3'!JH$13:JR$112,7,0),"Completar")</f>
        <v>Completar</v>
      </c>
      <c r="K66" s="137" t="str">
        <f>IFERROR(VLOOKUP(D66,'Año 3'!JH$13:JR$112,8,FALSE),"Completar")</f>
        <v>Completar</v>
      </c>
      <c r="L66" s="137" t="str">
        <f>IFERROR(VLOOKUP(D66,'Año 3'!JH$13:JR$112,9,FALSE),"Completar")</f>
        <v>Completar</v>
      </c>
      <c r="M66" s="135"/>
      <c r="N66" s="136" t="str">
        <f>IFERROR(VLOOKUP(D66,'Año 3'!JH$13:JR$112,11,FALSE),"Completar")</f>
        <v>Completar</v>
      </c>
      <c r="O66" s="237">
        <f t="shared" si="104"/>
        <v>0</v>
      </c>
      <c r="P66" s="238">
        <f t="shared" si="105"/>
        <v>0</v>
      </c>
      <c r="Q66" s="239" t="str">
        <f>IFERROR(IF(P66&gt;20*C66,'Referencia Parámetros'!$D$20,IF(P66&gt;10*C66,'Referencia Parámetros'!$D$21,IF(P66&gt;5*C66,'Referencia Parámetros'!$D$22, IF(P66&gt;1,'Referencia Parámetros'!$D$23,"NO APLICA")))),"")</f>
        <v/>
      </c>
      <c r="R66" s="240" t="str">
        <f t="shared" si="106"/>
        <v/>
      </c>
      <c r="S66" s="241">
        <f t="shared" si="107"/>
        <v>0</v>
      </c>
      <c r="T66" s="234">
        <f t="shared" si="108"/>
        <v>0</v>
      </c>
      <c r="U66" s="234">
        <f t="shared" si="109"/>
        <v>0</v>
      </c>
      <c r="V66" s="234">
        <f t="shared" si="110"/>
        <v>0</v>
      </c>
      <c r="W66" s="242">
        <f t="shared" si="111"/>
        <v>0</v>
      </c>
      <c r="Y66" s="234">
        <f t="shared" si="212"/>
        <v>54</v>
      </c>
      <c r="Z66" s="235" t="str">
        <f t="shared" si="112"/>
        <v/>
      </c>
      <c r="AA66" s="236" t="str">
        <f>IFERROR(+VLOOKUP(Z66,'Referencia Parámetros'!$A$2:$B$18,2),"")</f>
        <v/>
      </c>
      <c r="AB66" s="1"/>
      <c r="AC66" s="1"/>
      <c r="AD66" s="136" t="str">
        <f t="shared" si="223"/>
        <v>Completar</v>
      </c>
      <c r="AE66" s="134"/>
      <c r="AF66" s="134"/>
      <c r="AG66" s="134"/>
      <c r="AH66" s="136" t="str">
        <f t="shared" si="224"/>
        <v>Completar</v>
      </c>
      <c r="AI66" s="137" t="str">
        <f t="shared" si="225"/>
        <v>Completar</v>
      </c>
      <c r="AJ66" s="137" t="str">
        <f t="shared" si="226"/>
        <v>Completar</v>
      </c>
      <c r="AK66" s="135"/>
      <c r="AL66" s="136" t="str">
        <f t="shared" si="227"/>
        <v>Completar</v>
      </c>
      <c r="AM66" s="237">
        <f t="shared" si="113"/>
        <v>0</v>
      </c>
      <c r="AN66" s="238">
        <f t="shared" si="114"/>
        <v>0</v>
      </c>
      <c r="AO66" s="239" t="str">
        <f>IFERROR(IF(AN66&gt;20*AA66,'Referencia Parámetros'!$D$20,IF(AN66&gt;10*AA66,'Referencia Parámetros'!$D$21,IF(AN66&gt;5*AA66,'Referencia Parámetros'!$D$22, IF(AN66&gt;1,'Referencia Parámetros'!$D$23,"NO APLICA")))),"")</f>
        <v/>
      </c>
      <c r="AP66" s="240" t="str">
        <f t="shared" si="115"/>
        <v/>
      </c>
      <c r="AQ66" s="241">
        <f t="shared" si="116"/>
        <v>0</v>
      </c>
      <c r="AR66" s="234">
        <f t="shared" si="117"/>
        <v>0</v>
      </c>
      <c r="AS66" s="234">
        <f t="shared" si="118"/>
        <v>0</v>
      </c>
      <c r="AT66" s="234">
        <f t="shared" si="119"/>
        <v>0</v>
      </c>
      <c r="AU66" s="242">
        <f t="shared" si="120"/>
        <v>0</v>
      </c>
      <c r="AW66" s="234">
        <f t="shared" si="213"/>
        <v>54</v>
      </c>
      <c r="AX66" s="235" t="str">
        <f t="shared" si="121"/>
        <v/>
      </c>
      <c r="AY66" s="236" t="str">
        <f>IFERROR(+VLOOKUP(AX66,'Referencia Parámetros'!$A$2:$B$18,2),"")</f>
        <v/>
      </c>
      <c r="AZ66" s="1"/>
      <c r="BA66" s="1"/>
      <c r="BB66" s="136" t="str">
        <f t="shared" si="228"/>
        <v>Completar</v>
      </c>
      <c r="BC66" s="134"/>
      <c r="BD66" s="134"/>
      <c r="BE66" s="134"/>
      <c r="BF66" s="136" t="str">
        <f t="shared" si="229"/>
        <v>Completar</v>
      </c>
      <c r="BG66" s="137" t="str">
        <f t="shared" si="230"/>
        <v>Completar</v>
      </c>
      <c r="BH66" s="137" t="str">
        <f t="shared" si="231"/>
        <v>Completar</v>
      </c>
      <c r="BI66" s="135"/>
      <c r="BJ66" s="136" t="str">
        <f t="shared" si="232"/>
        <v>Completar</v>
      </c>
      <c r="BK66" s="237">
        <f t="shared" si="122"/>
        <v>0</v>
      </c>
      <c r="BL66" s="238">
        <f t="shared" si="123"/>
        <v>0</v>
      </c>
      <c r="BM66" s="239" t="str">
        <f>IFERROR(IF(BL66&gt;20*AY66,'Referencia Parámetros'!$D$20,IF(BL66&gt;10*AY66,'Referencia Parámetros'!$D$21,IF(BL66&gt;5*AY66,'Referencia Parámetros'!$D$22, IF(BL66&gt;1,'Referencia Parámetros'!$D$23,"NO APLICA")))),"")</f>
        <v/>
      </c>
      <c r="BN66" s="240" t="str">
        <f t="shared" si="124"/>
        <v/>
      </c>
      <c r="BO66" s="241">
        <f t="shared" si="125"/>
        <v>0</v>
      </c>
      <c r="BP66" s="234">
        <f t="shared" si="126"/>
        <v>0</v>
      </c>
      <c r="BQ66" s="234">
        <f t="shared" si="127"/>
        <v>0</v>
      </c>
      <c r="BR66" s="234">
        <f t="shared" si="128"/>
        <v>0</v>
      </c>
      <c r="BS66" s="242">
        <f t="shared" si="129"/>
        <v>0</v>
      </c>
      <c r="BU66" s="234">
        <f t="shared" si="214"/>
        <v>54</v>
      </c>
      <c r="BV66" s="235" t="str">
        <f t="shared" si="130"/>
        <v/>
      </c>
      <c r="BW66" s="236" t="str">
        <f>IFERROR(+VLOOKUP(BV66,'Referencia Parámetros'!$A$2:$B$18,2),"")</f>
        <v/>
      </c>
      <c r="BX66" s="1"/>
      <c r="BY66" s="1"/>
      <c r="BZ66" s="136" t="str">
        <f t="shared" si="233"/>
        <v>Completar</v>
      </c>
      <c r="CA66" s="134"/>
      <c r="CB66" s="134"/>
      <c r="CC66" s="134"/>
      <c r="CD66" s="136" t="str">
        <f t="shared" si="234"/>
        <v>Completar</v>
      </c>
      <c r="CE66" s="137" t="str">
        <f t="shared" si="235"/>
        <v>Completar</v>
      </c>
      <c r="CF66" s="137" t="str">
        <f t="shared" si="236"/>
        <v>Completar</v>
      </c>
      <c r="CG66" s="135"/>
      <c r="CH66" s="136" t="str">
        <f t="shared" si="237"/>
        <v>Completar</v>
      </c>
      <c r="CI66" s="237">
        <f t="shared" si="131"/>
        <v>0</v>
      </c>
      <c r="CJ66" s="238">
        <f t="shared" si="132"/>
        <v>0</v>
      </c>
      <c r="CK66" s="239" t="str">
        <f>IFERROR(IF(CJ66&gt;20*BW66,'Referencia Parámetros'!$D$20,IF(CJ66&gt;10*BW66,'Referencia Parámetros'!$D$21,IF(CJ66&gt;5*BW66,'Referencia Parámetros'!$D$22, IF(CJ66&gt;1,'Referencia Parámetros'!$D$23,"NO APLICA")))),"")</f>
        <v/>
      </c>
      <c r="CL66" s="240" t="str">
        <f t="shared" si="133"/>
        <v/>
      </c>
      <c r="CM66" s="241">
        <f t="shared" si="134"/>
        <v>0</v>
      </c>
      <c r="CN66" s="234">
        <f t="shared" si="135"/>
        <v>0</v>
      </c>
      <c r="CO66" s="234">
        <f t="shared" si="136"/>
        <v>0</v>
      </c>
      <c r="CP66" s="234">
        <f t="shared" si="137"/>
        <v>0</v>
      </c>
      <c r="CQ66" s="242">
        <f t="shared" si="138"/>
        <v>0</v>
      </c>
      <c r="CS66" s="234">
        <f t="shared" si="215"/>
        <v>54</v>
      </c>
      <c r="CT66" s="235" t="str">
        <f t="shared" si="139"/>
        <v/>
      </c>
      <c r="CU66" s="236" t="str">
        <f>IFERROR(+VLOOKUP(CT66,'Referencia Parámetros'!$A$2:$B$18,2),"")</f>
        <v/>
      </c>
      <c r="CV66" s="1"/>
      <c r="CW66" s="1"/>
      <c r="CX66" s="136" t="str">
        <f t="shared" si="238"/>
        <v>Completar</v>
      </c>
      <c r="CY66" s="134"/>
      <c r="CZ66" s="134"/>
      <c r="DA66" s="134"/>
      <c r="DB66" s="136" t="str">
        <f t="shared" si="239"/>
        <v>Completar</v>
      </c>
      <c r="DC66" s="137" t="str">
        <f t="shared" si="240"/>
        <v>Completar</v>
      </c>
      <c r="DD66" s="137" t="str">
        <f t="shared" si="241"/>
        <v>Completar</v>
      </c>
      <c r="DE66" s="135"/>
      <c r="DF66" s="136" t="str">
        <f t="shared" si="242"/>
        <v>Completar</v>
      </c>
      <c r="DG66" s="237">
        <f t="shared" si="140"/>
        <v>0</v>
      </c>
      <c r="DH66" s="238">
        <f t="shared" si="141"/>
        <v>0</v>
      </c>
      <c r="DI66" s="239" t="str">
        <f>IFERROR(IF(DH66&gt;20*CU66,'Referencia Parámetros'!$D$20,IF(DH66&gt;10*CU66,'Referencia Parámetros'!$D$21,IF(DH66&gt;5*CU66,'Referencia Parámetros'!$D$22, IF(DH66&gt;1,'Referencia Parámetros'!$D$23,"NO APLICA")))),"")</f>
        <v/>
      </c>
      <c r="DJ66" s="240" t="str">
        <f t="shared" si="142"/>
        <v/>
      </c>
      <c r="DK66" s="241">
        <f t="shared" si="143"/>
        <v>0</v>
      </c>
      <c r="DL66" s="234">
        <f t="shared" si="144"/>
        <v>0</v>
      </c>
      <c r="DM66" s="234">
        <f t="shared" si="145"/>
        <v>0</v>
      </c>
      <c r="DN66" s="234">
        <f t="shared" si="146"/>
        <v>0</v>
      </c>
      <c r="DO66" s="242">
        <f t="shared" si="147"/>
        <v>0</v>
      </c>
      <c r="DQ66" s="234">
        <f t="shared" si="216"/>
        <v>54</v>
      </c>
      <c r="DR66" s="235" t="str">
        <f t="shared" si="148"/>
        <v/>
      </c>
      <c r="DS66" s="236" t="str">
        <f>IFERROR(+VLOOKUP(DR66,'Referencia Parámetros'!$A$2:$B$18,2),"")</f>
        <v/>
      </c>
      <c r="DT66" s="1"/>
      <c r="DU66" s="1"/>
      <c r="DV66" s="136" t="str">
        <f t="shared" si="243"/>
        <v>Completar</v>
      </c>
      <c r="DW66" s="134"/>
      <c r="DX66" s="134"/>
      <c r="DY66" s="134"/>
      <c r="DZ66" s="136" t="str">
        <f t="shared" si="244"/>
        <v>Completar</v>
      </c>
      <c r="EA66" s="137" t="str">
        <f t="shared" si="245"/>
        <v>Completar</v>
      </c>
      <c r="EB66" s="137" t="str">
        <f t="shared" si="246"/>
        <v>Completar</v>
      </c>
      <c r="EC66" s="135"/>
      <c r="ED66" s="136" t="str">
        <f t="shared" si="247"/>
        <v>Completar</v>
      </c>
      <c r="EE66" s="237">
        <f t="shared" si="149"/>
        <v>0</v>
      </c>
      <c r="EF66" s="238">
        <f t="shared" si="150"/>
        <v>0</v>
      </c>
      <c r="EG66" s="239" t="str">
        <f>IFERROR(IF(EF66&gt;20*DS66,'Referencia Parámetros'!$D$20,IF(EF66&gt;10*DS66,'Referencia Parámetros'!$D$21,IF(EF66&gt;5*DS66,'Referencia Parámetros'!$D$22, IF(EF66&gt;1,'Referencia Parámetros'!$D$23,"NO APLICA")))),"")</f>
        <v/>
      </c>
      <c r="EH66" s="240" t="str">
        <f t="shared" si="151"/>
        <v/>
      </c>
      <c r="EI66" s="241">
        <f t="shared" si="152"/>
        <v>0</v>
      </c>
      <c r="EJ66" s="234">
        <f t="shared" si="153"/>
        <v>0</v>
      </c>
      <c r="EK66" s="234">
        <f t="shared" si="154"/>
        <v>0</v>
      </c>
      <c r="EL66" s="234">
        <f t="shared" si="155"/>
        <v>0</v>
      </c>
      <c r="EM66" s="242">
        <f t="shared" si="156"/>
        <v>0</v>
      </c>
      <c r="EO66" s="234">
        <f t="shared" si="217"/>
        <v>54</v>
      </c>
      <c r="EP66" s="235" t="str">
        <f t="shared" si="157"/>
        <v/>
      </c>
      <c r="EQ66" s="236" t="str">
        <f>IFERROR(+VLOOKUP(EP66,'Referencia Parámetros'!$A$2:$B$18,2),"")</f>
        <v/>
      </c>
      <c r="ER66" s="1"/>
      <c r="ES66" s="1"/>
      <c r="ET66" s="136" t="str">
        <f t="shared" si="248"/>
        <v>Completar</v>
      </c>
      <c r="EU66" s="134"/>
      <c r="EV66" s="134"/>
      <c r="EW66" s="134"/>
      <c r="EX66" s="136" t="str">
        <f t="shared" si="249"/>
        <v>Completar</v>
      </c>
      <c r="EY66" s="137" t="str">
        <f t="shared" si="250"/>
        <v>Completar</v>
      </c>
      <c r="EZ66" s="137" t="str">
        <f t="shared" si="251"/>
        <v>Completar</v>
      </c>
      <c r="FA66" s="135"/>
      <c r="FB66" s="136" t="str">
        <f t="shared" si="252"/>
        <v>Completar</v>
      </c>
      <c r="FC66" s="237">
        <f t="shared" si="158"/>
        <v>0</v>
      </c>
      <c r="FD66" s="238">
        <f t="shared" si="159"/>
        <v>0</v>
      </c>
      <c r="FE66" s="239" t="str">
        <f>IFERROR(IF(FD66&gt;20*EQ66,'Referencia Parámetros'!$D$20,IF(FD66&gt;10*EQ66,'Referencia Parámetros'!$D$21,IF(FD66&gt;5*EQ66,'Referencia Parámetros'!$D$22, IF(FD66&gt;1,'Referencia Parámetros'!$D$23,"NO APLICA")))),"")</f>
        <v/>
      </c>
      <c r="FF66" s="240" t="str">
        <f t="shared" si="160"/>
        <v/>
      </c>
      <c r="FG66" s="241">
        <f t="shared" si="161"/>
        <v>0</v>
      </c>
      <c r="FH66" s="234">
        <f t="shared" si="162"/>
        <v>0</v>
      </c>
      <c r="FI66" s="234">
        <f t="shared" si="163"/>
        <v>0</v>
      </c>
      <c r="FJ66" s="234">
        <f t="shared" si="164"/>
        <v>0</v>
      </c>
      <c r="FK66" s="242">
        <f t="shared" si="165"/>
        <v>0</v>
      </c>
      <c r="FM66" s="234">
        <f t="shared" si="218"/>
        <v>54</v>
      </c>
      <c r="FN66" s="235" t="str">
        <f t="shared" si="166"/>
        <v/>
      </c>
      <c r="FO66" s="236" t="str">
        <f>IFERROR(+VLOOKUP(FN66,'Referencia Parámetros'!$A$2:$B$18,2),"")</f>
        <v/>
      </c>
      <c r="FP66" s="1"/>
      <c r="FQ66" s="1"/>
      <c r="FR66" s="136" t="str">
        <f t="shared" si="253"/>
        <v>Completar</v>
      </c>
      <c r="FS66" s="134"/>
      <c r="FT66" s="134"/>
      <c r="FU66" s="134"/>
      <c r="FV66" s="136" t="str">
        <f t="shared" si="254"/>
        <v>Completar</v>
      </c>
      <c r="FW66" s="137" t="str">
        <f t="shared" si="255"/>
        <v>Completar</v>
      </c>
      <c r="FX66" s="137" t="str">
        <f t="shared" si="256"/>
        <v>Completar</v>
      </c>
      <c r="FY66" s="135"/>
      <c r="FZ66" s="136" t="str">
        <f t="shared" si="257"/>
        <v>Completar</v>
      </c>
      <c r="GA66" s="237">
        <f t="shared" si="167"/>
        <v>0</v>
      </c>
      <c r="GB66" s="238">
        <f t="shared" si="168"/>
        <v>0</v>
      </c>
      <c r="GC66" s="239" t="str">
        <f>IFERROR(IF(GB66&gt;20*FO66,'Referencia Parámetros'!$D$20,IF(GB66&gt;10*FO66,'Referencia Parámetros'!$D$21,IF(GB66&gt;5*FO66,'Referencia Parámetros'!$D$22, IF(GB66&gt;1,'Referencia Parámetros'!$D$23,"NO APLICA")))),"")</f>
        <v/>
      </c>
      <c r="GD66" s="240" t="str">
        <f t="shared" si="169"/>
        <v/>
      </c>
      <c r="GE66" s="241">
        <f t="shared" si="170"/>
        <v>0</v>
      </c>
      <c r="GF66" s="234">
        <f t="shared" si="171"/>
        <v>0</v>
      </c>
      <c r="GG66" s="234">
        <f t="shared" si="172"/>
        <v>0</v>
      </c>
      <c r="GH66" s="234">
        <f t="shared" si="173"/>
        <v>0</v>
      </c>
      <c r="GI66" s="242">
        <f t="shared" si="174"/>
        <v>0</v>
      </c>
      <c r="GK66" s="234">
        <f t="shared" si="219"/>
        <v>54</v>
      </c>
      <c r="GL66" s="235" t="str">
        <f t="shared" si="175"/>
        <v/>
      </c>
      <c r="GM66" s="236" t="str">
        <f>IFERROR(+VLOOKUP(GL66,'Referencia Parámetros'!$A$2:$B$18,2),"")</f>
        <v/>
      </c>
      <c r="GN66" s="1"/>
      <c r="GO66" s="1"/>
      <c r="GP66" s="136" t="str">
        <f t="shared" si="258"/>
        <v>Completar</v>
      </c>
      <c r="GQ66" s="134"/>
      <c r="GR66" s="134"/>
      <c r="GS66" s="134"/>
      <c r="GT66" s="136" t="str">
        <f t="shared" si="259"/>
        <v>Completar</v>
      </c>
      <c r="GU66" s="137" t="str">
        <f t="shared" si="260"/>
        <v>Completar</v>
      </c>
      <c r="GV66" s="137" t="str">
        <f t="shared" si="261"/>
        <v>Completar</v>
      </c>
      <c r="GW66" s="135"/>
      <c r="GX66" s="136" t="str">
        <f t="shared" si="262"/>
        <v>Completar</v>
      </c>
      <c r="GY66" s="237">
        <f t="shared" si="176"/>
        <v>0</v>
      </c>
      <c r="GZ66" s="238">
        <f t="shared" si="177"/>
        <v>0</v>
      </c>
      <c r="HA66" s="239" t="str">
        <f>IFERROR(IF(GZ66&gt;20*GM66,'Referencia Parámetros'!$D$20,IF(GZ66&gt;10*GM66,'Referencia Parámetros'!$D$21,IF(GZ66&gt;5*GM66,'Referencia Parámetros'!$D$22, IF(GZ66&gt;1,'Referencia Parámetros'!$D$23,"NO APLICA")))),"")</f>
        <v/>
      </c>
      <c r="HB66" s="240" t="str">
        <f t="shared" si="178"/>
        <v/>
      </c>
      <c r="HC66" s="241">
        <f t="shared" si="179"/>
        <v>0</v>
      </c>
      <c r="HD66" s="234">
        <f t="shared" si="180"/>
        <v>0</v>
      </c>
      <c r="HE66" s="234">
        <f t="shared" si="181"/>
        <v>0</v>
      </c>
      <c r="HF66" s="234">
        <f t="shared" si="182"/>
        <v>0</v>
      </c>
      <c r="HG66" s="242">
        <f t="shared" si="183"/>
        <v>0</v>
      </c>
      <c r="HI66" s="234">
        <f t="shared" si="220"/>
        <v>54</v>
      </c>
      <c r="HJ66" s="235" t="str">
        <f t="shared" si="184"/>
        <v/>
      </c>
      <c r="HK66" s="236" t="str">
        <f>IFERROR(+VLOOKUP(HJ66,'Referencia Parámetros'!$A$2:$B$18,2),"")</f>
        <v/>
      </c>
      <c r="HL66" s="1"/>
      <c r="HM66" s="1"/>
      <c r="HN66" s="136" t="str">
        <f t="shared" si="263"/>
        <v>Completar</v>
      </c>
      <c r="HO66" s="134"/>
      <c r="HP66" s="134"/>
      <c r="HQ66" s="134"/>
      <c r="HR66" s="136" t="str">
        <f t="shared" si="264"/>
        <v>Completar</v>
      </c>
      <c r="HS66" s="137" t="str">
        <f t="shared" si="265"/>
        <v>Completar</v>
      </c>
      <c r="HT66" s="137" t="str">
        <f t="shared" si="266"/>
        <v>Completar</v>
      </c>
      <c r="HU66" s="135"/>
      <c r="HV66" s="136" t="str">
        <f t="shared" si="267"/>
        <v>Completar</v>
      </c>
      <c r="HW66" s="237">
        <f t="shared" si="185"/>
        <v>0</v>
      </c>
      <c r="HX66" s="238">
        <f t="shared" si="186"/>
        <v>0</v>
      </c>
      <c r="HY66" s="239" t="str">
        <f>IFERROR(IF(HX66&gt;20*HK66,'Referencia Parámetros'!$D$20,IF(HX66&gt;10*HK66,'Referencia Parámetros'!$D$21,IF(HX66&gt;5*HK66,'Referencia Parámetros'!$D$22, IF(HX66&gt;1,'Referencia Parámetros'!$D$23,"NO APLICA")))),"")</f>
        <v/>
      </c>
      <c r="HZ66" s="240">
        <f t="shared" si="187"/>
        <v>0</v>
      </c>
      <c r="IA66" s="241">
        <f t="shared" si="188"/>
        <v>0</v>
      </c>
      <c r="IB66" s="234">
        <f t="shared" si="189"/>
        <v>0</v>
      </c>
      <c r="IC66" s="234">
        <f t="shared" si="190"/>
        <v>0</v>
      </c>
      <c r="ID66" s="234">
        <f t="shared" si="191"/>
        <v>0</v>
      </c>
      <c r="IE66" s="242">
        <f t="shared" si="192"/>
        <v>0</v>
      </c>
      <c r="IG66" s="234">
        <f t="shared" si="221"/>
        <v>54</v>
      </c>
      <c r="IH66" s="235" t="str">
        <f t="shared" si="193"/>
        <v/>
      </c>
      <c r="II66" s="236" t="str">
        <f>IFERROR(+VLOOKUP(IH66,'Referencia Parámetros'!$A$2:$B$18,2),"")</f>
        <v/>
      </c>
      <c r="IJ66" s="1"/>
      <c r="IK66" s="1"/>
      <c r="IL66" s="136" t="str">
        <f t="shared" si="268"/>
        <v>Completar</v>
      </c>
      <c r="IM66" s="134"/>
      <c r="IN66" s="134"/>
      <c r="IO66" s="134"/>
      <c r="IP66" s="136" t="str">
        <f t="shared" si="269"/>
        <v>Completar</v>
      </c>
      <c r="IQ66" s="137" t="str">
        <f t="shared" si="270"/>
        <v>Completar</v>
      </c>
      <c r="IR66" s="137" t="str">
        <f t="shared" si="271"/>
        <v>Completar</v>
      </c>
      <c r="IS66" s="135"/>
      <c r="IT66" s="136" t="str">
        <f t="shared" si="272"/>
        <v>Completar</v>
      </c>
      <c r="IU66" s="237">
        <f t="shared" si="194"/>
        <v>0</v>
      </c>
      <c r="IV66" s="238">
        <f t="shared" si="195"/>
        <v>0</v>
      </c>
      <c r="IW66" s="239" t="str">
        <f>IFERROR(IF(IV66&gt;20*II66,'Referencia Parámetros'!$D$20,IF(IV66&gt;10*II66,'Referencia Parámetros'!$D$21,IF(IV66&gt;5*II66,'Referencia Parámetros'!$D$22, IF(IV66&gt;1,'Referencia Parámetros'!$D$23,"NO APLICA")))),"")</f>
        <v/>
      </c>
      <c r="IX66" s="240" t="str">
        <f t="shared" si="196"/>
        <v/>
      </c>
      <c r="IY66" s="241">
        <f t="shared" si="197"/>
        <v>0</v>
      </c>
      <c r="IZ66" s="234">
        <f t="shared" si="198"/>
        <v>0</v>
      </c>
      <c r="JA66" s="234">
        <f t="shared" si="199"/>
        <v>0</v>
      </c>
      <c r="JB66" s="234">
        <f t="shared" si="200"/>
        <v>0</v>
      </c>
      <c r="JC66" s="242">
        <f t="shared" si="201"/>
        <v>0</v>
      </c>
      <c r="JD66" s="198"/>
      <c r="JE66" s="234">
        <f t="shared" si="222"/>
        <v>54</v>
      </c>
      <c r="JF66" s="235" t="str">
        <f t="shared" si="202"/>
        <v/>
      </c>
      <c r="JG66" s="236" t="str">
        <f>IFERROR(+VLOOKUP(JF66,'Referencia Parámetros'!$A$2:$B$18,2),"")</f>
        <v/>
      </c>
      <c r="JH66" s="1"/>
      <c r="JI66" s="1"/>
      <c r="JJ66" s="136" t="str">
        <f t="shared" si="273"/>
        <v>Completar</v>
      </c>
      <c r="JK66" s="134"/>
      <c r="JL66" s="134"/>
      <c r="JM66" s="134"/>
      <c r="JN66" s="136" t="str">
        <f t="shared" si="274"/>
        <v>Completar</v>
      </c>
      <c r="JO66" s="137" t="str">
        <f t="shared" si="275"/>
        <v>Completar</v>
      </c>
      <c r="JP66" s="137" t="str">
        <f t="shared" si="276"/>
        <v>Completar</v>
      </c>
      <c r="JQ66" s="135"/>
      <c r="JR66" s="136" t="str">
        <f t="shared" si="277"/>
        <v>Completar</v>
      </c>
      <c r="JS66" s="237">
        <f t="shared" si="203"/>
        <v>0</v>
      </c>
      <c r="JT66" s="238">
        <f t="shared" si="204"/>
        <v>0</v>
      </c>
      <c r="JU66" s="239" t="str">
        <f>IFERROR(IF(JT66&gt;20*JG66,'Referencia Parámetros'!$D$20,IF(JT66&gt;10*JG66,'Referencia Parámetros'!$D$21,IF(JT66&gt;5*JG66,'Referencia Parámetros'!$D$22, IF(JT66&gt;1,'Referencia Parámetros'!$D$23,"NO APLICA")))),"")</f>
        <v/>
      </c>
      <c r="JV66" s="240" t="str">
        <f t="shared" si="205"/>
        <v/>
      </c>
      <c r="JW66" s="241">
        <f t="shared" si="206"/>
        <v>0</v>
      </c>
      <c r="JX66" s="234">
        <f t="shared" si="207"/>
        <v>0</v>
      </c>
      <c r="JY66" s="234">
        <f t="shared" si="208"/>
        <v>0</v>
      </c>
      <c r="JZ66" s="234">
        <f t="shared" si="209"/>
        <v>0</v>
      </c>
      <c r="KA66" s="242">
        <f t="shared" si="210"/>
        <v>0</v>
      </c>
    </row>
    <row r="67" spans="1:287" x14ac:dyDescent="0.25">
      <c r="A67" s="234">
        <f t="shared" si="211"/>
        <v>55</v>
      </c>
      <c r="B67" s="235" t="str">
        <f t="shared" si="103"/>
        <v/>
      </c>
      <c r="C67" s="236" t="str">
        <f>IFERROR(+VLOOKUP(B67,'Referencia Parámetros'!$A$2:$B$18,2),"")</f>
        <v/>
      </c>
      <c r="D67" s="1"/>
      <c r="E67" s="1"/>
      <c r="F67" s="136" t="str">
        <f>IFERROR(+VLOOKUP(D67,'Año 3'!JH$13:JJ$112,3,FALSE),"Completar")</f>
        <v>Completar</v>
      </c>
      <c r="G67" s="134"/>
      <c r="H67" s="134"/>
      <c r="I67" s="134"/>
      <c r="J67" s="136" t="str">
        <f>+IFERROR(VLOOKUP(D67,'Año 3'!JH$13:JR$112,7,0),"Completar")</f>
        <v>Completar</v>
      </c>
      <c r="K67" s="137" t="str">
        <f>IFERROR(VLOOKUP(D67,'Año 3'!JH$13:JR$112,8,FALSE),"Completar")</f>
        <v>Completar</v>
      </c>
      <c r="L67" s="137" t="str">
        <f>IFERROR(VLOOKUP(D67,'Año 3'!JH$13:JR$112,9,FALSE),"Completar")</f>
        <v>Completar</v>
      </c>
      <c r="M67" s="135"/>
      <c r="N67" s="136" t="str">
        <f>IFERROR(VLOOKUP(D67,'Año 3'!JH$13:JR$112,11,FALSE),"Completar")</f>
        <v>Completar</v>
      </c>
      <c r="O67" s="237">
        <f t="shared" si="104"/>
        <v>0</v>
      </c>
      <c r="P67" s="238">
        <f t="shared" si="105"/>
        <v>0</v>
      </c>
      <c r="Q67" s="239" t="str">
        <f>IFERROR(IF(P67&gt;20*C67,'Referencia Parámetros'!$D$20,IF(P67&gt;10*C67,'Referencia Parámetros'!$D$21,IF(P67&gt;5*C67,'Referencia Parámetros'!$D$22, IF(P67&gt;1,'Referencia Parámetros'!$D$23,"NO APLICA")))),"")</f>
        <v/>
      </c>
      <c r="R67" s="240" t="str">
        <f t="shared" si="106"/>
        <v/>
      </c>
      <c r="S67" s="241">
        <f t="shared" si="107"/>
        <v>0</v>
      </c>
      <c r="T67" s="234">
        <f t="shared" si="108"/>
        <v>0</v>
      </c>
      <c r="U67" s="234">
        <f t="shared" si="109"/>
        <v>0</v>
      </c>
      <c r="V67" s="234">
        <f t="shared" si="110"/>
        <v>0</v>
      </c>
      <c r="W67" s="242">
        <f t="shared" si="111"/>
        <v>0</v>
      </c>
      <c r="Y67" s="234">
        <f t="shared" si="212"/>
        <v>55</v>
      </c>
      <c r="Z67" s="235" t="str">
        <f t="shared" si="112"/>
        <v/>
      </c>
      <c r="AA67" s="236" t="str">
        <f>IFERROR(+VLOOKUP(Z67,'Referencia Parámetros'!$A$2:$B$18,2),"")</f>
        <v/>
      </c>
      <c r="AB67" s="1"/>
      <c r="AC67" s="1"/>
      <c r="AD67" s="136" t="str">
        <f t="shared" si="223"/>
        <v>Completar</v>
      </c>
      <c r="AE67" s="134"/>
      <c r="AF67" s="134"/>
      <c r="AG67" s="134"/>
      <c r="AH67" s="136" t="str">
        <f t="shared" si="224"/>
        <v>Completar</v>
      </c>
      <c r="AI67" s="137" t="str">
        <f t="shared" si="225"/>
        <v>Completar</v>
      </c>
      <c r="AJ67" s="137" t="str">
        <f t="shared" si="226"/>
        <v>Completar</v>
      </c>
      <c r="AK67" s="135"/>
      <c r="AL67" s="136" t="str">
        <f t="shared" si="227"/>
        <v>Completar</v>
      </c>
      <c r="AM67" s="237">
        <f t="shared" si="113"/>
        <v>0</v>
      </c>
      <c r="AN67" s="238">
        <f t="shared" si="114"/>
        <v>0</v>
      </c>
      <c r="AO67" s="239" t="str">
        <f>IFERROR(IF(AN67&gt;20*AA67,'Referencia Parámetros'!$D$20,IF(AN67&gt;10*AA67,'Referencia Parámetros'!$D$21,IF(AN67&gt;5*AA67,'Referencia Parámetros'!$D$22, IF(AN67&gt;1,'Referencia Parámetros'!$D$23,"NO APLICA")))),"")</f>
        <v/>
      </c>
      <c r="AP67" s="240" t="str">
        <f t="shared" si="115"/>
        <v/>
      </c>
      <c r="AQ67" s="241">
        <f t="shared" si="116"/>
        <v>0</v>
      </c>
      <c r="AR67" s="234">
        <f t="shared" si="117"/>
        <v>0</v>
      </c>
      <c r="AS67" s="234">
        <f t="shared" si="118"/>
        <v>0</v>
      </c>
      <c r="AT67" s="234">
        <f t="shared" si="119"/>
        <v>0</v>
      </c>
      <c r="AU67" s="242">
        <f t="shared" si="120"/>
        <v>0</v>
      </c>
      <c r="AW67" s="234">
        <f t="shared" si="213"/>
        <v>55</v>
      </c>
      <c r="AX67" s="235" t="str">
        <f t="shared" si="121"/>
        <v/>
      </c>
      <c r="AY67" s="236" t="str">
        <f>IFERROR(+VLOOKUP(AX67,'Referencia Parámetros'!$A$2:$B$18,2),"")</f>
        <v/>
      </c>
      <c r="AZ67" s="1"/>
      <c r="BA67" s="1"/>
      <c r="BB67" s="136" t="str">
        <f t="shared" si="228"/>
        <v>Completar</v>
      </c>
      <c r="BC67" s="134"/>
      <c r="BD67" s="134"/>
      <c r="BE67" s="134"/>
      <c r="BF67" s="136" t="str">
        <f t="shared" si="229"/>
        <v>Completar</v>
      </c>
      <c r="BG67" s="137" t="str">
        <f t="shared" si="230"/>
        <v>Completar</v>
      </c>
      <c r="BH67" s="137" t="str">
        <f t="shared" si="231"/>
        <v>Completar</v>
      </c>
      <c r="BI67" s="135"/>
      <c r="BJ67" s="136" t="str">
        <f t="shared" si="232"/>
        <v>Completar</v>
      </c>
      <c r="BK67" s="237">
        <f t="shared" si="122"/>
        <v>0</v>
      </c>
      <c r="BL67" s="238">
        <f t="shared" si="123"/>
        <v>0</v>
      </c>
      <c r="BM67" s="239" t="str">
        <f>IFERROR(IF(BL67&gt;20*AY67,'Referencia Parámetros'!$D$20,IF(BL67&gt;10*AY67,'Referencia Parámetros'!$D$21,IF(BL67&gt;5*AY67,'Referencia Parámetros'!$D$22, IF(BL67&gt;1,'Referencia Parámetros'!$D$23,"NO APLICA")))),"")</f>
        <v/>
      </c>
      <c r="BN67" s="240" t="str">
        <f t="shared" si="124"/>
        <v/>
      </c>
      <c r="BO67" s="241">
        <f t="shared" si="125"/>
        <v>0</v>
      </c>
      <c r="BP67" s="234">
        <f t="shared" si="126"/>
        <v>0</v>
      </c>
      <c r="BQ67" s="234">
        <f t="shared" si="127"/>
        <v>0</v>
      </c>
      <c r="BR67" s="234">
        <f t="shared" si="128"/>
        <v>0</v>
      </c>
      <c r="BS67" s="242">
        <f t="shared" si="129"/>
        <v>0</v>
      </c>
      <c r="BU67" s="234">
        <f t="shared" si="214"/>
        <v>55</v>
      </c>
      <c r="BV67" s="235" t="str">
        <f t="shared" si="130"/>
        <v/>
      </c>
      <c r="BW67" s="236" t="str">
        <f>IFERROR(+VLOOKUP(BV67,'Referencia Parámetros'!$A$2:$B$18,2),"")</f>
        <v/>
      </c>
      <c r="BX67" s="1"/>
      <c r="BY67" s="1"/>
      <c r="BZ67" s="136" t="str">
        <f t="shared" si="233"/>
        <v>Completar</v>
      </c>
      <c r="CA67" s="134"/>
      <c r="CB67" s="134"/>
      <c r="CC67" s="134"/>
      <c r="CD67" s="136" t="str">
        <f t="shared" si="234"/>
        <v>Completar</v>
      </c>
      <c r="CE67" s="137" t="str">
        <f t="shared" si="235"/>
        <v>Completar</v>
      </c>
      <c r="CF67" s="137" t="str">
        <f t="shared" si="236"/>
        <v>Completar</v>
      </c>
      <c r="CG67" s="135"/>
      <c r="CH67" s="136" t="str">
        <f t="shared" si="237"/>
        <v>Completar</v>
      </c>
      <c r="CI67" s="237">
        <f t="shared" si="131"/>
        <v>0</v>
      </c>
      <c r="CJ67" s="238">
        <f t="shared" si="132"/>
        <v>0</v>
      </c>
      <c r="CK67" s="239" t="str">
        <f>IFERROR(IF(CJ67&gt;20*BW67,'Referencia Parámetros'!$D$20,IF(CJ67&gt;10*BW67,'Referencia Parámetros'!$D$21,IF(CJ67&gt;5*BW67,'Referencia Parámetros'!$D$22, IF(CJ67&gt;1,'Referencia Parámetros'!$D$23,"NO APLICA")))),"")</f>
        <v/>
      </c>
      <c r="CL67" s="240" t="str">
        <f t="shared" si="133"/>
        <v/>
      </c>
      <c r="CM67" s="241">
        <f t="shared" si="134"/>
        <v>0</v>
      </c>
      <c r="CN67" s="234">
        <f t="shared" si="135"/>
        <v>0</v>
      </c>
      <c r="CO67" s="234">
        <f t="shared" si="136"/>
        <v>0</v>
      </c>
      <c r="CP67" s="234">
        <f t="shared" si="137"/>
        <v>0</v>
      </c>
      <c r="CQ67" s="242">
        <f t="shared" si="138"/>
        <v>0</v>
      </c>
      <c r="CS67" s="234">
        <f t="shared" si="215"/>
        <v>55</v>
      </c>
      <c r="CT67" s="235" t="str">
        <f t="shared" si="139"/>
        <v/>
      </c>
      <c r="CU67" s="236" t="str">
        <f>IFERROR(+VLOOKUP(CT67,'Referencia Parámetros'!$A$2:$B$18,2),"")</f>
        <v/>
      </c>
      <c r="CV67" s="1"/>
      <c r="CW67" s="1"/>
      <c r="CX67" s="136" t="str">
        <f t="shared" si="238"/>
        <v>Completar</v>
      </c>
      <c r="CY67" s="134"/>
      <c r="CZ67" s="134"/>
      <c r="DA67" s="134"/>
      <c r="DB67" s="136" t="str">
        <f t="shared" si="239"/>
        <v>Completar</v>
      </c>
      <c r="DC67" s="137" t="str">
        <f t="shared" si="240"/>
        <v>Completar</v>
      </c>
      <c r="DD67" s="137" t="str">
        <f t="shared" si="241"/>
        <v>Completar</v>
      </c>
      <c r="DE67" s="135"/>
      <c r="DF67" s="136" t="str">
        <f t="shared" si="242"/>
        <v>Completar</v>
      </c>
      <c r="DG67" s="237">
        <f t="shared" si="140"/>
        <v>0</v>
      </c>
      <c r="DH67" s="238">
        <f t="shared" si="141"/>
        <v>0</v>
      </c>
      <c r="DI67" s="239" t="str">
        <f>IFERROR(IF(DH67&gt;20*CU67,'Referencia Parámetros'!$D$20,IF(DH67&gt;10*CU67,'Referencia Parámetros'!$D$21,IF(DH67&gt;5*CU67,'Referencia Parámetros'!$D$22, IF(DH67&gt;1,'Referencia Parámetros'!$D$23,"NO APLICA")))),"")</f>
        <v/>
      </c>
      <c r="DJ67" s="240" t="str">
        <f t="shared" si="142"/>
        <v/>
      </c>
      <c r="DK67" s="241">
        <f t="shared" si="143"/>
        <v>0</v>
      </c>
      <c r="DL67" s="234">
        <f t="shared" si="144"/>
        <v>0</v>
      </c>
      <c r="DM67" s="234">
        <f t="shared" si="145"/>
        <v>0</v>
      </c>
      <c r="DN67" s="234">
        <f t="shared" si="146"/>
        <v>0</v>
      </c>
      <c r="DO67" s="242">
        <f t="shared" si="147"/>
        <v>0</v>
      </c>
      <c r="DQ67" s="234">
        <f t="shared" si="216"/>
        <v>55</v>
      </c>
      <c r="DR67" s="235" t="str">
        <f t="shared" si="148"/>
        <v/>
      </c>
      <c r="DS67" s="236" t="str">
        <f>IFERROR(+VLOOKUP(DR67,'Referencia Parámetros'!$A$2:$B$18,2),"")</f>
        <v/>
      </c>
      <c r="DT67" s="1"/>
      <c r="DU67" s="1"/>
      <c r="DV67" s="136" t="str">
        <f t="shared" si="243"/>
        <v>Completar</v>
      </c>
      <c r="DW67" s="134"/>
      <c r="DX67" s="134"/>
      <c r="DY67" s="134"/>
      <c r="DZ67" s="136" t="str">
        <f t="shared" si="244"/>
        <v>Completar</v>
      </c>
      <c r="EA67" s="137" t="str">
        <f t="shared" si="245"/>
        <v>Completar</v>
      </c>
      <c r="EB67" s="137" t="str">
        <f t="shared" si="246"/>
        <v>Completar</v>
      </c>
      <c r="EC67" s="135"/>
      <c r="ED67" s="136" t="str">
        <f t="shared" si="247"/>
        <v>Completar</v>
      </c>
      <c r="EE67" s="237">
        <f t="shared" si="149"/>
        <v>0</v>
      </c>
      <c r="EF67" s="238">
        <f t="shared" si="150"/>
        <v>0</v>
      </c>
      <c r="EG67" s="239" t="str">
        <f>IFERROR(IF(EF67&gt;20*DS67,'Referencia Parámetros'!$D$20,IF(EF67&gt;10*DS67,'Referencia Parámetros'!$D$21,IF(EF67&gt;5*DS67,'Referencia Parámetros'!$D$22, IF(EF67&gt;1,'Referencia Parámetros'!$D$23,"NO APLICA")))),"")</f>
        <v/>
      </c>
      <c r="EH67" s="240" t="str">
        <f t="shared" si="151"/>
        <v/>
      </c>
      <c r="EI67" s="241">
        <f t="shared" si="152"/>
        <v>0</v>
      </c>
      <c r="EJ67" s="234">
        <f t="shared" si="153"/>
        <v>0</v>
      </c>
      <c r="EK67" s="234">
        <f t="shared" si="154"/>
        <v>0</v>
      </c>
      <c r="EL67" s="234">
        <f t="shared" si="155"/>
        <v>0</v>
      </c>
      <c r="EM67" s="242">
        <f t="shared" si="156"/>
        <v>0</v>
      </c>
      <c r="EO67" s="234">
        <f t="shared" si="217"/>
        <v>55</v>
      </c>
      <c r="EP67" s="235" t="str">
        <f t="shared" si="157"/>
        <v/>
      </c>
      <c r="EQ67" s="236" t="str">
        <f>IFERROR(+VLOOKUP(EP67,'Referencia Parámetros'!$A$2:$B$18,2),"")</f>
        <v/>
      </c>
      <c r="ER67" s="1"/>
      <c r="ES67" s="1"/>
      <c r="ET67" s="136" t="str">
        <f t="shared" si="248"/>
        <v>Completar</v>
      </c>
      <c r="EU67" s="134"/>
      <c r="EV67" s="134"/>
      <c r="EW67" s="134"/>
      <c r="EX67" s="136" t="str">
        <f t="shared" si="249"/>
        <v>Completar</v>
      </c>
      <c r="EY67" s="137" t="str">
        <f t="shared" si="250"/>
        <v>Completar</v>
      </c>
      <c r="EZ67" s="137" t="str">
        <f t="shared" si="251"/>
        <v>Completar</v>
      </c>
      <c r="FA67" s="135"/>
      <c r="FB67" s="136" t="str">
        <f t="shared" si="252"/>
        <v>Completar</v>
      </c>
      <c r="FC67" s="237">
        <f t="shared" si="158"/>
        <v>0</v>
      </c>
      <c r="FD67" s="238">
        <f t="shared" si="159"/>
        <v>0</v>
      </c>
      <c r="FE67" s="239" t="str">
        <f>IFERROR(IF(FD67&gt;20*EQ67,'Referencia Parámetros'!$D$20,IF(FD67&gt;10*EQ67,'Referencia Parámetros'!$D$21,IF(FD67&gt;5*EQ67,'Referencia Parámetros'!$D$22, IF(FD67&gt;1,'Referencia Parámetros'!$D$23,"NO APLICA")))),"")</f>
        <v/>
      </c>
      <c r="FF67" s="240" t="str">
        <f t="shared" si="160"/>
        <v/>
      </c>
      <c r="FG67" s="241">
        <f t="shared" si="161"/>
        <v>0</v>
      </c>
      <c r="FH67" s="234">
        <f t="shared" si="162"/>
        <v>0</v>
      </c>
      <c r="FI67" s="234">
        <f t="shared" si="163"/>
        <v>0</v>
      </c>
      <c r="FJ67" s="234">
        <f t="shared" si="164"/>
        <v>0</v>
      </c>
      <c r="FK67" s="242">
        <f t="shared" si="165"/>
        <v>0</v>
      </c>
      <c r="FM67" s="234">
        <f t="shared" si="218"/>
        <v>55</v>
      </c>
      <c r="FN67" s="235" t="str">
        <f t="shared" si="166"/>
        <v/>
      </c>
      <c r="FO67" s="236" t="str">
        <f>IFERROR(+VLOOKUP(FN67,'Referencia Parámetros'!$A$2:$B$18,2),"")</f>
        <v/>
      </c>
      <c r="FP67" s="1"/>
      <c r="FQ67" s="1"/>
      <c r="FR67" s="136" t="str">
        <f t="shared" si="253"/>
        <v>Completar</v>
      </c>
      <c r="FS67" s="134"/>
      <c r="FT67" s="134"/>
      <c r="FU67" s="134"/>
      <c r="FV67" s="136" t="str">
        <f t="shared" si="254"/>
        <v>Completar</v>
      </c>
      <c r="FW67" s="137" t="str">
        <f t="shared" si="255"/>
        <v>Completar</v>
      </c>
      <c r="FX67" s="137" t="str">
        <f t="shared" si="256"/>
        <v>Completar</v>
      </c>
      <c r="FY67" s="135"/>
      <c r="FZ67" s="136" t="str">
        <f t="shared" si="257"/>
        <v>Completar</v>
      </c>
      <c r="GA67" s="237">
        <f t="shared" si="167"/>
        <v>0</v>
      </c>
      <c r="GB67" s="238">
        <f t="shared" si="168"/>
        <v>0</v>
      </c>
      <c r="GC67" s="239" t="str">
        <f>IFERROR(IF(GB67&gt;20*FO67,'Referencia Parámetros'!$D$20,IF(GB67&gt;10*FO67,'Referencia Parámetros'!$D$21,IF(GB67&gt;5*FO67,'Referencia Parámetros'!$D$22, IF(GB67&gt;1,'Referencia Parámetros'!$D$23,"NO APLICA")))),"")</f>
        <v/>
      </c>
      <c r="GD67" s="240" t="str">
        <f t="shared" si="169"/>
        <v/>
      </c>
      <c r="GE67" s="241">
        <f t="shared" si="170"/>
        <v>0</v>
      </c>
      <c r="GF67" s="234">
        <f t="shared" si="171"/>
        <v>0</v>
      </c>
      <c r="GG67" s="234">
        <f t="shared" si="172"/>
        <v>0</v>
      </c>
      <c r="GH67" s="234">
        <f t="shared" si="173"/>
        <v>0</v>
      </c>
      <c r="GI67" s="242">
        <f t="shared" si="174"/>
        <v>0</v>
      </c>
      <c r="GK67" s="234">
        <f t="shared" si="219"/>
        <v>55</v>
      </c>
      <c r="GL67" s="235" t="str">
        <f t="shared" si="175"/>
        <v/>
      </c>
      <c r="GM67" s="236" t="str">
        <f>IFERROR(+VLOOKUP(GL67,'Referencia Parámetros'!$A$2:$B$18,2),"")</f>
        <v/>
      </c>
      <c r="GN67" s="1"/>
      <c r="GO67" s="1"/>
      <c r="GP67" s="136" t="str">
        <f t="shared" si="258"/>
        <v>Completar</v>
      </c>
      <c r="GQ67" s="134"/>
      <c r="GR67" s="134"/>
      <c r="GS67" s="134"/>
      <c r="GT67" s="136" t="str">
        <f t="shared" si="259"/>
        <v>Completar</v>
      </c>
      <c r="GU67" s="137" t="str">
        <f t="shared" si="260"/>
        <v>Completar</v>
      </c>
      <c r="GV67" s="137" t="str">
        <f t="shared" si="261"/>
        <v>Completar</v>
      </c>
      <c r="GW67" s="135"/>
      <c r="GX67" s="136" t="str">
        <f t="shared" si="262"/>
        <v>Completar</v>
      </c>
      <c r="GY67" s="237">
        <f t="shared" si="176"/>
        <v>0</v>
      </c>
      <c r="GZ67" s="238">
        <f t="shared" si="177"/>
        <v>0</v>
      </c>
      <c r="HA67" s="239" t="str">
        <f>IFERROR(IF(GZ67&gt;20*GM67,'Referencia Parámetros'!$D$20,IF(GZ67&gt;10*GM67,'Referencia Parámetros'!$D$21,IF(GZ67&gt;5*GM67,'Referencia Parámetros'!$D$22, IF(GZ67&gt;1,'Referencia Parámetros'!$D$23,"NO APLICA")))),"")</f>
        <v/>
      </c>
      <c r="HB67" s="240" t="str">
        <f t="shared" si="178"/>
        <v/>
      </c>
      <c r="HC67" s="241">
        <f t="shared" si="179"/>
        <v>0</v>
      </c>
      <c r="HD67" s="234">
        <f t="shared" si="180"/>
        <v>0</v>
      </c>
      <c r="HE67" s="234">
        <f t="shared" si="181"/>
        <v>0</v>
      </c>
      <c r="HF67" s="234">
        <f t="shared" si="182"/>
        <v>0</v>
      </c>
      <c r="HG67" s="242">
        <f t="shared" si="183"/>
        <v>0</v>
      </c>
      <c r="HI67" s="234">
        <f t="shared" si="220"/>
        <v>55</v>
      </c>
      <c r="HJ67" s="235" t="str">
        <f t="shared" si="184"/>
        <v/>
      </c>
      <c r="HK67" s="236" t="str">
        <f>IFERROR(+VLOOKUP(HJ67,'Referencia Parámetros'!$A$2:$B$18,2),"")</f>
        <v/>
      </c>
      <c r="HL67" s="1"/>
      <c r="HM67" s="1"/>
      <c r="HN67" s="136" t="str">
        <f t="shared" si="263"/>
        <v>Completar</v>
      </c>
      <c r="HO67" s="134"/>
      <c r="HP67" s="134"/>
      <c r="HQ67" s="134"/>
      <c r="HR67" s="136" t="str">
        <f t="shared" si="264"/>
        <v>Completar</v>
      </c>
      <c r="HS67" s="137" t="str">
        <f t="shared" si="265"/>
        <v>Completar</v>
      </c>
      <c r="HT67" s="137" t="str">
        <f t="shared" si="266"/>
        <v>Completar</v>
      </c>
      <c r="HU67" s="135"/>
      <c r="HV67" s="136" t="str">
        <f t="shared" si="267"/>
        <v>Completar</v>
      </c>
      <c r="HW67" s="237">
        <f t="shared" si="185"/>
        <v>0</v>
      </c>
      <c r="HX67" s="238">
        <f t="shared" si="186"/>
        <v>0</v>
      </c>
      <c r="HY67" s="239" t="str">
        <f>IFERROR(IF(HX67&gt;20*HK67,'Referencia Parámetros'!$D$20,IF(HX67&gt;10*HK67,'Referencia Parámetros'!$D$21,IF(HX67&gt;5*HK67,'Referencia Parámetros'!$D$22, IF(HX67&gt;1,'Referencia Parámetros'!$D$23,"NO APLICA")))),"")</f>
        <v/>
      </c>
      <c r="HZ67" s="240">
        <f t="shared" si="187"/>
        <v>0</v>
      </c>
      <c r="IA67" s="241">
        <f t="shared" si="188"/>
        <v>0</v>
      </c>
      <c r="IB67" s="234">
        <f t="shared" si="189"/>
        <v>0</v>
      </c>
      <c r="IC67" s="234">
        <f t="shared" si="190"/>
        <v>0</v>
      </c>
      <c r="ID67" s="234">
        <f t="shared" si="191"/>
        <v>0</v>
      </c>
      <c r="IE67" s="242">
        <f t="shared" si="192"/>
        <v>0</v>
      </c>
      <c r="IG67" s="234">
        <f t="shared" si="221"/>
        <v>55</v>
      </c>
      <c r="IH67" s="235" t="str">
        <f t="shared" si="193"/>
        <v/>
      </c>
      <c r="II67" s="236" t="str">
        <f>IFERROR(+VLOOKUP(IH67,'Referencia Parámetros'!$A$2:$B$18,2),"")</f>
        <v/>
      </c>
      <c r="IJ67" s="1"/>
      <c r="IK67" s="1"/>
      <c r="IL67" s="136" t="str">
        <f t="shared" si="268"/>
        <v>Completar</v>
      </c>
      <c r="IM67" s="134"/>
      <c r="IN67" s="134"/>
      <c r="IO67" s="134"/>
      <c r="IP67" s="136" t="str">
        <f t="shared" si="269"/>
        <v>Completar</v>
      </c>
      <c r="IQ67" s="137" t="str">
        <f t="shared" si="270"/>
        <v>Completar</v>
      </c>
      <c r="IR67" s="137" t="str">
        <f t="shared" si="271"/>
        <v>Completar</v>
      </c>
      <c r="IS67" s="135"/>
      <c r="IT67" s="136" t="str">
        <f t="shared" si="272"/>
        <v>Completar</v>
      </c>
      <c r="IU67" s="237">
        <f t="shared" si="194"/>
        <v>0</v>
      </c>
      <c r="IV67" s="238">
        <f t="shared" si="195"/>
        <v>0</v>
      </c>
      <c r="IW67" s="239" t="str">
        <f>IFERROR(IF(IV67&gt;20*II67,'Referencia Parámetros'!$D$20,IF(IV67&gt;10*II67,'Referencia Parámetros'!$D$21,IF(IV67&gt;5*II67,'Referencia Parámetros'!$D$22, IF(IV67&gt;1,'Referencia Parámetros'!$D$23,"NO APLICA")))),"")</f>
        <v/>
      </c>
      <c r="IX67" s="240" t="str">
        <f t="shared" si="196"/>
        <v/>
      </c>
      <c r="IY67" s="241">
        <f t="shared" si="197"/>
        <v>0</v>
      </c>
      <c r="IZ67" s="234">
        <f t="shared" si="198"/>
        <v>0</v>
      </c>
      <c r="JA67" s="234">
        <f t="shared" si="199"/>
        <v>0</v>
      </c>
      <c r="JB67" s="234">
        <f t="shared" si="200"/>
        <v>0</v>
      </c>
      <c r="JC67" s="242">
        <f t="shared" si="201"/>
        <v>0</v>
      </c>
      <c r="JD67" s="198"/>
      <c r="JE67" s="234">
        <f t="shared" si="222"/>
        <v>55</v>
      </c>
      <c r="JF67" s="235" t="str">
        <f t="shared" si="202"/>
        <v/>
      </c>
      <c r="JG67" s="236" t="str">
        <f>IFERROR(+VLOOKUP(JF67,'Referencia Parámetros'!$A$2:$B$18,2),"")</f>
        <v/>
      </c>
      <c r="JH67" s="1"/>
      <c r="JI67" s="1"/>
      <c r="JJ67" s="136" t="str">
        <f t="shared" si="273"/>
        <v>Completar</v>
      </c>
      <c r="JK67" s="134"/>
      <c r="JL67" s="134"/>
      <c r="JM67" s="134"/>
      <c r="JN67" s="136" t="str">
        <f t="shared" si="274"/>
        <v>Completar</v>
      </c>
      <c r="JO67" s="137" t="str">
        <f t="shared" si="275"/>
        <v>Completar</v>
      </c>
      <c r="JP67" s="137" t="str">
        <f t="shared" si="276"/>
        <v>Completar</v>
      </c>
      <c r="JQ67" s="135"/>
      <c r="JR67" s="136" t="str">
        <f t="shared" si="277"/>
        <v>Completar</v>
      </c>
      <c r="JS67" s="237">
        <f t="shared" si="203"/>
        <v>0</v>
      </c>
      <c r="JT67" s="238">
        <f t="shared" si="204"/>
        <v>0</v>
      </c>
      <c r="JU67" s="239" t="str">
        <f>IFERROR(IF(JT67&gt;20*JG67,'Referencia Parámetros'!$D$20,IF(JT67&gt;10*JG67,'Referencia Parámetros'!$D$21,IF(JT67&gt;5*JG67,'Referencia Parámetros'!$D$22, IF(JT67&gt;1,'Referencia Parámetros'!$D$23,"NO APLICA")))),"")</f>
        <v/>
      </c>
      <c r="JV67" s="240" t="str">
        <f t="shared" si="205"/>
        <v/>
      </c>
      <c r="JW67" s="241">
        <f t="shared" si="206"/>
        <v>0</v>
      </c>
      <c r="JX67" s="234">
        <f t="shared" si="207"/>
        <v>0</v>
      </c>
      <c r="JY67" s="234">
        <f t="shared" si="208"/>
        <v>0</v>
      </c>
      <c r="JZ67" s="234">
        <f t="shared" si="209"/>
        <v>0</v>
      </c>
      <c r="KA67" s="242">
        <f t="shared" si="210"/>
        <v>0</v>
      </c>
    </row>
    <row r="68" spans="1:287" x14ac:dyDescent="0.25">
      <c r="A68" s="234">
        <f t="shared" si="211"/>
        <v>56</v>
      </c>
      <c r="B68" s="235" t="str">
        <f t="shared" si="103"/>
        <v/>
      </c>
      <c r="C68" s="236" t="str">
        <f>IFERROR(+VLOOKUP(B68,'Referencia Parámetros'!$A$2:$B$18,2),"")</f>
        <v/>
      </c>
      <c r="D68" s="1"/>
      <c r="E68" s="1"/>
      <c r="F68" s="136" t="str">
        <f>IFERROR(+VLOOKUP(D68,'Año 3'!JH$13:JJ$112,3,FALSE),"Completar")</f>
        <v>Completar</v>
      </c>
      <c r="G68" s="134"/>
      <c r="H68" s="134"/>
      <c r="I68" s="134"/>
      <c r="J68" s="136" t="str">
        <f>+IFERROR(VLOOKUP(D68,'Año 3'!JH$13:JR$112,7,0),"Completar")</f>
        <v>Completar</v>
      </c>
      <c r="K68" s="137" t="str">
        <f>IFERROR(VLOOKUP(D68,'Año 3'!JH$13:JR$112,8,FALSE),"Completar")</f>
        <v>Completar</v>
      </c>
      <c r="L68" s="137" t="str">
        <f>IFERROR(VLOOKUP(D68,'Año 3'!JH$13:JR$112,9,FALSE),"Completar")</f>
        <v>Completar</v>
      </c>
      <c r="M68" s="135"/>
      <c r="N68" s="136" t="str">
        <f>IFERROR(VLOOKUP(D68,'Año 3'!JH$13:JR$112,11,FALSE),"Completar")</f>
        <v>Completar</v>
      </c>
      <c r="O68" s="237">
        <f t="shared" si="104"/>
        <v>0</v>
      </c>
      <c r="P68" s="238">
        <f t="shared" si="105"/>
        <v>0</v>
      </c>
      <c r="Q68" s="239" t="str">
        <f>IFERROR(IF(P68&gt;20*C68,'Referencia Parámetros'!$D$20,IF(P68&gt;10*C68,'Referencia Parámetros'!$D$21,IF(P68&gt;5*C68,'Referencia Parámetros'!$D$22, IF(P68&gt;1,'Referencia Parámetros'!$D$23,"NO APLICA")))),"")</f>
        <v/>
      </c>
      <c r="R68" s="240" t="str">
        <f t="shared" si="106"/>
        <v/>
      </c>
      <c r="S68" s="241">
        <f t="shared" si="107"/>
        <v>0</v>
      </c>
      <c r="T68" s="234">
        <f t="shared" si="108"/>
        <v>0</v>
      </c>
      <c r="U68" s="234">
        <f t="shared" si="109"/>
        <v>0</v>
      </c>
      <c r="V68" s="234">
        <f t="shared" si="110"/>
        <v>0</v>
      </c>
      <c r="W68" s="242">
        <f t="shared" si="111"/>
        <v>0</v>
      </c>
      <c r="Y68" s="234">
        <f t="shared" si="212"/>
        <v>56</v>
      </c>
      <c r="Z68" s="235" t="str">
        <f t="shared" si="112"/>
        <v/>
      </c>
      <c r="AA68" s="236" t="str">
        <f>IFERROR(+VLOOKUP(Z68,'Referencia Parámetros'!$A$2:$B$18,2),"")</f>
        <v/>
      </c>
      <c r="AB68" s="1"/>
      <c r="AC68" s="1"/>
      <c r="AD68" s="136" t="str">
        <f t="shared" si="223"/>
        <v>Completar</v>
      </c>
      <c r="AE68" s="134"/>
      <c r="AF68" s="134"/>
      <c r="AG68" s="134"/>
      <c r="AH68" s="136" t="str">
        <f t="shared" si="224"/>
        <v>Completar</v>
      </c>
      <c r="AI68" s="137" t="str">
        <f t="shared" si="225"/>
        <v>Completar</v>
      </c>
      <c r="AJ68" s="137" t="str">
        <f t="shared" si="226"/>
        <v>Completar</v>
      </c>
      <c r="AK68" s="135"/>
      <c r="AL68" s="136" t="str">
        <f t="shared" si="227"/>
        <v>Completar</v>
      </c>
      <c r="AM68" s="237">
        <f t="shared" si="113"/>
        <v>0</v>
      </c>
      <c r="AN68" s="238">
        <f t="shared" si="114"/>
        <v>0</v>
      </c>
      <c r="AO68" s="239" t="str">
        <f>IFERROR(IF(AN68&gt;20*AA68,'Referencia Parámetros'!$D$20,IF(AN68&gt;10*AA68,'Referencia Parámetros'!$D$21,IF(AN68&gt;5*AA68,'Referencia Parámetros'!$D$22, IF(AN68&gt;1,'Referencia Parámetros'!$D$23,"NO APLICA")))),"")</f>
        <v/>
      </c>
      <c r="AP68" s="240" t="str">
        <f t="shared" si="115"/>
        <v/>
      </c>
      <c r="AQ68" s="241">
        <f t="shared" si="116"/>
        <v>0</v>
      </c>
      <c r="AR68" s="234">
        <f t="shared" si="117"/>
        <v>0</v>
      </c>
      <c r="AS68" s="234">
        <f t="shared" si="118"/>
        <v>0</v>
      </c>
      <c r="AT68" s="234">
        <f t="shared" si="119"/>
        <v>0</v>
      </c>
      <c r="AU68" s="242">
        <f t="shared" si="120"/>
        <v>0</v>
      </c>
      <c r="AW68" s="234">
        <f t="shared" si="213"/>
        <v>56</v>
      </c>
      <c r="AX68" s="235" t="str">
        <f t="shared" si="121"/>
        <v/>
      </c>
      <c r="AY68" s="236" t="str">
        <f>IFERROR(+VLOOKUP(AX68,'Referencia Parámetros'!$A$2:$B$18,2),"")</f>
        <v/>
      </c>
      <c r="AZ68" s="1"/>
      <c r="BA68" s="1"/>
      <c r="BB68" s="136" t="str">
        <f t="shared" si="228"/>
        <v>Completar</v>
      </c>
      <c r="BC68" s="134"/>
      <c r="BD68" s="134"/>
      <c r="BE68" s="134"/>
      <c r="BF68" s="136" t="str">
        <f t="shared" si="229"/>
        <v>Completar</v>
      </c>
      <c r="BG68" s="137" t="str">
        <f t="shared" si="230"/>
        <v>Completar</v>
      </c>
      <c r="BH68" s="137" t="str">
        <f t="shared" si="231"/>
        <v>Completar</v>
      </c>
      <c r="BI68" s="135"/>
      <c r="BJ68" s="136" t="str">
        <f t="shared" si="232"/>
        <v>Completar</v>
      </c>
      <c r="BK68" s="237">
        <f t="shared" si="122"/>
        <v>0</v>
      </c>
      <c r="BL68" s="238">
        <f t="shared" si="123"/>
        <v>0</v>
      </c>
      <c r="BM68" s="239" t="str">
        <f>IFERROR(IF(BL68&gt;20*AY68,'Referencia Parámetros'!$D$20,IF(BL68&gt;10*AY68,'Referencia Parámetros'!$D$21,IF(BL68&gt;5*AY68,'Referencia Parámetros'!$D$22, IF(BL68&gt;1,'Referencia Parámetros'!$D$23,"NO APLICA")))),"")</f>
        <v/>
      </c>
      <c r="BN68" s="240" t="str">
        <f t="shared" si="124"/>
        <v/>
      </c>
      <c r="BO68" s="241">
        <f t="shared" si="125"/>
        <v>0</v>
      </c>
      <c r="BP68" s="234">
        <f t="shared" si="126"/>
        <v>0</v>
      </c>
      <c r="BQ68" s="234">
        <f t="shared" si="127"/>
        <v>0</v>
      </c>
      <c r="BR68" s="234">
        <f t="shared" si="128"/>
        <v>0</v>
      </c>
      <c r="BS68" s="242">
        <f t="shared" si="129"/>
        <v>0</v>
      </c>
      <c r="BU68" s="234">
        <f t="shared" si="214"/>
        <v>56</v>
      </c>
      <c r="BV68" s="235" t="str">
        <f t="shared" si="130"/>
        <v/>
      </c>
      <c r="BW68" s="236" t="str">
        <f>IFERROR(+VLOOKUP(BV68,'Referencia Parámetros'!$A$2:$B$18,2),"")</f>
        <v/>
      </c>
      <c r="BX68" s="1"/>
      <c r="BY68" s="1"/>
      <c r="BZ68" s="136" t="str">
        <f t="shared" si="233"/>
        <v>Completar</v>
      </c>
      <c r="CA68" s="134"/>
      <c r="CB68" s="134"/>
      <c r="CC68" s="134"/>
      <c r="CD68" s="136" t="str">
        <f t="shared" si="234"/>
        <v>Completar</v>
      </c>
      <c r="CE68" s="137" t="str">
        <f t="shared" si="235"/>
        <v>Completar</v>
      </c>
      <c r="CF68" s="137" t="str">
        <f t="shared" si="236"/>
        <v>Completar</v>
      </c>
      <c r="CG68" s="135"/>
      <c r="CH68" s="136" t="str">
        <f t="shared" si="237"/>
        <v>Completar</v>
      </c>
      <c r="CI68" s="237">
        <f t="shared" si="131"/>
        <v>0</v>
      </c>
      <c r="CJ68" s="238">
        <f t="shared" si="132"/>
        <v>0</v>
      </c>
      <c r="CK68" s="239" t="str">
        <f>IFERROR(IF(CJ68&gt;20*BW68,'Referencia Parámetros'!$D$20,IF(CJ68&gt;10*BW68,'Referencia Parámetros'!$D$21,IF(CJ68&gt;5*BW68,'Referencia Parámetros'!$D$22, IF(CJ68&gt;1,'Referencia Parámetros'!$D$23,"NO APLICA")))),"")</f>
        <v/>
      </c>
      <c r="CL68" s="240" t="str">
        <f t="shared" si="133"/>
        <v/>
      </c>
      <c r="CM68" s="241">
        <f t="shared" si="134"/>
        <v>0</v>
      </c>
      <c r="CN68" s="234">
        <f t="shared" si="135"/>
        <v>0</v>
      </c>
      <c r="CO68" s="234">
        <f t="shared" si="136"/>
        <v>0</v>
      </c>
      <c r="CP68" s="234">
        <f t="shared" si="137"/>
        <v>0</v>
      </c>
      <c r="CQ68" s="242">
        <f t="shared" si="138"/>
        <v>0</v>
      </c>
      <c r="CS68" s="234">
        <f t="shared" si="215"/>
        <v>56</v>
      </c>
      <c r="CT68" s="235" t="str">
        <f t="shared" si="139"/>
        <v/>
      </c>
      <c r="CU68" s="236" t="str">
        <f>IFERROR(+VLOOKUP(CT68,'Referencia Parámetros'!$A$2:$B$18,2),"")</f>
        <v/>
      </c>
      <c r="CV68" s="1"/>
      <c r="CW68" s="1"/>
      <c r="CX68" s="136" t="str">
        <f t="shared" si="238"/>
        <v>Completar</v>
      </c>
      <c r="CY68" s="134"/>
      <c r="CZ68" s="134"/>
      <c r="DA68" s="134"/>
      <c r="DB68" s="136" t="str">
        <f t="shared" si="239"/>
        <v>Completar</v>
      </c>
      <c r="DC68" s="137" t="str">
        <f t="shared" si="240"/>
        <v>Completar</v>
      </c>
      <c r="DD68" s="137" t="str">
        <f t="shared" si="241"/>
        <v>Completar</v>
      </c>
      <c r="DE68" s="135"/>
      <c r="DF68" s="136" t="str">
        <f t="shared" si="242"/>
        <v>Completar</v>
      </c>
      <c r="DG68" s="237">
        <f t="shared" si="140"/>
        <v>0</v>
      </c>
      <c r="DH68" s="238">
        <f t="shared" si="141"/>
        <v>0</v>
      </c>
      <c r="DI68" s="239" t="str">
        <f>IFERROR(IF(DH68&gt;20*CU68,'Referencia Parámetros'!$D$20,IF(DH68&gt;10*CU68,'Referencia Parámetros'!$D$21,IF(DH68&gt;5*CU68,'Referencia Parámetros'!$D$22, IF(DH68&gt;1,'Referencia Parámetros'!$D$23,"NO APLICA")))),"")</f>
        <v/>
      </c>
      <c r="DJ68" s="240" t="str">
        <f t="shared" si="142"/>
        <v/>
      </c>
      <c r="DK68" s="241">
        <f t="shared" si="143"/>
        <v>0</v>
      </c>
      <c r="DL68" s="234">
        <f t="shared" si="144"/>
        <v>0</v>
      </c>
      <c r="DM68" s="234">
        <f t="shared" si="145"/>
        <v>0</v>
      </c>
      <c r="DN68" s="234">
        <f t="shared" si="146"/>
        <v>0</v>
      </c>
      <c r="DO68" s="242">
        <f t="shared" si="147"/>
        <v>0</v>
      </c>
      <c r="DQ68" s="234">
        <f t="shared" si="216"/>
        <v>56</v>
      </c>
      <c r="DR68" s="235" t="str">
        <f t="shared" si="148"/>
        <v/>
      </c>
      <c r="DS68" s="236" t="str">
        <f>IFERROR(+VLOOKUP(DR68,'Referencia Parámetros'!$A$2:$B$18,2),"")</f>
        <v/>
      </c>
      <c r="DT68" s="1"/>
      <c r="DU68" s="1"/>
      <c r="DV68" s="136" t="str">
        <f t="shared" si="243"/>
        <v>Completar</v>
      </c>
      <c r="DW68" s="134"/>
      <c r="DX68" s="134"/>
      <c r="DY68" s="134"/>
      <c r="DZ68" s="136" t="str">
        <f t="shared" si="244"/>
        <v>Completar</v>
      </c>
      <c r="EA68" s="137" t="str">
        <f t="shared" si="245"/>
        <v>Completar</v>
      </c>
      <c r="EB68" s="137" t="str">
        <f t="shared" si="246"/>
        <v>Completar</v>
      </c>
      <c r="EC68" s="135"/>
      <c r="ED68" s="136" t="str">
        <f t="shared" si="247"/>
        <v>Completar</v>
      </c>
      <c r="EE68" s="237">
        <f t="shared" si="149"/>
        <v>0</v>
      </c>
      <c r="EF68" s="238">
        <f t="shared" si="150"/>
        <v>0</v>
      </c>
      <c r="EG68" s="239" t="str">
        <f>IFERROR(IF(EF68&gt;20*DS68,'Referencia Parámetros'!$D$20,IF(EF68&gt;10*DS68,'Referencia Parámetros'!$D$21,IF(EF68&gt;5*DS68,'Referencia Parámetros'!$D$22, IF(EF68&gt;1,'Referencia Parámetros'!$D$23,"NO APLICA")))),"")</f>
        <v/>
      </c>
      <c r="EH68" s="240" t="str">
        <f t="shared" si="151"/>
        <v/>
      </c>
      <c r="EI68" s="241">
        <f t="shared" si="152"/>
        <v>0</v>
      </c>
      <c r="EJ68" s="234">
        <f t="shared" si="153"/>
        <v>0</v>
      </c>
      <c r="EK68" s="234">
        <f t="shared" si="154"/>
        <v>0</v>
      </c>
      <c r="EL68" s="234">
        <f t="shared" si="155"/>
        <v>0</v>
      </c>
      <c r="EM68" s="242">
        <f t="shared" si="156"/>
        <v>0</v>
      </c>
      <c r="EO68" s="234">
        <f t="shared" si="217"/>
        <v>56</v>
      </c>
      <c r="EP68" s="235" t="str">
        <f t="shared" si="157"/>
        <v/>
      </c>
      <c r="EQ68" s="236" t="str">
        <f>IFERROR(+VLOOKUP(EP68,'Referencia Parámetros'!$A$2:$B$18,2),"")</f>
        <v/>
      </c>
      <c r="ER68" s="1"/>
      <c r="ES68" s="1"/>
      <c r="ET68" s="136" t="str">
        <f t="shared" si="248"/>
        <v>Completar</v>
      </c>
      <c r="EU68" s="134"/>
      <c r="EV68" s="134"/>
      <c r="EW68" s="134"/>
      <c r="EX68" s="136" t="str">
        <f t="shared" si="249"/>
        <v>Completar</v>
      </c>
      <c r="EY68" s="137" t="str">
        <f t="shared" si="250"/>
        <v>Completar</v>
      </c>
      <c r="EZ68" s="137" t="str">
        <f t="shared" si="251"/>
        <v>Completar</v>
      </c>
      <c r="FA68" s="135"/>
      <c r="FB68" s="136" t="str">
        <f t="shared" si="252"/>
        <v>Completar</v>
      </c>
      <c r="FC68" s="237">
        <f t="shared" si="158"/>
        <v>0</v>
      </c>
      <c r="FD68" s="238">
        <f t="shared" si="159"/>
        <v>0</v>
      </c>
      <c r="FE68" s="239" t="str">
        <f>IFERROR(IF(FD68&gt;20*EQ68,'Referencia Parámetros'!$D$20,IF(FD68&gt;10*EQ68,'Referencia Parámetros'!$D$21,IF(FD68&gt;5*EQ68,'Referencia Parámetros'!$D$22, IF(FD68&gt;1,'Referencia Parámetros'!$D$23,"NO APLICA")))),"")</f>
        <v/>
      </c>
      <c r="FF68" s="240" t="str">
        <f t="shared" si="160"/>
        <v/>
      </c>
      <c r="FG68" s="241">
        <f t="shared" si="161"/>
        <v>0</v>
      </c>
      <c r="FH68" s="234">
        <f t="shared" si="162"/>
        <v>0</v>
      </c>
      <c r="FI68" s="234">
        <f t="shared" si="163"/>
        <v>0</v>
      </c>
      <c r="FJ68" s="234">
        <f t="shared" si="164"/>
        <v>0</v>
      </c>
      <c r="FK68" s="242">
        <f t="shared" si="165"/>
        <v>0</v>
      </c>
      <c r="FM68" s="234">
        <f t="shared" si="218"/>
        <v>56</v>
      </c>
      <c r="FN68" s="235" t="str">
        <f t="shared" si="166"/>
        <v/>
      </c>
      <c r="FO68" s="236" t="str">
        <f>IFERROR(+VLOOKUP(FN68,'Referencia Parámetros'!$A$2:$B$18,2),"")</f>
        <v/>
      </c>
      <c r="FP68" s="1"/>
      <c r="FQ68" s="1"/>
      <c r="FR68" s="136" t="str">
        <f t="shared" si="253"/>
        <v>Completar</v>
      </c>
      <c r="FS68" s="134"/>
      <c r="FT68" s="134"/>
      <c r="FU68" s="134"/>
      <c r="FV68" s="136" t="str">
        <f t="shared" si="254"/>
        <v>Completar</v>
      </c>
      <c r="FW68" s="137" t="str">
        <f t="shared" si="255"/>
        <v>Completar</v>
      </c>
      <c r="FX68" s="137" t="str">
        <f t="shared" si="256"/>
        <v>Completar</v>
      </c>
      <c r="FY68" s="135"/>
      <c r="FZ68" s="136" t="str">
        <f t="shared" si="257"/>
        <v>Completar</v>
      </c>
      <c r="GA68" s="237">
        <f t="shared" si="167"/>
        <v>0</v>
      </c>
      <c r="GB68" s="238">
        <f t="shared" si="168"/>
        <v>0</v>
      </c>
      <c r="GC68" s="239" t="str">
        <f>IFERROR(IF(GB68&gt;20*FO68,'Referencia Parámetros'!$D$20,IF(GB68&gt;10*FO68,'Referencia Parámetros'!$D$21,IF(GB68&gt;5*FO68,'Referencia Parámetros'!$D$22, IF(GB68&gt;1,'Referencia Parámetros'!$D$23,"NO APLICA")))),"")</f>
        <v/>
      </c>
      <c r="GD68" s="240" t="str">
        <f t="shared" si="169"/>
        <v/>
      </c>
      <c r="GE68" s="241">
        <f t="shared" si="170"/>
        <v>0</v>
      </c>
      <c r="GF68" s="234">
        <f t="shared" si="171"/>
        <v>0</v>
      </c>
      <c r="GG68" s="234">
        <f t="shared" si="172"/>
        <v>0</v>
      </c>
      <c r="GH68" s="234">
        <f t="shared" si="173"/>
        <v>0</v>
      </c>
      <c r="GI68" s="242">
        <f t="shared" si="174"/>
        <v>0</v>
      </c>
      <c r="GK68" s="234">
        <f t="shared" si="219"/>
        <v>56</v>
      </c>
      <c r="GL68" s="235" t="str">
        <f t="shared" si="175"/>
        <v/>
      </c>
      <c r="GM68" s="236" t="str">
        <f>IFERROR(+VLOOKUP(GL68,'Referencia Parámetros'!$A$2:$B$18,2),"")</f>
        <v/>
      </c>
      <c r="GN68" s="1"/>
      <c r="GO68" s="1"/>
      <c r="GP68" s="136" t="str">
        <f t="shared" si="258"/>
        <v>Completar</v>
      </c>
      <c r="GQ68" s="134"/>
      <c r="GR68" s="134"/>
      <c r="GS68" s="134"/>
      <c r="GT68" s="136" t="str">
        <f t="shared" si="259"/>
        <v>Completar</v>
      </c>
      <c r="GU68" s="137" t="str">
        <f t="shared" si="260"/>
        <v>Completar</v>
      </c>
      <c r="GV68" s="137" t="str">
        <f t="shared" si="261"/>
        <v>Completar</v>
      </c>
      <c r="GW68" s="135"/>
      <c r="GX68" s="136" t="str">
        <f t="shared" si="262"/>
        <v>Completar</v>
      </c>
      <c r="GY68" s="237">
        <f t="shared" si="176"/>
        <v>0</v>
      </c>
      <c r="GZ68" s="238">
        <f t="shared" si="177"/>
        <v>0</v>
      </c>
      <c r="HA68" s="239" t="str">
        <f>IFERROR(IF(GZ68&gt;20*GM68,'Referencia Parámetros'!$D$20,IF(GZ68&gt;10*GM68,'Referencia Parámetros'!$D$21,IF(GZ68&gt;5*GM68,'Referencia Parámetros'!$D$22, IF(GZ68&gt;1,'Referencia Parámetros'!$D$23,"NO APLICA")))),"")</f>
        <v/>
      </c>
      <c r="HB68" s="240" t="str">
        <f t="shared" si="178"/>
        <v/>
      </c>
      <c r="HC68" s="241">
        <f t="shared" si="179"/>
        <v>0</v>
      </c>
      <c r="HD68" s="234">
        <f t="shared" si="180"/>
        <v>0</v>
      </c>
      <c r="HE68" s="234">
        <f t="shared" si="181"/>
        <v>0</v>
      </c>
      <c r="HF68" s="234">
        <f t="shared" si="182"/>
        <v>0</v>
      </c>
      <c r="HG68" s="242">
        <f t="shared" si="183"/>
        <v>0</v>
      </c>
      <c r="HI68" s="234">
        <f t="shared" si="220"/>
        <v>56</v>
      </c>
      <c r="HJ68" s="235" t="str">
        <f t="shared" si="184"/>
        <v/>
      </c>
      <c r="HK68" s="236" t="str">
        <f>IFERROR(+VLOOKUP(HJ68,'Referencia Parámetros'!$A$2:$B$18,2),"")</f>
        <v/>
      </c>
      <c r="HL68" s="1"/>
      <c r="HM68" s="1"/>
      <c r="HN68" s="136" t="str">
        <f t="shared" si="263"/>
        <v>Completar</v>
      </c>
      <c r="HO68" s="134"/>
      <c r="HP68" s="134"/>
      <c r="HQ68" s="134"/>
      <c r="HR68" s="136" t="str">
        <f t="shared" si="264"/>
        <v>Completar</v>
      </c>
      <c r="HS68" s="137" t="str">
        <f t="shared" si="265"/>
        <v>Completar</v>
      </c>
      <c r="HT68" s="137" t="str">
        <f t="shared" si="266"/>
        <v>Completar</v>
      </c>
      <c r="HU68" s="135"/>
      <c r="HV68" s="136" t="str">
        <f t="shared" si="267"/>
        <v>Completar</v>
      </c>
      <c r="HW68" s="237">
        <f t="shared" si="185"/>
        <v>0</v>
      </c>
      <c r="HX68" s="238">
        <f t="shared" si="186"/>
        <v>0</v>
      </c>
      <c r="HY68" s="239" t="str">
        <f>IFERROR(IF(HX68&gt;20*HK68,'Referencia Parámetros'!$D$20,IF(HX68&gt;10*HK68,'Referencia Parámetros'!$D$21,IF(HX68&gt;5*HK68,'Referencia Parámetros'!$D$22, IF(HX68&gt;1,'Referencia Parámetros'!$D$23,"NO APLICA")))),"")</f>
        <v/>
      </c>
      <c r="HZ68" s="240">
        <f t="shared" si="187"/>
        <v>0</v>
      </c>
      <c r="IA68" s="241">
        <f t="shared" si="188"/>
        <v>0</v>
      </c>
      <c r="IB68" s="234">
        <f t="shared" si="189"/>
        <v>0</v>
      </c>
      <c r="IC68" s="234">
        <f t="shared" si="190"/>
        <v>0</v>
      </c>
      <c r="ID68" s="234">
        <f t="shared" si="191"/>
        <v>0</v>
      </c>
      <c r="IE68" s="242">
        <f t="shared" si="192"/>
        <v>0</v>
      </c>
      <c r="IG68" s="234">
        <f t="shared" si="221"/>
        <v>56</v>
      </c>
      <c r="IH68" s="235" t="str">
        <f t="shared" si="193"/>
        <v/>
      </c>
      <c r="II68" s="236" t="str">
        <f>IFERROR(+VLOOKUP(IH68,'Referencia Parámetros'!$A$2:$B$18,2),"")</f>
        <v/>
      </c>
      <c r="IJ68" s="1"/>
      <c r="IK68" s="1"/>
      <c r="IL68" s="136" t="str">
        <f t="shared" si="268"/>
        <v>Completar</v>
      </c>
      <c r="IM68" s="134"/>
      <c r="IN68" s="134"/>
      <c r="IO68" s="134"/>
      <c r="IP68" s="136" t="str">
        <f t="shared" si="269"/>
        <v>Completar</v>
      </c>
      <c r="IQ68" s="137" t="str">
        <f t="shared" si="270"/>
        <v>Completar</v>
      </c>
      <c r="IR68" s="137" t="str">
        <f t="shared" si="271"/>
        <v>Completar</v>
      </c>
      <c r="IS68" s="135"/>
      <c r="IT68" s="136" t="str">
        <f t="shared" si="272"/>
        <v>Completar</v>
      </c>
      <c r="IU68" s="237">
        <f t="shared" si="194"/>
        <v>0</v>
      </c>
      <c r="IV68" s="238">
        <f t="shared" si="195"/>
        <v>0</v>
      </c>
      <c r="IW68" s="239" t="str">
        <f>IFERROR(IF(IV68&gt;20*II68,'Referencia Parámetros'!$D$20,IF(IV68&gt;10*II68,'Referencia Parámetros'!$D$21,IF(IV68&gt;5*II68,'Referencia Parámetros'!$D$22, IF(IV68&gt;1,'Referencia Parámetros'!$D$23,"NO APLICA")))),"")</f>
        <v/>
      </c>
      <c r="IX68" s="240" t="str">
        <f t="shared" si="196"/>
        <v/>
      </c>
      <c r="IY68" s="241">
        <f t="shared" si="197"/>
        <v>0</v>
      </c>
      <c r="IZ68" s="234">
        <f t="shared" si="198"/>
        <v>0</v>
      </c>
      <c r="JA68" s="234">
        <f t="shared" si="199"/>
        <v>0</v>
      </c>
      <c r="JB68" s="234">
        <f t="shared" si="200"/>
        <v>0</v>
      </c>
      <c r="JC68" s="242">
        <f t="shared" si="201"/>
        <v>0</v>
      </c>
      <c r="JD68" s="198"/>
      <c r="JE68" s="234">
        <f t="shared" si="222"/>
        <v>56</v>
      </c>
      <c r="JF68" s="235" t="str">
        <f t="shared" si="202"/>
        <v/>
      </c>
      <c r="JG68" s="236" t="str">
        <f>IFERROR(+VLOOKUP(JF68,'Referencia Parámetros'!$A$2:$B$18,2),"")</f>
        <v/>
      </c>
      <c r="JH68" s="1"/>
      <c r="JI68" s="1"/>
      <c r="JJ68" s="136" t="str">
        <f t="shared" si="273"/>
        <v>Completar</v>
      </c>
      <c r="JK68" s="134"/>
      <c r="JL68" s="134"/>
      <c r="JM68" s="134"/>
      <c r="JN68" s="136" t="str">
        <f t="shared" si="274"/>
        <v>Completar</v>
      </c>
      <c r="JO68" s="137" t="str">
        <f t="shared" si="275"/>
        <v>Completar</v>
      </c>
      <c r="JP68" s="137" t="str">
        <f t="shared" si="276"/>
        <v>Completar</v>
      </c>
      <c r="JQ68" s="135"/>
      <c r="JR68" s="136" t="str">
        <f t="shared" si="277"/>
        <v>Completar</v>
      </c>
      <c r="JS68" s="237">
        <f t="shared" si="203"/>
        <v>0</v>
      </c>
      <c r="JT68" s="238">
        <f t="shared" si="204"/>
        <v>0</v>
      </c>
      <c r="JU68" s="239" t="str">
        <f>IFERROR(IF(JT68&gt;20*JG68,'Referencia Parámetros'!$D$20,IF(JT68&gt;10*JG68,'Referencia Parámetros'!$D$21,IF(JT68&gt;5*JG68,'Referencia Parámetros'!$D$22, IF(JT68&gt;1,'Referencia Parámetros'!$D$23,"NO APLICA")))),"")</f>
        <v/>
      </c>
      <c r="JV68" s="240" t="str">
        <f t="shared" si="205"/>
        <v/>
      </c>
      <c r="JW68" s="241">
        <f t="shared" si="206"/>
        <v>0</v>
      </c>
      <c r="JX68" s="234">
        <f t="shared" si="207"/>
        <v>0</v>
      </c>
      <c r="JY68" s="234">
        <f t="shared" si="208"/>
        <v>0</v>
      </c>
      <c r="JZ68" s="234">
        <f t="shared" si="209"/>
        <v>0</v>
      </c>
      <c r="KA68" s="242">
        <f t="shared" si="210"/>
        <v>0</v>
      </c>
    </row>
    <row r="69" spans="1:287" x14ac:dyDescent="0.25">
      <c r="A69" s="234">
        <f t="shared" si="211"/>
        <v>57</v>
      </c>
      <c r="B69" s="235" t="str">
        <f t="shared" si="103"/>
        <v/>
      </c>
      <c r="C69" s="236" t="str">
        <f>IFERROR(+VLOOKUP(B69,'Referencia Parámetros'!$A$2:$B$18,2),"")</f>
        <v/>
      </c>
      <c r="D69" s="1"/>
      <c r="E69" s="1"/>
      <c r="F69" s="136" t="str">
        <f>IFERROR(+VLOOKUP(D69,'Año 3'!JH$13:JJ$112,3,FALSE),"Completar")</f>
        <v>Completar</v>
      </c>
      <c r="G69" s="134"/>
      <c r="H69" s="134"/>
      <c r="I69" s="134"/>
      <c r="J69" s="136" t="str">
        <f>+IFERROR(VLOOKUP(D69,'Año 3'!JH$13:JR$112,7,0),"Completar")</f>
        <v>Completar</v>
      </c>
      <c r="K69" s="137" t="str">
        <f>IFERROR(VLOOKUP(D69,'Año 3'!JH$13:JR$112,8,FALSE),"Completar")</f>
        <v>Completar</v>
      </c>
      <c r="L69" s="137" t="str">
        <f>IFERROR(VLOOKUP(D69,'Año 3'!JH$13:JR$112,9,FALSE),"Completar")</f>
        <v>Completar</v>
      </c>
      <c r="M69" s="135"/>
      <c r="N69" s="136" t="str">
        <f>IFERROR(VLOOKUP(D69,'Año 3'!JH$13:JR$112,11,FALSE),"Completar")</f>
        <v>Completar</v>
      </c>
      <c r="O69" s="237">
        <f t="shared" si="104"/>
        <v>0</v>
      </c>
      <c r="P69" s="238">
        <f t="shared" si="105"/>
        <v>0</v>
      </c>
      <c r="Q69" s="239" t="str">
        <f>IFERROR(IF(P69&gt;20*C69,'Referencia Parámetros'!$D$20,IF(P69&gt;10*C69,'Referencia Parámetros'!$D$21,IF(P69&gt;5*C69,'Referencia Parámetros'!$D$22, IF(P69&gt;1,'Referencia Parámetros'!$D$23,"NO APLICA")))),"")</f>
        <v/>
      </c>
      <c r="R69" s="240" t="str">
        <f t="shared" si="106"/>
        <v/>
      </c>
      <c r="S69" s="241">
        <f t="shared" si="107"/>
        <v>0</v>
      </c>
      <c r="T69" s="234">
        <f t="shared" si="108"/>
        <v>0</v>
      </c>
      <c r="U69" s="234">
        <f t="shared" si="109"/>
        <v>0</v>
      </c>
      <c r="V69" s="234">
        <f t="shared" si="110"/>
        <v>0</v>
      </c>
      <c r="W69" s="242">
        <f t="shared" si="111"/>
        <v>0</v>
      </c>
      <c r="Y69" s="234">
        <f t="shared" si="212"/>
        <v>57</v>
      </c>
      <c r="Z69" s="235" t="str">
        <f t="shared" si="112"/>
        <v/>
      </c>
      <c r="AA69" s="236" t="str">
        <f>IFERROR(+VLOOKUP(Z69,'Referencia Parámetros'!$A$2:$B$18,2),"")</f>
        <v/>
      </c>
      <c r="AB69" s="1"/>
      <c r="AC69" s="1"/>
      <c r="AD69" s="136" t="str">
        <f t="shared" si="223"/>
        <v>Completar</v>
      </c>
      <c r="AE69" s="134"/>
      <c r="AF69" s="134"/>
      <c r="AG69" s="134"/>
      <c r="AH69" s="136" t="str">
        <f t="shared" si="224"/>
        <v>Completar</v>
      </c>
      <c r="AI69" s="137" t="str">
        <f t="shared" si="225"/>
        <v>Completar</v>
      </c>
      <c r="AJ69" s="137" t="str">
        <f t="shared" si="226"/>
        <v>Completar</v>
      </c>
      <c r="AK69" s="135"/>
      <c r="AL69" s="136" t="str">
        <f t="shared" si="227"/>
        <v>Completar</v>
      </c>
      <c r="AM69" s="237">
        <f t="shared" si="113"/>
        <v>0</v>
      </c>
      <c r="AN69" s="238">
        <f t="shared" si="114"/>
        <v>0</v>
      </c>
      <c r="AO69" s="239" t="str">
        <f>IFERROR(IF(AN69&gt;20*AA69,'Referencia Parámetros'!$D$20,IF(AN69&gt;10*AA69,'Referencia Parámetros'!$D$21,IF(AN69&gt;5*AA69,'Referencia Parámetros'!$D$22, IF(AN69&gt;1,'Referencia Parámetros'!$D$23,"NO APLICA")))),"")</f>
        <v/>
      </c>
      <c r="AP69" s="240" t="str">
        <f t="shared" si="115"/>
        <v/>
      </c>
      <c r="AQ69" s="241">
        <f t="shared" si="116"/>
        <v>0</v>
      </c>
      <c r="AR69" s="234">
        <f t="shared" si="117"/>
        <v>0</v>
      </c>
      <c r="AS69" s="234">
        <f t="shared" si="118"/>
        <v>0</v>
      </c>
      <c r="AT69" s="234">
        <f t="shared" si="119"/>
        <v>0</v>
      </c>
      <c r="AU69" s="242">
        <f t="shared" si="120"/>
        <v>0</v>
      </c>
      <c r="AW69" s="234">
        <f t="shared" si="213"/>
        <v>57</v>
      </c>
      <c r="AX69" s="235" t="str">
        <f t="shared" si="121"/>
        <v/>
      </c>
      <c r="AY69" s="236" t="str">
        <f>IFERROR(+VLOOKUP(AX69,'Referencia Parámetros'!$A$2:$B$18,2),"")</f>
        <v/>
      </c>
      <c r="AZ69" s="1"/>
      <c r="BA69" s="1"/>
      <c r="BB69" s="136" t="str">
        <f t="shared" si="228"/>
        <v>Completar</v>
      </c>
      <c r="BC69" s="134"/>
      <c r="BD69" s="134"/>
      <c r="BE69" s="134"/>
      <c r="BF69" s="136" t="str">
        <f t="shared" si="229"/>
        <v>Completar</v>
      </c>
      <c r="BG69" s="137" t="str">
        <f t="shared" si="230"/>
        <v>Completar</v>
      </c>
      <c r="BH69" s="137" t="str">
        <f t="shared" si="231"/>
        <v>Completar</v>
      </c>
      <c r="BI69" s="135"/>
      <c r="BJ69" s="136" t="str">
        <f t="shared" si="232"/>
        <v>Completar</v>
      </c>
      <c r="BK69" s="237">
        <f t="shared" si="122"/>
        <v>0</v>
      </c>
      <c r="BL69" s="238">
        <f t="shared" si="123"/>
        <v>0</v>
      </c>
      <c r="BM69" s="239" t="str">
        <f>IFERROR(IF(BL69&gt;20*AY69,'Referencia Parámetros'!$D$20,IF(BL69&gt;10*AY69,'Referencia Parámetros'!$D$21,IF(BL69&gt;5*AY69,'Referencia Parámetros'!$D$22, IF(BL69&gt;1,'Referencia Parámetros'!$D$23,"NO APLICA")))),"")</f>
        <v/>
      </c>
      <c r="BN69" s="240" t="str">
        <f t="shared" si="124"/>
        <v/>
      </c>
      <c r="BO69" s="241">
        <f t="shared" si="125"/>
        <v>0</v>
      </c>
      <c r="BP69" s="234">
        <f t="shared" si="126"/>
        <v>0</v>
      </c>
      <c r="BQ69" s="234">
        <f t="shared" si="127"/>
        <v>0</v>
      </c>
      <c r="BR69" s="234">
        <f t="shared" si="128"/>
        <v>0</v>
      </c>
      <c r="BS69" s="242">
        <f t="shared" si="129"/>
        <v>0</v>
      </c>
      <c r="BU69" s="234">
        <f t="shared" si="214"/>
        <v>57</v>
      </c>
      <c r="BV69" s="235" t="str">
        <f t="shared" si="130"/>
        <v/>
      </c>
      <c r="BW69" s="236" t="str">
        <f>IFERROR(+VLOOKUP(BV69,'Referencia Parámetros'!$A$2:$B$18,2),"")</f>
        <v/>
      </c>
      <c r="BX69" s="1"/>
      <c r="BY69" s="1"/>
      <c r="BZ69" s="136" t="str">
        <f t="shared" si="233"/>
        <v>Completar</v>
      </c>
      <c r="CA69" s="134"/>
      <c r="CB69" s="134"/>
      <c r="CC69" s="134"/>
      <c r="CD69" s="136" t="str">
        <f t="shared" si="234"/>
        <v>Completar</v>
      </c>
      <c r="CE69" s="137" t="str">
        <f t="shared" si="235"/>
        <v>Completar</v>
      </c>
      <c r="CF69" s="137" t="str">
        <f t="shared" si="236"/>
        <v>Completar</v>
      </c>
      <c r="CG69" s="135"/>
      <c r="CH69" s="136" t="str">
        <f t="shared" si="237"/>
        <v>Completar</v>
      </c>
      <c r="CI69" s="237">
        <f t="shared" si="131"/>
        <v>0</v>
      </c>
      <c r="CJ69" s="238">
        <f t="shared" si="132"/>
        <v>0</v>
      </c>
      <c r="CK69" s="239" t="str">
        <f>IFERROR(IF(CJ69&gt;20*BW69,'Referencia Parámetros'!$D$20,IF(CJ69&gt;10*BW69,'Referencia Parámetros'!$D$21,IF(CJ69&gt;5*BW69,'Referencia Parámetros'!$D$22, IF(CJ69&gt;1,'Referencia Parámetros'!$D$23,"NO APLICA")))),"")</f>
        <v/>
      </c>
      <c r="CL69" s="240" t="str">
        <f t="shared" si="133"/>
        <v/>
      </c>
      <c r="CM69" s="241">
        <f t="shared" si="134"/>
        <v>0</v>
      </c>
      <c r="CN69" s="234">
        <f t="shared" si="135"/>
        <v>0</v>
      </c>
      <c r="CO69" s="234">
        <f t="shared" si="136"/>
        <v>0</v>
      </c>
      <c r="CP69" s="234">
        <f t="shared" si="137"/>
        <v>0</v>
      </c>
      <c r="CQ69" s="242">
        <f t="shared" si="138"/>
        <v>0</v>
      </c>
      <c r="CS69" s="234">
        <f t="shared" si="215"/>
        <v>57</v>
      </c>
      <c r="CT69" s="235" t="str">
        <f t="shared" si="139"/>
        <v/>
      </c>
      <c r="CU69" s="236" t="str">
        <f>IFERROR(+VLOOKUP(CT69,'Referencia Parámetros'!$A$2:$B$18,2),"")</f>
        <v/>
      </c>
      <c r="CV69" s="1"/>
      <c r="CW69" s="1"/>
      <c r="CX69" s="136" t="str">
        <f t="shared" si="238"/>
        <v>Completar</v>
      </c>
      <c r="CY69" s="134"/>
      <c r="CZ69" s="134"/>
      <c r="DA69" s="134"/>
      <c r="DB69" s="136" t="str">
        <f t="shared" si="239"/>
        <v>Completar</v>
      </c>
      <c r="DC69" s="137" t="str">
        <f t="shared" si="240"/>
        <v>Completar</v>
      </c>
      <c r="DD69" s="137" t="str">
        <f t="shared" si="241"/>
        <v>Completar</v>
      </c>
      <c r="DE69" s="135"/>
      <c r="DF69" s="136" t="str">
        <f t="shared" si="242"/>
        <v>Completar</v>
      </c>
      <c r="DG69" s="237">
        <f t="shared" si="140"/>
        <v>0</v>
      </c>
      <c r="DH69" s="238">
        <f t="shared" si="141"/>
        <v>0</v>
      </c>
      <c r="DI69" s="239" t="str">
        <f>IFERROR(IF(DH69&gt;20*CU69,'Referencia Parámetros'!$D$20,IF(DH69&gt;10*CU69,'Referencia Parámetros'!$D$21,IF(DH69&gt;5*CU69,'Referencia Parámetros'!$D$22, IF(DH69&gt;1,'Referencia Parámetros'!$D$23,"NO APLICA")))),"")</f>
        <v/>
      </c>
      <c r="DJ69" s="240" t="str">
        <f t="shared" si="142"/>
        <v/>
      </c>
      <c r="DK69" s="241">
        <f t="shared" si="143"/>
        <v>0</v>
      </c>
      <c r="DL69" s="234">
        <f t="shared" si="144"/>
        <v>0</v>
      </c>
      <c r="DM69" s="234">
        <f t="shared" si="145"/>
        <v>0</v>
      </c>
      <c r="DN69" s="234">
        <f t="shared" si="146"/>
        <v>0</v>
      </c>
      <c r="DO69" s="242">
        <f t="shared" si="147"/>
        <v>0</v>
      </c>
      <c r="DQ69" s="234">
        <f t="shared" si="216"/>
        <v>57</v>
      </c>
      <c r="DR69" s="235" t="str">
        <f t="shared" si="148"/>
        <v/>
      </c>
      <c r="DS69" s="236" t="str">
        <f>IFERROR(+VLOOKUP(DR69,'Referencia Parámetros'!$A$2:$B$18,2),"")</f>
        <v/>
      </c>
      <c r="DT69" s="1"/>
      <c r="DU69" s="1"/>
      <c r="DV69" s="136" t="str">
        <f t="shared" si="243"/>
        <v>Completar</v>
      </c>
      <c r="DW69" s="134"/>
      <c r="DX69" s="134"/>
      <c r="DY69" s="134"/>
      <c r="DZ69" s="136" t="str">
        <f t="shared" si="244"/>
        <v>Completar</v>
      </c>
      <c r="EA69" s="137" t="str">
        <f t="shared" si="245"/>
        <v>Completar</v>
      </c>
      <c r="EB69" s="137" t="str">
        <f t="shared" si="246"/>
        <v>Completar</v>
      </c>
      <c r="EC69" s="135"/>
      <c r="ED69" s="136" t="str">
        <f t="shared" si="247"/>
        <v>Completar</v>
      </c>
      <c r="EE69" s="237">
        <f t="shared" si="149"/>
        <v>0</v>
      </c>
      <c r="EF69" s="238">
        <f t="shared" si="150"/>
        <v>0</v>
      </c>
      <c r="EG69" s="239" t="str">
        <f>IFERROR(IF(EF69&gt;20*DS69,'Referencia Parámetros'!$D$20,IF(EF69&gt;10*DS69,'Referencia Parámetros'!$D$21,IF(EF69&gt;5*DS69,'Referencia Parámetros'!$D$22, IF(EF69&gt;1,'Referencia Parámetros'!$D$23,"NO APLICA")))),"")</f>
        <v/>
      </c>
      <c r="EH69" s="240" t="str">
        <f t="shared" si="151"/>
        <v/>
      </c>
      <c r="EI69" s="241">
        <f t="shared" si="152"/>
        <v>0</v>
      </c>
      <c r="EJ69" s="234">
        <f t="shared" si="153"/>
        <v>0</v>
      </c>
      <c r="EK69" s="234">
        <f t="shared" si="154"/>
        <v>0</v>
      </c>
      <c r="EL69" s="234">
        <f t="shared" si="155"/>
        <v>0</v>
      </c>
      <c r="EM69" s="242">
        <f t="shared" si="156"/>
        <v>0</v>
      </c>
      <c r="EO69" s="234">
        <f t="shared" si="217"/>
        <v>57</v>
      </c>
      <c r="EP69" s="235" t="str">
        <f t="shared" si="157"/>
        <v/>
      </c>
      <c r="EQ69" s="236" t="str">
        <f>IFERROR(+VLOOKUP(EP69,'Referencia Parámetros'!$A$2:$B$18,2),"")</f>
        <v/>
      </c>
      <c r="ER69" s="1"/>
      <c r="ES69" s="1"/>
      <c r="ET69" s="136" t="str">
        <f t="shared" si="248"/>
        <v>Completar</v>
      </c>
      <c r="EU69" s="134"/>
      <c r="EV69" s="134"/>
      <c r="EW69" s="134"/>
      <c r="EX69" s="136" t="str">
        <f t="shared" si="249"/>
        <v>Completar</v>
      </c>
      <c r="EY69" s="137" t="str">
        <f t="shared" si="250"/>
        <v>Completar</v>
      </c>
      <c r="EZ69" s="137" t="str">
        <f t="shared" si="251"/>
        <v>Completar</v>
      </c>
      <c r="FA69" s="135"/>
      <c r="FB69" s="136" t="str">
        <f t="shared" si="252"/>
        <v>Completar</v>
      </c>
      <c r="FC69" s="237">
        <f t="shared" si="158"/>
        <v>0</v>
      </c>
      <c r="FD69" s="238">
        <f t="shared" si="159"/>
        <v>0</v>
      </c>
      <c r="FE69" s="239" t="str">
        <f>IFERROR(IF(FD69&gt;20*EQ69,'Referencia Parámetros'!$D$20,IF(FD69&gt;10*EQ69,'Referencia Parámetros'!$D$21,IF(FD69&gt;5*EQ69,'Referencia Parámetros'!$D$22, IF(FD69&gt;1,'Referencia Parámetros'!$D$23,"NO APLICA")))),"")</f>
        <v/>
      </c>
      <c r="FF69" s="240" t="str">
        <f t="shared" si="160"/>
        <v/>
      </c>
      <c r="FG69" s="241">
        <f t="shared" si="161"/>
        <v>0</v>
      </c>
      <c r="FH69" s="234">
        <f t="shared" si="162"/>
        <v>0</v>
      </c>
      <c r="FI69" s="234">
        <f t="shared" si="163"/>
        <v>0</v>
      </c>
      <c r="FJ69" s="234">
        <f t="shared" si="164"/>
        <v>0</v>
      </c>
      <c r="FK69" s="242">
        <f t="shared" si="165"/>
        <v>0</v>
      </c>
      <c r="FM69" s="234">
        <f t="shared" si="218"/>
        <v>57</v>
      </c>
      <c r="FN69" s="235" t="str">
        <f t="shared" si="166"/>
        <v/>
      </c>
      <c r="FO69" s="236" t="str">
        <f>IFERROR(+VLOOKUP(FN69,'Referencia Parámetros'!$A$2:$B$18,2),"")</f>
        <v/>
      </c>
      <c r="FP69" s="1"/>
      <c r="FQ69" s="1"/>
      <c r="FR69" s="136" t="str">
        <f t="shared" si="253"/>
        <v>Completar</v>
      </c>
      <c r="FS69" s="134"/>
      <c r="FT69" s="134"/>
      <c r="FU69" s="134"/>
      <c r="FV69" s="136" t="str">
        <f t="shared" si="254"/>
        <v>Completar</v>
      </c>
      <c r="FW69" s="137" t="str">
        <f t="shared" si="255"/>
        <v>Completar</v>
      </c>
      <c r="FX69" s="137" t="str">
        <f t="shared" si="256"/>
        <v>Completar</v>
      </c>
      <c r="FY69" s="135"/>
      <c r="FZ69" s="136" t="str">
        <f t="shared" si="257"/>
        <v>Completar</v>
      </c>
      <c r="GA69" s="237">
        <f t="shared" si="167"/>
        <v>0</v>
      </c>
      <c r="GB69" s="238">
        <f t="shared" si="168"/>
        <v>0</v>
      </c>
      <c r="GC69" s="239" t="str">
        <f>IFERROR(IF(GB69&gt;20*FO69,'Referencia Parámetros'!$D$20,IF(GB69&gt;10*FO69,'Referencia Parámetros'!$D$21,IF(GB69&gt;5*FO69,'Referencia Parámetros'!$D$22, IF(GB69&gt;1,'Referencia Parámetros'!$D$23,"NO APLICA")))),"")</f>
        <v/>
      </c>
      <c r="GD69" s="240" t="str">
        <f t="shared" si="169"/>
        <v/>
      </c>
      <c r="GE69" s="241">
        <f t="shared" si="170"/>
        <v>0</v>
      </c>
      <c r="GF69" s="234">
        <f t="shared" si="171"/>
        <v>0</v>
      </c>
      <c r="GG69" s="234">
        <f t="shared" si="172"/>
        <v>0</v>
      </c>
      <c r="GH69" s="234">
        <f t="shared" si="173"/>
        <v>0</v>
      </c>
      <c r="GI69" s="242">
        <f t="shared" si="174"/>
        <v>0</v>
      </c>
      <c r="GK69" s="234">
        <f t="shared" si="219"/>
        <v>57</v>
      </c>
      <c r="GL69" s="235" t="str">
        <f t="shared" si="175"/>
        <v/>
      </c>
      <c r="GM69" s="236" t="str">
        <f>IFERROR(+VLOOKUP(GL69,'Referencia Parámetros'!$A$2:$B$18,2),"")</f>
        <v/>
      </c>
      <c r="GN69" s="1"/>
      <c r="GO69" s="1"/>
      <c r="GP69" s="136" t="str">
        <f t="shared" si="258"/>
        <v>Completar</v>
      </c>
      <c r="GQ69" s="134"/>
      <c r="GR69" s="134"/>
      <c r="GS69" s="134"/>
      <c r="GT69" s="136" t="str">
        <f t="shared" si="259"/>
        <v>Completar</v>
      </c>
      <c r="GU69" s="137" t="str">
        <f t="shared" si="260"/>
        <v>Completar</v>
      </c>
      <c r="GV69" s="137" t="str">
        <f t="shared" si="261"/>
        <v>Completar</v>
      </c>
      <c r="GW69" s="135"/>
      <c r="GX69" s="136" t="str">
        <f t="shared" si="262"/>
        <v>Completar</v>
      </c>
      <c r="GY69" s="237">
        <f t="shared" si="176"/>
        <v>0</v>
      </c>
      <c r="GZ69" s="238">
        <f t="shared" si="177"/>
        <v>0</v>
      </c>
      <c r="HA69" s="239" t="str">
        <f>IFERROR(IF(GZ69&gt;20*GM69,'Referencia Parámetros'!$D$20,IF(GZ69&gt;10*GM69,'Referencia Parámetros'!$D$21,IF(GZ69&gt;5*GM69,'Referencia Parámetros'!$D$22, IF(GZ69&gt;1,'Referencia Parámetros'!$D$23,"NO APLICA")))),"")</f>
        <v/>
      </c>
      <c r="HB69" s="240" t="str">
        <f t="shared" si="178"/>
        <v/>
      </c>
      <c r="HC69" s="241">
        <f t="shared" si="179"/>
        <v>0</v>
      </c>
      <c r="HD69" s="234">
        <f t="shared" si="180"/>
        <v>0</v>
      </c>
      <c r="HE69" s="234">
        <f t="shared" si="181"/>
        <v>0</v>
      </c>
      <c r="HF69" s="234">
        <f t="shared" si="182"/>
        <v>0</v>
      </c>
      <c r="HG69" s="242">
        <f t="shared" si="183"/>
        <v>0</v>
      </c>
      <c r="HI69" s="234">
        <f t="shared" si="220"/>
        <v>57</v>
      </c>
      <c r="HJ69" s="235" t="str">
        <f t="shared" si="184"/>
        <v/>
      </c>
      <c r="HK69" s="236" t="str">
        <f>IFERROR(+VLOOKUP(HJ69,'Referencia Parámetros'!$A$2:$B$18,2),"")</f>
        <v/>
      </c>
      <c r="HL69" s="1"/>
      <c r="HM69" s="1"/>
      <c r="HN69" s="136" t="str">
        <f t="shared" si="263"/>
        <v>Completar</v>
      </c>
      <c r="HO69" s="134"/>
      <c r="HP69" s="134"/>
      <c r="HQ69" s="134"/>
      <c r="HR69" s="136" t="str">
        <f t="shared" si="264"/>
        <v>Completar</v>
      </c>
      <c r="HS69" s="137" t="str">
        <f t="shared" si="265"/>
        <v>Completar</v>
      </c>
      <c r="HT69" s="137" t="str">
        <f t="shared" si="266"/>
        <v>Completar</v>
      </c>
      <c r="HU69" s="135"/>
      <c r="HV69" s="136" t="str">
        <f t="shared" si="267"/>
        <v>Completar</v>
      </c>
      <c r="HW69" s="237">
        <f t="shared" si="185"/>
        <v>0</v>
      </c>
      <c r="HX69" s="238">
        <f t="shared" si="186"/>
        <v>0</v>
      </c>
      <c r="HY69" s="239" t="str">
        <f>IFERROR(IF(HX69&gt;20*HK69,'Referencia Parámetros'!$D$20,IF(HX69&gt;10*HK69,'Referencia Parámetros'!$D$21,IF(HX69&gt;5*HK69,'Referencia Parámetros'!$D$22, IF(HX69&gt;1,'Referencia Parámetros'!$D$23,"NO APLICA")))),"")</f>
        <v/>
      </c>
      <c r="HZ69" s="240">
        <f t="shared" si="187"/>
        <v>0</v>
      </c>
      <c r="IA69" s="241">
        <f t="shared" si="188"/>
        <v>0</v>
      </c>
      <c r="IB69" s="234">
        <f t="shared" si="189"/>
        <v>0</v>
      </c>
      <c r="IC69" s="234">
        <f t="shared" si="190"/>
        <v>0</v>
      </c>
      <c r="ID69" s="234">
        <f t="shared" si="191"/>
        <v>0</v>
      </c>
      <c r="IE69" s="242">
        <f t="shared" si="192"/>
        <v>0</v>
      </c>
      <c r="IG69" s="234">
        <f t="shared" si="221"/>
        <v>57</v>
      </c>
      <c r="IH69" s="235" t="str">
        <f t="shared" si="193"/>
        <v/>
      </c>
      <c r="II69" s="236" t="str">
        <f>IFERROR(+VLOOKUP(IH69,'Referencia Parámetros'!$A$2:$B$18,2),"")</f>
        <v/>
      </c>
      <c r="IJ69" s="1"/>
      <c r="IK69" s="1"/>
      <c r="IL69" s="136" t="str">
        <f t="shared" si="268"/>
        <v>Completar</v>
      </c>
      <c r="IM69" s="134"/>
      <c r="IN69" s="134"/>
      <c r="IO69" s="134"/>
      <c r="IP69" s="136" t="str">
        <f t="shared" si="269"/>
        <v>Completar</v>
      </c>
      <c r="IQ69" s="137" t="str">
        <f t="shared" si="270"/>
        <v>Completar</v>
      </c>
      <c r="IR69" s="137" t="str">
        <f t="shared" si="271"/>
        <v>Completar</v>
      </c>
      <c r="IS69" s="135"/>
      <c r="IT69" s="136" t="str">
        <f t="shared" si="272"/>
        <v>Completar</v>
      </c>
      <c r="IU69" s="237">
        <f t="shared" si="194"/>
        <v>0</v>
      </c>
      <c r="IV69" s="238">
        <f t="shared" si="195"/>
        <v>0</v>
      </c>
      <c r="IW69" s="239" t="str">
        <f>IFERROR(IF(IV69&gt;20*II69,'Referencia Parámetros'!$D$20,IF(IV69&gt;10*II69,'Referencia Parámetros'!$D$21,IF(IV69&gt;5*II69,'Referencia Parámetros'!$D$22, IF(IV69&gt;1,'Referencia Parámetros'!$D$23,"NO APLICA")))),"")</f>
        <v/>
      </c>
      <c r="IX69" s="240" t="str">
        <f t="shared" si="196"/>
        <v/>
      </c>
      <c r="IY69" s="241">
        <f t="shared" si="197"/>
        <v>0</v>
      </c>
      <c r="IZ69" s="234">
        <f t="shared" si="198"/>
        <v>0</v>
      </c>
      <c r="JA69" s="234">
        <f t="shared" si="199"/>
        <v>0</v>
      </c>
      <c r="JB69" s="234">
        <f t="shared" si="200"/>
        <v>0</v>
      </c>
      <c r="JC69" s="242">
        <f t="shared" si="201"/>
        <v>0</v>
      </c>
      <c r="JD69" s="198"/>
      <c r="JE69" s="234">
        <f t="shared" si="222"/>
        <v>57</v>
      </c>
      <c r="JF69" s="235" t="str">
        <f t="shared" si="202"/>
        <v/>
      </c>
      <c r="JG69" s="236" t="str">
        <f>IFERROR(+VLOOKUP(JF69,'Referencia Parámetros'!$A$2:$B$18,2),"")</f>
        <v/>
      </c>
      <c r="JH69" s="1"/>
      <c r="JI69" s="1"/>
      <c r="JJ69" s="136" t="str">
        <f t="shared" si="273"/>
        <v>Completar</v>
      </c>
      <c r="JK69" s="134"/>
      <c r="JL69" s="134"/>
      <c r="JM69" s="134"/>
      <c r="JN69" s="136" t="str">
        <f t="shared" si="274"/>
        <v>Completar</v>
      </c>
      <c r="JO69" s="137" t="str">
        <f t="shared" si="275"/>
        <v>Completar</v>
      </c>
      <c r="JP69" s="137" t="str">
        <f t="shared" si="276"/>
        <v>Completar</v>
      </c>
      <c r="JQ69" s="135"/>
      <c r="JR69" s="136" t="str">
        <f t="shared" si="277"/>
        <v>Completar</v>
      </c>
      <c r="JS69" s="237">
        <f t="shared" si="203"/>
        <v>0</v>
      </c>
      <c r="JT69" s="238">
        <f t="shared" si="204"/>
        <v>0</v>
      </c>
      <c r="JU69" s="239" t="str">
        <f>IFERROR(IF(JT69&gt;20*JG69,'Referencia Parámetros'!$D$20,IF(JT69&gt;10*JG69,'Referencia Parámetros'!$D$21,IF(JT69&gt;5*JG69,'Referencia Parámetros'!$D$22, IF(JT69&gt;1,'Referencia Parámetros'!$D$23,"NO APLICA")))),"")</f>
        <v/>
      </c>
      <c r="JV69" s="240" t="str">
        <f t="shared" si="205"/>
        <v/>
      </c>
      <c r="JW69" s="241">
        <f t="shared" si="206"/>
        <v>0</v>
      </c>
      <c r="JX69" s="234">
        <f t="shared" si="207"/>
        <v>0</v>
      </c>
      <c r="JY69" s="234">
        <f t="shared" si="208"/>
        <v>0</v>
      </c>
      <c r="JZ69" s="234">
        <f t="shared" si="209"/>
        <v>0</v>
      </c>
      <c r="KA69" s="242">
        <f t="shared" si="210"/>
        <v>0</v>
      </c>
    </row>
    <row r="70" spans="1:287" x14ac:dyDescent="0.25">
      <c r="A70" s="234">
        <f t="shared" si="211"/>
        <v>58</v>
      </c>
      <c r="B70" s="235" t="str">
        <f t="shared" si="103"/>
        <v/>
      </c>
      <c r="C70" s="236" t="str">
        <f>IFERROR(+VLOOKUP(B70,'Referencia Parámetros'!$A$2:$B$18,2),"")</f>
        <v/>
      </c>
      <c r="D70" s="1"/>
      <c r="E70" s="1"/>
      <c r="F70" s="136" t="str">
        <f>IFERROR(+VLOOKUP(D70,'Año 3'!JH$13:JJ$112,3,FALSE),"Completar")</f>
        <v>Completar</v>
      </c>
      <c r="G70" s="134"/>
      <c r="H70" s="134"/>
      <c r="I70" s="134"/>
      <c r="J70" s="136" t="str">
        <f>+IFERROR(VLOOKUP(D70,'Año 3'!JH$13:JR$112,7,0),"Completar")</f>
        <v>Completar</v>
      </c>
      <c r="K70" s="137" t="str">
        <f>IFERROR(VLOOKUP(D70,'Año 3'!JH$13:JR$112,8,FALSE),"Completar")</f>
        <v>Completar</v>
      </c>
      <c r="L70" s="137" t="str">
        <f>IFERROR(VLOOKUP(D70,'Año 3'!JH$13:JR$112,9,FALSE),"Completar")</f>
        <v>Completar</v>
      </c>
      <c r="M70" s="135"/>
      <c r="N70" s="136" t="str">
        <f>IFERROR(VLOOKUP(D70,'Año 3'!JH$13:JR$112,11,FALSE),"Completar")</f>
        <v>Completar</v>
      </c>
      <c r="O70" s="237">
        <f t="shared" si="104"/>
        <v>0</v>
      </c>
      <c r="P70" s="238">
        <f t="shared" si="105"/>
        <v>0</v>
      </c>
      <c r="Q70" s="239" t="str">
        <f>IFERROR(IF(P70&gt;20*C70,'Referencia Parámetros'!$D$20,IF(P70&gt;10*C70,'Referencia Parámetros'!$D$21,IF(P70&gt;5*C70,'Referencia Parámetros'!$D$22, IF(P70&gt;1,'Referencia Parámetros'!$D$23,"NO APLICA")))),"")</f>
        <v/>
      </c>
      <c r="R70" s="240" t="str">
        <f t="shared" si="106"/>
        <v/>
      </c>
      <c r="S70" s="241">
        <f t="shared" si="107"/>
        <v>0</v>
      </c>
      <c r="T70" s="234">
        <f t="shared" si="108"/>
        <v>0</v>
      </c>
      <c r="U70" s="234">
        <f t="shared" si="109"/>
        <v>0</v>
      </c>
      <c r="V70" s="234">
        <f t="shared" si="110"/>
        <v>0</v>
      </c>
      <c r="W70" s="242">
        <f t="shared" si="111"/>
        <v>0</v>
      </c>
      <c r="Y70" s="234">
        <f t="shared" si="212"/>
        <v>58</v>
      </c>
      <c r="Z70" s="235" t="str">
        <f t="shared" si="112"/>
        <v/>
      </c>
      <c r="AA70" s="236" t="str">
        <f>IFERROR(+VLOOKUP(Z70,'Referencia Parámetros'!$A$2:$B$18,2),"")</f>
        <v/>
      </c>
      <c r="AB70" s="1"/>
      <c r="AC70" s="1"/>
      <c r="AD70" s="136" t="str">
        <f t="shared" si="223"/>
        <v>Completar</v>
      </c>
      <c r="AE70" s="134"/>
      <c r="AF70" s="134"/>
      <c r="AG70" s="134"/>
      <c r="AH70" s="136" t="str">
        <f t="shared" si="224"/>
        <v>Completar</v>
      </c>
      <c r="AI70" s="137" t="str">
        <f t="shared" si="225"/>
        <v>Completar</v>
      </c>
      <c r="AJ70" s="137" t="str">
        <f t="shared" si="226"/>
        <v>Completar</v>
      </c>
      <c r="AK70" s="135"/>
      <c r="AL70" s="136" t="str">
        <f t="shared" si="227"/>
        <v>Completar</v>
      </c>
      <c r="AM70" s="237">
        <f t="shared" si="113"/>
        <v>0</v>
      </c>
      <c r="AN70" s="238">
        <f t="shared" si="114"/>
        <v>0</v>
      </c>
      <c r="AO70" s="239" t="str">
        <f>IFERROR(IF(AN70&gt;20*AA70,'Referencia Parámetros'!$D$20,IF(AN70&gt;10*AA70,'Referencia Parámetros'!$D$21,IF(AN70&gt;5*AA70,'Referencia Parámetros'!$D$22, IF(AN70&gt;1,'Referencia Parámetros'!$D$23,"NO APLICA")))),"")</f>
        <v/>
      </c>
      <c r="AP70" s="240" t="str">
        <f t="shared" si="115"/>
        <v/>
      </c>
      <c r="AQ70" s="241">
        <f t="shared" si="116"/>
        <v>0</v>
      </c>
      <c r="AR70" s="234">
        <f t="shared" si="117"/>
        <v>0</v>
      </c>
      <c r="AS70" s="234">
        <f t="shared" si="118"/>
        <v>0</v>
      </c>
      <c r="AT70" s="234">
        <f t="shared" si="119"/>
        <v>0</v>
      </c>
      <c r="AU70" s="242">
        <f t="shared" si="120"/>
        <v>0</v>
      </c>
      <c r="AW70" s="234">
        <f t="shared" si="213"/>
        <v>58</v>
      </c>
      <c r="AX70" s="235" t="str">
        <f t="shared" si="121"/>
        <v/>
      </c>
      <c r="AY70" s="236" t="str">
        <f>IFERROR(+VLOOKUP(AX70,'Referencia Parámetros'!$A$2:$B$18,2),"")</f>
        <v/>
      </c>
      <c r="AZ70" s="1"/>
      <c r="BA70" s="1"/>
      <c r="BB70" s="136" t="str">
        <f t="shared" si="228"/>
        <v>Completar</v>
      </c>
      <c r="BC70" s="134"/>
      <c r="BD70" s="134"/>
      <c r="BE70" s="134"/>
      <c r="BF70" s="136" t="str">
        <f t="shared" si="229"/>
        <v>Completar</v>
      </c>
      <c r="BG70" s="137" t="str">
        <f t="shared" si="230"/>
        <v>Completar</v>
      </c>
      <c r="BH70" s="137" t="str">
        <f t="shared" si="231"/>
        <v>Completar</v>
      </c>
      <c r="BI70" s="135"/>
      <c r="BJ70" s="136" t="str">
        <f t="shared" si="232"/>
        <v>Completar</v>
      </c>
      <c r="BK70" s="237">
        <f t="shared" si="122"/>
        <v>0</v>
      </c>
      <c r="BL70" s="238">
        <f t="shared" si="123"/>
        <v>0</v>
      </c>
      <c r="BM70" s="239" t="str">
        <f>IFERROR(IF(BL70&gt;20*AY70,'Referencia Parámetros'!$D$20,IF(BL70&gt;10*AY70,'Referencia Parámetros'!$D$21,IF(BL70&gt;5*AY70,'Referencia Parámetros'!$D$22, IF(BL70&gt;1,'Referencia Parámetros'!$D$23,"NO APLICA")))),"")</f>
        <v/>
      </c>
      <c r="BN70" s="240" t="str">
        <f t="shared" si="124"/>
        <v/>
      </c>
      <c r="BO70" s="241">
        <f t="shared" si="125"/>
        <v>0</v>
      </c>
      <c r="BP70" s="234">
        <f t="shared" si="126"/>
        <v>0</v>
      </c>
      <c r="BQ70" s="234">
        <f t="shared" si="127"/>
        <v>0</v>
      </c>
      <c r="BR70" s="234">
        <f t="shared" si="128"/>
        <v>0</v>
      </c>
      <c r="BS70" s="242">
        <f t="shared" si="129"/>
        <v>0</v>
      </c>
      <c r="BU70" s="234">
        <f t="shared" si="214"/>
        <v>58</v>
      </c>
      <c r="BV70" s="235" t="str">
        <f t="shared" si="130"/>
        <v/>
      </c>
      <c r="BW70" s="236" t="str">
        <f>IFERROR(+VLOOKUP(BV70,'Referencia Parámetros'!$A$2:$B$18,2),"")</f>
        <v/>
      </c>
      <c r="BX70" s="1"/>
      <c r="BY70" s="1"/>
      <c r="BZ70" s="136" t="str">
        <f t="shared" si="233"/>
        <v>Completar</v>
      </c>
      <c r="CA70" s="134"/>
      <c r="CB70" s="134"/>
      <c r="CC70" s="134"/>
      <c r="CD70" s="136" t="str">
        <f t="shared" si="234"/>
        <v>Completar</v>
      </c>
      <c r="CE70" s="137" t="str">
        <f t="shared" si="235"/>
        <v>Completar</v>
      </c>
      <c r="CF70" s="137" t="str">
        <f t="shared" si="236"/>
        <v>Completar</v>
      </c>
      <c r="CG70" s="135"/>
      <c r="CH70" s="136" t="str">
        <f t="shared" si="237"/>
        <v>Completar</v>
      </c>
      <c r="CI70" s="237">
        <f t="shared" si="131"/>
        <v>0</v>
      </c>
      <c r="CJ70" s="238">
        <f t="shared" si="132"/>
        <v>0</v>
      </c>
      <c r="CK70" s="239" t="str">
        <f>IFERROR(IF(CJ70&gt;20*BW70,'Referencia Parámetros'!$D$20,IF(CJ70&gt;10*BW70,'Referencia Parámetros'!$D$21,IF(CJ70&gt;5*BW70,'Referencia Parámetros'!$D$22, IF(CJ70&gt;1,'Referencia Parámetros'!$D$23,"NO APLICA")))),"")</f>
        <v/>
      </c>
      <c r="CL70" s="240" t="str">
        <f t="shared" si="133"/>
        <v/>
      </c>
      <c r="CM70" s="241">
        <f t="shared" si="134"/>
        <v>0</v>
      </c>
      <c r="CN70" s="234">
        <f t="shared" si="135"/>
        <v>0</v>
      </c>
      <c r="CO70" s="234">
        <f t="shared" si="136"/>
        <v>0</v>
      </c>
      <c r="CP70" s="234">
        <f t="shared" si="137"/>
        <v>0</v>
      </c>
      <c r="CQ70" s="242">
        <f t="shared" si="138"/>
        <v>0</v>
      </c>
      <c r="CS70" s="234">
        <f t="shared" si="215"/>
        <v>58</v>
      </c>
      <c r="CT70" s="235" t="str">
        <f t="shared" si="139"/>
        <v/>
      </c>
      <c r="CU70" s="236" t="str">
        <f>IFERROR(+VLOOKUP(CT70,'Referencia Parámetros'!$A$2:$B$18,2),"")</f>
        <v/>
      </c>
      <c r="CV70" s="1"/>
      <c r="CW70" s="1"/>
      <c r="CX70" s="136" t="str">
        <f t="shared" si="238"/>
        <v>Completar</v>
      </c>
      <c r="CY70" s="134"/>
      <c r="CZ70" s="134"/>
      <c r="DA70" s="134"/>
      <c r="DB70" s="136" t="str">
        <f t="shared" si="239"/>
        <v>Completar</v>
      </c>
      <c r="DC70" s="137" t="str">
        <f t="shared" si="240"/>
        <v>Completar</v>
      </c>
      <c r="DD70" s="137" t="str">
        <f t="shared" si="241"/>
        <v>Completar</v>
      </c>
      <c r="DE70" s="135"/>
      <c r="DF70" s="136" t="str">
        <f t="shared" si="242"/>
        <v>Completar</v>
      </c>
      <c r="DG70" s="237">
        <f t="shared" si="140"/>
        <v>0</v>
      </c>
      <c r="DH70" s="238">
        <f t="shared" si="141"/>
        <v>0</v>
      </c>
      <c r="DI70" s="239" t="str">
        <f>IFERROR(IF(DH70&gt;20*CU70,'Referencia Parámetros'!$D$20,IF(DH70&gt;10*CU70,'Referencia Parámetros'!$D$21,IF(DH70&gt;5*CU70,'Referencia Parámetros'!$D$22, IF(DH70&gt;1,'Referencia Parámetros'!$D$23,"NO APLICA")))),"")</f>
        <v/>
      </c>
      <c r="DJ70" s="240" t="str">
        <f t="shared" si="142"/>
        <v/>
      </c>
      <c r="DK70" s="241">
        <f t="shared" si="143"/>
        <v>0</v>
      </c>
      <c r="DL70" s="234">
        <f t="shared" si="144"/>
        <v>0</v>
      </c>
      <c r="DM70" s="234">
        <f t="shared" si="145"/>
        <v>0</v>
      </c>
      <c r="DN70" s="234">
        <f t="shared" si="146"/>
        <v>0</v>
      </c>
      <c r="DO70" s="242">
        <f t="shared" si="147"/>
        <v>0</v>
      </c>
      <c r="DQ70" s="234">
        <f t="shared" si="216"/>
        <v>58</v>
      </c>
      <c r="DR70" s="235" t="str">
        <f t="shared" si="148"/>
        <v/>
      </c>
      <c r="DS70" s="236" t="str">
        <f>IFERROR(+VLOOKUP(DR70,'Referencia Parámetros'!$A$2:$B$18,2),"")</f>
        <v/>
      </c>
      <c r="DT70" s="1"/>
      <c r="DU70" s="1"/>
      <c r="DV70" s="136" t="str">
        <f t="shared" si="243"/>
        <v>Completar</v>
      </c>
      <c r="DW70" s="134"/>
      <c r="DX70" s="134"/>
      <c r="DY70" s="134"/>
      <c r="DZ70" s="136" t="str">
        <f t="shared" si="244"/>
        <v>Completar</v>
      </c>
      <c r="EA70" s="137" t="str">
        <f t="shared" si="245"/>
        <v>Completar</v>
      </c>
      <c r="EB70" s="137" t="str">
        <f t="shared" si="246"/>
        <v>Completar</v>
      </c>
      <c r="EC70" s="135"/>
      <c r="ED70" s="136" t="str">
        <f t="shared" si="247"/>
        <v>Completar</v>
      </c>
      <c r="EE70" s="237">
        <f t="shared" si="149"/>
        <v>0</v>
      </c>
      <c r="EF70" s="238">
        <f t="shared" si="150"/>
        <v>0</v>
      </c>
      <c r="EG70" s="239" t="str">
        <f>IFERROR(IF(EF70&gt;20*DS70,'Referencia Parámetros'!$D$20,IF(EF70&gt;10*DS70,'Referencia Parámetros'!$D$21,IF(EF70&gt;5*DS70,'Referencia Parámetros'!$D$22, IF(EF70&gt;1,'Referencia Parámetros'!$D$23,"NO APLICA")))),"")</f>
        <v/>
      </c>
      <c r="EH70" s="240" t="str">
        <f t="shared" si="151"/>
        <v/>
      </c>
      <c r="EI70" s="241">
        <f t="shared" si="152"/>
        <v>0</v>
      </c>
      <c r="EJ70" s="234">
        <f t="shared" si="153"/>
        <v>0</v>
      </c>
      <c r="EK70" s="234">
        <f t="shared" si="154"/>
        <v>0</v>
      </c>
      <c r="EL70" s="234">
        <f t="shared" si="155"/>
        <v>0</v>
      </c>
      <c r="EM70" s="242">
        <f t="shared" si="156"/>
        <v>0</v>
      </c>
      <c r="EO70" s="234">
        <f t="shared" si="217"/>
        <v>58</v>
      </c>
      <c r="EP70" s="235" t="str">
        <f t="shared" si="157"/>
        <v/>
      </c>
      <c r="EQ70" s="236" t="str">
        <f>IFERROR(+VLOOKUP(EP70,'Referencia Parámetros'!$A$2:$B$18,2),"")</f>
        <v/>
      </c>
      <c r="ER70" s="1"/>
      <c r="ES70" s="1"/>
      <c r="ET70" s="136" t="str">
        <f t="shared" si="248"/>
        <v>Completar</v>
      </c>
      <c r="EU70" s="134"/>
      <c r="EV70" s="134"/>
      <c r="EW70" s="134"/>
      <c r="EX70" s="136" t="str">
        <f t="shared" si="249"/>
        <v>Completar</v>
      </c>
      <c r="EY70" s="137" t="str">
        <f t="shared" si="250"/>
        <v>Completar</v>
      </c>
      <c r="EZ70" s="137" t="str">
        <f t="shared" si="251"/>
        <v>Completar</v>
      </c>
      <c r="FA70" s="135"/>
      <c r="FB70" s="136" t="str">
        <f t="shared" si="252"/>
        <v>Completar</v>
      </c>
      <c r="FC70" s="237">
        <f t="shared" si="158"/>
        <v>0</v>
      </c>
      <c r="FD70" s="238">
        <f t="shared" si="159"/>
        <v>0</v>
      </c>
      <c r="FE70" s="239" t="str">
        <f>IFERROR(IF(FD70&gt;20*EQ70,'Referencia Parámetros'!$D$20,IF(FD70&gt;10*EQ70,'Referencia Parámetros'!$D$21,IF(FD70&gt;5*EQ70,'Referencia Parámetros'!$D$22, IF(FD70&gt;1,'Referencia Parámetros'!$D$23,"NO APLICA")))),"")</f>
        <v/>
      </c>
      <c r="FF70" s="240" t="str">
        <f t="shared" si="160"/>
        <v/>
      </c>
      <c r="FG70" s="241">
        <f t="shared" si="161"/>
        <v>0</v>
      </c>
      <c r="FH70" s="234">
        <f t="shared" si="162"/>
        <v>0</v>
      </c>
      <c r="FI70" s="234">
        <f t="shared" si="163"/>
        <v>0</v>
      </c>
      <c r="FJ70" s="234">
        <f t="shared" si="164"/>
        <v>0</v>
      </c>
      <c r="FK70" s="242">
        <f t="shared" si="165"/>
        <v>0</v>
      </c>
      <c r="FM70" s="234">
        <f t="shared" si="218"/>
        <v>58</v>
      </c>
      <c r="FN70" s="235" t="str">
        <f t="shared" si="166"/>
        <v/>
      </c>
      <c r="FO70" s="236" t="str">
        <f>IFERROR(+VLOOKUP(FN70,'Referencia Parámetros'!$A$2:$B$18,2),"")</f>
        <v/>
      </c>
      <c r="FP70" s="1"/>
      <c r="FQ70" s="1"/>
      <c r="FR70" s="136" t="str">
        <f t="shared" si="253"/>
        <v>Completar</v>
      </c>
      <c r="FS70" s="134"/>
      <c r="FT70" s="134"/>
      <c r="FU70" s="134"/>
      <c r="FV70" s="136" t="str">
        <f t="shared" si="254"/>
        <v>Completar</v>
      </c>
      <c r="FW70" s="137" t="str">
        <f t="shared" si="255"/>
        <v>Completar</v>
      </c>
      <c r="FX70" s="137" t="str">
        <f t="shared" si="256"/>
        <v>Completar</v>
      </c>
      <c r="FY70" s="135"/>
      <c r="FZ70" s="136" t="str">
        <f t="shared" si="257"/>
        <v>Completar</v>
      </c>
      <c r="GA70" s="237">
        <f t="shared" si="167"/>
        <v>0</v>
      </c>
      <c r="GB70" s="238">
        <f t="shared" si="168"/>
        <v>0</v>
      </c>
      <c r="GC70" s="239" t="str">
        <f>IFERROR(IF(GB70&gt;20*FO70,'Referencia Parámetros'!$D$20,IF(GB70&gt;10*FO70,'Referencia Parámetros'!$D$21,IF(GB70&gt;5*FO70,'Referencia Parámetros'!$D$22, IF(GB70&gt;1,'Referencia Parámetros'!$D$23,"NO APLICA")))),"")</f>
        <v/>
      </c>
      <c r="GD70" s="240" t="str">
        <f t="shared" si="169"/>
        <v/>
      </c>
      <c r="GE70" s="241">
        <f t="shared" si="170"/>
        <v>0</v>
      </c>
      <c r="GF70" s="234">
        <f t="shared" si="171"/>
        <v>0</v>
      </c>
      <c r="GG70" s="234">
        <f t="shared" si="172"/>
        <v>0</v>
      </c>
      <c r="GH70" s="234">
        <f t="shared" si="173"/>
        <v>0</v>
      </c>
      <c r="GI70" s="242">
        <f t="shared" si="174"/>
        <v>0</v>
      </c>
      <c r="GK70" s="234">
        <f t="shared" si="219"/>
        <v>58</v>
      </c>
      <c r="GL70" s="235" t="str">
        <f t="shared" si="175"/>
        <v/>
      </c>
      <c r="GM70" s="236" t="str">
        <f>IFERROR(+VLOOKUP(GL70,'Referencia Parámetros'!$A$2:$B$18,2),"")</f>
        <v/>
      </c>
      <c r="GN70" s="1"/>
      <c r="GO70" s="1"/>
      <c r="GP70" s="136" t="str">
        <f t="shared" si="258"/>
        <v>Completar</v>
      </c>
      <c r="GQ70" s="134"/>
      <c r="GR70" s="134"/>
      <c r="GS70" s="134"/>
      <c r="GT70" s="136" t="str">
        <f t="shared" si="259"/>
        <v>Completar</v>
      </c>
      <c r="GU70" s="137" t="str">
        <f t="shared" si="260"/>
        <v>Completar</v>
      </c>
      <c r="GV70" s="137" t="str">
        <f t="shared" si="261"/>
        <v>Completar</v>
      </c>
      <c r="GW70" s="135"/>
      <c r="GX70" s="136" t="str">
        <f t="shared" si="262"/>
        <v>Completar</v>
      </c>
      <c r="GY70" s="237">
        <f t="shared" si="176"/>
        <v>0</v>
      </c>
      <c r="GZ70" s="238">
        <f t="shared" si="177"/>
        <v>0</v>
      </c>
      <c r="HA70" s="239" t="str">
        <f>IFERROR(IF(GZ70&gt;20*GM70,'Referencia Parámetros'!$D$20,IF(GZ70&gt;10*GM70,'Referencia Parámetros'!$D$21,IF(GZ70&gt;5*GM70,'Referencia Parámetros'!$D$22, IF(GZ70&gt;1,'Referencia Parámetros'!$D$23,"NO APLICA")))),"")</f>
        <v/>
      </c>
      <c r="HB70" s="240" t="str">
        <f t="shared" si="178"/>
        <v/>
      </c>
      <c r="HC70" s="241">
        <f t="shared" si="179"/>
        <v>0</v>
      </c>
      <c r="HD70" s="234">
        <f t="shared" si="180"/>
        <v>0</v>
      </c>
      <c r="HE70" s="234">
        <f t="shared" si="181"/>
        <v>0</v>
      </c>
      <c r="HF70" s="234">
        <f t="shared" si="182"/>
        <v>0</v>
      </c>
      <c r="HG70" s="242">
        <f t="shared" si="183"/>
        <v>0</v>
      </c>
      <c r="HI70" s="234">
        <f t="shared" si="220"/>
        <v>58</v>
      </c>
      <c r="HJ70" s="235" t="str">
        <f t="shared" si="184"/>
        <v/>
      </c>
      <c r="HK70" s="236" t="str">
        <f>IFERROR(+VLOOKUP(HJ70,'Referencia Parámetros'!$A$2:$B$18,2),"")</f>
        <v/>
      </c>
      <c r="HL70" s="1"/>
      <c r="HM70" s="1"/>
      <c r="HN70" s="136" t="str">
        <f t="shared" si="263"/>
        <v>Completar</v>
      </c>
      <c r="HO70" s="134"/>
      <c r="HP70" s="134"/>
      <c r="HQ70" s="134"/>
      <c r="HR70" s="136" t="str">
        <f t="shared" si="264"/>
        <v>Completar</v>
      </c>
      <c r="HS70" s="137" t="str">
        <f t="shared" si="265"/>
        <v>Completar</v>
      </c>
      <c r="HT70" s="137" t="str">
        <f t="shared" si="266"/>
        <v>Completar</v>
      </c>
      <c r="HU70" s="135"/>
      <c r="HV70" s="136" t="str">
        <f t="shared" si="267"/>
        <v>Completar</v>
      </c>
      <c r="HW70" s="237">
        <f t="shared" si="185"/>
        <v>0</v>
      </c>
      <c r="HX70" s="238">
        <f t="shared" si="186"/>
        <v>0</v>
      </c>
      <c r="HY70" s="239" t="str">
        <f>IFERROR(IF(HX70&gt;20*HK70,'Referencia Parámetros'!$D$20,IF(HX70&gt;10*HK70,'Referencia Parámetros'!$D$21,IF(HX70&gt;5*HK70,'Referencia Parámetros'!$D$22, IF(HX70&gt;1,'Referencia Parámetros'!$D$23,"NO APLICA")))),"")</f>
        <v/>
      </c>
      <c r="HZ70" s="240">
        <f t="shared" si="187"/>
        <v>0</v>
      </c>
      <c r="IA70" s="241">
        <f t="shared" si="188"/>
        <v>0</v>
      </c>
      <c r="IB70" s="234">
        <f t="shared" si="189"/>
        <v>0</v>
      </c>
      <c r="IC70" s="234">
        <f t="shared" si="190"/>
        <v>0</v>
      </c>
      <c r="ID70" s="234">
        <f t="shared" si="191"/>
        <v>0</v>
      </c>
      <c r="IE70" s="242">
        <f t="shared" si="192"/>
        <v>0</v>
      </c>
      <c r="IG70" s="234">
        <f t="shared" si="221"/>
        <v>58</v>
      </c>
      <c r="IH70" s="235" t="str">
        <f t="shared" si="193"/>
        <v/>
      </c>
      <c r="II70" s="236" t="str">
        <f>IFERROR(+VLOOKUP(IH70,'Referencia Parámetros'!$A$2:$B$18,2),"")</f>
        <v/>
      </c>
      <c r="IJ70" s="1"/>
      <c r="IK70" s="1"/>
      <c r="IL70" s="136" t="str">
        <f t="shared" si="268"/>
        <v>Completar</v>
      </c>
      <c r="IM70" s="134"/>
      <c r="IN70" s="134"/>
      <c r="IO70" s="134"/>
      <c r="IP70" s="136" t="str">
        <f t="shared" si="269"/>
        <v>Completar</v>
      </c>
      <c r="IQ70" s="137" t="str">
        <f t="shared" si="270"/>
        <v>Completar</v>
      </c>
      <c r="IR70" s="137" t="str">
        <f t="shared" si="271"/>
        <v>Completar</v>
      </c>
      <c r="IS70" s="135"/>
      <c r="IT70" s="136" t="str">
        <f t="shared" si="272"/>
        <v>Completar</v>
      </c>
      <c r="IU70" s="237">
        <f t="shared" si="194"/>
        <v>0</v>
      </c>
      <c r="IV70" s="238">
        <f t="shared" si="195"/>
        <v>0</v>
      </c>
      <c r="IW70" s="239" t="str">
        <f>IFERROR(IF(IV70&gt;20*II70,'Referencia Parámetros'!$D$20,IF(IV70&gt;10*II70,'Referencia Parámetros'!$D$21,IF(IV70&gt;5*II70,'Referencia Parámetros'!$D$22, IF(IV70&gt;1,'Referencia Parámetros'!$D$23,"NO APLICA")))),"")</f>
        <v/>
      </c>
      <c r="IX70" s="240" t="str">
        <f t="shared" si="196"/>
        <v/>
      </c>
      <c r="IY70" s="241">
        <f t="shared" si="197"/>
        <v>0</v>
      </c>
      <c r="IZ70" s="234">
        <f t="shared" si="198"/>
        <v>0</v>
      </c>
      <c r="JA70" s="234">
        <f t="shared" si="199"/>
        <v>0</v>
      </c>
      <c r="JB70" s="234">
        <f t="shared" si="200"/>
        <v>0</v>
      </c>
      <c r="JC70" s="242">
        <f t="shared" si="201"/>
        <v>0</v>
      </c>
      <c r="JD70" s="198"/>
      <c r="JE70" s="234">
        <f t="shared" si="222"/>
        <v>58</v>
      </c>
      <c r="JF70" s="235" t="str">
        <f t="shared" si="202"/>
        <v/>
      </c>
      <c r="JG70" s="236" t="str">
        <f>IFERROR(+VLOOKUP(JF70,'Referencia Parámetros'!$A$2:$B$18,2),"")</f>
        <v/>
      </c>
      <c r="JH70" s="1"/>
      <c r="JI70" s="1"/>
      <c r="JJ70" s="136" t="str">
        <f t="shared" si="273"/>
        <v>Completar</v>
      </c>
      <c r="JK70" s="134"/>
      <c r="JL70" s="134"/>
      <c r="JM70" s="134"/>
      <c r="JN70" s="136" t="str">
        <f t="shared" si="274"/>
        <v>Completar</v>
      </c>
      <c r="JO70" s="137" t="str">
        <f t="shared" si="275"/>
        <v>Completar</v>
      </c>
      <c r="JP70" s="137" t="str">
        <f t="shared" si="276"/>
        <v>Completar</v>
      </c>
      <c r="JQ70" s="135"/>
      <c r="JR70" s="136" t="str">
        <f t="shared" si="277"/>
        <v>Completar</v>
      </c>
      <c r="JS70" s="237">
        <f t="shared" si="203"/>
        <v>0</v>
      </c>
      <c r="JT70" s="238">
        <f t="shared" si="204"/>
        <v>0</v>
      </c>
      <c r="JU70" s="239" t="str">
        <f>IFERROR(IF(JT70&gt;20*JG70,'Referencia Parámetros'!$D$20,IF(JT70&gt;10*JG70,'Referencia Parámetros'!$D$21,IF(JT70&gt;5*JG70,'Referencia Parámetros'!$D$22, IF(JT70&gt;1,'Referencia Parámetros'!$D$23,"NO APLICA")))),"")</f>
        <v/>
      </c>
      <c r="JV70" s="240" t="str">
        <f t="shared" si="205"/>
        <v/>
      </c>
      <c r="JW70" s="241">
        <f t="shared" si="206"/>
        <v>0</v>
      </c>
      <c r="JX70" s="234">
        <f t="shared" si="207"/>
        <v>0</v>
      </c>
      <c r="JY70" s="234">
        <f t="shared" si="208"/>
        <v>0</v>
      </c>
      <c r="JZ70" s="234">
        <f t="shared" si="209"/>
        <v>0</v>
      </c>
      <c r="KA70" s="242">
        <f t="shared" si="210"/>
        <v>0</v>
      </c>
    </row>
    <row r="71" spans="1:287" x14ac:dyDescent="0.25">
      <c r="A71" s="234">
        <f t="shared" si="211"/>
        <v>59</v>
      </c>
      <c r="B71" s="235" t="str">
        <f t="shared" si="103"/>
        <v/>
      </c>
      <c r="C71" s="236" t="str">
        <f>IFERROR(+VLOOKUP(B71,'Referencia Parámetros'!$A$2:$B$18,2),"")</f>
        <v/>
      </c>
      <c r="D71" s="1"/>
      <c r="E71" s="1"/>
      <c r="F71" s="136" t="str">
        <f>IFERROR(+VLOOKUP(D71,'Año 3'!JH$13:JJ$112,3,FALSE),"Completar")</f>
        <v>Completar</v>
      </c>
      <c r="G71" s="134"/>
      <c r="H71" s="134"/>
      <c r="I71" s="134"/>
      <c r="J71" s="136" t="str">
        <f>+IFERROR(VLOOKUP(D71,'Año 3'!JH$13:JR$112,7,0),"Completar")</f>
        <v>Completar</v>
      </c>
      <c r="K71" s="137" t="str">
        <f>IFERROR(VLOOKUP(D71,'Año 3'!JH$13:JR$112,8,FALSE),"Completar")</f>
        <v>Completar</v>
      </c>
      <c r="L71" s="137" t="str">
        <f>IFERROR(VLOOKUP(D71,'Año 3'!JH$13:JR$112,9,FALSE),"Completar")</f>
        <v>Completar</v>
      </c>
      <c r="M71" s="135"/>
      <c r="N71" s="136" t="str">
        <f>IFERROR(VLOOKUP(D71,'Año 3'!JH$13:JR$112,11,FALSE),"Completar")</f>
        <v>Completar</v>
      </c>
      <c r="O71" s="237">
        <f t="shared" si="104"/>
        <v>0</v>
      </c>
      <c r="P71" s="238">
        <f t="shared" si="105"/>
        <v>0</v>
      </c>
      <c r="Q71" s="239" t="str">
        <f>IFERROR(IF(P71&gt;20*C71,'Referencia Parámetros'!$D$20,IF(P71&gt;10*C71,'Referencia Parámetros'!$D$21,IF(P71&gt;5*C71,'Referencia Parámetros'!$D$22, IF(P71&gt;1,'Referencia Parámetros'!$D$23,"NO APLICA")))),"")</f>
        <v/>
      </c>
      <c r="R71" s="240" t="str">
        <f t="shared" si="106"/>
        <v/>
      </c>
      <c r="S71" s="241">
        <f t="shared" si="107"/>
        <v>0</v>
      </c>
      <c r="T71" s="234">
        <f t="shared" si="108"/>
        <v>0</v>
      </c>
      <c r="U71" s="234">
        <f t="shared" si="109"/>
        <v>0</v>
      </c>
      <c r="V71" s="234">
        <f t="shared" si="110"/>
        <v>0</v>
      </c>
      <c r="W71" s="242">
        <f t="shared" si="111"/>
        <v>0</v>
      </c>
      <c r="Y71" s="234">
        <f t="shared" si="212"/>
        <v>59</v>
      </c>
      <c r="Z71" s="235" t="str">
        <f t="shared" si="112"/>
        <v/>
      </c>
      <c r="AA71" s="236" t="str">
        <f>IFERROR(+VLOOKUP(Z71,'Referencia Parámetros'!$A$2:$B$18,2),"")</f>
        <v/>
      </c>
      <c r="AB71" s="1"/>
      <c r="AC71" s="1"/>
      <c r="AD71" s="136" t="str">
        <f t="shared" si="223"/>
        <v>Completar</v>
      </c>
      <c r="AE71" s="134"/>
      <c r="AF71" s="134"/>
      <c r="AG71" s="134"/>
      <c r="AH71" s="136" t="str">
        <f t="shared" si="224"/>
        <v>Completar</v>
      </c>
      <c r="AI71" s="137" t="str">
        <f t="shared" si="225"/>
        <v>Completar</v>
      </c>
      <c r="AJ71" s="137" t="str">
        <f t="shared" si="226"/>
        <v>Completar</v>
      </c>
      <c r="AK71" s="135"/>
      <c r="AL71" s="136" t="str">
        <f t="shared" si="227"/>
        <v>Completar</v>
      </c>
      <c r="AM71" s="237">
        <f t="shared" si="113"/>
        <v>0</v>
      </c>
      <c r="AN71" s="238">
        <f t="shared" si="114"/>
        <v>0</v>
      </c>
      <c r="AO71" s="239" t="str">
        <f>IFERROR(IF(AN71&gt;20*AA71,'Referencia Parámetros'!$D$20,IF(AN71&gt;10*AA71,'Referencia Parámetros'!$D$21,IF(AN71&gt;5*AA71,'Referencia Parámetros'!$D$22, IF(AN71&gt;1,'Referencia Parámetros'!$D$23,"NO APLICA")))),"")</f>
        <v/>
      </c>
      <c r="AP71" s="240" t="str">
        <f t="shared" si="115"/>
        <v/>
      </c>
      <c r="AQ71" s="241">
        <f t="shared" si="116"/>
        <v>0</v>
      </c>
      <c r="AR71" s="234">
        <f t="shared" si="117"/>
        <v>0</v>
      </c>
      <c r="AS71" s="234">
        <f t="shared" si="118"/>
        <v>0</v>
      </c>
      <c r="AT71" s="234">
        <f t="shared" si="119"/>
        <v>0</v>
      </c>
      <c r="AU71" s="242">
        <f t="shared" si="120"/>
        <v>0</v>
      </c>
      <c r="AW71" s="234">
        <f t="shared" si="213"/>
        <v>59</v>
      </c>
      <c r="AX71" s="235" t="str">
        <f t="shared" si="121"/>
        <v/>
      </c>
      <c r="AY71" s="236" t="str">
        <f>IFERROR(+VLOOKUP(AX71,'Referencia Parámetros'!$A$2:$B$18,2),"")</f>
        <v/>
      </c>
      <c r="AZ71" s="1"/>
      <c r="BA71" s="1"/>
      <c r="BB71" s="136" t="str">
        <f t="shared" si="228"/>
        <v>Completar</v>
      </c>
      <c r="BC71" s="134"/>
      <c r="BD71" s="134"/>
      <c r="BE71" s="134"/>
      <c r="BF71" s="136" t="str">
        <f t="shared" si="229"/>
        <v>Completar</v>
      </c>
      <c r="BG71" s="137" t="str">
        <f t="shared" si="230"/>
        <v>Completar</v>
      </c>
      <c r="BH71" s="137" t="str">
        <f t="shared" si="231"/>
        <v>Completar</v>
      </c>
      <c r="BI71" s="135"/>
      <c r="BJ71" s="136" t="str">
        <f t="shared" si="232"/>
        <v>Completar</v>
      </c>
      <c r="BK71" s="237">
        <f t="shared" si="122"/>
        <v>0</v>
      </c>
      <c r="BL71" s="238">
        <f t="shared" si="123"/>
        <v>0</v>
      </c>
      <c r="BM71" s="239" t="str">
        <f>IFERROR(IF(BL71&gt;20*AY71,'Referencia Parámetros'!$D$20,IF(BL71&gt;10*AY71,'Referencia Parámetros'!$D$21,IF(BL71&gt;5*AY71,'Referencia Parámetros'!$D$22, IF(BL71&gt;1,'Referencia Parámetros'!$D$23,"NO APLICA")))),"")</f>
        <v/>
      </c>
      <c r="BN71" s="240" t="str">
        <f t="shared" si="124"/>
        <v/>
      </c>
      <c r="BO71" s="241">
        <f t="shared" si="125"/>
        <v>0</v>
      </c>
      <c r="BP71" s="234">
        <f t="shared" si="126"/>
        <v>0</v>
      </c>
      <c r="BQ71" s="234">
        <f t="shared" si="127"/>
        <v>0</v>
      </c>
      <c r="BR71" s="234">
        <f t="shared" si="128"/>
        <v>0</v>
      </c>
      <c r="BS71" s="242">
        <f t="shared" si="129"/>
        <v>0</v>
      </c>
      <c r="BU71" s="234">
        <f t="shared" si="214"/>
        <v>59</v>
      </c>
      <c r="BV71" s="235" t="str">
        <f t="shared" si="130"/>
        <v/>
      </c>
      <c r="BW71" s="236" t="str">
        <f>IFERROR(+VLOOKUP(BV71,'Referencia Parámetros'!$A$2:$B$18,2),"")</f>
        <v/>
      </c>
      <c r="BX71" s="1"/>
      <c r="BY71" s="1"/>
      <c r="BZ71" s="136" t="str">
        <f t="shared" si="233"/>
        <v>Completar</v>
      </c>
      <c r="CA71" s="134"/>
      <c r="CB71" s="134"/>
      <c r="CC71" s="134"/>
      <c r="CD71" s="136" t="str">
        <f t="shared" si="234"/>
        <v>Completar</v>
      </c>
      <c r="CE71" s="137" t="str">
        <f t="shared" si="235"/>
        <v>Completar</v>
      </c>
      <c r="CF71" s="137" t="str">
        <f t="shared" si="236"/>
        <v>Completar</v>
      </c>
      <c r="CG71" s="135"/>
      <c r="CH71" s="136" t="str">
        <f t="shared" si="237"/>
        <v>Completar</v>
      </c>
      <c r="CI71" s="237">
        <f t="shared" si="131"/>
        <v>0</v>
      </c>
      <c r="CJ71" s="238">
        <f t="shared" si="132"/>
        <v>0</v>
      </c>
      <c r="CK71" s="239" t="str">
        <f>IFERROR(IF(CJ71&gt;20*BW71,'Referencia Parámetros'!$D$20,IF(CJ71&gt;10*BW71,'Referencia Parámetros'!$D$21,IF(CJ71&gt;5*BW71,'Referencia Parámetros'!$D$22, IF(CJ71&gt;1,'Referencia Parámetros'!$D$23,"NO APLICA")))),"")</f>
        <v/>
      </c>
      <c r="CL71" s="240" t="str">
        <f t="shared" si="133"/>
        <v/>
      </c>
      <c r="CM71" s="241">
        <f t="shared" si="134"/>
        <v>0</v>
      </c>
      <c r="CN71" s="234">
        <f t="shared" si="135"/>
        <v>0</v>
      </c>
      <c r="CO71" s="234">
        <f t="shared" si="136"/>
        <v>0</v>
      </c>
      <c r="CP71" s="234">
        <f t="shared" si="137"/>
        <v>0</v>
      </c>
      <c r="CQ71" s="242">
        <f t="shared" si="138"/>
        <v>0</v>
      </c>
      <c r="CS71" s="234">
        <f t="shared" si="215"/>
        <v>59</v>
      </c>
      <c r="CT71" s="235" t="str">
        <f t="shared" si="139"/>
        <v/>
      </c>
      <c r="CU71" s="236" t="str">
        <f>IFERROR(+VLOOKUP(CT71,'Referencia Parámetros'!$A$2:$B$18,2),"")</f>
        <v/>
      </c>
      <c r="CV71" s="1"/>
      <c r="CW71" s="1"/>
      <c r="CX71" s="136" t="str">
        <f t="shared" si="238"/>
        <v>Completar</v>
      </c>
      <c r="CY71" s="134"/>
      <c r="CZ71" s="134"/>
      <c r="DA71" s="134"/>
      <c r="DB71" s="136" t="str">
        <f t="shared" si="239"/>
        <v>Completar</v>
      </c>
      <c r="DC71" s="137" t="str">
        <f t="shared" si="240"/>
        <v>Completar</v>
      </c>
      <c r="DD71" s="137" t="str">
        <f t="shared" si="241"/>
        <v>Completar</v>
      </c>
      <c r="DE71" s="135"/>
      <c r="DF71" s="136" t="str">
        <f t="shared" si="242"/>
        <v>Completar</v>
      </c>
      <c r="DG71" s="237">
        <f t="shared" si="140"/>
        <v>0</v>
      </c>
      <c r="DH71" s="238">
        <f t="shared" si="141"/>
        <v>0</v>
      </c>
      <c r="DI71" s="239" t="str">
        <f>IFERROR(IF(DH71&gt;20*CU71,'Referencia Parámetros'!$D$20,IF(DH71&gt;10*CU71,'Referencia Parámetros'!$D$21,IF(DH71&gt;5*CU71,'Referencia Parámetros'!$D$22, IF(DH71&gt;1,'Referencia Parámetros'!$D$23,"NO APLICA")))),"")</f>
        <v/>
      </c>
      <c r="DJ71" s="240" t="str">
        <f t="shared" si="142"/>
        <v/>
      </c>
      <c r="DK71" s="241">
        <f t="shared" si="143"/>
        <v>0</v>
      </c>
      <c r="DL71" s="234">
        <f t="shared" si="144"/>
        <v>0</v>
      </c>
      <c r="DM71" s="234">
        <f t="shared" si="145"/>
        <v>0</v>
      </c>
      <c r="DN71" s="234">
        <f t="shared" si="146"/>
        <v>0</v>
      </c>
      <c r="DO71" s="242">
        <f t="shared" si="147"/>
        <v>0</v>
      </c>
      <c r="DQ71" s="234">
        <f t="shared" si="216"/>
        <v>59</v>
      </c>
      <c r="DR71" s="235" t="str">
        <f t="shared" si="148"/>
        <v/>
      </c>
      <c r="DS71" s="236" t="str">
        <f>IFERROR(+VLOOKUP(DR71,'Referencia Parámetros'!$A$2:$B$18,2),"")</f>
        <v/>
      </c>
      <c r="DT71" s="1"/>
      <c r="DU71" s="1"/>
      <c r="DV71" s="136" t="str">
        <f t="shared" si="243"/>
        <v>Completar</v>
      </c>
      <c r="DW71" s="134"/>
      <c r="DX71" s="134"/>
      <c r="DY71" s="134"/>
      <c r="DZ71" s="136" t="str">
        <f t="shared" si="244"/>
        <v>Completar</v>
      </c>
      <c r="EA71" s="137" t="str">
        <f t="shared" si="245"/>
        <v>Completar</v>
      </c>
      <c r="EB71" s="137" t="str">
        <f t="shared" si="246"/>
        <v>Completar</v>
      </c>
      <c r="EC71" s="135"/>
      <c r="ED71" s="136" t="str">
        <f t="shared" si="247"/>
        <v>Completar</v>
      </c>
      <c r="EE71" s="237">
        <f t="shared" si="149"/>
        <v>0</v>
      </c>
      <c r="EF71" s="238">
        <f t="shared" si="150"/>
        <v>0</v>
      </c>
      <c r="EG71" s="239" t="str">
        <f>IFERROR(IF(EF71&gt;20*DS71,'Referencia Parámetros'!$D$20,IF(EF71&gt;10*DS71,'Referencia Parámetros'!$D$21,IF(EF71&gt;5*DS71,'Referencia Parámetros'!$D$22, IF(EF71&gt;1,'Referencia Parámetros'!$D$23,"NO APLICA")))),"")</f>
        <v/>
      </c>
      <c r="EH71" s="240" t="str">
        <f t="shared" si="151"/>
        <v/>
      </c>
      <c r="EI71" s="241">
        <f t="shared" si="152"/>
        <v>0</v>
      </c>
      <c r="EJ71" s="234">
        <f t="shared" si="153"/>
        <v>0</v>
      </c>
      <c r="EK71" s="234">
        <f t="shared" si="154"/>
        <v>0</v>
      </c>
      <c r="EL71" s="234">
        <f t="shared" si="155"/>
        <v>0</v>
      </c>
      <c r="EM71" s="242">
        <f t="shared" si="156"/>
        <v>0</v>
      </c>
      <c r="EO71" s="234">
        <f t="shared" si="217"/>
        <v>59</v>
      </c>
      <c r="EP71" s="235" t="str">
        <f t="shared" si="157"/>
        <v/>
      </c>
      <c r="EQ71" s="236" t="str">
        <f>IFERROR(+VLOOKUP(EP71,'Referencia Parámetros'!$A$2:$B$18,2),"")</f>
        <v/>
      </c>
      <c r="ER71" s="1"/>
      <c r="ES71" s="1"/>
      <c r="ET71" s="136" t="str">
        <f t="shared" si="248"/>
        <v>Completar</v>
      </c>
      <c r="EU71" s="134"/>
      <c r="EV71" s="134"/>
      <c r="EW71" s="134"/>
      <c r="EX71" s="136" t="str">
        <f t="shared" si="249"/>
        <v>Completar</v>
      </c>
      <c r="EY71" s="137" t="str">
        <f t="shared" si="250"/>
        <v>Completar</v>
      </c>
      <c r="EZ71" s="137" t="str">
        <f t="shared" si="251"/>
        <v>Completar</v>
      </c>
      <c r="FA71" s="135"/>
      <c r="FB71" s="136" t="str">
        <f t="shared" si="252"/>
        <v>Completar</v>
      </c>
      <c r="FC71" s="237">
        <f t="shared" si="158"/>
        <v>0</v>
      </c>
      <c r="FD71" s="238">
        <f t="shared" si="159"/>
        <v>0</v>
      </c>
      <c r="FE71" s="239" t="str">
        <f>IFERROR(IF(FD71&gt;20*EQ71,'Referencia Parámetros'!$D$20,IF(FD71&gt;10*EQ71,'Referencia Parámetros'!$D$21,IF(FD71&gt;5*EQ71,'Referencia Parámetros'!$D$22, IF(FD71&gt;1,'Referencia Parámetros'!$D$23,"NO APLICA")))),"")</f>
        <v/>
      </c>
      <c r="FF71" s="240" t="str">
        <f t="shared" si="160"/>
        <v/>
      </c>
      <c r="FG71" s="241">
        <f t="shared" si="161"/>
        <v>0</v>
      </c>
      <c r="FH71" s="234">
        <f t="shared" si="162"/>
        <v>0</v>
      </c>
      <c r="FI71" s="234">
        <f t="shared" si="163"/>
        <v>0</v>
      </c>
      <c r="FJ71" s="234">
        <f t="shared" si="164"/>
        <v>0</v>
      </c>
      <c r="FK71" s="242">
        <f t="shared" si="165"/>
        <v>0</v>
      </c>
      <c r="FM71" s="234">
        <f t="shared" si="218"/>
        <v>59</v>
      </c>
      <c r="FN71" s="235" t="str">
        <f t="shared" si="166"/>
        <v/>
      </c>
      <c r="FO71" s="236" t="str">
        <f>IFERROR(+VLOOKUP(FN71,'Referencia Parámetros'!$A$2:$B$18,2),"")</f>
        <v/>
      </c>
      <c r="FP71" s="1"/>
      <c r="FQ71" s="1"/>
      <c r="FR71" s="136" t="str">
        <f t="shared" si="253"/>
        <v>Completar</v>
      </c>
      <c r="FS71" s="134"/>
      <c r="FT71" s="134"/>
      <c r="FU71" s="134"/>
      <c r="FV71" s="136" t="str">
        <f t="shared" si="254"/>
        <v>Completar</v>
      </c>
      <c r="FW71" s="137" t="str">
        <f t="shared" si="255"/>
        <v>Completar</v>
      </c>
      <c r="FX71" s="137" t="str">
        <f t="shared" si="256"/>
        <v>Completar</v>
      </c>
      <c r="FY71" s="135"/>
      <c r="FZ71" s="136" t="str">
        <f t="shared" si="257"/>
        <v>Completar</v>
      </c>
      <c r="GA71" s="237">
        <f t="shared" si="167"/>
        <v>0</v>
      </c>
      <c r="GB71" s="238">
        <f t="shared" si="168"/>
        <v>0</v>
      </c>
      <c r="GC71" s="239" t="str">
        <f>IFERROR(IF(GB71&gt;20*FO71,'Referencia Parámetros'!$D$20,IF(GB71&gt;10*FO71,'Referencia Parámetros'!$D$21,IF(GB71&gt;5*FO71,'Referencia Parámetros'!$D$22, IF(GB71&gt;1,'Referencia Parámetros'!$D$23,"NO APLICA")))),"")</f>
        <v/>
      </c>
      <c r="GD71" s="240" t="str">
        <f t="shared" si="169"/>
        <v/>
      </c>
      <c r="GE71" s="241">
        <f t="shared" si="170"/>
        <v>0</v>
      </c>
      <c r="GF71" s="234">
        <f t="shared" si="171"/>
        <v>0</v>
      </c>
      <c r="GG71" s="234">
        <f t="shared" si="172"/>
        <v>0</v>
      </c>
      <c r="GH71" s="234">
        <f t="shared" si="173"/>
        <v>0</v>
      </c>
      <c r="GI71" s="242">
        <f t="shared" si="174"/>
        <v>0</v>
      </c>
      <c r="GK71" s="234">
        <f t="shared" si="219"/>
        <v>59</v>
      </c>
      <c r="GL71" s="235" t="str">
        <f t="shared" si="175"/>
        <v/>
      </c>
      <c r="GM71" s="236" t="str">
        <f>IFERROR(+VLOOKUP(GL71,'Referencia Parámetros'!$A$2:$B$18,2),"")</f>
        <v/>
      </c>
      <c r="GN71" s="1"/>
      <c r="GO71" s="1"/>
      <c r="GP71" s="136" t="str">
        <f t="shared" si="258"/>
        <v>Completar</v>
      </c>
      <c r="GQ71" s="134"/>
      <c r="GR71" s="134"/>
      <c r="GS71" s="134"/>
      <c r="GT71" s="136" t="str">
        <f t="shared" si="259"/>
        <v>Completar</v>
      </c>
      <c r="GU71" s="137" t="str">
        <f t="shared" si="260"/>
        <v>Completar</v>
      </c>
      <c r="GV71" s="137" t="str">
        <f t="shared" si="261"/>
        <v>Completar</v>
      </c>
      <c r="GW71" s="135"/>
      <c r="GX71" s="136" t="str">
        <f t="shared" si="262"/>
        <v>Completar</v>
      </c>
      <c r="GY71" s="237">
        <f t="shared" si="176"/>
        <v>0</v>
      </c>
      <c r="GZ71" s="238">
        <f t="shared" si="177"/>
        <v>0</v>
      </c>
      <c r="HA71" s="239" t="str">
        <f>IFERROR(IF(GZ71&gt;20*GM71,'Referencia Parámetros'!$D$20,IF(GZ71&gt;10*GM71,'Referencia Parámetros'!$D$21,IF(GZ71&gt;5*GM71,'Referencia Parámetros'!$D$22, IF(GZ71&gt;1,'Referencia Parámetros'!$D$23,"NO APLICA")))),"")</f>
        <v/>
      </c>
      <c r="HB71" s="240" t="str">
        <f t="shared" si="178"/>
        <v/>
      </c>
      <c r="HC71" s="241">
        <f t="shared" si="179"/>
        <v>0</v>
      </c>
      <c r="HD71" s="234">
        <f t="shared" si="180"/>
        <v>0</v>
      </c>
      <c r="HE71" s="234">
        <f t="shared" si="181"/>
        <v>0</v>
      </c>
      <c r="HF71" s="234">
        <f t="shared" si="182"/>
        <v>0</v>
      </c>
      <c r="HG71" s="242">
        <f t="shared" si="183"/>
        <v>0</v>
      </c>
      <c r="HI71" s="234">
        <f t="shared" si="220"/>
        <v>59</v>
      </c>
      <c r="HJ71" s="235" t="str">
        <f t="shared" si="184"/>
        <v/>
      </c>
      <c r="HK71" s="236" t="str">
        <f>IFERROR(+VLOOKUP(HJ71,'Referencia Parámetros'!$A$2:$B$18,2),"")</f>
        <v/>
      </c>
      <c r="HL71" s="1"/>
      <c r="HM71" s="1"/>
      <c r="HN71" s="136" t="str">
        <f t="shared" si="263"/>
        <v>Completar</v>
      </c>
      <c r="HO71" s="134"/>
      <c r="HP71" s="134"/>
      <c r="HQ71" s="134"/>
      <c r="HR71" s="136" t="str">
        <f t="shared" si="264"/>
        <v>Completar</v>
      </c>
      <c r="HS71" s="137" t="str">
        <f t="shared" si="265"/>
        <v>Completar</v>
      </c>
      <c r="HT71" s="137" t="str">
        <f t="shared" si="266"/>
        <v>Completar</v>
      </c>
      <c r="HU71" s="135"/>
      <c r="HV71" s="136" t="str">
        <f t="shared" si="267"/>
        <v>Completar</v>
      </c>
      <c r="HW71" s="237">
        <f t="shared" si="185"/>
        <v>0</v>
      </c>
      <c r="HX71" s="238">
        <f t="shared" si="186"/>
        <v>0</v>
      </c>
      <c r="HY71" s="239" t="str">
        <f>IFERROR(IF(HX71&gt;20*HK71,'Referencia Parámetros'!$D$20,IF(HX71&gt;10*HK71,'Referencia Parámetros'!$D$21,IF(HX71&gt;5*HK71,'Referencia Parámetros'!$D$22, IF(HX71&gt;1,'Referencia Parámetros'!$D$23,"NO APLICA")))),"")</f>
        <v/>
      </c>
      <c r="HZ71" s="240">
        <f t="shared" si="187"/>
        <v>0</v>
      </c>
      <c r="IA71" s="241">
        <f t="shared" si="188"/>
        <v>0</v>
      </c>
      <c r="IB71" s="234">
        <f t="shared" si="189"/>
        <v>0</v>
      </c>
      <c r="IC71" s="234">
        <f t="shared" si="190"/>
        <v>0</v>
      </c>
      <c r="ID71" s="234">
        <f t="shared" si="191"/>
        <v>0</v>
      </c>
      <c r="IE71" s="242">
        <f t="shared" si="192"/>
        <v>0</v>
      </c>
      <c r="IG71" s="234">
        <f t="shared" si="221"/>
        <v>59</v>
      </c>
      <c r="IH71" s="235" t="str">
        <f t="shared" si="193"/>
        <v/>
      </c>
      <c r="II71" s="236" t="str">
        <f>IFERROR(+VLOOKUP(IH71,'Referencia Parámetros'!$A$2:$B$18,2),"")</f>
        <v/>
      </c>
      <c r="IJ71" s="1"/>
      <c r="IK71" s="1"/>
      <c r="IL71" s="136" t="str">
        <f t="shared" si="268"/>
        <v>Completar</v>
      </c>
      <c r="IM71" s="134"/>
      <c r="IN71" s="134"/>
      <c r="IO71" s="134"/>
      <c r="IP71" s="136" t="str">
        <f t="shared" si="269"/>
        <v>Completar</v>
      </c>
      <c r="IQ71" s="137" t="str">
        <f t="shared" si="270"/>
        <v>Completar</v>
      </c>
      <c r="IR71" s="137" t="str">
        <f t="shared" si="271"/>
        <v>Completar</v>
      </c>
      <c r="IS71" s="135"/>
      <c r="IT71" s="136" t="str">
        <f t="shared" si="272"/>
        <v>Completar</v>
      </c>
      <c r="IU71" s="237">
        <f t="shared" si="194"/>
        <v>0</v>
      </c>
      <c r="IV71" s="238">
        <f t="shared" si="195"/>
        <v>0</v>
      </c>
      <c r="IW71" s="239" t="str">
        <f>IFERROR(IF(IV71&gt;20*II71,'Referencia Parámetros'!$D$20,IF(IV71&gt;10*II71,'Referencia Parámetros'!$D$21,IF(IV71&gt;5*II71,'Referencia Parámetros'!$D$22, IF(IV71&gt;1,'Referencia Parámetros'!$D$23,"NO APLICA")))),"")</f>
        <v/>
      </c>
      <c r="IX71" s="240" t="str">
        <f t="shared" si="196"/>
        <v/>
      </c>
      <c r="IY71" s="241">
        <f t="shared" si="197"/>
        <v>0</v>
      </c>
      <c r="IZ71" s="234">
        <f t="shared" si="198"/>
        <v>0</v>
      </c>
      <c r="JA71" s="234">
        <f t="shared" si="199"/>
        <v>0</v>
      </c>
      <c r="JB71" s="234">
        <f t="shared" si="200"/>
        <v>0</v>
      </c>
      <c r="JC71" s="242">
        <f t="shared" si="201"/>
        <v>0</v>
      </c>
      <c r="JD71" s="198"/>
      <c r="JE71" s="234">
        <f t="shared" si="222"/>
        <v>59</v>
      </c>
      <c r="JF71" s="235" t="str">
        <f t="shared" si="202"/>
        <v/>
      </c>
      <c r="JG71" s="236" t="str">
        <f>IFERROR(+VLOOKUP(JF71,'Referencia Parámetros'!$A$2:$B$18,2),"")</f>
        <v/>
      </c>
      <c r="JH71" s="1"/>
      <c r="JI71" s="1"/>
      <c r="JJ71" s="136" t="str">
        <f t="shared" si="273"/>
        <v>Completar</v>
      </c>
      <c r="JK71" s="134"/>
      <c r="JL71" s="134"/>
      <c r="JM71" s="134"/>
      <c r="JN71" s="136" t="str">
        <f t="shared" si="274"/>
        <v>Completar</v>
      </c>
      <c r="JO71" s="137" t="str">
        <f t="shared" si="275"/>
        <v>Completar</v>
      </c>
      <c r="JP71" s="137" t="str">
        <f t="shared" si="276"/>
        <v>Completar</v>
      </c>
      <c r="JQ71" s="135"/>
      <c r="JR71" s="136" t="str">
        <f t="shared" si="277"/>
        <v>Completar</v>
      </c>
      <c r="JS71" s="237">
        <f t="shared" si="203"/>
        <v>0</v>
      </c>
      <c r="JT71" s="238">
        <f t="shared" si="204"/>
        <v>0</v>
      </c>
      <c r="JU71" s="239" t="str">
        <f>IFERROR(IF(JT71&gt;20*JG71,'Referencia Parámetros'!$D$20,IF(JT71&gt;10*JG71,'Referencia Parámetros'!$D$21,IF(JT71&gt;5*JG71,'Referencia Parámetros'!$D$22, IF(JT71&gt;1,'Referencia Parámetros'!$D$23,"NO APLICA")))),"")</f>
        <v/>
      </c>
      <c r="JV71" s="240" t="str">
        <f t="shared" si="205"/>
        <v/>
      </c>
      <c r="JW71" s="241">
        <f t="shared" si="206"/>
        <v>0</v>
      </c>
      <c r="JX71" s="234">
        <f t="shared" si="207"/>
        <v>0</v>
      </c>
      <c r="JY71" s="234">
        <f t="shared" si="208"/>
        <v>0</v>
      </c>
      <c r="JZ71" s="234">
        <f t="shared" si="209"/>
        <v>0</v>
      </c>
      <c r="KA71" s="242">
        <f t="shared" si="210"/>
        <v>0</v>
      </c>
    </row>
    <row r="72" spans="1:287" x14ac:dyDescent="0.25">
      <c r="A72" s="234">
        <f t="shared" si="211"/>
        <v>60</v>
      </c>
      <c r="B72" s="235" t="str">
        <f t="shared" si="103"/>
        <v/>
      </c>
      <c r="C72" s="236" t="str">
        <f>IFERROR(+VLOOKUP(B72,'Referencia Parámetros'!$A$2:$B$18,2),"")</f>
        <v/>
      </c>
      <c r="D72" s="1"/>
      <c r="E72" s="1"/>
      <c r="F72" s="136" t="str">
        <f>IFERROR(+VLOOKUP(D72,'Año 3'!JH$13:JJ$112,3,FALSE),"Completar")</f>
        <v>Completar</v>
      </c>
      <c r="G72" s="134"/>
      <c r="H72" s="134"/>
      <c r="I72" s="134"/>
      <c r="J72" s="136" t="str">
        <f>+IFERROR(VLOOKUP(D72,'Año 3'!JH$13:JR$112,7,0),"Completar")</f>
        <v>Completar</v>
      </c>
      <c r="K72" s="137" t="str">
        <f>IFERROR(VLOOKUP(D72,'Año 3'!JH$13:JR$112,8,FALSE),"Completar")</f>
        <v>Completar</v>
      </c>
      <c r="L72" s="137" t="str">
        <f>IFERROR(VLOOKUP(D72,'Año 3'!JH$13:JR$112,9,FALSE),"Completar")</f>
        <v>Completar</v>
      </c>
      <c r="M72" s="135"/>
      <c r="N72" s="136" t="str">
        <f>IFERROR(VLOOKUP(D72,'Año 3'!JH$13:JR$112,11,FALSE),"Completar")</f>
        <v>Completar</v>
      </c>
      <c r="O72" s="237">
        <f t="shared" si="104"/>
        <v>0</v>
      </c>
      <c r="P72" s="238">
        <f t="shared" si="105"/>
        <v>0</v>
      </c>
      <c r="Q72" s="239" t="str">
        <f>IFERROR(IF(P72&gt;20*C72,'Referencia Parámetros'!$D$20,IF(P72&gt;10*C72,'Referencia Parámetros'!$D$21,IF(P72&gt;5*C72,'Referencia Parámetros'!$D$22, IF(P72&gt;1,'Referencia Parámetros'!$D$23,"NO APLICA")))),"")</f>
        <v/>
      </c>
      <c r="R72" s="240" t="str">
        <f t="shared" si="106"/>
        <v/>
      </c>
      <c r="S72" s="241">
        <f t="shared" si="107"/>
        <v>0</v>
      </c>
      <c r="T72" s="234">
        <f t="shared" si="108"/>
        <v>0</v>
      </c>
      <c r="U72" s="234">
        <f t="shared" si="109"/>
        <v>0</v>
      </c>
      <c r="V72" s="234">
        <f t="shared" si="110"/>
        <v>0</v>
      </c>
      <c r="W72" s="242">
        <f t="shared" si="111"/>
        <v>0</v>
      </c>
      <c r="Y72" s="234">
        <f t="shared" si="212"/>
        <v>60</v>
      </c>
      <c r="Z72" s="235" t="str">
        <f t="shared" si="112"/>
        <v/>
      </c>
      <c r="AA72" s="236" t="str">
        <f>IFERROR(+VLOOKUP(Z72,'Referencia Parámetros'!$A$2:$B$18,2),"")</f>
        <v/>
      </c>
      <c r="AB72" s="1"/>
      <c r="AC72" s="1"/>
      <c r="AD72" s="136" t="str">
        <f t="shared" si="223"/>
        <v>Completar</v>
      </c>
      <c r="AE72" s="134"/>
      <c r="AF72" s="134"/>
      <c r="AG72" s="134"/>
      <c r="AH72" s="136" t="str">
        <f t="shared" si="224"/>
        <v>Completar</v>
      </c>
      <c r="AI72" s="137" t="str">
        <f t="shared" si="225"/>
        <v>Completar</v>
      </c>
      <c r="AJ72" s="137" t="str">
        <f t="shared" si="226"/>
        <v>Completar</v>
      </c>
      <c r="AK72" s="135"/>
      <c r="AL72" s="136" t="str">
        <f t="shared" si="227"/>
        <v>Completar</v>
      </c>
      <c r="AM72" s="237">
        <f t="shared" si="113"/>
        <v>0</v>
      </c>
      <c r="AN72" s="238">
        <f t="shared" si="114"/>
        <v>0</v>
      </c>
      <c r="AO72" s="239" t="str">
        <f>IFERROR(IF(AN72&gt;20*AA72,'Referencia Parámetros'!$D$20,IF(AN72&gt;10*AA72,'Referencia Parámetros'!$D$21,IF(AN72&gt;5*AA72,'Referencia Parámetros'!$D$22, IF(AN72&gt;1,'Referencia Parámetros'!$D$23,"NO APLICA")))),"")</f>
        <v/>
      </c>
      <c r="AP72" s="240" t="str">
        <f t="shared" si="115"/>
        <v/>
      </c>
      <c r="AQ72" s="241">
        <f t="shared" si="116"/>
        <v>0</v>
      </c>
      <c r="AR72" s="234">
        <f t="shared" si="117"/>
        <v>0</v>
      </c>
      <c r="AS72" s="234">
        <f t="shared" si="118"/>
        <v>0</v>
      </c>
      <c r="AT72" s="234">
        <f t="shared" si="119"/>
        <v>0</v>
      </c>
      <c r="AU72" s="242">
        <f t="shared" si="120"/>
        <v>0</v>
      </c>
      <c r="AW72" s="234">
        <f t="shared" si="213"/>
        <v>60</v>
      </c>
      <c r="AX72" s="235" t="str">
        <f t="shared" si="121"/>
        <v/>
      </c>
      <c r="AY72" s="236" t="str">
        <f>IFERROR(+VLOOKUP(AX72,'Referencia Parámetros'!$A$2:$B$18,2),"")</f>
        <v/>
      </c>
      <c r="AZ72" s="1"/>
      <c r="BA72" s="1"/>
      <c r="BB72" s="136" t="str">
        <f t="shared" si="228"/>
        <v>Completar</v>
      </c>
      <c r="BC72" s="134"/>
      <c r="BD72" s="134"/>
      <c r="BE72" s="134"/>
      <c r="BF72" s="136" t="str">
        <f t="shared" si="229"/>
        <v>Completar</v>
      </c>
      <c r="BG72" s="137" t="str">
        <f t="shared" si="230"/>
        <v>Completar</v>
      </c>
      <c r="BH72" s="137" t="str">
        <f t="shared" si="231"/>
        <v>Completar</v>
      </c>
      <c r="BI72" s="135"/>
      <c r="BJ72" s="136" t="str">
        <f t="shared" si="232"/>
        <v>Completar</v>
      </c>
      <c r="BK72" s="237">
        <f t="shared" si="122"/>
        <v>0</v>
      </c>
      <c r="BL72" s="238">
        <f t="shared" si="123"/>
        <v>0</v>
      </c>
      <c r="BM72" s="239" t="str">
        <f>IFERROR(IF(BL72&gt;20*AY72,'Referencia Parámetros'!$D$20,IF(BL72&gt;10*AY72,'Referencia Parámetros'!$D$21,IF(BL72&gt;5*AY72,'Referencia Parámetros'!$D$22, IF(BL72&gt;1,'Referencia Parámetros'!$D$23,"NO APLICA")))),"")</f>
        <v/>
      </c>
      <c r="BN72" s="240" t="str">
        <f t="shared" si="124"/>
        <v/>
      </c>
      <c r="BO72" s="241">
        <f t="shared" si="125"/>
        <v>0</v>
      </c>
      <c r="BP72" s="234">
        <f t="shared" si="126"/>
        <v>0</v>
      </c>
      <c r="BQ72" s="234">
        <f t="shared" si="127"/>
        <v>0</v>
      </c>
      <c r="BR72" s="234">
        <f t="shared" si="128"/>
        <v>0</v>
      </c>
      <c r="BS72" s="242">
        <f t="shared" si="129"/>
        <v>0</v>
      </c>
      <c r="BU72" s="234">
        <f t="shared" si="214"/>
        <v>60</v>
      </c>
      <c r="BV72" s="235" t="str">
        <f t="shared" si="130"/>
        <v/>
      </c>
      <c r="BW72" s="236" t="str">
        <f>IFERROR(+VLOOKUP(BV72,'Referencia Parámetros'!$A$2:$B$18,2),"")</f>
        <v/>
      </c>
      <c r="BX72" s="1"/>
      <c r="BY72" s="1"/>
      <c r="BZ72" s="136" t="str">
        <f t="shared" si="233"/>
        <v>Completar</v>
      </c>
      <c r="CA72" s="134"/>
      <c r="CB72" s="134"/>
      <c r="CC72" s="134"/>
      <c r="CD72" s="136" t="str">
        <f t="shared" si="234"/>
        <v>Completar</v>
      </c>
      <c r="CE72" s="137" t="str">
        <f t="shared" si="235"/>
        <v>Completar</v>
      </c>
      <c r="CF72" s="137" t="str">
        <f t="shared" si="236"/>
        <v>Completar</v>
      </c>
      <c r="CG72" s="135"/>
      <c r="CH72" s="136" t="str">
        <f t="shared" si="237"/>
        <v>Completar</v>
      </c>
      <c r="CI72" s="237">
        <f t="shared" si="131"/>
        <v>0</v>
      </c>
      <c r="CJ72" s="238">
        <f t="shared" si="132"/>
        <v>0</v>
      </c>
      <c r="CK72" s="239" t="str">
        <f>IFERROR(IF(CJ72&gt;20*BW72,'Referencia Parámetros'!$D$20,IF(CJ72&gt;10*BW72,'Referencia Parámetros'!$D$21,IF(CJ72&gt;5*BW72,'Referencia Parámetros'!$D$22, IF(CJ72&gt;1,'Referencia Parámetros'!$D$23,"NO APLICA")))),"")</f>
        <v/>
      </c>
      <c r="CL72" s="240" t="str">
        <f t="shared" si="133"/>
        <v/>
      </c>
      <c r="CM72" s="241">
        <f t="shared" si="134"/>
        <v>0</v>
      </c>
      <c r="CN72" s="234">
        <f t="shared" si="135"/>
        <v>0</v>
      </c>
      <c r="CO72" s="234">
        <f t="shared" si="136"/>
        <v>0</v>
      </c>
      <c r="CP72" s="234">
        <f t="shared" si="137"/>
        <v>0</v>
      </c>
      <c r="CQ72" s="242">
        <f t="shared" si="138"/>
        <v>0</v>
      </c>
      <c r="CS72" s="234">
        <f t="shared" si="215"/>
        <v>60</v>
      </c>
      <c r="CT72" s="235" t="str">
        <f t="shared" si="139"/>
        <v/>
      </c>
      <c r="CU72" s="236" t="str">
        <f>IFERROR(+VLOOKUP(CT72,'Referencia Parámetros'!$A$2:$B$18,2),"")</f>
        <v/>
      </c>
      <c r="CV72" s="1"/>
      <c r="CW72" s="1"/>
      <c r="CX72" s="136" t="str">
        <f t="shared" si="238"/>
        <v>Completar</v>
      </c>
      <c r="CY72" s="134"/>
      <c r="CZ72" s="134"/>
      <c r="DA72" s="134"/>
      <c r="DB72" s="136" t="str">
        <f t="shared" si="239"/>
        <v>Completar</v>
      </c>
      <c r="DC72" s="137" t="str">
        <f t="shared" si="240"/>
        <v>Completar</v>
      </c>
      <c r="DD72" s="137" t="str">
        <f t="shared" si="241"/>
        <v>Completar</v>
      </c>
      <c r="DE72" s="135"/>
      <c r="DF72" s="136" t="str">
        <f t="shared" si="242"/>
        <v>Completar</v>
      </c>
      <c r="DG72" s="237">
        <f t="shared" si="140"/>
        <v>0</v>
      </c>
      <c r="DH72" s="238">
        <f t="shared" si="141"/>
        <v>0</v>
      </c>
      <c r="DI72" s="239" t="str">
        <f>IFERROR(IF(DH72&gt;20*CU72,'Referencia Parámetros'!$D$20,IF(DH72&gt;10*CU72,'Referencia Parámetros'!$D$21,IF(DH72&gt;5*CU72,'Referencia Parámetros'!$D$22, IF(DH72&gt;1,'Referencia Parámetros'!$D$23,"NO APLICA")))),"")</f>
        <v/>
      </c>
      <c r="DJ72" s="240" t="str">
        <f t="shared" si="142"/>
        <v/>
      </c>
      <c r="DK72" s="241">
        <f t="shared" si="143"/>
        <v>0</v>
      </c>
      <c r="DL72" s="234">
        <f t="shared" si="144"/>
        <v>0</v>
      </c>
      <c r="DM72" s="234">
        <f t="shared" si="145"/>
        <v>0</v>
      </c>
      <c r="DN72" s="234">
        <f t="shared" si="146"/>
        <v>0</v>
      </c>
      <c r="DO72" s="242">
        <f t="shared" si="147"/>
        <v>0</v>
      </c>
      <c r="DQ72" s="234">
        <f t="shared" si="216"/>
        <v>60</v>
      </c>
      <c r="DR72" s="235" t="str">
        <f t="shared" si="148"/>
        <v/>
      </c>
      <c r="DS72" s="236" t="str">
        <f>IFERROR(+VLOOKUP(DR72,'Referencia Parámetros'!$A$2:$B$18,2),"")</f>
        <v/>
      </c>
      <c r="DT72" s="1"/>
      <c r="DU72" s="1"/>
      <c r="DV72" s="136" t="str">
        <f t="shared" si="243"/>
        <v>Completar</v>
      </c>
      <c r="DW72" s="134"/>
      <c r="DX72" s="134"/>
      <c r="DY72" s="134"/>
      <c r="DZ72" s="136" t="str">
        <f t="shared" si="244"/>
        <v>Completar</v>
      </c>
      <c r="EA72" s="137" t="str">
        <f t="shared" si="245"/>
        <v>Completar</v>
      </c>
      <c r="EB72" s="137" t="str">
        <f t="shared" si="246"/>
        <v>Completar</v>
      </c>
      <c r="EC72" s="135"/>
      <c r="ED72" s="136" t="str">
        <f t="shared" si="247"/>
        <v>Completar</v>
      </c>
      <c r="EE72" s="237">
        <f t="shared" si="149"/>
        <v>0</v>
      </c>
      <c r="EF72" s="238">
        <f t="shared" si="150"/>
        <v>0</v>
      </c>
      <c r="EG72" s="239" t="str">
        <f>IFERROR(IF(EF72&gt;20*DS72,'Referencia Parámetros'!$D$20,IF(EF72&gt;10*DS72,'Referencia Parámetros'!$D$21,IF(EF72&gt;5*DS72,'Referencia Parámetros'!$D$22, IF(EF72&gt;1,'Referencia Parámetros'!$D$23,"NO APLICA")))),"")</f>
        <v/>
      </c>
      <c r="EH72" s="240" t="str">
        <f t="shared" si="151"/>
        <v/>
      </c>
      <c r="EI72" s="241">
        <f t="shared" si="152"/>
        <v>0</v>
      </c>
      <c r="EJ72" s="234">
        <f t="shared" si="153"/>
        <v>0</v>
      </c>
      <c r="EK72" s="234">
        <f t="shared" si="154"/>
        <v>0</v>
      </c>
      <c r="EL72" s="234">
        <f t="shared" si="155"/>
        <v>0</v>
      </c>
      <c r="EM72" s="242">
        <f t="shared" si="156"/>
        <v>0</v>
      </c>
      <c r="EO72" s="234">
        <f t="shared" si="217"/>
        <v>60</v>
      </c>
      <c r="EP72" s="235" t="str">
        <f t="shared" si="157"/>
        <v/>
      </c>
      <c r="EQ72" s="236" t="str">
        <f>IFERROR(+VLOOKUP(EP72,'Referencia Parámetros'!$A$2:$B$18,2),"")</f>
        <v/>
      </c>
      <c r="ER72" s="1"/>
      <c r="ES72" s="1"/>
      <c r="ET72" s="136" t="str">
        <f t="shared" si="248"/>
        <v>Completar</v>
      </c>
      <c r="EU72" s="134"/>
      <c r="EV72" s="134"/>
      <c r="EW72" s="134"/>
      <c r="EX72" s="136" t="str">
        <f t="shared" si="249"/>
        <v>Completar</v>
      </c>
      <c r="EY72" s="137" t="str">
        <f t="shared" si="250"/>
        <v>Completar</v>
      </c>
      <c r="EZ72" s="137" t="str">
        <f t="shared" si="251"/>
        <v>Completar</v>
      </c>
      <c r="FA72" s="135"/>
      <c r="FB72" s="136" t="str">
        <f t="shared" si="252"/>
        <v>Completar</v>
      </c>
      <c r="FC72" s="237">
        <f t="shared" si="158"/>
        <v>0</v>
      </c>
      <c r="FD72" s="238">
        <f t="shared" si="159"/>
        <v>0</v>
      </c>
      <c r="FE72" s="239" t="str">
        <f>IFERROR(IF(FD72&gt;20*EQ72,'Referencia Parámetros'!$D$20,IF(FD72&gt;10*EQ72,'Referencia Parámetros'!$D$21,IF(FD72&gt;5*EQ72,'Referencia Parámetros'!$D$22, IF(FD72&gt;1,'Referencia Parámetros'!$D$23,"NO APLICA")))),"")</f>
        <v/>
      </c>
      <c r="FF72" s="240" t="str">
        <f t="shared" si="160"/>
        <v/>
      </c>
      <c r="FG72" s="241">
        <f t="shared" si="161"/>
        <v>0</v>
      </c>
      <c r="FH72" s="234">
        <f t="shared" si="162"/>
        <v>0</v>
      </c>
      <c r="FI72" s="234">
        <f t="shared" si="163"/>
        <v>0</v>
      </c>
      <c r="FJ72" s="234">
        <f t="shared" si="164"/>
        <v>0</v>
      </c>
      <c r="FK72" s="242">
        <f t="shared" si="165"/>
        <v>0</v>
      </c>
      <c r="FM72" s="234">
        <f t="shared" si="218"/>
        <v>60</v>
      </c>
      <c r="FN72" s="235" t="str">
        <f t="shared" si="166"/>
        <v/>
      </c>
      <c r="FO72" s="236" t="str">
        <f>IFERROR(+VLOOKUP(FN72,'Referencia Parámetros'!$A$2:$B$18,2),"")</f>
        <v/>
      </c>
      <c r="FP72" s="1"/>
      <c r="FQ72" s="1"/>
      <c r="FR72" s="136" t="str">
        <f t="shared" si="253"/>
        <v>Completar</v>
      </c>
      <c r="FS72" s="134"/>
      <c r="FT72" s="134"/>
      <c r="FU72" s="134"/>
      <c r="FV72" s="136" t="str">
        <f t="shared" si="254"/>
        <v>Completar</v>
      </c>
      <c r="FW72" s="137" t="str">
        <f t="shared" si="255"/>
        <v>Completar</v>
      </c>
      <c r="FX72" s="137" t="str">
        <f t="shared" si="256"/>
        <v>Completar</v>
      </c>
      <c r="FY72" s="135"/>
      <c r="FZ72" s="136" t="str">
        <f t="shared" si="257"/>
        <v>Completar</v>
      </c>
      <c r="GA72" s="237">
        <f t="shared" si="167"/>
        <v>0</v>
      </c>
      <c r="GB72" s="238">
        <f t="shared" si="168"/>
        <v>0</v>
      </c>
      <c r="GC72" s="239" t="str">
        <f>IFERROR(IF(GB72&gt;20*FO72,'Referencia Parámetros'!$D$20,IF(GB72&gt;10*FO72,'Referencia Parámetros'!$D$21,IF(GB72&gt;5*FO72,'Referencia Parámetros'!$D$22, IF(GB72&gt;1,'Referencia Parámetros'!$D$23,"NO APLICA")))),"")</f>
        <v/>
      </c>
      <c r="GD72" s="240" t="str">
        <f t="shared" si="169"/>
        <v/>
      </c>
      <c r="GE72" s="241">
        <f t="shared" si="170"/>
        <v>0</v>
      </c>
      <c r="GF72" s="234">
        <f t="shared" si="171"/>
        <v>0</v>
      </c>
      <c r="GG72" s="234">
        <f t="shared" si="172"/>
        <v>0</v>
      </c>
      <c r="GH72" s="234">
        <f t="shared" si="173"/>
        <v>0</v>
      </c>
      <c r="GI72" s="242">
        <f t="shared" si="174"/>
        <v>0</v>
      </c>
      <c r="GK72" s="234">
        <f t="shared" si="219"/>
        <v>60</v>
      </c>
      <c r="GL72" s="235" t="str">
        <f t="shared" si="175"/>
        <v/>
      </c>
      <c r="GM72" s="236" t="str">
        <f>IFERROR(+VLOOKUP(GL72,'Referencia Parámetros'!$A$2:$B$18,2),"")</f>
        <v/>
      </c>
      <c r="GN72" s="1"/>
      <c r="GO72" s="1"/>
      <c r="GP72" s="136" t="str">
        <f t="shared" si="258"/>
        <v>Completar</v>
      </c>
      <c r="GQ72" s="134"/>
      <c r="GR72" s="134"/>
      <c r="GS72" s="134"/>
      <c r="GT72" s="136" t="str">
        <f t="shared" si="259"/>
        <v>Completar</v>
      </c>
      <c r="GU72" s="137" t="str">
        <f t="shared" si="260"/>
        <v>Completar</v>
      </c>
      <c r="GV72" s="137" t="str">
        <f t="shared" si="261"/>
        <v>Completar</v>
      </c>
      <c r="GW72" s="135"/>
      <c r="GX72" s="136" t="str">
        <f t="shared" si="262"/>
        <v>Completar</v>
      </c>
      <c r="GY72" s="237">
        <f t="shared" si="176"/>
        <v>0</v>
      </c>
      <c r="GZ72" s="238">
        <f t="shared" si="177"/>
        <v>0</v>
      </c>
      <c r="HA72" s="239" t="str">
        <f>IFERROR(IF(GZ72&gt;20*GM72,'Referencia Parámetros'!$D$20,IF(GZ72&gt;10*GM72,'Referencia Parámetros'!$D$21,IF(GZ72&gt;5*GM72,'Referencia Parámetros'!$D$22, IF(GZ72&gt;1,'Referencia Parámetros'!$D$23,"NO APLICA")))),"")</f>
        <v/>
      </c>
      <c r="HB72" s="240" t="str">
        <f t="shared" si="178"/>
        <v/>
      </c>
      <c r="HC72" s="241">
        <f t="shared" si="179"/>
        <v>0</v>
      </c>
      <c r="HD72" s="234">
        <f t="shared" si="180"/>
        <v>0</v>
      </c>
      <c r="HE72" s="234">
        <f t="shared" si="181"/>
        <v>0</v>
      </c>
      <c r="HF72" s="234">
        <f t="shared" si="182"/>
        <v>0</v>
      </c>
      <c r="HG72" s="242">
        <f t="shared" si="183"/>
        <v>0</v>
      </c>
      <c r="HI72" s="234">
        <f t="shared" si="220"/>
        <v>60</v>
      </c>
      <c r="HJ72" s="235" t="str">
        <f t="shared" si="184"/>
        <v/>
      </c>
      <c r="HK72" s="236" t="str">
        <f>IFERROR(+VLOOKUP(HJ72,'Referencia Parámetros'!$A$2:$B$18,2),"")</f>
        <v/>
      </c>
      <c r="HL72" s="1"/>
      <c r="HM72" s="1"/>
      <c r="HN72" s="136" t="str">
        <f t="shared" si="263"/>
        <v>Completar</v>
      </c>
      <c r="HO72" s="134"/>
      <c r="HP72" s="134"/>
      <c r="HQ72" s="134"/>
      <c r="HR72" s="136" t="str">
        <f t="shared" si="264"/>
        <v>Completar</v>
      </c>
      <c r="HS72" s="137" t="str">
        <f t="shared" si="265"/>
        <v>Completar</v>
      </c>
      <c r="HT72" s="137" t="str">
        <f t="shared" si="266"/>
        <v>Completar</v>
      </c>
      <c r="HU72" s="135"/>
      <c r="HV72" s="136" t="str">
        <f t="shared" si="267"/>
        <v>Completar</v>
      </c>
      <c r="HW72" s="237">
        <f t="shared" si="185"/>
        <v>0</v>
      </c>
      <c r="HX72" s="238">
        <f t="shared" si="186"/>
        <v>0</v>
      </c>
      <c r="HY72" s="239" t="str">
        <f>IFERROR(IF(HX72&gt;20*HK72,'Referencia Parámetros'!$D$20,IF(HX72&gt;10*HK72,'Referencia Parámetros'!$D$21,IF(HX72&gt;5*HK72,'Referencia Parámetros'!$D$22, IF(HX72&gt;1,'Referencia Parámetros'!$D$23,"NO APLICA")))),"")</f>
        <v/>
      </c>
      <c r="HZ72" s="240">
        <f t="shared" si="187"/>
        <v>0</v>
      </c>
      <c r="IA72" s="241">
        <f t="shared" si="188"/>
        <v>0</v>
      </c>
      <c r="IB72" s="234">
        <f t="shared" si="189"/>
        <v>0</v>
      </c>
      <c r="IC72" s="234">
        <f t="shared" si="190"/>
        <v>0</v>
      </c>
      <c r="ID72" s="234">
        <f t="shared" si="191"/>
        <v>0</v>
      </c>
      <c r="IE72" s="242">
        <f t="shared" si="192"/>
        <v>0</v>
      </c>
      <c r="IG72" s="234">
        <f t="shared" si="221"/>
        <v>60</v>
      </c>
      <c r="IH72" s="235" t="str">
        <f t="shared" si="193"/>
        <v/>
      </c>
      <c r="II72" s="236" t="str">
        <f>IFERROR(+VLOOKUP(IH72,'Referencia Parámetros'!$A$2:$B$18,2),"")</f>
        <v/>
      </c>
      <c r="IJ72" s="1"/>
      <c r="IK72" s="1"/>
      <c r="IL72" s="136" t="str">
        <f t="shared" si="268"/>
        <v>Completar</v>
      </c>
      <c r="IM72" s="134"/>
      <c r="IN72" s="134"/>
      <c r="IO72" s="134"/>
      <c r="IP72" s="136" t="str">
        <f t="shared" si="269"/>
        <v>Completar</v>
      </c>
      <c r="IQ72" s="137" t="str">
        <f t="shared" si="270"/>
        <v>Completar</v>
      </c>
      <c r="IR72" s="137" t="str">
        <f t="shared" si="271"/>
        <v>Completar</v>
      </c>
      <c r="IS72" s="135"/>
      <c r="IT72" s="136" t="str">
        <f t="shared" si="272"/>
        <v>Completar</v>
      </c>
      <c r="IU72" s="237">
        <f t="shared" si="194"/>
        <v>0</v>
      </c>
      <c r="IV72" s="238">
        <f t="shared" si="195"/>
        <v>0</v>
      </c>
      <c r="IW72" s="239" t="str">
        <f>IFERROR(IF(IV72&gt;20*II72,'Referencia Parámetros'!$D$20,IF(IV72&gt;10*II72,'Referencia Parámetros'!$D$21,IF(IV72&gt;5*II72,'Referencia Parámetros'!$D$22, IF(IV72&gt;1,'Referencia Parámetros'!$D$23,"NO APLICA")))),"")</f>
        <v/>
      </c>
      <c r="IX72" s="240" t="str">
        <f t="shared" si="196"/>
        <v/>
      </c>
      <c r="IY72" s="241">
        <f t="shared" si="197"/>
        <v>0</v>
      </c>
      <c r="IZ72" s="234">
        <f t="shared" si="198"/>
        <v>0</v>
      </c>
      <c r="JA72" s="234">
        <f t="shared" si="199"/>
        <v>0</v>
      </c>
      <c r="JB72" s="234">
        <f t="shared" si="200"/>
        <v>0</v>
      </c>
      <c r="JC72" s="242">
        <f t="shared" si="201"/>
        <v>0</v>
      </c>
      <c r="JD72" s="198"/>
      <c r="JE72" s="234">
        <f t="shared" si="222"/>
        <v>60</v>
      </c>
      <c r="JF72" s="235" t="str">
        <f t="shared" si="202"/>
        <v/>
      </c>
      <c r="JG72" s="236" t="str">
        <f>IFERROR(+VLOOKUP(JF72,'Referencia Parámetros'!$A$2:$B$18,2),"")</f>
        <v/>
      </c>
      <c r="JH72" s="1"/>
      <c r="JI72" s="1"/>
      <c r="JJ72" s="136" t="str">
        <f t="shared" si="273"/>
        <v>Completar</v>
      </c>
      <c r="JK72" s="134"/>
      <c r="JL72" s="134"/>
      <c r="JM72" s="134"/>
      <c r="JN72" s="136" t="str">
        <f t="shared" si="274"/>
        <v>Completar</v>
      </c>
      <c r="JO72" s="137" t="str">
        <f t="shared" si="275"/>
        <v>Completar</v>
      </c>
      <c r="JP72" s="137" t="str">
        <f t="shared" si="276"/>
        <v>Completar</v>
      </c>
      <c r="JQ72" s="135"/>
      <c r="JR72" s="136" t="str">
        <f t="shared" si="277"/>
        <v>Completar</v>
      </c>
      <c r="JS72" s="237">
        <f t="shared" si="203"/>
        <v>0</v>
      </c>
      <c r="JT72" s="238">
        <f t="shared" si="204"/>
        <v>0</v>
      </c>
      <c r="JU72" s="239" t="str">
        <f>IFERROR(IF(JT72&gt;20*JG72,'Referencia Parámetros'!$D$20,IF(JT72&gt;10*JG72,'Referencia Parámetros'!$D$21,IF(JT72&gt;5*JG72,'Referencia Parámetros'!$D$22, IF(JT72&gt;1,'Referencia Parámetros'!$D$23,"NO APLICA")))),"")</f>
        <v/>
      </c>
      <c r="JV72" s="240" t="str">
        <f t="shared" si="205"/>
        <v/>
      </c>
      <c r="JW72" s="241">
        <f t="shared" si="206"/>
        <v>0</v>
      </c>
      <c r="JX72" s="234">
        <f t="shared" si="207"/>
        <v>0</v>
      </c>
      <c r="JY72" s="234">
        <f t="shared" si="208"/>
        <v>0</v>
      </c>
      <c r="JZ72" s="234">
        <f t="shared" si="209"/>
        <v>0</v>
      </c>
      <c r="KA72" s="242">
        <f t="shared" si="210"/>
        <v>0</v>
      </c>
    </row>
    <row r="73" spans="1:287" x14ac:dyDescent="0.25">
      <c r="A73" s="234">
        <f t="shared" si="211"/>
        <v>61</v>
      </c>
      <c r="B73" s="235" t="str">
        <f t="shared" si="103"/>
        <v/>
      </c>
      <c r="C73" s="236" t="str">
        <f>IFERROR(+VLOOKUP(B73,'Referencia Parámetros'!$A$2:$B$18,2),"")</f>
        <v/>
      </c>
      <c r="D73" s="1"/>
      <c r="E73" s="1"/>
      <c r="F73" s="136" t="str">
        <f>IFERROR(+VLOOKUP(D73,'Año 3'!JH$13:JJ$112,3,FALSE),"Completar")</f>
        <v>Completar</v>
      </c>
      <c r="G73" s="134"/>
      <c r="H73" s="134"/>
      <c r="I73" s="134"/>
      <c r="J73" s="136" t="str">
        <f>+IFERROR(VLOOKUP(D73,'Año 3'!JH$13:JR$112,7,0),"Completar")</f>
        <v>Completar</v>
      </c>
      <c r="K73" s="137" t="str">
        <f>IFERROR(VLOOKUP(D73,'Año 3'!JH$13:JR$112,8,FALSE),"Completar")</f>
        <v>Completar</v>
      </c>
      <c r="L73" s="137" t="str">
        <f>IFERROR(VLOOKUP(D73,'Año 3'!JH$13:JR$112,9,FALSE),"Completar")</f>
        <v>Completar</v>
      </c>
      <c r="M73" s="135"/>
      <c r="N73" s="136" t="str">
        <f>IFERROR(VLOOKUP(D73,'Año 3'!JH$13:JR$112,11,FALSE),"Completar")</f>
        <v>Completar</v>
      </c>
      <c r="O73" s="237">
        <f t="shared" si="104"/>
        <v>0</v>
      </c>
      <c r="P73" s="238">
        <f t="shared" si="105"/>
        <v>0</v>
      </c>
      <c r="Q73" s="239" t="str">
        <f>IFERROR(IF(P73&gt;20*C73,'Referencia Parámetros'!$D$20,IF(P73&gt;10*C73,'Referencia Parámetros'!$D$21,IF(P73&gt;5*C73,'Referencia Parámetros'!$D$22, IF(P73&gt;1,'Referencia Parámetros'!$D$23,"NO APLICA")))),"")</f>
        <v/>
      </c>
      <c r="R73" s="240" t="str">
        <f t="shared" si="106"/>
        <v/>
      </c>
      <c r="S73" s="241">
        <f t="shared" si="107"/>
        <v>0</v>
      </c>
      <c r="T73" s="234">
        <f t="shared" si="108"/>
        <v>0</v>
      </c>
      <c r="U73" s="234">
        <f t="shared" si="109"/>
        <v>0</v>
      </c>
      <c r="V73" s="234">
        <f t="shared" si="110"/>
        <v>0</v>
      </c>
      <c r="W73" s="242">
        <f t="shared" si="111"/>
        <v>0</v>
      </c>
      <c r="Y73" s="234">
        <f t="shared" si="212"/>
        <v>61</v>
      </c>
      <c r="Z73" s="235" t="str">
        <f t="shared" si="112"/>
        <v/>
      </c>
      <c r="AA73" s="236" t="str">
        <f>IFERROR(+VLOOKUP(Z73,'Referencia Parámetros'!$A$2:$B$18,2),"")</f>
        <v/>
      </c>
      <c r="AB73" s="1"/>
      <c r="AC73" s="1"/>
      <c r="AD73" s="136" t="str">
        <f t="shared" si="223"/>
        <v>Completar</v>
      </c>
      <c r="AE73" s="134"/>
      <c r="AF73" s="134"/>
      <c r="AG73" s="134"/>
      <c r="AH73" s="136" t="str">
        <f t="shared" si="224"/>
        <v>Completar</v>
      </c>
      <c r="AI73" s="137" t="str">
        <f t="shared" si="225"/>
        <v>Completar</v>
      </c>
      <c r="AJ73" s="137" t="str">
        <f t="shared" si="226"/>
        <v>Completar</v>
      </c>
      <c r="AK73" s="135"/>
      <c r="AL73" s="136" t="str">
        <f t="shared" si="227"/>
        <v>Completar</v>
      </c>
      <c r="AM73" s="237">
        <f t="shared" si="113"/>
        <v>0</v>
      </c>
      <c r="AN73" s="238">
        <f t="shared" si="114"/>
        <v>0</v>
      </c>
      <c r="AO73" s="239" t="str">
        <f>IFERROR(IF(AN73&gt;20*AA73,'Referencia Parámetros'!$D$20,IF(AN73&gt;10*AA73,'Referencia Parámetros'!$D$21,IF(AN73&gt;5*AA73,'Referencia Parámetros'!$D$22, IF(AN73&gt;1,'Referencia Parámetros'!$D$23,"NO APLICA")))),"")</f>
        <v/>
      </c>
      <c r="AP73" s="240" t="str">
        <f t="shared" si="115"/>
        <v/>
      </c>
      <c r="AQ73" s="241">
        <f t="shared" si="116"/>
        <v>0</v>
      </c>
      <c r="AR73" s="234">
        <f t="shared" si="117"/>
        <v>0</v>
      </c>
      <c r="AS73" s="234">
        <f t="shared" si="118"/>
        <v>0</v>
      </c>
      <c r="AT73" s="234">
        <f t="shared" si="119"/>
        <v>0</v>
      </c>
      <c r="AU73" s="242">
        <f t="shared" si="120"/>
        <v>0</v>
      </c>
      <c r="AW73" s="234">
        <f t="shared" si="213"/>
        <v>61</v>
      </c>
      <c r="AX73" s="235" t="str">
        <f t="shared" si="121"/>
        <v/>
      </c>
      <c r="AY73" s="236" t="str">
        <f>IFERROR(+VLOOKUP(AX73,'Referencia Parámetros'!$A$2:$B$18,2),"")</f>
        <v/>
      </c>
      <c r="AZ73" s="1"/>
      <c r="BA73" s="1"/>
      <c r="BB73" s="136" t="str">
        <f t="shared" si="228"/>
        <v>Completar</v>
      </c>
      <c r="BC73" s="134"/>
      <c r="BD73" s="134"/>
      <c r="BE73" s="134"/>
      <c r="BF73" s="136" t="str">
        <f t="shared" si="229"/>
        <v>Completar</v>
      </c>
      <c r="BG73" s="137" t="str">
        <f t="shared" si="230"/>
        <v>Completar</v>
      </c>
      <c r="BH73" s="137" t="str">
        <f t="shared" si="231"/>
        <v>Completar</v>
      </c>
      <c r="BI73" s="135"/>
      <c r="BJ73" s="136" t="str">
        <f t="shared" si="232"/>
        <v>Completar</v>
      </c>
      <c r="BK73" s="237">
        <f t="shared" si="122"/>
        <v>0</v>
      </c>
      <c r="BL73" s="238">
        <f t="shared" si="123"/>
        <v>0</v>
      </c>
      <c r="BM73" s="239" t="str">
        <f>IFERROR(IF(BL73&gt;20*AY73,'Referencia Parámetros'!$D$20,IF(BL73&gt;10*AY73,'Referencia Parámetros'!$D$21,IF(BL73&gt;5*AY73,'Referencia Parámetros'!$D$22, IF(BL73&gt;1,'Referencia Parámetros'!$D$23,"NO APLICA")))),"")</f>
        <v/>
      </c>
      <c r="BN73" s="240" t="str">
        <f t="shared" si="124"/>
        <v/>
      </c>
      <c r="BO73" s="241">
        <f t="shared" si="125"/>
        <v>0</v>
      </c>
      <c r="BP73" s="234">
        <f t="shared" si="126"/>
        <v>0</v>
      </c>
      <c r="BQ73" s="234">
        <f t="shared" si="127"/>
        <v>0</v>
      </c>
      <c r="BR73" s="234">
        <f t="shared" si="128"/>
        <v>0</v>
      </c>
      <c r="BS73" s="242">
        <f t="shared" si="129"/>
        <v>0</v>
      </c>
      <c r="BU73" s="234">
        <f t="shared" si="214"/>
        <v>61</v>
      </c>
      <c r="BV73" s="235" t="str">
        <f t="shared" si="130"/>
        <v/>
      </c>
      <c r="BW73" s="236" t="str">
        <f>IFERROR(+VLOOKUP(BV73,'Referencia Parámetros'!$A$2:$B$18,2),"")</f>
        <v/>
      </c>
      <c r="BX73" s="1"/>
      <c r="BY73" s="1"/>
      <c r="BZ73" s="136" t="str">
        <f t="shared" si="233"/>
        <v>Completar</v>
      </c>
      <c r="CA73" s="134"/>
      <c r="CB73" s="134"/>
      <c r="CC73" s="134"/>
      <c r="CD73" s="136" t="str">
        <f t="shared" si="234"/>
        <v>Completar</v>
      </c>
      <c r="CE73" s="137" t="str">
        <f t="shared" si="235"/>
        <v>Completar</v>
      </c>
      <c r="CF73" s="137" t="str">
        <f t="shared" si="236"/>
        <v>Completar</v>
      </c>
      <c r="CG73" s="135"/>
      <c r="CH73" s="136" t="str">
        <f t="shared" si="237"/>
        <v>Completar</v>
      </c>
      <c r="CI73" s="237">
        <f t="shared" si="131"/>
        <v>0</v>
      </c>
      <c r="CJ73" s="238">
        <f t="shared" si="132"/>
        <v>0</v>
      </c>
      <c r="CK73" s="239" t="str">
        <f>IFERROR(IF(CJ73&gt;20*BW73,'Referencia Parámetros'!$D$20,IF(CJ73&gt;10*BW73,'Referencia Parámetros'!$D$21,IF(CJ73&gt;5*BW73,'Referencia Parámetros'!$D$22, IF(CJ73&gt;1,'Referencia Parámetros'!$D$23,"NO APLICA")))),"")</f>
        <v/>
      </c>
      <c r="CL73" s="240" t="str">
        <f t="shared" si="133"/>
        <v/>
      </c>
      <c r="CM73" s="241">
        <f t="shared" si="134"/>
        <v>0</v>
      </c>
      <c r="CN73" s="234">
        <f t="shared" si="135"/>
        <v>0</v>
      </c>
      <c r="CO73" s="234">
        <f t="shared" si="136"/>
        <v>0</v>
      </c>
      <c r="CP73" s="234">
        <f t="shared" si="137"/>
        <v>0</v>
      </c>
      <c r="CQ73" s="242">
        <f t="shared" si="138"/>
        <v>0</v>
      </c>
      <c r="CS73" s="234">
        <f t="shared" si="215"/>
        <v>61</v>
      </c>
      <c r="CT73" s="235" t="str">
        <f t="shared" si="139"/>
        <v/>
      </c>
      <c r="CU73" s="236" t="str">
        <f>IFERROR(+VLOOKUP(CT73,'Referencia Parámetros'!$A$2:$B$18,2),"")</f>
        <v/>
      </c>
      <c r="CV73" s="1"/>
      <c r="CW73" s="1"/>
      <c r="CX73" s="136" t="str">
        <f t="shared" si="238"/>
        <v>Completar</v>
      </c>
      <c r="CY73" s="134"/>
      <c r="CZ73" s="134"/>
      <c r="DA73" s="134"/>
      <c r="DB73" s="136" t="str">
        <f t="shared" si="239"/>
        <v>Completar</v>
      </c>
      <c r="DC73" s="137" t="str">
        <f t="shared" si="240"/>
        <v>Completar</v>
      </c>
      <c r="DD73" s="137" t="str">
        <f t="shared" si="241"/>
        <v>Completar</v>
      </c>
      <c r="DE73" s="135"/>
      <c r="DF73" s="136" t="str">
        <f t="shared" si="242"/>
        <v>Completar</v>
      </c>
      <c r="DG73" s="237">
        <f t="shared" si="140"/>
        <v>0</v>
      </c>
      <c r="DH73" s="238">
        <f t="shared" si="141"/>
        <v>0</v>
      </c>
      <c r="DI73" s="239" t="str">
        <f>IFERROR(IF(DH73&gt;20*CU73,'Referencia Parámetros'!$D$20,IF(DH73&gt;10*CU73,'Referencia Parámetros'!$D$21,IF(DH73&gt;5*CU73,'Referencia Parámetros'!$D$22, IF(DH73&gt;1,'Referencia Parámetros'!$D$23,"NO APLICA")))),"")</f>
        <v/>
      </c>
      <c r="DJ73" s="240" t="str">
        <f t="shared" si="142"/>
        <v/>
      </c>
      <c r="DK73" s="241">
        <f t="shared" si="143"/>
        <v>0</v>
      </c>
      <c r="DL73" s="234">
        <f t="shared" si="144"/>
        <v>0</v>
      </c>
      <c r="DM73" s="234">
        <f t="shared" si="145"/>
        <v>0</v>
      </c>
      <c r="DN73" s="234">
        <f t="shared" si="146"/>
        <v>0</v>
      </c>
      <c r="DO73" s="242">
        <f t="shared" si="147"/>
        <v>0</v>
      </c>
      <c r="DQ73" s="234">
        <f t="shared" si="216"/>
        <v>61</v>
      </c>
      <c r="DR73" s="235" t="str">
        <f t="shared" si="148"/>
        <v/>
      </c>
      <c r="DS73" s="236" t="str">
        <f>IFERROR(+VLOOKUP(DR73,'Referencia Parámetros'!$A$2:$B$18,2),"")</f>
        <v/>
      </c>
      <c r="DT73" s="1"/>
      <c r="DU73" s="1"/>
      <c r="DV73" s="136" t="str">
        <f t="shared" si="243"/>
        <v>Completar</v>
      </c>
      <c r="DW73" s="134"/>
      <c r="DX73" s="134"/>
      <c r="DY73" s="134"/>
      <c r="DZ73" s="136" t="str">
        <f t="shared" si="244"/>
        <v>Completar</v>
      </c>
      <c r="EA73" s="137" t="str">
        <f t="shared" si="245"/>
        <v>Completar</v>
      </c>
      <c r="EB73" s="137" t="str">
        <f t="shared" si="246"/>
        <v>Completar</v>
      </c>
      <c r="EC73" s="135"/>
      <c r="ED73" s="136" t="str">
        <f t="shared" si="247"/>
        <v>Completar</v>
      </c>
      <c r="EE73" s="237">
        <f t="shared" si="149"/>
        <v>0</v>
      </c>
      <c r="EF73" s="238">
        <f t="shared" si="150"/>
        <v>0</v>
      </c>
      <c r="EG73" s="239" t="str">
        <f>IFERROR(IF(EF73&gt;20*DS73,'Referencia Parámetros'!$D$20,IF(EF73&gt;10*DS73,'Referencia Parámetros'!$D$21,IF(EF73&gt;5*DS73,'Referencia Parámetros'!$D$22, IF(EF73&gt;1,'Referencia Parámetros'!$D$23,"NO APLICA")))),"")</f>
        <v/>
      </c>
      <c r="EH73" s="240" t="str">
        <f t="shared" si="151"/>
        <v/>
      </c>
      <c r="EI73" s="241">
        <f t="shared" si="152"/>
        <v>0</v>
      </c>
      <c r="EJ73" s="234">
        <f t="shared" si="153"/>
        <v>0</v>
      </c>
      <c r="EK73" s="234">
        <f t="shared" si="154"/>
        <v>0</v>
      </c>
      <c r="EL73" s="234">
        <f t="shared" si="155"/>
        <v>0</v>
      </c>
      <c r="EM73" s="242">
        <f t="shared" si="156"/>
        <v>0</v>
      </c>
      <c r="EO73" s="234">
        <f t="shared" si="217"/>
        <v>61</v>
      </c>
      <c r="EP73" s="235" t="str">
        <f t="shared" si="157"/>
        <v/>
      </c>
      <c r="EQ73" s="236" t="str">
        <f>IFERROR(+VLOOKUP(EP73,'Referencia Parámetros'!$A$2:$B$18,2),"")</f>
        <v/>
      </c>
      <c r="ER73" s="1"/>
      <c r="ES73" s="1"/>
      <c r="ET73" s="136" t="str">
        <f t="shared" si="248"/>
        <v>Completar</v>
      </c>
      <c r="EU73" s="134"/>
      <c r="EV73" s="134"/>
      <c r="EW73" s="134"/>
      <c r="EX73" s="136" t="str">
        <f t="shared" si="249"/>
        <v>Completar</v>
      </c>
      <c r="EY73" s="137" t="str">
        <f t="shared" si="250"/>
        <v>Completar</v>
      </c>
      <c r="EZ73" s="137" t="str">
        <f t="shared" si="251"/>
        <v>Completar</v>
      </c>
      <c r="FA73" s="135"/>
      <c r="FB73" s="136" t="str">
        <f t="shared" si="252"/>
        <v>Completar</v>
      </c>
      <c r="FC73" s="237">
        <f t="shared" si="158"/>
        <v>0</v>
      </c>
      <c r="FD73" s="238">
        <f t="shared" si="159"/>
        <v>0</v>
      </c>
      <c r="FE73" s="239" t="str">
        <f>IFERROR(IF(FD73&gt;20*EQ73,'Referencia Parámetros'!$D$20,IF(FD73&gt;10*EQ73,'Referencia Parámetros'!$D$21,IF(FD73&gt;5*EQ73,'Referencia Parámetros'!$D$22, IF(FD73&gt;1,'Referencia Parámetros'!$D$23,"NO APLICA")))),"")</f>
        <v/>
      </c>
      <c r="FF73" s="240" t="str">
        <f t="shared" si="160"/>
        <v/>
      </c>
      <c r="FG73" s="241">
        <f t="shared" si="161"/>
        <v>0</v>
      </c>
      <c r="FH73" s="234">
        <f t="shared" si="162"/>
        <v>0</v>
      </c>
      <c r="FI73" s="234">
        <f t="shared" si="163"/>
        <v>0</v>
      </c>
      <c r="FJ73" s="234">
        <f t="shared" si="164"/>
        <v>0</v>
      </c>
      <c r="FK73" s="242">
        <f t="shared" si="165"/>
        <v>0</v>
      </c>
      <c r="FM73" s="234">
        <f t="shared" si="218"/>
        <v>61</v>
      </c>
      <c r="FN73" s="235" t="str">
        <f t="shared" si="166"/>
        <v/>
      </c>
      <c r="FO73" s="236" t="str">
        <f>IFERROR(+VLOOKUP(FN73,'Referencia Parámetros'!$A$2:$B$18,2),"")</f>
        <v/>
      </c>
      <c r="FP73" s="1"/>
      <c r="FQ73" s="1"/>
      <c r="FR73" s="136" t="str">
        <f t="shared" si="253"/>
        <v>Completar</v>
      </c>
      <c r="FS73" s="134"/>
      <c r="FT73" s="134"/>
      <c r="FU73" s="134"/>
      <c r="FV73" s="136" t="str">
        <f t="shared" si="254"/>
        <v>Completar</v>
      </c>
      <c r="FW73" s="137" t="str">
        <f t="shared" si="255"/>
        <v>Completar</v>
      </c>
      <c r="FX73" s="137" t="str">
        <f t="shared" si="256"/>
        <v>Completar</v>
      </c>
      <c r="FY73" s="135"/>
      <c r="FZ73" s="136" t="str">
        <f t="shared" si="257"/>
        <v>Completar</v>
      </c>
      <c r="GA73" s="237">
        <f t="shared" si="167"/>
        <v>0</v>
      </c>
      <c r="GB73" s="238">
        <f t="shared" si="168"/>
        <v>0</v>
      </c>
      <c r="GC73" s="239" t="str">
        <f>IFERROR(IF(GB73&gt;20*FO73,'Referencia Parámetros'!$D$20,IF(GB73&gt;10*FO73,'Referencia Parámetros'!$D$21,IF(GB73&gt;5*FO73,'Referencia Parámetros'!$D$22, IF(GB73&gt;1,'Referencia Parámetros'!$D$23,"NO APLICA")))),"")</f>
        <v/>
      </c>
      <c r="GD73" s="240" t="str">
        <f t="shared" si="169"/>
        <v/>
      </c>
      <c r="GE73" s="241">
        <f t="shared" si="170"/>
        <v>0</v>
      </c>
      <c r="GF73" s="234">
        <f t="shared" si="171"/>
        <v>0</v>
      </c>
      <c r="GG73" s="234">
        <f t="shared" si="172"/>
        <v>0</v>
      </c>
      <c r="GH73" s="234">
        <f t="shared" si="173"/>
        <v>0</v>
      </c>
      <c r="GI73" s="242">
        <f t="shared" si="174"/>
        <v>0</v>
      </c>
      <c r="GK73" s="234">
        <f t="shared" si="219"/>
        <v>61</v>
      </c>
      <c r="GL73" s="235" t="str">
        <f t="shared" si="175"/>
        <v/>
      </c>
      <c r="GM73" s="236" t="str">
        <f>IFERROR(+VLOOKUP(GL73,'Referencia Parámetros'!$A$2:$B$18,2),"")</f>
        <v/>
      </c>
      <c r="GN73" s="1"/>
      <c r="GO73" s="1"/>
      <c r="GP73" s="136" t="str">
        <f t="shared" si="258"/>
        <v>Completar</v>
      </c>
      <c r="GQ73" s="134"/>
      <c r="GR73" s="134"/>
      <c r="GS73" s="134"/>
      <c r="GT73" s="136" t="str">
        <f t="shared" si="259"/>
        <v>Completar</v>
      </c>
      <c r="GU73" s="137" t="str">
        <f t="shared" si="260"/>
        <v>Completar</v>
      </c>
      <c r="GV73" s="137" t="str">
        <f t="shared" si="261"/>
        <v>Completar</v>
      </c>
      <c r="GW73" s="135"/>
      <c r="GX73" s="136" t="str">
        <f t="shared" si="262"/>
        <v>Completar</v>
      </c>
      <c r="GY73" s="237">
        <f t="shared" si="176"/>
        <v>0</v>
      </c>
      <c r="GZ73" s="238">
        <f t="shared" si="177"/>
        <v>0</v>
      </c>
      <c r="HA73" s="239" t="str">
        <f>IFERROR(IF(GZ73&gt;20*GM73,'Referencia Parámetros'!$D$20,IF(GZ73&gt;10*GM73,'Referencia Parámetros'!$D$21,IF(GZ73&gt;5*GM73,'Referencia Parámetros'!$D$22, IF(GZ73&gt;1,'Referencia Parámetros'!$D$23,"NO APLICA")))),"")</f>
        <v/>
      </c>
      <c r="HB73" s="240" t="str">
        <f t="shared" si="178"/>
        <v/>
      </c>
      <c r="HC73" s="241">
        <f t="shared" si="179"/>
        <v>0</v>
      </c>
      <c r="HD73" s="234">
        <f t="shared" si="180"/>
        <v>0</v>
      </c>
      <c r="HE73" s="234">
        <f t="shared" si="181"/>
        <v>0</v>
      </c>
      <c r="HF73" s="234">
        <f t="shared" si="182"/>
        <v>0</v>
      </c>
      <c r="HG73" s="242">
        <f t="shared" si="183"/>
        <v>0</v>
      </c>
      <c r="HI73" s="234">
        <f t="shared" si="220"/>
        <v>61</v>
      </c>
      <c r="HJ73" s="235" t="str">
        <f t="shared" si="184"/>
        <v/>
      </c>
      <c r="HK73" s="236" t="str">
        <f>IFERROR(+VLOOKUP(HJ73,'Referencia Parámetros'!$A$2:$B$18,2),"")</f>
        <v/>
      </c>
      <c r="HL73" s="1"/>
      <c r="HM73" s="1"/>
      <c r="HN73" s="136" t="str">
        <f t="shared" si="263"/>
        <v>Completar</v>
      </c>
      <c r="HO73" s="134"/>
      <c r="HP73" s="134"/>
      <c r="HQ73" s="134"/>
      <c r="HR73" s="136" t="str">
        <f t="shared" si="264"/>
        <v>Completar</v>
      </c>
      <c r="HS73" s="137" t="str">
        <f t="shared" si="265"/>
        <v>Completar</v>
      </c>
      <c r="HT73" s="137" t="str">
        <f t="shared" si="266"/>
        <v>Completar</v>
      </c>
      <c r="HU73" s="135"/>
      <c r="HV73" s="136" t="str">
        <f t="shared" si="267"/>
        <v>Completar</v>
      </c>
      <c r="HW73" s="237">
        <f t="shared" si="185"/>
        <v>0</v>
      </c>
      <c r="HX73" s="238">
        <f t="shared" si="186"/>
        <v>0</v>
      </c>
      <c r="HY73" s="239" t="str">
        <f>IFERROR(IF(HX73&gt;20*HK73,'Referencia Parámetros'!$D$20,IF(HX73&gt;10*HK73,'Referencia Parámetros'!$D$21,IF(HX73&gt;5*HK73,'Referencia Parámetros'!$D$22, IF(HX73&gt;1,'Referencia Parámetros'!$D$23,"NO APLICA")))),"")</f>
        <v/>
      </c>
      <c r="HZ73" s="240">
        <f t="shared" si="187"/>
        <v>0</v>
      </c>
      <c r="IA73" s="241">
        <f t="shared" si="188"/>
        <v>0</v>
      </c>
      <c r="IB73" s="234">
        <f t="shared" si="189"/>
        <v>0</v>
      </c>
      <c r="IC73" s="234">
        <f t="shared" si="190"/>
        <v>0</v>
      </c>
      <c r="ID73" s="234">
        <f t="shared" si="191"/>
        <v>0</v>
      </c>
      <c r="IE73" s="242">
        <f t="shared" si="192"/>
        <v>0</v>
      </c>
      <c r="IG73" s="234">
        <f t="shared" si="221"/>
        <v>61</v>
      </c>
      <c r="IH73" s="235" t="str">
        <f t="shared" si="193"/>
        <v/>
      </c>
      <c r="II73" s="236" t="str">
        <f>IFERROR(+VLOOKUP(IH73,'Referencia Parámetros'!$A$2:$B$18,2),"")</f>
        <v/>
      </c>
      <c r="IJ73" s="1"/>
      <c r="IK73" s="1"/>
      <c r="IL73" s="136" t="str">
        <f t="shared" si="268"/>
        <v>Completar</v>
      </c>
      <c r="IM73" s="134"/>
      <c r="IN73" s="134"/>
      <c r="IO73" s="134"/>
      <c r="IP73" s="136" t="str">
        <f t="shared" si="269"/>
        <v>Completar</v>
      </c>
      <c r="IQ73" s="137" t="str">
        <f t="shared" si="270"/>
        <v>Completar</v>
      </c>
      <c r="IR73" s="137" t="str">
        <f t="shared" si="271"/>
        <v>Completar</v>
      </c>
      <c r="IS73" s="135"/>
      <c r="IT73" s="136" t="str">
        <f t="shared" si="272"/>
        <v>Completar</v>
      </c>
      <c r="IU73" s="237">
        <f t="shared" si="194"/>
        <v>0</v>
      </c>
      <c r="IV73" s="238">
        <f t="shared" si="195"/>
        <v>0</v>
      </c>
      <c r="IW73" s="239" t="str">
        <f>IFERROR(IF(IV73&gt;20*II73,'Referencia Parámetros'!$D$20,IF(IV73&gt;10*II73,'Referencia Parámetros'!$D$21,IF(IV73&gt;5*II73,'Referencia Parámetros'!$D$22, IF(IV73&gt;1,'Referencia Parámetros'!$D$23,"NO APLICA")))),"")</f>
        <v/>
      </c>
      <c r="IX73" s="240" t="str">
        <f t="shared" si="196"/>
        <v/>
      </c>
      <c r="IY73" s="241">
        <f t="shared" si="197"/>
        <v>0</v>
      </c>
      <c r="IZ73" s="234">
        <f t="shared" si="198"/>
        <v>0</v>
      </c>
      <c r="JA73" s="234">
        <f t="shared" si="199"/>
        <v>0</v>
      </c>
      <c r="JB73" s="234">
        <f t="shared" si="200"/>
        <v>0</v>
      </c>
      <c r="JC73" s="242">
        <f t="shared" si="201"/>
        <v>0</v>
      </c>
      <c r="JD73" s="198"/>
      <c r="JE73" s="234">
        <f t="shared" si="222"/>
        <v>61</v>
      </c>
      <c r="JF73" s="235" t="str">
        <f t="shared" si="202"/>
        <v/>
      </c>
      <c r="JG73" s="236" t="str">
        <f>IFERROR(+VLOOKUP(JF73,'Referencia Parámetros'!$A$2:$B$18,2),"")</f>
        <v/>
      </c>
      <c r="JH73" s="1"/>
      <c r="JI73" s="1"/>
      <c r="JJ73" s="136" t="str">
        <f t="shared" si="273"/>
        <v>Completar</v>
      </c>
      <c r="JK73" s="134"/>
      <c r="JL73" s="134"/>
      <c r="JM73" s="134"/>
      <c r="JN73" s="136" t="str">
        <f t="shared" si="274"/>
        <v>Completar</v>
      </c>
      <c r="JO73" s="137" t="str">
        <f t="shared" si="275"/>
        <v>Completar</v>
      </c>
      <c r="JP73" s="137" t="str">
        <f t="shared" si="276"/>
        <v>Completar</v>
      </c>
      <c r="JQ73" s="135"/>
      <c r="JR73" s="136" t="str">
        <f t="shared" si="277"/>
        <v>Completar</v>
      </c>
      <c r="JS73" s="237">
        <f t="shared" si="203"/>
        <v>0</v>
      </c>
      <c r="JT73" s="238">
        <f t="shared" si="204"/>
        <v>0</v>
      </c>
      <c r="JU73" s="239" t="str">
        <f>IFERROR(IF(JT73&gt;20*JG73,'Referencia Parámetros'!$D$20,IF(JT73&gt;10*JG73,'Referencia Parámetros'!$D$21,IF(JT73&gt;5*JG73,'Referencia Parámetros'!$D$22, IF(JT73&gt;1,'Referencia Parámetros'!$D$23,"NO APLICA")))),"")</f>
        <v/>
      </c>
      <c r="JV73" s="240" t="str">
        <f t="shared" si="205"/>
        <v/>
      </c>
      <c r="JW73" s="241">
        <f t="shared" si="206"/>
        <v>0</v>
      </c>
      <c r="JX73" s="234">
        <f t="shared" si="207"/>
        <v>0</v>
      </c>
      <c r="JY73" s="234">
        <f t="shared" si="208"/>
        <v>0</v>
      </c>
      <c r="JZ73" s="234">
        <f t="shared" si="209"/>
        <v>0</v>
      </c>
      <c r="KA73" s="242">
        <f t="shared" si="210"/>
        <v>0</v>
      </c>
    </row>
    <row r="74" spans="1:287" x14ac:dyDescent="0.25">
      <c r="A74" s="234">
        <f t="shared" si="211"/>
        <v>62</v>
      </c>
      <c r="B74" s="235" t="str">
        <f t="shared" si="103"/>
        <v/>
      </c>
      <c r="C74" s="236" t="str">
        <f>IFERROR(+VLOOKUP(B74,'Referencia Parámetros'!$A$2:$B$18,2),"")</f>
        <v/>
      </c>
      <c r="D74" s="1"/>
      <c r="E74" s="1"/>
      <c r="F74" s="136" t="str">
        <f>IFERROR(+VLOOKUP(D74,'Año 3'!JH$13:JJ$112,3,FALSE),"Completar")</f>
        <v>Completar</v>
      </c>
      <c r="G74" s="134"/>
      <c r="H74" s="134"/>
      <c r="I74" s="134"/>
      <c r="J74" s="136" t="str">
        <f>+IFERROR(VLOOKUP(D74,'Año 3'!JH$13:JR$112,7,0),"Completar")</f>
        <v>Completar</v>
      </c>
      <c r="K74" s="137" t="str">
        <f>IFERROR(VLOOKUP(D74,'Año 3'!JH$13:JR$112,8,FALSE),"Completar")</f>
        <v>Completar</v>
      </c>
      <c r="L74" s="137" t="str">
        <f>IFERROR(VLOOKUP(D74,'Año 3'!JH$13:JR$112,9,FALSE),"Completar")</f>
        <v>Completar</v>
      </c>
      <c r="M74" s="135"/>
      <c r="N74" s="136" t="str">
        <f>IFERROR(VLOOKUP(D74,'Año 3'!JH$13:JR$112,11,FALSE),"Completar")</f>
        <v>Completar</v>
      </c>
      <c r="O74" s="237">
        <f t="shared" si="104"/>
        <v>0</v>
      </c>
      <c r="P74" s="238">
        <f t="shared" si="105"/>
        <v>0</v>
      </c>
      <c r="Q74" s="239" t="str">
        <f>IFERROR(IF(P74&gt;20*C74,'Referencia Parámetros'!$D$20,IF(P74&gt;10*C74,'Referencia Parámetros'!$D$21,IF(P74&gt;5*C74,'Referencia Parámetros'!$D$22, IF(P74&gt;1,'Referencia Parámetros'!$D$23,"NO APLICA")))),"")</f>
        <v/>
      </c>
      <c r="R74" s="240" t="str">
        <f t="shared" si="106"/>
        <v/>
      </c>
      <c r="S74" s="241">
        <f t="shared" si="107"/>
        <v>0</v>
      </c>
      <c r="T74" s="234">
        <f t="shared" si="108"/>
        <v>0</v>
      </c>
      <c r="U74" s="234">
        <f t="shared" si="109"/>
        <v>0</v>
      </c>
      <c r="V74" s="234">
        <f t="shared" si="110"/>
        <v>0</v>
      </c>
      <c r="W74" s="242">
        <f t="shared" si="111"/>
        <v>0</v>
      </c>
      <c r="Y74" s="234">
        <f t="shared" si="212"/>
        <v>62</v>
      </c>
      <c r="Z74" s="235" t="str">
        <f t="shared" si="112"/>
        <v/>
      </c>
      <c r="AA74" s="236" t="str">
        <f>IFERROR(+VLOOKUP(Z74,'Referencia Parámetros'!$A$2:$B$18,2),"")</f>
        <v/>
      </c>
      <c r="AB74" s="1"/>
      <c r="AC74" s="1"/>
      <c r="AD74" s="136" t="str">
        <f t="shared" si="223"/>
        <v>Completar</v>
      </c>
      <c r="AE74" s="134"/>
      <c r="AF74" s="134"/>
      <c r="AG74" s="134"/>
      <c r="AH74" s="136" t="str">
        <f t="shared" si="224"/>
        <v>Completar</v>
      </c>
      <c r="AI74" s="137" t="str">
        <f t="shared" si="225"/>
        <v>Completar</v>
      </c>
      <c r="AJ74" s="137" t="str">
        <f t="shared" si="226"/>
        <v>Completar</v>
      </c>
      <c r="AK74" s="135"/>
      <c r="AL74" s="136" t="str">
        <f t="shared" si="227"/>
        <v>Completar</v>
      </c>
      <c r="AM74" s="237">
        <f t="shared" si="113"/>
        <v>0</v>
      </c>
      <c r="AN74" s="238">
        <f t="shared" si="114"/>
        <v>0</v>
      </c>
      <c r="AO74" s="239" t="str">
        <f>IFERROR(IF(AN74&gt;20*AA74,'Referencia Parámetros'!$D$20,IF(AN74&gt;10*AA74,'Referencia Parámetros'!$D$21,IF(AN74&gt;5*AA74,'Referencia Parámetros'!$D$22, IF(AN74&gt;1,'Referencia Parámetros'!$D$23,"NO APLICA")))),"")</f>
        <v/>
      </c>
      <c r="AP74" s="240" t="str">
        <f t="shared" si="115"/>
        <v/>
      </c>
      <c r="AQ74" s="241">
        <f t="shared" si="116"/>
        <v>0</v>
      </c>
      <c r="AR74" s="234">
        <f t="shared" si="117"/>
        <v>0</v>
      </c>
      <c r="AS74" s="234">
        <f t="shared" si="118"/>
        <v>0</v>
      </c>
      <c r="AT74" s="234">
        <f t="shared" si="119"/>
        <v>0</v>
      </c>
      <c r="AU74" s="242">
        <f t="shared" si="120"/>
        <v>0</v>
      </c>
      <c r="AW74" s="234">
        <f t="shared" si="213"/>
        <v>62</v>
      </c>
      <c r="AX74" s="235" t="str">
        <f t="shared" si="121"/>
        <v/>
      </c>
      <c r="AY74" s="236" t="str">
        <f>IFERROR(+VLOOKUP(AX74,'Referencia Parámetros'!$A$2:$B$18,2),"")</f>
        <v/>
      </c>
      <c r="AZ74" s="1"/>
      <c r="BA74" s="1"/>
      <c r="BB74" s="136" t="str">
        <f t="shared" si="228"/>
        <v>Completar</v>
      </c>
      <c r="BC74" s="134"/>
      <c r="BD74" s="134"/>
      <c r="BE74" s="134"/>
      <c r="BF74" s="136" t="str">
        <f t="shared" si="229"/>
        <v>Completar</v>
      </c>
      <c r="BG74" s="137" t="str">
        <f t="shared" si="230"/>
        <v>Completar</v>
      </c>
      <c r="BH74" s="137" t="str">
        <f t="shared" si="231"/>
        <v>Completar</v>
      </c>
      <c r="BI74" s="135"/>
      <c r="BJ74" s="136" t="str">
        <f t="shared" si="232"/>
        <v>Completar</v>
      </c>
      <c r="BK74" s="237">
        <f t="shared" si="122"/>
        <v>0</v>
      </c>
      <c r="BL74" s="238">
        <f t="shared" si="123"/>
        <v>0</v>
      </c>
      <c r="BM74" s="239" t="str">
        <f>IFERROR(IF(BL74&gt;20*AY74,'Referencia Parámetros'!$D$20,IF(BL74&gt;10*AY74,'Referencia Parámetros'!$D$21,IF(BL74&gt;5*AY74,'Referencia Parámetros'!$D$22, IF(BL74&gt;1,'Referencia Parámetros'!$D$23,"NO APLICA")))),"")</f>
        <v/>
      </c>
      <c r="BN74" s="240" t="str">
        <f t="shared" si="124"/>
        <v/>
      </c>
      <c r="BO74" s="241">
        <f t="shared" si="125"/>
        <v>0</v>
      </c>
      <c r="BP74" s="234">
        <f t="shared" si="126"/>
        <v>0</v>
      </c>
      <c r="BQ74" s="234">
        <f t="shared" si="127"/>
        <v>0</v>
      </c>
      <c r="BR74" s="234">
        <f t="shared" si="128"/>
        <v>0</v>
      </c>
      <c r="BS74" s="242">
        <f t="shared" si="129"/>
        <v>0</v>
      </c>
      <c r="BU74" s="234">
        <f t="shared" si="214"/>
        <v>62</v>
      </c>
      <c r="BV74" s="235" t="str">
        <f t="shared" si="130"/>
        <v/>
      </c>
      <c r="BW74" s="236" t="str">
        <f>IFERROR(+VLOOKUP(BV74,'Referencia Parámetros'!$A$2:$B$18,2),"")</f>
        <v/>
      </c>
      <c r="BX74" s="1"/>
      <c r="BY74" s="1"/>
      <c r="BZ74" s="136" t="str">
        <f t="shared" si="233"/>
        <v>Completar</v>
      </c>
      <c r="CA74" s="134"/>
      <c r="CB74" s="134"/>
      <c r="CC74" s="134"/>
      <c r="CD74" s="136" t="str">
        <f t="shared" si="234"/>
        <v>Completar</v>
      </c>
      <c r="CE74" s="137" t="str">
        <f t="shared" si="235"/>
        <v>Completar</v>
      </c>
      <c r="CF74" s="137" t="str">
        <f t="shared" si="236"/>
        <v>Completar</v>
      </c>
      <c r="CG74" s="135"/>
      <c r="CH74" s="136" t="str">
        <f t="shared" si="237"/>
        <v>Completar</v>
      </c>
      <c r="CI74" s="237">
        <f t="shared" si="131"/>
        <v>0</v>
      </c>
      <c r="CJ74" s="238">
        <f t="shared" si="132"/>
        <v>0</v>
      </c>
      <c r="CK74" s="239" t="str">
        <f>IFERROR(IF(CJ74&gt;20*BW74,'Referencia Parámetros'!$D$20,IF(CJ74&gt;10*BW74,'Referencia Parámetros'!$D$21,IF(CJ74&gt;5*BW74,'Referencia Parámetros'!$D$22, IF(CJ74&gt;1,'Referencia Parámetros'!$D$23,"NO APLICA")))),"")</f>
        <v/>
      </c>
      <c r="CL74" s="240" t="str">
        <f t="shared" si="133"/>
        <v/>
      </c>
      <c r="CM74" s="241">
        <f t="shared" si="134"/>
        <v>0</v>
      </c>
      <c r="CN74" s="234">
        <f t="shared" si="135"/>
        <v>0</v>
      </c>
      <c r="CO74" s="234">
        <f t="shared" si="136"/>
        <v>0</v>
      </c>
      <c r="CP74" s="234">
        <f t="shared" si="137"/>
        <v>0</v>
      </c>
      <c r="CQ74" s="242">
        <f t="shared" si="138"/>
        <v>0</v>
      </c>
      <c r="CS74" s="234">
        <f t="shared" si="215"/>
        <v>62</v>
      </c>
      <c r="CT74" s="235" t="str">
        <f t="shared" si="139"/>
        <v/>
      </c>
      <c r="CU74" s="236" t="str">
        <f>IFERROR(+VLOOKUP(CT74,'Referencia Parámetros'!$A$2:$B$18,2),"")</f>
        <v/>
      </c>
      <c r="CV74" s="1"/>
      <c r="CW74" s="1"/>
      <c r="CX74" s="136" t="str">
        <f t="shared" si="238"/>
        <v>Completar</v>
      </c>
      <c r="CY74" s="134"/>
      <c r="CZ74" s="134"/>
      <c r="DA74" s="134"/>
      <c r="DB74" s="136" t="str">
        <f t="shared" si="239"/>
        <v>Completar</v>
      </c>
      <c r="DC74" s="137" t="str">
        <f t="shared" si="240"/>
        <v>Completar</v>
      </c>
      <c r="DD74" s="137" t="str">
        <f t="shared" si="241"/>
        <v>Completar</v>
      </c>
      <c r="DE74" s="135"/>
      <c r="DF74" s="136" t="str">
        <f t="shared" si="242"/>
        <v>Completar</v>
      </c>
      <c r="DG74" s="237">
        <f t="shared" si="140"/>
        <v>0</v>
      </c>
      <c r="DH74" s="238">
        <f t="shared" si="141"/>
        <v>0</v>
      </c>
      <c r="DI74" s="239" t="str">
        <f>IFERROR(IF(DH74&gt;20*CU74,'Referencia Parámetros'!$D$20,IF(DH74&gt;10*CU74,'Referencia Parámetros'!$D$21,IF(DH74&gt;5*CU74,'Referencia Parámetros'!$D$22, IF(DH74&gt;1,'Referencia Parámetros'!$D$23,"NO APLICA")))),"")</f>
        <v/>
      </c>
      <c r="DJ74" s="240" t="str">
        <f t="shared" si="142"/>
        <v/>
      </c>
      <c r="DK74" s="241">
        <f t="shared" si="143"/>
        <v>0</v>
      </c>
      <c r="DL74" s="234">
        <f t="shared" si="144"/>
        <v>0</v>
      </c>
      <c r="DM74" s="234">
        <f t="shared" si="145"/>
        <v>0</v>
      </c>
      <c r="DN74" s="234">
        <f t="shared" si="146"/>
        <v>0</v>
      </c>
      <c r="DO74" s="242">
        <f t="shared" si="147"/>
        <v>0</v>
      </c>
      <c r="DQ74" s="234">
        <f t="shared" si="216"/>
        <v>62</v>
      </c>
      <c r="DR74" s="235" t="str">
        <f t="shared" si="148"/>
        <v/>
      </c>
      <c r="DS74" s="236" t="str">
        <f>IFERROR(+VLOOKUP(DR74,'Referencia Parámetros'!$A$2:$B$18,2),"")</f>
        <v/>
      </c>
      <c r="DT74" s="1"/>
      <c r="DU74" s="1"/>
      <c r="DV74" s="136" t="str">
        <f t="shared" si="243"/>
        <v>Completar</v>
      </c>
      <c r="DW74" s="134"/>
      <c r="DX74" s="134"/>
      <c r="DY74" s="134"/>
      <c r="DZ74" s="136" t="str">
        <f t="shared" si="244"/>
        <v>Completar</v>
      </c>
      <c r="EA74" s="137" t="str">
        <f t="shared" si="245"/>
        <v>Completar</v>
      </c>
      <c r="EB74" s="137" t="str">
        <f t="shared" si="246"/>
        <v>Completar</v>
      </c>
      <c r="EC74" s="135"/>
      <c r="ED74" s="136" t="str">
        <f t="shared" si="247"/>
        <v>Completar</v>
      </c>
      <c r="EE74" s="237">
        <f t="shared" si="149"/>
        <v>0</v>
      </c>
      <c r="EF74" s="238">
        <f t="shared" si="150"/>
        <v>0</v>
      </c>
      <c r="EG74" s="239" t="str">
        <f>IFERROR(IF(EF74&gt;20*DS74,'Referencia Parámetros'!$D$20,IF(EF74&gt;10*DS74,'Referencia Parámetros'!$D$21,IF(EF74&gt;5*DS74,'Referencia Parámetros'!$D$22, IF(EF74&gt;1,'Referencia Parámetros'!$D$23,"NO APLICA")))),"")</f>
        <v/>
      </c>
      <c r="EH74" s="240" t="str">
        <f t="shared" si="151"/>
        <v/>
      </c>
      <c r="EI74" s="241">
        <f t="shared" si="152"/>
        <v>0</v>
      </c>
      <c r="EJ74" s="234">
        <f t="shared" si="153"/>
        <v>0</v>
      </c>
      <c r="EK74" s="234">
        <f t="shared" si="154"/>
        <v>0</v>
      </c>
      <c r="EL74" s="234">
        <f t="shared" si="155"/>
        <v>0</v>
      </c>
      <c r="EM74" s="242">
        <f t="shared" si="156"/>
        <v>0</v>
      </c>
      <c r="EO74" s="234">
        <f t="shared" si="217"/>
        <v>62</v>
      </c>
      <c r="EP74" s="235" t="str">
        <f t="shared" si="157"/>
        <v/>
      </c>
      <c r="EQ74" s="236" t="str">
        <f>IFERROR(+VLOOKUP(EP74,'Referencia Parámetros'!$A$2:$B$18,2),"")</f>
        <v/>
      </c>
      <c r="ER74" s="1"/>
      <c r="ES74" s="1"/>
      <c r="ET74" s="136" t="str">
        <f t="shared" si="248"/>
        <v>Completar</v>
      </c>
      <c r="EU74" s="134"/>
      <c r="EV74" s="134"/>
      <c r="EW74" s="134"/>
      <c r="EX74" s="136" t="str">
        <f t="shared" si="249"/>
        <v>Completar</v>
      </c>
      <c r="EY74" s="137" t="str">
        <f t="shared" si="250"/>
        <v>Completar</v>
      </c>
      <c r="EZ74" s="137" t="str">
        <f t="shared" si="251"/>
        <v>Completar</v>
      </c>
      <c r="FA74" s="135"/>
      <c r="FB74" s="136" t="str">
        <f t="shared" si="252"/>
        <v>Completar</v>
      </c>
      <c r="FC74" s="237">
        <f t="shared" si="158"/>
        <v>0</v>
      </c>
      <c r="FD74" s="238">
        <f t="shared" si="159"/>
        <v>0</v>
      </c>
      <c r="FE74" s="239" t="str">
        <f>IFERROR(IF(FD74&gt;20*EQ74,'Referencia Parámetros'!$D$20,IF(FD74&gt;10*EQ74,'Referencia Parámetros'!$D$21,IF(FD74&gt;5*EQ74,'Referencia Parámetros'!$D$22, IF(FD74&gt;1,'Referencia Parámetros'!$D$23,"NO APLICA")))),"")</f>
        <v/>
      </c>
      <c r="FF74" s="240" t="str">
        <f t="shared" si="160"/>
        <v/>
      </c>
      <c r="FG74" s="241">
        <f t="shared" si="161"/>
        <v>0</v>
      </c>
      <c r="FH74" s="234">
        <f t="shared" si="162"/>
        <v>0</v>
      </c>
      <c r="FI74" s="234">
        <f t="shared" si="163"/>
        <v>0</v>
      </c>
      <c r="FJ74" s="234">
        <f t="shared" si="164"/>
        <v>0</v>
      </c>
      <c r="FK74" s="242">
        <f t="shared" si="165"/>
        <v>0</v>
      </c>
      <c r="FM74" s="234">
        <f t="shared" si="218"/>
        <v>62</v>
      </c>
      <c r="FN74" s="235" t="str">
        <f t="shared" si="166"/>
        <v/>
      </c>
      <c r="FO74" s="236" t="str">
        <f>IFERROR(+VLOOKUP(FN74,'Referencia Parámetros'!$A$2:$B$18,2),"")</f>
        <v/>
      </c>
      <c r="FP74" s="1"/>
      <c r="FQ74" s="1"/>
      <c r="FR74" s="136" t="str">
        <f t="shared" si="253"/>
        <v>Completar</v>
      </c>
      <c r="FS74" s="134"/>
      <c r="FT74" s="134"/>
      <c r="FU74" s="134"/>
      <c r="FV74" s="136" t="str">
        <f t="shared" si="254"/>
        <v>Completar</v>
      </c>
      <c r="FW74" s="137" t="str">
        <f t="shared" si="255"/>
        <v>Completar</v>
      </c>
      <c r="FX74" s="137" t="str">
        <f t="shared" si="256"/>
        <v>Completar</v>
      </c>
      <c r="FY74" s="135"/>
      <c r="FZ74" s="136" t="str">
        <f t="shared" si="257"/>
        <v>Completar</v>
      </c>
      <c r="GA74" s="237">
        <f t="shared" si="167"/>
        <v>0</v>
      </c>
      <c r="GB74" s="238">
        <f t="shared" si="168"/>
        <v>0</v>
      </c>
      <c r="GC74" s="239" t="str">
        <f>IFERROR(IF(GB74&gt;20*FO74,'Referencia Parámetros'!$D$20,IF(GB74&gt;10*FO74,'Referencia Parámetros'!$D$21,IF(GB74&gt;5*FO74,'Referencia Parámetros'!$D$22, IF(GB74&gt;1,'Referencia Parámetros'!$D$23,"NO APLICA")))),"")</f>
        <v/>
      </c>
      <c r="GD74" s="240" t="str">
        <f t="shared" si="169"/>
        <v/>
      </c>
      <c r="GE74" s="241">
        <f t="shared" si="170"/>
        <v>0</v>
      </c>
      <c r="GF74" s="234">
        <f t="shared" si="171"/>
        <v>0</v>
      </c>
      <c r="GG74" s="234">
        <f t="shared" si="172"/>
        <v>0</v>
      </c>
      <c r="GH74" s="234">
        <f t="shared" si="173"/>
        <v>0</v>
      </c>
      <c r="GI74" s="242">
        <f t="shared" si="174"/>
        <v>0</v>
      </c>
      <c r="GK74" s="234">
        <f t="shared" si="219"/>
        <v>62</v>
      </c>
      <c r="GL74" s="235" t="str">
        <f t="shared" si="175"/>
        <v/>
      </c>
      <c r="GM74" s="236" t="str">
        <f>IFERROR(+VLOOKUP(GL74,'Referencia Parámetros'!$A$2:$B$18,2),"")</f>
        <v/>
      </c>
      <c r="GN74" s="1"/>
      <c r="GO74" s="1"/>
      <c r="GP74" s="136" t="str">
        <f t="shared" si="258"/>
        <v>Completar</v>
      </c>
      <c r="GQ74" s="134"/>
      <c r="GR74" s="134"/>
      <c r="GS74" s="134"/>
      <c r="GT74" s="136" t="str">
        <f t="shared" si="259"/>
        <v>Completar</v>
      </c>
      <c r="GU74" s="137" t="str">
        <f t="shared" si="260"/>
        <v>Completar</v>
      </c>
      <c r="GV74" s="137" t="str">
        <f t="shared" si="261"/>
        <v>Completar</v>
      </c>
      <c r="GW74" s="135"/>
      <c r="GX74" s="136" t="str">
        <f t="shared" si="262"/>
        <v>Completar</v>
      </c>
      <c r="GY74" s="237">
        <f t="shared" si="176"/>
        <v>0</v>
      </c>
      <c r="GZ74" s="238">
        <f t="shared" si="177"/>
        <v>0</v>
      </c>
      <c r="HA74" s="239" t="str">
        <f>IFERROR(IF(GZ74&gt;20*GM74,'Referencia Parámetros'!$D$20,IF(GZ74&gt;10*GM74,'Referencia Parámetros'!$D$21,IF(GZ74&gt;5*GM74,'Referencia Parámetros'!$D$22, IF(GZ74&gt;1,'Referencia Parámetros'!$D$23,"NO APLICA")))),"")</f>
        <v/>
      </c>
      <c r="HB74" s="240" t="str">
        <f t="shared" si="178"/>
        <v/>
      </c>
      <c r="HC74" s="241">
        <f t="shared" si="179"/>
        <v>0</v>
      </c>
      <c r="HD74" s="234">
        <f t="shared" si="180"/>
        <v>0</v>
      </c>
      <c r="HE74" s="234">
        <f t="shared" si="181"/>
        <v>0</v>
      </c>
      <c r="HF74" s="234">
        <f t="shared" si="182"/>
        <v>0</v>
      </c>
      <c r="HG74" s="242">
        <f t="shared" si="183"/>
        <v>0</v>
      </c>
      <c r="HI74" s="234">
        <f t="shared" si="220"/>
        <v>62</v>
      </c>
      <c r="HJ74" s="235" t="str">
        <f t="shared" si="184"/>
        <v/>
      </c>
      <c r="HK74" s="236" t="str">
        <f>IFERROR(+VLOOKUP(HJ74,'Referencia Parámetros'!$A$2:$B$18,2),"")</f>
        <v/>
      </c>
      <c r="HL74" s="1"/>
      <c r="HM74" s="1"/>
      <c r="HN74" s="136" t="str">
        <f t="shared" si="263"/>
        <v>Completar</v>
      </c>
      <c r="HO74" s="134"/>
      <c r="HP74" s="134"/>
      <c r="HQ74" s="134"/>
      <c r="HR74" s="136" t="str">
        <f t="shared" si="264"/>
        <v>Completar</v>
      </c>
      <c r="HS74" s="137" t="str">
        <f t="shared" si="265"/>
        <v>Completar</v>
      </c>
      <c r="HT74" s="137" t="str">
        <f t="shared" si="266"/>
        <v>Completar</v>
      </c>
      <c r="HU74" s="135"/>
      <c r="HV74" s="136" t="str">
        <f t="shared" si="267"/>
        <v>Completar</v>
      </c>
      <c r="HW74" s="237">
        <f t="shared" si="185"/>
        <v>0</v>
      </c>
      <c r="HX74" s="238">
        <f t="shared" si="186"/>
        <v>0</v>
      </c>
      <c r="HY74" s="239" t="str">
        <f>IFERROR(IF(HX74&gt;20*HK74,'Referencia Parámetros'!$D$20,IF(HX74&gt;10*HK74,'Referencia Parámetros'!$D$21,IF(HX74&gt;5*HK74,'Referencia Parámetros'!$D$22, IF(HX74&gt;1,'Referencia Parámetros'!$D$23,"NO APLICA")))),"")</f>
        <v/>
      </c>
      <c r="HZ74" s="240">
        <f t="shared" si="187"/>
        <v>0</v>
      </c>
      <c r="IA74" s="241">
        <f t="shared" si="188"/>
        <v>0</v>
      </c>
      <c r="IB74" s="234">
        <f t="shared" si="189"/>
        <v>0</v>
      </c>
      <c r="IC74" s="234">
        <f t="shared" si="190"/>
        <v>0</v>
      </c>
      <c r="ID74" s="234">
        <f t="shared" si="191"/>
        <v>0</v>
      </c>
      <c r="IE74" s="242">
        <f t="shared" si="192"/>
        <v>0</v>
      </c>
      <c r="IG74" s="234">
        <f t="shared" si="221"/>
        <v>62</v>
      </c>
      <c r="IH74" s="235" t="str">
        <f t="shared" si="193"/>
        <v/>
      </c>
      <c r="II74" s="236" t="str">
        <f>IFERROR(+VLOOKUP(IH74,'Referencia Parámetros'!$A$2:$B$18,2),"")</f>
        <v/>
      </c>
      <c r="IJ74" s="1"/>
      <c r="IK74" s="1"/>
      <c r="IL74" s="136" t="str">
        <f t="shared" si="268"/>
        <v>Completar</v>
      </c>
      <c r="IM74" s="134"/>
      <c r="IN74" s="134"/>
      <c r="IO74" s="134"/>
      <c r="IP74" s="136" t="str">
        <f t="shared" si="269"/>
        <v>Completar</v>
      </c>
      <c r="IQ74" s="137" t="str">
        <f t="shared" si="270"/>
        <v>Completar</v>
      </c>
      <c r="IR74" s="137" t="str">
        <f t="shared" si="271"/>
        <v>Completar</v>
      </c>
      <c r="IS74" s="135"/>
      <c r="IT74" s="136" t="str">
        <f t="shared" si="272"/>
        <v>Completar</v>
      </c>
      <c r="IU74" s="237">
        <f t="shared" si="194"/>
        <v>0</v>
      </c>
      <c r="IV74" s="238">
        <f t="shared" si="195"/>
        <v>0</v>
      </c>
      <c r="IW74" s="239" t="str">
        <f>IFERROR(IF(IV74&gt;20*II74,'Referencia Parámetros'!$D$20,IF(IV74&gt;10*II74,'Referencia Parámetros'!$D$21,IF(IV74&gt;5*II74,'Referencia Parámetros'!$D$22, IF(IV74&gt;1,'Referencia Parámetros'!$D$23,"NO APLICA")))),"")</f>
        <v/>
      </c>
      <c r="IX74" s="240" t="str">
        <f t="shared" si="196"/>
        <v/>
      </c>
      <c r="IY74" s="241">
        <f t="shared" si="197"/>
        <v>0</v>
      </c>
      <c r="IZ74" s="234">
        <f t="shared" si="198"/>
        <v>0</v>
      </c>
      <c r="JA74" s="234">
        <f t="shared" si="199"/>
        <v>0</v>
      </c>
      <c r="JB74" s="234">
        <f t="shared" si="200"/>
        <v>0</v>
      </c>
      <c r="JC74" s="242">
        <f t="shared" si="201"/>
        <v>0</v>
      </c>
      <c r="JD74" s="198"/>
      <c r="JE74" s="234">
        <f t="shared" si="222"/>
        <v>62</v>
      </c>
      <c r="JF74" s="235" t="str">
        <f t="shared" si="202"/>
        <v/>
      </c>
      <c r="JG74" s="236" t="str">
        <f>IFERROR(+VLOOKUP(JF74,'Referencia Parámetros'!$A$2:$B$18,2),"")</f>
        <v/>
      </c>
      <c r="JH74" s="1"/>
      <c r="JI74" s="1"/>
      <c r="JJ74" s="136" t="str">
        <f t="shared" si="273"/>
        <v>Completar</v>
      </c>
      <c r="JK74" s="134"/>
      <c r="JL74" s="134"/>
      <c r="JM74" s="134"/>
      <c r="JN74" s="136" t="str">
        <f t="shared" si="274"/>
        <v>Completar</v>
      </c>
      <c r="JO74" s="137" t="str">
        <f t="shared" si="275"/>
        <v>Completar</v>
      </c>
      <c r="JP74" s="137" t="str">
        <f t="shared" si="276"/>
        <v>Completar</v>
      </c>
      <c r="JQ74" s="135"/>
      <c r="JR74" s="136" t="str">
        <f t="shared" si="277"/>
        <v>Completar</v>
      </c>
      <c r="JS74" s="237">
        <f t="shared" si="203"/>
        <v>0</v>
      </c>
      <c r="JT74" s="238">
        <f t="shared" si="204"/>
        <v>0</v>
      </c>
      <c r="JU74" s="239" t="str">
        <f>IFERROR(IF(JT74&gt;20*JG74,'Referencia Parámetros'!$D$20,IF(JT74&gt;10*JG74,'Referencia Parámetros'!$D$21,IF(JT74&gt;5*JG74,'Referencia Parámetros'!$D$22, IF(JT74&gt;1,'Referencia Parámetros'!$D$23,"NO APLICA")))),"")</f>
        <v/>
      </c>
      <c r="JV74" s="240" t="str">
        <f t="shared" si="205"/>
        <v/>
      </c>
      <c r="JW74" s="241">
        <f t="shared" si="206"/>
        <v>0</v>
      </c>
      <c r="JX74" s="234">
        <f t="shared" si="207"/>
        <v>0</v>
      </c>
      <c r="JY74" s="234">
        <f t="shared" si="208"/>
        <v>0</v>
      </c>
      <c r="JZ74" s="234">
        <f t="shared" si="209"/>
        <v>0</v>
      </c>
      <c r="KA74" s="242">
        <f t="shared" si="210"/>
        <v>0</v>
      </c>
    </row>
    <row r="75" spans="1:287" x14ac:dyDescent="0.25">
      <c r="A75" s="234">
        <f t="shared" si="211"/>
        <v>63</v>
      </c>
      <c r="B75" s="235" t="str">
        <f t="shared" si="103"/>
        <v/>
      </c>
      <c r="C75" s="236" t="str">
        <f>IFERROR(+VLOOKUP(B75,'Referencia Parámetros'!$A$2:$B$18,2),"")</f>
        <v/>
      </c>
      <c r="D75" s="1"/>
      <c r="E75" s="1"/>
      <c r="F75" s="136" t="str">
        <f>IFERROR(+VLOOKUP(D75,'Año 3'!JH$13:JJ$112,3,FALSE),"Completar")</f>
        <v>Completar</v>
      </c>
      <c r="G75" s="134"/>
      <c r="H75" s="134"/>
      <c r="I75" s="134"/>
      <c r="J75" s="136" t="str">
        <f>+IFERROR(VLOOKUP(D75,'Año 3'!JH$13:JR$112,7,0),"Completar")</f>
        <v>Completar</v>
      </c>
      <c r="K75" s="137" t="str">
        <f>IFERROR(VLOOKUP(D75,'Año 3'!JH$13:JR$112,8,FALSE),"Completar")</f>
        <v>Completar</v>
      </c>
      <c r="L75" s="137" t="str">
        <f>IFERROR(VLOOKUP(D75,'Año 3'!JH$13:JR$112,9,FALSE),"Completar")</f>
        <v>Completar</v>
      </c>
      <c r="M75" s="135"/>
      <c r="N75" s="136" t="str">
        <f>IFERROR(VLOOKUP(D75,'Año 3'!JH$13:JR$112,11,FALSE),"Completar")</f>
        <v>Completar</v>
      </c>
      <c r="O75" s="237">
        <f t="shared" si="104"/>
        <v>0</v>
      </c>
      <c r="P75" s="238">
        <f t="shared" si="105"/>
        <v>0</v>
      </c>
      <c r="Q75" s="239" t="str">
        <f>IFERROR(IF(P75&gt;20*C75,'Referencia Parámetros'!$D$20,IF(P75&gt;10*C75,'Referencia Parámetros'!$D$21,IF(P75&gt;5*C75,'Referencia Parámetros'!$D$22, IF(P75&gt;1,'Referencia Parámetros'!$D$23,"NO APLICA")))),"")</f>
        <v/>
      </c>
      <c r="R75" s="240" t="str">
        <f t="shared" si="106"/>
        <v/>
      </c>
      <c r="S75" s="241">
        <f t="shared" si="107"/>
        <v>0</v>
      </c>
      <c r="T75" s="234">
        <f t="shared" si="108"/>
        <v>0</v>
      </c>
      <c r="U75" s="234">
        <f t="shared" si="109"/>
        <v>0</v>
      </c>
      <c r="V75" s="234">
        <f t="shared" si="110"/>
        <v>0</v>
      </c>
      <c r="W75" s="242">
        <f t="shared" si="111"/>
        <v>0</v>
      </c>
      <c r="Y75" s="234">
        <f t="shared" si="212"/>
        <v>63</v>
      </c>
      <c r="Z75" s="235" t="str">
        <f t="shared" si="112"/>
        <v/>
      </c>
      <c r="AA75" s="236" t="str">
        <f>IFERROR(+VLOOKUP(Z75,'Referencia Parámetros'!$A$2:$B$18,2),"")</f>
        <v/>
      </c>
      <c r="AB75" s="1"/>
      <c r="AC75" s="1"/>
      <c r="AD75" s="136" t="str">
        <f t="shared" si="223"/>
        <v>Completar</v>
      </c>
      <c r="AE75" s="134"/>
      <c r="AF75" s="134"/>
      <c r="AG75" s="134"/>
      <c r="AH75" s="136" t="str">
        <f t="shared" si="224"/>
        <v>Completar</v>
      </c>
      <c r="AI75" s="137" t="str">
        <f t="shared" si="225"/>
        <v>Completar</v>
      </c>
      <c r="AJ75" s="137" t="str">
        <f t="shared" si="226"/>
        <v>Completar</v>
      </c>
      <c r="AK75" s="135"/>
      <c r="AL75" s="136" t="str">
        <f t="shared" si="227"/>
        <v>Completar</v>
      </c>
      <c r="AM75" s="237">
        <f t="shared" si="113"/>
        <v>0</v>
      </c>
      <c r="AN75" s="238">
        <f t="shared" si="114"/>
        <v>0</v>
      </c>
      <c r="AO75" s="239" t="str">
        <f>IFERROR(IF(AN75&gt;20*AA75,'Referencia Parámetros'!$D$20,IF(AN75&gt;10*AA75,'Referencia Parámetros'!$D$21,IF(AN75&gt;5*AA75,'Referencia Parámetros'!$D$22, IF(AN75&gt;1,'Referencia Parámetros'!$D$23,"NO APLICA")))),"")</f>
        <v/>
      </c>
      <c r="AP75" s="240" t="str">
        <f t="shared" si="115"/>
        <v/>
      </c>
      <c r="AQ75" s="241">
        <f t="shared" si="116"/>
        <v>0</v>
      </c>
      <c r="AR75" s="234">
        <f t="shared" si="117"/>
        <v>0</v>
      </c>
      <c r="AS75" s="234">
        <f t="shared" si="118"/>
        <v>0</v>
      </c>
      <c r="AT75" s="234">
        <f t="shared" si="119"/>
        <v>0</v>
      </c>
      <c r="AU75" s="242">
        <f t="shared" si="120"/>
        <v>0</v>
      </c>
      <c r="AW75" s="234">
        <f t="shared" si="213"/>
        <v>63</v>
      </c>
      <c r="AX75" s="235" t="str">
        <f t="shared" si="121"/>
        <v/>
      </c>
      <c r="AY75" s="236" t="str">
        <f>IFERROR(+VLOOKUP(AX75,'Referencia Parámetros'!$A$2:$B$18,2),"")</f>
        <v/>
      </c>
      <c r="AZ75" s="1"/>
      <c r="BA75" s="1"/>
      <c r="BB75" s="136" t="str">
        <f t="shared" si="228"/>
        <v>Completar</v>
      </c>
      <c r="BC75" s="134"/>
      <c r="BD75" s="134"/>
      <c r="BE75" s="134"/>
      <c r="BF75" s="136" t="str">
        <f t="shared" si="229"/>
        <v>Completar</v>
      </c>
      <c r="BG75" s="137" t="str">
        <f t="shared" si="230"/>
        <v>Completar</v>
      </c>
      <c r="BH75" s="137" t="str">
        <f t="shared" si="231"/>
        <v>Completar</v>
      </c>
      <c r="BI75" s="135"/>
      <c r="BJ75" s="136" t="str">
        <f t="shared" si="232"/>
        <v>Completar</v>
      </c>
      <c r="BK75" s="237">
        <f t="shared" si="122"/>
        <v>0</v>
      </c>
      <c r="BL75" s="238">
        <f t="shared" si="123"/>
        <v>0</v>
      </c>
      <c r="BM75" s="239" t="str">
        <f>IFERROR(IF(BL75&gt;20*AY75,'Referencia Parámetros'!$D$20,IF(BL75&gt;10*AY75,'Referencia Parámetros'!$D$21,IF(BL75&gt;5*AY75,'Referencia Parámetros'!$D$22, IF(BL75&gt;1,'Referencia Parámetros'!$D$23,"NO APLICA")))),"")</f>
        <v/>
      </c>
      <c r="BN75" s="240" t="str">
        <f t="shared" si="124"/>
        <v/>
      </c>
      <c r="BO75" s="241">
        <f t="shared" si="125"/>
        <v>0</v>
      </c>
      <c r="BP75" s="234">
        <f t="shared" si="126"/>
        <v>0</v>
      </c>
      <c r="BQ75" s="234">
        <f t="shared" si="127"/>
        <v>0</v>
      </c>
      <c r="BR75" s="234">
        <f t="shared" si="128"/>
        <v>0</v>
      </c>
      <c r="BS75" s="242">
        <f t="shared" si="129"/>
        <v>0</v>
      </c>
      <c r="BU75" s="234">
        <f t="shared" si="214"/>
        <v>63</v>
      </c>
      <c r="BV75" s="235" t="str">
        <f t="shared" si="130"/>
        <v/>
      </c>
      <c r="BW75" s="236" t="str">
        <f>IFERROR(+VLOOKUP(BV75,'Referencia Parámetros'!$A$2:$B$18,2),"")</f>
        <v/>
      </c>
      <c r="BX75" s="1"/>
      <c r="BY75" s="1"/>
      <c r="BZ75" s="136" t="str">
        <f t="shared" si="233"/>
        <v>Completar</v>
      </c>
      <c r="CA75" s="134"/>
      <c r="CB75" s="134"/>
      <c r="CC75" s="134"/>
      <c r="CD75" s="136" t="str">
        <f t="shared" si="234"/>
        <v>Completar</v>
      </c>
      <c r="CE75" s="137" t="str">
        <f t="shared" si="235"/>
        <v>Completar</v>
      </c>
      <c r="CF75" s="137" t="str">
        <f t="shared" si="236"/>
        <v>Completar</v>
      </c>
      <c r="CG75" s="135"/>
      <c r="CH75" s="136" t="str">
        <f t="shared" si="237"/>
        <v>Completar</v>
      </c>
      <c r="CI75" s="237">
        <f t="shared" si="131"/>
        <v>0</v>
      </c>
      <c r="CJ75" s="238">
        <f t="shared" si="132"/>
        <v>0</v>
      </c>
      <c r="CK75" s="239" t="str">
        <f>IFERROR(IF(CJ75&gt;20*BW75,'Referencia Parámetros'!$D$20,IF(CJ75&gt;10*BW75,'Referencia Parámetros'!$D$21,IF(CJ75&gt;5*BW75,'Referencia Parámetros'!$D$22, IF(CJ75&gt;1,'Referencia Parámetros'!$D$23,"NO APLICA")))),"")</f>
        <v/>
      </c>
      <c r="CL75" s="240" t="str">
        <f t="shared" si="133"/>
        <v/>
      </c>
      <c r="CM75" s="241">
        <f t="shared" si="134"/>
        <v>0</v>
      </c>
      <c r="CN75" s="234">
        <f t="shared" si="135"/>
        <v>0</v>
      </c>
      <c r="CO75" s="234">
        <f t="shared" si="136"/>
        <v>0</v>
      </c>
      <c r="CP75" s="234">
        <f t="shared" si="137"/>
        <v>0</v>
      </c>
      <c r="CQ75" s="242">
        <f t="shared" si="138"/>
        <v>0</v>
      </c>
      <c r="CS75" s="234">
        <f t="shared" si="215"/>
        <v>63</v>
      </c>
      <c r="CT75" s="235" t="str">
        <f t="shared" si="139"/>
        <v/>
      </c>
      <c r="CU75" s="236" t="str">
        <f>IFERROR(+VLOOKUP(CT75,'Referencia Parámetros'!$A$2:$B$18,2),"")</f>
        <v/>
      </c>
      <c r="CV75" s="1"/>
      <c r="CW75" s="1"/>
      <c r="CX75" s="136" t="str">
        <f t="shared" si="238"/>
        <v>Completar</v>
      </c>
      <c r="CY75" s="134"/>
      <c r="CZ75" s="134"/>
      <c r="DA75" s="134"/>
      <c r="DB75" s="136" t="str">
        <f t="shared" si="239"/>
        <v>Completar</v>
      </c>
      <c r="DC75" s="137" t="str">
        <f t="shared" si="240"/>
        <v>Completar</v>
      </c>
      <c r="DD75" s="137" t="str">
        <f t="shared" si="241"/>
        <v>Completar</v>
      </c>
      <c r="DE75" s="135"/>
      <c r="DF75" s="136" t="str">
        <f t="shared" si="242"/>
        <v>Completar</v>
      </c>
      <c r="DG75" s="237">
        <f t="shared" si="140"/>
        <v>0</v>
      </c>
      <c r="DH75" s="238">
        <f t="shared" si="141"/>
        <v>0</v>
      </c>
      <c r="DI75" s="239" t="str">
        <f>IFERROR(IF(DH75&gt;20*CU75,'Referencia Parámetros'!$D$20,IF(DH75&gt;10*CU75,'Referencia Parámetros'!$D$21,IF(DH75&gt;5*CU75,'Referencia Parámetros'!$D$22, IF(DH75&gt;1,'Referencia Parámetros'!$D$23,"NO APLICA")))),"")</f>
        <v/>
      </c>
      <c r="DJ75" s="240" t="str">
        <f t="shared" si="142"/>
        <v/>
      </c>
      <c r="DK75" s="241">
        <f t="shared" si="143"/>
        <v>0</v>
      </c>
      <c r="DL75" s="234">
        <f t="shared" si="144"/>
        <v>0</v>
      </c>
      <c r="DM75" s="234">
        <f t="shared" si="145"/>
        <v>0</v>
      </c>
      <c r="DN75" s="234">
        <f t="shared" si="146"/>
        <v>0</v>
      </c>
      <c r="DO75" s="242">
        <f t="shared" si="147"/>
        <v>0</v>
      </c>
      <c r="DQ75" s="234">
        <f t="shared" si="216"/>
        <v>63</v>
      </c>
      <c r="DR75" s="235" t="str">
        <f t="shared" si="148"/>
        <v/>
      </c>
      <c r="DS75" s="236" t="str">
        <f>IFERROR(+VLOOKUP(DR75,'Referencia Parámetros'!$A$2:$B$18,2),"")</f>
        <v/>
      </c>
      <c r="DT75" s="1"/>
      <c r="DU75" s="1"/>
      <c r="DV75" s="136" t="str">
        <f t="shared" si="243"/>
        <v>Completar</v>
      </c>
      <c r="DW75" s="134"/>
      <c r="DX75" s="134"/>
      <c r="DY75" s="134"/>
      <c r="DZ75" s="136" t="str">
        <f t="shared" si="244"/>
        <v>Completar</v>
      </c>
      <c r="EA75" s="137" t="str">
        <f t="shared" si="245"/>
        <v>Completar</v>
      </c>
      <c r="EB75" s="137" t="str">
        <f t="shared" si="246"/>
        <v>Completar</v>
      </c>
      <c r="EC75" s="135"/>
      <c r="ED75" s="136" t="str">
        <f t="shared" si="247"/>
        <v>Completar</v>
      </c>
      <c r="EE75" s="237">
        <f t="shared" si="149"/>
        <v>0</v>
      </c>
      <c r="EF75" s="238">
        <f t="shared" si="150"/>
        <v>0</v>
      </c>
      <c r="EG75" s="239" t="str">
        <f>IFERROR(IF(EF75&gt;20*DS75,'Referencia Parámetros'!$D$20,IF(EF75&gt;10*DS75,'Referencia Parámetros'!$D$21,IF(EF75&gt;5*DS75,'Referencia Parámetros'!$D$22, IF(EF75&gt;1,'Referencia Parámetros'!$D$23,"NO APLICA")))),"")</f>
        <v/>
      </c>
      <c r="EH75" s="240" t="str">
        <f t="shared" si="151"/>
        <v/>
      </c>
      <c r="EI75" s="241">
        <f t="shared" si="152"/>
        <v>0</v>
      </c>
      <c r="EJ75" s="234">
        <f t="shared" si="153"/>
        <v>0</v>
      </c>
      <c r="EK75" s="234">
        <f t="shared" si="154"/>
        <v>0</v>
      </c>
      <c r="EL75" s="234">
        <f t="shared" si="155"/>
        <v>0</v>
      </c>
      <c r="EM75" s="242">
        <f t="shared" si="156"/>
        <v>0</v>
      </c>
      <c r="EO75" s="234">
        <f t="shared" si="217"/>
        <v>63</v>
      </c>
      <c r="EP75" s="235" t="str">
        <f t="shared" si="157"/>
        <v/>
      </c>
      <c r="EQ75" s="236" t="str">
        <f>IFERROR(+VLOOKUP(EP75,'Referencia Parámetros'!$A$2:$B$18,2),"")</f>
        <v/>
      </c>
      <c r="ER75" s="1"/>
      <c r="ES75" s="1"/>
      <c r="ET75" s="136" t="str">
        <f t="shared" si="248"/>
        <v>Completar</v>
      </c>
      <c r="EU75" s="134"/>
      <c r="EV75" s="134"/>
      <c r="EW75" s="134"/>
      <c r="EX75" s="136" t="str">
        <f t="shared" si="249"/>
        <v>Completar</v>
      </c>
      <c r="EY75" s="137" t="str">
        <f t="shared" si="250"/>
        <v>Completar</v>
      </c>
      <c r="EZ75" s="137" t="str">
        <f t="shared" si="251"/>
        <v>Completar</v>
      </c>
      <c r="FA75" s="135"/>
      <c r="FB75" s="136" t="str">
        <f t="shared" si="252"/>
        <v>Completar</v>
      </c>
      <c r="FC75" s="237">
        <f t="shared" si="158"/>
        <v>0</v>
      </c>
      <c r="FD75" s="238">
        <f t="shared" si="159"/>
        <v>0</v>
      </c>
      <c r="FE75" s="239" t="str">
        <f>IFERROR(IF(FD75&gt;20*EQ75,'Referencia Parámetros'!$D$20,IF(FD75&gt;10*EQ75,'Referencia Parámetros'!$D$21,IF(FD75&gt;5*EQ75,'Referencia Parámetros'!$D$22, IF(FD75&gt;1,'Referencia Parámetros'!$D$23,"NO APLICA")))),"")</f>
        <v/>
      </c>
      <c r="FF75" s="240" t="str">
        <f t="shared" si="160"/>
        <v/>
      </c>
      <c r="FG75" s="241">
        <f t="shared" si="161"/>
        <v>0</v>
      </c>
      <c r="FH75" s="234">
        <f t="shared" si="162"/>
        <v>0</v>
      </c>
      <c r="FI75" s="234">
        <f t="shared" si="163"/>
        <v>0</v>
      </c>
      <c r="FJ75" s="234">
        <f t="shared" si="164"/>
        <v>0</v>
      </c>
      <c r="FK75" s="242">
        <f t="shared" si="165"/>
        <v>0</v>
      </c>
      <c r="FM75" s="234">
        <f t="shared" si="218"/>
        <v>63</v>
      </c>
      <c r="FN75" s="235" t="str">
        <f t="shared" si="166"/>
        <v/>
      </c>
      <c r="FO75" s="236" t="str">
        <f>IFERROR(+VLOOKUP(FN75,'Referencia Parámetros'!$A$2:$B$18,2),"")</f>
        <v/>
      </c>
      <c r="FP75" s="1"/>
      <c r="FQ75" s="1"/>
      <c r="FR75" s="136" t="str">
        <f t="shared" si="253"/>
        <v>Completar</v>
      </c>
      <c r="FS75" s="134"/>
      <c r="FT75" s="134"/>
      <c r="FU75" s="134"/>
      <c r="FV75" s="136" t="str">
        <f t="shared" si="254"/>
        <v>Completar</v>
      </c>
      <c r="FW75" s="137" t="str">
        <f t="shared" si="255"/>
        <v>Completar</v>
      </c>
      <c r="FX75" s="137" t="str">
        <f t="shared" si="256"/>
        <v>Completar</v>
      </c>
      <c r="FY75" s="135"/>
      <c r="FZ75" s="136" t="str">
        <f t="shared" si="257"/>
        <v>Completar</v>
      </c>
      <c r="GA75" s="237">
        <f t="shared" si="167"/>
        <v>0</v>
      </c>
      <c r="GB75" s="238">
        <f t="shared" si="168"/>
        <v>0</v>
      </c>
      <c r="GC75" s="239" t="str">
        <f>IFERROR(IF(GB75&gt;20*FO75,'Referencia Parámetros'!$D$20,IF(GB75&gt;10*FO75,'Referencia Parámetros'!$D$21,IF(GB75&gt;5*FO75,'Referencia Parámetros'!$D$22, IF(GB75&gt;1,'Referencia Parámetros'!$D$23,"NO APLICA")))),"")</f>
        <v/>
      </c>
      <c r="GD75" s="240" t="str">
        <f t="shared" si="169"/>
        <v/>
      </c>
      <c r="GE75" s="241">
        <f t="shared" si="170"/>
        <v>0</v>
      </c>
      <c r="GF75" s="234">
        <f t="shared" si="171"/>
        <v>0</v>
      </c>
      <c r="GG75" s="234">
        <f t="shared" si="172"/>
        <v>0</v>
      </c>
      <c r="GH75" s="234">
        <f t="shared" si="173"/>
        <v>0</v>
      </c>
      <c r="GI75" s="242">
        <f t="shared" si="174"/>
        <v>0</v>
      </c>
      <c r="GK75" s="234">
        <f t="shared" si="219"/>
        <v>63</v>
      </c>
      <c r="GL75" s="235" t="str">
        <f t="shared" si="175"/>
        <v/>
      </c>
      <c r="GM75" s="236" t="str">
        <f>IFERROR(+VLOOKUP(GL75,'Referencia Parámetros'!$A$2:$B$18,2),"")</f>
        <v/>
      </c>
      <c r="GN75" s="1"/>
      <c r="GO75" s="1"/>
      <c r="GP75" s="136" t="str">
        <f t="shared" si="258"/>
        <v>Completar</v>
      </c>
      <c r="GQ75" s="134"/>
      <c r="GR75" s="134"/>
      <c r="GS75" s="134"/>
      <c r="GT75" s="136" t="str">
        <f t="shared" si="259"/>
        <v>Completar</v>
      </c>
      <c r="GU75" s="137" t="str">
        <f t="shared" si="260"/>
        <v>Completar</v>
      </c>
      <c r="GV75" s="137" t="str">
        <f t="shared" si="261"/>
        <v>Completar</v>
      </c>
      <c r="GW75" s="135"/>
      <c r="GX75" s="136" t="str">
        <f t="shared" si="262"/>
        <v>Completar</v>
      </c>
      <c r="GY75" s="237">
        <f t="shared" si="176"/>
        <v>0</v>
      </c>
      <c r="GZ75" s="238">
        <f t="shared" si="177"/>
        <v>0</v>
      </c>
      <c r="HA75" s="239" t="str">
        <f>IFERROR(IF(GZ75&gt;20*GM75,'Referencia Parámetros'!$D$20,IF(GZ75&gt;10*GM75,'Referencia Parámetros'!$D$21,IF(GZ75&gt;5*GM75,'Referencia Parámetros'!$D$22, IF(GZ75&gt;1,'Referencia Parámetros'!$D$23,"NO APLICA")))),"")</f>
        <v/>
      </c>
      <c r="HB75" s="240" t="str">
        <f t="shared" si="178"/>
        <v/>
      </c>
      <c r="HC75" s="241">
        <f t="shared" si="179"/>
        <v>0</v>
      </c>
      <c r="HD75" s="234">
        <f t="shared" si="180"/>
        <v>0</v>
      </c>
      <c r="HE75" s="234">
        <f t="shared" si="181"/>
        <v>0</v>
      </c>
      <c r="HF75" s="234">
        <f t="shared" si="182"/>
        <v>0</v>
      </c>
      <c r="HG75" s="242">
        <f t="shared" si="183"/>
        <v>0</v>
      </c>
      <c r="HI75" s="234">
        <f t="shared" si="220"/>
        <v>63</v>
      </c>
      <c r="HJ75" s="235" t="str">
        <f t="shared" si="184"/>
        <v/>
      </c>
      <c r="HK75" s="236" t="str">
        <f>IFERROR(+VLOOKUP(HJ75,'Referencia Parámetros'!$A$2:$B$18,2),"")</f>
        <v/>
      </c>
      <c r="HL75" s="1"/>
      <c r="HM75" s="1"/>
      <c r="HN75" s="136" t="str">
        <f t="shared" si="263"/>
        <v>Completar</v>
      </c>
      <c r="HO75" s="134"/>
      <c r="HP75" s="134"/>
      <c r="HQ75" s="134"/>
      <c r="HR75" s="136" t="str">
        <f t="shared" si="264"/>
        <v>Completar</v>
      </c>
      <c r="HS75" s="137" t="str">
        <f t="shared" si="265"/>
        <v>Completar</v>
      </c>
      <c r="HT75" s="137" t="str">
        <f t="shared" si="266"/>
        <v>Completar</v>
      </c>
      <c r="HU75" s="135"/>
      <c r="HV75" s="136" t="str">
        <f t="shared" si="267"/>
        <v>Completar</v>
      </c>
      <c r="HW75" s="237">
        <f t="shared" si="185"/>
        <v>0</v>
      </c>
      <c r="HX75" s="238">
        <f t="shared" si="186"/>
        <v>0</v>
      </c>
      <c r="HY75" s="239" t="str">
        <f>IFERROR(IF(HX75&gt;20*HK75,'Referencia Parámetros'!$D$20,IF(HX75&gt;10*HK75,'Referencia Parámetros'!$D$21,IF(HX75&gt;5*HK75,'Referencia Parámetros'!$D$22, IF(HX75&gt;1,'Referencia Parámetros'!$D$23,"NO APLICA")))),"")</f>
        <v/>
      </c>
      <c r="HZ75" s="240">
        <f t="shared" si="187"/>
        <v>0</v>
      </c>
      <c r="IA75" s="241">
        <f t="shared" si="188"/>
        <v>0</v>
      </c>
      <c r="IB75" s="234">
        <f t="shared" si="189"/>
        <v>0</v>
      </c>
      <c r="IC75" s="234">
        <f t="shared" si="190"/>
        <v>0</v>
      </c>
      <c r="ID75" s="234">
        <f t="shared" si="191"/>
        <v>0</v>
      </c>
      <c r="IE75" s="242">
        <f t="shared" si="192"/>
        <v>0</v>
      </c>
      <c r="IG75" s="234">
        <f t="shared" si="221"/>
        <v>63</v>
      </c>
      <c r="IH75" s="235" t="str">
        <f t="shared" si="193"/>
        <v/>
      </c>
      <c r="II75" s="236" t="str">
        <f>IFERROR(+VLOOKUP(IH75,'Referencia Parámetros'!$A$2:$B$18,2),"")</f>
        <v/>
      </c>
      <c r="IJ75" s="1"/>
      <c r="IK75" s="1"/>
      <c r="IL75" s="136" t="str">
        <f t="shared" si="268"/>
        <v>Completar</v>
      </c>
      <c r="IM75" s="134"/>
      <c r="IN75" s="134"/>
      <c r="IO75" s="134"/>
      <c r="IP75" s="136" t="str">
        <f t="shared" si="269"/>
        <v>Completar</v>
      </c>
      <c r="IQ75" s="137" t="str">
        <f t="shared" si="270"/>
        <v>Completar</v>
      </c>
      <c r="IR75" s="137" t="str">
        <f t="shared" si="271"/>
        <v>Completar</v>
      </c>
      <c r="IS75" s="135"/>
      <c r="IT75" s="136" t="str">
        <f t="shared" si="272"/>
        <v>Completar</v>
      </c>
      <c r="IU75" s="237">
        <f t="shared" si="194"/>
        <v>0</v>
      </c>
      <c r="IV75" s="238">
        <f t="shared" si="195"/>
        <v>0</v>
      </c>
      <c r="IW75" s="239" t="str">
        <f>IFERROR(IF(IV75&gt;20*II75,'Referencia Parámetros'!$D$20,IF(IV75&gt;10*II75,'Referencia Parámetros'!$D$21,IF(IV75&gt;5*II75,'Referencia Parámetros'!$D$22, IF(IV75&gt;1,'Referencia Parámetros'!$D$23,"NO APLICA")))),"")</f>
        <v/>
      </c>
      <c r="IX75" s="240" t="str">
        <f t="shared" si="196"/>
        <v/>
      </c>
      <c r="IY75" s="241">
        <f t="shared" si="197"/>
        <v>0</v>
      </c>
      <c r="IZ75" s="234">
        <f t="shared" si="198"/>
        <v>0</v>
      </c>
      <c r="JA75" s="234">
        <f t="shared" si="199"/>
        <v>0</v>
      </c>
      <c r="JB75" s="234">
        <f t="shared" si="200"/>
        <v>0</v>
      </c>
      <c r="JC75" s="242">
        <f t="shared" si="201"/>
        <v>0</v>
      </c>
      <c r="JD75" s="198"/>
      <c r="JE75" s="234">
        <f t="shared" si="222"/>
        <v>63</v>
      </c>
      <c r="JF75" s="235" t="str">
        <f t="shared" si="202"/>
        <v/>
      </c>
      <c r="JG75" s="236" t="str">
        <f>IFERROR(+VLOOKUP(JF75,'Referencia Parámetros'!$A$2:$B$18,2),"")</f>
        <v/>
      </c>
      <c r="JH75" s="1"/>
      <c r="JI75" s="1"/>
      <c r="JJ75" s="136" t="str">
        <f t="shared" si="273"/>
        <v>Completar</v>
      </c>
      <c r="JK75" s="134"/>
      <c r="JL75" s="134"/>
      <c r="JM75" s="134"/>
      <c r="JN75" s="136" t="str">
        <f t="shared" si="274"/>
        <v>Completar</v>
      </c>
      <c r="JO75" s="137" t="str">
        <f t="shared" si="275"/>
        <v>Completar</v>
      </c>
      <c r="JP75" s="137" t="str">
        <f t="shared" si="276"/>
        <v>Completar</v>
      </c>
      <c r="JQ75" s="135"/>
      <c r="JR75" s="136" t="str">
        <f t="shared" si="277"/>
        <v>Completar</v>
      </c>
      <c r="JS75" s="237">
        <f t="shared" si="203"/>
        <v>0</v>
      </c>
      <c r="JT75" s="238">
        <f t="shared" si="204"/>
        <v>0</v>
      </c>
      <c r="JU75" s="239" t="str">
        <f>IFERROR(IF(JT75&gt;20*JG75,'Referencia Parámetros'!$D$20,IF(JT75&gt;10*JG75,'Referencia Parámetros'!$D$21,IF(JT75&gt;5*JG75,'Referencia Parámetros'!$D$22, IF(JT75&gt;1,'Referencia Parámetros'!$D$23,"NO APLICA")))),"")</f>
        <v/>
      </c>
      <c r="JV75" s="240" t="str">
        <f t="shared" si="205"/>
        <v/>
      </c>
      <c r="JW75" s="241">
        <f t="shared" si="206"/>
        <v>0</v>
      </c>
      <c r="JX75" s="234">
        <f t="shared" si="207"/>
        <v>0</v>
      </c>
      <c r="JY75" s="234">
        <f t="shared" si="208"/>
        <v>0</v>
      </c>
      <c r="JZ75" s="234">
        <f t="shared" si="209"/>
        <v>0</v>
      </c>
      <c r="KA75" s="242">
        <f t="shared" si="210"/>
        <v>0</v>
      </c>
    </row>
    <row r="76" spans="1:287" x14ac:dyDescent="0.25">
      <c r="A76" s="234">
        <f t="shared" si="211"/>
        <v>64</v>
      </c>
      <c r="B76" s="235" t="str">
        <f t="shared" si="103"/>
        <v/>
      </c>
      <c r="C76" s="236" t="str">
        <f>IFERROR(+VLOOKUP(B76,'Referencia Parámetros'!$A$2:$B$18,2),"")</f>
        <v/>
      </c>
      <c r="D76" s="1"/>
      <c r="E76" s="1"/>
      <c r="F76" s="136" t="str">
        <f>IFERROR(+VLOOKUP(D76,'Año 3'!JH$13:JJ$112,3,FALSE),"Completar")</f>
        <v>Completar</v>
      </c>
      <c r="G76" s="134"/>
      <c r="H76" s="134"/>
      <c r="I76" s="134"/>
      <c r="J76" s="136" t="str">
        <f>+IFERROR(VLOOKUP(D76,'Año 3'!JH$13:JR$112,7,0),"Completar")</f>
        <v>Completar</v>
      </c>
      <c r="K76" s="137" t="str">
        <f>IFERROR(VLOOKUP(D76,'Año 3'!JH$13:JR$112,8,FALSE),"Completar")</f>
        <v>Completar</v>
      </c>
      <c r="L76" s="137" t="str">
        <f>IFERROR(VLOOKUP(D76,'Año 3'!JH$13:JR$112,9,FALSE),"Completar")</f>
        <v>Completar</v>
      </c>
      <c r="M76" s="135"/>
      <c r="N76" s="136" t="str">
        <f>IFERROR(VLOOKUP(D76,'Año 3'!JH$13:JR$112,11,FALSE),"Completar")</f>
        <v>Completar</v>
      </c>
      <c r="O76" s="237">
        <f t="shared" si="104"/>
        <v>0</v>
      </c>
      <c r="P76" s="238">
        <f t="shared" si="105"/>
        <v>0</v>
      </c>
      <c r="Q76" s="239" t="str">
        <f>IFERROR(IF(P76&gt;20*C76,'Referencia Parámetros'!$D$20,IF(P76&gt;10*C76,'Referencia Parámetros'!$D$21,IF(P76&gt;5*C76,'Referencia Parámetros'!$D$22, IF(P76&gt;1,'Referencia Parámetros'!$D$23,"NO APLICA")))),"")</f>
        <v/>
      </c>
      <c r="R76" s="240" t="str">
        <f t="shared" si="106"/>
        <v/>
      </c>
      <c r="S76" s="241">
        <f t="shared" si="107"/>
        <v>0</v>
      </c>
      <c r="T76" s="234">
        <f t="shared" si="108"/>
        <v>0</v>
      </c>
      <c r="U76" s="234">
        <f t="shared" si="109"/>
        <v>0</v>
      </c>
      <c r="V76" s="234">
        <f t="shared" si="110"/>
        <v>0</v>
      </c>
      <c r="W76" s="242">
        <f t="shared" si="111"/>
        <v>0</v>
      </c>
      <c r="Y76" s="234">
        <f t="shared" si="212"/>
        <v>64</v>
      </c>
      <c r="Z76" s="235" t="str">
        <f t="shared" si="112"/>
        <v/>
      </c>
      <c r="AA76" s="236" t="str">
        <f>IFERROR(+VLOOKUP(Z76,'Referencia Parámetros'!$A$2:$B$18,2),"")</f>
        <v/>
      </c>
      <c r="AB76" s="1"/>
      <c r="AC76" s="1"/>
      <c r="AD76" s="136" t="str">
        <f t="shared" si="223"/>
        <v>Completar</v>
      </c>
      <c r="AE76" s="134"/>
      <c r="AF76" s="134"/>
      <c r="AG76" s="134"/>
      <c r="AH76" s="136" t="str">
        <f t="shared" si="224"/>
        <v>Completar</v>
      </c>
      <c r="AI76" s="137" t="str">
        <f t="shared" si="225"/>
        <v>Completar</v>
      </c>
      <c r="AJ76" s="137" t="str">
        <f t="shared" si="226"/>
        <v>Completar</v>
      </c>
      <c r="AK76" s="135"/>
      <c r="AL76" s="136" t="str">
        <f t="shared" si="227"/>
        <v>Completar</v>
      </c>
      <c r="AM76" s="237">
        <f t="shared" si="113"/>
        <v>0</v>
      </c>
      <c r="AN76" s="238">
        <f t="shared" si="114"/>
        <v>0</v>
      </c>
      <c r="AO76" s="239" t="str">
        <f>IFERROR(IF(AN76&gt;20*AA76,'Referencia Parámetros'!$D$20,IF(AN76&gt;10*AA76,'Referencia Parámetros'!$D$21,IF(AN76&gt;5*AA76,'Referencia Parámetros'!$D$22, IF(AN76&gt;1,'Referencia Parámetros'!$D$23,"NO APLICA")))),"")</f>
        <v/>
      </c>
      <c r="AP76" s="240" t="str">
        <f t="shared" si="115"/>
        <v/>
      </c>
      <c r="AQ76" s="241">
        <f t="shared" si="116"/>
        <v>0</v>
      </c>
      <c r="AR76" s="234">
        <f t="shared" si="117"/>
        <v>0</v>
      </c>
      <c r="AS76" s="234">
        <f t="shared" si="118"/>
        <v>0</v>
      </c>
      <c r="AT76" s="234">
        <f t="shared" si="119"/>
        <v>0</v>
      </c>
      <c r="AU76" s="242">
        <f t="shared" si="120"/>
        <v>0</v>
      </c>
      <c r="AW76" s="234">
        <f t="shared" si="213"/>
        <v>64</v>
      </c>
      <c r="AX76" s="235" t="str">
        <f t="shared" si="121"/>
        <v/>
      </c>
      <c r="AY76" s="236" t="str">
        <f>IFERROR(+VLOOKUP(AX76,'Referencia Parámetros'!$A$2:$B$18,2),"")</f>
        <v/>
      </c>
      <c r="AZ76" s="1"/>
      <c r="BA76" s="1"/>
      <c r="BB76" s="136" t="str">
        <f t="shared" si="228"/>
        <v>Completar</v>
      </c>
      <c r="BC76" s="134"/>
      <c r="BD76" s="134"/>
      <c r="BE76" s="134"/>
      <c r="BF76" s="136" t="str">
        <f t="shared" si="229"/>
        <v>Completar</v>
      </c>
      <c r="BG76" s="137" t="str">
        <f t="shared" si="230"/>
        <v>Completar</v>
      </c>
      <c r="BH76" s="137" t="str">
        <f t="shared" si="231"/>
        <v>Completar</v>
      </c>
      <c r="BI76" s="135"/>
      <c r="BJ76" s="136" t="str">
        <f t="shared" si="232"/>
        <v>Completar</v>
      </c>
      <c r="BK76" s="237">
        <f t="shared" si="122"/>
        <v>0</v>
      </c>
      <c r="BL76" s="238">
        <f t="shared" si="123"/>
        <v>0</v>
      </c>
      <c r="BM76" s="239" t="str">
        <f>IFERROR(IF(BL76&gt;20*AY76,'Referencia Parámetros'!$D$20,IF(BL76&gt;10*AY76,'Referencia Parámetros'!$D$21,IF(BL76&gt;5*AY76,'Referencia Parámetros'!$D$22, IF(BL76&gt;1,'Referencia Parámetros'!$D$23,"NO APLICA")))),"")</f>
        <v/>
      </c>
      <c r="BN76" s="240" t="str">
        <f t="shared" si="124"/>
        <v/>
      </c>
      <c r="BO76" s="241">
        <f t="shared" si="125"/>
        <v>0</v>
      </c>
      <c r="BP76" s="234">
        <f t="shared" si="126"/>
        <v>0</v>
      </c>
      <c r="BQ76" s="234">
        <f t="shared" si="127"/>
        <v>0</v>
      </c>
      <c r="BR76" s="234">
        <f t="shared" si="128"/>
        <v>0</v>
      </c>
      <c r="BS76" s="242">
        <f t="shared" si="129"/>
        <v>0</v>
      </c>
      <c r="BU76" s="234">
        <f t="shared" si="214"/>
        <v>64</v>
      </c>
      <c r="BV76" s="235" t="str">
        <f t="shared" si="130"/>
        <v/>
      </c>
      <c r="BW76" s="236" t="str">
        <f>IFERROR(+VLOOKUP(BV76,'Referencia Parámetros'!$A$2:$B$18,2),"")</f>
        <v/>
      </c>
      <c r="BX76" s="1"/>
      <c r="BY76" s="1"/>
      <c r="BZ76" s="136" t="str">
        <f t="shared" si="233"/>
        <v>Completar</v>
      </c>
      <c r="CA76" s="134"/>
      <c r="CB76" s="134"/>
      <c r="CC76" s="134"/>
      <c r="CD76" s="136" t="str">
        <f t="shared" si="234"/>
        <v>Completar</v>
      </c>
      <c r="CE76" s="137" t="str">
        <f t="shared" si="235"/>
        <v>Completar</v>
      </c>
      <c r="CF76" s="137" t="str">
        <f t="shared" si="236"/>
        <v>Completar</v>
      </c>
      <c r="CG76" s="135"/>
      <c r="CH76" s="136" t="str">
        <f t="shared" si="237"/>
        <v>Completar</v>
      </c>
      <c r="CI76" s="237">
        <f t="shared" si="131"/>
        <v>0</v>
      </c>
      <c r="CJ76" s="238">
        <f t="shared" si="132"/>
        <v>0</v>
      </c>
      <c r="CK76" s="239" t="str">
        <f>IFERROR(IF(CJ76&gt;20*BW76,'Referencia Parámetros'!$D$20,IF(CJ76&gt;10*BW76,'Referencia Parámetros'!$D$21,IF(CJ76&gt;5*BW76,'Referencia Parámetros'!$D$22, IF(CJ76&gt;1,'Referencia Parámetros'!$D$23,"NO APLICA")))),"")</f>
        <v/>
      </c>
      <c r="CL76" s="240" t="str">
        <f t="shared" si="133"/>
        <v/>
      </c>
      <c r="CM76" s="241">
        <f t="shared" si="134"/>
        <v>0</v>
      </c>
      <c r="CN76" s="234">
        <f t="shared" si="135"/>
        <v>0</v>
      </c>
      <c r="CO76" s="234">
        <f t="shared" si="136"/>
        <v>0</v>
      </c>
      <c r="CP76" s="234">
        <f t="shared" si="137"/>
        <v>0</v>
      </c>
      <c r="CQ76" s="242">
        <f t="shared" si="138"/>
        <v>0</v>
      </c>
      <c r="CS76" s="234">
        <f t="shared" si="215"/>
        <v>64</v>
      </c>
      <c r="CT76" s="235" t="str">
        <f t="shared" si="139"/>
        <v/>
      </c>
      <c r="CU76" s="236" t="str">
        <f>IFERROR(+VLOOKUP(CT76,'Referencia Parámetros'!$A$2:$B$18,2),"")</f>
        <v/>
      </c>
      <c r="CV76" s="1"/>
      <c r="CW76" s="1"/>
      <c r="CX76" s="136" t="str">
        <f t="shared" si="238"/>
        <v>Completar</v>
      </c>
      <c r="CY76" s="134"/>
      <c r="CZ76" s="134"/>
      <c r="DA76" s="134"/>
      <c r="DB76" s="136" t="str">
        <f t="shared" si="239"/>
        <v>Completar</v>
      </c>
      <c r="DC76" s="137" t="str">
        <f t="shared" si="240"/>
        <v>Completar</v>
      </c>
      <c r="DD76" s="137" t="str">
        <f t="shared" si="241"/>
        <v>Completar</v>
      </c>
      <c r="DE76" s="135"/>
      <c r="DF76" s="136" t="str">
        <f t="shared" si="242"/>
        <v>Completar</v>
      </c>
      <c r="DG76" s="237">
        <f t="shared" si="140"/>
        <v>0</v>
      </c>
      <c r="DH76" s="238">
        <f t="shared" si="141"/>
        <v>0</v>
      </c>
      <c r="DI76" s="239" t="str">
        <f>IFERROR(IF(DH76&gt;20*CU76,'Referencia Parámetros'!$D$20,IF(DH76&gt;10*CU76,'Referencia Parámetros'!$D$21,IF(DH76&gt;5*CU76,'Referencia Parámetros'!$D$22, IF(DH76&gt;1,'Referencia Parámetros'!$D$23,"NO APLICA")))),"")</f>
        <v/>
      </c>
      <c r="DJ76" s="240" t="str">
        <f t="shared" si="142"/>
        <v/>
      </c>
      <c r="DK76" s="241">
        <f t="shared" si="143"/>
        <v>0</v>
      </c>
      <c r="DL76" s="234">
        <f t="shared" si="144"/>
        <v>0</v>
      </c>
      <c r="DM76" s="234">
        <f t="shared" si="145"/>
        <v>0</v>
      </c>
      <c r="DN76" s="234">
        <f t="shared" si="146"/>
        <v>0</v>
      </c>
      <c r="DO76" s="242">
        <f t="shared" si="147"/>
        <v>0</v>
      </c>
      <c r="DQ76" s="234">
        <f t="shared" si="216"/>
        <v>64</v>
      </c>
      <c r="DR76" s="235" t="str">
        <f t="shared" si="148"/>
        <v/>
      </c>
      <c r="DS76" s="236" t="str">
        <f>IFERROR(+VLOOKUP(DR76,'Referencia Parámetros'!$A$2:$B$18,2),"")</f>
        <v/>
      </c>
      <c r="DT76" s="1"/>
      <c r="DU76" s="1"/>
      <c r="DV76" s="136" t="str">
        <f t="shared" si="243"/>
        <v>Completar</v>
      </c>
      <c r="DW76" s="134"/>
      <c r="DX76" s="134"/>
      <c r="DY76" s="134"/>
      <c r="DZ76" s="136" t="str">
        <f t="shared" si="244"/>
        <v>Completar</v>
      </c>
      <c r="EA76" s="137" t="str">
        <f t="shared" si="245"/>
        <v>Completar</v>
      </c>
      <c r="EB76" s="137" t="str">
        <f t="shared" si="246"/>
        <v>Completar</v>
      </c>
      <c r="EC76" s="135"/>
      <c r="ED76" s="136" t="str">
        <f t="shared" si="247"/>
        <v>Completar</v>
      </c>
      <c r="EE76" s="237">
        <f t="shared" si="149"/>
        <v>0</v>
      </c>
      <c r="EF76" s="238">
        <f t="shared" si="150"/>
        <v>0</v>
      </c>
      <c r="EG76" s="239" t="str">
        <f>IFERROR(IF(EF76&gt;20*DS76,'Referencia Parámetros'!$D$20,IF(EF76&gt;10*DS76,'Referencia Parámetros'!$D$21,IF(EF76&gt;5*DS76,'Referencia Parámetros'!$D$22, IF(EF76&gt;1,'Referencia Parámetros'!$D$23,"NO APLICA")))),"")</f>
        <v/>
      </c>
      <c r="EH76" s="240" t="str">
        <f t="shared" si="151"/>
        <v/>
      </c>
      <c r="EI76" s="241">
        <f t="shared" si="152"/>
        <v>0</v>
      </c>
      <c r="EJ76" s="234">
        <f t="shared" si="153"/>
        <v>0</v>
      </c>
      <c r="EK76" s="234">
        <f t="shared" si="154"/>
        <v>0</v>
      </c>
      <c r="EL76" s="234">
        <f t="shared" si="155"/>
        <v>0</v>
      </c>
      <c r="EM76" s="242">
        <f t="shared" si="156"/>
        <v>0</v>
      </c>
      <c r="EO76" s="234">
        <f t="shared" si="217"/>
        <v>64</v>
      </c>
      <c r="EP76" s="235" t="str">
        <f t="shared" si="157"/>
        <v/>
      </c>
      <c r="EQ76" s="236" t="str">
        <f>IFERROR(+VLOOKUP(EP76,'Referencia Parámetros'!$A$2:$B$18,2),"")</f>
        <v/>
      </c>
      <c r="ER76" s="1"/>
      <c r="ES76" s="1"/>
      <c r="ET76" s="136" t="str">
        <f t="shared" si="248"/>
        <v>Completar</v>
      </c>
      <c r="EU76" s="134"/>
      <c r="EV76" s="134"/>
      <c r="EW76" s="134"/>
      <c r="EX76" s="136" t="str">
        <f t="shared" si="249"/>
        <v>Completar</v>
      </c>
      <c r="EY76" s="137" t="str">
        <f t="shared" si="250"/>
        <v>Completar</v>
      </c>
      <c r="EZ76" s="137" t="str">
        <f t="shared" si="251"/>
        <v>Completar</v>
      </c>
      <c r="FA76" s="135"/>
      <c r="FB76" s="136" t="str">
        <f t="shared" si="252"/>
        <v>Completar</v>
      </c>
      <c r="FC76" s="237">
        <f t="shared" si="158"/>
        <v>0</v>
      </c>
      <c r="FD76" s="238">
        <f t="shared" si="159"/>
        <v>0</v>
      </c>
      <c r="FE76" s="239" t="str">
        <f>IFERROR(IF(FD76&gt;20*EQ76,'Referencia Parámetros'!$D$20,IF(FD76&gt;10*EQ76,'Referencia Parámetros'!$D$21,IF(FD76&gt;5*EQ76,'Referencia Parámetros'!$D$22, IF(FD76&gt;1,'Referencia Parámetros'!$D$23,"NO APLICA")))),"")</f>
        <v/>
      </c>
      <c r="FF76" s="240" t="str">
        <f t="shared" si="160"/>
        <v/>
      </c>
      <c r="FG76" s="241">
        <f t="shared" si="161"/>
        <v>0</v>
      </c>
      <c r="FH76" s="234">
        <f t="shared" si="162"/>
        <v>0</v>
      </c>
      <c r="FI76" s="234">
        <f t="shared" si="163"/>
        <v>0</v>
      </c>
      <c r="FJ76" s="234">
        <f t="shared" si="164"/>
        <v>0</v>
      </c>
      <c r="FK76" s="242">
        <f t="shared" si="165"/>
        <v>0</v>
      </c>
      <c r="FM76" s="234">
        <f t="shared" si="218"/>
        <v>64</v>
      </c>
      <c r="FN76" s="235" t="str">
        <f t="shared" si="166"/>
        <v/>
      </c>
      <c r="FO76" s="236" t="str">
        <f>IFERROR(+VLOOKUP(FN76,'Referencia Parámetros'!$A$2:$B$18,2),"")</f>
        <v/>
      </c>
      <c r="FP76" s="1"/>
      <c r="FQ76" s="1"/>
      <c r="FR76" s="136" t="str">
        <f t="shared" si="253"/>
        <v>Completar</v>
      </c>
      <c r="FS76" s="134"/>
      <c r="FT76" s="134"/>
      <c r="FU76" s="134"/>
      <c r="FV76" s="136" t="str">
        <f t="shared" si="254"/>
        <v>Completar</v>
      </c>
      <c r="FW76" s="137" t="str">
        <f t="shared" si="255"/>
        <v>Completar</v>
      </c>
      <c r="FX76" s="137" t="str">
        <f t="shared" si="256"/>
        <v>Completar</v>
      </c>
      <c r="FY76" s="135"/>
      <c r="FZ76" s="136" t="str">
        <f t="shared" si="257"/>
        <v>Completar</v>
      </c>
      <c r="GA76" s="237">
        <f t="shared" si="167"/>
        <v>0</v>
      </c>
      <c r="GB76" s="238">
        <f t="shared" si="168"/>
        <v>0</v>
      </c>
      <c r="GC76" s="239" t="str">
        <f>IFERROR(IF(GB76&gt;20*FO76,'Referencia Parámetros'!$D$20,IF(GB76&gt;10*FO76,'Referencia Parámetros'!$D$21,IF(GB76&gt;5*FO76,'Referencia Parámetros'!$D$22, IF(GB76&gt;1,'Referencia Parámetros'!$D$23,"NO APLICA")))),"")</f>
        <v/>
      </c>
      <c r="GD76" s="240" t="str">
        <f t="shared" si="169"/>
        <v/>
      </c>
      <c r="GE76" s="241">
        <f t="shared" si="170"/>
        <v>0</v>
      </c>
      <c r="GF76" s="234">
        <f t="shared" si="171"/>
        <v>0</v>
      </c>
      <c r="GG76" s="234">
        <f t="shared" si="172"/>
        <v>0</v>
      </c>
      <c r="GH76" s="234">
        <f t="shared" si="173"/>
        <v>0</v>
      </c>
      <c r="GI76" s="242">
        <f t="shared" si="174"/>
        <v>0</v>
      </c>
      <c r="GK76" s="234">
        <f t="shared" si="219"/>
        <v>64</v>
      </c>
      <c r="GL76" s="235" t="str">
        <f t="shared" si="175"/>
        <v/>
      </c>
      <c r="GM76" s="236" t="str">
        <f>IFERROR(+VLOOKUP(GL76,'Referencia Parámetros'!$A$2:$B$18,2),"")</f>
        <v/>
      </c>
      <c r="GN76" s="1"/>
      <c r="GO76" s="1"/>
      <c r="GP76" s="136" t="str">
        <f t="shared" si="258"/>
        <v>Completar</v>
      </c>
      <c r="GQ76" s="134"/>
      <c r="GR76" s="134"/>
      <c r="GS76" s="134"/>
      <c r="GT76" s="136" t="str">
        <f t="shared" si="259"/>
        <v>Completar</v>
      </c>
      <c r="GU76" s="137" t="str">
        <f t="shared" si="260"/>
        <v>Completar</v>
      </c>
      <c r="GV76" s="137" t="str">
        <f t="shared" si="261"/>
        <v>Completar</v>
      </c>
      <c r="GW76" s="135"/>
      <c r="GX76" s="136" t="str">
        <f t="shared" si="262"/>
        <v>Completar</v>
      </c>
      <c r="GY76" s="237">
        <f t="shared" si="176"/>
        <v>0</v>
      </c>
      <c r="GZ76" s="238">
        <f t="shared" si="177"/>
        <v>0</v>
      </c>
      <c r="HA76" s="239" t="str">
        <f>IFERROR(IF(GZ76&gt;20*GM76,'Referencia Parámetros'!$D$20,IF(GZ76&gt;10*GM76,'Referencia Parámetros'!$D$21,IF(GZ76&gt;5*GM76,'Referencia Parámetros'!$D$22, IF(GZ76&gt;1,'Referencia Parámetros'!$D$23,"NO APLICA")))),"")</f>
        <v/>
      </c>
      <c r="HB76" s="240" t="str">
        <f t="shared" si="178"/>
        <v/>
      </c>
      <c r="HC76" s="241">
        <f t="shared" si="179"/>
        <v>0</v>
      </c>
      <c r="HD76" s="234">
        <f t="shared" si="180"/>
        <v>0</v>
      </c>
      <c r="HE76" s="234">
        <f t="shared" si="181"/>
        <v>0</v>
      </c>
      <c r="HF76" s="234">
        <f t="shared" si="182"/>
        <v>0</v>
      </c>
      <c r="HG76" s="242">
        <f t="shared" si="183"/>
        <v>0</v>
      </c>
      <c r="HI76" s="234">
        <f t="shared" si="220"/>
        <v>64</v>
      </c>
      <c r="HJ76" s="235" t="str">
        <f t="shared" si="184"/>
        <v/>
      </c>
      <c r="HK76" s="236" t="str">
        <f>IFERROR(+VLOOKUP(HJ76,'Referencia Parámetros'!$A$2:$B$18,2),"")</f>
        <v/>
      </c>
      <c r="HL76" s="1"/>
      <c r="HM76" s="1"/>
      <c r="HN76" s="136" t="str">
        <f t="shared" si="263"/>
        <v>Completar</v>
      </c>
      <c r="HO76" s="134"/>
      <c r="HP76" s="134"/>
      <c r="HQ76" s="134"/>
      <c r="HR76" s="136" t="str">
        <f t="shared" si="264"/>
        <v>Completar</v>
      </c>
      <c r="HS76" s="137" t="str">
        <f t="shared" si="265"/>
        <v>Completar</v>
      </c>
      <c r="HT76" s="137" t="str">
        <f t="shared" si="266"/>
        <v>Completar</v>
      </c>
      <c r="HU76" s="135"/>
      <c r="HV76" s="136" t="str">
        <f t="shared" si="267"/>
        <v>Completar</v>
      </c>
      <c r="HW76" s="237">
        <f t="shared" si="185"/>
        <v>0</v>
      </c>
      <c r="HX76" s="238">
        <f t="shared" si="186"/>
        <v>0</v>
      </c>
      <c r="HY76" s="239" t="str">
        <f>IFERROR(IF(HX76&gt;20*HK76,'Referencia Parámetros'!$D$20,IF(HX76&gt;10*HK76,'Referencia Parámetros'!$D$21,IF(HX76&gt;5*HK76,'Referencia Parámetros'!$D$22, IF(HX76&gt;1,'Referencia Parámetros'!$D$23,"NO APLICA")))),"")</f>
        <v/>
      </c>
      <c r="HZ76" s="240">
        <f t="shared" si="187"/>
        <v>0</v>
      </c>
      <c r="IA76" s="241">
        <f t="shared" si="188"/>
        <v>0</v>
      </c>
      <c r="IB76" s="234">
        <f t="shared" si="189"/>
        <v>0</v>
      </c>
      <c r="IC76" s="234">
        <f t="shared" si="190"/>
        <v>0</v>
      </c>
      <c r="ID76" s="234">
        <f t="shared" si="191"/>
        <v>0</v>
      </c>
      <c r="IE76" s="242">
        <f t="shared" si="192"/>
        <v>0</v>
      </c>
      <c r="IG76" s="234">
        <f t="shared" si="221"/>
        <v>64</v>
      </c>
      <c r="IH76" s="235" t="str">
        <f t="shared" si="193"/>
        <v/>
      </c>
      <c r="II76" s="236" t="str">
        <f>IFERROR(+VLOOKUP(IH76,'Referencia Parámetros'!$A$2:$B$18,2),"")</f>
        <v/>
      </c>
      <c r="IJ76" s="1"/>
      <c r="IK76" s="1"/>
      <c r="IL76" s="136" t="str">
        <f t="shared" si="268"/>
        <v>Completar</v>
      </c>
      <c r="IM76" s="134"/>
      <c r="IN76" s="134"/>
      <c r="IO76" s="134"/>
      <c r="IP76" s="136" t="str">
        <f t="shared" si="269"/>
        <v>Completar</v>
      </c>
      <c r="IQ76" s="137" t="str">
        <f t="shared" si="270"/>
        <v>Completar</v>
      </c>
      <c r="IR76" s="137" t="str">
        <f t="shared" si="271"/>
        <v>Completar</v>
      </c>
      <c r="IS76" s="135"/>
      <c r="IT76" s="136" t="str">
        <f t="shared" si="272"/>
        <v>Completar</v>
      </c>
      <c r="IU76" s="237">
        <f t="shared" si="194"/>
        <v>0</v>
      </c>
      <c r="IV76" s="238">
        <f t="shared" si="195"/>
        <v>0</v>
      </c>
      <c r="IW76" s="239" t="str">
        <f>IFERROR(IF(IV76&gt;20*II76,'Referencia Parámetros'!$D$20,IF(IV76&gt;10*II76,'Referencia Parámetros'!$D$21,IF(IV76&gt;5*II76,'Referencia Parámetros'!$D$22, IF(IV76&gt;1,'Referencia Parámetros'!$D$23,"NO APLICA")))),"")</f>
        <v/>
      </c>
      <c r="IX76" s="240" t="str">
        <f t="shared" si="196"/>
        <v/>
      </c>
      <c r="IY76" s="241">
        <f t="shared" si="197"/>
        <v>0</v>
      </c>
      <c r="IZ76" s="234">
        <f t="shared" si="198"/>
        <v>0</v>
      </c>
      <c r="JA76" s="234">
        <f t="shared" si="199"/>
        <v>0</v>
      </c>
      <c r="JB76" s="234">
        <f t="shared" si="200"/>
        <v>0</v>
      </c>
      <c r="JC76" s="242">
        <f t="shared" si="201"/>
        <v>0</v>
      </c>
      <c r="JD76" s="198"/>
      <c r="JE76" s="234">
        <f t="shared" si="222"/>
        <v>64</v>
      </c>
      <c r="JF76" s="235" t="str">
        <f t="shared" si="202"/>
        <v/>
      </c>
      <c r="JG76" s="236" t="str">
        <f>IFERROR(+VLOOKUP(JF76,'Referencia Parámetros'!$A$2:$B$18,2),"")</f>
        <v/>
      </c>
      <c r="JH76" s="1"/>
      <c r="JI76" s="1"/>
      <c r="JJ76" s="136" t="str">
        <f t="shared" si="273"/>
        <v>Completar</v>
      </c>
      <c r="JK76" s="134"/>
      <c r="JL76" s="134"/>
      <c r="JM76" s="134"/>
      <c r="JN76" s="136" t="str">
        <f t="shared" si="274"/>
        <v>Completar</v>
      </c>
      <c r="JO76" s="137" t="str">
        <f t="shared" si="275"/>
        <v>Completar</v>
      </c>
      <c r="JP76" s="137" t="str">
        <f t="shared" si="276"/>
        <v>Completar</v>
      </c>
      <c r="JQ76" s="135"/>
      <c r="JR76" s="136" t="str">
        <f t="shared" si="277"/>
        <v>Completar</v>
      </c>
      <c r="JS76" s="237">
        <f t="shared" si="203"/>
        <v>0</v>
      </c>
      <c r="JT76" s="238">
        <f t="shared" si="204"/>
        <v>0</v>
      </c>
      <c r="JU76" s="239" t="str">
        <f>IFERROR(IF(JT76&gt;20*JG76,'Referencia Parámetros'!$D$20,IF(JT76&gt;10*JG76,'Referencia Parámetros'!$D$21,IF(JT76&gt;5*JG76,'Referencia Parámetros'!$D$22, IF(JT76&gt;1,'Referencia Parámetros'!$D$23,"NO APLICA")))),"")</f>
        <v/>
      </c>
      <c r="JV76" s="240" t="str">
        <f t="shared" si="205"/>
        <v/>
      </c>
      <c r="JW76" s="241">
        <f t="shared" si="206"/>
        <v>0</v>
      </c>
      <c r="JX76" s="234">
        <f t="shared" si="207"/>
        <v>0</v>
      </c>
      <c r="JY76" s="234">
        <f t="shared" si="208"/>
        <v>0</v>
      </c>
      <c r="JZ76" s="234">
        <f t="shared" si="209"/>
        <v>0</v>
      </c>
      <c r="KA76" s="242">
        <f t="shared" si="210"/>
        <v>0</v>
      </c>
    </row>
    <row r="77" spans="1:287" x14ac:dyDescent="0.25">
      <c r="A77" s="234">
        <f t="shared" si="211"/>
        <v>65</v>
      </c>
      <c r="B77" s="235" t="str">
        <f t="shared" si="103"/>
        <v/>
      </c>
      <c r="C77" s="236" t="str">
        <f>IFERROR(+VLOOKUP(B77,'Referencia Parámetros'!$A$2:$B$18,2),"")</f>
        <v/>
      </c>
      <c r="D77" s="1"/>
      <c r="E77" s="1"/>
      <c r="F77" s="136" t="str">
        <f>IFERROR(+VLOOKUP(D77,'Año 3'!JH$13:JJ$112,3,FALSE),"Completar")</f>
        <v>Completar</v>
      </c>
      <c r="G77" s="134"/>
      <c r="H77" s="134"/>
      <c r="I77" s="134"/>
      <c r="J77" s="136" t="str">
        <f>+IFERROR(VLOOKUP(D77,'Año 3'!JH$13:JR$112,7,0),"Completar")</f>
        <v>Completar</v>
      </c>
      <c r="K77" s="137" t="str">
        <f>IFERROR(VLOOKUP(D77,'Año 3'!JH$13:JR$112,8,FALSE),"Completar")</f>
        <v>Completar</v>
      </c>
      <c r="L77" s="137" t="str">
        <f>IFERROR(VLOOKUP(D77,'Año 3'!JH$13:JR$112,9,FALSE),"Completar")</f>
        <v>Completar</v>
      </c>
      <c r="M77" s="135"/>
      <c r="N77" s="136" t="str">
        <f>IFERROR(VLOOKUP(D77,'Año 3'!JH$13:JR$112,11,FALSE),"Completar")</f>
        <v>Completar</v>
      </c>
      <c r="O77" s="237">
        <f t="shared" si="104"/>
        <v>0</v>
      </c>
      <c r="P77" s="238">
        <f t="shared" si="105"/>
        <v>0</v>
      </c>
      <c r="Q77" s="239" t="str">
        <f>IFERROR(IF(P77&gt;20*C77,'Referencia Parámetros'!$D$20,IF(P77&gt;10*C77,'Referencia Parámetros'!$D$21,IF(P77&gt;5*C77,'Referencia Parámetros'!$D$22, IF(P77&gt;1,'Referencia Parámetros'!$D$23,"NO APLICA")))),"")</f>
        <v/>
      </c>
      <c r="R77" s="240" t="str">
        <f t="shared" si="106"/>
        <v/>
      </c>
      <c r="S77" s="241">
        <f t="shared" si="107"/>
        <v>0</v>
      </c>
      <c r="T77" s="234">
        <f t="shared" si="108"/>
        <v>0</v>
      </c>
      <c r="U77" s="234">
        <f t="shared" si="109"/>
        <v>0</v>
      </c>
      <c r="V77" s="234">
        <f t="shared" si="110"/>
        <v>0</v>
      </c>
      <c r="W77" s="242">
        <f t="shared" si="111"/>
        <v>0</v>
      </c>
      <c r="Y77" s="234">
        <f t="shared" si="212"/>
        <v>65</v>
      </c>
      <c r="Z77" s="235" t="str">
        <f t="shared" si="112"/>
        <v/>
      </c>
      <c r="AA77" s="236" t="str">
        <f>IFERROR(+VLOOKUP(Z77,'Referencia Parámetros'!$A$2:$B$18,2),"")</f>
        <v/>
      </c>
      <c r="AB77" s="1"/>
      <c r="AC77" s="1"/>
      <c r="AD77" s="136" t="str">
        <f t="shared" ref="AD77:AD112" si="278">IFERROR(+VLOOKUP(AB77,D$13:F$112,3,FALSE),"Completar")</f>
        <v>Completar</v>
      </c>
      <c r="AE77" s="134"/>
      <c r="AF77" s="134"/>
      <c r="AG77" s="134"/>
      <c r="AH77" s="136" t="str">
        <f t="shared" ref="AH77:AH112" si="279">+IFERROR(VLOOKUP(AB77,D$13:J$112,7,0),"Completar")</f>
        <v>Completar</v>
      </c>
      <c r="AI77" s="137" t="str">
        <f t="shared" ref="AI77:AI112" si="280">IFERROR(VLOOKUP(AB77,D$13:M$112,8,FALSE),"Completar")</f>
        <v>Completar</v>
      </c>
      <c r="AJ77" s="137" t="str">
        <f t="shared" ref="AJ77:AJ112" si="281">IFERROR(VLOOKUP(AB77,D$13:M$112,9,FALSE),"Completar")</f>
        <v>Completar</v>
      </c>
      <c r="AK77" s="135"/>
      <c r="AL77" s="136" t="str">
        <f t="shared" ref="AL77:AL112" si="282">IFERROR(VLOOKUP(AB77,D$13:N$112,11,FALSE),"Completar")</f>
        <v>Completar</v>
      </c>
      <c r="AM77" s="237">
        <f t="shared" si="113"/>
        <v>0</v>
      </c>
      <c r="AN77" s="238">
        <f t="shared" si="114"/>
        <v>0</v>
      </c>
      <c r="AO77" s="239" t="str">
        <f>IFERROR(IF(AN77&gt;20*AA77,'Referencia Parámetros'!$D$20,IF(AN77&gt;10*AA77,'Referencia Parámetros'!$D$21,IF(AN77&gt;5*AA77,'Referencia Parámetros'!$D$22, IF(AN77&gt;1,'Referencia Parámetros'!$D$23,"NO APLICA")))),"")</f>
        <v/>
      </c>
      <c r="AP77" s="240" t="str">
        <f t="shared" si="115"/>
        <v/>
      </c>
      <c r="AQ77" s="241">
        <f t="shared" si="116"/>
        <v>0</v>
      </c>
      <c r="AR77" s="234">
        <f t="shared" si="117"/>
        <v>0</v>
      </c>
      <c r="AS77" s="234">
        <f t="shared" si="118"/>
        <v>0</v>
      </c>
      <c r="AT77" s="234">
        <f t="shared" si="119"/>
        <v>0</v>
      </c>
      <c r="AU77" s="242">
        <f t="shared" si="120"/>
        <v>0</v>
      </c>
      <c r="AW77" s="234">
        <f t="shared" si="213"/>
        <v>65</v>
      </c>
      <c r="AX77" s="235" t="str">
        <f t="shared" si="121"/>
        <v/>
      </c>
      <c r="AY77" s="236" t="str">
        <f>IFERROR(+VLOOKUP(AX77,'Referencia Parámetros'!$A$2:$B$18,2),"")</f>
        <v/>
      </c>
      <c r="AZ77" s="1"/>
      <c r="BA77" s="1"/>
      <c r="BB77" s="136" t="str">
        <f t="shared" ref="BB77:BB112" si="283">IFERROR(+VLOOKUP(AZ77,AB$13:AD$112,3,FALSE),"Completar")</f>
        <v>Completar</v>
      </c>
      <c r="BC77" s="134"/>
      <c r="BD77" s="134"/>
      <c r="BE77" s="134"/>
      <c r="BF77" s="136" t="str">
        <f t="shared" ref="BF77:BF112" si="284">+IFERROR(VLOOKUP(AZ77,AB$13:AH$112,7,0),"Completar")</f>
        <v>Completar</v>
      </c>
      <c r="BG77" s="137" t="str">
        <f t="shared" ref="BG77:BG112" si="285">IFERROR(VLOOKUP(AZ77,AB$13:AK$112,8,FALSE),"Completar")</f>
        <v>Completar</v>
      </c>
      <c r="BH77" s="137" t="str">
        <f t="shared" ref="BH77:BH112" si="286">IFERROR(VLOOKUP(AZ77,AB$13:AK$112,9,FALSE),"Completar")</f>
        <v>Completar</v>
      </c>
      <c r="BI77" s="135"/>
      <c r="BJ77" s="136" t="str">
        <f t="shared" ref="BJ77:BJ112" si="287">IFERROR(VLOOKUP(AZ77,AB$13:AL$112,11,FALSE),"Completar")</f>
        <v>Completar</v>
      </c>
      <c r="BK77" s="237">
        <f t="shared" si="122"/>
        <v>0</v>
      </c>
      <c r="BL77" s="238">
        <f t="shared" si="123"/>
        <v>0</v>
      </c>
      <c r="BM77" s="239" t="str">
        <f>IFERROR(IF(BL77&gt;20*AY77,'Referencia Parámetros'!$D$20,IF(BL77&gt;10*AY77,'Referencia Parámetros'!$D$21,IF(BL77&gt;5*AY77,'Referencia Parámetros'!$D$22, IF(BL77&gt;1,'Referencia Parámetros'!$D$23,"NO APLICA")))),"")</f>
        <v/>
      </c>
      <c r="BN77" s="240" t="str">
        <f t="shared" si="124"/>
        <v/>
      </c>
      <c r="BO77" s="241">
        <f t="shared" si="125"/>
        <v>0</v>
      </c>
      <c r="BP77" s="234">
        <f t="shared" si="126"/>
        <v>0</v>
      </c>
      <c r="BQ77" s="234">
        <f t="shared" si="127"/>
        <v>0</v>
      </c>
      <c r="BR77" s="234">
        <f t="shared" si="128"/>
        <v>0</v>
      </c>
      <c r="BS77" s="242">
        <f t="shared" si="129"/>
        <v>0</v>
      </c>
      <c r="BU77" s="234">
        <f t="shared" si="214"/>
        <v>65</v>
      </c>
      <c r="BV77" s="235" t="str">
        <f t="shared" si="130"/>
        <v/>
      </c>
      <c r="BW77" s="236" t="str">
        <f>IFERROR(+VLOOKUP(BV77,'Referencia Parámetros'!$A$2:$B$18,2),"")</f>
        <v/>
      </c>
      <c r="BX77" s="1"/>
      <c r="BY77" s="1"/>
      <c r="BZ77" s="136" t="str">
        <f t="shared" ref="BZ77:BZ112" si="288">IFERROR(+VLOOKUP(BX77,AZ$13:BB$112,3,FALSE),"Completar")</f>
        <v>Completar</v>
      </c>
      <c r="CA77" s="134"/>
      <c r="CB77" s="134"/>
      <c r="CC77" s="134"/>
      <c r="CD77" s="136" t="str">
        <f t="shared" ref="CD77:CD112" si="289">+IFERROR(VLOOKUP(BX77,AZ$13:BF$112,7,0),"Completar")</f>
        <v>Completar</v>
      </c>
      <c r="CE77" s="137" t="str">
        <f t="shared" ref="CE77:CE112" si="290">IFERROR(VLOOKUP(BX77,AZ$13:BI$112,8,FALSE),"Completar")</f>
        <v>Completar</v>
      </c>
      <c r="CF77" s="137" t="str">
        <f t="shared" ref="CF77:CF112" si="291">IFERROR(VLOOKUP(BX77,AZ$13:BI$112,9,FALSE),"Completar")</f>
        <v>Completar</v>
      </c>
      <c r="CG77" s="135"/>
      <c r="CH77" s="136" t="str">
        <f t="shared" ref="CH77:CH112" si="292">IFERROR(VLOOKUP(BX77,AZ$13:BJ$112,11,FALSE),"Completar")</f>
        <v>Completar</v>
      </c>
      <c r="CI77" s="237">
        <f t="shared" si="131"/>
        <v>0</v>
      </c>
      <c r="CJ77" s="238">
        <f t="shared" si="132"/>
        <v>0</v>
      </c>
      <c r="CK77" s="239" t="str">
        <f>IFERROR(IF(CJ77&gt;20*BW77,'Referencia Parámetros'!$D$20,IF(CJ77&gt;10*BW77,'Referencia Parámetros'!$D$21,IF(CJ77&gt;5*BW77,'Referencia Parámetros'!$D$22, IF(CJ77&gt;1,'Referencia Parámetros'!$D$23,"NO APLICA")))),"")</f>
        <v/>
      </c>
      <c r="CL77" s="240" t="str">
        <f t="shared" si="133"/>
        <v/>
      </c>
      <c r="CM77" s="241">
        <f t="shared" si="134"/>
        <v>0</v>
      </c>
      <c r="CN77" s="234">
        <f t="shared" si="135"/>
        <v>0</v>
      </c>
      <c r="CO77" s="234">
        <f t="shared" si="136"/>
        <v>0</v>
      </c>
      <c r="CP77" s="234">
        <f t="shared" si="137"/>
        <v>0</v>
      </c>
      <c r="CQ77" s="242">
        <f t="shared" si="138"/>
        <v>0</v>
      </c>
      <c r="CS77" s="234">
        <f t="shared" si="215"/>
        <v>65</v>
      </c>
      <c r="CT77" s="235" t="str">
        <f t="shared" si="139"/>
        <v/>
      </c>
      <c r="CU77" s="236" t="str">
        <f>IFERROR(+VLOOKUP(CT77,'Referencia Parámetros'!$A$2:$B$18,2),"")</f>
        <v/>
      </c>
      <c r="CV77" s="1"/>
      <c r="CW77" s="1"/>
      <c r="CX77" s="136" t="str">
        <f t="shared" ref="CX77:CX112" si="293">IFERROR(+VLOOKUP(CV77,BX$13:BZ$112,3,FALSE),"Completar")</f>
        <v>Completar</v>
      </c>
      <c r="CY77" s="134"/>
      <c r="CZ77" s="134"/>
      <c r="DA77" s="134"/>
      <c r="DB77" s="136" t="str">
        <f t="shared" ref="DB77:DB112" si="294">+IFERROR(VLOOKUP(CV77,BX$13:CD$112,7,0),"Completar")</f>
        <v>Completar</v>
      </c>
      <c r="DC77" s="137" t="str">
        <f t="shared" ref="DC77:DC112" si="295">IFERROR(VLOOKUP(CV77,BX$13:CG$112,8,FALSE),"Completar")</f>
        <v>Completar</v>
      </c>
      <c r="DD77" s="137" t="str">
        <f t="shared" ref="DD77:DD112" si="296">IFERROR(VLOOKUP(CV77,BX$13:CG$112,9,FALSE),"Completar")</f>
        <v>Completar</v>
      </c>
      <c r="DE77" s="135"/>
      <c r="DF77" s="136" t="str">
        <f t="shared" ref="DF77:DF112" si="297">IFERROR(VLOOKUP(CV77,BX$13:CH$112,11,FALSE),"Completar")</f>
        <v>Completar</v>
      </c>
      <c r="DG77" s="237">
        <f t="shared" si="140"/>
        <v>0</v>
      </c>
      <c r="DH77" s="238">
        <f t="shared" si="141"/>
        <v>0</v>
      </c>
      <c r="DI77" s="239" t="str">
        <f>IFERROR(IF(DH77&gt;20*CU77,'Referencia Parámetros'!$D$20,IF(DH77&gt;10*CU77,'Referencia Parámetros'!$D$21,IF(DH77&gt;5*CU77,'Referencia Parámetros'!$D$22, IF(DH77&gt;1,'Referencia Parámetros'!$D$23,"NO APLICA")))),"")</f>
        <v/>
      </c>
      <c r="DJ77" s="240" t="str">
        <f t="shared" si="142"/>
        <v/>
      </c>
      <c r="DK77" s="241">
        <f t="shared" si="143"/>
        <v>0</v>
      </c>
      <c r="DL77" s="234">
        <f t="shared" si="144"/>
        <v>0</v>
      </c>
      <c r="DM77" s="234">
        <f t="shared" si="145"/>
        <v>0</v>
      </c>
      <c r="DN77" s="234">
        <f t="shared" si="146"/>
        <v>0</v>
      </c>
      <c r="DO77" s="242">
        <f t="shared" si="147"/>
        <v>0</v>
      </c>
      <c r="DQ77" s="234">
        <f t="shared" si="216"/>
        <v>65</v>
      </c>
      <c r="DR77" s="235" t="str">
        <f t="shared" si="148"/>
        <v/>
      </c>
      <c r="DS77" s="236" t="str">
        <f>IFERROR(+VLOOKUP(DR77,'Referencia Parámetros'!$A$2:$B$18,2),"")</f>
        <v/>
      </c>
      <c r="DT77" s="1"/>
      <c r="DU77" s="1"/>
      <c r="DV77" s="136" t="str">
        <f t="shared" ref="DV77:DV112" si="298">IFERROR(+VLOOKUP(DT77,CV$13:CX$112,3,FALSE),"Completar")</f>
        <v>Completar</v>
      </c>
      <c r="DW77" s="134"/>
      <c r="DX77" s="134"/>
      <c r="DY77" s="134"/>
      <c r="DZ77" s="136" t="str">
        <f t="shared" ref="DZ77:DZ112" si="299">+IFERROR(VLOOKUP(DT77,CV$13:DB$112,7,0),"Completar")</f>
        <v>Completar</v>
      </c>
      <c r="EA77" s="137" t="str">
        <f t="shared" ref="EA77:EA112" si="300">IFERROR(VLOOKUP(DT77,CV$13:DE$112,8,FALSE),"Completar")</f>
        <v>Completar</v>
      </c>
      <c r="EB77" s="137" t="str">
        <f t="shared" ref="EB77:EB112" si="301">IFERROR(VLOOKUP(DT77,CV$13:DE$112,9,FALSE),"Completar")</f>
        <v>Completar</v>
      </c>
      <c r="EC77" s="135"/>
      <c r="ED77" s="136" t="str">
        <f t="shared" ref="ED77:ED112" si="302">IFERROR(VLOOKUP(DT77,CV$13:DF$112,11,FALSE),"Completar")</f>
        <v>Completar</v>
      </c>
      <c r="EE77" s="237">
        <f t="shared" si="149"/>
        <v>0</v>
      </c>
      <c r="EF77" s="238">
        <f t="shared" si="150"/>
        <v>0</v>
      </c>
      <c r="EG77" s="239" t="str">
        <f>IFERROR(IF(EF77&gt;20*DS77,'Referencia Parámetros'!$D$20,IF(EF77&gt;10*DS77,'Referencia Parámetros'!$D$21,IF(EF77&gt;5*DS77,'Referencia Parámetros'!$D$22, IF(EF77&gt;1,'Referencia Parámetros'!$D$23,"NO APLICA")))),"")</f>
        <v/>
      </c>
      <c r="EH77" s="240" t="str">
        <f t="shared" si="151"/>
        <v/>
      </c>
      <c r="EI77" s="241">
        <f t="shared" si="152"/>
        <v>0</v>
      </c>
      <c r="EJ77" s="234">
        <f t="shared" si="153"/>
        <v>0</v>
      </c>
      <c r="EK77" s="234">
        <f t="shared" si="154"/>
        <v>0</v>
      </c>
      <c r="EL77" s="234">
        <f t="shared" si="155"/>
        <v>0</v>
      </c>
      <c r="EM77" s="242">
        <f t="shared" si="156"/>
        <v>0</v>
      </c>
      <c r="EO77" s="234">
        <f t="shared" si="217"/>
        <v>65</v>
      </c>
      <c r="EP77" s="235" t="str">
        <f t="shared" si="157"/>
        <v/>
      </c>
      <c r="EQ77" s="236" t="str">
        <f>IFERROR(+VLOOKUP(EP77,'Referencia Parámetros'!$A$2:$B$18,2),"")</f>
        <v/>
      </c>
      <c r="ER77" s="1"/>
      <c r="ES77" s="1"/>
      <c r="ET77" s="136" t="str">
        <f t="shared" ref="ET77:ET112" si="303">IFERROR(+VLOOKUP(ER77,DT$13:DV$112,3,FALSE),"Completar")</f>
        <v>Completar</v>
      </c>
      <c r="EU77" s="134"/>
      <c r="EV77" s="134"/>
      <c r="EW77" s="134"/>
      <c r="EX77" s="136" t="str">
        <f t="shared" ref="EX77:EX112" si="304">+IFERROR(VLOOKUP(ER77,DT$13:DZ$112,7,0),"Completar")</f>
        <v>Completar</v>
      </c>
      <c r="EY77" s="137" t="str">
        <f t="shared" ref="EY77:EY112" si="305">IFERROR(VLOOKUP(ER77,DT$13:EC$112,8,FALSE),"Completar")</f>
        <v>Completar</v>
      </c>
      <c r="EZ77" s="137" t="str">
        <f t="shared" ref="EZ77:EZ112" si="306">IFERROR(VLOOKUP(ER77,DT$13:EC$112,9,FALSE),"Completar")</f>
        <v>Completar</v>
      </c>
      <c r="FA77" s="135"/>
      <c r="FB77" s="136" t="str">
        <f t="shared" ref="FB77:FB112" si="307">IFERROR(VLOOKUP(ER77,DT$13:ED$112,11,FALSE),"Completar")</f>
        <v>Completar</v>
      </c>
      <c r="FC77" s="237">
        <f t="shared" si="158"/>
        <v>0</v>
      </c>
      <c r="FD77" s="238">
        <f t="shared" si="159"/>
        <v>0</v>
      </c>
      <c r="FE77" s="239" t="str">
        <f>IFERROR(IF(FD77&gt;20*EQ77,'Referencia Parámetros'!$D$20,IF(FD77&gt;10*EQ77,'Referencia Parámetros'!$D$21,IF(FD77&gt;5*EQ77,'Referencia Parámetros'!$D$22, IF(FD77&gt;1,'Referencia Parámetros'!$D$23,"NO APLICA")))),"")</f>
        <v/>
      </c>
      <c r="FF77" s="240" t="str">
        <f t="shared" si="160"/>
        <v/>
      </c>
      <c r="FG77" s="241">
        <f t="shared" si="161"/>
        <v>0</v>
      </c>
      <c r="FH77" s="234">
        <f t="shared" si="162"/>
        <v>0</v>
      </c>
      <c r="FI77" s="234">
        <f t="shared" si="163"/>
        <v>0</v>
      </c>
      <c r="FJ77" s="234">
        <f t="shared" si="164"/>
        <v>0</v>
      </c>
      <c r="FK77" s="242">
        <f t="shared" si="165"/>
        <v>0</v>
      </c>
      <c r="FM77" s="234">
        <f t="shared" si="218"/>
        <v>65</v>
      </c>
      <c r="FN77" s="235" t="str">
        <f t="shared" si="166"/>
        <v/>
      </c>
      <c r="FO77" s="236" t="str">
        <f>IFERROR(+VLOOKUP(FN77,'Referencia Parámetros'!$A$2:$B$18,2),"")</f>
        <v/>
      </c>
      <c r="FP77" s="1"/>
      <c r="FQ77" s="1"/>
      <c r="FR77" s="136" t="str">
        <f t="shared" ref="FR77:FR112" si="308">IFERROR(+VLOOKUP(FP77,ER$13:ET$112,3,FALSE),"Completar")</f>
        <v>Completar</v>
      </c>
      <c r="FS77" s="134"/>
      <c r="FT77" s="134"/>
      <c r="FU77" s="134"/>
      <c r="FV77" s="136" t="str">
        <f t="shared" ref="FV77:FV112" si="309">+IFERROR(VLOOKUP(FP77,ER$13:EX$112,7,0),"Completar")</f>
        <v>Completar</v>
      </c>
      <c r="FW77" s="137" t="str">
        <f t="shared" ref="FW77:FW112" si="310">IFERROR(VLOOKUP(FP77,ER$13:FA$112,8,FALSE),"Completar")</f>
        <v>Completar</v>
      </c>
      <c r="FX77" s="137" t="str">
        <f t="shared" ref="FX77:FX112" si="311">IFERROR(VLOOKUP(FP77,ER$13:FA$112,9,FALSE),"Completar")</f>
        <v>Completar</v>
      </c>
      <c r="FY77" s="135"/>
      <c r="FZ77" s="136" t="str">
        <f t="shared" ref="FZ77:FZ112" si="312">IFERROR(VLOOKUP(FP77,ER$13:FB$112,11,FALSE),"Completar")</f>
        <v>Completar</v>
      </c>
      <c r="GA77" s="237">
        <f t="shared" si="167"/>
        <v>0</v>
      </c>
      <c r="GB77" s="238">
        <f t="shared" si="168"/>
        <v>0</v>
      </c>
      <c r="GC77" s="239" t="str">
        <f>IFERROR(IF(GB77&gt;20*FO77,'Referencia Parámetros'!$D$20,IF(GB77&gt;10*FO77,'Referencia Parámetros'!$D$21,IF(GB77&gt;5*FO77,'Referencia Parámetros'!$D$22, IF(GB77&gt;1,'Referencia Parámetros'!$D$23,"NO APLICA")))),"")</f>
        <v/>
      </c>
      <c r="GD77" s="240" t="str">
        <f t="shared" si="169"/>
        <v/>
      </c>
      <c r="GE77" s="241">
        <f t="shared" si="170"/>
        <v>0</v>
      </c>
      <c r="GF77" s="234">
        <f t="shared" si="171"/>
        <v>0</v>
      </c>
      <c r="GG77" s="234">
        <f t="shared" si="172"/>
        <v>0</v>
      </c>
      <c r="GH77" s="234">
        <f t="shared" si="173"/>
        <v>0</v>
      </c>
      <c r="GI77" s="242">
        <f t="shared" si="174"/>
        <v>0</v>
      </c>
      <c r="GK77" s="234">
        <f t="shared" si="219"/>
        <v>65</v>
      </c>
      <c r="GL77" s="235" t="str">
        <f t="shared" si="175"/>
        <v/>
      </c>
      <c r="GM77" s="236" t="str">
        <f>IFERROR(+VLOOKUP(GL77,'Referencia Parámetros'!$A$2:$B$18,2),"")</f>
        <v/>
      </c>
      <c r="GN77" s="1"/>
      <c r="GO77" s="1"/>
      <c r="GP77" s="136" t="str">
        <f t="shared" ref="GP77:GP112" si="313">IFERROR(+VLOOKUP(GN77,FP$13:FR$112,3,FALSE),"Completar")</f>
        <v>Completar</v>
      </c>
      <c r="GQ77" s="134"/>
      <c r="GR77" s="134"/>
      <c r="GS77" s="134"/>
      <c r="GT77" s="136" t="str">
        <f t="shared" ref="GT77:GT112" si="314">+IFERROR(VLOOKUP(GN77,FP$13:FV$112,7,0),"Completar")</f>
        <v>Completar</v>
      </c>
      <c r="GU77" s="137" t="str">
        <f t="shared" ref="GU77:GU112" si="315">IFERROR(VLOOKUP(GN77,FP$13:FY$112,8,FALSE),"Completar")</f>
        <v>Completar</v>
      </c>
      <c r="GV77" s="137" t="str">
        <f t="shared" ref="GV77:GV112" si="316">IFERROR(VLOOKUP(GN77,FP$13:FY$112,9,FALSE),"Completar")</f>
        <v>Completar</v>
      </c>
      <c r="GW77" s="135"/>
      <c r="GX77" s="136" t="str">
        <f t="shared" ref="GX77:GX112" si="317">IFERROR(VLOOKUP(GN77,FP$13:FZ$112,11,FALSE),"Completar")</f>
        <v>Completar</v>
      </c>
      <c r="GY77" s="237">
        <f t="shared" si="176"/>
        <v>0</v>
      </c>
      <c r="GZ77" s="238">
        <f t="shared" si="177"/>
        <v>0</v>
      </c>
      <c r="HA77" s="239" t="str">
        <f>IFERROR(IF(GZ77&gt;20*GM77,'Referencia Parámetros'!$D$20,IF(GZ77&gt;10*GM77,'Referencia Parámetros'!$D$21,IF(GZ77&gt;5*GM77,'Referencia Parámetros'!$D$22, IF(GZ77&gt;1,'Referencia Parámetros'!$D$23,"NO APLICA")))),"")</f>
        <v/>
      </c>
      <c r="HB77" s="240" t="str">
        <f t="shared" si="178"/>
        <v/>
      </c>
      <c r="HC77" s="241">
        <f t="shared" si="179"/>
        <v>0</v>
      </c>
      <c r="HD77" s="234">
        <f t="shared" si="180"/>
        <v>0</v>
      </c>
      <c r="HE77" s="234">
        <f t="shared" si="181"/>
        <v>0</v>
      </c>
      <c r="HF77" s="234">
        <f t="shared" si="182"/>
        <v>0</v>
      </c>
      <c r="HG77" s="242">
        <f t="shared" si="183"/>
        <v>0</v>
      </c>
      <c r="HI77" s="234">
        <f t="shared" si="220"/>
        <v>65</v>
      </c>
      <c r="HJ77" s="235" t="str">
        <f t="shared" si="184"/>
        <v/>
      </c>
      <c r="HK77" s="236" t="str">
        <f>IFERROR(+VLOOKUP(HJ77,'Referencia Parámetros'!$A$2:$B$18,2),"")</f>
        <v/>
      </c>
      <c r="HL77" s="1"/>
      <c r="HM77" s="1"/>
      <c r="HN77" s="136" t="str">
        <f t="shared" ref="HN77:HN112" si="318">IFERROR(+VLOOKUP(HL77,GN$13:GP$112,3,FALSE),"Completar")</f>
        <v>Completar</v>
      </c>
      <c r="HO77" s="134"/>
      <c r="HP77" s="134"/>
      <c r="HQ77" s="134"/>
      <c r="HR77" s="136" t="str">
        <f t="shared" ref="HR77:HR112" si="319">+IFERROR(VLOOKUP(HL77,GN$13:GT$112,7,0),"Completar")</f>
        <v>Completar</v>
      </c>
      <c r="HS77" s="137" t="str">
        <f t="shared" ref="HS77:HS112" si="320">IFERROR(VLOOKUP(HL77,GN$13:GW$112,8,FALSE),"Completar")</f>
        <v>Completar</v>
      </c>
      <c r="HT77" s="137" t="str">
        <f t="shared" ref="HT77:HT112" si="321">IFERROR(VLOOKUP(HL77,GN$13:GW$112,9,FALSE),"Completar")</f>
        <v>Completar</v>
      </c>
      <c r="HU77" s="135"/>
      <c r="HV77" s="136" t="str">
        <f t="shared" ref="HV77:HV112" si="322">IFERROR(VLOOKUP(HL77,GN$13:GX$112,11,FALSE),"Completar")</f>
        <v>Completar</v>
      </c>
      <c r="HW77" s="237">
        <f t="shared" si="185"/>
        <v>0</v>
      </c>
      <c r="HX77" s="238">
        <f t="shared" si="186"/>
        <v>0</v>
      </c>
      <c r="HY77" s="239" t="str">
        <f>IFERROR(IF(HX77&gt;20*HK77,'Referencia Parámetros'!$D$20,IF(HX77&gt;10*HK77,'Referencia Parámetros'!$D$21,IF(HX77&gt;5*HK77,'Referencia Parámetros'!$D$22, IF(HX77&gt;1,'Referencia Parámetros'!$D$23,"NO APLICA")))),"")</f>
        <v/>
      </c>
      <c r="HZ77" s="240">
        <f t="shared" si="187"/>
        <v>0</v>
      </c>
      <c r="IA77" s="241">
        <f t="shared" si="188"/>
        <v>0</v>
      </c>
      <c r="IB77" s="234">
        <f t="shared" si="189"/>
        <v>0</v>
      </c>
      <c r="IC77" s="234">
        <f t="shared" si="190"/>
        <v>0</v>
      </c>
      <c r="ID77" s="234">
        <f t="shared" si="191"/>
        <v>0</v>
      </c>
      <c r="IE77" s="242">
        <f t="shared" si="192"/>
        <v>0</v>
      </c>
      <c r="IG77" s="234">
        <f t="shared" si="221"/>
        <v>65</v>
      </c>
      <c r="IH77" s="235" t="str">
        <f t="shared" si="193"/>
        <v/>
      </c>
      <c r="II77" s="236" t="str">
        <f>IFERROR(+VLOOKUP(IH77,'Referencia Parámetros'!$A$2:$B$18,2),"")</f>
        <v/>
      </c>
      <c r="IJ77" s="1"/>
      <c r="IK77" s="1"/>
      <c r="IL77" s="136" t="str">
        <f t="shared" ref="IL77:IL112" si="323">IFERROR(+VLOOKUP(IJ77,HL$13:HN$112,3,FALSE),"Completar")</f>
        <v>Completar</v>
      </c>
      <c r="IM77" s="134"/>
      <c r="IN77" s="134"/>
      <c r="IO77" s="134"/>
      <c r="IP77" s="136" t="str">
        <f t="shared" ref="IP77:IP112" si="324">+IFERROR(VLOOKUP(IJ77,HL$13:HR$112,7,0),"Completar")</f>
        <v>Completar</v>
      </c>
      <c r="IQ77" s="137" t="str">
        <f t="shared" ref="IQ77:IQ112" si="325">IFERROR(VLOOKUP(IJ77,HL$13:HU$112,8,FALSE),"Completar")</f>
        <v>Completar</v>
      </c>
      <c r="IR77" s="137" t="str">
        <f t="shared" ref="IR77:IR112" si="326">IFERROR(VLOOKUP(IJ77,HL$13:HU$112,9,FALSE),"Completar")</f>
        <v>Completar</v>
      </c>
      <c r="IS77" s="135"/>
      <c r="IT77" s="136" t="str">
        <f t="shared" ref="IT77:IT112" si="327">IFERROR(VLOOKUP(IJ77,HL$13:HV$112,11,FALSE),"Completar")</f>
        <v>Completar</v>
      </c>
      <c r="IU77" s="237">
        <f t="shared" si="194"/>
        <v>0</v>
      </c>
      <c r="IV77" s="238">
        <f t="shared" si="195"/>
        <v>0</v>
      </c>
      <c r="IW77" s="239" t="str">
        <f>IFERROR(IF(IV77&gt;20*II77,'Referencia Parámetros'!$D$20,IF(IV77&gt;10*II77,'Referencia Parámetros'!$D$21,IF(IV77&gt;5*II77,'Referencia Parámetros'!$D$22, IF(IV77&gt;1,'Referencia Parámetros'!$D$23,"NO APLICA")))),"")</f>
        <v/>
      </c>
      <c r="IX77" s="240" t="str">
        <f t="shared" si="196"/>
        <v/>
      </c>
      <c r="IY77" s="241">
        <f t="shared" si="197"/>
        <v>0</v>
      </c>
      <c r="IZ77" s="234">
        <f t="shared" si="198"/>
        <v>0</v>
      </c>
      <c r="JA77" s="234">
        <f t="shared" si="199"/>
        <v>0</v>
      </c>
      <c r="JB77" s="234">
        <f t="shared" si="200"/>
        <v>0</v>
      </c>
      <c r="JC77" s="242">
        <f t="shared" si="201"/>
        <v>0</v>
      </c>
      <c r="JD77" s="198"/>
      <c r="JE77" s="234">
        <f t="shared" si="222"/>
        <v>65</v>
      </c>
      <c r="JF77" s="235" t="str">
        <f t="shared" si="202"/>
        <v/>
      </c>
      <c r="JG77" s="236" t="str">
        <f>IFERROR(+VLOOKUP(JF77,'Referencia Parámetros'!$A$2:$B$18,2),"")</f>
        <v/>
      </c>
      <c r="JH77" s="1"/>
      <c r="JI77" s="1"/>
      <c r="JJ77" s="136" t="str">
        <f t="shared" ref="JJ77:JJ112" si="328">IFERROR(+VLOOKUP(JH77,IJ$13:IL$112,3,FALSE),"Completar")</f>
        <v>Completar</v>
      </c>
      <c r="JK77" s="134"/>
      <c r="JL77" s="134"/>
      <c r="JM77" s="134"/>
      <c r="JN77" s="136" t="str">
        <f t="shared" ref="JN77:JN112" si="329">+IFERROR(VLOOKUP(JH77,IJ$13:IP$112,7,0),"Completar")</f>
        <v>Completar</v>
      </c>
      <c r="JO77" s="137" t="str">
        <f t="shared" ref="JO77:JO112" si="330">IFERROR(VLOOKUP(JH77,IJ$13:IS$112,8,FALSE),"Completar")</f>
        <v>Completar</v>
      </c>
      <c r="JP77" s="137" t="str">
        <f t="shared" ref="JP77:JP112" si="331">IFERROR(VLOOKUP(JH77,IJ$13:IS$112,9,FALSE),"Completar")</f>
        <v>Completar</v>
      </c>
      <c r="JQ77" s="135"/>
      <c r="JR77" s="136" t="str">
        <f t="shared" ref="JR77:JR112" si="332">IFERROR(VLOOKUP(JH77,IJ$13:IT$112,11,FALSE),"Completar")</f>
        <v>Completar</v>
      </c>
      <c r="JS77" s="237">
        <f t="shared" si="203"/>
        <v>0</v>
      </c>
      <c r="JT77" s="238">
        <f t="shared" si="204"/>
        <v>0</v>
      </c>
      <c r="JU77" s="239" t="str">
        <f>IFERROR(IF(JT77&gt;20*JG77,'Referencia Parámetros'!$D$20,IF(JT77&gt;10*JG77,'Referencia Parámetros'!$D$21,IF(JT77&gt;5*JG77,'Referencia Parámetros'!$D$22, IF(JT77&gt;1,'Referencia Parámetros'!$D$23,"NO APLICA")))),"")</f>
        <v/>
      </c>
      <c r="JV77" s="240" t="str">
        <f t="shared" si="205"/>
        <v/>
      </c>
      <c r="JW77" s="241">
        <f t="shared" si="206"/>
        <v>0</v>
      </c>
      <c r="JX77" s="234">
        <f t="shared" si="207"/>
        <v>0</v>
      </c>
      <c r="JY77" s="234">
        <f t="shared" si="208"/>
        <v>0</v>
      </c>
      <c r="JZ77" s="234">
        <f t="shared" si="209"/>
        <v>0</v>
      </c>
      <c r="KA77" s="242">
        <f t="shared" si="210"/>
        <v>0</v>
      </c>
    </row>
    <row r="78" spans="1:287" x14ac:dyDescent="0.25">
      <c r="A78" s="234">
        <f t="shared" si="211"/>
        <v>66</v>
      </c>
      <c r="B78" s="235" t="str">
        <f t="shared" ref="B78:B112" si="333">IFERROR(+YEAR(D$11),"")</f>
        <v/>
      </c>
      <c r="C78" s="236" t="str">
        <f>IFERROR(+VLOOKUP(B78,'Referencia Parámetros'!$A$2:$B$18,2),"")</f>
        <v/>
      </c>
      <c r="D78" s="1"/>
      <c r="E78" s="1"/>
      <c r="F78" s="136" t="str">
        <f>IFERROR(+VLOOKUP(D78,'Año 3'!JH$13:JJ$112,3,FALSE),"Completar")</f>
        <v>Completar</v>
      </c>
      <c r="G78" s="134"/>
      <c r="H78" s="134"/>
      <c r="I78" s="134"/>
      <c r="J78" s="136" t="str">
        <f>+IFERROR(VLOOKUP(D78,'Año 3'!JH$13:JR$112,7,0),"Completar")</f>
        <v>Completar</v>
      </c>
      <c r="K78" s="137" t="str">
        <f>IFERROR(VLOOKUP(D78,'Año 3'!JH$13:JR$112,8,FALSE),"Completar")</f>
        <v>Completar</v>
      </c>
      <c r="L78" s="137" t="str">
        <f>IFERROR(VLOOKUP(D78,'Año 3'!JH$13:JR$112,9,FALSE),"Completar")</f>
        <v>Completar</v>
      </c>
      <c r="M78" s="135"/>
      <c r="N78" s="136" t="str">
        <f>IFERROR(VLOOKUP(D78,'Año 3'!JH$13:JR$112,11,FALSE),"Completar")</f>
        <v>Completar</v>
      </c>
      <c r="O78" s="237">
        <f t="shared" ref="O78:O112" si="334">IFERROR(IF(F78=1,G78,IF(F78=4,G78,IF(F78=5,G78,(H78*8+I78)))),"")</f>
        <v>0</v>
      </c>
      <c r="P78" s="238">
        <f t="shared" ref="P78:P112" si="335">IFERROR(IF(F78=1,+E78/O78*40,IF(F78=4,+E78/O78*40,IF(F78=5,+E78/O78*40,E78/O78*173))),0)</f>
        <v>0</v>
      </c>
      <c r="Q78" s="239" t="str">
        <f>IFERROR(IF(P78&gt;20*C78,'Referencia Parámetros'!$D$20,IF(P78&gt;10*C78,'Referencia Parámetros'!$D$21,IF(P78&gt;5*C78,'Referencia Parámetros'!$D$22, IF(P78&gt;1,'Referencia Parámetros'!$D$23,"NO APLICA")))),"")</f>
        <v/>
      </c>
      <c r="R78" s="240" t="str">
        <f t="shared" ref="R78:R112" si="336">IFERROR(+IF(Q78="NO APLICA",0,IF(F78=1,Q78*O78/40,IF(F78=4,Q78*O78/40,IF(F78=5,Q78*O78/40,Q78*O78/173)))),"")</f>
        <v/>
      </c>
      <c r="S78" s="241">
        <f t="shared" ref="S78:S112" si="337">IFERROR(+IF($J$5&gt;L78,DATEDIF(K78,$J$5,"Y"),DATEDIF(K78,L78,"Y")),0)</f>
        <v>0</v>
      </c>
      <c r="T78" s="234">
        <f t="shared" ref="T78:T112" si="338">IF(J78=2,0.25,0)</f>
        <v>0</v>
      </c>
      <c r="U78" s="234">
        <f t="shared" ref="U78:U112" si="339">IF(S78=0,0,IF(S78&gt;=50,0.25,IF(S78&lt;=24,0.25,0)))</f>
        <v>0</v>
      </c>
      <c r="V78" s="234">
        <f t="shared" ref="V78:V112" si="340">IF(N78=2,0.25,0)</f>
        <v>0</v>
      </c>
      <c r="W78" s="242">
        <f t="shared" ref="W78:W112" si="341">+IF(D78="",0,IF(Q78="NO APLICA",0,R78+T78+V78+IF(U78="N/A",0,U78)))</f>
        <v>0</v>
      </c>
      <c r="Y78" s="234">
        <f t="shared" si="212"/>
        <v>66</v>
      </c>
      <c r="Z78" s="235" t="str">
        <f t="shared" ref="Z78:Z112" si="342">IFERROR(+YEAR(AB$11),"")</f>
        <v/>
      </c>
      <c r="AA78" s="236" t="str">
        <f>IFERROR(+VLOOKUP(Z78,'Referencia Parámetros'!$A$2:$B$18,2),"")</f>
        <v/>
      </c>
      <c r="AB78" s="1"/>
      <c r="AC78" s="1"/>
      <c r="AD78" s="136" t="str">
        <f t="shared" si="278"/>
        <v>Completar</v>
      </c>
      <c r="AE78" s="134"/>
      <c r="AF78" s="134"/>
      <c r="AG78" s="134"/>
      <c r="AH78" s="136" t="str">
        <f t="shared" si="279"/>
        <v>Completar</v>
      </c>
      <c r="AI78" s="137" t="str">
        <f t="shared" si="280"/>
        <v>Completar</v>
      </c>
      <c r="AJ78" s="137" t="str">
        <f t="shared" si="281"/>
        <v>Completar</v>
      </c>
      <c r="AK78" s="135"/>
      <c r="AL78" s="136" t="str">
        <f t="shared" si="282"/>
        <v>Completar</v>
      </c>
      <c r="AM78" s="237">
        <f t="shared" ref="AM78:AM112" si="343">IFERROR(IF(AD78=1,AE78,IF(AD78=4,AE78,IF(AD78=5,AE78,(AF78*8+AG78)))),"")</f>
        <v>0</v>
      </c>
      <c r="AN78" s="238">
        <f t="shared" ref="AN78:AN112" si="344">IFERROR(IF(AD78=1,+AC78/AM78*40,IF(AD78=4,+AC78/AM78*40,IF(AD78=5,+AC78/AM78*40,AC78/AM78*173))),0)</f>
        <v>0</v>
      </c>
      <c r="AO78" s="239" t="str">
        <f>IFERROR(IF(AN78&gt;20*AA78,'Referencia Parámetros'!$D$20,IF(AN78&gt;10*AA78,'Referencia Parámetros'!$D$21,IF(AN78&gt;5*AA78,'Referencia Parámetros'!$D$22, IF(AN78&gt;1,'Referencia Parámetros'!$D$23,"NO APLICA")))),"")</f>
        <v/>
      </c>
      <c r="AP78" s="240" t="str">
        <f t="shared" ref="AP78:AP112" si="345">IFERROR(+IF(AO78="NO APLICA",0,IF(AD78=1,AO78*AM78/40,IF(AD78=4,AO78*AM78/40,IF(AD78=5,AO78*AM78/40,AO78*AM78/173)))),"")</f>
        <v/>
      </c>
      <c r="AQ78" s="241">
        <f t="shared" ref="AQ78:AQ112" si="346">IFERROR(+IF($J$5&gt;AJ78,DATEDIF(AI78,$J$5,"Y"),DATEDIF(AI78,AJ78,"Y")),0)</f>
        <v>0</v>
      </c>
      <c r="AR78" s="234">
        <f t="shared" ref="AR78:AR112" si="347">IF(AH78=2,0.25,0)</f>
        <v>0</v>
      </c>
      <c r="AS78" s="234">
        <f t="shared" ref="AS78:AS112" si="348">IF(AQ78=0,0,IF(AQ78&gt;=50,0.25,IF(AQ78&lt;=24,0.25,0)))</f>
        <v>0</v>
      </c>
      <c r="AT78" s="234">
        <f t="shared" ref="AT78:AT112" si="349">IF(AL78=2,0.25,0)</f>
        <v>0</v>
      </c>
      <c r="AU78" s="242">
        <f t="shared" ref="AU78:AU112" si="350">+IF(AB78="",0,IF(AO78="NO APLICA",0,AP78+AR78+AT78+IF(AS78="N/A",0,AS78)))</f>
        <v>0</v>
      </c>
      <c r="AW78" s="234">
        <f t="shared" si="213"/>
        <v>66</v>
      </c>
      <c r="AX78" s="235" t="str">
        <f t="shared" ref="AX78:AX112" si="351">IFERROR(+YEAR(AZ$11),"")</f>
        <v/>
      </c>
      <c r="AY78" s="236" t="str">
        <f>IFERROR(+VLOOKUP(AX78,'Referencia Parámetros'!$A$2:$B$18,2),"")</f>
        <v/>
      </c>
      <c r="AZ78" s="1"/>
      <c r="BA78" s="1"/>
      <c r="BB78" s="136" t="str">
        <f t="shared" si="283"/>
        <v>Completar</v>
      </c>
      <c r="BC78" s="134"/>
      <c r="BD78" s="134"/>
      <c r="BE78" s="134"/>
      <c r="BF78" s="136" t="str">
        <f t="shared" si="284"/>
        <v>Completar</v>
      </c>
      <c r="BG78" s="137" t="str">
        <f t="shared" si="285"/>
        <v>Completar</v>
      </c>
      <c r="BH78" s="137" t="str">
        <f t="shared" si="286"/>
        <v>Completar</v>
      </c>
      <c r="BI78" s="135"/>
      <c r="BJ78" s="136" t="str">
        <f t="shared" si="287"/>
        <v>Completar</v>
      </c>
      <c r="BK78" s="237">
        <f t="shared" ref="BK78:BK112" si="352">IFERROR(IF(BB78=1,BC78,IF(BB78=4,BC78,IF(BB78=5,BC78,(BD78*8+BE78)))),"")</f>
        <v>0</v>
      </c>
      <c r="BL78" s="238">
        <f t="shared" ref="BL78:BL112" si="353">IFERROR(IF(BB78=1,+BA78/BK78*40,IF(BB78=4,+BA78/BK78*40,IF(BB78=5,+BA78/BK78*40,BA78/BK78*173))),0)</f>
        <v>0</v>
      </c>
      <c r="BM78" s="239" t="str">
        <f>IFERROR(IF(BL78&gt;20*AY78,'Referencia Parámetros'!$D$20,IF(BL78&gt;10*AY78,'Referencia Parámetros'!$D$21,IF(BL78&gt;5*AY78,'Referencia Parámetros'!$D$22, IF(BL78&gt;1,'Referencia Parámetros'!$D$23,"NO APLICA")))),"")</f>
        <v/>
      </c>
      <c r="BN78" s="240" t="str">
        <f t="shared" ref="BN78:BN112" si="354">IFERROR(+IF(BM78="NO APLICA",0,IF(BB78=1,BM78*BK78/40,IF(BB78=4,BM78*BK78/40,IF(BB78=5,BM78*BK78/40,BM78*BK78/173)))),"")</f>
        <v/>
      </c>
      <c r="BO78" s="241">
        <f t="shared" ref="BO78:BO112" si="355">IFERROR(+IF($J$5&gt;BH78,DATEDIF(BG78,$J$5,"Y"),DATEDIF(BG78,BH78,"Y")),0)</f>
        <v>0</v>
      </c>
      <c r="BP78" s="234">
        <f t="shared" ref="BP78:BP112" si="356">IF(BF78=2,0.25,0)</f>
        <v>0</v>
      </c>
      <c r="BQ78" s="234">
        <f t="shared" ref="BQ78:BQ112" si="357">IF(BO78=0,0,IF(BO78&gt;=50,0.25,IF(BO78&lt;=24,0.25,0)))</f>
        <v>0</v>
      </c>
      <c r="BR78" s="234">
        <f t="shared" ref="BR78:BR112" si="358">IF(BJ78=2,0.25,0)</f>
        <v>0</v>
      </c>
      <c r="BS78" s="242">
        <f t="shared" ref="BS78:BS112" si="359">+IF(AZ78="",0,IF(BM78="NO APLICA",0,BN78+BP78+BR78+IF(BQ78="N/A",0,BQ78)))</f>
        <v>0</v>
      </c>
      <c r="BU78" s="234">
        <f t="shared" si="214"/>
        <v>66</v>
      </c>
      <c r="BV78" s="235" t="str">
        <f t="shared" ref="BV78:BV112" si="360">IFERROR(+YEAR(BX$11),"")</f>
        <v/>
      </c>
      <c r="BW78" s="236" t="str">
        <f>IFERROR(+VLOOKUP(BV78,'Referencia Parámetros'!$A$2:$B$18,2),"")</f>
        <v/>
      </c>
      <c r="BX78" s="1"/>
      <c r="BY78" s="1"/>
      <c r="BZ78" s="136" t="str">
        <f t="shared" si="288"/>
        <v>Completar</v>
      </c>
      <c r="CA78" s="134"/>
      <c r="CB78" s="134"/>
      <c r="CC78" s="134"/>
      <c r="CD78" s="136" t="str">
        <f t="shared" si="289"/>
        <v>Completar</v>
      </c>
      <c r="CE78" s="137" t="str">
        <f t="shared" si="290"/>
        <v>Completar</v>
      </c>
      <c r="CF78" s="137" t="str">
        <f t="shared" si="291"/>
        <v>Completar</v>
      </c>
      <c r="CG78" s="135"/>
      <c r="CH78" s="136" t="str">
        <f t="shared" si="292"/>
        <v>Completar</v>
      </c>
      <c r="CI78" s="237">
        <f t="shared" ref="CI78:CI112" si="361">IFERROR(IF(BZ78=1,CA78,IF(BZ78=4,CA78,IF(BZ78=5,CA78,(CB78*8+CC78)))),"")</f>
        <v>0</v>
      </c>
      <c r="CJ78" s="238">
        <f t="shared" ref="CJ78:CJ112" si="362">IFERROR(IF(BZ78=1,+BY78/CI78*40,IF(BZ78=4,+BY78/CI78*40,IF(BZ78=5,+BY78/CI78*40,BY78/CI78*173))),0)</f>
        <v>0</v>
      </c>
      <c r="CK78" s="239" t="str">
        <f>IFERROR(IF(CJ78&gt;20*BW78,'Referencia Parámetros'!$D$20,IF(CJ78&gt;10*BW78,'Referencia Parámetros'!$D$21,IF(CJ78&gt;5*BW78,'Referencia Parámetros'!$D$22, IF(CJ78&gt;1,'Referencia Parámetros'!$D$23,"NO APLICA")))),"")</f>
        <v/>
      </c>
      <c r="CL78" s="240" t="str">
        <f t="shared" ref="CL78:CL112" si="363">IFERROR(+IF(CK78="NO APLICA",0,IF(BZ78=1,CK78*CI78/40,IF(BZ78=4,CK78*CI78/40,IF(BZ78=5,CK78*CI78/40,CK78*CI78/173)))),"")</f>
        <v/>
      </c>
      <c r="CM78" s="241">
        <f t="shared" ref="CM78:CM112" si="364">IFERROR(+IF($J$5&gt;CF78,DATEDIF(CE78,$J$5,"Y"),DATEDIF(CE78,CF78,"Y")),0)</f>
        <v>0</v>
      </c>
      <c r="CN78" s="234">
        <f t="shared" ref="CN78:CN112" si="365">IF(CD78=2,0.25,0)</f>
        <v>0</v>
      </c>
      <c r="CO78" s="234">
        <f t="shared" ref="CO78:CO112" si="366">IF(CM78=0,0,IF(CM78&gt;=50,0.25,IF(CM78&lt;=24,0.25,0)))</f>
        <v>0</v>
      </c>
      <c r="CP78" s="234">
        <f t="shared" ref="CP78:CP112" si="367">IF(CH78=2,0.25,0)</f>
        <v>0</v>
      </c>
      <c r="CQ78" s="242">
        <f t="shared" ref="CQ78:CQ112" si="368">+IF(BX78="",0,IF(CK78="NO APLICA",0,CL78+CN78+CP78+IF(CO78="N/A",0,CO78)))</f>
        <v>0</v>
      </c>
      <c r="CS78" s="234">
        <f t="shared" si="215"/>
        <v>66</v>
      </c>
      <c r="CT78" s="235" t="str">
        <f t="shared" ref="CT78:CT112" si="369">IFERROR(+YEAR(CV$11),"")</f>
        <v/>
      </c>
      <c r="CU78" s="236" t="str">
        <f>IFERROR(+VLOOKUP(CT78,'Referencia Parámetros'!$A$2:$B$18,2),"")</f>
        <v/>
      </c>
      <c r="CV78" s="1"/>
      <c r="CW78" s="1"/>
      <c r="CX78" s="136" t="str">
        <f t="shared" si="293"/>
        <v>Completar</v>
      </c>
      <c r="CY78" s="134"/>
      <c r="CZ78" s="134"/>
      <c r="DA78" s="134"/>
      <c r="DB78" s="136" t="str">
        <f t="shared" si="294"/>
        <v>Completar</v>
      </c>
      <c r="DC78" s="137" t="str">
        <f t="shared" si="295"/>
        <v>Completar</v>
      </c>
      <c r="DD78" s="137" t="str">
        <f t="shared" si="296"/>
        <v>Completar</v>
      </c>
      <c r="DE78" s="135"/>
      <c r="DF78" s="136" t="str">
        <f t="shared" si="297"/>
        <v>Completar</v>
      </c>
      <c r="DG78" s="237">
        <f t="shared" ref="DG78:DG112" si="370">IFERROR(IF(CX78=1,CY78,IF(CX78=4,CY78,IF(CX78=5,CY78,(CZ78*8+DA78)))),"")</f>
        <v>0</v>
      </c>
      <c r="DH78" s="238">
        <f t="shared" ref="DH78:DH112" si="371">IFERROR(IF(CX78=1,+CW78/DG78*40,IF(CX78=4,+CW78/DG78*40,IF(CX78=5,+CW78/DG78*40,CW78/DG78*173))),0)</f>
        <v>0</v>
      </c>
      <c r="DI78" s="239" t="str">
        <f>IFERROR(IF(DH78&gt;20*CU78,'Referencia Parámetros'!$D$20,IF(DH78&gt;10*CU78,'Referencia Parámetros'!$D$21,IF(DH78&gt;5*CU78,'Referencia Parámetros'!$D$22, IF(DH78&gt;1,'Referencia Parámetros'!$D$23,"NO APLICA")))),"")</f>
        <v/>
      </c>
      <c r="DJ78" s="240" t="str">
        <f t="shared" ref="DJ78:DJ112" si="372">IFERROR(+IF(DI78="NO APLICA",0,IF(CX78=1,DI78*DG78/40,IF(CX78=4,DI78*DG78/40,IF(CX78=5,DI78*DG78/40,DI78*DG78/173)))),"")</f>
        <v/>
      </c>
      <c r="DK78" s="241">
        <f t="shared" ref="DK78:DK112" si="373">IFERROR(+IF($J$5&gt;DD78,DATEDIF(DC78,$J$5,"Y"),DATEDIF(DC78,DD78,"Y")),0)</f>
        <v>0</v>
      </c>
      <c r="DL78" s="234">
        <f t="shared" ref="DL78:DL112" si="374">IF(DB78=2,0.25,0)</f>
        <v>0</v>
      </c>
      <c r="DM78" s="234">
        <f t="shared" ref="DM78:DM112" si="375">IF(DK78=0,0,IF(DK78&gt;=50,0.25,IF(DK78&lt;=24,0.25,0)))</f>
        <v>0</v>
      </c>
      <c r="DN78" s="234">
        <f t="shared" ref="DN78:DN112" si="376">IF(DF78=2,0.25,0)</f>
        <v>0</v>
      </c>
      <c r="DO78" s="242">
        <f t="shared" ref="DO78:DO112" si="377">+IF(CV78="",0,IF(DI78="NO APLICA",0,DJ78+DL78+DN78+IF(DM78="N/A",0,DM78)))</f>
        <v>0</v>
      </c>
      <c r="DQ78" s="234">
        <f t="shared" si="216"/>
        <v>66</v>
      </c>
      <c r="DR78" s="235" t="str">
        <f t="shared" ref="DR78:DR112" si="378">IFERROR(+YEAR(DT$11),"")</f>
        <v/>
      </c>
      <c r="DS78" s="236" t="str">
        <f>IFERROR(+VLOOKUP(DR78,'Referencia Parámetros'!$A$2:$B$18,2),"")</f>
        <v/>
      </c>
      <c r="DT78" s="1"/>
      <c r="DU78" s="1"/>
      <c r="DV78" s="136" t="str">
        <f t="shared" si="298"/>
        <v>Completar</v>
      </c>
      <c r="DW78" s="134"/>
      <c r="DX78" s="134"/>
      <c r="DY78" s="134"/>
      <c r="DZ78" s="136" t="str">
        <f t="shared" si="299"/>
        <v>Completar</v>
      </c>
      <c r="EA78" s="137" t="str">
        <f t="shared" si="300"/>
        <v>Completar</v>
      </c>
      <c r="EB78" s="137" t="str">
        <f t="shared" si="301"/>
        <v>Completar</v>
      </c>
      <c r="EC78" s="135"/>
      <c r="ED78" s="136" t="str">
        <f t="shared" si="302"/>
        <v>Completar</v>
      </c>
      <c r="EE78" s="237">
        <f t="shared" ref="EE78:EE112" si="379">IFERROR(IF(DV78=1,DW78,IF(DV78=4,DW78,IF(DV78=5,DW78,(DX78*8+DY78)))),"")</f>
        <v>0</v>
      </c>
      <c r="EF78" s="238">
        <f t="shared" ref="EF78:EF112" si="380">IFERROR(IF(DV78=1,+DU78/EE78*40,IF(DV78=4,+DU78/EE78*40,IF(DV78=5,+DU78/EE78*40,DU78/EE78*173))),0)</f>
        <v>0</v>
      </c>
      <c r="EG78" s="239" t="str">
        <f>IFERROR(IF(EF78&gt;20*DS78,'Referencia Parámetros'!$D$20,IF(EF78&gt;10*DS78,'Referencia Parámetros'!$D$21,IF(EF78&gt;5*DS78,'Referencia Parámetros'!$D$22, IF(EF78&gt;1,'Referencia Parámetros'!$D$23,"NO APLICA")))),"")</f>
        <v/>
      </c>
      <c r="EH78" s="240" t="str">
        <f t="shared" ref="EH78:EH112" si="381">IFERROR(+IF(EG78="NO APLICA",0,IF(DV78=1,EG78*EE78/40,IF(DV78=4,EG78*EE78/40,IF(DV78=5,EG78*EE78/40,EG78*EE78/173)))),"")</f>
        <v/>
      </c>
      <c r="EI78" s="241">
        <f t="shared" ref="EI78:EI112" si="382">IFERROR(+IF($J$5&gt;EB78,DATEDIF(EA78,$J$5,"Y"),DATEDIF(EA78,EB78,"Y")),0)</f>
        <v>0</v>
      </c>
      <c r="EJ78" s="234">
        <f t="shared" ref="EJ78:EJ112" si="383">IF(DZ78=2,0.25,0)</f>
        <v>0</v>
      </c>
      <c r="EK78" s="234">
        <f t="shared" ref="EK78:EK112" si="384">IF(EI78=0,0,IF(EI78&gt;=50,0.25,IF(EI78&lt;=24,0.25,0)))</f>
        <v>0</v>
      </c>
      <c r="EL78" s="234">
        <f t="shared" ref="EL78:EL112" si="385">IF(ED78=2,0.25,0)</f>
        <v>0</v>
      </c>
      <c r="EM78" s="242">
        <f t="shared" ref="EM78:EM112" si="386">+IF(DT78="",0,IF(EG78="NO APLICA",0,EH78+EJ78+EL78+IF(EK78="N/A",0,EK78)))</f>
        <v>0</v>
      </c>
      <c r="EO78" s="234">
        <f t="shared" si="217"/>
        <v>66</v>
      </c>
      <c r="EP78" s="235" t="str">
        <f t="shared" ref="EP78:EP112" si="387">IFERROR(+YEAR(ER$11),"")</f>
        <v/>
      </c>
      <c r="EQ78" s="236" t="str">
        <f>IFERROR(+VLOOKUP(EP78,'Referencia Parámetros'!$A$2:$B$18,2),"")</f>
        <v/>
      </c>
      <c r="ER78" s="1"/>
      <c r="ES78" s="1"/>
      <c r="ET78" s="136" t="str">
        <f t="shared" si="303"/>
        <v>Completar</v>
      </c>
      <c r="EU78" s="134"/>
      <c r="EV78" s="134"/>
      <c r="EW78" s="134"/>
      <c r="EX78" s="136" t="str">
        <f t="shared" si="304"/>
        <v>Completar</v>
      </c>
      <c r="EY78" s="137" t="str">
        <f t="shared" si="305"/>
        <v>Completar</v>
      </c>
      <c r="EZ78" s="137" t="str">
        <f t="shared" si="306"/>
        <v>Completar</v>
      </c>
      <c r="FA78" s="135"/>
      <c r="FB78" s="136" t="str">
        <f t="shared" si="307"/>
        <v>Completar</v>
      </c>
      <c r="FC78" s="237">
        <f t="shared" ref="FC78:FC112" si="388">IFERROR(IF(ET78=1,EU78,IF(ET78=4,EU78,IF(ET78=5,EU78,(EV78*8+EW78)))),"")</f>
        <v>0</v>
      </c>
      <c r="FD78" s="238">
        <f t="shared" ref="FD78:FD112" si="389">IFERROR(IF(ET78=1,+ES78/FC78*40,IF(ET78=4,+ES78/FC78*40,IF(ET78=5,+ES78/FC78*40,ES78/FC78*173))),0)</f>
        <v>0</v>
      </c>
      <c r="FE78" s="239" t="str">
        <f>IFERROR(IF(FD78&gt;20*EQ78,'Referencia Parámetros'!$D$20,IF(FD78&gt;10*EQ78,'Referencia Parámetros'!$D$21,IF(FD78&gt;5*EQ78,'Referencia Parámetros'!$D$22, IF(FD78&gt;1,'Referencia Parámetros'!$D$23,"NO APLICA")))),"")</f>
        <v/>
      </c>
      <c r="FF78" s="240" t="str">
        <f t="shared" ref="FF78:FF112" si="390">IFERROR(+IF(FE78="NO APLICA",0,IF(ET78=1,FE78*FC78/40,IF(ET78=4,FE78*FC78/40,IF(ET78=5,FE78*FC78/40,FE78*FC78/173)))),"")</f>
        <v/>
      </c>
      <c r="FG78" s="241">
        <f t="shared" ref="FG78:FG112" si="391">IFERROR(+IF($J$5&gt;EZ78,DATEDIF(EY78,$J$5,"Y"),DATEDIF(EY78,EZ78,"Y")),0)</f>
        <v>0</v>
      </c>
      <c r="FH78" s="234">
        <f t="shared" ref="FH78:FH112" si="392">IF(EX78=2,0.25,0)</f>
        <v>0</v>
      </c>
      <c r="FI78" s="234">
        <f t="shared" ref="FI78:FI112" si="393">IF(FG78=0,0,IF(FG78&gt;=50,0.25,IF(FG78&lt;=24,0.25,0)))</f>
        <v>0</v>
      </c>
      <c r="FJ78" s="234">
        <f t="shared" ref="FJ78:FJ112" si="394">IF(FB78=2,0.25,0)</f>
        <v>0</v>
      </c>
      <c r="FK78" s="242">
        <f t="shared" ref="FK78:FK112" si="395">+IF(ER78="",0,IF(FE78="NO APLICA",0,FF78+FH78+FJ78+IF(FI78="N/A",0,FI78)))</f>
        <v>0</v>
      </c>
      <c r="FM78" s="234">
        <f t="shared" si="218"/>
        <v>66</v>
      </c>
      <c r="FN78" s="235" t="str">
        <f t="shared" ref="FN78:FN112" si="396">IFERROR(+YEAR(FP$11),"")</f>
        <v/>
      </c>
      <c r="FO78" s="236" t="str">
        <f>IFERROR(+VLOOKUP(FN78,'Referencia Parámetros'!$A$2:$B$18,2),"")</f>
        <v/>
      </c>
      <c r="FP78" s="1"/>
      <c r="FQ78" s="1"/>
      <c r="FR78" s="136" t="str">
        <f t="shared" si="308"/>
        <v>Completar</v>
      </c>
      <c r="FS78" s="134"/>
      <c r="FT78" s="134"/>
      <c r="FU78" s="134"/>
      <c r="FV78" s="136" t="str">
        <f t="shared" si="309"/>
        <v>Completar</v>
      </c>
      <c r="FW78" s="137" t="str">
        <f t="shared" si="310"/>
        <v>Completar</v>
      </c>
      <c r="FX78" s="137" t="str">
        <f t="shared" si="311"/>
        <v>Completar</v>
      </c>
      <c r="FY78" s="135"/>
      <c r="FZ78" s="136" t="str">
        <f t="shared" si="312"/>
        <v>Completar</v>
      </c>
      <c r="GA78" s="237">
        <f t="shared" ref="GA78:GA112" si="397">IFERROR(IF(FR78=1,FS78,IF(FR78=4,FS78,IF(FR78=5,FS78,(FT78*8+FU78)))),"")</f>
        <v>0</v>
      </c>
      <c r="GB78" s="238">
        <f t="shared" ref="GB78:GB112" si="398">IFERROR(IF(FR78=1,+FQ78/GA78*40,IF(FR78=4,+FQ78/GA78*40,IF(FR78=5,+FQ78/GA78*40,FQ78/GA78*173))),0)</f>
        <v>0</v>
      </c>
      <c r="GC78" s="239" t="str">
        <f>IFERROR(IF(GB78&gt;20*FO78,'Referencia Parámetros'!$D$20,IF(GB78&gt;10*FO78,'Referencia Parámetros'!$D$21,IF(GB78&gt;5*FO78,'Referencia Parámetros'!$D$22, IF(GB78&gt;1,'Referencia Parámetros'!$D$23,"NO APLICA")))),"")</f>
        <v/>
      </c>
      <c r="GD78" s="240" t="str">
        <f t="shared" ref="GD78:GD112" si="399">IFERROR(+IF(GC78="NO APLICA",0,IF(FR78=1,GC78*GA78/40,IF(FR78=4,GC78*GA78/40,IF(FR78=5,GC78*GA78/40,GC78*GA78/173)))),"")</f>
        <v/>
      </c>
      <c r="GE78" s="241">
        <f t="shared" ref="GE78:GE112" si="400">IFERROR(+IF($J$5&gt;FX78,DATEDIF(FW78,$J$5,"Y"),DATEDIF(FW78,FX78,"Y")),0)</f>
        <v>0</v>
      </c>
      <c r="GF78" s="234">
        <f t="shared" ref="GF78:GF112" si="401">IF(FV78=2,0.25,0)</f>
        <v>0</v>
      </c>
      <c r="GG78" s="234">
        <f t="shared" ref="GG78:GG112" si="402">IF(GE78=0,0,IF(GE78&gt;=50,0.25,IF(GE78&lt;=24,0.25,0)))</f>
        <v>0</v>
      </c>
      <c r="GH78" s="234">
        <f t="shared" ref="GH78:GH112" si="403">IF(FZ78=2,0.25,0)</f>
        <v>0</v>
      </c>
      <c r="GI78" s="242">
        <f t="shared" ref="GI78:GI112" si="404">+IF(FP78="",0,IF(GC78="NO APLICA",0,GD78+GF78+GH78+IF(GG78="N/A",0,GG78)))</f>
        <v>0</v>
      </c>
      <c r="GK78" s="234">
        <f t="shared" si="219"/>
        <v>66</v>
      </c>
      <c r="GL78" s="235" t="str">
        <f t="shared" ref="GL78:GL112" si="405">IFERROR(+YEAR(GN$11),"")</f>
        <v/>
      </c>
      <c r="GM78" s="236" t="str">
        <f>IFERROR(+VLOOKUP(GL78,'Referencia Parámetros'!$A$2:$B$18,2),"")</f>
        <v/>
      </c>
      <c r="GN78" s="1"/>
      <c r="GO78" s="1"/>
      <c r="GP78" s="136" t="str">
        <f t="shared" si="313"/>
        <v>Completar</v>
      </c>
      <c r="GQ78" s="134"/>
      <c r="GR78" s="134"/>
      <c r="GS78" s="134"/>
      <c r="GT78" s="136" t="str">
        <f t="shared" si="314"/>
        <v>Completar</v>
      </c>
      <c r="GU78" s="137" t="str">
        <f t="shared" si="315"/>
        <v>Completar</v>
      </c>
      <c r="GV78" s="137" t="str">
        <f t="shared" si="316"/>
        <v>Completar</v>
      </c>
      <c r="GW78" s="135"/>
      <c r="GX78" s="136" t="str">
        <f t="shared" si="317"/>
        <v>Completar</v>
      </c>
      <c r="GY78" s="237">
        <f t="shared" ref="GY78:GY112" si="406">IFERROR(IF(GP78=1,GQ78,IF(GP78=4,GQ78,IF(GP78=5,GQ78,(GR78*8+GS78)))),"")</f>
        <v>0</v>
      </c>
      <c r="GZ78" s="238">
        <f t="shared" ref="GZ78:GZ112" si="407">IFERROR(IF(GP78=1,+GO78/GY78*40,IF(GP78=4,+GO78/GY78*40,IF(GP78=5,+GO78/GY78*40,GO78/GY78*173))),0)</f>
        <v>0</v>
      </c>
      <c r="HA78" s="239" t="str">
        <f>IFERROR(IF(GZ78&gt;20*GM78,'Referencia Parámetros'!$D$20,IF(GZ78&gt;10*GM78,'Referencia Parámetros'!$D$21,IF(GZ78&gt;5*GM78,'Referencia Parámetros'!$D$22, IF(GZ78&gt;1,'Referencia Parámetros'!$D$23,"NO APLICA")))),"")</f>
        <v/>
      </c>
      <c r="HB78" s="240" t="str">
        <f t="shared" ref="HB78:HB112" si="408">IFERROR(+IF(HA78="NO APLICA",0,IF(GP78=1,HA78*GY78/40,IF(GP78=4,HA78*GY78/40,IF(GP78=5,HA78*GY78/40,HA78*GY78/173)))),"")</f>
        <v/>
      </c>
      <c r="HC78" s="241">
        <f t="shared" ref="HC78:HC112" si="409">IFERROR(+IF($J$5&gt;GV78,DATEDIF(GU78,$J$5,"Y"),DATEDIF(GU78,GV78,"Y")),0)</f>
        <v>0</v>
      </c>
      <c r="HD78" s="234">
        <f t="shared" ref="HD78:HD112" si="410">IF(GT78=2,0.25,0)</f>
        <v>0</v>
      </c>
      <c r="HE78" s="234">
        <f t="shared" ref="HE78:HE112" si="411">IF(HC78=0,0,IF(HC78&gt;=50,0.25,IF(HC78&lt;=24,0.25,0)))</f>
        <v>0</v>
      </c>
      <c r="HF78" s="234">
        <f t="shared" ref="HF78:HF112" si="412">IF(GX78=2,0.25,0)</f>
        <v>0</v>
      </c>
      <c r="HG78" s="242">
        <f t="shared" ref="HG78:HG112" si="413">+IF(GN78="",0,IF(HA78="NO APLICA",0,HB78+HD78+HF78+IF(HE78="N/A",0,HE78)))</f>
        <v>0</v>
      </c>
      <c r="HI78" s="234">
        <f t="shared" si="220"/>
        <v>66</v>
      </c>
      <c r="HJ78" s="235" t="str">
        <f t="shared" ref="HJ78:HJ112" si="414">IFERROR(+YEAR(HL$11),"")</f>
        <v/>
      </c>
      <c r="HK78" s="236" t="str">
        <f>IFERROR(+VLOOKUP(HJ78,'Referencia Parámetros'!$A$2:$B$18,2),"")</f>
        <v/>
      </c>
      <c r="HL78" s="1"/>
      <c r="HM78" s="1"/>
      <c r="HN78" s="136" t="str">
        <f t="shared" si="318"/>
        <v>Completar</v>
      </c>
      <c r="HO78" s="134"/>
      <c r="HP78" s="134"/>
      <c r="HQ78" s="134"/>
      <c r="HR78" s="136" t="str">
        <f t="shared" si="319"/>
        <v>Completar</v>
      </c>
      <c r="HS78" s="137" t="str">
        <f t="shared" si="320"/>
        <v>Completar</v>
      </c>
      <c r="HT78" s="137" t="str">
        <f t="shared" si="321"/>
        <v>Completar</v>
      </c>
      <c r="HU78" s="135"/>
      <c r="HV78" s="136" t="str">
        <f t="shared" si="322"/>
        <v>Completar</v>
      </c>
      <c r="HW78" s="237">
        <f t="shared" ref="HW78:HW112" si="415">IFERROR(IF(HN78=1,HO78,IF(HN78=4,HO78,IF(HN78=5,HO78,(HP78*8+HQ78)))),"")</f>
        <v>0</v>
      </c>
      <c r="HX78" s="238">
        <f t="shared" ref="HX78:HX112" si="416">IFERROR(IF(HN78=1,+HM78/HW78*40,IF(HN78=4,+HM78/HW78*40,IF(HN78=5,+HM78/HW78*40,HM78/HW78*173))),0)</f>
        <v>0</v>
      </c>
      <c r="HY78" s="239" t="str">
        <f>IFERROR(IF(HX78&gt;20*HK78,'Referencia Parámetros'!$D$20,IF(HX78&gt;10*HK78,'Referencia Parámetros'!$D$21,IF(HX78&gt;5*HK78,'Referencia Parámetros'!$D$22, IF(HX78&gt;1,'Referencia Parámetros'!$D$23,"NO APLICA")))),"")</f>
        <v/>
      </c>
      <c r="HZ78" s="240">
        <f t="shared" ref="HZ78:HZ112" si="417">IFERROR(+IF(HY78="NO APLICA",0,IF(HN78=1,HY78*HW78/40,IF(HN78=4,HY78*HW78/40,IF(HN78=5,HY78*HW78/40,HY78*HW78/173)))),)</f>
        <v>0</v>
      </c>
      <c r="IA78" s="241">
        <f t="shared" ref="IA78:IA112" si="418">IFERROR(+IF($J$5&gt;HT78,DATEDIF(HS78,$J$5,"Y"),DATEDIF(HS78,HT78,"Y")),0)</f>
        <v>0</v>
      </c>
      <c r="IB78" s="234">
        <f t="shared" ref="IB78:IB112" si="419">IF(HR78=2,0.25,0)</f>
        <v>0</v>
      </c>
      <c r="IC78" s="234">
        <f t="shared" ref="IC78:IC112" si="420">IF(IA78=0,0,IF(IA78&gt;=50,0.25,IF(IA78&lt;=24,0.25,0)))</f>
        <v>0</v>
      </c>
      <c r="ID78" s="234">
        <f t="shared" ref="ID78:ID112" si="421">IF(HV78=2,0.25,0)</f>
        <v>0</v>
      </c>
      <c r="IE78" s="242">
        <f t="shared" ref="IE78:IE112" si="422">+IF(HL78="",0,IF(HY78="NO APLICA",0,HZ78+IB78+ID78+IF(IC78="N/A",0,IC78)))</f>
        <v>0</v>
      </c>
      <c r="IG78" s="234">
        <f t="shared" si="221"/>
        <v>66</v>
      </c>
      <c r="IH78" s="235" t="str">
        <f t="shared" ref="IH78:IH112" si="423">IFERROR(+YEAR(IJ$11),"")</f>
        <v/>
      </c>
      <c r="II78" s="236" t="str">
        <f>IFERROR(+VLOOKUP(IH78,'Referencia Parámetros'!$A$2:$B$18,2),"")</f>
        <v/>
      </c>
      <c r="IJ78" s="1"/>
      <c r="IK78" s="1"/>
      <c r="IL78" s="136" t="str">
        <f t="shared" si="323"/>
        <v>Completar</v>
      </c>
      <c r="IM78" s="134"/>
      <c r="IN78" s="134"/>
      <c r="IO78" s="134"/>
      <c r="IP78" s="136" t="str">
        <f t="shared" si="324"/>
        <v>Completar</v>
      </c>
      <c r="IQ78" s="137" t="str">
        <f t="shared" si="325"/>
        <v>Completar</v>
      </c>
      <c r="IR78" s="137" t="str">
        <f t="shared" si="326"/>
        <v>Completar</v>
      </c>
      <c r="IS78" s="135"/>
      <c r="IT78" s="136" t="str">
        <f t="shared" si="327"/>
        <v>Completar</v>
      </c>
      <c r="IU78" s="237">
        <f t="shared" ref="IU78:IU112" si="424">IFERROR(IF(IL78=1,IM78,IF(IL78=4,IM78,IF(IL78=5,IM78,(IN78*8+IO78)))),"")</f>
        <v>0</v>
      </c>
      <c r="IV78" s="238">
        <f t="shared" ref="IV78:IV112" si="425">IFERROR(IF(IL78=1,+IK78/IU78*40,IF(IL78=4,+IK78/IU78*40,IF(IL78=5,+IK78/IU78*40,IK78/IU78*173))),0)</f>
        <v>0</v>
      </c>
      <c r="IW78" s="239" t="str">
        <f>IFERROR(IF(IV78&gt;20*II78,'Referencia Parámetros'!$D$20,IF(IV78&gt;10*II78,'Referencia Parámetros'!$D$21,IF(IV78&gt;5*II78,'Referencia Parámetros'!$D$22, IF(IV78&gt;1,'Referencia Parámetros'!$D$23,"NO APLICA")))),"")</f>
        <v/>
      </c>
      <c r="IX78" s="240" t="str">
        <f t="shared" ref="IX78:IX112" si="426">IFERROR(+IF(IW78="NO APLICA",0,IF(IL78=1,IW78*IU78/40,IF(IL78=4,IW78*IU78/40,IF(IL78=5,IW78*IU78/40,IW78*IU78/173)))),"")</f>
        <v/>
      </c>
      <c r="IY78" s="241">
        <f t="shared" ref="IY78:IY112" si="427">IFERROR(+IF($J$5&gt;IR78,DATEDIF(IQ78,$J$5,"Y"),DATEDIF(IQ78,IR78,"Y")),0)</f>
        <v>0</v>
      </c>
      <c r="IZ78" s="234">
        <f t="shared" ref="IZ78:IZ112" si="428">IF(IP78=2,0.25,0)</f>
        <v>0</v>
      </c>
      <c r="JA78" s="234">
        <f t="shared" ref="JA78:JA112" si="429">IF(IY78=0,0,IF(IY78&gt;=50,0.25,IF(IY78&lt;=24,0.25,0)))</f>
        <v>0</v>
      </c>
      <c r="JB78" s="234">
        <f t="shared" ref="JB78:JB112" si="430">IF(IT78=2,0.25,0)</f>
        <v>0</v>
      </c>
      <c r="JC78" s="242">
        <f t="shared" ref="JC78:JC112" si="431">+IF(IJ78="",0,IF(IW78="NO APLICA",0,IX78+IZ78+JB78+IF(JA78="N/A",0,JA78)))</f>
        <v>0</v>
      </c>
      <c r="JD78" s="198"/>
      <c r="JE78" s="234">
        <f t="shared" si="222"/>
        <v>66</v>
      </c>
      <c r="JF78" s="235" t="str">
        <f t="shared" ref="JF78:JF112" si="432">IFERROR(+YEAR(JH$11),"")</f>
        <v/>
      </c>
      <c r="JG78" s="236" t="str">
        <f>IFERROR(+VLOOKUP(JF78,'Referencia Parámetros'!$A$2:$B$18,2),"")</f>
        <v/>
      </c>
      <c r="JH78" s="1"/>
      <c r="JI78" s="1"/>
      <c r="JJ78" s="136" t="str">
        <f t="shared" si="328"/>
        <v>Completar</v>
      </c>
      <c r="JK78" s="134"/>
      <c r="JL78" s="134"/>
      <c r="JM78" s="134"/>
      <c r="JN78" s="136" t="str">
        <f t="shared" si="329"/>
        <v>Completar</v>
      </c>
      <c r="JO78" s="137" t="str">
        <f t="shared" si="330"/>
        <v>Completar</v>
      </c>
      <c r="JP78" s="137" t="str">
        <f t="shared" si="331"/>
        <v>Completar</v>
      </c>
      <c r="JQ78" s="135"/>
      <c r="JR78" s="136" t="str">
        <f t="shared" si="332"/>
        <v>Completar</v>
      </c>
      <c r="JS78" s="237">
        <f t="shared" ref="JS78:JS112" si="433">IFERROR(IF(JJ78=1,JK78,IF(JJ78=4,JK78,IF(JJ78=5,JK78,(JL78*8+JM78)))),"")</f>
        <v>0</v>
      </c>
      <c r="JT78" s="238">
        <f t="shared" ref="JT78:JT112" si="434">IFERROR(IF(JJ78=1,+JI78/JS78*40,IF(JJ78=4,+JI78/JS78*40,IF(JJ78=5,+JI78/JS78*40,JI78/JS78*173))),0)</f>
        <v>0</v>
      </c>
      <c r="JU78" s="239" t="str">
        <f>IFERROR(IF(JT78&gt;20*JG78,'Referencia Parámetros'!$D$20,IF(JT78&gt;10*JG78,'Referencia Parámetros'!$D$21,IF(JT78&gt;5*JG78,'Referencia Parámetros'!$D$22, IF(JT78&gt;1,'Referencia Parámetros'!$D$23,"NO APLICA")))),"")</f>
        <v/>
      </c>
      <c r="JV78" s="240" t="str">
        <f t="shared" ref="JV78:JV112" si="435">IFERROR(+IF(JU78="NO APLICA",0,IF(JJ78=1,JU78*JS78/40,IF(JJ78=4,JU78*JS78/40,IF(JJ78=5,JU78*JS78/40,JU78*JS78/173)))),"")</f>
        <v/>
      </c>
      <c r="JW78" s="241">
        <f t="shared" ref="JW78:JW112" si="436">IFERROR(+IF($J$5&gt;JP78,DATEDIF(JO78,$J$5,"Y"),DATEDIF(JO78,JP78,"Y")),0)</f>
        <v>0</v>
      </c>
      <c r="JX78" s="234">
        <f t="shared" ref="JX78:JX112" si="437">IF(JN78=2,0.25,0)</f>
        <v>0</v>
      </c>
      <c r="JY78" s="234">
        <f t="shared" ref="JY78:JY112" si="438">IF(JW78=0,0,IF(JW78&gt;=50,0.25,IF(JW78&lt;=24,0.25,0)))</f>
        <v>0</v>
      </c>
      <c r="JZ78" s="234">
        <f t="shared" ref="JZ78:JZ112" si="439">IF(JR78=2,0.25,0)</f>
        <v>0</v>
      </c>
      <c r="KA78" s="242">
        <f t="shared" ref="KA78:KA112" si="440">+IF(JH78="",0,IF(JU78="NO APLICA",0,JV78+JX78+JZ78+IF(JY78="N/A",0,JY78)))</f>
        <v>0</v>
      </c>
    </row>
    <row r="79" spans="1:287" x14ac:dyDescent="0.25">
      <c r="A79" s="234">
        <f t="shared" ref="A79:A112" si="441">A78+1</f>
        <v>67</v>
      </c>
      <c r="B79" s="235" t="str">
        <f t="shared" si="333"/>
        <v/>
      </c>
      <c r="C79" s="236" t="str">
        <f>IFERROR(+VLOOKUP(B79,'Referencia Parámetros'!$A$2:$B$18,2),"")</f>
        <v/>
      </c>
      <c r="D79" s="1"/>
      <c r="E79" s="1"/>
      <c r="F79" s="136" t="str">
        <f>IFERROR(+VLOOKUP(D79,'Año 3'!JH$13:JJ$112,3,FALSE),"Completar")</f>
        <v>Completar</v>
      </c>
      <c r="G79" s="134"/>
      <c r="H79" s="134"/>
      <c r="I79" s="134"/>
      <c r="J79" s="136" t="str">
        <f>+IFERROR(VLOOKUP(D79,'Año 3'!JH$13:JR$112,7,0),"Completar")</f>
        <v>Completar</v>
      </c>
      <c r="K79" s="137" t="str">
        <f>IFERROR(VLOOKUP(D79,'Año 3'!JH$13:JR$112,8,FALSE),"Completar")</f>
        <v>Completar</v>
      </c>
      <c r="L79" s="137" t="str">
        <f>IFERROR(VLOOKUP(D79,'Año 3'!JH$13:JR$112,9,FALSE),"Completar")</f>
        <v>Completar</v>
      </c>
      <c r="M79" s="135"/>
      <c r="N79" s="136" t="str">
        <f>IFERROR(VLOOKUP(D79,'Año 3'!JH$13:JR$112,11,FALSE),"Completar")</f>
        <v>Completar</v>
      </c>
      <c r="O79" s="237">
        <f t="shared" si="334"/>
        <v>0</v>
      </c>
      <c r="P79" s="238">
        <f t="shared" si="335"/>
        <v>0</v>
      </c>
      <c r="Q79" s="239" t="str">
        <f>IFERROR(IF(P79&gt;20*C79,'Referencia Parámetros'!$D$20,IF(P79&gt;10*C79,'Referencia Parámetros'!$D$21,IF(P79&gt;5*C79,'Referencia Parámetros'!$D$22, IF(P79&gt;1,'Referencia Parámetros'!$D$23,"NO APLICA")))),"")</f>
        <v/>
      </c>
      <c r="R79" s="240" t="str">
        <f t="shared" si="336"/>
        <v/>
      </c>
      <c r="S79" s="241">
        <f t="shared" si="337"/>
        <v>0</v>
      </c>
      <c r="T79" s="234">
        <f t="shared" si="338"/>
        <v>0</v>
      </c>
      <c r="U79" s="234">
        <f t="shared" si="339"/>
        <v>0</v>
      </c>
      <c r="V79" s="234">
        <f t="shared" si="340"/>
        <v>0</v>
      </c>
      <c r="W79" s="242">
        <f t="shared" si="341"/>
        <v>0</v>
      </c>
      <c r="Y79" s="234">
        <f t="shared" ref="Y79:Y112" si="442">Y78+1</f>
        <v>67</v>
      </c>
      <c r="Z79" s="235" t="str">
        <f t="shared" si="342"/>
        <v/>
      </c>
      <c r="AA79" s="236" t="str">
        <f>IFERROR(+VLOOKUP(Z79,'Referencia Parámetros'!$A$2:$B$18,2),"")</f>
        <v/>
      </c>
      <c r="AB79" s="1"/>
      <c r="AC79" s="1"/>
      <c r="AD79" s="136" t="str">
        <f t="shared" si="278"/>
        <v>Completar</v>
      </c>
      <c r="AE79" s="134"/>
      <c r="AF79" s="134"/>
      <c r="AG79" s="134"/>
      <c r="AH79" s="136" t="str">
        <f t="shared" si="279"/>
        <v>Completar</v>
      </c>
      <c r="AI79" s="137" t="str">
        <f t="shared" si="280"/>
        <v>Completar</v>
      </c>
      <c r="AJ79" s="137" t="str">
        <f t="shared" si="281"/>
        <v>Completar</v>
      </c>
      <c r="AK79" s="135"/>
      <c r="AL79" s="136" t="str">
        <f t="shared" si="282"/>
        <v>Completar</v>
      </c>
      <c r="AM79" s="237">
        <f t="shared" si="343"/>
        <v>0</v>
      </c>
      <c r="AN79" s="238">
        <f t="shared" si="344"/>
        <v>0</v>
      </c>
      <c r="AO79" s="239" t="str">
        <f>IFERROR(IF(AN79&gt;20*AA79,'Referencia Parámetros'!$D$20,IF(AN79&gt;10*AA79,'Referencia Parámetros'!$D$21,IF(AN79&gt;5*AA79,'Referencia Parámetros'!$D$22, IF(AN79&gt;1,'Referencia Parámetros'!$D$23,"NO APLICA")))),"")</f>
        <v/>
      </c>
      <c r="AP79" s="240" t="str">
        <f t="shared" si="345"/>
        <v/>
      </c>
      <c r="AQ79" s="241">
        <f t="shared" si="346"/>
        <v>0</v>
      </c>
      <c r="AR79" s="234">
        <f t="shared" si="347"/>
        <v>0</v>
      </c>
      <c r="AS79" s="234">
        <f t="shared" si="348"/>
        <v>0</v>
      </c>
      <c r="AT79" s="234">
        <f t="shared" si="349"/>
        <v>0</v>
      </c>
      <c r="AU79" s="242">
        <f t="shared" si="350"/>
        <v>0</v>
      </c>
      <c r="AW79" s="234">
        <f t="shared" ref="AW79:AW112" si="443">AW78+1</f>
        <v>67</v>
      </c>
      <c r="AX79" s="235" t="str">
        <f t="shared" si="351"/>
        <v/>
      </c>
      <c r="AY79" s="236" t="str">
        <f>IFERROR(+VLOOKUP(AX79,'Referencia Parámetros'!$A$2:$B$18,2),"")</f>
        <v/>
      </c>
      <c r="AZ79" s="1"/>
      <c r="BA79" s="1"/>
      <c r="BB79" s="136" t="str">
        <f t="shared" si="283"/>
        <v>Completar</v>
      </c>
      <c r="BC79" s="134"/>
      <c r="BD79" s="134"/>
      <c r="BE79" s="134"/>
      <c r="BF79" s="136" t="str">
        <f t="shared" si="284"/>
        <v>Completar</v>
      </c>
      <c r="BG79" s="137" t="str">
        <f t="shared" si="285"/>
        <v>Completar</v>
      </c>
      <c r="BH79" s="137" t="str">
        <f t="shared" si="286"/>
        <v>Completar</v>
      </c>
      <c r="BI79" s="135"/>
      <c r="BJ79" s="136" t="str">
        <f t="shared" si="287"/>
        <v>Completar</v>
      </c>
      <c r="BK79" s="237">
        <f t="shared" si="352"/>
        <v>0</v>
      </c>
      <c r="BL79" s="238">
        <f t="shared" si="353"/>
        <v>0</v>
      </c>
      <c r="BM79" s="239" t="str">
        <f>IFERROR(IF(BL79&gt;20*AY79,'Referencia Parámetros'!$D$20,IF(BL79&gt;10*AY79,'Referencia Parámetros'!$D$21,IF(BL79&gt;5*AY79,'Referencia Parámetros'!$D$22, IF(BL79&gt;1,'Referencia Parámetros'!$D$23,"NO APLICA")))),"")</f>
        <v/>
      </c>
      <c r="BN79" s="240" t="str">
        <f t="shared" si="354"/>
        <v/>
      </c>
      <c r="BO79" s="241">
        <f t="shared" si="355"/>
        <v>0</v>
      </c>
      <c r="BP79" s="234">
        <f t="shared" si="356"/>
        <v>0</v>
      </c>
      <c r="BQ79" s="234">
        <f t="shared" si="357"/>
        <v>0</v>
      </c>
      <c r="BR79" s="234">
        <f t="shared" si="358"/>
        <v>0</v>
      </c>
      <c r="BS79" s="242">
        <f t="shared" si="359"/>
        <v>0</v>
      </c>
      <c r="BU79" s="234">
        <f t="shared" ref="BU79:BU112" si="444">BU78+1</f>
        <v>67</v>
      </c>
      <c r="BV79" s="235" t="str">
        <f t="shared" si="360"/>
        <v/>
      </c>
      <c r="BW79" s="236" t="str">
        <f>IFERROR(+VLOOKUP(BV79,'Referencia Parámetros'!$A$2:$B$18,2),"")</f>
        <v/>
      </c>
      <c r="BX79" s="1"/>
      <c r="BY79" s="1"/>
      <c r="BZ79" s="136" t="str">
        <f t="shared" si="288"/>
        <v>Completar</v>
      </c>
      <c r="CA79" s="134"/>
      <c r="CB79" s="134"/>
      <c r="CC79" s="134"/>
      <c r="CD79" s="136" t="str">
        <f t="shared" si="289"/>
        <v>Completar</v>
      </c>
      <c r="CE79" s="137" t="str">
        <f t="shared" si="290"/>
        <v>Completar</v>
      </c>
      <c r="CF79" s="137" t="str">
        <f t="shared" si="291"/>
        <v>Completar</v>
      </c>
      <c r="CG79" s="135"/>
      <c r="CH79" s="136" t="str">
        <f t="shared" si="292"/>
        <v>Completar</v>
      </c>
      <c r="CI79" s="237">
        <f t="shared" si="361"/>
        <v>0</v>
      </c>
      <c r="CJ79" s="238">
        <f t="shared" si="362"/>
        <v>0</v>
      </c>
      <c r="CK79" s="239" t="str">
        <f>IFERROR(IF(CJ79&gt;20*BW79,'Referencia Parámetros'!$D$20,IF(CJ79&gt;10*BW79,'Referencia Parámetros'!$D$21,IF(CJ79&gt;5*BW79,'Referencia Parámetros'!$D$22, IF(CJ79&gt;1,'Referencia Parámetros'!$D$23,"NO APLICA")))),"")</f>
        <v/>
      </c>
      <c r="CL79" s="240" t="str">
        <f t="shared" si="363"/>
        <v/>
      </c>
      <c r="CM79" s="241">
        <f t="shared" si="364"/>
        <v>0</v>
      </c>
      <c r="CN79" s="234">
        <f t="shared" si="365"/>
        <v>0</v>
      </c>
      <c r="CO79" s="234">
        <f t="shared" si="366"/>
        <v>0</v>
      </c>
      <c r="CP79" s="234">
        <f t="shared" si="367"/>
        <v>0</v>
      </c>
      <c r="CQ79" s="242">
        <f t="shared" si="368"/>
        <v>0</v>
      </c>
      <c r="CS79" s="234">
        <f t="shared" ref="CS79:CS112" si="445">CS78+1</f>
        <v>67</v>
      </c>
      <c r="CT79" s="235" t="str">
        <f t="shared" si="369"/>
        <v/>
      </c>
      <c r="CU79" s="236" t="str">
        <f>IFERROR(+VLOOKUP(CT79,'Referencia Parámetros'!$A$2:$B$18,2),"")</f>
        <v/>
      </c>
      <c r="CV79" s="1"/>
      <c r="CW79" s="1"/>
      <c r="CX79" s="136" t="str">
        <f t="shared" si="293"/>
        <v>Completar</v>
      </c>
      <c r="CY79" s="134"/>
      <c r="CZ79" s="134"/>
      <c r="DA79" s="134"/>
      <c r="DB79" s="136" t="str">
        <f t="shared" si="294"/>
        <v>Completar</v>
      </c>
      <c r="DC79" s="137" t="str">
        <f t="shared" si="295"/>
        <v>Completar</v>
      </c>
      <c r="DD79" s="137" t="str">
        <f t="shared" si="296"/>
        <v>Completar</v>
      </c>
      <c r="DE79" s="135"/>
      <c r="DF79" s="136" t="str">
        <f t="shared" si="297"/>
        <v>Completar</v>
      </c>
      <c r="DG79" s="237">
        <f t="shared" si="370"/>
        <v>0</v>
      </c>
      <c r="DH79" s="238">
        <f t="shared" si="371"/>
        <v>0</v>
      </c>
      <c r="DI79" s="239" t="str">
        <f>IFERROR(IF(DH79&gt;20*CU79,'Referencia Parámetros'!$D$20,IF(DH79&gt;10*CU79,'Referencia Parámetros'!$D$21,IF(DH79&gt;5*CU79,'Referencia Parámetros'!$D$22, IF(DH79&gt;1,'Referencia Parámetros'!$D$23,"NO APLICA")))),"")</f>
        <v/>
      </c>
      <c r="DJ79" s="240" t="str">
        <f t="shared" si="372"/>
        <v/>
      </c>
      <c r="DK79" s="241">
        <f t="shared" si="373"/>
        <v>0</v>
      </c>
      <c r="DL79" s="234">
        <f t="shared" si="374"/>
        <v>0</v>
      </c>
      <c r="DM79" s="234">
        <f t="shared" si="375"/>
        <v>0</v>
      </c>
      <c r="DN79" s="234">
        <f t="shared" si="376"/>
        <v>0</v>
      </c>
      <c r="DO79" s="242">
        <f t="shared" si="377"/>
        <v>0</v>
      </c>
      <c r="DQ79" s="234">
        <f t="shared" ref="DQ79:DQ112" si="446">DQ78+1</f>
        <v>67</v>
      </c>
      <c r="DR79" s="235" t="str">
        <f t="shared" si="378"/>
        <v/>
      </c>
      <c r="DS79" s="236" t="str">
        <f>IFERROR(+VLOOKUP(DR79,'Referencia Parámetros'!$A$2:$B$18,2),"")</f>
        <v/>
      </c>
      <c r="DT79" s="1"/>
      <c r="DU79" s="1"/>
      <c r="DV79" s="136" t="str">
        <f t="shared" si="298"/>
        <v>Completar</v>
      </c>
      <c r="DW79" s="134"/>
      <c r="DX79" s="134"/>
      <c r="DY79" s="134"/>
      <c r="DZ79" s="136" t="str">
        <f t="shared" si="299"/>
        <v>Completar</v>
      </c>
      <c r="EA79" s="137" t="str">
        <f t="shared" si="300"/>
        <v>Completar</v>
      </c>
      <c r="EB79" s="137" t="str">
        <f t="shared" si="301"/>
        <v>Completar</v>
      </c>
      <c r="EC79" s="135"/>
      <c r="ED79" s="136" t="str">
        <f t="shared" si="302"/>
        <v>Completar</v>
      </c>
      <c r="EE79" s="237">
        <f t="shared" si="379"/>
        <v>0</v>
      </c>
      <c r="EF79" s="238">
        <f t="shared" si="380"/>
        <v>0</v>
      </c>
      <c r="EG79" s="239" t="str">
        <f>IFERROR(IF(EF79&gt;20*DS79,'Referencia Parámetros'!$D$20,IF(EF79&gt;10*DS79,'Referencia Parámetros'!$D$21,IF(EF79&gt;5*DS79,'Referencia Parámetros'!$D$22, IF(EF79&gt;1,'Referencia Parámetros'!$D$23,"NO APLICA")))),"")</f>
        <v/>
      </c>
      <c r="EH79" s="240" t="str">
        <f t="shared" si="381"/>
        <v/>
      </c>
      <c r="EI79" s="241">
        <f t="shared" si="382"/>
        <v>0</v>
      </c>
      <c r="EJ79" s="234">
        <f t="shared" si="383"/>
        <v>0</v>
      </c>
      <c r="EK79" s="234">
        <f t="shared" si="384"/>
        <v>0</v>
      </c>
      <c r="EL79" s="234">
        <f t="shared" si="385"/>
        <v>0</v>
      </c>
      <c r="EM79" s="242">
        <f t="shared" si="386"/>
        <v>0</v>
      </c>
      <c r="EO79" s="234">
        <f t="shared" ref="EO79:EO112" si="447">EO78+1</f>
        <v>67</v>
      </c>
      <c r="EP79" s="235" t="str">
        <f t="shared" si="387"/>
        <v/>
      </c>
      <c r="EQ79" s="236" t="str">
        <f>IFERROR(+VLOOKUP(EP79,'Referencia Parámetros'!$A$2:$B$18,2),"")</f>
        <v/>
      </c>
      <c r="ER79" s="1"/>
      <c r="ES79" s="1"/>
      <c r="ET79" s="136" t="str">
        <f t="shared" si="303"/>
        <v>Completar</v>
      </c>
      <c r="EU79" s="134"/>
      <c r="EV79" s="134"/>
      <c r="EW79" s="134"/>
      <c r="EX79" s="136" t="str">
        <f t="shared" si="304"/>
        <v>Completar</v>
      </c>
      <c r="EY79" s="137" t="str">
        <f t="shared" si="305"/>
        <v>Completar</v>
      </c>
      <c r="EZ79" s="137" t="str">
        <f t="shared" si="306"/>
        <v>Completar</v>
      </c>
      <c r="FA79" s="135"/>
      <c r="FB79" s="136" t="str">
        <f t="shared" si="307"/>
        <v>Completar</v>
      </c>
      <c r="FC79" s="237">
        <f t="shared" si="388"/>
        <v>0</v>
      </c>
      <c r="FD79" s="238">
        <f t="shared" si="389"/>
        <v>0</v>
      </c>
      <c r="FE79" s="239" t="str">
        <f>IFERROR(IF(FD79&gt;20*EQ79,'Referencia Parámetros'!$D$20,IF(FD79&gt;10*EQ79,'Referencia Parámetros'!$D$21,IF(FD79&gt;5*EQ79,'Referencia Parámetros'!$D$22, IF(FD79&gt;1,'Referencia Parámetros'!$D$23,"NO APLICA")))),"")</f>
        <v/>
      </c>
      <c r="FF79" s="240" t="str">
        <f t="shared" si="390"/>
        <v/>
      </c>
      <c r="FG79" s="241">
        <f t="shared" si="391"/>
        <v>0</v>
      </c>
      <c r="FH79" s="234">
        <f t="shared" si="392"/>
        <v>0</v>
      </c>
      <c r="FI79" s="234">
        <f t="shared" si="393"/>
        <v>0</v>
      </c>
      <c r="FJ79" s="234">
        <f t="shared" si="394"/>
        <v>0</v>
      </c>
      <c r="FK79" s="242">
        <f t="shared" si="395"/>
        <v>0</v>
      </c>
      <c r="FM79" s="234">
        <f t="shared" ref="FM79:FM112" si="448">FM78+1</f>
        <v>67</v>
      </c>
      <c r="FN79" s="235" t="str">
        <f t="shared" si="396"/>
        <v/>
      </c>
      <c r="FO79" s="236" t="str">
        <f>IFERROR(+VLOOKUP(FN79,'Referencia Parámetros'!$A$2:$B$18,2),"")</f>
        <v/>
      </c>
      <c r="FP79" s="1"/>
      <c r="FQ79" s="1"/>
      <c r="FR79" s="136" t="str">
        <f t="shared" si="308"/>
        <v>Completar</v>
      </c>
      <c r="FS79" s="134"/>
      <c r="FT79" s="134"/>
      <c r="FU79" s="134"/>
      <c r="FV79" s="136" t="str">
        <f t="shared" si="309"/>
        <v>Completar</v>
      </c>
      <c r="FW79" s="137" t="str">
        <f t="shared" si="310"/>
        <v>Completar</v>
      </c>
      <c r="FX79" s="137" t="str">
        <f t="shared" si="311"/>
        <v>Completar</v>
      </c>
      <c r="FY79" s="135"/>
      <c r="FZ79" s="136" t="str">
        <f t="shared" si="312"/>
        <v>Completar</v>
      </c>
      <c r="GA79" s="237">
        <f t="shared" si="397"/>
        <v>0</v>
      </c>
      <c r="GB79" s="238">
        <f t="shared" si="398"/>
        <v>0</v>
      </c>
      <c r="GC79" s="239" t="str">
        <f>IFERROR(IF(GB79&gt;20*FO79,'Referencia Parámetros'!$D$20,IF(GB79&gt;10*FO79,'Referencia Parámetros'!$D$21,IF(GB79&gt;5*FO79,'Referencia Parámetros'!$D$22, IF(GB79&gt;1,'Referencia Parámetros'!$D$23,"NO APLICA")))),"")</f>
        <v/>
      </c>
      <c r="GD79" s="240" t="str">
        <f t="shared" si="399"/>
        <v/>
      </c>
      <c r="GE79" s="241">
        <f t="shared" si="400"/>
        <v>0</v>
      </c>
      <c r="GF79" s="234">
        <f t="shared" si="401"/>
        <v>0</v>
      </c>
      <c r="GG79" s="234">
        <f t="shared" si="402"/>
        <v>0</v>
      </c>
      <c r="GH79" s="234">
        <f t="shared" si="403"/>
        <v>0</v>
      </c>
      <c r="GI79" s="242">
        <f t="shared" si="404"/>
        <v>0</v>
      </c>
      <c r="GK79" s="234">
        <f t="shared" ref="GK79:GK112" si="449">GK78+1</f>
        <v>67</v>
      </c>
      <c r="GL79" s="235" t="str">
        <f t="shared" si="405"/>
        <v/>
      </c>
      <c r="GM79" s="236" t="str">
        <f>IFERROR(+VLOOKUP(GL79,'Referencia Parámetros'!$A$2:$B$18,2),"")</f>
        <v/>
      </c>
      <c r="GN79" s="1"/>
      <c r="GO79" s="1"/>
      <c r="GP79" s="136" t="str">
        <f t="shared" si="313"/>
        <v>Completar</v>
      </c>
      <c r="GQ79" s="134"/>
      <c r="GR79" s="134"/>
      <c r="GS79" s="134"/>
      <c r="GT79" s="136" t="str">
        <f t="shared" si="314"/>
        <v>Completar</v>
      </c>
      <c r="GU79" s="137" t="str">
        <f t="shared" si="315"/>
        <v>Completar</v>
      </c>
      <c r="GV79" s="137" t="str">
        <f t="shared" si="316"/>
        <v>Completar</v>
      </c>
      <c r="GW79" s="135"/>
      <c r="GX79" s="136" t="str">
        <f t="shared" si="317"/>
        <v>Completar</v>
      </c>
      <c r="GY79" s="237">
        <f t="shared" si="406"/>
        <v>0</v>
      </c>
      <c r="GZ79" s="238">
        <f t="shared" si="407"/>
        <v>0</v>
      </c>
      <c r="HA79" s="239" t="str">
        <f>IFERROR(IF(GZ79&gt;20*GM79,'Referencia Parámetros'!$D$20,IF(GZ79&gt;10*GM79,'Referencia Parámetros'!$D$21,IF(GZ79&gt;5*GM79,'Referencia Parámetros'!$D$22, IF(GZ79&gt;1,'Referencia Parámetros'!$D$23,"NO APLICA")))),"")</f>
        <v/>
      </c>
      <c r="HB79" s="240" t="str">
        <f t="shared" si="408"/>
        <v/>
      </c>
      <c r="HC79" s="241">
        <f t="shared" si="409"/>
        <v>0</v>
      </c>
      <c r="HD79" s="234">
        <f t="shared" si="410"/>
        <v>0</v>
      </c>
      <c r="HE79" s="234">
        <f t="shared" si="411"/>
        <v>0</v>
      </c>
      <c r="HF79" s="234">
        <f t="shared" si="412"/>
        <v>0</v>
      </c>
      <c r="HG79" s="242">
        <f t="shared" si="413"/>
        <v>0</v>
      </c>
      <c r="HI79" s="234">
        <f t="shared" ref="HI79:HI112" si="450">HI78+1</f>
        <v>67</v>
      </c>
      <c r="HJ79" s="235" t="str">
        <f t="shared" si="414"/>
        <v/>
      </c>
      <c r="HK79" s="236" t="str">
        <f>IFERROR(+VLOOKUP(HJ79,'Referencia Parámetros'!$A$2:$B$18,2),"")</f>
        <v/>
      </c>
      <c r="HL79" s="1"/>
      <c r="HM79" s="1"/>
      <c r="HN79" s="136" t="str">
        <f t="shared" si="318"/>
        <v>Completar</v>
      </c>
      <c r="HO79" s="134"/>
      <c r="HP79" s="134"/>
      <c r="HQ79" s="134"/>
      <c r="HR79" s="136" t="str">
        <f t="shared" si="319"/>
        <v>Completar</v>
      </c>
      <c r="HS79" s="137" t="str">
        <f t="shared" si="320"/>
        <v>Completar</v>
      </c>
      <c r="HT79" s="137" t="str">
        <f t="shared" si="321"/>
        <v>Completar</v>
      </c>
      <c r="HU79" s="135"/>
      <c r="HV79" s="136" t="str">
        <f t="shared" si="322"/>
        <v>Completar</v>
      </c>
      <c r="HW79" s="237">
        <f t="shared" si="415"/>
        <v>0</v>
      </c>
      <c r="HX79" s="238">
        <f t="shared" si="416"/>
        <v>0</v>
      </c>
      <c r="HY79" s="239" t="str">
        <f>IFERROR(IF(HX79&gt;20*HK79,'Referencia Parámetros'!$D$20,IF(HX79&gt;10*HK79,'Referencia Parámetros'!$D$21,IF(HX79&gt;5*HK79,'Referencia Parámetros'!$D$22, IF(HX79&gt;1,'Referencia Parámetros'!$D$23,"NO APLICA")))),"")</f>
        <v/>
      </c>
      <c r="HZ79" s="240">
        <f t="shared" si="417"/>
        <v>0</v>
      </c>
      <c r="IA79" s="241">
        <f t="shared" si="418"/>
        <v>0</v>
      </c>
      <c r="IB79" s="234">
        <f t="shared" si="419"/>
        <v>0</v>
      </c>
      <c r="IC79" s="234">
        <f t="shared" si="420"/>
        <v>0</v>
      </c>
      <c r="ID79" s="234">
        <f t="shared" si="421"/>
        <v>0</v>
      </c>
      <c r="IE79" s="242">
        <f t="shared" si="422"/>
        <v>0</v>
      </c>
      <c r="IG79" s="234">
        <f t="shared" ref="IG79:IG112" si="451">IG78+1</f>
        <v>67</v>
      </c>
      <c r="IH79" s="235" t="str">
        <f t="shared" si="423"/>
        <v/>
      </c>
      <c r="II79" s="236" t="str">
        <f>IFERROR(+VLOOKUP(IH79,'Referencia Parámetros'!$A$2:$B$18,2),"")</f>
        <v/>
      </c>
      <c r="IJ79" s="1"/>
      <c r="IK79" s="1"/>
      <c r="IL79" s="136" t="str">
        <f t="shared" si="323"/>
        <v>Completar</v>
      </c>
      <c r="IM79" s="134"/>
      <c r="IN79" s="134"/>
      <c r="IO79" s="134"/>
      <c r="IP79" s="136" t="str">
        <f t="shared" si="324"/>
        <v>Completar</v>
      </c>
      <c r="IQ79" s="137" t="str">
        <f t="shared" si="325"/>
        <v>Completar</v>
      </c>
      <c r="IR79" s="137" t="str">
        <f t="shared" si="326"/>
        <v>Completar</v>
      </c>
      <c r="IS79" s="135"/>
      <c r="IT79" s="136" t="str">
        <f t="shared" si="327"/>
        <v>Completar</v>
      </c>
      <c r="IU79" s="237">
        <f t="shared" si="424"/>
        <v>0</v>
      </c>
      <c r="IV79" s="238">
        <f t="shared" si="425"/>
        <v>0</v>
      </c>
      <c r="IW79" s="239" t="str">
        <f>IFERROR(IF(IV79&gt;20*II79,'Referencia Parámetros'!$D$20,IF(IV79&gt;10*II79,'Referencia Parámetros'!$D$21,IF(IV79&gt;5*II79,'Referencia Parámetros'!$D$22, IF(IV79&gt;1,'Referencia Parámetros'!$D$23,"NO APLICA")))),"")</f>
        <v/>
      </c>
      <c r="IX79" s="240" t="str">
        <f t="shared" si="426"/>
        <v/>
      </c>
      <c r="IY79" s="241">
        <f t="shared" si="427"/>
        <v>0</v>
      </c>
      <c r="IZ79" s="234">
        <f t="shared" si="428"/>
        <v>0</v>
      </c>
      <c r="JA79" s="234">
        <f t="shared" si="429"/>
        <v>0</v>
      </c>
      <c r="JB79" s="234">
        <f t="shared" si="430"/>
        <v>0</v>
      </c>
      <c r="JC79" s="242">
        <f t="shared" si="431"/>
        <v>0</v>
      </c>
      <c r="JD79" s="198"/>
      <c r="JE79" s="234">
        <f t="shared" ref="JE79:JE112" si="452">JE78+1</f>
        <v>67</v>
      </c>
      <c r="JF79" s="235" t="str">
        <f t="shared" si="432"/>
        <v/>
      </c>
      <c r="JG79" s="236" t="str">
        <f>IFERROR(+VLOOKUP(JF79,'Referencia Parámetros'!$A$2:$B$18,2),"")</f>
        <v/>
      </c>
      <c r="JH79" s="1"/>
      <c r="JI79" s="1"/>
      <c r="JJ79" s="136" t="str">
        <f t="shared" si="328"/>
        <v>Completar</v>
      </c>
      <c r="JK79" s="134"/>
      <c r="JL79" s="134"/>
      <c r="JM79" s="134"/>
      <c r="JN79" s="136" t="str">
        <f t="shared" si="329"/>
        <v>Completar</v>
      </c>
      <c r="JO79" s="137" t="str">
        <f t="shared" si="330"/>
        <v>Completar</v>
      </c>
      <c r="JP79" s="137" t="str">
        <f t="shared" si="331"/>
        <v>Completar</v>
      </c>
      <c r="JQ79" s="135"/>
      <c r="JR79" s="136" t="str">
        <f t="shared" si="332"/>
        <v>Completar</v>
      </c>
      <c r="JS79" s="237">
        <f t="shared" si="433"/>
        <v>0</v>
      </c>
      <c r="JT79" s="238">
        <f t="shared" si="434"/>
        <v>0</v>
      </c>
      <c r="JU79" s="239" t="str">
        <f>IFERROR(IF(JT79&gt;20*JG79,'Referencia Parámetros'!$D$20,IF(JT79&gt;10*JG79,'Referencia Parámetros'!$D$21,IF(JT79&gt;5*JG79,'Referencia Parámetros'!$D$22, IF(JT79&gt;1,'Referencia Parámetros'!$D$23,"NO APLICA")))),"")</f>
        <v/>
      </c>
      <c r="JV79" s="240" t="str">
        <f t="shared" si="435"/>
        <v/>
      </c>
      <c r="JW79" s="241">
        <f t="shared" si="436"/>
        <v>0</v>
      </c>
      <c r="JX79" s="234">
        <f t="shared" si="437"/>
        <v>0</v>
      </c>
      <c r="JY79" s="234">
        <f t="shared" si="438"/>
        <v>0</v>
      </c>
      <c r="JZ79" s="234">
        <f t="shared" si="439"/>
        <v>0</v>
      </c>
      <c r="KA79" s="242">
        <f t="shared" si="440"/>
        <v>0</v>
      </c>
    </row>
    <row r="80" spans="1:287" x14ac:dyDescent="0.25">
      <c r="A80" s="234">
        <f t="shared" si="441"/>
        <v>68</v>
      </c>
      <c r="B80" s="235" t="str">
        <f t="shared" si="333"/>
        <v/>
      </c>
      <c r="C80" s="236" t="str">
        <f>IFERROR(+VLOOKUP(B80,'Referencia Parámetros'!$A$2:$B$18,2),"")</f>
        <v/>
      </c>
      <c r="D80" s="1"/>
      <c r="E80" s="1"/>
      <c r="F80" s="136" t="str">
        <f>IFERROR(+VLOOKUP(D80,'Año 3'!JH$13:JJ$112,3,FALSE),"Completar")</f>
        <v>Completar</v>
      </c>
      <c r="G80" s="134"/>
      <c r="H80" s="134"/>
      <c r="I80" s="134"/>
      <c r="J80" s="136" t="str">
        <f>+IFERROR(VLOOKUP(D80,'Año 3'!JH$13:JR$112,7,0),"Completar")</f>
        <v>Completar</v>
      </c>
      <c r="K80" s="137" t="str">
        <f>IFERROR(VLOOKUP(D80,'Año 3'!JH$13:JR$112,8,FALSE),"Completar")</f>
        <v>Completar</v>
      </c>
      <c r="L80" s="137" t="str">
        <f>IFERROR(VLOOKUP(D80,'Año 3'!JH$13:JR$112,9,FALSE),"Completar")</f>
        <v>Completar</v>
      </c>
      <c r="M80" s="135"/>
      <c r="N80" s="136" t="str">
        <f>IFERROR(VLOOKUP(D80,'Año 3'!JH$13:JR$112,11,FALSE),"Completar")</f>
        <v>Completar</v>
      </c>
      <c r="O80" s="237">
        <f t="shared" si="334"/>
        <v>0</v>
      </c>
      <c r="P80" s="238">
        <f t="shared" si="335"/>
        <v>0</v>
      </c>
      <c r="Q80" s="239" t="str">
        <f>IFERROR(IF(P80&gt;20*C80,'Referencia Parámetros'!$D$20,IF(P80&gt;10*C80,'Referencia Parámetros'!$D$21,IF(P80&gt;5*C80,'Referencia Parámetros'!$D$22, IF(P80&gt;1,'Referencia Parámetros'!$D$23,"NO APLICA")))),"")</f>
        <v/>
      </c>
      <c r="R80" s="240" t="str">
        <f t="shared" si="336"/>
        <v/>
      </c>
      <c r="S80" s="241">
        <f t="shared" si="337"/>
        <v>0</v>
      </c>
      <c r="T80" s="234">
        <f t="shared" si="338"/>
        <v>0</v>
      </c>
      <c r="U80" s="234">
        <f t="shared" si="339"/>
        <v>0</v>
      </c>
      <c r="V80" s="234">
        <f t="shared" si="340"/>
        <v>0</v>
      </c>
      <c r="W80" s="242">
        <f t="shared" si="341"/>
        <v>0</v>
      </c>
      <c r="Y80" s="234">
        <f t="shared" si="442"/>
        <v>68</v>
      </c>
      <c r="Z80" s="235" t="str">
        <f t="shared" si="342"/>
        <v/>
      </c>
      <c r="AA80" s="236" t="str">
        <f>IFERROR(+VLOOKUP(Z80,'Referencia Parámetros'!$A$2:$B$18,2),"")</f>
        <v/>
      </c>
      <c r="AB80" s="1"/>
      <c r="AC80" s="1"/>
      <c r="AD80" s="136" t="str">
        <f t="shared" si="278"/>
        <v>Completar</v>
      </c>
      <c r="AE80" s="134"/>
      <c r="AF80" s="134"/>
      <c r="AG80" s="134"/>
      <c r="AH80" s="136" t="str">
        <f t="shared" si="279"/>
        <v>Completar</v>
      </c>
      <c r="AI80" s="137" t="str">
        <f t="shared" si="280"/>
        <v>Completar</v>
      </c>
      <c r="AJ80" s="137" t="str">
        <f t="shared" si="281"/>
        <v>Completar</v>
      </c>
      <c r="AK80" s="135"/>
      <c r="AL80" s="136" t="str">
        <f t="shared" si="282"/>
        <v>Completar</v>
      </c>
      <c r="AM80" s="237">
        <f t="shared" si="343"/>
        <v>0</v>
      </c>
      <c r="AN80" s="238">
        <f t="shared" si="344"/>
        <v>0</v>
      </c>
      <c r="AO80" s="239" t="str">
        <f>IFERROR(IF(AN80&gt;20*AA80,'Referencia Parámetros'!$D$20,IF(AN80&gt;10*AA80,'Referencia Parámetros'!$D$21,IF(AN80&gt;5*AA80,'Referencia Parámetros'!$D$22, IF(AN80&gt;1,'Referencia Parámetros'!$D$23,"NO APLICA")))),"")</f>
        <v/>
      </c>
      <c r="AP80" s="240" t="str">
        <f t="shared" si="345"/>
        <v/>
      </c>
      <c r="AQ80" s="241">
        <f t="shared" si="346"/>
        <v>0</v>
      </c>
      <c r="AR80" s="234">
        <f t="shared" si="347"/>
        <v>0</v>
      </c>
      <c r="AS80" s="234">
        <f t="shared" si="348"/>
        <v>0</v>
      </c>
      <c r="AT80" s="234">
        <f t="shared" si="349"/>
        <v>0</v>
      </c>
      <c r="AU80" s="242">
        <f t="shared" si="350"/>
        <v>0</v>
      </c>
      <c r="AW80" s="234">
        <f t="shared" si="443"/>
        <v>68</v>
      </c>
      <c r="AX80" s="235" t="str">
        <f t="shared" si="351"/>
        <v/>
      </c>
      <c r="AY80" s="236" t="str">
        <f>IFERROR(+VLOOKUP(AX80,'Referencia Parámetros'!$A$2:$B$18,2),"")</f>
        <v/>
      </c>
      <c r="AZ80" s="1"/>
      <c r="BA80" s="1"/>
      <c r="BB80" s="136" t="str">
        <f t="shared" si="283"/>
        <v>Completar</v>
      </c>
      <c r="BC80" s="134"/>
      <c r="BD80" s="134"/>
      <c r="BE80" s="134"/>
      <c r="BF80" s="136" t="str">
        <f t="shared" si="284"/>
        <v>Completar</v>
      </c>
      <c r="BG80" s="137" t="str">
        <f t="shared" si="285"/>
        <v>Completar</v>
      </c>
      <c r="BH80" s="137" t="str">
        <f t="shared" si="286"/>
        <v>Completar</v>
      </c>
      <c r="BI80" s="135"/>
      <c r="BJ80" s="136" t="str">
        <f t="shared" si="287"/>
        <v>Completar</v>
      </c>
      <c r="BK80" s="237">
        <f t="shared" si="352"/>
        <v>0</v>
      </c>
      <c r="BL80" s="238">
        <f t="shared" si="353"/>
        <v>0</v>
      </c>
      <c r="BM80" s="239" t="str">
        <f>IFERROR(IF(BL80&gt;20*AY80,'Referencia Parámetros'!$D$20,IF(BL80&gt;10*AY80,'Referencia Parámetros'!$D$21,IF(BL80&gt;5*AY80,'Referencia Parámetros'!$D$22, IF(BL80&gt;1,'Referencia Parámetros'!$D$23,"NO APLICA")))),"")</f>
        <v/>
      </c>
      <c r="BN80" s="240" t="str">
        <f t="shared" si="354"/>
        <v/>
      </c>
      <c r="BO80" s="241">
        <f t="shared" si="355"/>
        <v>0</v>
      </c>
      <c r="BP80" s="234">
        <f t="shared" si="356"/>
        <v>0</v>
      </c>
      <c r="BQ80" s="234">
        <f t="shared" si="357"/>
        <v>0</v>
      </c>
      <c r="BR80" s="234">
        <f t="shared" si="358"/>
        <v>0</v>
      </c>
      <c r="BS80" s="242">
        <f t="shared" si="359"/>
        <v>0</v>
      </c>
      <c r="BU80" s="234">
        <f t="shared" si="444"/>
        <v>68</v>
      </c>
      <c r="BV80" s="235" t="str">
        <f t="shared" si="360"/>
        <v/>
      </c>
      <c r="BW80" s="236" t="str">
        <f>IFERROR(+VLOOKUP(BV80,'Referencia Parámetros'!$A$2:$B$18,2),"")</f>
        <v/>
      </c>
      <c r="BX80" s="1"/>
      <c r="BY80" s="1"/>
      <c r="BZ80" s="136" t="str">
        <f t="shared" si="288"/>
        <v>Completar</v>
      </c>
      <c r="CA80" s="134"/>
      <c r="CB80" s="134"/>
      <c r="CC80" s="134"/>
      <c r="CD80" s="136" t="str">
        <f t="shared" si="289"/>
        <v>Completar</v>
      </c>
      <c r="CE80" s="137" t="str">
        <f t="shared" si="290"/>
        <v>Completar</v>
      </c>
      <c r="CF80" s="137" t="str">
        <f t="shared" si="291"/>
        <v>Completar</v>
      </c>
      <c r="CG80" s="135"/>
      <c r="CH80" s="136" t="str">
        <f t="shared" si="292"/>
        <v>Completar</v>
      </c>
      <c r="CI80" s="237">
        <f t="shared" si="361"/>
        <v>0</v>
      </c>
      <c r="CJ80" s="238">
        <f t="shared" si="362"/>
        <v>0</v>
      </c>
      <c r="CK80" s="239" t="str">
        <f>IFERROR(IF(CJ80&gt;20*BW80,'Referencia Parámetros'!$D$20,IF(CJ80&gt;10*BW80,'Referencia Parámetros'!$D$21,IF(CJ80&gt;5*BW80,'Referencia Parámetros'!$D$22, IF(CJ80&gt;1,'Referencia Parámetros'!$D$23,"NO APLICA")))),"")</f>
        <v/>
      </c>
      <c r="CL80" s="240" t="str">
        <f t="shared" si="363"/>
        <v/>
      </c>
      <c r="CM80" s="241">
        <f t="shared" si="364"/>
        <v>0</v>
      </c>
      <c r="CN80" s="234">
        <f t="shared" si="365"/>
        <v>0</v>
      </c>
      <c r="CO80" s="234">
        <f t="shared" si="366"/>
        <v>0</v>
      </c>
      <c r="CP80" s="234">
        <f t="shared" si="367"/>
        <v>0</v>
      </c>
      <c r="CQ80" s="242">
        <f t="shared" si="368"/>
        <v>0</v>
      </c>
      <c r="CS80" s="234">
        <f t="shared" si="445"/>
        <v>68</v>
      </c>
      <c r="CT80" s="235" t="str">
        <f t="shared" si="369"/>
        <v/>
      </c>
      <c r="CU80" s="236" t="str">
        <f>IFERROR(+VLOOKUP(CT80,'Referencia Parámetros'!$A$2:$B$18,2),"")</f>
        <v/>
      </c>
      <c r="CV80" s="1"/>
      <c r="CW80" s="1"/>
      <c r="CX80" s="136" t="str">
        <f t="shared" si="293"/>
        <v>Completar</v>
      </c>
      <c r="CY80" s="134"/>
      <c r="CZ80" s="134"/>
      <c r="DA80" s="134"/>
      <c r="DB80" s="136" t="str">
        <f t="shared" si="294"/>
        <v>Completar</v>
      </c>
      <c r="DC80" s="137" t="str">
        <f t="shared" si="295"/>
        <v>Completar</v>
      </c>
      <c r="DD80" s="137" t="str">
        <f t="shared" si="296"/>
        <v>Completar</v>
      </c>
      <c r="DE80" s="135"/>
      <c r="DF80" s="136" t="str">
        <f t="shared" si="297"/>
        <v>Completar</v>
      </c>
      <c r="DG80" s="237">
        <f t="shared" si="370"/>
        <v>0</v>
      </c>
      <c r="DH80" s="238">
        <f t="shared" si="371"/>
        <v>0</v>
      </c>
      <c r="DI80" s="239" t="str">
        <f>IFERROR(IF(DH80&gt;20*CU80,'Referencia Parámetros'!$D$20,IF(DH80&gt;10*CU80,'Referencia Parámetros'!$D$21,IF(DH80&gt;5*CU80,'Referencia Parámetros'!$D$22, IF(DH80&gt;1,'Referencia Parámetros'!$D$23,"NO APLICA")))),"")</f>
        <v/>
      </c>
      <c r="DJ80" s="240" t="str">
        <f t="shared" si="372"/>
        <v/>
      </c>
      <c r="DK80" s="241">
        <f t="shared" si="373"/>
        <v>0</v>
      </c>
      <c r="DL80" s="234">
        <f t="shared" si="374"/>
        <v>0</v>
      </c>
      <c r="DM80" s="234">
        <f t="shared" si="375"/>
        <v>0</v>
      </c>
      <c r="DN80" s="234">
        <f t="shared" si="376"/>
        <v>0</v>
      </c>
      <c r="DO80" s="242">
        <f t="shared" si="377"/>
        <v>0</v>
      </c>
      <c r="DQ80" s="234">
        <f t="shared" si="446"/>
        <v>68</v>
      </c>
      <c r="DR80" s="235" t="str">
        <f t="shared" si="378"/>
        <v/>
      </c>
      <c r="DS80" s="236" t="str">
        <f>IFERROR(+VLOOKUP(DR80,'Referencia Parámetros'!$A$2:$B$18,2),"")</f>
        <v/>
      </c>
      <c r="DT80" s="1"/>
      <c r="DU80" s="1"/>
      <c r="DV80" s="136" t="str">
        <f t="shared" si="298"/>
        <v>Completar</v>
      </c>
      <c r="DW80" s="134"/>
      <c r="DX80" s="134"/>
      <c r="DY80" s="134"/>
      <c r="DZ80" s="136" t="str">
        <f t="shared" si="299"/>
        <v>Completar</v>
      </c>
      <c r="EA80" s="137" t="str">
        <f t="shared" si="300"/>
        <v>Completar</v>
      </c>
      <c r="EB80" s="137" t="str">
        <f t="shared" si="301"/>
        <v>Completar</v>
      </c>
      <c r="EC80" s="135"/>
      <c r="ED80" s="136" t="str">
        <f t="shared" si="302"/>
        <v>Completar</v>
      </c>
      <c r="EE80" s="237">
        <f t="shared" si="379"/>
        <v>0</v>
      </c>
      <c r="EF80" s="238">
        <f t="shared" si="380"/>
        <v>0</v>
      </c>
      <c r="EG80" s="239" t="str">
        <f>IFERROR(IF(EF80&gt;20*DS80,'Referencia Parámetros'!$D$20,IF(EF80&gt;10*DS80,'Referencia Parámetros'!$D$21,IF(EF80&gt;5*DS80,'Referencia Parámetros'!$D$22, IF(EF80&gt;1,'Referencia Parámetros'!$D$23,"NO APLICA")))),"")</f>
        <v/>
      </c>
      <c r="EH80" s="240" t="str">
        <f t="shared" si="381"/>
        <v/>
      </c>
      <c r="EI80" s="241">
        <f t="shared" si="382"/>
        <v>0</v>
      </c>
      <c r="EJ80" s="234">
        <f t="shared" si="383"/>
        <v>0</v>
      </c>
      <c r="EK80" s="234">
        <f t="shared" si="384"/>
        <v>0</v>
      </c>
      <c r="EL80" s="234">
        <f t="shared" si="385"/>
        <v>0</v>
      </c>
      <c r="EM80" s="242">
        <f t="shared" si="386"/>
        <v>0</v>
      </c>
      <c r="EO80" s="234">
        <f t="shared" si="447"/>
        <v>68</v>
      </c>
      <c r="EP80" s="235" t="str">
        <f t="shared" si="387"/>
        <v/>
      </c>
      <c r="EQ80" s="236" t="str">
        <f>IFERROR(+VLOOKUP(EP80,'Referencia Parámetros'!$A$2:$B$18,2),"")</f>
        <v/>
      </c>
      <c r="ER80" s="1"/>
      <c r="ES80" s="1"/>
      <c r="ET80" s="136" t="str">
        <f t="shared" si="303"/>
        <v>Completar</v>
      </c>
      <c r="EU80" s="134"/>
      <c r="EV80" s="134"/>
      <c r="EW80" s="134"/>
      <c r="EX80" s="136" t="str">
        <f t="shared" si="304"/>
        <v>Completar</v>
      </c>
      <c r="EY80" s="137" t="str">
        <f t="shared" si="305"/>
        <v>Completar</v>
      </c>
      <c r="EZ80" s="137" t="str">
        <f t="shared" si="306"/>
        <v>Completar</v>
      </c>
      <c r="FA80" s="135"/>
      <c r="FB80" s="136" t="str">
        <f t="shared" si="307"/>
        <v>Completar</v>
      </c>
      <c r="FC80" s="237">
        <f t="shared" si="388"/>
        <v>0</v>
      </c>
      <c r="FD80" s="238">
        <f t="shared" si="389"/>
        <v>0</v>
      </c>
      <c r="FE80" s="239" t="str">
        <f>IFERROR(IF(FD80&gt;20*EQ80,'Referencia Parámetros'!$D$20,IF(FD80&gt;10*EQ80,'Referencia Parámetros'!$D$21,IF(FD80&gt;5*EQ80,'Referencia Parámetros'!$D$22, IF(FD80&gt;1,'Referencia Parámetros'!$D$23,"NO APLICA")))),"")</f>
        <v/>
      </c>
      <c r="FF80" s="240" t="str">
        <f t="shared" si="390"/>
        <v/>
      </c>
      <c r="FG80" s="241">
        <f t="shared" si="391"/>
        <v>0</v>
      </c>
      <c r="FH80" s="234">
        <f t="shared" si="392"/>
        <v>0</v>
      </c>
      <c r="FI80" s="234">
        <f t="shared" si="393"/>
        <v>0</v>
      </c>
      <c r="FJ80" s="234">
        <f t="shared" si="394"/>
        <v>0</v>
      </c>
      <c r="FK80" s="242">
        <f t="shared" si="395"/>
        <v>0</v>
      </c>
      <c r="FM80" s="234">
        <f t="shared" si="448"/>
        <v>68</v>
      </c>
      <c r="FN80" s="235" t="str">
        <f t="shared" si="396"/>
        <v/>
      </c>
      <c r="FO80" s="236" t="str">
        <f>IFERROR(+VLOOKUP(FN80,'Referencia Parámetros'!$A$2:$B$18,2),"")</f>
        <v/>
      </c>
      <c r="FP80" s="1"/>
      <c r="FQ80" s="1"/>
      <c r="FR80" s="136" t="str">
        <f t="shared" si="308"/>
        <v>Completar</v>
      </c>
      <c r="FS80" s="134"/>
      <c r="FT80" s="134"/>
      <c r="FU80" s="134"/>
      <c r="FV80" s="136" t="str">
        <f t="shared" si="309"/>
        <v>Completar</v>
      </c>
      <c r="FW80" s="137" t="str">
        <f t="shared" si="310"/>
        <v>Completar</v>
      </c>
      <c r="FX80" s="137" t="str">
        <f t="shared" si="311"/>
        <v>Completar</v>
      </c>
      <c r="FY80" s="135"/>
      <c r="FZ80" s="136" t="str">
        <f t="shared" si="312"/>
        <v>Completar</v>
      </c>
      <c r="GA80" s="237">
        <f t="shared" si="397"/>
        <v>0</v>
      </c>
      <c r="GB80" s="238">
        <f t="shared" si="398"/>
        <v>0</v>
      </c>
      <c r="GC80" s="239" t="str">
        <f>IFERROR(IF(GB80&gt;20*FO80,'Referencia Parámetros'!$D$20,IF(GB80&gt;10*FO80,'Referencia Parámetros'!$D$21,IF(GB80&gt;5*FO80,'Referencia Parámetros'!$D$22, IF(GB80&gt;1,'Referencia Parámetros'!$D$23,"NO APLICA")))),"")</f>
        <v/>
      </c>
      <c r="GD80" s="240" t="str">
        <f t="shared" si="399"/>
        <v/>
      </c>
      <c r="GE80" s="241">
        <f t="shared" si="400"/>
        <v>0</v>
      </c>
      <c r="GF80" s="234">
        <f t="shared" si="401"/>
        <v>0</v>
      </c>
      <c r="GG80" s="234">
        <f t="shared" si="402"/>
        <v>0</v>
      </c>
      <c r="GH80" s="234">
        <f t="shared" si="403"/>
        <v>0</v>
      </c>
      <c r="GI80" s="242">
        <f t="shared" si="404"/>
        <v>0</v>
      </c>
      <c r="GK80" s="234">
        <f t="shared" si="449"/>
        <v>68</v>
      </c>
      <c r="GL80" s="235" t="str">
        <f t="shared" si="405"/>
        <v/>
      </c>
      <c r="GM80" s="236" t="str">
        <f>IFERROR(+VLOOKUP(GL80,'Referencia Parámetros'!$A$2:$B$18,2),"")</f>
        <v/>
      </c>
      <c r="GN80" s="1"/>
      <c r="GO80" s="1"/>
      <c r="GP80" s="136" t="str">
        <f t="shared" si="313"/>
        <v>Completar</v>
      </c>
      <c r="GQ80" s="134"/>
      <c r="GR80" s="134"/>
      <c r="GS80" s="134"/>
      <c r="GT80" s="136" t="str">
        <f t="shared" si="314"/>
        <v>Completar</v>
      </c>
      <c r="GU80" s="137" t="str">
        <f t="shared" si="315"/>
        <v>Completar</v>
      </c>
      <c r="GV80" s="137" t="str">
        <f t="shared" si="316"/>
        <v>Completar</v>
      </c>
      <c r="GW80" s="135"/>
      <c r="GX80" s="136" t="str">
        <f t="shared" si="317"/>
        <v>Completar</v>
      </c>
      <c r="GY80" s="237">
        <f t="shared" si="406"/>
        <v>0</v>
      </c>
      <c r="GZ80" s="238">
        <f t="shared" si="407"/>
        <v>0</v>
      </c>
      <c r="HA80" s="239" t="str">
        <f>IFERROR(IF(GZ80&gt;20*GM80,'Referencia Parámetros'!$D$20,IF(GZ80&gt;10*GM80,'Referencia Parámetros'!$D$21,IF(GZ80&gt;5*GM80,'Referencia Parámetros'!$D$22, IF(GZ80&gt;1,'Referencia Parámetros'!$D$23,"NO APLICA")))),"")</f>
        <v/>
      </c>
      <c r="HB80" s="240" t="str">
        <f t="shared" si="408"/>
        <v/>
      </c>
      <c r="HC80" s="241">
        <f t="shared" si="409"/>
        <v>0</v>
      </c>
      <c r="HD80" s="234">
        <f t="shared" si="410"/>
        <v>0</v>
      </c>
      <c r="HE80" s="234">
        <f t="shared" si="411"/>
        <v>0</v>
      </c>
      <c r="HF80" s="234">
        <f t="shared" si="412"/>
        <v>0</v>
      </c>
      <c r="HG80" s="242">
        <f t="shared" si="413"/>
        <v>0</v>
      </c>
      <c r="HI80" s="234">
        <f t="shared" si="450"/>
        <v>68</v>
      </c>
      <c r="HJ80" s="235" t="str">
        <f t="shared" si="414"/>
        <v/>
      </c>
      <c r="HK80" s="236" t="str">
        <f>IFERROR(+VLOOKUP(HJ80,'Referencia Parámetros'!$A$2:$B$18,2),"")</f>
        <v/>
      </c>
      <c r="HL80" s="1"/>
      <c r="HM80" s="1"/>
      <c r="HN80" s="136" t="str">
        <f t="shared" si="318"/>
        <v>Completar</v>
      </c>
      <c r="HO80" s="134"/>
      <c r="HP80" s="134"/>
      <c r="HQ80" s="134"/>
      <c r="HR80" s="136" t="str">
        <f t="shared" si="319"/>
        <v>Completar</v>
      </c>
      <c r="HS80" s="137" t="str">
        <f t="shared" si="320"/>
        <v>Completar</v>
      </c>
      <c r="HT80" s="137" t="str">
        <f t="shared" si="321"/>
        <v>Completar</v>
      </c>
      <c r="HU80" s="135"/>
      <c r="HV80" s="136" t="str">
        <f t="shared" si="322"/>
        <v>Completar</v>
      </c>
      <c r="HW80" s="237">
        <f t="shared" si="415"/>
        <v>0</v>
      </c>
      <c r="HX80" s="238">
        <f t="shared" si="416"/>
        <v>0</v>
      </c>
      <c r="HY80" s="239" t="str">
        <f>IFERROR(IF(HX80&gt;20*HK80,'Referencia Parámetros'!$D$20,IF(HX80&gt;10*HK80,'Referencia Parámetros'!$D$21,IF(HX80&gt;5*HK80,'Referencia Parámetros'!$D$22, IF(HX80&gt;1,'Referencia Parámetros'!$D$23,"NO APLICA")))),"")</f>
        <v/>
      </c>
      <c r="HZ80" s="240">
        <f t="shared" si="417"/>
        <v>0</v>
      </c>
      <c r="IA80" s="241">
        <f t="shared" si="418"/>
        <v>0</v>
      </c>
      <c r="IB80" s="234">
        <f t="shared" si="419"/>
        <v>0</v>
      </c>
      <c r="IC80" s="234">
        <f t="shared" si="420"/>
        <v>0</v>
      </c>
      <c r="ID80" s="234">
        <f t="shared" si="421"/>
        <v>0</v>
      </c>
      <c r="IE80" s="242">
        <f t="shared" si="422"/>
        <v>0</v>
      </c>
      <c r="IG80" s="234">
        <f t="shared" si="451"/>
        <v>68</v>
      </c>
      <c r="IH80" s="235" t="str">
        <f t="shared" si="423"/>
        <v/>
      </c>
      <c r="II80" s="236" t="str">
        <f>IFERROR(+VLOOKUP(IH80,'Referencia Parámetros'!$A$2:$B$18,2),"")</f>
        <v/>
      </c>
      <c r="IJ80" s="1"/>
      <c r="IK80" s="1"/>
      <c r="IL80" s="136" t="str">
        <f t="shared" si="323"/>
        <v>Completar</v>
      </c>
      <c r="IM80" s="134"/>
      <c r="IN80" s="134"/>
      <c r="IO80" s="134"/>
      <c r="IP80" s="136" t="str">
        <f t="shared" si="324"/>
        <v>Completar</v>
      </c>
      <c r="IQ80" s="137" t="str">
        <f t="shared" si="325"/>
        <v>Completar</v>
      </c>
      <c r="IR80" s="137" t="str">
        <f t="shared" si="326"/>
        <v>Completar</v>
      </c>
      <c r="IS80" s="135"/>
      <c r="IT80" s="136" t="str">
        <f t="shared" si="327"/>
        <v>Completar</v>
      </c>
      <c r="IU80" s="237">
        <f t="shared" si="424"/>
        <v>0</v>
      </c>
      <c r="IV80" s="238">
        <f t="shared" si="425"/>
        <v>0</v>
      </c>
      <c r="IW80" s="239" t="str">
        <f>IFERROR(IF(IV80&gt;20*II80,'Referencia Parámetros'!$D$20,IF(IV80&gt;10*II80,'Referencia Parámetros'!$D$21,IF(IV80&gt;5*II80,'Referencia Parámetros'!$D$22, IF(IV80&gt;1,'Referencia Parámetros'!$D$23,"NO APLICA")))),"")</f>
        <v/>
      </c>
      <c r="IX80" s="240" t="str">
        <f t="shared" si="426"/>
        <v/>
      </c>
      <c r="IY80" s="241">
        <f t="shared" si="427"/>
        <v>0</v>
      </c>
      <c r="IZ80" s="234">
        <f t="shared" si="428"/>
        <v>0</v>
      </c>
      <c r="JA80" s="234">
        <f t="shared" si="429"/>
        <v>0</v>
      </c>
      <c r="JB80" s="234">
        <f t="shared" si="430"/>
        <v>0</v>
      </c>
      <c r="JC80" s="242">
        <f t="shared" si="431"/>
        <v>0</v>
      </c>
      <c r="JD80" s="198"/>
      <c r="JE80" s="234">
        <f t="shared" si="452"/>
        <v>68</v>
      </c>
      <c r="JF80" s="235" t="str">
        <f t="shared" si="432"/>
        <v/>
      </c>
      <c r="JG80" s="236" t="str">
        <f>IFERROR(+VLOOKUP(JF80,'Referencia Parámetros'!$A$2:$B$18,2),"")</f>
        <v/>
      </c>
      <c r="JH80" s="1"/>
      <c r="JI80" s="1"/>
      <c r="JJ80" s="136" t="str">
        <f t="shared" si="328"/>
        <v>Completar</v>
      </c>
      <c r="JK80" s="134"/>
      <c r="JL80" s="134"/>
      <c r="JM80" s="134"/>
      <c r="JN80" s="136" t="str">
        <f t="shared" si="329"/>
        <v>Completar</v>
      </c>
      <c r="JO80" s="137" t="str">
        <f t="shared" si="330"/>
        <v>Completar</v>
      </c>
      <c r="JP80" s="137" t="str">
        <f t="shared" si="331"/>
        <v>Completar</v>
      </c>
      <c r="JQ80" s="135"/>
      <c r="JR80" s="136" t="str">
        <f t="shared" si="332"/>
        <v>Completar</v>
      </c>
      <c r="JS80" s="237">
        <f t="shared" si="433"/>
        <v>0</v>
      </c>
      <c r="JT80" s="238">
        <f t="shared" si="434"/>
        <v>0</v>
      </c>
      <c r="JU80" s="239" t="str">
        <f>IFERROR(IF(JT80&gt;20*JG80,'Referencia Parámetros'!$D$20,IF(JT80&gt;10*JG80,'Referencia Parámetros'!$D$21,IF(JT80&gt;5*JG80,'Referencia Parámetros'!$D$22, IF(JT80&gt;1,'Referencia Parámetros'!$D$23,"NO APLICA")))),"")</f>
        <v/>
      </c>
      <c r="JV80" s="240" t="str">
        <f t="shared" si="435"/>
        <v/>
      </c>
      <c r="JW80" s="241">
        <f t="shared" si="436"/>
        <v>0</v>
      </c>
      <c r="JX80" s="234">
        <f t="shared" si="437"/>
        <v>0</v>
      </c>
      <c r="JY80" s="234">
        <f t="shared" si="438"/>
        <v>0</v>
      </c>
      <c r="JZ80" s="234">
        <f t="shared" si="439"/>
        <v>0</v>
      </c>
      <c r="KA80" s="242">
        <f t="shared" si="440"/>
        <v>0</v>
      </c>
    </row>
    <row r="81" spans="1:287" x14ac:dyDescent="0.25">
      <c r="A81" s="234">
        <f t="shared" si="441"/>
        <v>69</v>
      </c>
      <c r="B81" s="235" t="str">
        <f t="shared" si="333"/>
        <v/>
      </c>
      <c r="C81" s="236" t="str">
        <f>IFERROR(+VLOOKUP(B81,'Referencia Parámetros'!$A$2:$B$18,2),"")</f>
        <v/>
      </c>
      <c r="D81" s="1"/>
      <c r="E81" s="1"/>
      <c r="F81" s="136" t="str">
        <f>IFERROR(+VLOOKUP(D81,'Año 3'!JH$13:JJ$112,3,FALSE),"Completar")</f>
        <v>Completar</v>
      </c>
      <c r="G81" s="134"/>
      <c r="H81" s="134"/>
      <c r="I81" s="134"/>
      <c r="J81" s="136" t="str">
        <f>+IFERROR(VLOOKUP(D81,'Año 3'!JH$13:JR$112,7,0),"Completar")</f>
        <v>Completar</v>
      </c>
      <c r="K81" s="137" t="str">
        <f>IFERROR(VLOOKUP(D81,'Año 3'!JH$13:JR$112,8,FALSE),"Completar")</f>
        <v>Completar</v>
      </c>
      <c r="L81" s="137" t="str">
        <f>IFERROR(VLOOKUP(D81,'Año 3'!JH$13:JR$112,9,FALSE),"Completar")</f>
        <v>Completar</v>
      </c>
      <c r="M81" s="135"/>
      <c r="N81" s="136" t="str">
        <f>IFERROR(VLOOKUP(D81,'Año 3'!JH$13:JR$112,11,FALSE),"Completar")</f>
        <v>Completar</v>
      </c>
      <c r="O81" s="237">
        <f t="shared" si="334"/>
        <v>0</v>
      </c>
      <c r="P81" s="238">
        <f t="shared" si="335"/>
        <v>0</v>
      </c>
      <c r="Q81" s="239" t="str">
        <f>IFERROR(IF(P81&gt;20*C81,'Referencia Parámetros'!$D$20,IF(P81&gt;10*C81,'Referencia Parámetros'!$D$21,IF(P81&gt;5*C81,'Referencia Parámetros'!$D$22, IF(P81&gt;1,'Referencia Parámetros'!$D$23,"NO APLICA")))),"")</f>
        <v/>
      </c>
      <c r="R81" s="240" t="str">
        <f t="shared" si="336"/>
        <v/>
      </c>
      <c r="S81" s="241">
        <f t="shared" si="337"/>
        <v>0</v>
      </c>
      <c r="T81" s="234">
        <f t="shared" si="338"/>
        <v>0</v>
      </c>
      <c r="U81" s="234">
        <f t="shared" si="339"/>
        <v>0</v>
      </c>
      <c r="V81" s="234">
        <f t="shared" si="340"/>
        <v>0</v>
      </c>
      <c r="W81" s="242">
        <f t="shared" si="341"/>
        <v>0</v>
      </c>
      <c r="Y81" s="234">
        <f t="shared" si="442"/>
        <v>69</v>
      </c>
      <c r="Z81" s="235" t="str">
        <f t="shared" si="342"/>
        <v/>
      </c>
      <c r="AA81" s="236" t="str">
        <f>IFERROR(+VLOOKUP(Z81,'Referencia Parámetros'!$A$2:$B$18,2),"")</f>
        <v/>
      </c>
      <c r="AB81" s="1"/>
      <c r="AC81" s="1"/>
      <c r="AD81" s="136" t="str">
        <f t="shared" si="278"/>
        <v>Completar</v>
      </c>
      <c r="AE81" s="134"/>
      <c r="AF81" s="134"/>
      <c r="AG81" s="134"/>
      <c r="AH81" s="136" t="str">
        <f t="shared" si="279"/>
        <v>Completar</v>
      </c>
      <c r="AI81" s="137" t="str">
        <f t="shared" si="280"/>
        <v>Completar</v>
      </c>
      <c r="AJ81" s="137" t="str">
        <f t="shared" si="281"/>
        <v>Completar</v>
      </c>
      <c r="AK81" s="135"/>
      <c r="AL81" s="136" t="str">
        <f t="shared" si="282"/>
        <v>Completar</v>
      </c>
      <c r="AM81" s="237">
        <f t="shared" si="343"/>
        <v>0</v>
      </c>
      <c r="AN81" s="238">
        <f t="shared" si="344"/>
        <v>0</v>
      </c>
      <c r="AO81" s="239" t="str">
        <f>IFERROR(IF(AN81&gt;20*AA81,'Referencia Parámetros'!$D$20,IF(AN81&gt;10*AA81,'Referencia Parámetros'!$D$21,IF(AN81&gt;5*AA81,'Referencia Parámetros'!$D$22, IF(AN81&gt;1,'Referencia Parámetros'!$D$23,"NO APLICA")))),"")</f>
        <v/>
      </c>
      <c r="AP81" s="240" t="str">
        <f t="shared" si="345"/>
        <v/>
      </c>
      <c r="AQ81" s="241">
        <f t="shared" si="346"/>
        <v>0</v>
      </c>
      <c r="AR81" s="234">
        <f t="shared" si="347"/>
        <v>0</v>
      </c>
      <c r="AS81" s="234">
        <f t="shared" si="348"/>
        <v>0</v>
      </c>
      <c r="AT81" s="234">
        <f t="shared" si="349"/>
        <v>0</v>
      </c>
      <c r="AU81" s="242">
        <f t="shared" si="350"/>
        <v>0</v>
      </c>
      <c r="AW81" s="234">
        <f t="shared" si="443"/>
        <v>69</v>
      </c>
      <c r="AX81" s="235" t="str">
        <f t="shared" si="351"/>
        <v/>
      </c>
      <c r="AY81" s="236" t="str">
        <f>IFERROR(+VLOOKUP(AX81,'Referencia Parámetros'!$A$2:$B$18,2),"")</f>
        <v/>
      </c>
      <c r="AZ81" s="1"/>
      <c r="BA81" s="1"/>
      <c r="BB81" s="136" t="str">
        <f t="shared" si="283"/>
        <v>Completar</v>
      </c>
      <c r="BC81" s="134"/>
      <c r="BD81" s="134"/>
      <c r="BE81" s="134"/>
      <c r="BF81" s="136" t="str">
        <f t="shared" si="284"/>
        <v>Completar</v>
      </c>
      <c r="BG81" s="137" t="str">
        <f t="shared" si="285"/>
        <v>Completar</v>
      </c>
      <c r="BH81" s="137" t="str">
        <f t="shared" si="286"/>
        <v>Completar</v>
      </c>
      <c r="BI81" s="135"/>
      <c r="BJ81" s="136" t="str">
        <f t="shared" si="287"/>
        <v>Completar</v>
      </c>
      <c r="BK81" s="237">
        <f t="shared" si="352"/>
        <v>0</v>
      </c>
      <c r="BL81" s="238">
        <f t="shared" si="353"/>
        <v>0</v>
      </c>
      <c r="BM81" s="239" t="str">
        <f>IFERROR(IF(BL81&gt;20*AY81,'Referencia Parámetros'!$D$20,IF(BL81&gt;10*AY81,'Referencia Parámetros'!$D$21,IF(BL81&gt;5*AY81,'Referencia Parámetros'!$D$22, IF(BL81&gt;1,'Referencia Parámetros'!$D$23,"NO APLICA")))),"")</f>
        <v/>
      </c>
      <c r="BN81" s="240" t="str">
        <f t="shared" si="354"/>
        <v/>
      </c>
      <c r="BO81" s="241">
        <f t="shared" si="355"/>
        <v>0</v>
      </c>
      <c r="BP81" s="234">
        <f t="shared" si="356"/>
        <v>0</v>
      </c>
      <c r="BQ81" s="234">
        <f t="shared" si="357"/>
        <v>0</v>
      </c>
      <c r="BR81" s="234">
        <f t="shared" si="358"/>
        <v>0</v>
      </c>
      <c r="BS81" s="242">
        <f t="shared" si="359"/>
        <v>0</v>
      </c>
      <c r="BU81" s="234">
        <f t="shared" si="444"/>
        <v>69</v>
      </c>
      <c r="BV81" s="235" t="str">
        <f t="shared" si="360"/>
        <v/>
      </c>
      <c r="BW81" s="236" t="str">
        <f>IFERROR(+VLOOKUP(BV81,'Referencia Parámetros'!$A$2:$B$18,2),"")</f>
        <v/>
      </c>
      <c r="BX81" s="1"/>
      <c r="BY81" s="1"/>
      <c r="BZ81" s="136" t="str">
        <f t="shared" si="288"/>
        <v>Completar</v>
      </c>
      <c r="CA81" s="134"/>
      <c r="CB81" s="134"/>
      <c r="CC81" s="134"/>
      <c r="CD81" s="136" t="str">
        <f t="shared" si="289"/>
        <v>Completar</v>
      </c>
      <c r="CE81" s="137" t="str">
        <f t="shared" si="290"/>
        <v>Completar</v>
      </c>
      <c r="CF81" s="137" t="str">
        <f t="shared" si="291"/>
        <v>Completar</v>
      </c>
      <c r="CG81" s="135"/>
      <c r="CH81" s="136" t="str">
        <f t="shared" si="292"/>
        <v>Completar</v>
      </c>
      <c r="CI81" s="237">
        <f t="shared" si="361"/>
        <v>0</v>
      </c>
      <c r="CJ81" s="238">
        <f t="shared" si="362"/>
        <v>0</v>
      </c>
      <c r="CK81" s="239" t="str">
        <f>IFERROR(IF(CJ81&gt;20*BW81,'Referencia Parámetros'!$D$20,IF(CJ81&gt;10*BW81,'Referencia Parámetros'!$D$21,IF(CJ81&gt;5*BW81,'Referencia Parámetros'!$D$22, IF(CJ81&gt;1,'Referencia Parámetros'!$D$23,"NO APLICA")))),"")</f>
        <v/>
      </c>
      <c r="CL81" s="240" t="str">
        <f t="shared" si="363"/>
        <v/>
      </c>
      <c r="CM81" s="241">
        <f t="shared" si="364"/>
        <v>0</v>
      </c>
      <c r="CN81" s="234">
        <f t="shared" si="365"/>
        <v>0</v>
      </c>
      <c r="CO81" s="234">
        <f t="shared" si="366"/>
        <v>0</v>
      </c>
      <c r="CP81" s="234">
        <f t="shared" si="367"/>
        <v>0</v>
      </c>
      <c r="CQ81" s="242">
        <f t="shared" si="368"/>
        <v>0</v>
      </c>
      <c r="CS81" s="234">
        <f t="shared" si="445"/>
        <v>69</v>
      </c>
      <c r="CT81" s="235" t="str">
        <f t="shared" si="369"/>
        <v/>
      </c>
      <c r="CU81" s="236" t="str">
        <f>IFERROR(+VLOOKUP(CT81,'Referencia Parámetros'!$A$2:$B$18,2),"")</f>
        <v/>
      </c>
      <c r="CV81" s="1"/>
      <c r="CW81" s="1"/>
      <c r="CX81" s="136" t="str">
        <f t="shared" si="293"/>
        <v>Completar</v>
      </c>
      <c r="CY81" s="134"/>
      <c r="CZ81" s="134"/>
      <c r="DA81" s="134"/>
      <c r="DB81" s="136" t="str">
        <f t="shared" si="294"/>
        <v>Completar</v>
      </c>
      <c r="DC81" s="137" t="str">
        <f t="shared" si="295"/>
        <v>Completar</v>
      </c>
      <c r="DD81" s="137" t="str">
        <f t="shared" si="296"/>
        <v>Completar</v>
      </c>
      <c r="DE81" s="135"/>
      <c r="DF81" s="136" t="str">
        <f t="shared" si="297"/>
        <v>Completar</v>
      </c>
      <c r="DG81" s="237">
        <f t="shared" si="370"/>
        <v>0</v>
      </c>
      <c r="DH81" s="238">
        <f t="shared" si="371"/>
        <v>0</v>
      </c>
      <c r="DI81" s="239" t="str">
        <f>IFERROR(IF(DH81&gt;20*CU81,'Referencia Parámetros'!$D$20,IF(DH81&gt;10*CU81,'Referencia Parámetros'!$D$21,IF(DH81&gt;5*CU81,'Referencia Parámetros'!$D$22, IF(DH81&gt;1,'Referencia Parámetros'!$D$23,"NO APLICA")))),"")</f>
        <v/>
      </c>
      <c r="DJ81" s="240" t="str">
        <f t="shared" si="372"/>
        <v/>
      </c>
      <c r="DK81" s="241">
        <f t="shared" si="373"/>
        <v>0</v>
      </c>
      <c r="DL81" s="234">
        <f t="shared" si="374"/>
        <v>0</v>
      </c>
      <c r="DM81" s="234">
        <f t="shared" si="375"/>
        <v>0</v>
      </c>
      <c r="DN81" s="234">
        <f t="shared" si="376"/>
        <v>0</v>
      </c>
      <c r="DO81" s="242">
        <f t="shared" si="377"/>
        <v>0</v>
      </c>
      <c r="DQ81" s="234">
        <f t="shared" si="446"/>
        <v>69</v>
      </c>
      <c r="DR81" s="235" t="str">
        <f t="shared" si="378"/>
        <v/>
      </c>
      <c r="DS81" s="236" t="str">
        <f>IFERROR(+VLOOKUP(DR81,'Referencia Parámetros'!$A$2:$B$18,2),"")</f>
        <v/>
      </c>
      <c r="DT81" s="1"/>
      <c r="DU81" s="1"/>
      <c r="DV81" s="136" t="str">
        <f t="shared" si="298"/>
        <v>Completar</v>
      </c>
      <c r="DW81" s="134"/>
      <c r="DX81" s="134"/>
      <c r="DY81" s="134"/>
      <c r="DZ81" s="136" t="str">
        <f t="shared" si="299"/>
        <v>Completar</v>
      </c>
      <c r="EA81" s="137" t="str">
        <f t="shared" si="300"/>
        <v>Completar</v>
      </c>
      <c r="EB81" s="137" t="str">
        <f t="shared" si="301"/>
        <v>Completar</v>
      </c>
      <c r="EC81" s="135"/>
      <c r="ED81" s="136" t="str">
        <f t="shared" si="302"/>
        <v>Completar</v>
      </c>
      <c r="EE81" s="237">
        <f t="shared" si="379"/>
        <v>0</v>
      </c>
      <c r="EF81" s="238">
        <f t="shared" si="380"/>
        <v>0</v>
      </c>
      <c r="EG81" s="239" t="str">
        <f>IFERROR(IF(EF81&gt;20*DS81,'Referencia Parámetros'!$D$20,IF(EF81&gt;10*DS81,'Referencia Parámetros'!$D$21,IF(EF81&gt;5*DS81,'Referencia Parámetros'!$D$22, IF(EF81&gt;1,'Referencia Parámetros'!$D$23,"NO APLICA")))),"")</f>
        <v/>
      </c>
      <c r="EH81" s="240" t="str">
        <f t="shared" si="381"/>
        <v/>
      </c>
      <c r="EI81" s="241">
        <f t="shared" si="382"/>
        <v>0</v>
      </c>
      <c r="EJ81" s="234">
        <f t="shared" si="383"/>
        <v>0</v>
      </c>
      <c r="EK81" s="234">
        <f t="shared" si="384"/>
        <v>0</v>
      </c>
      <c r="EL81" s="234">
        <f t="shared" si="385"/>
        <v>0</v>
      </c>
      <c r="EM81" s="242">
        <f t="shared" si="386"/>
        <v>0</v>
      </c>
      <c r="EO81" s="234">
        <f t="shared" si="447"/>
        <v>69</v>
      </c>
      <c r="EP81" s="235" t="str">
        <f t="shared" si="387"/>
        <v/>
      </c>
      <c r="EQ81" s="236" t="str">
        <f>IFERROR(+VLOOKUP(EP81,'Referencia Parámetros'!$A$2:$B$18,2),"")</f>
        <v/>
      </c>
      <c r="ER81" s="1"/>
      <c r="ES81" s="1"/>
      <c r="ET81" s="136" t="str">
        <f t="shared" si="303"/>
        <v>Completar</v>
      </c>
      <c r="EU81" s="134"/>
      <c r="EV81" s="134"/>
      <c r="EW81" s="134"/>
      <c r="EX81" s="136" t="str">
        <f t="shared" si="304"/>
        <v>Completar</v>
      </c>
      <c r="EY81" s="137" t="str">
        <f t="shared" si="305"/>
        <v>Completar</v>
      </c>
      <c r="EZ81" s="137" t="str">
        <f t="shared" si="306"/>
        <v>Completar</v>
      </c>
      <c r="FA81" s="135"/>
      <c r="FB81" s="136" t="str">
        <f t="shared" si="307"/>
        <v>Completar</v>
      </c>
      <c r="FC81" s="237">
        <f t="shared" si="388"/>
        <v>0</v>
      </c>
      <c r="FD81" s="238">
        <f t="shared" si="389"/>
        <v>0</v>
      </c>
      <c r="FE81" s="239" t="str">
        <f>IFERROR(IF(FD81&gt;20*EQ81,'Referencia Parámetros'!$D$20,IF(FD81&gt;10*EQ81,'Referencia Parámetros'!$D$21,IF(FD81&gt;5*EQ81,'Referencia Parámetros'!$D$22, IF(FD81&gt;1,'Referencia Parámetros'!$D$23,"NO APLICA")))),"")</f>
        <v/>
      </c>
      <c r="FF81" s="240" t="str">
        <f t="shared" si="390"/>
        <v/>
      </c>
      <c r="FG81" s="241">
        <f t="shared" si="391"/>
        <v>0</v>
      </c>
      <c r="FH81" s="234">
        <f t="shared" si="392"/>
        <v>0</v>
      </c>
      <c r="FI81" s="234">
        <f t="shared" si="393"/>
        <v>0</v>
      </c>
      <c r="FJ81" s="234">
        <f t="shared" si="394"/>
        <v>0</v>
      </c>
      <c r="FK81" s="242">
        <f t="shared" si="395"/>
        <v>0</v>
      </c>
      <c r="FM81" s="234">
        <f t="shared" si="448"/>
        <v>69</v>
      </c>
      <c r="FN81" s="235" t="str">
        <f t="shared" si="396"/>
        <v/>
      </c>
      <c r="FO81" s="236" t="str">
        <f>IFERROR(+VLOOKUP(FN81,'Referencia Parámetros'!$A$2:$B$18,2),"")</f>
        <v/>
      </c>
      <c r="FP81" s="1"/>
      <c r="FQ81" s="1"/>
      <c r="FR81" s="136" t="str">
        <f t="shared" si="308"/>
        <v>Completar</v>
      </c>
      <c r="FS81" s="134"/>
      <c r="FT81" s="134"/>
      <c r="FU81" s="134"/>
      <c r="FV81" s="136" t="str">
        <f t="shared" si="309"/>
        <v>Completar</v>
      </c>
      <c r="FW81" s="137" t="str">
        <f t="shared" si="310"/>
        <v>Completar</v>
      </c>
      <c r="FX81" s="137" t="str">
        <f t="shared" si="311"/>
        <v>Completar</v>
      </c>
      <c r="FY81" s="135"/>
      <c r="FZ81" s="136" t="str">
        <f t="shared" si="312"/>
        <v>Completar</v>
      </c>
      <c r="GA81" s="237">
        <f t="shared" si="397"/>
        <v>0</v>
      </c>
      <c r="GB81" s="238">
        <f t="shared" si="398"/>
        <v>0</v>
      </c>
      <c r="GC81" s="239" t="str">
        <f>IFERROR(IF(GB81&gt;20*FO81,'Referencia Parámetros'!$D$20,IF(GB81&gt;10*FO81,'Referencia Parámetros'!$D$21,IF(GB81&gt;5*FO81,'Referencia Parámetros'!$D$22, IF(GB81&gt;1,'Referencia Parámetros'!$D$23,"NO APLICA")))),"")</f>
        <v/>
      </c>
      <c r="GD81" s="240" t="str">
        <f t="shared" si="399"/>
        <v/>
      </c>
      <c r="GE81" s="241">
        <f t="shared" si="400"/>
        <v>0</v>
      </c>
      <c r="GF81" s="234">
        <f t="shared" si="401"/>
        <v>0</v>
      </c>
      <c r="GG81" s="234">
        <f t="shared" si="402"/>
        <v>0</v>
      </c>
      <c r="GH81" s="234">
        <f t="shared" si="403"/>
        <v>0</v>
      </c>
      <c r="GI81" s="242">
        <f t="shared" si="404"/>
        <v>0</v>
      </c>
      <c r="GK81" s="234">
        <f t="shared" si="449"/>
        <v>69</v>
      </c>
      <c r="GL81" s="235" t="str">
        <f t="shared" si="405"/>
        <v/>
      </c>
      <c r="GM81" s="236" t="str">
        <f>IFERROR(+VLOOKUP(GL81,'Referencia Parámetros'!$A$2:$B$18,2),"")</f>
        <v/>
      </c>
      <c r="GN81" s="1"/>
      <c r="GO81" s="1"/>
      <c r="GP81" s="136" t="str">
        <f t="shared" si="313"/>
        <v>Completar</v>
      </c>
      <c r="GQ81" s="134"/>
      <c r="GR81" s="134"/>
      <c r="GS81" s="134"/>
      <c r="GT81" s="136" t="str">
        <f t="shared" si="314"/>
        <v>Completar</v>
      </c>
      <c r="GU81" s="137" t="str">
        <f t="shared" si="315"/>
        <v>Completar</v>
      </c>
      <c r="GV81" s="137" t="str">
        <f t="shared" si="316"/>
        <v>Completar</v>
      </c>
      <c r="GW81" s="135"/>
      <c r="GX81" s="136" t="str">
        <f t="shared" si="317"/>
        <v>Completar</v>
      </c>
      <c r="GY81" s="237">
        <f t="shared" si="406"/>
        <v>0</v>
      </c>
      <c r="GZ81" s="238">
        <f t="shared" si="407"/>
        <v>0</v>
      </c>
      <c r="HA81" s="239" t="str">
        <f>IFERROR(IF(GZ81&gt;20*GM81,'Referencia Parámetros'!$D$20,IF(GZ81&gt;10*GM81,'Referencia Parámetros'!$D$21,IF(GZ81&gt;5*GM81,'Referencia Parámetros'!$D$22, IF(GZ81&gt;1,'Referencia Parámetros'!$D$23,"NO APLICA")))),"")</f>
        <v/>
      </c>
      <c r="HB81" s="240" t="str">
        <f t="shared" si="408"/>
        <v/>
      </c>
      <c r="HC81" s="241">
        <f t="shared" si="409"/>
        <v>0</v>
      </c>
      <c r="HD81" s="234">
        <f t="shared" si="410"/>
        <v>0</v>
      </c>
      <c r="HE81" s="234">
        <f t="shared" si="411"/>
        <v>0</v>
      </c>
      <c r="HF81" s="234">
        <f t="shared" si="412"/>
        <v>0</v>
      </c>
      <c r="HG81" s="242">
        <f t="shared" si="413"/>
        <v>0</v>
      </c>
      <c r="HI81" s="234">
        <f t="shared" si="450"/>
        <v>69</v>
      </c>
      <c r="HJ81" s="235" t="str">
        <f t="shared" si="414"/>
        <v/>
      </c>
      <c r="HK81" s="236" t="str">
        <f>IFERROR(+VLOOKUP(HJ81,'Referencia Parámetros'!$A$2:$B$18,2),"")</f>
        <v/>
      </c>
      <c r="HL81" s="1"/>
      <c r="HM81" s="1"/>
      <c r="HN81" s="136" t="str">
        <f t="shared" si="318"/>
        <v>Completar</v>
      </c>
      <c r="HO81" s="134"/>
      <c r="HP81" s="134"/>
      <c r="HQ81" s="134"/>
      <c r="HR81" s="136" t="str">
        <f t="shared" si="319"/>
        <v>Completar</v>
      </c>
      <c r="HS81" s="137" t="str">
        <f t="shared" si="320"/>
        <v>Completar</v>
      </c>
      <c r="HT81" s="137" t="str">
        <f t="shared" si="321"/>
        <v>Completar</v>
      </c>
      <c r="HU81" s="135"/>
      <c r="HV81" s="136" t="str">
        <f t="shared" si="322"/>
        <v>Completar</v>
      </c>
      <c r="HW81" s="237">
        <f t="shared" si="415"/>
        <v>0</v>
      </c>
      <c r="HX81" s="238">
        <f t="shared" si="416"/>
        <v>0</v>
      </c>
      <c r="HY81" s="239" t="str">
        <f>IFERROR(IF(HX81&gt;20*HK81,'Referencia Parámetros'!$D$20,IF(HX81&gt;10*HK81,'Referencia Parámetros'!$D$21,IF(HX81&gt;5*HK81,'Referencia Parámetros'!$D$22, IF(HX81&gt;1,'Referencia Parámetros'!$D$23,"NO APLICA")))),"")</f>
        <v/>
      </c>
      <c r="HZ81" s="240">
        <f t="shared" si="417"/>
        <v>0</v>
      </c>
      <c r="IA81" s="241">
        <f t="shared" si="418"/>
        <v>0</v>
      </c>
      <c r="IB81" s="234">
        <f t="shared" si="419"/>
        <v>0</v>
      </c>
      <c r="IC81" s="234">
        <f t="shared" si="420"/>
        <v>0</v>
      </c>
      <c r="ID81" s="234">
        <f t="shared" si="421"/>
        <v>0</v>
      </c>
      <c r="IE81" s="242">
        <f t="shared" si="422"/>
        <v>0</v>
      </c>
      <c r="IG81" s="234">
        <f t="shared" si="451"/>
        <v>69</v>
      </c>
      <c r="IH81" s="235" t="str">
        <f t="shared" si="423"/>
        <v/>
      </c>
      <c r="II81" s="236" t="str">
        <f>IFERROR(+VLOOKUP(IH81,'Referencia Parámetros'!$A$2:$B$18,2),"")</f>
        <v/>
      </c>
      <c r="IJ81" s="1"/>
      <c r="IK81" s="1"/>
      <c r="IL81" s="136" t="str">
        <f t="shared" si="323"/>
        <v>Completar</v>
      </c>
      <c r="IM81" s="134"/>
      <c r="IN81" s="134"/>
      <c r="IO81" s="134"/>
      <c r="IP81" s="136" t="str">
        <f t="shared" si="324"/>
        <v>Completar</v>
      </c>
      <c r="IQ81" s="137" t="str">
        <f t="shared" si="325"/>
        <v>Completar</v>
      </c>
      <c r="IR81" s="137" t="str">
        <f t="shared" si="326"/>
        <v>Completar</v>
      </c>
      <c r="IS81" s="135"/>
      <c r="IT81" s="136" t="str">
        <f t="shared" si="327"/>
        <v>Completar</v>
      </c>
      <c r="IU81" s="237">
        <f t="shared" si="424"/>
        <v>0</v>
      </c>
      <c r="IV81" s="238">
        <f t="shared" si="425"/>
        <v>0</v>
      </c>
      <c r="IW81" s="239" t="str">
        <f>IFERROR(IF(IV81&gt;20*II81,'Referencia Parámetros'!$D$20,IF(IV81&gt;10*II81,'Referencia Parámetros'!$D$21,IF(IV81&gt;5*II81,'Referencia Parámetros'!$D$22, IF(IV81&gt;1,'Referencia Parámetros'!$D$23,"NO APLICA")))),"")</f>
        <v/>
      </c>
      <c r="IX81" s="240" t="str">
        <f t="shared" si="426"/>
        <v/>
      </c>
      <c r="IY81" s="241">
        <f t="shared" si="427"/>
        <v>0</v>
      </c>
      <c r="IZ81" s="234">
        <f t="shared" si="428"/>
        <v>0</v>
      </c>
      <c r="JA81" s="234">
        <f t="shared" si="429"/>
        <v>0</v>
      </c>
      <c r="JB81" s="234">
        <f t="shared" si="430"/>
        <v>0</v>
      </c>
      <c r="JC81" s="242">
        <f t="shared" si="431"/>
        <v>0</v>
      </c>
      <c r="JD81" s="198"/>
      <c r="JE81" s="234">
        <f t="shared" si="452"/>
        <v>69</v>
      </c>
      <c r="JF81" s="235" t="str">
        <f t="shared" si="432"/>
        <v/>
      </c>
      <c r="JG81" s="236" t="str">
        <f>IFERROR(+VLOOKUP(JF81,'Referencia Parámetros'!$A$2:$B$18,2),"")</f>
        <v/>
      </c>
      <c r="JH81" s="1"/>
      <c r="JI81" s="1"/>
      <c r="JJ81" s="136" t="str">
        <f t="shared" si="328"/>
        <v>Completar</v>
      </c>
      <c r="JK81" s="134"/>
      <c r="JL81" s="134"/>
      <c r="JM81" s="134"/>
      <c r="JN81" s="136" t="str">
        <f t="shared" si="329"/>
        <v>Completar</v>
      </c>
      <c r="JO81" s="137" t="str">
        <f t="shared" si="330"/>
        <v>Completar</v>
      </c>
      <c r="JP81" s="137" t="str">
        <f t="shared" si="331"/>
        <v>Completar</v>
      </c>
      <c r="JQ81" s="135"/>
      <c r="JR81" s="136" t="str">
        <f t="shared" si="332"/>
        <v>Completar</v>
      </c>
      <c r="JS81" s="237">
        <f t="shared" si="433"/>
        <v>0</v>
      </c>
      <c r="JT81" s="238">
        <f t="shared" si="434"/>
        <v>0</v>
      </c>
      <c r="JU81" s="239" t="str">
        <f>IFERROR(IF(JT81&gt;20*JG81,'Referencia Parámetros'!$D$20,IF(JT81&gt;10*JG81,'Referencia Parámetros'!$D$21,IF(JT81&gt;5*JG81,'Referencia Parámetros'!$D$22, IF(JT81&gt;1,'Referencia Parámetros'!$D$23,"NO APLICA")))),"")</f>
        <v/>
      </c>
      <c r="JV81" s="240" t="str">
        <f t="shared" si="435"/>
        <v/>
      </c>
      <c r="JW81" s="241">
        <f t="shared" si="436"/>
        <v>0</v>
      </c>
      <c r="JX81" s="234">
        <f t="shared" si="437"/>
        <v>0</v>
      </c>
      <c r="JY81" s="234">
        <f t="shared" si="438"/>
        <v>0</v>
      </c>
      <c r="JZ81" s="234">
        <f t="shared" si="439"/>
        <v>0</v>
      </c>
      <c r="KA81" s="242">
        <f t="shared" si="440"/>
        <v>0</v>
      </c>
    </row>
    <row r="82" spans="1:287" x14ac:dyDescent="0.25">
      <c r="A82" s="234">
        <f t="shared" si="441"/>
        <v>70</v>
      </c>
      <c r="B82" s="235" t="str">
        <f t="shared" si="333"/>
        <v/>
      </c>
      <c r="C82" s="236" t="str">
        <f>IFERROR(+VLOOKUP(B82,'Referencia Parámetros'!$A$2:$B$18,2),"")</f>
        <v/>
      </c>
      <c r="D82" s="1"/>
      <c r="E82" s="1"/>
      <c r="F82" s="136" t="str">
        <f>IFERROR(+VLOOKUP(D82,'Año 3'!JH$13:JJ$112,3,FALSE),"Completar")</f>
        <v>Completar</v>
      </c>
      <c r="G82" s="134"/>
      <c r="H82" s="134"/>
      <c r="I82" s="134"/>
      <c r="J82" s="136" t="str">
        <f>+IFERROR(VLOOKUP(D82,'Año 3'!JH$13:JR$112,7,0),"Completar")</f>
        <v>Completar</v>
      </c>
      <c r="K82" s="137" t="str">
        <f>IFERROR(VLOOKUP(D82,'Año 3'!JH$13:JR$112,8,FALSE),"Completar")</f>
        <v>Completar</v>
      </c>
      <c r="L82" s="137" t="str">
        <f>IFERROR(VLOOKUP(D82,'Año 3'!JH$13:JR$112,9,FALSE),"Completar")</f>
        <v>Completar</v>
      </c>
      <c r="M82" s="135"/>
      <c r="N82" s="136" t="str">
        <f>IFERROR(VLOOKUP(D82,'Año 3'!JH$13:JR$112,11,FALSE),"Completar")</f>
        <v>Completar</v>
      </c>
      <c r="O82" s="237">
        <f t="shared" si="334"/>
        <v>0</v>
      </c>
      <c r="P82" s="238">
        <f t="shared" si="335"/>
        <v>0</v>
      </c>
      <c r="Q82" s="239" t="str">
        <f>IFERROR(IF(P82&gt;20*C82,'Referencia Parámetros'!$D$20,IF(P82&gt;10*C82,'Referencia Parámetros'!$D$21,IF(P82&gt;5*C82,'Referencia Parámetros'!$D$22, IF(P82&gt;1,'Referencia Parámetros'!$D$23,"NO APLICA")))),"")</f>
        <v/>
      </c>
      <c r="R82" s="240" t="str">
        <f t="shared" si="336"/>
        <v/>
      </c>
      <c r="S82" s="241">
        <f t="shared" si="337"/>
        <v>0</v>
      </c>
      <c r="T82" s="234">
        <f t="shared" si="338"/>
        <v>0</v>
      </c>
      <c r="U82" s="234">
        <f t="shared" si="339"/>
        <v>0</v>
      </c>
      <c r="V82" s="234">
        <f t="shared" si="340"/>
        <v>0</v>
      </c>
      <c r="W82" s="242">
        <f t="shared" si="341"/>
        <v>0</v>
      </c>
      <c r="Y82" s="234">
        <f t="shared" si="442"/>
        <v>70</v>
      </c>
      <c r="Z82" s="235" t="str">
        <f t="shared" si="342"/>
        <v/>
      </c>
      <c r="AA82" s="236" t="str">
        <f>IFERROR(+VLOOKUP(Z82,'Referencia Parámetros'!$A$2:$B$18,2),"")</f>
        <v/>
      </c>
      <c r="AB82" s="1"/>
      <c r="AC82" s="1"/>
      <c r="AD82" s="136" t="str">
        <f t="shared" si="278"/>
        <v>Completar</v>
      </c>
      <c r="AE82" s="134"/>
      <c r="AF82" s="134"/>
      <c r="AG82" s="134"/>
      <c r="AH82" s="136" t="str">
        <f t="shared" si="279"/>
        <v>Completar</v>
      </c>
      <c r="AI82" s="137" t="str">
        <f t="shared" si="280"/>
        <v>Completar</v>
      </c>
      <c r="AJ82" s="137" t="str">
        <f t="shared" si="281"/>
        <v>Completar</v>
      </c>
      <c r="AK82" s="135"/>
      <c r="AL82" s="136" t="str">
        <f t="shared" si="282"/>
        <v>Completar</v>
      </c>
      <c r="AM82" s="237">
        <f t="shared" si="343"/>
        <v>0</v>
      </c>
      <c r="AN82" s="238">
        <f t="shared" si="344"/>
        <v>0</v>
      </c>
      <c r="AO82" s="239" t="str">
        <f>IFERROR(IF(AN82&gt;20*AA82,'Referencia Parámetros'!$D$20,IF(AN82&gt;10*AA82,'Referencia Parámetros'!$D$21,IF(AN82&gt;5*AA82,'Referencia Parámetros'!$D$22, IF(AN82&gt;1,'Referencia Parámetros'!$D$23,"NO APLICA")))),"")</f>
        <v/>
      </c>
      <c r="AP82" s="240" t="str">
        <f t="shared" si="345"/>
        <v/>
      </c>
      <c r="AQ82" s="241">
        <f t="shared" si="346"/>
        <v>0</v>
      </c>
      <c r="AR82" s="234">
        <f t="shared" si="347"/>
        <v>0</v>
      </c>
      <c r="AS82" s="234">
        <f t="shared" si="348"/>
        <v>0</v>
      </c>
      <c r="AT82" s="234">
        <f t="shared" si="349"/>
        <v>0</v>
      </c>
      <c r="AU82" s="242">
        <f t="shared" si="350"/>
        <v>0</v>
      </c>
      <c r="AW82" s="234">
        <f t="shared" si="443"/>
        <v>70</v>
      </c>
      <c r="AX82" s="235" t="str">
        <f t="shared" si="351"/>
        <v/>
      </c>
      <c r="AY82" s="236" t="str">
        <f>IFERROR(+VLOOKUP(AX82,'Referencia Parámetros'!$A$2:$B$18,2),"")</f>
        <v/>
      </c>
      <c r="AZ82" s="1"/>
      <c r="BA82" s="1"/>
      <c r="BB82" s="136" t="str">
        <f t="shared" si="283"/>
        <v>Completar</v>
      </c>
      <c r="BC82" s="134"/>
      <c r="BD82" s="134"/>
      <c r="BE82" s="134"/>
      <c r="BF82" s="136" t="str">
        <f t="shared" si="284"/>
        <v>Completar</v>
      </c>
      <c r="BG82" s="137" t="str">
        <f t="shared" si="285"/>
        <v>Completar</v>
      </c>
      <c r="BH82" s="137" t="str">
        <f t="shared" si="286"/>
        <v>Completar</v>
      </c>
      <c r="BI82" s="135"/>
      <c r="BJ82" s="136" t="str">
        <f t="shared" si="287"/>
        <v>Completar</v>
      </c>
      <c r="BK82" s="237">
        <f t="shared" si="352"/>
        <v>0</v>
      </c>
      <c r="BL82" s="238">
        <f t="shared" si="353"/>
        <v>0</v>
      </c>
      <c r="BM82" s="239" t="str">
        <f>IFERROR(IF(BL82&gt;20*AY82,'Referencia Parámetros'!$D$20,IF(BL82&gt;10*AY82,'Referencia Parámetros'!$D$21,IF(BL82&gt;5*AY82,'Referencia Parámetros'!$D$22, IF(BL82&gt;1,'Referencia Parámetros'!$D$23,"NO APLICA")))),"")</f>
        <v/>
      </c>
      <c r="BN82" s="240" t="str">
        <f t="shared" si="354"/>
        <v/>
      </c>
      <c r="BO82" s="241">
        <f t="shared" si="355"/>
        <v>0</v>
      </c>
      <c r="BP82" s="234">
        <f t="shared" si="356"/>
        <v>0</v>
      </c>
      <c r="BQ82" s="234">
        <f t="shared" si="357"/>
        <v>0</v>
      </c>
      <c r="BR82" s="234">
        <f t="shared" si="358"/>
        <v>0</v>
      </c>
      <c r="BS82" s="242">
        <f t="shared" si="359"/>
        <v>0</v>
      </c>
      <c r="BU82" s="234">
        <f t="shared" si="444"/>
        <v>70</v>
      </c>
      <c r="BV82" s="235" t="str">
        <f t="shared" si="360"/>
        <v/>
      </c>
      <c r="BW82" s="236" t="str">
        <f>IFERROR(+VLOOKUP(BV82,'Referencia Parámetros'!$A$2:$B$18,2),"")</f>
        <v/>
      </c>
      <c r="BX82" s="1"/>
      <c r="BY82" s="1"/>
      <c r="BZ82" s="136" t="str">
        <f t="shared" si="288"/>
        <v>Completar</v>
      </c>
      <c r="CA82" s="134"/>
      <c r="CB82" s="134"/>
      <c r="CC82" s="134"/>
      <c r="CD82" s="136" t="str">
        <f t="shared" si="289"/>
        <v>Completar</v>
      </c>
      <c r="CE82" s="137" t="str">
        <f t="shared" si="290"/>
        <v>Completar</v>
      </c>
      <c r="CF82" s="137" t="str">
        <f t="shared" si="291"/>
        <v>Completar</v>
      </c>
      <c r="CG82" s="135"/>
      <c r="CH82" s="136" t="str">
        <f t="shared" si="292"/>
        <v>Completar</v>
      </c>
      <c r="CI82" s="237">
        <f t="shared" si="361"/>
        <v>0</v>
      </c>
      <c r="CJ82" s="238">
        <f t="shared" si="362"/>
        <v>0</v>
      </c>
      <c r="CK82" s="239" t="str">
        <f>IFERROR(IF(CJ82&gt;20*BW82,'Referencia Parámetros'!$D$20,IF(CJ82&gt;10*BW82,'Referencia Parámetros'!$D$21,IF(CJ82&gt;5*BW82,'Referencia Parámetros'!$D$22, IF(CJ82&gt;1,'Referencia Parámetros'!$D$23,"NO APLICA")))),"")</f>
        <v/>
      </c>
      <c r="CL82" s="240" t="str">
        <f t="shared" si="363"/>
        <v/>
      </c>
      <c r="CM82" s="241">
        <f t="shared" si="364"/>
        <v>0</v>
      </c>
      <c r="CN82" s="234">
        <f t="shared" si="365"/>
        <v>0</v>
      </c>
      <c r="CO82" s="234">
        <f t="shared" si="366"/>
        <v>0</v>
      </c>
      <c r="CP82" s="234">
        <f t="shared" si="367"/>
        <v>0</v>
      </c>
      <c r="CQ82" s="242">
        <f t="shared" si="368"/>
        <v>0</v>
      </c>
      <c r="CS82" s="234">
        <f t="shared" si="445"/>
        <v>70</v>
      </c>
      <c r="CT82" s="235" t="str">
        <f t="shared" si="369"/>
        <v/>
      </c>
      <c r="CU82" s="236" t="str">
        <f>IFERROR(+VLOOKUP(CT82,'Referencia Parámetros'!$A$2:$B$18,2),"")</f>
        <v/>
      </c>
      <c r="CV82" s="1"/>
      <c r="CW82" s="1"/>
      <c r="CX82" s="136" t="str">
        <f t="shared" si="293"/>
        <v>Completar</v>
      </c>
      <c r="CY82" s="134"/>
      <c r="CZ82" s="134"/>
      <c r="DA82" s="134"/>
      <c r="DB82" s="136" t="str">
        <f t="shared" si="294"/>
        <v>Completar</v>
      </c>
      <c r="DC82" s="137" t="str">
        <f t="shared" si="295"/>
        <v>Completar</v>
      </c>
      <c r="DD82" s="137" t="str">
        <f t="shared" si="296"/>
        <v>Completar</v>
      </c>
      <c r="DE82" s="135"/>
      <c r="DF82" s="136" t="str">
        <f t="shared" si="297"/>
        <v>Completar</v>
      </c>
      <c r="DG82" s="237">
        <f t="shared" si="370"/>
        <v>0</v>
      </c>
      <c r="DH82" s="238">
        <f t="shared" si="371"/>
        <v>0</v>
      </c>
      <c r="DI82" s="239" t="str">
        <f>IFERROR(IF(DH82&gt;20*CU82,'Referencia Parámetros'!$D$20,IF(DH82&gt;10*CU82,'Referencia Parámetros'!$D$21,IF(DH82&gt;5*CU82,'Referencia Parámetros'!$D$22, IF(DH82&gt;1,'Referencia Parámetros'!$D$23,"NO APLICA")))),"")</f>
        <v/>
      </c>
      <c r="DJ82" s="240" t="str">
        <f t="shared" si="372"/>
        <v/>
      </c>
      <c r="DK82" s="241">
        <f t="shared" si="373"/>
        <v>0</v>
      </c>
      <c r="DL82" s="234">
        <f t="shared" si="374"/>
        <v>0</v>
      </c>
      <c r="DM82" s="234">
        <f t="shared" si="375"/>
        <v>0</v>
      </c>
      <c r="DN82" s="234">
        <f t="shared" si="376"/>
        <v>0</v>
      </c>
      <c r="DO82" s="242">
        <f t="shared" si="377"/>
        <v>0</v>
      </c>
      <c r="DQ82" s="234">
        <f t="shared" si="446"/>
        <v>70</v>
      </c>
      <c r="DR82" s="235" t="str">
        <f t="shared" si="378"/>
        <v/>
      </c>
      <c r="DS82" s="236" t="str">
        <f>IFERROR(+VLOOKUP(DR82,'Referencia Parámetros'!$A$2:$B$18,2),"")</f>
        <v/>
      </c>
      <c r="DT82" s="1"/>
      <c r="DU82" s="1"/>
      <c r="DV82" s="136" t="str">
        <f t="shared" si="298"/>
        <v>Completar</v>
      </c>
      <c r="DW82" s="134"/>
      <c r="DX82" s="134"/>
      <c r="DY82" s="134"/>
      <c r="DZ82" s="136" t="str">
        <f t="shared" si="299"/>
        <v>Completar</v>
      </c>
      <c r="EA82" s="137" t="str">
        <f t="shared" si="300"/>
        <v>Completar</v>
      </c>
      <c r="EB82" s="137" t="str">
        <f t="shared" si="301"/>
        <v>Completar</v>
      </c>
      <c r="EC82" s="135"/>
      <c r="ED82" s="136" t="str">
        <f t="shared" si="302"/>
        <v>Completar</v>
      </c>
      <c r="EE82" s="237">
        <f t="shared" si="379"/>
        <v>0</v>
      </c>
      <c r="EF82" s="238">
        <f t="shared" si="380"/>
        <v>0</v>
      </c>
      <c r="EG82" s="239" t="str">
        <f>IFERROR(IF(EF82&gt;20*DS82,'Referencia Parámetros'!$D$20,IF(EF82&gt;10*DS82,'Referencia Parámetros'!$D$21,IF(EF82&gt;5*DS82,'Referencia Parámetros'!$D$22, IF(EF82&gt;1,'Referencia Parámetros'!$D$23,"NO APLICA")))),"")</f>
        <v/>
      </c>
      <c r="EH82" s="240" t="str">
        <f t="shared" si="381"/>
        <v/>
      </c>
      <c r="EI82" s="241">
        <f t="shared" si="382"/>
        <v>0</v>
      </c>
      <c r="EJ82" s="234">
        <f t="shared" si="383"/>
        <v>0</v>
      </c>
      <c r="EK82" s="234">
        <f t="shared" si="384"/>
        <v>0</v>
      </c>
      <c r="EL82" s="234">
        <f t="shared" si="385"/>
        <v>0</v>
      </c>
      <c r="EM82" s="242">
        <f t="shared" si="386"/>
        <v>0</v>
      </c>
      <c r="EO82" s="234">
        <f t="shared" si="447"/>
        <v>70</v>
      </c>
      <c r="EP82" s="235" t="str">
        <f t="shared" si="387"/>
        <v/>
      </c>
      <c r="EQ82" s="236" t="str">
        <f>IFERROR(+VLOOKUP(EP82,'Referencia Parámetros'!$A$2:$B$18,2),"")</f>
        <v/>
      </c>
      <c r="ER82" s="1"/>
      <c r="ES82" s="1"/>
      <c r="ET82" s="136" t="str">
        <f t="shared" si="303"/>
        <v>Completar</v>
      </c>
      <c r="EU82" s="134"/>
      <c r="EV82" s="134"/>
      <c r="EW82" s="134"/>
      <c r="EX82" s="136" t="str">
        <f t="shared" si="304"/>
        <v>Completar</v>
      </c>
      <c r="EY82" s="137" t="str">
        <f t="shared" si="305"/>
        <v>Completar</v>
      </c>
      <c r="EZ82" s="137" t="str">
        <f t="shared" si="306"/>
        <v>Completar</v>
      </c>
      <c r="FA82" s="135"/>
      <c r="FB82" s="136" t="str">
        <f t="shared" si="307"/>
        <v>Completar</v>
      </c>
      <c r="FC82" s="237">
        <f t="shared" si="388"/>
        <v>0</v>
      </c>
      <c r="FD82" s="238">
        <f t="shared" si="389"/>
        <v>0</v>
      </c>
      <c r="FE82" s="239" t="str">
        <f>IFERROR(IF(FD82&gt;20*EQ82,'Referencia Parámetros'!$D$20,IF(FD82&gt;10*EQ82,'Referencia Parámetros'!$D$21,IF(FD82&gt;5*EQ82,'Referencia Parámetros'!$D$22, IF(FD82&gt;1,'Referencia Parámetros'!$D$23,"NO APLICA")))),"")</f>
        <v/>
      </c>
      <c r="FF82" s="240" t="str">
        <f t="shared" si="390"/>
        <v/>
      </c>
      <c r="FG82" s="241">
        <f t="shared" si="391"/>
        <v>0</v>
      </c>
      <c r="FH82" s="234">
        <f t="shared" si="392"/>
        <v>0</v>
      </c>
      <c r="FI82" s="234">
        <f t="shared" si="393"/>
        <v>0</v>
      </c>
      <c r="FJ82" s="234">
        <f t="shared" si="394"/>
        <v>0</v>
      </c>
      <c r="FK82" s="242">
        <f t="shared" si="395"/>
        <v>0</v>
      </c>
      <c r="FM82" s="234">
        <f t="shared" si="448"/>
        <v>70</v>
      </c>
      <c r="FN82" s="235" t="str">
        <f t="shared" si="396"/>
        <v/>
      </c>
      <c r="FO82" s="236" t="str">
        <f>IFERROR(+VLOOKUP(FN82,'Referencia Parámetros'!$A$2:$B$18,2),"")</f>
        <v/>
      </c>
      <c r="FP82" s="1"/>
      <c r="FQ82" s="1"/>
      <c r="FR82" s="136" t="str">
        <f t="shared" si="308"/>
        <v>Completar</v>
      </c>
      <c r="FS82" s="134"/>
      <c r="FT82" s="134"/>
      <c r="FU82" s="134"/>
      <c r="FV82" s="136" t="str">
        <f t="shared" si="309"/>
        <v>Completar</v>
      </c>
      <c r="FW82" s="137" t="str">
        <f t="shared" si="310"/>
        <v>Completar</v>
      </c>
      <c r="FX82" s="137" t="str">
        <f t="shared" si="311"/>
        <v>Completar</v>
      </c>
      <c r="FY82" s="135"/>
      <c r="FZ82" s="136" t="str">
        <f t="shared" si="312"/>
        <v>Completar</v>
      </c>
      <c r="GA82" s="237">
        <f t="shared" si="397"/>
        <v>0</v>
      </c>
      <c r="GB82" s="238">
        <f t="shared" si="398"/>
        <v>0</v>
      </c>
      <c r="GC82" s="239" t="str">
        <f>IFERROR(IF(GB82&gt;20*FO82,'Referencia Parámetros'!$D$20,IF(GB82&gt;10*FO82,'Referencia Parámetros'!$D$21,IF(GB82&gt;5*FO82,'Referencia Parámetros'!$D$22, IF(GB82&gt;1,'Referencia Parámetros'!$D$23,"NO APLICA")))),"")</f>
        <v/>
      </c>
      <c r="GD82" s="240" t="str">
        <f t="shared" si="399"/>
        <v/>
      </c>
      <c r="GE82" s="241">
        <f t="shared" si="400"/>
        <v>0</v>
      </c>
      <c r="GF82" s="234">
        <f t="shared" si="401"/>
        <v>0</v>
      </c>
      <c r="GG82" s="234">
        <f t="shared" si="402"/>
        <v>0</v>
      </c>
      <c r="GH82" s="234">
        <f t="shared" si="403"/>
        <v>0</v>
      </c>
      <c r="GI82" s="242">
        <f t="shared" si="404"/>
        <v>0</v>
      </c>
      <c r="GK82" s="234">
        <f t="shared" si="449"/>
        <v>70</v>
      </c>
      <c r="GL82" s="235" t="str">
        <f t="shared" si="405"/>
        <v/>
      </c>
      <c r="GM82" s="236" t="str">
        <f>IFERROR(+VLOOKUP(GL82,'Referencia Parámetros'!$A$2:$B$18,2),"")</f>
        <v/>
      </c>
      <c r="GN82" s="1"/>
      <c r="GO82" s="1"/>
      <c r="GP82" s="136" t="str">
        <f t="shared" si="313"/>
        <v>Completar</v>
      </c>
      <c r="GQ82" s="134"/>
      <c r="GR82" s="134"/>
      <c r="GS82" s="134"/>
      <c r="GT82" s="136" t="str">
        <f t="shared" si="314"/>
        <v>Completar</v>
      </c>
      <c r="GU82" s="137" t="str">
        <f t="shared" si="315"/>
        <v>Completar</v>
      </c>
      <c r="GV82" s="137" t="str">
        <f t="shared" si="316"/>
        <v>Completar</v>
      </c>
      <c r="GW82" s="135"/>
      <c r="GX82" s="136" t="str">
        <f t="shared" si="317"/>
        <v>Completar</v>
      </c>
      <c r="GY82" s="237">
        <f t="shared" si="406"/>
        <v>0</v>
      </c>
      <c r="GZ82" s="238">
        <f t="shared" si="407"/>
        <v>0</v>
      </c>
      <c r="HA82" s="239" t="str">
        <f>IFERROR(IF(GZ82&gt;20*GM82,'Referencia Parámetros'!$D$20,IF(GZ82&gt;10*GM82,'Referencia Parámetros'!$D$21,IF(GZ82&gt;5*GM82,'Referencia Parámetros'!$D$22, IF(GZ82&gt;1,'Referencia Parámetros'!$D$23,"NO APLICA")))),"")</f>
        <v/>
      </c>
      <c r="HB82" s="240" t="str">
        <f t="shared" si="408"/>
        <v/>
      </c>
      <c r="HC82" s="241">
        <f t="shared" si="409"/>
        <v>0</v>
      </c>
      <c r="HD82" s="234">
        <f t="shared" si="410"/>
        <v>0</v>
      </c>
      <c r="HE82" s="234">
        <f t="shared" si="411"/>
        <v>0</v>
      </c>
      <c r="HF82" s="234">
        <f t="shared" si="412"/>
        <v>0</v>
      </c>
      <c r="HG82" s="242">
        <f t="shared" si="413"/>
        <v>0</v>
      </c>
      <c r="HI82" s="234">
        <f t="shared" si="450"/>
        <v>70</v>
      </c>
      <c r="HJ82" s="235" t="str">
        <f t="shared" si="414"/>
        <v/>
      </c>
      <c r="HK82" s="236" t="str">
        <f>IFERROR(+VLOOKUP(HJ82,'Referencia Parámetros'!$A$2:$B$18,2),"")</f>
        <v/>
      </c>
      <c r="HL82" s="1"/>
      <c r="HM82" s="1"/>
      <c r="HN82" s="136" t="str">
        <f t="shared" si="318"/>
        <v>Completar</v>
      </c>
      <c r="HO82" s="134"/>
      <c r="HP82" s="134"/>
      <c r="HQ82" s="134"/>
      <c r="HR82" s="136" t="str">
        <f t="shared" si="319"/>
        <v>Completar</v>
      </c>
      <c r="HS82" s="137" t="str">
        <f t="shared" si="320"/>
        <v>Completar</v>
      </c>
      <c r="HT82" s="137" t="str">
        <f t="shared" si="321"/>
        <v>Completar</v>
      </c>
      <c r="HU82" s="135"/>
      <c r="HV82" s="136" t="str">
        <f t="shared" si="322"/>
        <v>Completar</v>
      </c>
      <c r="HW82" s="237">
        <f t="shared" si="415"/>
        <v>0</v>
      </c>
      <c r="HX82" s="238">
        <f t="shared" si="416"/>
        <v>0</v>
      </c>
      <c r="HY82" s="239" t="str">
        <f>IFERROR(IF(HX82&gt;20*HK82,'Referencia Parámetros'!$D$20,IF(HX82&gt;10*HK82,'Referencia Parámetros'!$D$21,IF(HX82&gt;5*HK82,'Referencia Parámetros'!$D$22, IF(HX82&gt;1,'Referencia Parámetros'!$D$23,"NO APLICA")))),"")</f>
        <v/>
      </c>
      <c r="HZ82" s="240">
        <f t="shared" si="417"/>
        <v>0</v>
      </c>
      <c r="IA82" s="241">
        <f t="shared" si="418"/>
        <v>0</v>
      </c>
      <c r="IB82" s="234">
        <f t="shared" si="419"/>
        <v>0</v>
      </c>
      <c r="IC82" s="234">
        <f t="shared" si="420"/>
        <v>0</v>
      </c>
      <c r="ID82" s="234">
        <f t="shared" si="421"/>
        <v>0</v>
      </c>
      <c r="IE82" s="242">
        <f t="shared" si="422"/>
        <v>0</v>
      </c>
      <c r="IG82" s="234">
        <f t="shared" si="451"/>
        <v>70</v>
      </c>
      <c r="IH82" s="235" t="str">
        <f t="shared" si="423"/>
        <v/>
      </c>
      <c r="II82" s="236" t="str">
        <f>IFERROR(+VLOOKUP(IH82,'Referencia Parámetros'!$A$2:$B$18,2),"")</f>
        <v/>
      </c>
      <c r="IJ82" s="1"/>
      <c r="IK82" s="1"/>
      <c r="IL82" s="136" t="str">
        <f t="shared" si="323"/>
        <v>Completar</v>
      </c>
      <c r="IM82" s="134"/>
      <c r="IN82" s="134"/>
      <c r="IO82" s="134"/>
      <c r="IP82" s="136" t="str">
        <f t="shared" si="324"/>
        <v>Completar</v>
      </c>
      <c r="IQ82" s="137" t="str">
        <f t="shared" si="325"/>
        <v>Completar</v>
      </c>
      <c r="IR82" s="137" t="str">
        <f t="shared" si="326"/>
        <v>Completar</v>
      </c>
      <c r="IS82" s="135"/>
      <c r="IT82" s="136" t="str">
        <f t="shared" si="327"/>
        <v>Completar</v>
      </c>
      <c r="IU82" s="237">
        <f t="shared" si="424"/>
        <v>0</v>
      </c>
      <c r="IV82" s="238">
        <f t="shared" si="425"/>
        <v>0</v>
      </c>
      <c r="IW82" s="239" t="str">
        <f>IFERROR(IF(IV82&gt;20*II82,'Referencia Parámetros'!$D$20,IF(IV82&gt;10*II82,'Referencia Parámetros'!$D$21,IF(IV82&gt;5*II82,'Referencia Parámetros'!$D$22, IF(IV82&gt;1,'Referencia Parámetros'!$D$23,"NO APLICA")))),"")</f>
        <v/>
      </c>
      <c r="IX82" s="240" t="str">
        <f t="shared" si="426"/>
        <v/>
      </c>
      <c r="IY82" s="241">
        <f t="shared" si="427"/>
        <v>0</v>
      </c>
      <c r="IZ82" s="234">
        <f t="shared" si="428"/>
        <v>0</v>
      </c>
      <c r="JA82" s="234">
        <f t="shared" si="429"/>
        <v>0</v>
      </c>
      <c r="JB82" s="234">
        <f t="shared" si="430"/>
        <v>0</v>
      </c>
      <c r="JC82" s="242">
        <f t="shared" si="431"/>
        <v>0</v>
      </c>
      <c r="JD82" s="198"/>
      <c r="JE82" s="234">
        <f t="shared" si="452"/>
        <v>70</v>
      </c>
      <c r="JF82" s="235" t="str">
        <f t="shared" si="432"/>
        <v/>
      </c>
      <c r="JG82" s="236" t="str">
        <f>IFERROR(+VLOOKUP(JF82,'Referencia Parámetros'!$A$2:$B$18,2),"")</f>
        <v/>
      </c>
      <c r="JH82" s="1"/>
      <c r="JI82" s="1"/>
      <c r="JJ82" s="136" t="str">
        <f t="shared" si="328"/>
        <v>Completar</v>
      </c>
      <c r="JK82" s="134"/>
      <c r="JL82" s="134"/>
      <c r="JM82" s="134"/>
      <c r="JN82" s="136" t="str">
        <f t="shared" si="329"/>
        <v>Completar</v>
      </c>
      <c r="JO82" s="137" t="str">
        <f t="shared" si="330"/>
        <v>Completar</v>
      </c>
      <c r="JP82" s="137" t="str">
        <f t="shared" si="331"/>
        <v>Completar</v>
      </c>
      <c r="JQ82" s="135"/>
      <c r="JR82" s="136" t="str">
        <f t="shared" si="332"/>
        <v>Completar</v>
      </c>
      <c r="JS82" s="237">
        <f t="shared" si="433"/>
        <v>0</v>
      </c>
      <c r="JT82" s="238">
        <f t="shared" si="434"/>
        <v>0</v>
      </c>
      <c r="JU82" s="239" t="str">
        <f>IFERROR(IF(JT82&gt;20*JG82,'Referencia Parámetros'!$D$20,IF(JT82&gt;10*JG82,'Referencia Parámetros'!$D$21,IF(JT82&gt;5*JG82,'Referencia Parámetros'!$D$22, IF(JT82&gt;1,'Referencia Parámetros'!$D$23,"NO APLICA")))),"")</f>
        <v/>
      </c>
      <c r="JV82" s="240" t="str">
        <f t="shared" si="435"/>
        <v/>
      </c>
      <c r="JW82" s="241">
        <f t="shared" si="436"/>
        <v>0</v>
      </c>
      <c r="JX82" s="234">
        <f t="shared" si="437"/>
        <v>0</v>
      </c>
      <c r="JY82" s="234">
        <f t="shared" si="438"/>
        <v>0</v>
      </c>
      <c r="JZ82" s="234">
        <f t="shared" si="439"/>
        <v>0</v>
      </c>
      <c r="KA82" s="242">
        <f t="shared" si="440"/>
        <v>0</v>
      </c>
    </row>
    <row r="83" spans="1:287" x14ac:dyDescent="0.25">
      <c r="A83" s="234">
        <f t="shared" si="441"/>
        <v>71</v>
      </c>
      <c r="B83" s="235" t="str">
        <f t="shared" si="333"/>
        <v/>
      </c>
      <c r="C83" s="236" t="str">
        <f>IFERROR(+VLOOKUP(B83,'Referencia Parámetros'!$A$2:$B$18,2),"")</f>
        <v/>
      </c>
      <c r="D83" s="1"/>
      <c r="E83" s="1"/>
      <c r="F83" s="136" t="str">
        <f>IFERROR(+VLOOKUP(D83,'Año 3'!JH$13:JJ$112,3,FALSE),"Completar")</f>
        <v>Completar</v>
      </c>
      <c r="G83" s="134"/>
      <c r="H83" s="134"/>
      <c r="I83" s="134"/>
      <c r="J83" s="136" t="str">
        <f>+IFERROR(VLOOKUP(D83,'Año 3'!JH$13:JR$112,7,0),"Completar")</f>
        <v>Completar</v>
      </c>
      <c r="K83" s="137" t="str">
        <f>IFERROR(VLOOKUP(D83,'Año 3'!JH$13:JR$112,8,FALSE),"Completar")</f>
        <v>Completar</v>
      </c>
      <c r="L83" s="137" t="str">
        <f>IFERROR(VLOOKUP(D83,'Año 3'!JH$13:JR$112,9,FALSE),"Completar")</f>
        <v>Completar</v>
      </c>
      <c r="M83" s="135"/>
      <c r="N83" s="136" t="str">
        <f>IFERROR(VLOOKUP(D83,'Año 3'!JH$13:JR$112,11,FALSE),"Completar")</f>
        <v>Completar</v>
      </c>
      <c r="O83" s="237">
        <f t="shared" si="334"/>
        <v>0</v>
      </c>
      <c r="P83" s="238">
        <f t="shared" si="335"/>
        <v>0</v>
      </c>
      <c r="Q83" s="239" t="str">
        <f>IFERROR(IF(P83&gt;20*C83,'Referencia Parámetros'!$D$20,IF(P83&gt;10*C83,'Referencia Parámetros'!$D$21,IF(P83&gt;5*C83,'Referencia Parámetros'!$D$22, IF(P83&gt;1,'Referencia Parámetros'!$D$23,"NO APLICA")))),"")</f>
        <v/>
      </c>
      <c r="R83" s="240" t="str">
        <f t="shared" si="336"/>
        <v/>
      </c>
      <c r="S83" s="241">
        <f t="shared" si="337"/>
        <v>0</v>
      </c>
      <c r="T83" s="234">
        <f t="shared" si="338"/>
        <v>0</v>
      </c>
      <c r="U83" s="234">
        <f t="shared" si="339"/>
        <v>0</v>
      </c>
      <c r="V83" s="234">
        <f t="shared" si="340"/>
        <v>0</v>
      </c>
      <c r="W83" s="242">
        <f t="shared" si="341"/>
        <v>0</v>
      </c>
      <c r="Y83" s="234">
        <f t="shared" si="442"/>
        <v>71</v>
      </c>
      <c r="Z83" s="235" t="str">
        <f t="shared" si="342"/>
        <v/>
      </c>
      <c r="AA83" s="236" t="str">
        <f>IFERROR(+VLOOKUP(Z83,'Referencia Parámetros'!$A$2:$B$18,2),"")</f>
        <v/>
      </c>
      <c r="AB83" s="1"/>
      <c r="AC83" s="1"/>
      <c r="AD83" s="136" t="str">
        <f t="shared" si="278"/>
        <v>Completar</v>
      </c>
      <c r="AE83" s="134"/>
      <c r="AF83" s="134"/>
      <c r="AG83" s="134"/>
      <c r="AH83" s="136" t="str">
        <f t="shared" si="279"/>
        <v>Completar</v>
      </c>
      <c r="AI83" s="137" t="str">
        <f t="shared" si="280"/>
        <v>Completar</v>
      </c>
      <c r="AJ83" s="137" t="str">
        <f t="shared" si="281"/>
        <v>Completar</v>
      </c>
      <c r="AK83" s="135"/>
      <c r="AL83" s="136" t="str">
        <f t="shared" si="282"/>
        <v>Completar</v>
      </c>
      <c r="AM83" s="237">
        <f t="shared" si="343"/>
        <v>0</v>
      </c>
      <c r="AN83" s="238">
        <f t="shared" si="344"/>
        <v>0</v>
      </c>
      <c r="AO83" s="239" t="str">
        <f>IFERROR(IF(AN83&gt;20*AA83,'Referencia Parámetros'!$D$20,IF(AN83&gt;10*AA83,'Referencia Parámetros'!$D$21,IF(AN83&gt;5*AA83,'Referencia Parámetros'!$D$22, IF(AN83&gt;1,'Referencia Parámetros'!$D$23,"NO APLICA")))),"")</f>
        <v/>
      </c>
      <c r="AP83" s="240" t="str">
        <f t="shared" si="345"/>
        <v/>
      </c>
      <c r="AQ83" s="241">
        <f t="shared" si="346"/>
        <v>0</v>
      </c>
      <c r="AR83" s="234">
        <f t="shared" si="347"/>
        <v>0</v>
      </c>
      <c r="AS83" s="234">
        <f t="shared" si="348"/>
        <v>0</v>
      </c>
      <c r="AT83" s="234">
        <f t="shared" si="349"/>
        <v>0</v>
      </c>
      <c r="AU83" s="242">
        <f t="shared" si="350"/>
        <v>0</v>
      </c>
      <c r="AW83" s="234">
        <f t="shared" si="443"/>
        <v>71</v>
      </c>
      <c r="AX83" s="235" t="str">
        <f t="shared" si="351"/>
        <v/>
      </c>
      <c r="AY83" s="236" t="str">
        <f>IFERROR(+VLOOKUP(AX83,'Referencia Parámetros'!$A$2:$B$18,2),"")</f>
        <v/>
      </c>
      <c r="AZ83" s="1"/>
      <c r="BA83" s="1"/>
      <c r="BB83" s="136" t="str">
        <f t="shared" si="283"/>
        <v>Completar</v>
      </c>
      <c r="BC83" s="134"/>
      <c r="BD83" s="134"/>
      <c r="BE83" s="134"/>
      <c r="BF83" s="136" t="str">
        <f t="shared" si="284"/>
        <v>Completar</v>
      </c>
      <c r="BG83" s="137" t="str">
        <f t="shared" si="285"/>
        <v>Completar</v>
      </c>
      <c r="BH83" s="137" t="str">
        <f t="shared" si="286"/>
        <v>Completar</v>
      </c>
      <c r="BI83" s="135"/>
      <c r="BJ83" s="136" t="str">
        <f t="shared" si="287"/>
        <v>Completar</v>
      </c>
      <c r="BK83" s="237">
        <f t="shared" si="352"/>
        <v>0</v>
      </c>
      <c r="BL83" s="238">
        <f t="shared" si="353"/>
        <v>0</v>
      </c>
      <c r="BM83" s="239" t="str">
        <f>IFERROR(IF(BL83&gt;20*AY83,'Referencia Parámetros'!$D$20,IF(BL83&gt;10*AY83,'Referencia Parámetros'!$D$21,IF(BL83&gt;5*AY83,'Referencia Parámetros'!$D$22, IF(BL83&gt;1,'Referencia Parámetros'!$D$23,"NO APLICA")))),"")</f>
        <v/>
      </c>
      <c r="BN83" s="240" t="str">
        <f t="shared" si="354"/>
        <v/>
      </c>
      <c r="BO83" s="241">
        <f t="shared" si="355"/>
        <v>0</v>
      </c>
      <c r="BP83" s="234">
        <f t="shared" si="356"/>
        <v>0</v>
      </c>
      <c r="BQ83" s="234">
        <f t="shared" si="357"/>
        <v>0</v>
      </c>
      <c r="BR83" s="234">
        <f t="shared" si="358"/>
        <v>0</v>
      </c>
      <c r="BS83" s="242">
        <f t="shared" si="359"/>
        <v>0</v>
      </c>
      <c r="BU83" s="234">
        <f t="shared" si="444"/>
        <v>71</v>
      </c>
      <c r="BV83" s="235" t="str">
        <f t="shared" si="360"/>
        <v/>
      </c>
      <c r="BW83" s="236" t="str">
        <f>IFERROR(+VLOOKUP(BV83,'Referencia Parámetros'!$A$2:$B$18,2),"")</f>
        <v/>
      </c>
      <c r="BX83" s="1"/>
      <c r="BY83" s="1"/>
      <c r="BZ83" s="136" t="str">
        <f t="shared" si="288"/>
        <v>Completar</v>
      </c>
      <c r="CA83" s="134"/>
      <c r="CB83" s="134"/>
      <c r="CC83" s="134"/>
      <c r="CD83" s="136" t="str">
        <f t="shared" si="289"/>
        <v>Completar</v>
      </c>
      <c r="CE83" s="137" t="str">
        <f t="shared" si="290"/>
        <v>Completar</v>
      </c>
      <c r="CF83" s="137" t="str">
        <f t="shared" si="291"/>
        <v>Completar</v>
      </c>
      <c r="CG83" s="135"/>
      <c r="CH83" s="136" t="str">
        <f t="shared" si="292"/>
        <v>Completar</v>
      </c>
      <c r="CI83" s="237">
        <f t="shared" si="361"/>
        <v>0</v>
      </c>
      <c r="CJ83" s="238">
        <f t="shared" si="362"/>
        <v>0</v>
      </c>
      <c r="CK83" s="239" t="str">
        <f>IFERROR(IF(CJ83&gt;20*BW83,'Referencia Parámetros'!$D$20,IF(CJ83&gt;10*BW83,'Referencia Parámetros'!$D$21,IF(CJ83&gt;5*BW83,'Referencia Parámetros'!$D$22, IF(CJ83&gt;1,'Referencia Parámetros'!$D$23,"NO APLICA")))),"")</f>
        <v/>
      </c>
      <c r="CL83" s="240" t="str">
        <f t="shared" si="363"/>
        <v/>
      </c>
      <c r="CM83" s="241">
        <f t="shared" si="364"/>
        <v>0</v>
      </c>
      <c r="CN83" s="234">
        <f t="shared" si="365"/>
        <v>0</v>
      </c>
      <c r="CO83" s="234">
        <f t="shared" si="366"/>
        <v>0</v>
      </c>
      <c r="CP83" s="234">
        <f t="shared" si="367"/>
        <v>0</v>
      </c>
      <c r="CQ83" s="242">
        <f t="shared" si="368"/>
        <v>0</v>
      </c>
      <c r="CS83" s="234">
        <f t="shared" si="445"/>
        <v>71</v>
      </c>
      <c r="CT83" s="235" t="str">
        <f t="shared" si="369"/>
        <v/>
      </c>
      <c r="CU83" s="236" t="str">
        <f>IFERROR(+VLOOKUP(CT83,'Referencia Parámetros'!$A$2:$B$18,2),"")</f>
        <v/>
      </c>
      <c r="CV83" s="1"/>
      <c r="CW83" s="1"/>
      <c r="CX83" s="136" t="str">
        <f t="shared" si="293"/>
        <v>Completar</v>
      </c>
      <c r="CY83" s="134"/>
      <c r="CZ83" s="134"/>
      <c r="DA83" s="134"/>
      <c r="DB83" s="136" t="str">
        <f t="shared" si="294"/>
        <v>Completar</v>
      </c>
      <c r="DC83" s="137" t="str">
        <f t="shared" si="295"/>
        <v>Completar</v>
      </c>
      <c r="DD83" s="137" t="str">
        <f t="shared" si="296"/>
        <v>Completar</v>
      </c>
      <c r="DE83" s="135"/>
      <c r="DF83" s="136" t="str">
        <f t="shared" si="297"/>
        <v>Completar</v>
      </c>
      <c r="DG83" s="237">
        <f t="shared" si="370"/>
        <v>0</v>
      </c>
      <c r="DH83" s="238">
        <f t="shared" si="371"/>
        <v>0</v>
      </c>
      <c r="DI83" s="239" t="str">
        <f>IFERROR(IF(DH83&gt;20*CU83,'Referencia Parámetros'!$D$20,IF(DH83&gt;10*CU83,'Referencia Parámetros'!$D$21,IF(DH83&gt;5*CU83,'Referencia Parámetros'!$D$22, IF(DH83&gt;1,'Referencia Parámetros'!$D$23,"NO APLICA")))),"")</f>
        <v/>
      </c>
      <c r="DJ83" s="240" t="str">
        <f t="shared" si="372"/>
        <v/>
      </c>
      <c r="DK83" s="241">
        <f t="shared" si="373"/>
        <v>0</v>
      </c>
      <c r="DL83" s="234">
        <f t="shared" si="374"/>
        <v>0</v>
      </c>
      <c r="DM83" s="234">
        <f t="shared" si="375"/>
        <v>0</v>
      </c>
      <c r="DN83" s="234">
        <f t="shared" si="376"/>
        <v>0</v>
      </c>
      <c r="DO83" s="242">
        <f t="shared" si="377"/>
        <v>0</v>
      </c>
      <c r="DQ83" s="234">
        <f t="shared" si="446"/>
        <v>71</v>
      </c>
      <c r="DR83" s="235" t="str">
        <f t="shared" si="378"/>
        <v/>
      </c>
      <c r="DS83" s="236" t="str">
        <f>IFERROR(+VLOOKUP(DR83,'Referencia Parámetros'!$A$2:$B$18,2),"")</f>
        <v/>
      </c>
      <c r="DT83" s="1"/>
      <c r="DU83" s="1"/>
      <c r="DV83" s="136" t="str">
        <f t="shared" si="298"/>
        <v>Completar</v>
      </c>
      <c r="DW83" s="134"/>
      <c r="DX83" s="134"/>
      <c r="DY83" s="134"/>
      <c r="DZ83" s="136" t="str">
        <f t="shared" si="299"/>
        <v>Completar</v>
      </c>
      <c r="EA83" s="137" t="str">
        <f t="shared" si="300"/>
        <v>Completar</v>
      </c>
      <c r="EB83" s="137" t="str">
        <f t="shared" si="301"/>
        <v>Completar</v>
      </c>
      <c r="EC83" s="135"/>
      <c r="ED83" s="136" t="str">
        <f t="shared" si="302"/>
        <v>Completar</v>
      </c>
      <c r="EE83" s="237">
        <f t="shared" si="379"/>
        <v>0</v>
      </c>
      <c r="EF83" s="238">
        <f t="shared" si="380"/>
        <v>0</v>
      </c>
      <c r="EG83" s="239" t="str">
        <f>IFERROR(IF(EF83&gt;20*DS83,'Referencia Parámetros'!$D$20,IF(EF83&gt;10*DS83,'Referencia Parámetros'!$D$21,IF(EF83&gt;5*DS83,'Referencia Parámetros'!$D$22, IF(EF83&gt;1,'Referencia Parámetros'!$D$23,"NO APLICA")))),"")</f>
        <v/>
      </c>
      <c r="EH83" s="240" t="str">
        <f t="shared" si="381"/>
        <v/>
      </c>
      <c r="EI83" s="241">
        <f t="shared" si="382"/>
        <v>0</v>
      </c>
      <c r="EJ83" s="234">
        <f t="shared" si="383"/>
        <v>0</v>
      </c>
      <c r="EK83" s="234">
        <f t="shared" si="384"/>
        <v>0</v>
      </c>
      <c r="EL83" s="234">
        <f t="shared" si="385"/>
        <v>0</v>
      </c>
      <c r="EM83" s="242">
        <f t="shared" si="386"/>
        <v>0</v>
      </c>
      <c r="EO83" s="234">
        <f t="shared" si="447"/>
        <v>71</v>
      </c>
      <c r="EP83" s="235" t="str">
        <f t="shared" si="387"/>
        <v/>
      </c>
      <c r="EQ83" s="236" t="str">
        <f>IFERROR(+VLOOKUP(EP83,'Referencia Parámetros'!$A$2:$B$18,2),"")</f>
        <v/>
      </c>
      <c r="ER83" s="1"/>
      <c r="ES83" s="1"/>
      <c r="ET83" s="136" t="str">
        <f t="shared" si="303"/>
        <v>Completar</v>
      </c>
      <c r="EU83" s="134"/>
      <c r="EV83" s="134"/>
      <c r="EW83" s="134"/>
      <c r="EX83" s="136" t="str">
        <f t="shared" si="304"/>
        <v>Completar</v>
      </c>
      <c r="EY83" s="137" t="str">
        <f t="shared" si="305"/>
        <v>Completar</v>
      </c>
      <c r="EZ83" s="137" t="str">
        <f t="shared" si="306"/>
        <v>Completar</v>
      </c>
      <c r="FA83" s="135"/>
      <c r="FB83" s="136" t="str">
        <f t="shared" si="307"/>
        <v>Completar</v>
      </c>
      <c r="FC83" s="237">
        <f t="shared" si="388"/>
        <v>0</v>
      </c>
      <c r="FD83" s="238">
        <f t="shared" si="389"/>
        <v>0</v>
      </c>
      <c r="FE83" s="239" t="str">
        <f>IFERROR(IF(FD83&gt;20*EQ83,'Referencia Parámetros'!$D$20,IF(FD83&gt;10*EQ83,'Referencia Parámetros'!$D$21,IF(FD83&gt;5*EQ83,'Referencia Parámetros'!$D$22, IF(FD83&gt;1,'Referencia Parámetros'!$D$23,"NO APLICA")))),"")</f>
        <v/>
      </c>
      <c r="FF83" s="240" t="str">
        <f t="shared" si="390"/>
        <v/>
      </c>
      <c r="FG83" s="241">
        <f t="shared" si="391"/>
        <v>0</v>
      </c>
      <c r="FH83" s="234">
        <f t="shared" si="392"/>
        <v>0</v>
      </c>
      <c r="FI83" s="234">
        <f t="shared" si="393"/>
        <v>0</v>
      </c>
      <c r="FJ83" s="234">
        <f t="shared" si="394"/>
        <v>0</v>
      </c>
      <c r="FK83" s="242">
        <f t="shared" si="395"/>
        <v>0</v>
      </c>
      <c r="FM83" s="234">
        <f t="shared" si="448"/>
        <v>71</v>
      </c>
      <c r="FN83" s="235" t="str">
        <f t="shared" si="396"/>
        <v/>
      </c>
      <c r="FO83" s="236" t="str">
        <f>IFERROR(+VLOOKUP(FN83,'Referencia Parámetros'!$A$2:$B$18,2),"")</f>
        <v/>
      </c>
      <c r="FP83" s="1"/>
      <c r="FQ83" s="1"/>
      <c r="FR83" s="136" t="str">
        <f t="shared" si="308"/>
        <v>Completar</v>
      </c>
      <c r="FS83" s="134"/>
      <c r="FT83" s="134"/>
      <c r="FU83" s="134"/>
      <c r="FV83" s="136" t="str">
        <f t="shared" si="309"/>
        <v>Completar</v>
      </c>
      <c r="FW83" s="137" t="str">
        <f t="shared" si="310"/>
        <v>Completar</v>
      </c>
      <c r="FX83" s="137" t="str">
        <f t="shared" si="311"/>
        <v>Completar</v>
      </c>
      <c r="FY83" s="135"/>
      <c r="FZ83" s="136" t="str">
        <f t="shared" si="312"/>
        <v>Completar</v>
      </c>
      <c r="GA83" s="237">
        <f t="shared" si="397"/>
        <v>0</v>
      </c>
      <c r="GB83" s="238">
        <f t="shared" si="398"/>
        <v>0</v>
      </c>
      <c r="GC83" s="239" t="str">
        <f>IFERROR(IF(GB83&gt;20*FO83,'Referencia Parámetros'!$D$20,IF(GB83&gt;10*FO83,'Referencia Parámetros'!$D$21,IF(GB83&gt;5*FO83,'Referencia Parámetros'!$D$22, IF(GB83&gt;1,'Referencia Parámetros'!$D$23,"NO APLICA")))),"")</f>
        <v/>
      </c>
      <c r="GD83" s="240" t="str">
        <f t="shared" si="399"/>
        <v/>
      </c>
      <c r="GE83" s="241">
        <f t="shared" si="400"/>
        <v>0</v>
      </c>
      <c r="GF83" s="234">
        <f t="shared" si="401"/>
        <v>0</v>
      </c>
      <c r="GG83" s="234">
        <f t="shared" si="402"/>
        <v>0</v>
      </c>
      <c r="GH83" s="234">
        <f t="shared" si="403"/>
        <v>0</v>
      </c>
      <c r="GI83" s="242">
        <f t="shared" si="404"/>
        <v>0</v>
      </c>
      <c r="GK83" s="234">
        <f t="shared" si="449"/>
        <v>71</v>
      </c>
      <c r="GL83" s="235" t="str">
        <f t="shared" si="405"/>
        <v/>
      </c>
      <c r="GM83" s="236" t="str">
        <f>IFERROR(+VLOOKUP(GL83,'Referencia Parámetros'!$A$2:$B$18,2),"")</f>
        <v/>
      </c>
      <c r="GN83" s="1"/>
      <c r="GO83" s="1"/>
      <c r="GP83" s="136" t="str">
        <f t="shared" si="313"/>
        <v>Completar</v>
      </c>
      <c r="GQ83" s="134"/>
      <c r="GR83" s="134"/>
      <c r="GS83" s="134"/>
      <c r="GT83" s="136" t="str">
        <f t="shared" si="314"/>
        <v>Completar</v>
      </c>
      <c r="GU83" s="137" t="str">
        <f t="shared" si="315"/>
        <v>Completar</v>
      </c>
      <c r="GV83" s="137" t="str">
        <f t="shared" si="316"/>
        <v>Completar</v>
      </c>
      <c r="GW83" s="135"/>
      <c r="GX83" s="136" t="str">
        <f t="shared" si="317"/>
        <v>Completar</v>
      </c>
      <c r="GY83" s="237">
        <f t="shared" si="406"/>
        <v>0</v>
      </c>
      <c r="GZ83" s="238">
        <f t="shared" si="407"/>
        <v>0</v>
      </c>
      <c r="HA83" s="239" t="str">
        <f>IFERROR(IF(GZ83&gt;20*GM83,'Referencia Parámetros'!$D$20,IF(GZ83&gt;10*GM83,'Referencia Parámetros'!$D$21,IF(GZ83&gt;5*GM83,'Referencia Parámetros'!$D$22, IF(GZ83&gt;1,'Referencia Parámetros'!$D$23,"NO APLICA")))),"")</f>
        <v/>
      </c>
      <c r="HB83" s="240" t="str">
        <f t="shared" si="408"/>
        <v/>
      </c>
      <c r="HC83" s="241">
        <f t="shared" si="409"/>
        <v>0</v>
      </c>
      <c r="HD83" s="234">
        <f t="shared" si="410"/>
        <v>0</v>
      </c>
      <c r="HE83" s="234">
        <f t="shared" si="411"/>
        <v>0</v>
      </c>
      <c r="HF83" s="234">
        <f t="shared" si="412"/>
        <v>0</v>
      </c>
      <c r="HG83" s="242">
        <f t="shared" si="413"/>
        <v>0</v>
      </c>
      <c r="HI83" s="234">
        <f t="shared" si="450"/>
        <v>71</v>
      </c>
      <c r="HJ83" s="235" t="str">
        <f t="shared" si="414"/>
        <v/>
      </c>
      <c r="HK83" s="236" t="str">
        <f>IFERROR(+VLOOKUP(HJ83,'Referencia Parámetros'!$A$2:$B$18,2),"")</f>
        <v/>
      </c>
      <c r="HL83" s="1"/>
      <c r="HM83" s="1"/>
      <c r="HN83" s="136" t="str">
        <f t="shared" si="318"/>
        <v>Completar</v>
      </c>
      <c r="HO83" s="134"/>
      <c r="HP83" s="134"/>
      <c r="HQ83" s="134"/>
      <c r="HR83" s="136" t="str">
        <f t="shared" si="319"/>
        <v>Completar</v>
      </c>
      <c r="HS83" s="137" t="str">
        <f t="shared" si="320"/>
        <v>Completar</v>
      </c>
      <c r="HT83" s="137" t="str">
        <f t="shared" si="321"/>
        <v>Completar</v>
      </c>
      <c r="HU83" s="135"/>
      <c r="HV83" s="136" t="str">
        <f t="shared" si="322"/>
        <v>Completar</v>
      </c>
      <c r="HW83" s="237">
        <f t="shared" si="415"/>
        <v>0</v>
      </c>
      <c r="HX83" s="238">
        <f t="shared" si="416"/>
        <v>0</v>
      </c>
      <c r="HY83" s="239" t="str">
        <f>IFERROR(IF(HX83&gt;20*HK83,'Referencia Parámetros'!$D$20,IF(HX83&gt;10*HK83,'Referencia Parámetros'!$D$21,IF(HX83&gt;5*HK83,'Referencia Parámetros'!$D$22, IF(HX83&gt;1,'Referencia Parámetros'!$D$23,"NO APLICA")))),"")</f>
        <v/>
      </c>
      <c r="HZ83" s="240">
        <f t="shared" si="417"/>
        <v>0</v>
      </c>
      <c r="IA83" s="241">
        <f t="shared" si="418"/>
        <v>0</v>
      </c>
      <c r="IB83" s="234">
        <f t="shared" si="419"/>
        <v>0</v>
      </c>
      <c r="IC83" s="234">
        <f t="shared" si="420"/>
        <v>0</v>
      </c>
      <c r="ID83" s="234">
        <f t="shared" si="421"/>
        <v>0</v>
      </c>
      <c r="IE83" s="242">
        <f t="shared" si="422"/>
        <v>0</v>
      </c>
      <c r="IG83" s="234">
        <f t="shared" si="451"/>
        <v>71</v>
      </c>
      <c r="IH83" s="235" t="str">
        <f t="shared" si="423"/>
        <v/>
      </c>
      <c r="II83" s="236" t="str">
        <f>IFERROR(+VLOOKUP(IH83,'Referencia Parámetros'!$A$2:$B$18,2),"")</f>
        <v/>
      </c>
      <c r="IJ83" s="1"/>
      <c r="IK83" s="1"/>
      <c r="IL83" s="136" t="str">
        <f t="shared" si="323"/>
        <v>Completar</v>
      </c>
      <c r="IM83" s="134"/>
      <c r="IN83" s="134"/>
      <c r="IO83" s="134"/>
      <c r="IP83" s="136" t="str">
        <f t="shared" si="324"/>
        <v>Completar</v>
      </c>
      <c r="IQ83" s="137" t="str">
        <f t="shared" si="325"/>
        <v>Completar</v>
      </c>
      <c r="IR83" s="137" t="str">
        <f t="shared" si="326"/>
        <v>Completar</v>
      </c>
      <c r="IS83" s="135"/>
      <c r="IT83" s="136" t="str">
        <f t="shared" si="327"/>
        <v>Completar</v>
      </c>
      <c r="IU83" s="237">
        <f t="shared" si="424"/>
        <v>0</v>
      </c>
      <c r="IV83" s="238">
        <f t="shared" si="425"/>
        <v>0</v>
      </c>
      <c r="IW83" s="239" t="str">
        <f>IFERROR(IF(IV83&gt;20*II83,'Referencia Parámetros'!$D$20,IF(IV83&gt;10*II83,'Referencia Parámetros'!$D$21,IF(IV83&gt;5*II83,'Referencia Parámetros'!$D$22, IF(IV83&gt;1,'Referencia Parámetros'!$D$23,"NO APLICA")))),"")</f>
        <v/>
      </c>
      <c r="IX83" s="240" t="str">
        <f t="shared" si="426"/>
        <v/>
      </c>
      <c r="IY83" s="241">
        <f t="shared" si="427"/>
        <v>0</v>
      </c>
      <c r="IZ83" s="234">
        <f t="shared" si="428"/>
        <v>0</v>
      </c>
      <c r="JA83" s="234">
        <f t="shared" si="429"/>
        <v>0</v>
      </c>
      <c r="JB83" s="234">
        <f t="shared" si="430"/>
        <v>0</v>
      </c>
      <c r="JC83" s="242">
        <f t="shared" si="431"/>
        <v>0</v>
      </c>
      <c r="JD83" s="198"/>
      <c r="JE83" s="234">
        <f t="shared" si="452"/>
        <v>71</v>
      </c>
      <c r="JF83" s="235" t="str">
        <f t="shared" si="432"/>
        <v/>
      </c>
      <c r="JG83" s="236" t="str">
        <f>IFERROR(+VLOOKUP(JF83,'Referencia Parámetros'!$A$2:$B$18,2),"")</f>
        <v/>
      </c>
      <c r="JH83" s="1"/>
      <c r="JI83" s="1"/>
      <c r="JJ83" s="136" t="str">
        <f t="shared" si="328"/>
        <v>Completar</v>
      </c>
      <c r="JK83" s="134"/>
      <c r="JL83" s="134"/>
      <c r="JM83" s="134"/>
      <c r="JN83" s="136" t="str">
        <f t="shared" si="329"/>
        <v>Completar</v>
      </c>
      <c r="JO83" s="137" t="str">
        <f t="shared" si="330"/>
        <v>Completar</v>
      </c>
      <c r="JP83" s="137" t="str">
        <f t="shared" si="331"/>
        <v>Completar</v>
      </c>
      <c r="JQ83" s="135"/>
      <c r="JR83" s="136" t="str">
        <f t="shared" si="332"/>
        <v>Completar</v>
      </c>
      <c r="JS83" s="237">
        <f t="shared" si="433"/>
        <v>0</v>
      </c>
      <c r="JT83" s="238">
        <f t="shared" si="434"/>
        <v>0</v>
      </c>
      <c r="JU83" s="239" t="str">
        <f>IFERROR(IF(JT83&gt;20*JG83,'Referencia Parámetros'!$D$20,IF(JT83&gt;10*JG83,'Referencia Parámetros'!$D$21,IF(JT83&gt;5*JG83,'Referencia Parámetros'!$D$22, IF(JT83&gt;1,'Referencia Parámetros'!$D$23,"NO APLICA")))),"")</f>
        <v/>
      </c>
      <c r="JV83" s="240" t="str">
        <f t="shared" si="435"/>
        <v/>
      </c>
      <c r="JW83" s="241">
        <f t="shared" si="436"/>
        <v>0</v>
      </c>
      <c r="JX83" s="234">
        <f t="shared" si="437"/>
        <v>0</v>
      </c>
      <c r="JY83" s="234">
        <f t="shared" si="438"/>
        <v>0</v>
      </c>
      <c r="JZ83" s="234">
        <f t="shared" si="439"/>
        <v>0</v>
      </c>
      <c r="KA83" s="242">
        <f t="shared" si="440"/>
        <v>0</v>
      </c>
    </row>
    <row r="84" spans="1:287" x14ac:dyDescent="0.25">
      <c r="A84" s="234">
        <f t="shared" si="441"/>
        <v>72</v>
      </c>
      <c r="B84" s="235" t="str">
        <f t="shared" si="333"/>
        <v/>
      </c>
      <c r="C84" s="236" t="str">
        <f>IFERROR(+VLOOKUP(B84,'Referencia Parámetros'!$A$2:$B$18,2),"")</f>
        <v/>
      </c>
      <c r="D84" s="1"/>
      <c r="E84" s="1"/>
      <c r="F84" s="136" t="str">
        <f>IFERROR(+VLOOKUP(D84,'Año 3'!JH$13:JJ$112,3,FALSE),"Completar")</f>
        <v>Completar</v>
      </c>
      <c r="G84" s="134"/>
      <c r="H84" s="134"/>
      <c r="I84" s="134"/>
      <c r="J84" s="136" t="str">
        <f>+IFERROR(VLOOKUP(D84,'Año 3'!JH$13:JR$112,7,0),"Completar")</f>
        <v>Completar</v>
      </c>
      <c r="K84" s="137" t="str">
        <f>IFERROR(VLOOKUP(D84,'Año 3'!JH$13:JR$112,8,FALSE),"Completar")</f>
        <v>Completar</v>
      </c>
      <c r="L84" s="137" t="str">
        <f>IFERROR(VLOOKUP(D84,'Año 3'!JH$13:JR$112,9,FALSE),"Completar")</f>
        <v>Completar</v>
      </c>
      <c r="M84" s="135"/>
      <c r="N84" s="136" t="str">
        <f>IFERROR(VLOOKUP(D84,'Año 3'!JH$13:JR$112,11,FALSE),"Completar")</f>
        <v>Completar</v>
      </c>
      <c r="O84" s="237">
        <f t="shared" si="334"/>
        <v>0</v>
      </c>
      <c r="P84" s="238">
        <f t="shared" si="335"/>
        <v>0</v>
      </c>
      <c r="Q84" s="239" t="str">
        <f>IFERROR(IF(P84&gt;20*C84,'Referencia Parámetros'!$D$20,IF(P84&gt;10*C84,'Referencia Parámetros'!$D$21,IF(P84&gt;5*C84,'Referencia Parámetros'!$D$22, IF(P84&gt;1,'Referencia Parámetros'!$D$23,"NO APLICA")))),"")</f>
        <v/>
      </c>
      <c r="R84" s="240" t="str">
        <f t="shared" si="336"/>
        <v/>
      </c>
      <c r="S84" s="241">
        <f t="shared" si="337"/>
        <v>0</v>
      </c>
      <c r="T84" s="234">
        <f t="shared" si="338"/>
        <v>0</v>
      </c>
      <c r="U84" s="234">
        <f t="shared" si="339"/>
        <v>0</v>
      </c>
      <c r="V84" s="234">
        <f t="shared" si="340"/>
        <v>0</v>
      </c>
      <c r="W84" s="242">
        <f t="shared" si="341"/>
        <v>0</v>
      </c>
      <c r="Y84" s="234">
        <f t="shared" si="442"/>
        <v>72</v>
      </c>
      <c r="Z84" s="235" t="str">
        <f t="shared" si="342"/>
        <v/>
      </c>
      <c r="AA84" s="236" t="str">
        <f>IFERROR(+VLOOKUP(Z84,'Referencia Parámetros'!$A$2:$B$18,2),"")</f>
        <v/>
      </c>
      <c r="AB84" s="1"/>
      <c r="AC84" s="1"/>
      <c r="AD84" s="136" t="str">
        <f t="shared" si="278"/>
        <v>Completar</v>
      </c>
      <c r="AE84" s="134"/>
      <c r="AF84" s="134"/>
      <c r="AG84" s="134"/>
      <c r="AH84" s="136" t="str">
        <f t="shared" si="279"/>
        <v>Completar</v>
      </c>
      <c r="AI84" s="137" t="str">
        <f t="shared" si="280"/>
        <v>Completar</v>
      </c>
      <c r="AJ84" s="137" t="str">
        <f t="shared" si="281"/>
        <v>Completar</v>
      </c>
      <c r="AK84" s="135"/>
      <c r="AL84" s="136" t="str">
        <f t="shared" si="282"/>
        <v>Completar</v>
      </c>
      <c r="AM84" s="237">
        <f t="shared" si="343"/>
        <v>0</v>
      </c>
      <c r="AN84" s="238">
        <f t="shared" si="344"/>
        <v>0</v>
      </c>
      <c r="AO84" s="239" t="str">
        <f>IFERROR(IF(AN84&gt;20*AA84,'Referencia Parámetros'!$D$20,IF(AN84&gt;10*AA84,'Referencia Parámetros'!$D$21,IF(AN84&gt;5*AA84,'Referencia Parámetros'!$D$22, IF(AN84&gt;1,'Referencia Parámetros'!$D$23,"NO APLICA")))),"")</f>
        <v/>
      </c>
      <c r="AP84" s="240" t="str">
        <f t="shared" si="345"/>
        <v/>
      </c>
      <c r="AQ84" s="241">
        <f t="shared" si="346"/>
        <v>0</v>
      </c>
      <c r="AR84" s="234">
        <f t="shared" si="347"/>
        <v>0</v>
      </c>
      <c r="AS84" s="234">
        <f t="shared" si="348"/>
        <v>0</v>
      </c>
      <c r="AT84" s="234">
        <f t="shared" si="349"/>
        <v>0</v>
      </c>
      <c r="AU84" s="242">
        <f t="shared" si="350"/>
        <v>0</v>
      </c>
      <c r="AW84" s="234">
        <f t="shared" si="443"/>
        <v>72</v>
      </c>
      <c r="AX84" s="235" t="str">
        <f t="shared" si="351"/>
        <v/>
      </c>
      <c r="AY84" s="236" t="str">
        <f>IFERROR(+VLOOKUP(AX84,'Referencia Parámetros'!$A$2:$B$18,2),"")</f>
        <v/>
      </c>
      <c r="AZ84" s="1"/>
      <c r="BA84" s="1"/>
      <c r="BB84" s="136" t="str">
        <f t="shared" si="283"/>
        <v>Completar</v>
      </c>
      <c r="BC84" s="134"/>
      <c r="BD84" s="134"/>
      <c r="BE84" s="134"/>
      <c r="BF84" s="136" t="str">
        <f t="shared" si="284"/>
        <v>Completar</v>
      </c>
      <c r="BG84" s="137" t="str">
        <f t="shared" si="285"/>
        <v>Completar</v>
      </c>
      <c r="BH84" s="137" t="str">
        <f t="shared" si="286"/>
        <v>Completar</v>
      </c>
      <c r="BI84" s="135"/>
      <c r="BJ84" s="136" t="str">
        <f t="shared" si="287"/>
        <v>Completar</v>
      </c>
      <c r="BK84" s="237">
        <f t="shared" si="352"/>
        <v>0</v>
      </c>
      <c r="BL84" s="238">
        <f t="shared" si="353"/>
        <v>0</v>
      </c>
      <c r="BM84" s="239" t="str">
        <f>IFERROR(IF(BL84&gt;20*AY84,'Referencia Parámetros'!$D$20,IF(BL84&gt;10*AY84,'Referencia Parámetros'!$D$21,IF(BL84&gt;5*AY84,'Referencia Parámetros'!$D$22, IF(BL84&gt;1,'Referencia Parámetros'!$D$23,"NO APLICA")))),"")</f>
        <v/>
      </c>
      <c r="BN84" s="240" t="str">
        <f t="shared" si="354"/>
        <v/>
      </c>
      <c r="BO84" s="241">
        <f t="shared" si="355"/>
        <v>0</v>
      </c>
      <c r="BP84" s="234">
        <f t="shared" si="356"/>
        <v>0</v>
      </c>
      <c r="BQ84" s="234">
        <f t="shared" si="357"/>
        <v>0</v>
      </c>
      <c r="BR84" s="234">
        <f t="shared" si="358"/>
        <v>0</v>
      </c>
      <c r="BS84" s="242">
        <f t="shared" si="359"/>
        <v>0</v>
      </c>
      <c r="BU84" s="234">
        <f t="shared" si="444"/>
        <v>72</v>
      </c>
      <c r="BV84" s="235" t="str">
        <f t="shared" si="360"/>
        <v/>
      </c>
      <c r="BW84" s="236" t="str">
        <f>IFERROR(+VLOOKUP(BV84,'Referencia Parámetros'!$A$2:$B$18,2),"")</f>
        <v/>
      </c>
      <c r="BX84" s="1"/>
      <c r="BY84" s="1"/>
      <c r="BZ84" s="136" t="str">
        <f t="shared" si="288"/>
        <v>Completar</v>
      </c>
      <c r="CA84" s="134"/>
      <c r="CB84" s="134"/>
      <c r="CC84" s="134"/>
      <c r="CD84" s="136" t="str">
        <f t="shared" si="289"/>
        <v>Completar</v>
      </c>
      <c r="CE84" s="137" t="str">
        <f t="shared" si="290"/>
        <v>Completar</v>
      </c>
      <c r="CF84" s="137" t="str">
        <f t="shared" si="291"/>
        <v>Completar</v>
      </c>
      <c r="CG84" s="135"/>
      <c r="CH84" s="136" t="str">
        <f t="shared" si="292"/>
        <v>Completar</v>
      </c>
      <c r="CI84" s="237">
        <f t="shared" si="361"/>
        <v>0</v>
      </c>
      <c r="CJ84" s="238">
        <f t="shared" si="362"/>
        <v>0</v>
      </c>
      <c r="CK84" s="239" t="str">
        <f>IFERROR(IF(CJ84&gt;20*BW84,'Referencia Parámetros'!$D$20,IF(CJ84&gt;10*BW84,'Referencia Parámetros'!$D$21,IF(CJ84&gt;5*BW84,'Referencia Parámetros'!$D$22, IF(CJ84&gt;1,'Referencia Parámetros'!$D$23,"NO APLICA")))),"")</f>
        <v/>
      </c>
      <c r="CL84" s="240" t="str">
        <f t="shared" si="363"/>
        <v/>
      </c>
      <c r="CM84" s="241">
        <f t="shared" si="364"/>
        <v>0</v>
      </c>
      <c r="CN84" s="234">
        <f t="shared" si="365"/>
        <v>0</v>
      </c>
      <c r="CO84" s="234">
        <f t="shared" si="366"/>
        <v>0</v>
      </c>
      <c r="CP84" s="234">
        <f t="shared" si="367"/>
        <v>0</v>
      </c>
      <c r="CQ84" s="242">
        <f t="shared" si="368"/>
        <v>0</v>
      </c>
      <c r="CS84" s="234">
        <f t="shared" si="445"/>
        <v>72</v>
      </c>
      <c r="CT84" s="235" t="str">
        <f t="shared" si="369"/>
        <v/>
      </c>
      <c r="CU84" s="236" t="str">
        <f>IFERROR(+VLOOKUP(CT84,'Referencia Parámetros'!$A$2:$B$18,2),"")</f>
        <v/>
      </c>
      <c r="CV84" s="1"/>
      <c r="CW84" s="1"/>
      <c r="CX84" s="136" t="str">
        <f t="shared" si="293"/>
        <v>Completar</v>
      </c>
      <c r="CY84" s="134"/>
      <c r="CZ84" s="134"/>
      <c r="DA84" s="134"/>
      <c r="DB84" s="136" t="str">
        <f t="shared" si="294"/>
        <v>Completar</v>
      </c>
      <c r="DC84" s="137" t="str">
        <f t="shared" si="295"/>
        <v>Completar</v>
      </c>
      <c r="DD84" s="137" t="str">
        <f t="shared" si="296"/>
        <v>Completar</v>
      </c>
      <c r="DE84" s="135"/>
      <c r="DF84" s="136" t="str">
        <f t="shared" si="297"/>
        <v>Completar</v>
      </c>
      <c r="DG84" s="237">
        <f t="shared" si="370"/>
        <v>0</v>
      </c>
      <c r="DH84" s="238">
        <f t="shared" si="371"/>
        <v>0</v>
      </c>
      <c r="DI84" s="239" t="str">
        <f>IFERROR(IF(DH84&gt;20*CU84,'Referencia Parámetros'!$D$20,IF(DH84&gt;10*CU84,'Referencia Parámetros'!$D$21,IF(DH84&gt;5*CU84,'Referencia Parámetros'!$D$22, IF(DH84&gt;1,'Referencia Parámetros'!$D$23,"NO APLICA")))),"")</f>
        <v/>
      </c>
      <c r="DJ84" s="240" t="str">
        <f t="shared" si="372"/>
        <v/>
      </c>
      <c r="DK84" s="241">
        <f t="shared" si="373"/>
        <v>0</v>
      </c>
      <c r="DL84" s="234">
        <f t="shared" si="374"/>
        <v>0</v>
      </c>
      <c r="DM84" s="234">
        <f t="shared" si="375"/>
        <v>0</v>
      </c>
      <c r="DN84" s="234">
        <f t="shared" si="376"/>
        <v>0</v>
      </c>
      <c r="DO84" s="242">
        <f t="shared" si="377"/>
        <v>0</v>
      </c>
      <c r="DQ84" s="234">
        <f t="shared" si="446"/>
        <v>72</v>
      </c>
      <c r="DR84" s="235" t="str">
        <f t="shared" si="378"/>
        <v/>
      </c>
      <c r="DS84" s="236" t="str">
        <f>IFERROR(+VLOOKUP(DR84,'Referencia Parámetros'!$A$2:$B$18,2),"")</f>
        <v/>
      </c>
      <c r="DT84" s="1"/>
      <c r="DU84" s="1"/>
      <c r="DV84" s="136" t="str">
        <f t="shared" si="298"/>
        <v>Completar</v>
      </c>
      <c r="DW84" s="134"/>
      <c r="DX84" s="134"/>
      <c r="DY84" s="134"/>
      <c r="DZ84" s="136" t="str">
        <f t="shared" si="299"/>
        <v>Completar</v>
      </c>
      <c r="EA84" s="137" t="str">
        <f t="shared" si="300"/>
        <v>Completar</v>
      </c>
      <c r="EB84" s="137" t="str">
        <f t="shared" si="301"/>
        <v>Completar</v>
      </c>
      <c r="EC84" s="135"/>
      <c r="ED84" s="136" t="str">
        <f t="shared" si="302"/>
        <v>Completar</v>
      </c>
      <c r="EE84" s="237">
        <f t="shared" si="379"/>
        <v>0</v>
      </c>
      <c r="EF84" s="238">
        <f t="shared" si="380"/>
        <v>0</v>
      </c>
      <c r="EG84" s="239" t="str">
        <f>IFERROR(IF(EF84&gt;20*DS84,'Referencia Parámetros'!$D$20,IF(EF84&gt;10*DS84,'Referencia Parámetros'!$D$21,IF(EF84&gt;5*DS84,'Referencia Parámetros'!$D$22, IF(EF84&gt;1,'Referencia Parámetros'!$D$23,"NO APLICA")))),"")</f>
        <v/>
      </c>
      <c r="EH84" s="240" t="str">
        <f t="shared" si="381"/>
        <v/>
      </c>
      <c r="EI84" s="241">
        <f t="shared" si="382"/>
        <v>0</v>
      </c>
      <c r="EJ84" s="234">
        <f t="shared" si="383"/>
        <v>0</v>
      </c>
      <c r="EK84" s="234">
        <f t="shared" si="384"/>
        <v>0</v>
      </c>
      <c r="EL84" s="234">
        <f t="shared" si="385"/>
        <v>0</v>
      </c>
      <c r="EM84" s="242">
        <f t="shared" si="386"/>
        <v>0</v>
      </c>
      <c r="EO84" s="234">
        <f t="shared" si="447"/>
        <v>72</v>
      </c>
      <c r="EP84" s="235" t="str">
        <f t="shared" si="387"/>
        <v/>
      </c>
      <c r="EQ84" s="236" t="str">
        <f>IFERROR(+VLOOKUP(EP84,'Referencia Parámetros'!$A$2:$B$18,2),"")</f>
        <v/>
      </c>
      <c r="ER84" s="1"/>
      <c r="ES84" s="1"/>
      <c r="ET84" s="136" t="str">
        <f t="shared" si="303"/>
        <v>Completar</v>
      </c>
      <c r="EU84" s="134"/>
      <c r="EV84" s="134"/>
      <c r="EW84" s="134"/>
      <c r="EX84" s="136" t="str">
        <f t="shared" si="304"/>
        <v>Completar</v>
      </c>
      <c r="EY84" s="137" t="str">
        <f t="shared" si="305"/>
        <v>Completar</v>
      </c>
      <c r="EZ84" s="137" t="str">
        <f t="shared" si="306"/>
        <v>Completar</v>
      </c>
      <c r="FA84" s="135"/>
      <c r="FB84" s="136" t="str">
        <f t="shared" si="307"/>
        <v>Completar</v>
      </c>
      <c r="FC84" s="237">
        <f t="shared" si="388"/>
        <v>0</v>
      </c>
      <c r="FD84" s="238">
        <f t="shared" si="389"/>
        <v>0</v>
      </c>
      <c r="FE84" s="239" t="str">
        <f>IFERROR(IF(FD84&gt;20*EQ84,'Referencia Parámetros'!$D$20,IF(FD84&gt;10*EQ84,'Referencia Parámetros'!$D$21,IF(FD84&gt;5*EQ84,'Referencia Parámetros'!$D$22, IF(FD84&gt;1,'Referencia Parámetros'!$D$23,"NO APLICA")))),"")</f>
        <v/>
      </c>
      <c r="FF84" s="240" t="str">
        <f t="shared" si="390"/>
        <v/>
      </c>
      <c r="FG84" s="241">
        <f t="shared" si="391"/>
        <v>0</v>
      </c>
      <c r="FH84" s="234">
        <f t="shared" si="392"/>
        <v>0</v>
      </c>
      <c r="FI84" s="234">
        <f t="shared" si="393"/>
        <v>0</v>
      </c>
      <c r="FJ84" s="234">
        <f t="shared" si="394"/>
        <v>0</v>
      </c>
      <c r="FK84" s="242">
        <f t="shared" si="395"/>
        <v>0</v>
      </c>
      <c r="FM84" s="234">
        <f t="shared" si="448"/>
        <v>72</v>
      </c>
      <c r="FN84" s="235" t="str">
        <f t="shared" si="396"/>
        <v/>
      </c>
      <c r="FO84" s="236" t="str">
        <f>IFERROR(+VLOOKUP(FN84,'Referencia Parámetros'!$A$2:$B$18,2),"")</f>
        <v/>
      </c>
      <c r="FP84" s="1"/>
      <c r="FQ84" s="1"/>
      <c r="FR84" s="136" t="str">
        <f t="shared" si="308"/>
        <v>Completar</v>
      </c>
      <c r="FS84" s="134"/>
      <c r="FT84" s="134"/>
      <c r="FU84" s="134"/>
      <c r="FV84" s="136" t="str">
        <f t="shared" si="309"/>
        <v>Completar</v>
      </c>
      <c r="FW84" s="137" t="str">
        <f t="shared" si="310"/>
        <v>Completar</v>
      </c>
      <c r="FX84" s="137" t="str">
        <f t="shared" si="311"/>
        <v>Completar</v>
      </c>
      <c r="FY84" s="135"/>
      <c r="FZ84" s="136" t="str">
        <f t="shared" si="312"/>
        <v>Completar</v>
      </c>
      <c r="GA84" s="237">
        <f t="shared" si="397"/>
        <v>0</v>
      </c>
      <c r="GB84" s="238">
        <f t="shared" si="398"/>
        <v>0</v>
      </c>
      <c r="GC84" s="239" t="str">
        <f>IFERROR(IF(GB84&gt;20*FO84,'Referencia Parámetros'!$D$20,IF(GB84&gt;10*FO84,'Referencia Parámetros'!$D$21,IF(GB84&gt;5*FO84,'Referencia Parámetros'!$D$22, IF(GB84&gt;1,'Referencia Parámetros'!$D$23,"NO APLICA")))),"")</f>
        <v/>
      </c>
      <c r="GD84" s="240" t="str">
        <f t="shared" si="399"/>
        <v/>
      </c>
      <c r="GE84" s="241">
        <f t="shared" si="400"/>
        <v>0</v>
      </c>
      <c r="GF84" s="234">
        <f t="shared" si="401"/>
        <v>0</v>
      </c>
      <c r="GG84" s="234">
        <f t="shared" si="402"/>
        <v>0</v>
      </c>
      <c r="GH84" s="234">
        <f t="shared" si="403"/>
        <v>0</v>
      </c>
      <c r="GI84" s="242">
        <f t="shared" si="404"/>
        <v>0</v>
      </c>
      <c r="GK84" s="234">
        <f t="shared" si="449"/>
        <v>72</v>
      </c>
      <c r="GL84" s="235" t="str">
        <f t="shared" si="405"/>
        <v/>
      </c>
      <c r="GM84" s="236" t="str">
        <f>IFERROR(+VLOOKUP(GL84,'Referencia Parámetros'!$A$2:$B$18,2),"")</f>
        <v/>
      </c>
      <c r="GN84" s="1"/>
      <c r="GO84" s="1"/>
      <c r="GP84" s="136" t="str">
        <f t="shared" si="313"/>
        <v>Completar</v>
      </c>
      <c r="GQ84" s="134"/>
      <c r="GR84" s="134"/>
      <c r="GS84" s="134"/>
      <c r="GT84" s="136" t="str">
        <f t="shared" si="314"/>
        <v>Completar</v>
      </c>
      <c r="GU84" s="137" t="str">
        <f t="shared" si="315"/>
        <v>Completar</v>
      </c>
      <c r="GV84" s="137" t="str">
        <f t="shared" si="316"/>
        <v>Completar</v>
      </c>
      <c r="GW84" s="135"/>
      <c r="GX84" s="136" t="str">
        <f t="shared" si="317"/>
        <v>Completar</v>
      </c>
      <c r="GY84" s="237">
        <f t="shared" si="406"/>
        <v>0</v>
      </c>
      <c r="GZ84" s="238">
        <f t="shared" si="407"/>
        <v>0</v>
      </c>
      <c r="HA84" s="239" t="str">
        <f>IFERROR(IF(GZ84&gt;20*GM84,'Referencia Parámetros'!$D$20,IF(GZ84&gt;10*GM84,'Referencia Parámetros'!$D$21,IF(GZ84&gt;5*GM84,'Referencia Parámetros'!$D$22, IF(GZ84&gt;1,'Referencia Parámetros'!$D$23,"NO APLICA")))),"")</f>
        <v/>
      </c>
      <c r="HB84" s="240" t="str">
        <f t="shared" si="408"/>
        <v/>
      </c>
      <c r="HC84" s="241">
        <f t="shared" si="409"/>
        <v>0</v>
      </c>
      <c r="HD84" s="234">
        <f t="shared" si="410"/>
        <v>0</v>
      </c>
      <c r="HE84" s="234">
        <f t="shared" si="411"/>
        <v>0</v>
      </c>
      <c r="HF84" s="234">
        <f t="shared" si="412"/>
        <v>0</v>
      </c>
      <c r="HG84" s="242">
        <f t="shared" si="413"/>
        <v>0</v>
      </c>
      <c r="HI84" s="234">
        <f t="shared" si="450"/>
        <v>72</v>
      </c>
      <c r="HJ84" s="235" t="str">
        <f t="shared" si="414"/>
        <v/>
      </c>
      <c r="HK84" s="236" t="str">
        <f>IFERROR(+VLOOKUP(HJ84,'Referencia Parámetros'!$A$2:$B$18,2),"")</f>
        <v/>
      </c>
      <c r="HL84" s="1"/>
      <c r="HM84" s="1"/>
      <c r="HN84" s="136" t="str">
        <f t="shared" si="318"/>
        <v>Completar</v>
      </c>
      <c r="HO84" s="134"/>
      <c r="HP84" s="134"/>
      <c r="HQ84" s="134"/>
      <c r="HR84" s="136" t="str">
        <f t="shared" si="319"/>
        <v>Completar</v>
      </c>
      <c r="HS84" s="137" t="str">
        <f t="shared" si="320"/>
        <v>Completar</v>
      </c>
      <c r="HT84" s="137" t="str">
        <f t="shared" si="321"/>
        <v>Completar</v>
      </c>
      <c r="HU84" s="135"/>
      <c r="HV84" s="136" t="str">
        <f t="shared" si="322"/>
        <v>Completar</v>
      </c>
      <c r="HW84" s="237">
        <f t="shared" si="415"/>
        <v>0</v>
      </c>
      <c r="HX84" s="238">
        <f t="shared" si="416"/>
        <v>0</v>
      </c>
      <c r="HY84" s="239" t="str">
        <f>IFERROR(IF(HX84&gt;20*HK84,'Referencia Parámetros'!$D$20,IF(HX84&gt;10*HK84,'Referencia Parámetros'!$D$21,IF(HX84&gt;5*HK84,'Referencia Parámetros'!$D$22, IF(HX84&gt;1,'Referencia Parámetros'!$D$23,"NO APLICA")))),"")</f>
        <v/>
      </c>
      <c r="HZ84" s="240">
        <f t="shared" si="417"/>
        <v>0</v>
      </c>
      <c r="IA84" s="241">
        <f t="shared" si="418"/>
        <v>0</v>
      </c>
      <c r="IB84" s="234">
        <f t="shared" si="419"/>
        <v>0</v>
      </c>
      <c r="IC84" s="234">
        <f t="shared" si="420"/>
        <v>0</v>
      </c>
      <c r="ID84" s="234">
        <f t="shared" si="421"/>
        <v>0</v>
      </c>
      <c r="IE84" s="242">
        <f t="shared" si="422"/>
        <v>0</v>
      </c>
      <c r="IG84" s="234">
        <f t="shared" si="451"/>
        <v>72</v>
      </c>
      <c r="IH84" s="235" t="str">
        <f t="shared" si="423"/>
        <v/>
      </c>
      <c r="II84" s="236" t="str">
        <f>IFERROR(+VLOOKUP(IH84,'Referencia Parámetros'!$A$2:$B$18,2),"")</f>
        <v/>
      </c>
      <c r="IJ84" s="1"/>
      <c r="IK84" s="1"/>
      <c r="IL84" s="136" t="str">
        <f t="shared" si="323"/>
        <v>Completar</v>
      </c>
      <c r="IM84" s="134"/>
      <c r="IN84" s="134"/>
      <c r="IO84" s="134"/>
      <c r="IP84" s="136" t="str">
        <f t="shared" si="324"/>
        <v>Completar</v>
      </c>
      <c r="IQ84" s="137" t="str">
        <f t="shared" si="325"/>
        <v>Completar</v>
      </c>
      <c r="IR84" s="137" t="str">
        <f t="shared" si="326"/>
        <v>Completar</v>
      </c>
      <c r="IS84" s="135"/>
      <c r="IT84" s="136" t="str">
        <f t="shared" si="327"/>
        <v>Completar</v>
      </c>
      <c r="IU84" s="237">
        <f t="shared" si="424"/>
        <v>0</v>
      </c>
      <c r="IV84" s="238">
        <f t="shared" si="425"/>
        <v>0</v>
      </c>
      <c r="IW84" s="239" t="str">
        <f>IFERROR(IF(IV84&gt;20*II84,'Referencia Parámetros'!$D$20,IF(IV84&gt;10*II84,'Referencia Parámetros'!$D$21,IF(IV84&gt;5*II84,'Referencia Parámetros'!$D$22, IF(IV84&gt;1,'Referencia Parámetros'!$D$23,"NO APLICA")))),"")</f>
        <v/>
      </c>
      <c r="IX84" s="240" t="str">
        <f t="shared" si="426"/>
        <v/>
      </c>
      <c r="IY84" s="241">
        <f t="shared" si="427"/>
        <v>0</v>
      </c>
      <c r="IZ84" s="234">
        <f t="shared" si="428"/>
        <v>0</v>
      </c>
      <c r="JA84" s="234">
        <f t="shared" si="429"/>
        <v>0</v>
      </c>
      <c r="JB84" s="234">
        <f t="shared" si="430"/>
        <v>0</v>
      </c>
      <c r="JC84" s="242">
        <f t="shared" si="431"/>
        <v>0</v>
      </c>
      <c r="JD84" s="198"/>
      <c r="JE84" s="234">
        <f t="shared" si="452"/>
        <v>72</v>
      </c>
      <c r="JF84" s="235" t="str">
        <f t="shared" si="432"/>
        <v/>
      </c>
      <c r="JG84" s="236" t="str">
        <f>IFERROR(+VLOOKUP(JF84,'Referencia Parámetros'!$A$2:$B$18,2),"")</f>
        <v/>
      </c>
      <c r="JH84" s="1"/>
      <c r="JI84" s="1"/>
      <c r="JJ84" s="136" t="str">
        <f t="shared" si="328"/>
        <v>Completar</v>
      </c>
      <c r="JK84" s="134"/>
      <c r="JL84" s="134"/>
      <c r="JM84" s="134"/>
      <c r="JN84" s="136" t="str">
        <f t="shared" si="329"/>
        <v>Completar</v>
      </c>
      <c r="JO84" s="137" t="str">
        <f t="shared" si="330"/>
        <v>Completar</v>
      </c>
      <c r="JP84" s="137" t="str">
        <f t="shared" si="331"/>
        <v>Completar</v>
      </c>
      <c r="JQ84" s="135"/>
      <c r="JR84" s="136" t="str">
        <f t="shared" si="332"/>
        <v>Completar</v>
      </c>
      <c r="JS84" s="237">
        <f t="shared" si="433"/>
        <v>0</v>
      </c>
      <c r="JT84" s="238">
        <f t="shared" si="434"/>
        <v>0</v>
      </c>
      <c r="JU84" s="239" t="str">
        <f>IFERROR(IF(JT84&gt;20*JG84,'Referencia Parámetros'!$D$20,IF(JT84&gt;10*JG84,'Referencia Parámetros'!$D$21,IF(JT84&gt;5*JG84,'Referencia Parámetros'!$D$22, IF(JT84&gt;1,'Referencia Parámetros'!$D$23,"NO APLICA")))),"")</f>
        <v/>
      </c>
      <c r="JV84" s="240" t="str">
        <f t="shared" si="435"/>
        <v/>
      </c>
      <c r="JW84" s="241">
        <f t="shared" si="436"/>
        <v>0</v>
      </c>
      <c r="JX84" s="234">
        <f t="shared" si="437"/>
        <v>0</v>
      </c>
      <c r="JY84" s="234">
        <f t="shared" si="438"/>
        <v>0</v>
      </c>
      <c r="JZ84" s="234">
        <f t="shared" si="439"/>
        <v>0</v>
      </c>
      <c r="KA84" s="242">
        <f t="shared" si="440"/>
        <v>0</v>
      </c>
    </row>
    <row r="85" spans="1:287" x14ac:dyDescent="0.25">
      <c r="A85" s="234">
        <f t="shared" si="441"/>
        <v>73</v>
      </c>
      <c r="B85" s="235" t="str">
        <f t="shared" si="333"/>
        <v/>
      </c>
      <c r="C85" s="236" t="str">
        <f>IFERROR(+VLOOKUP(B85,'Referencia Parámetros'!$A$2:$B$18,2),"")</f>
        <v/>
      </c>
      <c r="D85" s="1"/>
      <c r="E85" s="1"/>
      <c r="F85" s="136" t="str">
        <f>IFERROR(+VLOOKUP(D85,'Año 3'!JH$13:JJ$112,3,FALSE),"Completar")</f>
        <v>Completar</v>
      </c>
      <c r="G85" s="134"/>
      <c r="H85" s="134"/>
      <c r="I85" s="134"/>
      <c r="J85" s="136" t="str">
        <f>+IFERROR(VLOOKUP(D85,'Año 3'!JH$13:JR$112,7,0),"Completar")</f>
        <v>Completar</v>
      </c>
      <c r="K85" s="137" t="str">
        <f>IFERROR(VLOOKUP(D85,'Año 3'!JH$13:JR$112,8,FALSE),"Completar")</f>
        <v>Completar</v>
      </c>
      <c r="L85" s="137" t="str">
        <f>IFERROR(VLOOKUP(D85,'Año 3'!JH$13:JR$112,9,FALSE),"Completar")</f>
        <v>Completar</v>
      </c>
      <c r="M85" s="135"/>
      <c r="N85" s="136" t="str">
        <f>IFERROR(VLOOKUP(D85,'Año 3'!JH$13:JR$112,11,FALSE),"Completar")</f>
        <v>Completar</v>
      </c>
      <c r="O85" s="237">
        <f t="shared" si="334"/>
        <v>0</v>
      </c>
      <c r="P85" s="238">
        <f t="shared" si="335"/>
        <v>0</v>
      </c>
      <c r="Q85" s="239" t="str">
        <f>IFERROR(IF(P85&gt;20*C85,'Referencia Parámetros'!$D$20,IF(P85&gt;10*C85,'Referencia Parámetros'!$D$21,IF(P85&gt;5*C85,'Referencia Parámetros'!$D$22, IF(P85&gt;1,'Referencia Parámetros'!$D$23,"NO APLICA")))),"")</f>
        <v/>
      </c>
      <c r="R85" s="240" t="str">
        <f t="shared" si="336"/>
        <v/>
      </c>
      <c r="S85" s="241">
        <f t="shared" si="337"/>
        <v>0</v>
      </c>
      <c r="T85" s="234">
        <f t="shared" si="338"/>
        <v>0</v>
      </c>
      <c r="U85" s="234">
        <f t="shared" si="339"/>
        <v>0</v>
      </c>
      <c r="V85" s="234">
        <f t="shared" si="340"/>
        <v>0</v>
      </c>
      <c r="W85" s="242">
        <f t="shared" si="341"/>
        <v>0</v>
      </c>
      <c r="Y85" s="234">
        <f t="shared" si="442"/>
        <v>73</v>
      </c>
      <c r="Z85" s="235" t="str">
        <f t="shared" si="342"/>
        <v/>
      </c>
      <c r="AA85" s="236" t="str">
        <f>IFERROR(+VLOOKUP(Z85,'Referencia Parámetros'!$A$2:$B$18,2),"")</f>
        <v/>
      </c>
      <c r="AB85" s="1"/>
      <c r="AC85" s="1"/>
      <c r="AD85" s="136" t="str">
        <f t="shared" si="278"/>
        <v>Completar</v>
      </c>
      <c r="AE85" s="134"/>
      <c r="AF85" s="134"/>
      <c r="AG85" s="134"/>
      <c r="AH85" s="136" t="str">
        <f t="shared" si="279"/>
        <v>Completar</v>
      </c>
      <c r="AI85" s="137" t="str">
        <f t="shared" si="280"/>
        <v>Completar</v>
      </c>
      <c r="AJ85" s="137" t="str">
        <f t="shared" si="281"/>
        <v>Completar</v>
      </c>
      <c r="AK85" s="135"/>
      <c r="AL85" s="136" t="str">
        <f t="shared" si="282"/>
        <v>Completar</v>
      </c>
      <c r="AM85" s="237">
        <f t="shared" si="343"/>
        <v>0</v>
      </c>
      <c r="AN85" s="238">
        <f t="shared" si="344"/>
        <v>0</v>
      </c>
      <c r="AO85" s="239" t="str">
        <f>IFERROR(IF(AN85&gt;20*AA85,'Referencia Parámetros'!$D$20,IF(AN85&gt;10*AA85,'Referencia Parámetros'!$D$21,IF(AN85&gt;5*AA85,'Referencia Parámetros'!$D$22, IF(AN85&gt;1,'Referencia Parámetros'!$D$23,"NO APLICA")))),"")</f>
        <v/>
      </c>
      <c r="AP85" s="240" t="str">
        <f t="shared" si="345"/>
        <v/>
      </c>
      <c r="AQ85" s="241">
        <f t="shared" si="346"/>
        <v>0</v>
      </c>
      <c r="AR85" s="234">
        <f t="shared" si="347"/>
        <v>0</v>
      </c>
      <c r="AS85" s="234">
        <f t="shared" si="348"/>
        <v>0</v>
      </c>
      <c r="AT85" s="234">
        <f t="shared" si="349"/>
        <v>0</v>
      </c>
      <c r="AU85" s="242">
        <f t="shared" si="350"/>
        <v>0</v>
      </c>
      <c r="AW85" s="234">
        <f t="shared" si="443"/>
        <v>73</v>
      </c>
      <c r="AX85" s="235" t="str">
        <f t="shared" si="351"/>
        <v/>
      </c>
      <c r="AY85" s="236" t="str">
        <f>IFERROR(+VLOOKUP(AX85,'Referencia Parámetros'!$A$2:$B$18,2),"")</f>
        <v/>
      </c>
      <c r="AZ85" s="1"/>
      <c r="BA85" s="1"/>
      <c r="BB85" s="136" t="str">
        <f t="shared" si="283"/>
        <v>Completar</v>
      </c>
      <c r="BC85" s="134"/>
      <c r="BD85" s="134"/>
      <c r="BE85" s="134"/>
      <c r="BF85" s="136" t="str">
        <f t="shared" si="284"/>
        <v>Completar</v>
      </c>
      <c r="BG85" s="137" t="str">
        <f t="shared" si="285"/>
        <v>Completar</v>
      </c>
      <c r="BH85" s="137" t="str">
        <f t="shared" si="286"/>
        <v>Completar</v>
      </c>
      <c r="BI85" s="135"/>
      <c r="BJ85" s="136" t="str">
        <f t="shared" si="287"/>
        <v>Completar</v>
      </c>
      <c r="BK85" s="237">
        <f t="shared" si="352"/>
        <v>0</v>
      </c>
      <c r="BL85" s="238">
        <f t="shared" si="353"/>
        <v>0</v>
      </c>
      <c r="BM85" s="239" t="str">
        <f>IFERROR(IF(BL85&gt;20*AY85,'Referencia Parámetros'!$D$20,IF(BL85&gt;10*AY85,'Referencia Parámetros'!$D$21,IF(BL85&gt;5*AY85,'Referencia Parámetros'!$D$22, IF(BL85&gt;1,'Referencia Parámetros'!$D$23,"NO APLICA")))),"")</f>
        <v/>
      </c>
      <c r="BN85" s="240" t="str">
        <f t="shared" si="354"/>
        <v/>
      </c>
      <c r="BO85" s="241">
        <f t="shared" si="355"/>
        <v>0</v>
      </c>
      <c r="BP85" s="234">
        <f t="shared" si="356"/>
        <v>0</v>
      </c>
      <c r="BQ85" s="234">
        <f t="shared" si="357"/>
        <v>0</v>
      </c>
      <c r="BR85" s="234">
        <f t="shared" si="358"/>
        <v>0</v>
      </c>
      <c r="BS85" s="242">
        <f t="shared" si="359"/>
        <v>0</v>
      </c>
      <c r="BU85" s="234">
        <f t="shared" si="444"/>
        <v>73</v>
      </c>
      <c r="BV85" s="235" t="str">
        <f t="shared" si="360"/>
        <v/>
      </c>
      <c r="BW85" s="236" t="str">
        <f>IFERROR(+VLOOKUP(BV85,'Referencia Parámetros'!$A$2:$B$18,2),"")</f>
        <v/>
      </c>
      <c r="BX85" s="1"/>
      <c r="BY85" s="1"/>
      <c r="BZ85" s="136" t="str">
        <f t="shared" si="288"/>
        <v>Completar</v>
      </c>
      <c r="CA85" s="134"/>
      <c r="CB85" s="134"/>
      <c r="CC85" s="134"/>
      <c r="CD85" s="136" t="str">
        <f t="shared" si="289"/>
        <v>Completar</v>
      </c>
      <c r="CE85" s="137" t="str">
        <f t="shared" si="290"/>
        <v>Completar</v>
      </c>
      <c r="CF85" s="137" t="str">
        <f t="shared" si="291"/>
        <v>Completar</v>
      </c>
      <c r="CG85" s="135"/>
      <c r="CH85" s="136" t="str">
        <f t="shared" si="292"/>
        <v>Completar</v>
      </c>
      <c r="CI85" s="237">
        <f t="shared" si="361"/>
        <v>0</v>
      </c>
      <c r="CJ85" s="238">
        <f t="shared" si="362"/>
        <v>0</v>
      </c>
      <c r="CK85" s="239" t="str">
        <f>IFERROR(IF(CJ85&gt;20*BW85,'Referencia Parámetros'!$D$20,IF(CJ85&gt;10*BW85,'Referencia Parámetros'!$D$21,IF(CJ85&gt;5*BW85,'Referencia Parámetros'!$D$22, IF(CJ85&gt;1,'Referencia Parámetros'!$D$23,"NO APLICA")))),"")</f>
        <v/>
      </c>
      <c r="CL85" s="240" t="str">
        <f t="shared" si="363"/>
        <v/>
      </c>
      <c r="CM85" s="241">
        <f t="shared" si="364"/>
        <v>0</v>
      </c>
      <c r="CN85" s="234">
        <f t="shared" si="365"/>
        <v>0</v>
      </c>
      <c r="CO85" s="234">
        <f t="shared" si="366"/>
        <v>0</v>
      </c>
      <c r="CP85" s="234">
        <f t="shared" si="367"/>
        <v>0</v>
      </c>
      <c r="CQ85" s="242">
        <f t="shared" si="368"/>
        <v>0</v>
      </c>
      <c r="CS85" s="234">
        <f t="shared" si="445"/>
        <v>73</v>
      </c>
      <c r="CT85" s="235" t="str">
        <f t="shared" si="369"/>
        <v/>
      </c>
      <c r="CU85" s="236" t="str">
        <f>IFERROR(+VLOOKUP(CT85,'Referencia Parámetros'!$A$2:$B$18,2),"")</f>
        <v/>
      </c>
      <c r="CV85" s="1"/>
      <c r="CW85" s="1"/>
      <c r="CX85" s="136" t="str">
        <f t="shared" si="293"/>
        <v>Completar</v>
      </c>
      <c r="CY85" s="134"/>
      <c r="CZ85" s="134"/>
      <c r="DA85" s="134"/>
      <c r="DB85" s="136" t="str">
        <f t="shared" si="294"/>
        <v>Completar</v>
      </c>
      <c r="DC85" s="137" t="str">
        <f t="shared" si="295"/>
        <v>Completar</v>
      </c>
      <c r="DD85" s="137" t="str">
        <f t="shared" si="296"/>
        <v>Completar</v>
      </c>
      <c r="DE85" s="135"/>
      <c r="DF85" s="136" t="str">
        <f t="shared" si="297"/>
        <v>Completar</v>
      </c>
      <c r="DG85" s="237">
        <f t="shared" si="370"/>
        <v>0</v>
      </c>
      <c r="DH85" s="238">
        <f t="shared" si="371"/>
        <v>0</v>
      </c>
      <c r="DI85" s="239" t="str">
        <f>IFERROR(IF(DH85&gt;20*CU85,'Referencia Parámetros'!$D$20,IF(DH85&gt;10*CU85,'Referencia Parámetros'!$D$21,IF(DH85&gt;5*CU85,'Referencia Parámetros'!$D$22, IF(DH85&gt;1,'Referencia Parámetros'!$D$23,"NO APLICA")))),"")</f>
        <v/>
      </c>
      <c r="DJ85" s="240" t="str">
        <f t="shared" si="372"/>
        <v/>
      </c>
      <c r="DK85" s="241">
        <f t="shared" si="373"/>
        <v>0</v>
      </c>
      <c r="DL85" s="234">
        <f t="shared" si="374"/>
        <v>0</v>
      </c>
      <c r="DM85" s="234">
        <f t="shared" si="375"/>
        <v>0</v>
      </c>
      <c r="DN85" s="234">
        <f t="shared" si="376"/>
        <v>0</v>
      </c>
      <c r="DO85" s="242">
        <f t="shared" si="377"/>
        <v>0</v>
      </c>
      <c r="DQ85" s="234">
        <f t="shared" si="446"/>
        <v>73</v>
      </c>
      <c r="DR85" s="235" t="str">
        <f t="shared" si="378"/>
        <v/>
      </c>
      <c r="DS85" s="236" t="str">
        <f>IFERROR(+VLOOKUP(DR85,'Referencia Parámetros'!$A$2:$B$18,2),"")</f>
        <v/>
      </c>
      <c r="DT85" s="1"/>
      <c r="DU85" s="1"/>
      <c r="DV85" s="136" t="str">
        <f t="shared" si="298"/>
        <v>Completar</v>
      </c>
      <c r="DW85" s="134"/>
      <c r="DX85" s="134"/>
      <c r="DY85" s="134"/>
      <c r="DZ85" s="136" t="str">
        <f t="shared" si="299"/>
        <v>Completar</v>
      </c>
      <c r="EA85" s="137" t="str">
        <f t="shared" si="300"/>
        <v>Completar</v>
      </c>
      <c r="EB85" s="137" t="str">
        <f t="shared" si="301"/>
        <v>Completar</v>
      </c>
      <c r="EC85" s="135"/>
      <c r="ED85" s="136" t="str">
        <f t="shared" si="302"/>
        <v>Completar</v>
      </c>
      <c r="EE85" s="237">
        <f t="shared" si="379"/>
        <v>0</v>
      </c>
      <c r="EF85" s="238">
        <f t="shared" si="380"/>
        <v>0</v>
      </c>
      <c r="EG85" s="239" t="str">
        <f>IFERROR(IF(EF85&gt;20*DS85,'Referencia Parámetros'!$D$20,IF(EF85&gt;10*DS85,'Referencia Parámetros'!$D$21,IF(EF85&gt;5*DS85,'Referencia Parámetros'!$D$22, IF(EF85&gt;1,'Referencia Parámetros'!$D$23,"NO APLICA")))),"")</f>
        <v/>
      </c>
      <c r="EH85" s="240" t="str">
        <f t="shared" si="381"/>
        <v/>
      </c>
      <c r="EI85" s="241">
        <f t="shared" si="382"/>
        <v>0</v>
      </c>
      <c r="EJ85" s="234">
        <f t="shared" si="383"/>
        <v>0</v>
      </c>
      <c r="EK85" s="234">
        <f t="shared" si="384"/>
        <v>0</v>
      </c>
      <c r="EL85" s="234">
        <f t="shared" si="385"/>
        <v>0</v>
      </c>
      <c r="EM85" s="242">
        <f t="shared" si="386"/>
        <v>0</v>
      </c>
      <c r="EO85" s="234">
        <f t="shared" si="447"/>
        <v>73</v>
      </c>
      <c r="EP85" s="235" t="str">
        <f t="shared" si="387"/>
        <v/>
      </c>
      <c r="EQ85" s="236" t="str">
        <f>IFERROR(+VLOOKUP(EP85,'Referencia Parámetros'!$A$2:$B$18,2),"")</f>
        <v/>
      </c>
      <c r="ER85" s="1"/>
      <c r="ES85" s="1"/>
      <c r="ET85" s="136" t="str">
        <f t="shared" si="303"/>
        <v>Completar</v>
      </c>
      <c r="EU85" s="134"/>
      <c r="EV85" s="134"/>
      <c r="EW85" s="134"/>
      <c r="EX85" s="136" t="str">
        <f t="shared" si="304"/>
        <v>Completar</v>
      </c>
      <c r="EY85" s="137" t="str">
        <f t="shared" si="305"/>
        <v>Completar</v>
      </c>
      <c r="EZ85" s="137" t="str">
        <f t="shared" si="306"/>
        <v>Completar</v>
      </c>
      <c r="FA85" s="135"/>
      <c r="FB85" s="136" t="str">
        <f t="shared" si="307"/>
        <v>Completar</v>
      </c>
      <c r="FC85" s="237">
        <f t="shared" si="388"/>
        <v>0</v>
      </c>
      <c r="FD85" s="238">
        <f t="shared" si="389"/>
        <v>0</v>
      </c>
      <c r="FE85" s="239" t="str">
        <f>IFERROR(IF(FD85&gt;20*EQ85,'Referencia Parámetros'!$D$20,IF(FD85&gt;10*EQ85,'Referencia Parámetros'!$D$21,IF(FD85&gt;5*EQ85,'Referencia Parámetros'!$D$22, IF(FD85&gt;1,'Referencia Parámetros'!$D$23,"NO APLICA")))),"")</f>
        <v/>
      </c>
      <c r="FF85" s="240" t="str">
        <f t="shared" si="390"/>
        <v/>
      </c>
      <c r="FG85" s="241">
        <f t="shared" si="391"/>
        <v>0</v>
      </c>
      <c r="FH85" s="234">
        <f t="shared" si="392"/>
        <v>0</v>
      </c>
      <c r="FI85" s="234">
        <f t="shared" si="393"/>
        <v>0</v>
      </c>
      <c r="FJ85" s="234">
        <f t="shared" si="394"/>
        <v>0</v>
      </c>
      <c r="FK85" s="242">
        <f t="shared" si="395"/>
        <v>0</v>
      </c>
      <c r="FM85" s="234">
        <f t="shared" si="448"/>
        <v>73</v>
      </c>
      <c r="FN85" s="235" t="str">
        <f t="shared" si="396"/>
        <v/>
      </c>
      <c r="FO85" s="236" t="str">
        <f>IFERROR(+VLOOKUP(FN85,'Referencia Parámetros'!$A$2:$B$18,2),"")</f>
        <v/>
      </c>
      <c r="FP85" s="1"/>
      <c r="FQ85" s="1"/>
      <c r="FR85" s="136" t="str">
        <f t="shared" si="308"/>
        <v>Completar</v>
      </c>
      <c r="FS85" s="134"/>
      <c r="FT85" s="134"/>
      <c r="FU85" s="134"/>
      <c r="FV85" s="136" t="str">
        <f t="shared" si="309"/>
        <v>Completar</v>
      </c>
      <c r="FW85" s="137" t="str">
        <f t="shared" si="310"/>
        <v>Completar</v>
      </c>
      <c r="FX85" s="137" t="str">
        <f t="shared" si="311"/>
        <v>Completar</v>
      </c>
      <c r="FY85" s="135"/>
      <c r="FZ85" s="136" t="str">
        <f t="shared" si="312"/>
        <v>Completar</v>
      </c>
      <c r="GA85" s="237">
        <f t="shared" si="397"/>
        <v>0</v>
      </c>
      <c r="GB85" s="238">
        <f t="shared" si="398"/>
        <v>0</v>
      </c>
      <c r="GC85" s="239" t="str">
        <f>IFERROR(IF(GB85&gt;20*FO85,'Referencia Parámetros'!$D$20,IF(GB85&gt;10*FO85,'Referencia Parámetros'!$D$21,IF(GB85&gt;5*FO85,'Referencia Parámetros'!$D$22, IF(GB85&gt;1,'Referencia Parámetros'!$D$23,"NO APLICA")))),"")</f>
        <v/>
      </c>
      <c r="GD85" s="240" t="str">
        <f t="shared" si="399"/>
        <v/>
      </c>
      <c r="GE85" s="241">
        <f t="shared" si="400"/>
        <v>0</v>
      </c>
      <c r="GF85" s="234">
        <f t="shared" si="401"/>
        <v>0</v>
      </c>
      <c r="GG85" s="234">
        <f t="shared" si="402"/>
        <v>0</v>
      </c>
      <c r="GH85" s="234">
        <f t="shared" si="403"/>
        <v>0</v>
      </c>
      <c r="GI85" s="242">
        <f t="shared" si="404"/>
        <v>0</v>
      </c>
      <c r="GK85" s="234">
        <f t="shared" si="449"/>
        <v>73</v>
      </c>
      <c r="GL85" s="235" t="str">
        <f t="shared" si="405"/>
        <v/>
      </c>
      <c r="GM85" s="236" t="str">
        <f>IFERROR(+VLOOKUP(GL85,'Referencia Parámetros'!$A$2:$B$18,2),"")</f>
        <v/>
      </c>
      <c r="GN85" s="1"/>
      <c r="GO85" s="1"/>
      <c r="GP85" s="136" t="str">
        <f t="shared" si="313"/>
        <v>Completar</v>
      </c>
      <c r="GQ85" s="134"/>
      <c r="GR85" s="134"/>
      <c r="GS85" s="134"/>
      <c r="GT85" s="136" t="str">
        <f t="shared" si="314"/>
        <v>Completar</v>
      </c>
      <c r="GU85" s="137" t="str">
        <f t="shared" si="315"/>
        <v>Completar</v>
      </c>
      <c r="GV85" s="137" t="str">
        <f t="shared" si="316"/>
        <v>Completar</v>
      </c>
      <c r="GW85" s="135"/>
      <c r="GX85" s="136" t="str">
        <f t="shared" si="317"/>
        <v>Completar</v>
      </c>
      <c r="GY85" s="237">
        <f t="shared" si="406"/>
        <v>0</v>
      </c>
      <c r="GZ85" s="238">
        <f t="shared" si="407"/>
        <v>0</v>
      </c>
      <c r="HA85" s="239" t="str">
        <f>IFERROR(IF(GZ85&gt;20*GM85,'Referencia Parámetros'!$D$20,IF(GZ85&gt;10*GM85,'Referencia Parámetros'!$D$21,IF(GZ85&gt;5*GM85,'Referencia Parámetros'!$D$22, IF(GZ85&gt;1,'Referencia Parámetros'!$D$23,"NO APLICA")))),"")</f>
        <v/>
      </c>
      <c r="HB85" s="240" t="str">
        <f t="shared" si="408"/>
        <v/>
      </c>
      <c r="HC85" s="241">
        <f t="shared" si="409"/>
        <v>0</v>
      </c>
      <c r="HD85" s="234">
        <f t="shared" si="410"/>
        <v>0</v>
      </c>
      <c r="HE85" s="234">
        <f t="shared" si="411"/>
        <v>0</v>
      </c>
      <c r="HF85" s="234">
        <f t="shared" si="412"/>
        <v>0</v>
      </c>
      <c r="HG85" s="242">
        <f t="shared" si="413"/>
        <v>0</v>
      </c>
      <c r="HI85" s="234">
        <f t="shared" si="450"/>
        <v>73</v>
      </c>
      <c r="HJ85" s="235" t="str">
        <f t="shared" si="414"/>
        <v/>
      </c>
      <c r="HK85" s="236" t="str">
        <f>IFERROR(+VLOOKUP(HJ85,'Referencia Parámetros'!$A$2:$B$18,2),"")</f>
        <v/>
      </c>
      <c r="HL85" s="1"/>
      <c r="HM85" s="1"/>
      <c r="HN85" s="136" t="str">
        <f t="shared" si="318"/>
        <v>Completar</v>
      </c>
      <c r="HO85" s="134"/>
      <c r="HP85" s="134"/>
      <c r="HQ85" s="134"/>
      <c r="HR85" s="136" t="str">
        <f t="shared" si="319"/>
        <v>Completar</v>
      </c>
      <c r="HS85" s="137" t="str">
        <f t="shared" si="320"/>
        <v>Completar</v>
      </c>
      <c r="HT85" s="137" t="str">
        <f t="shared" si="321"/>
        <v>Completar</v>
      </c>
      <c r="HU85" s="135"/>
      <c r="HV85" s="136" t="str">
        <f t="shared" si="322"/>
        <v>Completar</v>
      </c>
      <c r="HW85" s="237">
        <f t="shared" si="415"/>
        <v>0</v>
      </c>
      <c r="HX85" s="238">
        <f t="shared" si="416"/>
        <v>0</v>
      </c>
      <c r="HY85" s="239" t="str">
        <f>IFERROR(IF(HX85&gt;20*HK85,'Referencia Parámetros'!$D$20,IF(HX85&gt;10*HK85,'Referencia Parámetros'!$D$21,IF(HX85&gt;5*HK85,'Referencia Parámetros'!$D$22, IF(HX85&gt;1,'Referencia Parámetros'!$D$23,"NO APLICA")))),"")</f>
        <v/>
      </c>
      <c r="HZ85" s="240">
        <f t="shared" si="417"/>
        <v>0</v>
      </c>
      <c r="IA85" s="241">
        <f t="shared" si="418"/>
        <v>0</v>
      </c>
      <c r="IB85" s="234">
        <f t="shared" si="419"/>
        <v>0</v>
      </c>
      <c r="IC85" s="234">
        <f t="shared" si="420"/>
        <v>0</v>
      </c>
      <c r="ID85" s="234">
        <f t="shared" si="421"/>
        <v>0</v>
      </c>
      <c r="IE85" s="242">
        <f t="shared" si="422"/>
        <v>0</v>
      </c>
      <c r="IG85" s="234">
        <f t="shared" si="451"/>
        <v>73</v>
      </c>
      <c r="IH85" s="235" t="str">
        <f t="shared" si="423"/>
        <v/>
      </c>
      <c r="II85" s="236" t="str">
        <f>IFERROR(+VLOOKUP(IH85,'Referencia Parámetros'!$A$2:$B$18,2),"")</f>
        <v/>
      </c>
      <c r="IJ85" s="1"/>
      <c r="IK85" s="1"/>
      <c r="IL85" s="136" t="str">
        <f t="shared" si="323"/>
        <v>Completar</v>
      </c>
      <c r="IM85" s="134"/>
      <c r="IN85" s="134"/>
      <c r="IO85" s="134"/>
      <c r="IP85" s="136" t="str">
        <f t="shared" si="324"/>
        <v>Completar</v>
      </c>
      <c r="IQ85" s="137" t="str">
        <f t="shared" si="325"/>
        <v>Completar</v>
      </c>
      <c r="IR85" s="137" t="str">
        <f t="shared" si="326"/>
        <v>Completar</v>
      </c>
      <c r="IS85" s="135"/>
      <c r="IT85" s="136" t="str">
        <f t="shared" si="327"/>
        <v>Completar</v>
      </c>
      <c r="IU85" s="237">
        <f t="shared" si="424"/>
        <v>0</v>
      </c>
      <c r="IV85" s="238">
        <f t="shared" si="425"/>
        <v>0</v>
      </c>
      <c r="IW85" s="239" t="str">
        <f>IFERROR(IF(IV85&gt;20*II85,'Referencia Parámetros'!$D$20,IF(IV85&gt;10*II85,'Referencia Parámetros'!$D$21,IF(IV85&gt;5*II85,'Referencia Parámetros'!$D$22, IF(IV85&gt;1,'Referencia Parámetros'!$D$23,"NO APLICA")))),"")</f>
        <v/>
      </c>
      <c r="IX85" s="240" t="str">
        <f t="shared" si="426"/>
        <v/>
      </c>
      <c r="IY85" s="241">
        <f t="shared" si="427"/>
        <v>0</v>
      </c>
      <c r="IZ85" s="234">
        <f t="shared" si="428"/>
        <v>0</v>
      </c>
      <c r="JA85" s="234">
        <f t="shared" si="429"/>
        <v>0</v>
      </c>
      <c r="JB85" s="234">
        <f t="shared" si="430"/>
        <v>0</v>
      </c>
      <c r="JC85" s="242">
        <f t="shared" si="431"/>
        <v>0</v>
      </c>
      <c r="JD85" s="198"/>
      <c r="JE85" s="234">
        <f t="shared" si="452"/>
        <v>73</v>
      </c>
      <c r="JF85" s="235" t="str">
        <f t="shared" si="432"/>
        <v/>
      </c>
      <c r="JG85" s="236" t="str">
        <f>IFERROR(+VLOOKUP(JF85,'Referencia Parámetros'!$A$2:$B$18,2),"")</f>
        <v/>
      </c>
      <c r="JH85" s="1"/>
      <c r="JI85" s="1"/>
      <c r="JJ85" s="136" t="str">
        <f t="shared" si="328"/>
        <v>Completar</v>
      </c>
      <c r="JK85" s="134"/>
      <c r="JL85" s="134"/>
      <c r="JM85" s="134"/>
      <c r="JN85" s="136" t="str">
        <f t="shared" si="329"/>
        <v>Completar</v>
      </c>
      <c r="JO85" s="137" t="str">
        <f t="shared" si="330"/>
        <v>Completar</v>
      </c>
      <c r="JP85" s="137" t="str">
        <f t="shared" si="331"/>
        <v>Completar</v>
      </c>
      <c r="JQ85" s="135"/>
      <c r="JR85" s="136" t="str">
        <f t="shared" si="332"/>
        <v>Completar</v>
      </c>
      <c r="JS85" s="237">
        <f t="shared" si="433"/>
        <v>0</v>
      </c>
      <c r="JT85" s="238">
        <f t="shared" si="434"/>
        <v>0</v>
      </c>
      <c r="JU85" s="239" t="str">
        <f>IFERROR(IF(JT85&gt;20*JG85,'Referencia Parámetros'!$D$20,IF(JT85&gt;10*JG85,'Referencia Parámetros'!$D$21,IF(JT85&gt;5*JG85,'Referencia Parámetros'!$D$22, IF(JT85&gt;1,'Referencia Parámetros'!$D$23,"NO APLICA")))),"")</f>
        <v/>
      </c>
      <c r="JV85" s="240" t="str">
        <f t="shared" si="435"/>
        <v/>
      </c>
      <c r="JW85" s="241">
        <f t="shared" si="436"/>
        <v>0</v>
      </c>
      <c r="JX85" s="234">
        <f t="shared" si="437"/>
        <v>0</v>
      </c>
      <c r="JY85" s="234">
        <f t="shared" si="438"/>
        <v>0</v>
      </c>
      <c r="JZ85" s="234">
        <f t="shared" si="439"/>
        <v>0</v>
      </c>
      <c r="KA85" s="242">
        <f t="shared" si="440"/>
        <v>0</v>
      </c>
    </row>
    <row r="86" spans="1:287" x14ac:dyDescent="0.25">
      <c r="A86" s="234">
        <f t="shared" si="441"/>
        <v>74</v>
      </c>
      <c r="B86" s="235" t="str">
        <f t="shared" si="333"/>
        <v/>
      </c>
      <c r="C86" s="236" t="str">
        <f>IFERROR(+VLOOKUP(B86,'Referencia Parámetros'!$A$2:$B$18,2),"")</f>
        <v/>
      </c>
      <c r="D86" s="1"/>
      <c r="E86" s="1"/>
      <c r="F86" s="136" t="str">
        <f>IFERROR(+VLOOKUP(D86,'Año 3'!JH$13:JJ$112,3,FALSE),"Completar")</f>
        <v>Completar</v>
      </c>
      <c r="G86" s="134"/>
      <c r="H86" s="134"/>
      <c r="I86" s="134"/>
      <c r="J86" s="136" t="str">
        <f>+IFERROR(VLOOKUP(D86,'Año 3'!JH$13:JR$112,7,0),"Completar")</f>
        <v>Completar</v>
      </c>
      <c r="K86" s="137" t="str">
        <f>IFERROR(VLOOKUP(D86,'Año 3'!JH$13:JR$112,8,FALSE),"Completar")</f>
        <v>Completar</v>
      </c>
      <c r="L86" s="137" t="str">
        <f>IFERROR(VLOOKUP(D86,'Año 3'!JH$13:JR$112,9,FALSE),"Completar")</f>
        <v>Completar</v>
      </c>
      <c r="M86" s="135"/>
      <c r="N86" s="136" t="str">
        <f>IFERROR(VLOOKUP(D86,'Año 3'!JH$13:JR$112,11,FALSE),"Completar")</f>
        <v>Completar</v>
      </c>
      <c r="O86" s="237">
        <f t="shared" si="334"/>
        <v>0</v>
      </c>
      <c r="P86" s="238">
        <f t="shared" si="335"/>
        <v>0</v>
      </c>
      <c r="Q86" s="239" t="str">
        <f>IFERROR(IF(P86&gt;20*C86,'Referencia Parámetros'!$D$20,IF(P86&gt;10*C86,'Referencia Parámetros'!$D$21,IF(P86&gt;5*C86,'Referencia Parámetros'!$D$22, IF(P86&gt;1,'Referencia Parámetros'!$D$23,"NO APLICA")))),"")</f>
        <v/>
      </c>
      <c r="R86" s="240" t="str">
        <f t="shared" si="336"/>
        <v/>
      </c>
      <c r="S86" s="241">
        <f t="shared" si="337"/>
        <v>0</v>
      </c>
      <c r="T86" s="234">
        <f t="shared" si="338"/>
        <v>0</v>
      </c>
      <c r="U86" s="234">
        <f t="shared" si="339"/>
        <v>0</v>
      </c>
      <c r="V86" s="234">
        <f t="shared" si="340"/>
        <v>0</v>
      </c>
      <c r="W86" s="242">
        <f t="shared" si="341"/>
        <v>0</v>
      </c>
      <c r="Y86" s="234">
        <f t="shared" si="442"/>
        <v>74</v>
      </c>
      <c r="Z86" s="235" t="str">
        <f t="shared" si="342"/>
        <v/>
      </c>
      <c r="AA86" s="236" t="str">
        <f>IFERROR(+VLOOKUP(Z86,'Referencia Parámetros'!$A$2:$B$18,2),"")</f>
        <v/>
      </c>
      <c r="AB86" s="1"/>
      <c r="AC86" s="1"/>
      <c r="AD86" s="136" t="str">
        <f t="shared" si="278"/>
        <v>Completar</v>
      </c>
      <c r="AE86" s="134"/>
      <c r="AF86" s="134"/>
      <c r="AG86" s="134"/>
      <c r="AH86" s="136" t="str">
        <f t="shared" si="279"/>
        <v>Completar</v>
      </c>
      <c r="AI86" s="137" t="str">
        <f t="shared" si="280"/>
        <v>Completar</v>
      </c>
      <c r="AJ86" s="137" t="str">
        <f t="shared" si="281"/>
        <v>Completar</v>
      </c>
      <c r="AK86" s="135"/>
      <c r="AL86" s="136" t="str">
        <f t="shared" si="282"/>
        <v>Completar</v>
      </c>
      <c r="AM86" s="237">
        <f t="shared" si="343"/>
        <v>0</v>
      </c>
      <c r="AN86" s="238">
        <f t="shared" si="344"/>
        <v>0</v>
      </c>
      <c r="AO86" s="239" t="str">
        <f>IFERROR(IF(AN86&gt;20*AA86,'Referencia Parámetros'!$D$20,IF(AN86&gt;10*AA86,'Referencia Parámetros'!$D$21,IF(AN86&gt;5*AA86,'Referencia Parámetros'!$D$22, IF(AN86&gt;1,'Referencia Parámetros'!$D$23,"NO APLICA")))),"")</f>
        <v/>
      </c>
      <c r="AP86" s="240" t="str">
        <f t="shared" si="345"/>
        <v/>
      </c>
      <c r="AQ86" s="241">
        <f t="shared" si="346"/>
        <v>0</v>
      </c>
      <c r="AR86" s="234">
        <f t="shared" si="347"/>
        <v>0</v>
      </c>
      <c r="AS86" s="234">
        <f t="shared" si="348"/>
        <v>0</v>
      </c>
      <c r="AT86" s="234">
        <f t="shared" si="349"/>
        <v>0</v>
      </c>
      <c r="AU86" s="242">
        <f t="shared" si="350"/>
        <v>0</v>
      </c>
      <c r="AW86" s="234">
        <f t="shared" si="443"/>
        <v>74</v>
      </c>
      <c r="AX86" s="235" t="str">
        <f t="shared" si="351"/>
        <v/>
      </c>
      <c r="AY86" s="236" t="str">
        <f>IFERROR(+VLOOKUP(AX86,'Referencia Parámetros'!$A$2:$B$18,2),"")</f>
        <v/>
      </c>
      <c r="AZ86" s="1"/>
      <c r="BA86" s="1"/>
      <c r="BB86" s="136" t="str">
        <f t="shared" si="283"/>
        <v>Completar</v>
      </c>
      <c r="BC86" s="134"/>
      <c r="BD86" s="134"/>
      <c r="BE86" s="134"/>
      <c r="BF86" s="136" t="str">
        <f t="shared" si="284"/>
        <v>Completar</v>
      </c>
      <c r="BG86" s="137" t="str">
        <f t="shared" si="285"/>
        <v>Completar</v>
      </c>
      <c r="BH86" s="137" t="str">
        <f t="shared" si="286"/>
        <v>Completar</v>
      </c>
      <c r="BI86" s="135"/>
      <c r="BJ86" s="136" t="str">
        <f t="shared" si="287"/>
        <v>Completar</v>
      </c>
      <c r="BK86" s="237">
        <f t="shared" si="352"/>
        <v>0</v>
      </c>
      <c r="BL86" s="238">
        <f t="shared" si="353"/>
        <v>0</v>
      </c>
      <c r="BM86" s="239" t="str">
        <f>IFERROR(IF(BL86&gt;20*AY86,'Referencia Parámetros'!$D$20,IF(BL86&gt;10*AY86,'Referencia Parámetros'!$D$21,IF(BL86&gt;5*AY86,'Referencia Parámetros'!$D$22, IF(BL86&gt;1,'Referencia Parámetros'!$D$23,"NO APLICA")))),"")</f>
        <v/>
      </c>
      <c r="BN86" s="240" t="str">
        <f t="shared" si="354"/>
        <v/>
      </c>
      <c r="BO86" s="241">
        <f t="shared" si="355"/>
        <v>0</v>
      </c>
      <c r="BP86" s="234">
        <f t="shared" si="356"/>
        <v>0</v>
      </c>
      <c r="BQ86" s="234">
        <f t="shared" si="357"/>
        <v>0</v>
      </c>
      <c r="BR86" s="234">
        <f t="shared" si="358"/>
        <v>0</v>
      </c>
      <c r="BS86" s="242">
        <f t="shared" si="359"/>
        <v>0</v>
      </c>
      <c r="BU86" s="234">
        <f t="shared" si="444"/>
        <v>74</v>
      </c>
      <c r="BV86" s="235" t="str">
        <f t="shared" si="360"/>
        <v/>
      </c>
      <c r="BW86" s="236" t="str">
        <f>IFERROR(+VLOOKUP(BV86,'Referencia Parámetros'!$A$2:$B$18,2),"")</f>
        <v/>
      </c>
      <c r="BX86" s="1"/>
      <c r="BY86" s="1"/>
      <c r="BZ86" s="136" t="str">
        <f t="shared" si="288"/>
        <v>Completar</v>
      </c>
      <c r="CA86" s="134"/>
      <c r="CB86" s="134"/>
      <c r="CC86" s="134"/>
      <c r="CD86" s="136" t="str">
        <f t="shared" si="289"/>
        <v>Completar</v>
      </c>
      <c r="CE86" s="137" t="str">
        <f t="shared" si="290"/>
        <v>Completar</v>
      </c>
      <c r="CF86" s="137" t="str">
        <f t="shared" si="291"/>
        <v>Completar</v>
      </c>
      <c r="CG86" s="135"/>
      <c r="CH86" s="136" t="str">
        <f t="shared" si="292"/>
        <v>Completar</v>
      </c>
      <c r="CI86" s="237">
        <f t="shared" si="361"/>
        <v>0</v>
      </c>
      <c r="CJ86" s="238">
        <f t="shared" si="362"/>
        <v>0</v>
      </c>
      <c r="CK86" s="239" t="str">
        <f>IFERROR(IF(CJ86&gt;20*BW86,'Referencia Parámetros'!$D$20,IF(CJ86&gt;10*BW86,'Referencia Parámetros'!$D$21,IF(CJ86&gt;5*BW86,'Referencia Parámetros'!$D$22, IF(CJ86&gt;1,'Referencia Parámetros'!$D$23,"NO APLICA")))),"")</f>
        <v/>
      </c>
      <c r="CL86" s="240" t="str">
        <f t="shared" si="363"/>
        <v/>
      </c>
      <c r="CM86" s="241">
        <f t="shared" si="364"/>
        <v>0</v>
      </c>
      <c r="CN86" s="234">
        <f t="shared" si="365"/>
        <v>0</v>
      </c>
      <c r="CO86" s="234">
        <f t="shared" si="366"/>
        <v>0</v>
      </c>
      <c r="CP86" s="234">
        <f t="shared" si="367"/>
        <v>0</v>
      </c>
      <c r="CQ86" s="242">
        <f t="shared" si="368"/>
        <v>0</v>
      </c>
      <c r="CS86" s="234">
        <f t="shared" si="445"/>
        <v>74</v>
      </c>
      <c r="CT86" s="235" t="str">
        <f t="shared" si="369"/>
        <v/>
      </c>
      <c r="CU86" s="236" t="str">
        <f>IFERROR(+VLOOKUP(CT86,'Referencia Parámetros'!$A$2:$B$18,2),"")</f>
        <v/>
      </c>
      <c r="CV86" s="1"/>
      <c r="CW86" s="1"/>
      <c r="CX86" s="136" t="str">
        <f t="shared" si="293"/>
        <v>Completar</v>
      </c>
      <c r="CY86" s="134"/>
      <c r="CZ86" s="134"/>
      <c r="DA86" s="134"/>
      <c r="DB86" s="136" t="str">
        <f t="shared" si="294"/>
        <v>Completar</v>
      </c>
      <c r="DC86" s="137" t="str">
        <f t="shared" si="295"/>
        <v>Completar</v>
      </c>
      <c r="DD86" s="137" t="str">
        <f t="shared" si="296"/>
        <v>Completar</v>
      </c>
      <c r="DE86" s="135"/>
      <c r="DF86" s="136" t="str">
        <f t="shared" si="297"/>
        <v>Completar</v>
      </c>
      <c r="DG86" s="237">
        <f t="shared" si="370"/>
        <v>0</v>
      </c>
      <c r="DH86" s="238">
        <f t="shared" si="371"/>
        <v>0</v>
      </c>
      <c r="DI86" s="239" t="str">
        <f>IFERROR(IF(DH86&gt;20*CU86,'Referencia Parámetros'!$D$20,IF(DH86&gt;10*CU86,'Referencia Parámetros'!$D$21,IF(DH86&gt;5*CU86,'Referencia Parámetros'!$D$22, IF(DH86&gt;1,'Referencia Parámetros'!$D$23,"NO APLICA")))),"")</f>
        <v/>
      </c>
      <c r="DJ86" s="240" t="str">
        <f t="shared" si="372"/>
        <v/>
      </c>
      <c r="DK86" s="241">
        <f t="shared" si="373"/>
        <v>0</v>
      </c>
      <c r="DL86" s="234">
        <f t="shared" si="374"/>
        <v>0</v>
      </c>
      <c r="DM86" s="234">
        <f t="shared" si="375"/>
        <v>0</v>
      </c>
      <c r="DN86" s="234">
        <f t="shared" si="376"/>
        <v>0</v>
      </c>
      <c r="DO86" s="242">
        <f t="shared" si="377"/>
        <v>0</v>
      </c>
      <c r="DQ86" s="234">
        <f t="shared" si="446"/>
        <v>74</v>
      </c>
      <c r="DR86" s="235" t="str">
        <f t="shared" si="378"/>
        <v/>
      </c>
      <c r="DS86" s="236" t="str">
        <f>IFERROR(+VLOOKUP(DR86,'Referencia Parámetros'!$A$2:$B$18,2),"")</f>
        <v/>
      </c>
      <c r="DT86" s="1"/>
      <c r="DU86" s="1"/>
      <c r="DV86" s="136" t="str">
        <f t="shared" si="298"/>
        <v>Completar</v>
      </c>
      <c r="DW86" s="134"/>
      <c r="DX86" s="134"/>
      <c r="DY86" s="134"/>
      <c r="DZ86" s="136" t="str">
        <f t="shared" si="299"/>
        <v>Completar</v>
      </c>
      <c r="EA86" s="137" t="str">
        <f t="shared" si="300"/>
        <v>Completar</v>
      </c>
      <c r="EB86" s="137" t="str">
        <f t="shared" si="301"/>
        <v>Completar</v>
      </c>
      <c r="EC86" s="135"/>
      <c r="ED86" s="136" t="str">
        <f t="shared" si="302"/>
        <v>Completar</v>
      </c>
      <c r="EE86" s="237">
        <f t="shared" si="379"/>
        <v>0</v>
      </c>
      <c r="EF86" s="238">
        <f t="shared" si="380"/>
        <v>0</v>
      </c>
      <c r="EG86" s="239" t="str">
        <f>IFERROR(IF(EF86&gt;20*DS86,'Referencia Parámetros'!$D$20,IF(EF86&gt;10*DS86,'Referencia Parámetros'!$D$21,IF(EF86&gt;5*DS86,'Referencia Parámetros'!$D$22, IF(EF86&gt;1,'Referencia Parámetros'!$D$23,"NO APLICA")))),"")</f>
        <v/>
      </c>
      <c r="EH86" s="240" t="str">
        <f t="shared" si="381"/>
        <v/>
      </c>
      <c r="EI86" s="241">
        <f t="shared" si="382"/>
        <v>0</v>
      </c>
      <c r="EJ86" s="234">
        <f t="shared" si="383"/>
        <v>0</v>
      </c>
      <c r="EK86" s="234">
        <f t="shared" si="384"/>
        <v>0</v>
      </c>
      <c r="EL86" s="234">
        <f t="shared" si="385"/>
        <v>0</v>
      </c>
      <c r="EM86" s="242">
        <f t="shared" si="386"/>
        <v>0</v>
      </c>
      <c r="EO86" s="234">
        <f t="shared" si="447"/>
        <v>74</v>
      </c>
      <c r="EP86" s="235" t="str">
        <f t="shared" si="387"/>
        <v/>
      </c>
      <c r="EQ86" s="236" t="str">
        <f>IFERROR(+VLOOKUP(EP86,'Referencia Parámetros'!$A$2:$B$18,2),"")</f>
        <v/>
      </c>
      <c r="ER86" s="1"/>
      <c r="ES86" s="1"/>
      <c r="ET86" s="136" t="str">
        <f t="shared" si="303"/>
        <v>Completar</v>
      </c>
      <c r="EU86" s="134"/>
      <c r="EV86" s="134"/>
      <c r="EW86" s="134"/>
      <c r="EX86" s="136" t="str">
        <f t="shared" si="304"/>
        <v>Completar</v>
      </c>
      <c r="EY86" s="137" t="str">
        <f t="shared" si="305"/>
        <v>Completar</v>
      </c>
      <c r="EZ86" s="137" t="str">
        <f t="shared" si="306"/>
        <v>Completar</v>
      </c>
      <c r="FA86" s="135"/>
      <c r="FB86" s="136" t="str">
        <f t="shared" si="307"/>
        <v>Completar</v>
      </c>
      <c r="FC86" s="237">
        <f t="shared" si="388"/>
        <v>0</v>
      </c>
      <c r="FD86" s="238">
        <f t="shared" si="389"/>
        <v>0</v>
      </c>
      <c r="FE86" s="239" t="str">
        <f>IFERROR(IF(FD86&gt;20*EQ86,'Referencia Parámetros'!$D$20,IF(FD86&gt;10*EQ86,'Referencia Parámetros'!$D$21,IF(FD86&gt;5*EQ86,'Referencia Parámetros'!$D$22, IF(FD86&gt;1,'Referencia Parámetros'!$D$23,"NO APLICA")))),"")</f>
        <v/>
      </c>
      <c r="FF86" s="240" t="str">
        <f t="shared" si="390"/>
        <v/>
      </c>
      <c r="FG86" s="241">
        <f t="shared" si="391"/>
        <v>0</v>
      </c>
      <c r="FH86" s="234">
        <f t="shared" si="392"/>
        <v>0</v>
      </c>
      <c r="FI86" s="234">
        <f t="shared" si="393"/>
        <v>0</v>
      </c>
      <c r="FJ86" s="234">
        <f t="shared" si="394"/>
        <v>0</v>
      </c>
      <c r="FK86" s="242">
        <f t="shared" si="395"/>
        <v>0</v>
      </c>
      <c r="FM86" s="234">
        <f t="shared" si="448"/>
        <v>74</v>
      </c>
      <c r="FN86" s="235" t="str">
        <f t="shared" si="396"/>
        <v/>
      </c>
      <c r="FO86" s="236" t="str">
        <f>IFERROR(+VLOOKUP(FN86,'Referencia Parámetros'!$A$2:$B$18,2),"")</f>
        <v/>
      </c>
      <c r="FP86" s="1"/>
      <c r="FQ86" s="1"/>
      <c r="FR86" s="136" t="str">
        <f t="shared" si="308"/>
        <v>Completar</v>
      </c>
      <c r="FS86" s="134"/>
      <c r="FT86" s="134"/>
      <c r="FU86" s="134"/>
      <c r="FV86" s="136" t="str">
        <f t="shared" si="309"/>
        <v>Completar</v>
      </c>
      <c r="FW86" s="137" t="str">
        <f t="shared" si="310"/>
        <v>Completar</v>
      </c>
      <c r="FX86" s="137" t="str">
        <f t="shared" si="311"/>
        <v>Completar</v>
      </c>
      <c r="FY86" s="135"/>
      <c r="FZ86" s="136" t="str">
        <f t="shared" si="312"/>
        <v>Completar</v>
      </c>
      <c r="GA86" s="237">
        <f t="shared" si="397"/>
        <v>0</v>
      </c>
      <c r="GB86" s="238">
        <f t="shared" si="398"/>
        <v>0</v>
      </c>
      <c r="GC86" s="239" t="str">
        <f>IFERROR(IF(GB86&gt;20*FO86,'Referencia Parámetros'!$D$20,IF(GB86&gt;10*FO86,'Referencia Parámetros'!$D$21,IF(GB86&gt;5*FO86,'Referencia Parámetros'!$D$22, IF(GB86&gt;1,'Referencia Parámetros'!$D$23,"NO APLICA")))),"")</f>
        <v/>
      </c>
      <c r="GD86" s="240" t="str">
        <f t="shared" si="399"/>
        <v/>
      </c>
      <c r="GE86" s="241">
        <f t="shared" si="400"/>
        <v>0</v>
      </c>
      <c r="GF86" s="234">
        <f t="shared" si="401"/>
        <v>0</v>
      </c>
      <c r="GG86" s="234">
        <f t="shared" si="402"/>
        <v>0</v>
      </c>
      <c r="GH86" s="234">
        <f t="shared" si="403"/>
        <v>0</v>
      </c>
      <c r="GI86" s="242">
        <f t="shared" si="404"/>
        <v>0</v>
      </c>
      <c r="GK86" s="234">
        <f t="shared" si="449"/>
        <v>74</v>
      </c>
      <c r="GL86" s="235" t="str">
        <f t="shared" si="405"/>
        <v/>
      </c>
      <c r="GM86" s="236" t="str">
        <f>IFERROR(+VLOOKUP(GL86,'Referencia Parámetros'!$A$2:$B$18,2),"")</f>
        <v/>
      </c>
      <c r="GN86" s="1"/>
      <c r="GO86" s="1"/>
      <c r="GP86" s="136" t="str">
        <f t="shared" si="313"/>
        <v>Completar</v>
      </c>
      <c r="GQ86" s="134"/>
      <c r="GR86" s="134"/>
      <c r="GS86" s="134"/>
      <c r="GT86" s="136" t="str">
        <f t="shared" si="314"/>
        <v>Completar</v>
      </c>
      <c r="GU86" s="137" t="str">
        <f t="shared" si="315"/>
        <v>Completar</v>
      </c>
      <c r="GV86" s="137" t="str">
        <f t="shared" si="316"/>
        <v>Completar</v>
      </c>
      <c r="GW86" s="135"/>
      <c r="GX86" s="136" t="str">
        <f t="shared" si="317"/>
        <v>Completar</v>
      </c>
      <c r="GY86" s="237">
        <f t="shared" si="406"/>
        <v>0</v>
      </c>
      <c r="GZ86" s="238">
        <f t="shared" si="407"/>
        <v>0</v>
      </c>
      <c r="HA86" s="239" t="str">
        <f>IFERROR(IF(GZ86&gt;20*GM86,'Referencia Parámetros'!$D$20,IF(GZ86&gt;10*GM86,'Referencia Parámetros'!$D$21,IF(GZ86&gt;5*GM86,'Referencia Parámetros'!$D$22, IF(GZ86&gt;1,'Referencia Parámetros'!$D$23,"NO APLICA")))),"")</f>
        <v/>
      </c>
      <c r="HB86" s="240" t="str">
        <f t="shared" si="408"/>
        <v/>
      </c>
      <c r="HC86" s="241">
        <f t="shared" si="409"/>
        <v>0</v>
      </c>
      <c r="HD86" s="234">
        <f t="shared" si="410"/>
        <v>0</v>
      </c>
      <c r="HE86" s="234">
        <f t="shared" si="411"/>
        <v>0</v>
      </c>
      <c r="HF86" s="234">
        <f t="shared" si="412"/>
        <v>0</v>
      </c>
      <c r="HG86" s="242">
        <f t="shared" si="413"/>
        <v>0</v>
      </c>
      <c r="HI86" s="234">
        <f t="shared" si="450"/>
        <v>74</v>
      </c>
      <c r="HJ86" s="235" t="str">
        <f t="shared" si="414"/>
        <v/>
      </c>
      <c r="HK86" s="236" t="str">
        <f>IFERROR(+VLOOKUP(HJ86,'Referencia Parámetros'!$A$2:$B$18,2),"")</f>
        <v/>
      </c>
      <c r="HL86" s="1"/>
      <c r="HM86" s="1"/>
      <c r="HN86" s="136" t="str">
        <f t="shared" si="318"/>
        <v>Completar</v>
      </c>
      <c r="HO86" s="134"/>
      <c r="HP86" s="134"/>
      <c r="HQ86" s="134"/>
      <c r="HR86" s="136" t="str">
        <f t="shared" si="319"/>
        <v>Completar</v>
      </c>
      <c r="HS86" s="137" t="str">
        <f t="shared" si="320"/>
        <v>Completar</v>
      </c>
      <c r="HT86" s="137" t="str">
        <f t="shared" si="321"/>
        <v>Completar</v>
      </c>
      <c r="HU86" s="135"/>
      <c r="HV86" s="136" t="str">
        <f t="shared" si="322"/>
        <v>Completar</v>
      </c>
      <c r="HW86" s="237">
        <f t="shared" si="415"/>
        <v>0</v>
      </c>
      <c r="HX86" s="238">
        <f t="shared" si="416"/>
        <v>0</v>
      </c>
      <c r="HY86" s="239" t="str">
        <f>IFERROR(IF(HX86&gt;20*HK86,'Referencia Parámetros'!$D$20,IF(HX86&gt;10*HK86,'Referencia Parámetros'!$D$21,IF(HX86&gt;5*HK86,'Referencia Parámetros'!$D$22, IF(HX86&gt;1,'Referencia Parámetros'!$D$23,"NO APLICA")))),"")</f>
        <v/>
      </c>
      <c r="HZ86" s="240">
        <f t="shared" si="417"/>
        <v>0</v>
      </c>
      <c r="IA86" s="241">
        <f t="shared" si="418"/>
        <v>0</v>
      </c>
      <c r="IB86" s="234">
        <f t="shared" si="419"/>
        <v>0</v>
      </c>
      <c r="IC86" s="234">
        <f t="shared" si="420"/>
        <v>0</v>
      </c>
      <c r="ID86" s="234">
        <f t="shared" si="421"/>
        <v>0</v>
      </c>
      <c r="IE86" s="242">
        <f t="shared" si="422"/>
        <v>0</v>
      </c>
      <c r="IG86" s="234">
        <f t="shared" si="451"/>
        <v>74</v>
      </c>
      <c r="IH86" s="235" t="str">
        <f t="shared" si="423"/>
        <v/>
      </c>
      <c r="II86" s="236" t="str">
        <f>IFERROR(+VLOOKUP(IH86,'Referencia Parámetros'!$A$2:$B$18,2),"")</f>
        <v/>
      </c>
      <c r="IJ86" s="1"/>
      <c r="IK86" s="1"/>
      <c r="IL86" s="136" t="str">
        <f t="shared" si="323"/>
        <v>Completar</v>
      </c>
      <c r="IM86" s="134"/>
      <c r="IN86" s="134"/>
      <c r="IO86" s="134"/>
      <c r="IP86" s="136" t="str">
        <f t="shared" si="324"/>
        <v>Completar</v>
      </c>
      <c r="IQ86" s="137" t="str">
        <f t="shared" si="325"/>
        <v>Completar</v>
      </c>
      <c r="IR86" s="137" t="str">
        <f t="shared" si="326"/>
        <v>Completar</v>
      </c>
      <c r="IS86" s="135"/>
      <c r="IT86" s="136" t="str">
        <f t="shared" si="327"/>
        <v>Completar</v>
      </c>
      <c r="IU86" s="237">
        <f t="shared" si="424"/>
        <v>0</v>
      </c>
      <c r="IV86" s="238">
        <f t="shared" si="425"/>
        <v>0</v>
      </c>
      <c r="IW86" s="239" t="str">
        <f>IFERROR(IF(IV86&gt;20*II86,'Referencia Parámetros'!$D$20,IF(IV86&gt;10*II86,'Referencia Parámetros'!$D$21,IF(IV86&gt;5*II86,'Referencia Parámetros'!$D$22, IF(IV86&gt;1,'Referencia Parámetros'!$D$23,"NO APLICA")))),"")</f>
        <v/>
      </c>
      <c r="IX86" s="240" t="str">
        <f t="shared" si="426"/>
        <v/>
      </c>
      <c r="IY86" s="241">
        <f t="shared" si="427"/>
        <v>0</v>
      </c>
      <c r="IZ86" s="234">
        <f t="shared" si="428"/>
        <v>0</v>
      </c>
      <c r="JA86" s="234">
        <f t="shared" si="429"/>
        <v>0</v>
      </c>
      <c r="JB86" s="234">
        <f t="shared" si="430"/>
        <v>0</v>
      </c>
      <c r="JC86" s="242">
        <f t="shared" si="431"/>
        <v>0</v>
      </c>
      <c r="JD86" s="198"/>
      <c r="JE86" s="234">
        <f t="shared" si="452"/>
        <v>74</v>
      </c>
      <c r="JF86" s="235" t="str">
        <f t="shared" si="432"/>
        <v/>
      </c>
      <c r="JG86" s="236" t="str">
        <f>IFERROR(+VLOOKUP(JF86,'Referencia Parámetros'!$A$2:$B$18,2),"")</f>
        <v/>
      </c>
      <c r="JH86" s="1"/>
      <c r="JI86" s="1"/>
      <c r="JJ86" s="136" t="str">
        <f t="shared" si="328"/>
        <v>Completar</v>
      </c>
      <c r="JK86" s="134"/>
      <c r="JL86" s="134"/>
      <c r="JM86" s="134"/>
      <c r="JN86" s="136" t="str">
        <f t="shared" si="329"/>
        <v>Completar</v>
      </c>
      <c r="JO86" s="137" t="str">
        <f t="shared" si="330"/>
        <v>Completar</v>
      </c>
      <c r="JP86" s="137" t="str">
        <f t="shared" si="331"/>
        <v>Completar</v>
      </c>
      <c r="JQ86" s="135"/>
      <c r="JR86" s="136" t="str">
        <f t="shared" si="332"/>
        <v>Completar</v>
      </c>
      <c r="JS86" s="237">
        <f t="shared" si="433"/>
        <v>0</v>
      </c>
      <c r="JT86" s="238">
        <f t="shared" si="434"/>
        <v>0</v>
      </c>
      <c r="JU86" s="239" t="str">
        <f>IFERROR(IF(JT86&gt;20*JG86,'Referencia Parámetros'!$D$20,IF(JT86&gt;10*JG86,'Referencia Parámetros'!$D$21,IF(JT86&gt;5*JG86,'Referencia Parámetros'!$D$22, IF(JT86&gt;1,'Referencia Parámetros'!$D$23,"NO APLICA")))),"")</f>
        <v/>
      </c>
      <c r="JV86" s="240" t="str">
        <f t="shared" si="435"/>
        <v/>
      </c>
      <c r="JW86" s="241">
        <f t="shared" si="436"/>
        <v>0</v>
      </c>
      <c r="JX86" s="234">
        <f t="shared" si="437"/>
        <v>0</v>
      </c>
      <c r="JY86" s="234">
        <f t="shared" si="438"/>
        <v>0</v>
      </c>
      <c r="JZ86" s="234">
        <f t="shared" si="439"/>
        <v>0</v>
      </c>
      <c r="KA86" s="242">
        <f t="shared" si="440"/>
        <v>0</v>
      </c>
    </row>
    <row r="87" spans="1:287" x14ac:dyDescent="0.25">
      <c r="A87" s="234">
        <f t="shared" si="441"/>
        <v>75</v>
      </c>
      <c r="B87" s="235" t="str">
        <f t="shared" si="333"/>
        <v/>
      </c>
      <c r="C87" s="236" t="str">
        <f>IFERROR(+VLOOKUP(B87,'Referencia Parámetros'!$A$2:$B$18,2),"")</f>
        <v/>
      </c>
      <c r="D87" s="1"/>
      <c r="E87" s="1"/>
      <c r="F87" s="136" t="str">
        <f>IFERROR(+VLOOKUP(D87,'Año 3'!JH$13:JJ$112,3,FALSE),"Completar")</f>
        <v>Completar</v>
      </c>
      <c r="G87" s="134"/>
      <c r="H87" s="134"/>
      <c r="I87" s="134"/>
      <c r="J87" s="136" t="str">
        <f>+IFERROR(VLOOKUP(D87,'Año 3'!JH$13:JR$112,7,0),"Completar")</f>
        <v>Completar</v>
      </c>
      <c r="K87" s="137" t="str">
        <f>IFERROR(VLOOKUP(D87,'Año 3'!JH$13:JR$112,8,FALSE),"Completar")</f>
        <v>Completar</v>
      </c>
      <c r="L87" s="137" t="str">
        <f>IFERROR(VLOOKUP(D87,'Año 3'!JH$13:JR$112,9,FALSE),"Completar")</f>
        <v>Completar</v>
      </c>
      <c r="M87" s="135"/>
      <c r="N87" s="136" t="str">
        <f>IFERROR(VLOOKUP(D87,'Año 3'!JH$13:JR$112,11,FALSE),"Completar")</f>
        <v>Completar</v>
      </c>
      <c r="O87" s="237">
        <f t="shared" si="334"/>
        <v>0</v>
      </c>
      <c r="P87" s="238">
        <f t="shared" si="335"/>
        <v>0</v>
      </c>
      <c r="Q87" s="239" t="str">
        <f>IFERROR(IF(P87&gt;20*C87,'Referencia Parámetros'!$D$20,IF(P87&gt;10*C87,'Referencia Parámetros'!$D$21,IF(P87&gt;5*C87,'Referencia Parámetros'!$D$22, IF(P87&gt;1,'Referencia Parámetros'!$D$23,"NO APLICA")))),"")</f>
        <v/>
      </c>
      <c r="R87" s="240" t="str">
        <f t="shared" si="336"/>
        <v/>
      </c>
      <c r="S87" s="241">
        <f t="shared" si="337"/>
        <v>0</v>
      </c>
      <c r="T87" s="234">
        <f t="shared" si="338"/>
        <v>0</v>
      </c>
      <c r="U87" s="234">
        <f t="shared" si="339"/>
        <v>0</v>
      </c>
      <c r="V87" s="234">
        <f t="shared" si="340"/>
        <v>0</v>
      </c>
      <c r="W87" s="242">
        <f t="shared" si="341"/>
        <v>0</v>
      </c>
      <c r="Y87" s="234">
        <f t="shared" si="442"/>
        <v>75</v>
      </c>
      <c r="Z87" s="235" t="str">
        <f t="shared" si="342"/>
        <v/>
      </c>
      <c r="AA87" s="236" t="str">
        <f>IFERROR(+VLOOKUP(Z87,'Referencia Parámetros'!$A$2:$B$18,2),"")</f>
        <v/>
      </c>
      <c r="AB87" s="1"/>
      <c r="AC87" s="1"/>
      <c r="AD87" s="136" t="str">
        <f t="shared" si="278"/>
        <v>Completar</v>
      </c>
      <c r="AE87" s="134"/>
      <c r="AF87" s="134"/>
      <c r="AG87" s="134"/>
      <c r="AH87" s="136" t="str">
        <f t="shared" si="279"/>
        <v>Completar</v>
      </c>
      <c r="AI87" s="137" t="str">
        <f t="shared" si="280"/>
        <v>Completar</v>
      </c>
      <c r="AJ87" s="137" t="str">
        <f t="shared" si="281"/>
        <v>Completar</v>
      </c>
      <c r="AK87" s="135"/>
      <c r="AL87" s="136" t="str">
        <f t="shared" si="282"/>
        <v>Completar</v>
      </c>
      <c r="AM87" s="237">
        <f t="shared" si="343"/>
        <v>0</v>
      </c>
      <c r="AN87" s="238">
        <f t="shared" si="344"/>
        <v>0</v>
      </c>
      <c r="AO87" s="239" t="str">
        <f>IFERROR(IF(AN87&gt;20*AA87,'Referencia Parámetros'!$D$20,IF(AN87&gt;10*AA87,'Referencia Parámetros'!$D$21,IF(AN87&gt;5*AA87,'Referencia Parámetros'!$D$22, IF(AN87&gt;1,'Referencia Parámetros'!$D$23,"NO APLICA")))),"")</f>
        <v/>
      </c>
      <c r="AP87" s="240" t="str">
        <f t="shared" si="345"/>
        <v/>
      </c>
      <c r="AQ87" s="241">
        <f t="shared" si="346"/>
        <v>0</v>
      </c>
      <c r="AR87" s="234">
        <f t="shared" si="347"/>
        <v>0</v>
      </c>
      <c r="AS87" s="234">
        <f t="shared" si="348"/>
        <v>0</v>
      </c>
      <c r="AT87" s="234">
        <f t="shared" si="349"/>
        <v>0</v>
      </c>
      <c r="AU87" s="242">
        <f t="shared" si="350"/>
        <v>0</v>
      </c>
      <c r="AW87" s="234">
        <f t="shared" si="443"/>
        <v>75</v>
      </c>
      <c r="AX87" s="235" t="str">
        <f t="shared" si="351"/>
        <v/>
      </c>
      <c r="AY87" s="236" t="str">
        <f>IFERROR(+VLOOKUP(AX87,'Referencia Parámetros'!$A$2:$B$18,2),"")</f>
        <v/>
      </c>
      <c r="AZ87" s="1"/>
      <c r="BA87" s="1"/>
      <c r="BB87" s="136" t="str">
        <f t="shared" si="283"/>
        <v>Completar</v>
      </c>
      <c r="BC87" s="134"/>
      <c r="BD87" s="134"/>
      <c r="BE87" s="134"/>
      <c r="BF87" s="136" t="str">
        <f t="shared" si="284"/>
        <v>Completar</v>
      </c>
      <c r="BG87" s="137" t="str">
        <f t="shared" si="285"/>
        <v>Completar</v>
      </c>
      <c r="BH87" s="137" t="str">
        <f t="shared" si="286"/>
        <v>Completar</v>
      </c>
      <c r="BI87" s="135"/>
      <c r="BJ87" s="136" t="str">
        <f t="shared" si="287"/>
        <v>Completar</v>
      </c>
      <c r="BK87" s="237">
        <f t="shared" si="352"/>
        <v>0</v>
      </c>
      <c r="BL87" s="238">
        <f t="shared" si="353"/>
        <v>0</v>
      </c>
      <c r="BM87" s="239" t="str">
        <f>IFERROR(IF(BL87&gt;20*AY87,'Referencia Parámetros'!$D$20,IF(BL87&gt;10*AY87,'Referencia Parámetros'!$D$21,IF(BL87&gt;5*AY87,'Referencia Parámetros'!$D$22, IF(BL87&gt;1,'Referencia Parámetros'!$D$23,"NO APLICA")))),"")</f>
        <v/>
      </c>
      <c r="BN87" s="240" t="str">
        <f t="shared" si="354"/>
        <v/>
      </c>
      <c r="BO87" s="241">
        <f t="shared" si="355"/>
        <v>0</v>
      </c>
      <c r="BP87" s="234">
        <f t="shared" si="356"/>
        <v>0</v>
      </c>
      <c r="BQ87" s="234">
        <f t="shared" si="357"/>
        <v>0</v>
      </c>
      <c r="BR87" s="234">
        <f t="shared" si="358"/>
        <v>0</v>
      </c>
      <c r="BS87" s="242">
        <f t="shared" si="359"/>
        <v>0</v>
      </c>
      <c r="BU87" s="234">
        <f t="shared" si="444"/>
        <v>75</v>
      </c>
      <c r="BV87" s="235" t="str">
        <f t="shared" si="360"/>
        <v/>
      </c>
      <c r="BW87" s="236" t="str">
        <f>IFERROR(+VLOOKUP(BV87,'Referencia Parámetros'!$A$2:$B$18,2),"")</f>
        <v/>
      </c>
      <c r="BX87" s="1"/>
      <c r="BY87" s="1"/>
      <c r="BZ87" s="136" t="str">
        <f t="shared" si="288"/>
        <v>Completar</v>
      </c>
      <c r="CA87" s="134"/>
      <c r="CB87" s="134"/>
      <c r="CC87" s="134"/>
      <c r="CD87" s="136" t="str">
        <f t="shared" si="289"/>
        <v>Completar</v>
      </c>
      <c r="CE87" s="137" t="str">
        <f t="shared" si="290"/>
        <v>Completar</v>
      </c>
      <c r="CF87" s="137" t="str">
        <f t="shared" si="291"/>
        <v>Completar</v>
      </c>
      <c r="CG87" s="135"/>
      <c r="CH87" s="136" t="str">
        <f t="shared" si="292"/>
        <v>Completar</v>
      </c>
      <c r="CI87" s="237">
        <f t="shared" si="361"/>
        <v>0</v>
      </c>
      <c r="CJ87" s="238">
        <f t="shared" si="362"/>
        <v>0</v>
      </c>
      <c r="CK87" s="239" t="str">
        <f>IFERROR(IF(CJ87&gt;20*BW87,'Referencia Parámetros'!$D$20,IF(CJ87&gt;10*BW87,'Referencia Parámetros'!$D$21,IF(CJ87&gt;5*BW87,'Referencia Parámetros'!$D$22, IF(CJ87&gt;1,'Referencia Parámetros'!$D$23,"NO APLICA")))),"")</f>
        <v/>
      </c>
      <c r="CL87" s="240" t="str">
        <f t="shared" si="363"/>
        <v/>
      </c>
      <c r="CM87" s="241">
        <f t="shared" si="364"/>
        <v>0</v>
      </c>
      <c r="CN87" s="234">
        <f t="shared" si="365"/>
        <v>0</v>
      </c>
      <c r="CO87" s="234">
        <f t="shared" si="366"/>
        <v>0</v>
      </c>
      <c r="CP87" s="234">
        <f t="shared" si="367"/>
        <v>0</v>
      </c>
      <c r="CQ87" s="242">
        <f t="shared" si="368"/>
        <v>0</v>
      </c>
      <c r="CS87" s="234">
        <f t="shared" si="445"/>
        <v>75</v>
      </c>
      <c r="CT87" s="235" t="str">
        <f t="shared" si="369"/>
        <v/>
      </c>
      <c r="CU87" s="236" t="str">
        <f>IFERROR(+VLOOKUP(CT87,'Referencia Parámetros'!$A$2:$B$18,2),"")</f>
        <v/>
      </c>
      <c r="CV87" s="1"/>
      <c r="CW87" s="1"/>
      <c r="CX87" s="136" t="str">
        <f t="shared" si="293"/>
        <v>Completar</v>
      </c>
      <c r="CY87" s="134"/>
      <c r="CZ87" s="134"/>
      <c r="DA87" s="134"/>
      <c r="DB87" s="136" t="str">
        <f t="shared" si="294"/>
        <v>Completar</v>
      </c>
      <c r="DC87" s="137" t="str">
        <f t="shared" si="295"/>
        <v>Completar</v>
      </c>
      <c r="DD87" s="137" t="str">
        <f t="shared" si="296"/>
        <v>Completar</v>
      </c>
      <c r="DE87" s="135"/>
      <c r="DF87" s="136" t="str">
        <f t="shared" si="297"/>
        <v>Completar</v>
      </c>
      <c r="DG87" s="237">
        <f t="shared" si="370"/>
        <v>0</v>
      </c>
      <c r="DH87" s="238">
        <f t="shared" si="371"/>
        <v>0</v>
      </c>
      <c r="DI87" s="239" t="str">
        <f>IFERROR(IF(DH87&gt;20*CU87,'Referencia Parámetros'!$D$20,IF(DH87&gt;10*CU87,'Referencia Parámetros'!$D$21,IF(DH87&gt;5*CU87,'Referencia Parámetros'!$D$22, IF(DH87&gt;1,'Referencia Parámetros'!$D$23,"NO APLICA")))),"")</f>
        <v/>
      </c>
      <c r="DJ87" s="240" t="str">
        <f t="shared" si="372"/>
        <v/>
      </c>
      <c r="DK87" s="241">
        <f t="shared" si="373"/>
        <v>0</v>
      </c>
      <c r="DL87" s="234">
        <f t="shared" si="374"/>
        <v>0</v>
      </c>
      <c r="DM87" s="234">
        <f t="shared" si="375"/>
        <v>0</v>
      </c>
      <c r="DN87" s="234">
        <f t="shared" si="376"/>
        <v>0</v>
      </c>
      <c r="DO87" s="242">
        <f t="shared" si="377"/>
        <v>0</v>
      </c>
      <c r="DQ87" s="234">
        <f t="shared" si="446"/>
        <v>75</v>
      </c>
      <c r="DR87" s="235" t="str">
        <f t="shared" si="378"/>
        <v/>
      </c>
      <c r="DS87" s="236" t="str">
        <f>IFERROR(+VLOOKUP(DR87,'Referencia Parámetros'!$A$2:$B$18,2),"")</f>
        <v/>
      </c>
      <c r="DT87" s="1"/>
      <c r="DU87" s="1"/>
      <c r="DV87" s="136" t="str">
        <f t="shared" si="298"/>
        <v>Completar</v>
      </c>
      <c r="DW87" s="134"/>
      <c r="DX87" s="134"/>
      <c r="DY87" s="134"/>
      <c r="DZ87" s="136" t="str">
        <f t="shared" si="299"/>
        <v>Completar</v>
      </c>
      <c r="EA87" s="137" t="str">
        <f t="shared" si="300"/>
        <v>Completar</v>
      </c>
      <c r="EB87" s="137" t="str">
        <f t="shared" si="301"/>
        <v>Completar</v>
      </c>
      <c r="EC87" s="135"/>
      <c r="ED87" s="136" t="str">
        <f t="shared" si="302"/>
        <v>Completar</v>
      </c>
      <c r="EE87" s="237">
        <f t="shared" si="379"/>
        <v>0</v>
      </c>
      <c r="EF87" s="238">
        <f t="shared" si="380"/>
        <v>0</v>
      </c>
      <c r="EG87" s="239" t="str">
        <f>IFERROR(IF(EF87&gt;20*DS87,'Referencia Parámetros'!$D$20,IF(EF87&gt;10*DS87,'Referencia Parámetros'!$D$21,IF(EF87&gt;5*DS87,'Referencia Parámetros'!$D$22, IF(EF87&gt;1,'Referencia Parámetros'!$D$23,"NO APLICA")))),"")</f>
        <v/>
      </c>
      <c r="EH87" s="240" t="str">
        <f t="shared" si="381"/>
        <v/>
      </c>
      <c r="EI87" s="241">
        <f t="shared" si="382"/>
        <v>0</v>
      </c>
      <c r="EJ87" s="234">
        <f t="shared" si="383"/>
        <v>0</v>
      </c>
      <c r="EK87" s="234">
        <f t="shared" si="384"/>
        <v>0</v>
      </c>
      <c r="EL87" s="234">
        <f t="shared" si="385"/>
        <v>0</v>
      </c>
      <c r="EM87" s="242">
        <f t="shared" si="386"/>
        <v>0</v>
      </c>
      <c r="EO87" s="234">
        <f t="shared" si="447"/>
        <v>75</v>
      </c>
      <c r="EP87" s="235" t="str">
        <f t="shared" si="387"/>
        <v/>
      </c>
      <c r="EQ87" s="236" t="str">
        <f>IFERROR(+VLOOKUP(EP87,'Referencia Parámetros'!$A$2:$B$18,2),"")</f>
        <v/>
      </c>
      <c r="ER87" s="1"/>
      <c r="ES87" s="1"/>
      <c r="ET87" s="136" t="str">
        <f t="shared" si="303"/>
        <v>Completar</v>
      </c>
      <c r="EU87" s="134"/>
      <c r="EV87" s="134"/>
      <c r="EW87" s="134"/>
      <c r="EX87" s="136" t="str">
        <f t="shared" si="304"/>
        <v>Completar</v>
      </c>
      <c r="EY87" s="137" t="str">
        <f t="shared" si="305"/>
        <v>Completar</v>
      </c>
      <c r="EZ87" s="137" t="str">
        <f t="shared" si="306"/>
        <v>Completar</v>
      </c>
      <c r="FA87" s="135"/>
      <c r="FB87" s="136" t="str">
        <f t="shared" si="307"/>
        <v>Completar</v>
      </c>
      <c r="FC87" s="237">
        <f t="shared" si="388"/>
        <v>0</v>
      </c>
      <c r="FD87" s="238">
        <f t="shared" si="389"/>
        <v>0</v>
      </c>
      <c r="FE87" s="239" t="str">
        <f>IFERROR(IF(FD87&gt;20*EQ87,'Referencia Parámetros'!$D$20,IF(FD87&gt;10*EQ87,'Referencia Parámetros'!$D$21,IF(FD87&gt;5*EQ87,'Referencia Parámetros'!$D$22, IF(FD87&gt;1,'Referencia Parámetros'!$D$23,"NO APLICA")))),"")</f>
        <v/>
      </c>
      <c r="FF87" s="240" t="str">
        <f t="shared" si="390"/>
        <v/>
      </c>
      <c r="FG87" s="241">
        <f t="shared" si="391"/>
        <v>0</v>
      </c>
      <c r="FH87" s="234">
        <f t="shared" si="392"/>
        <v>0</v>
      </c>
      <c r="FI87" s="234">
        <f t="shared" si="393"/>
        <v>0</v>
      </c>
      <c r="FJ87" s="234">
        <f t="shared" si="394"/>
        <v>0</v>
      </c>
      <c r="FK87" s="242">
        <f t="shared" si="395"/>
        <v>0</v>
      </c>
      <c r="FM87" s="234">
        <f t="shared" si="448"/>
        <v>75</v>
      </c>
      <c r="FN87" s="235" t="str">
        <f t="shared" si="396"/>
        <v/>
      </c>
      <c r="FO87" s="236" t="str">
        <f>IFERROR(+VLOOKUP(FN87,'Referencia Parámetros'!$A$2:$B$18,2),"")</f>
        <v/>
      </c>
      <c r="FP87" s="1"/>
      <c r="FQ87" s="1"/>
      <c r="FR87" s="136" t="str">
        <f t="shared" si="308"/>
        <v>Completar</v>
      </c>
      <c r="FS87" s="134"/>
      <c r="FT87" s="134"/>
      <c r="FU87" s="134"/>
      <c r="FV87" s="136" t="str">
        <f t="shared" si="309"/>
        <v>Completar</v>
      </c>
      <c r="FW87" s="137" t="str">
        <f t="shared" si="310"/>
        <v>Completar</v>
      </c>
      <c r="FX87" s="137" t="str">
        <f t="shared" si="311"/>
        <v>Completar</v>
      </c>
      <c r="FY87" s="135"/>
      <c r="FZ87" s="136" t="str">
        <f t="shared" si="312"/>
        <v>Completar</v>
      </c>
      <c r="GA87" s="237">
        <f t="shared" si="397"/>
        <v>0</v>
      </c>
      <c r="GB87" s="238">
        <f t="shared" si="398"/>
        <v>0</v>
      </c>
      <c r="GC87" s="239" t="str">
        <f>IFERROR(IF(GB87&gt;20*FO87,'Referencia Parámetros'!$D$20,IF(GB87&gt;10*FO87,'Referencia Parámetros'!$D$21,IF(GB87&gt;5*FO87,'Referencia Parámetros'!$D$22, IF(GB87&gt;1,'Referencia Parámetros'!$D$23,"NO APLICA")))),"")</f>
        <v/>
      </c>
      <c r="GD87" s="240" t="str">
        <f t="shared" si="399"/>
        <v/>
      </c>
      <c r="GE87" s="241">
        <f t="shared" si="400"/>
        <v>0</v>
      </c>
      <c r="GF87" s="234">
        <f t="shared" si="401"/>
        <v>0</v>
      </c>
      <c r="GG87" s="234">
        <f t="shared" si="402"/>
        <v>0</v>
      </c>
      <c r="GH87" s="234">
        <f t="shared" si="403"/>
        <v>0</v>
      </c>
      <c r="GI87" s="242">
        <f t="shared" si="404"/>
        <v>0</v>
      </c>
      <c r="GK87" s="234">
        <f t="shared" si="449"/>
        <v>75</v>
      </c>
      <c r="GL87" s="235" t="str">
        <f t="shared" si="405"/>
        <v/>
      </c>
      <c r="GM87" s="236" t="str">
        <f>IFERROR(+VLOOKUP(GL87,'Referencia Parámetros'!$A$2:$B$18,2),"")</f>
        <v/>
      </c>
      <c r="GN87" s="1"/>
      <c r="GO87" s="1"/>
      <c r="GP87" s="136" t="str">
        <f t="shared" si="313"/>
        <v>Completar</v>
      </c>
      <c r="GQ87" s="134"/>
      <c r="GR87" s="134"/>
      <c r="GS87" s="134"/>
      <c r="GT87" s="136" t="str">
        <f t="shared" si="314"/>
        <v>Completar</v>
      </c>
      <c r="GU87" s="137" t="str">
        <f t="shared" si="315"/>
        <v>Completar</v>
      </c>
      <c r="GV87" s="137" t="str">
        <f t="shared" si="316"/>
        <v>Completar</v>
      </c>
      <c r="GW87" s="135"/>
      <c r="GX87" s="136" t="str">
        <f t="shared" si="317"/>
        <v>Completar</v>
      </c>
      <c r="GY87" s="237">
        <f t="shared" si="406"/>
        <v>0</v>
      </c>
      <c r="GZ87" s="238">
        <f t="shared" si="407"/>
        <v>0</v>
      </c>
      <c r="HA87" s="239" t="str">
        <f>IFERROR(IF(GZ87&gt;20*GM87,'Referencia Parámetros'!$D$20,IF(GZ87&gt;10*GM87,'Referencia Parámetros'!$D$21,IF(GZ87&gt;5*GM87,'Referencia Parámetros'!$D$22, IF(GZ87&gt;1,'Referencia Parámetros'!$D$23,"NO APLICA")))),"")</f>
        <v/>
      </c>
      <c r="HB87" s="240" t="str">
        <f t="shared" si="408"/>
        <v/>
      </c>
      <c r="HC87" s="241">
        <f t="shared" si="409"/>
        <v>0</v>
      </c>
      <c r="HD87" s="234">
        <f t="shared" si="410"/>
        <v>0</v>
      </c>
      <c r="HE87" s="234">
        <f t="shared" si="411"/>
        <v>0</v>
      </c>
      <c r="HF87" s="234">
        <f t="shared" si="412"/>
        <v>0</v>
      </c>
      <c r="HG87" s="242">
        <f t="shared" si="413"/>
        <v>0</v>
      </c>
      <c r="HI87" s="234">
        <f t="shared" si="450"/>
        <v>75</v>
      </c>
      <c r="HJ87" s="235" t="str">
        <f t="shared" si="414"/>
        <v/>
      </c>
      <c r="HK87" s="236" t="str">
        <f>IFERROR(+VLOOKUP(HJ87,'Referencia Parámetros'!$A$2:$B$18,2),"")</f>
        <v/>
      </c>
      <c r="HL87" s="1"/>
      <c r="HM87" s="1"/>
      <c r="HN87" s="136" t="str">
        <f t="shared" si="318"/>
        <v>Completar</v>
      </c>
      <c r="HO87" s="134"/>
      <c r="HP87" s="134"/>
      <c r="HQ87" s="134"/>
      <c r="HR87" s="136" t="str">
        <f t="shared" si="319"/>
        <v>Completar</v>
      </c>
      <c r="HS87" s="137" t="str">
        <f t="shared" si="320"/>
        <v>Completar</v>
      </c>
      <c r="HT87" s="137" t="str">
        <f t="shared" si="321"/>
        <v>Completar</v>
      </c>
      <c r="HU87" s="135"/>
      <c r="HV87" s="136" t="str">
        <f t="shared" si="322"/>
        <v>Completar</v>
      </c>
      <c r="HW87" s="237">
        <f t="shared" si="415"/>
        <v>0</v>
      </c>
      <c r="HX87" s="238">
        <f t="shared" si="416"/>
        <v>0</v>
      </c>
      <c r="HY87" s="239" t="str">
        <f>IFERROR(IF(HX87&gt;20*HK87,'Referencia Parámetros'!$D$20,IF(HX87&gt;10*HK87,'Referencia Parámetros'!$D$21,IF(HX87&gt;5*HK87,'Referencia Parámetros'!$D$22, IF(HX87&gt;1,'Referencia Parámetros'!$D$23,"NO APLICA")))),"")</f>
        <v/>
      </c>
      <c r="HZ87" s="240">
        <f t="shared" si="417"/>
        <v>0</v>
      </c>
      <c r="IA87" s="241">
        <f t="shared" si="418"/>
        <v>0</v>
      </c>
      <c r="IB87" s="234">
        <f t="shared" si="419"/>
        <v>0</v>
      </c>
      <c r="IC87" s="234">
        <f t="shared" si="420"/>
        <v>0</v>
      </c>
      <c r="ID87" s="234">
        <f t="shared" si="421"/>
        <v>0</v>
      </c>
      <c r="IE87" s="242">
        <f t="shared" si="422"/>
        <v>0</v>
      </c>
      <c r="IG87" s="234">
        <f t="shared" si="451"/>
        <v>75</v>
      </c>
      <c r="IH87" s="235" t="str">
        <f t="shared" si="423"/>
        <v/>
      </c>
      <c r="II87" s="236" t="str">
        <f>IFERROR(+VLOOKUP(IH87,'Referencia Parámetros'!$A$2:$B$18,2),"")</f>
        <v/>
      </c>
      <c r="IJ87" s="1"/>
      <c r="IK87" s="1"/>
      <c r="IL87" s="136" t="str">
        <f t="shared" si="323"/>
        <v>Completar</v>
      </c>
      <c r="IM87" s="134"/>
      <c r="IN87" s="134"/>
      <c r="IO87" s="134"/>
      <c r="IP87" s="136" t="str">
        <f t="shared" si="324"/>
        <v>Completar</v>
      </c>
      <c r="IQ87" s="137" t="str">
        <f t="shared" si="325"/>
        <v>Completar</v>
      </c>
      <c r="IR87" s="137" t="str">
        <f t="shared" si="326"/>
        <v>Completar</v>
      </c>
      <c r="IS87" s="135"/>
      <c r="IT87" s="136" t="str">
        <f t="shared" si="327"/>
        <v>Completar</v>
      </c>
      <c r="IU87" s="237">
        <f t="shared" si="424"/>
        <v>0</v>
      </c>
      <c r="IV87" s="238">
        <f t="shared" si="425"/>
        <v>0</v>
      </c>
      <c r="IW87" s="239" t="str">
        <f>IFERROR(IF(IV87&gt;20*II87,'Referencia Parámetros'!$D$20,IF(IV87&gt;10*II87,'Referencia Parámetros'!$D$21,IF(IV87&gt;5*II87,'Referencia Parámetros'!$D$22, IF(IV87&gt;1,'Referencia Parámetros'!$D$23,"NO APLICA")))),"")</f>
        <v/>
      </c>
      <c r="IX87" s="240" t="str">
        <f t="shared" si="426"/>
        <v/>
      </c>
      <c r="IY87" s="241">
        <f t="shared" si="427"/>
        <v>0</v>
      </c>
      <c r="IZ87" s="234">
        <f t="shared" si="428"/>
        <v>0</v>
      </c>
      <c r="JA87" s="234">
        <f t="shared" si="429"/>
        <v>0</v>
      </c>
      <c r="JB87" s="234">
        <f t="shared" si="430"/>
        <v>0</v>
      </c>
      <c r="JC87" s="242">
        <f t="shared" si="431"/>
        <v>0</v>
      </c>
      <c r="JD87" s="198"/>
      <c r="JE87" s="234">
        <f t="shared" si="452"/>
        <v>75</v>
      </c>
      <c r="JF87" s="235" t="str">
        <f t="shared" si="432"/>
        <v/>
      </c>
      <c r="JG87" s="236" t="str">
        <f>IFERROR(+VLOOKUP(JF87,'Referencia Parámetros'!$A$2:$B$18,2),"")</f>
        <v/>
      </c>
      <c r="JH87" s="1"/>
      <c r="JI87" s="1"/>
      <c r="JJ87" s="136" t="str">
        <f t="shared" si="328"/>
        <v>Completar</v>
      </c>
      <c r="JK87" s="134"/>
      <c r="JL87" s="134"/>
      <c r="JM87" s="134"/>
      <c r="JN87" s="136" t="str">
        <f t="shared" si="329"/>
        <v>Completar</v>
      </c>
      <c r="JO87" s="137" t="str">
        <f t="shared" si="330"/>
        <v>Completar</v>
      </c>
      <c r="JP87" s="137" t="str">
        <f t="shared" si="331"/>
        <v>Completar</v>
      </c>
      <c r="JQ87" s="135"/>
      <c r="JR87" s="136" t="str">
        <f t="shared" si="332"/>
        <v>Completar</v>
      </c>
      <c r="JS87" s="237">
        <f t="shared" si="433"/>
        <v>0</v>
      </c>
      <c r="JT87" s="238">
        <f t="shared" si="434"/>
        <v>0</v>
      </c>
      <c r="JU87" s="239" t="str">
        <f>IFERROR(IF(JT87&gt;20*JG87,'Referencia Parámetros'!$D$20,IF(JT87&gt;10*JG87,'Referencia Parámetros'!$D$21,IF(JT87&gt;5*JG87,'Referencia Parámetros'!$D$22, IF(JT87&gt;1,'Referencia Parámetros'!$D$23,"NO APLICA")))),"")</f>
        <v/>
      </c>
      <c r="JV87" s="240" t="str">
        <f t="shared" si="435"/>
        <v/>
      </c>
      <c r="JW87" s="241">
        <f t="shared" si="436"/>
        <v>0</v>
      </c>
      <c r="JX87" s="234">
        <f t="shared" si="437"/>
        <v>0</v>
      </c>
      <c r="JY87" s="234">
        <f t="shared" si="438"/>
        <v>0</v>
      </c>
      <c r="JZ87" s="234">
        <f t="shared" si="439"/>
        <v>0</v>
      </c>
      <c r="KA87" s="242">
        <f t="shared" si="440"/>
        <v>0</v>
      </c>
    </row>
    <row r="88" spans="1:287" x14ac:dyDescent="0.25">
      <c r="A88" s="234">
        <f t="shared" si="441"/>
        <v>76</v>
      </c>
      <c r="B88" s="235" t="str">
        <f t="shared" si="333"/>
        <v/>
      </c>
      <c r="C88" s="236" t="str">
        <f>IFERROR(+VLOOKUP(B88,'Referencia Parámetros'!$A$2:$B$18,2),"")</f>
        <v/>
      </c>
      <c r="D88" s="1"/>
      <c r="E88" s="1"/>
      <c r="F88" s="136" t="str">
        <f>IFERROR(+VLOOKUP(D88,'Año 3'!JH$13:JJ$112,3,FALSE),"Completar")</f>
        <v>Completar</v>
      </c>
      <c r="G88" s="134"/>
      <c r="H88" s="134"/>
      <c r="I88" s="134"/>
      <c r="J88" s="136" t="str">
        <f>+IFERROR(VLOOKUP(D88,'Año 3'!JH$13:JR$112,7,0),"Completar")</f>
        <v>Completar</v>
      </c>
      <c r="K88" s="137" t="str">
        <f>IFERROR(VLOOKUP(D88,'Año 3'!JH$13:JR$112,8,FALSE),"Completar")</f>
        <v>Completar</v>
      </c>
      <c r="L88" s="137" t="str">
        <f>IFERROR(VLOOKUP(D88,'Año 3'!JH$13:JR$112,9,FALSE),"Completar")</f>
        <v>Completar</v>
      </c>
      <c r="M88" s="135"/>
      <c r="N88" s="136" t="str">
        <f>IFERROR(VLOOKUP(D88,'Año 3'!JH$13:JR$112,11,FALSE),"Completar")</f>
        <v>Completar</v>
      </c>
      <c r="O88" s="237">
        <f t="shared" si="334"/>
        <v>0</v>
      </c>
      <c r="P88" s="238">
        <f t="shared" si="335"/>
        <v>0</v>
      </c>
      <c r="Q88" s="239" t="str">
        <f>IFERROR(IF(P88&gt;20*C88,'Referencia Parámetros'!$D$20,IF(P88&gt;10*C88,'Referencia Parámetros'!$D$21,IF(P88&gt;5*C88,'Referencia Parámetros'!$D$22, IF(P88&gt;1,'Referencia Parámetros'!$D$23,"NO APLICA")))),"")</f>
        <v/>
      </c>
      <c r="R88" s="240" t="str">
        <f t="shared" si="336"/>
        <v/>
      </c>
      <c r="S88" s="241">
        <f t="shared" si="337"/>
        <v>0</v>
      </c>
      <c r="T88" s="234">
        <f t="shared" si="338"/>
        <v>0</v>
      </c>
      <c r="U88" s="234">
        <f t="shared" si="339"/>
        <v>0</v>
      </c>
      <c r="V88" s="234">
        <f t="shared" si="340"/>
        <v>0</v>
      </c>
      <c r="W88" s="242">
        <f t="shared" si="341"/>
        <v>0</v>
      </c>
      <c r="Y88" s="234">
        <f t="shared" si="442"/>
        <v>76</v>
      </c>
      <c r="Z88" s="235" t="str">
        <f t="shared" si="342"/>
        <v/>
      </c>
      <c r="AA88" s="236" t="str">
        <f>IFERROR(+VLOOKUP(Z88,'Referencia Parámetros'!$A$2:$B$18,2),"")</f>
        <v/>
      </c>
      <c r="AB88" s="1"/>
      <c r="AC88" s="1"/>
      <c r="AD88" s="136" t="str">
        <f t="shared" si="278"/>
        <v>Completar</v>
      </c>
      <c r="AE88" s="134"/>
      <c r="AF88" s="134"/>
      <c r="AG88" s="134"/>
      <c r="AH88" s="136" t="str">
        <f t="shared" si="279"/>
        <v>Completar</v>
      </c>
      <c r="AI88" s="137" t="str">
        <f t="shared" si="280"/>
        <v>Completar</v>
      </c>
      <c r="AJ88" s="137" t="str">
        <f t="shared" si="281"/>
        <v>Completar</v>
      </c>
      <c r="AK88" s="135"/>
      <c r="AL88" s="136" t="str">
        <f t="shared" si="282"/>
        <v>Completar</v>
      </c>
      <c r="AM88" s="237">
        <f t="shared" si="343"/>
        <v>0</v>
      </c>
      <c r="AN88" s="238">
        <f t="shared" si="344"/>
        <v>0</v>
      </c>
      <c r="AO88" s="239" t="str">
        <f>IFERROR(IF(AN88&gt;20*AA88,'Referencia Parámetros'!$D$20,IF(AN88&gt;10*AA88,'Referencia Parámetros'!$D$21,IF(AN88&gt;5*AA88,'Referencia Parámetros'!$D$22, IF(AN88&gt;1,'Referencia Parámetros'!$D$23,"NO APLICA")))),"")</f>
        <v/>
      </c>
      <c r="AP88" s="240" t="str">
        <f t="shared" si="345"/>
        <v/>
      </c>
      <c r="AQ88" s="241">
        <f t="shared" si="346"/>
        <v>0</v>
      </c>
      <c r="AR88" s="234">
        <f t="shared" si="347"/>
        <v>0</v>
      </c>
      <c r="AS88" s="234">
        <f t="shared" si="348"/>
        <v>0</v>
      </c>
      <c r="AT88" s="234">
        <f t="shared" si="349"/>
        <v>0</v>
      </c>
      <c r="AU88" s="242">
        <f t="shared" si="350"/>
        <v>0</v>
      </c>
      <c r="AW88" s="234">
        <f t="shared" si="443"/>
        <v>76</v>
      </c>
      <c r="AX88" s="235" t="str">
        <f t="shared" si="351"/>
        <v/>
      </c>
      <c r="AY88" s="236" t="str">
        <f>IFERROR(+VLOOKUP(AX88,'Referencia Parámetros'!$A$2:$B$18,2),"")</f>
        <v/>
      </c>
      <c r="AZ88" s="1"/>
      <c r="BA88" s="1"/>
      <c r="BB88" s="136" t="str">
        <f t="shared" si="283"/>
        <v>Completar</v>
      </c>
      <c r="BC88" s="134"/>
      <c r="BD88" s="134"/>
      <c r="BE88" s="134"/>
      <c r="BF88" s="136" t="str">
        <f t="shared" si="284"/>
        <v>Completar</v>
      </c>
      <c r="BG88" s="137" t="str">
        <f t="shared" si="285"/>
        <v>Completar</v>
      </c>
      <c r="BH88" s="137" t="str">
        <f t="shared" si="286"/>
        <v>Completar</v>
      </c>
      <c r="BI88" s="135"/>
      <c r="BJ88" s="136" t="str">
        <f t="shared" si="287"/>
        <v>Completar</v>
      </c>
      <c r="BK88" s="237">
        <f t="shared" si="352"/>
        <v>0</v>
      </c>
      <c r="BL88" s="238">
        <f t="shared" si="353"/>
        <v>0</v>
      </c>
      <c r="BM88" s="239" t="str">
        <f>IFERROR(IF(BL88&gt;20*AY88,'Referencia Parámetros'!$D$20,IF(BL88&gt;10*AY88,'Referencia Parámetros'!$D$21,IF(BL88&gt;5*AY88,'Referencia Parámetros'!$D$22, IF(BL88&gt;1,'Referencia Parámetros'!$D$23,"NO APLICA")))),"")</f>
        <v/>
      </c>
      <c r="BN88" s="240" t="str">
        <f t="shared" si="354"/>
        <v/>
      </c>
      <c r="BO88" s="241">
        <f t="shared" si="355"/>
        <v>0</v>
      </c>
      <c r="BP88" s="234">
        <f t="shared" si="356"/>
        <v>0</v>
      </c>
      <c r="BQ88" s="234">
        <f t="shared" si="357"/>
        <v>0</v>
      </c>
      <c r="BR88" s="234">
        <f t="shared" si="358"/>
        <v>0</v>
      </c>
      <c r="BS88" s="242">
        <f t="shared" si="359"/>
        <v>0</v>
      </c>
      <c r="BU88" s="234">
        <f t="shared" si="444"/>
        <v>76</v>
      </c>
      <c r="BV88" s="235" t="str">
        <f t="shared" si="360"/>
        <v/>
      </c>
      <c r="BW88" s="236" t="str">
        <f>IFERROR(+VLOOKUP(BV88,'Referencia Parámetros'!$A$2:$B$18,2),"")</f>
        <v/>
      </c>
      <c r="BX88" s="1"/>
      <c r="BY88" s="1"/>
      <c r="BZ88" s="136" t="str">
        <f t="shared" si="288"/>
        <v>Completar</v>
      </c>
      <c r="CA88" s="134"/>
      <c r="CB88" s="134"/>
      <c r="CC88" s="134"/>
      <c r="CD88" s="136" t="str">
        <f t="shared" si="289"/>
        <v>Completar</v>
      </c>
      <c r="CE88" s="137" t="str">
        <f t="shared" si="290"/>
        <v>Completar</v>
      </c>
      <c r="CF88" s="137" t="str">
        <f t="shared" si="291"/>
        <v>Completar</v>
      </c>
      <c r="CG88" s="135"/>
      <c r="CH88" s="136" t="str">
        <f t="shared" si="292"/>
        <v>Completar</v>
      </c>
      <c r="CI88" s="237">
        <f t="shared" si="361"/>
        <v>0</v>
      </c>
      <c r="CJ88" s="238">
        <f t="shared" si="362"/>
        <v>0</v>
      </c>
      <c r="CK88" s="239" t="str">
        <f>IFERROR(IF(CJ88&gt;20*BW88,'Referencia Parámetros'!$D$20,IF(CJ88&gt;10*BW88,'Referencia Parámetros'!$D$21,IF(CJ88&gt;5*BW88,'Referencia Parámetros'!$D$22, IF(CJ88&gt;1,'Referencia Parámetros'!$D$23,"NO APLICA")))),"")</f>
        <v/>
      </c>
      <c r="CL88" s="240" t="str">
        <f t="shared" si="363"/>
        <v/>
      </c>
      <c r="CM88" s="241">
        <f t="shared" si="364"/>
        <v>0</v>
      </c>
      <c r="CN88" s="234">
        <f t="shared" si="365"/>
        <v>0</v>
      </c>
      <c r="CO88" s="234">
        <f t="shared" si="366"/>
        <v>0</v>
      </c>
      <c r="CP88" s="234">
        <f t="shared" si="367"/>
        <v>0</v>
      </c>
      <c r="CQ88" s="242">
        <f t="shared" si="368"/>
        <v>0</v>
      </c>
      <c r="CS88" s="234">
        <f t="shared" si="445"/>
        <v>76</v>
      </c>
      <c r="CT88" s="235" t="str">
        <f t="shared" si="369"/>
        <v/>
      </c>
      <c r="CU88" s="236" t="str">
        <f>IFERROR(+VLOOKUP(CT88,'Referencia Parámetros'!$A$2:$B$18,2),"")</f>
        <v/>
      </c>
      <c r="CV88" s="1"/>
      <c r="CW88" s="1"/>
      <c r="CX88" s="136" t="str">
        <f t="shared" si="293"/>
        <v>Completar</v>
      </c>
      <c r="CY88" s="134"/>
      <c r="CZ88" s="134"/>
      <c r="DA88" s="134"/>
      <c r="DB88" s="136" t="str">
        <f t="shared" si="294"/>
        <v>Completar</v>
      </c>
      <c r="DC88" s="137" t="str">
        <f t="shared" si="295"/>
        <v>Completar</v>
      </c>
      <c r="DD88" s="137" t="str">
        <f t="shared" si="296"/>
        <v>Completar</v>
      </c>
      <c r="DE88" s="135"/>
      <c r="DF88" s="136" t="str">
        <f t="shared" si="297"/>
        <v>Completar</v>
      </c>
      <c r="DG88" s="237">
        <f t="shared" si="370"/>
        <v>0</v>
      </c>
      <c r="DH88" s="238">
        <f t="shared" si="371"/>
        <v>0</v>
      </c>
      <c r="DI88" s="239" t="str">
        <f>IFERROR(IF(DH88&gt;20*CU88,'Referencia Parámetros'!$D$20,IF(DH88&gt;10*CU88,'Referencia Parámetros'!$D$21,IF(DH88&gt;5*CU88,'Referencia Parámetros'!$D$22, IF(DH88&gt;1,'Referencia Parámetros'!$D$23,"NO APLICA")))),"")</f>
        <v/>
      </c>
      <c r="DJ88" s="240" t="str">
        <f t="shared" si="372"/>
        <v/>
      </c>
      <c r="DK88" s="241">
        <f t="shared" si="373"/>
        <v>0</v>
      </c>
      <c r="DL88" s="234">
        <f t="shared" si="374"/>
        <v>0</v>
      </c>
      <c r="DM88" s="234">
        <f t="shared" si="375"/>
        <v>0</v>
      </c>
      <c r="DN88" s="234">
        <f t="shared" si="376"/>
        <v>0</v>
      </c>
      <c r="DO88" s="242">
        <f t="shared" si="377"/>
        <v>0</v>
      </c>
      <c r="DQ88" s="234">
        <f t="shared" si="446"/>
        <v>76</v>
      </c>
      <c r="DR88" s="235" t="str">
        <f t="shared" si="378"/>
        <v/>
      </c>
      <c r="DS88" s="236" t="str">
        <f>IFERROR(+VLOOKUP(DR88,'Referencia Parámetros'!$A$2:$B$18,2),"")</f>
        <v/>
      </c>
      <c r="DT88" s="1"/>
      <c r="DU88" s="1"/>
      <c r="DV88" s="136" t="str">
        <f t="shared" si="298"/>
        <v>Completar</v>
      </c>
      <c r="DW88" s="134"/>
      <c r="DX88" s="134"/>
      <c r="DY88" s="134"/>
      <c r="DZ88" s="136" t="str">
        <f t="shared" si="299"/>
        <v>Completar</v>
      </c>
      <c r="EA88" s="137" t="str">
        <f t="shared" si="300"/>
        <v>Completar</v>
      </c>
      <c r="EB88" s="137" t="str">
        <f t="shared" si="301"/>
        <v>Completar</v>
      </c>
      <c r="EC88" s="135"/>
      <c r="ED88" s="136" t="str">
        <f t="shared" si="302"/>
        <v>Completar</v>
      </c>
      <c r="EE88" s="237">
        <f t="shared" si="379"/>
        <v>0</v>
      </c>
      <c r="EF88" s="238">
        <f t="shared" si="380"/>
        <v>0</v>
      </c>
      <c r="EG88" s="239" t="str">
        <f>IFERROR(IF(EF88&gt;20*DS88,'Referencia Parámetros'!$D$20,IF(EF88&gt;10*DS88,'Referencia Parámetros'!$D$21,IF(EF88&gt;5*DS88,'Referencia Parámetros'!$D$22, IF(EF88&gt;1,'Referencia Parámetros'!$D$23,"NO APLICA")))),"")</f>
        <v/>
      </c>
      <c r="EH88" s="240" t="str">
        <f t="shared" si="381"/>
        <v/>
      </c>
      <c r="EI88" s="241">
        <f t="shared" si="382"/>
        <v>0</v>
      </c>
      <c r="EJ88" s="234">
        <f t="shared" si="383"/>
        <v>0</v>
      </c>
      <c r="EK88" s="234">
        <f t="shared" si="384"/>
        <v>0</v>
      </c>
      <c r="EL88" s="234">
        <f t="shared" si="385"/>
        <v>0</v>
      </c>
      <c r="EM88" s="242">
        <f t="shared" si="386"/>
        <v>0</v>
      </c>
      <c r="EO88" s="234">
        <f t="shared" si="447"/>
        <v>76</v>
      </c>
      <c r="EP88" s="235" t="str">
        <f t="shared" si="387"/>
        <v/>
      </c>
      <c r="EQ88" s="236" t="str">
        <f>IFERROR(+VLOOKUP(EP88,'Referencia Parámetros'!$A$2:$B$18,2),"")</f>
        <v/>
      </c>
      <c r="ER88" s="1"/>
      <c r="ES88" s="1"/>
      <c r="ET88" s="136" t="str">
        <f t="shared" si="303"/>
        <v>Completar</v>
      </c>
      <c r="EU88" s="134"/>
      <c r="EV88" s="134"/>
      <c r="EW88" s="134"/>
      <c r="EX88" s="136" t="str">
        <f t="shared" si="304"/>
        <v>Completar</v>
      </c>
      <c r="EY88" s="137" t="str">
        <f t="shared" si="305"/>
        <v>Completar</v>
      </c>
      <c r="EZ88" s="137" t="str">
        <f t="shared" si="306"/>
        <v>Completar</v>
      </c>
      <c r="FA88" s="135"/>
      <c r="FB88" s="136" t="str">
        <f t="shared" si="307"/>
        <v>Completar</v>
      </c>
      <c r="FC88" s="237">
        <f t="shared" si="388"/>
        <v>0</v>
      </c>
      <c r="FD88" s="238">
        <f t="shared" si="389"/>
        <v>0</v>
      </c>
      <c r="FE88" s="239" t="str">
        <f>IFERROR(IF(FD88&gt;20*EQ88,'Referencia Parámetros'!$D$20,IF(FD88&gt;10*EQ88,'Referencia Parámetros'!$D$21,IF(FD88&gt;5*EQ88,'Referencia Parámetros'!$D$22, IF(FD88&gt;1,'Referencia Parámetros'!$D$23,"NO APLICA")))),"")</f>
        <v/>
      </c>
      <c r="FF88" s="240" t="str">
        <f t="shared" si="390"/>
        <v/>
      </c>
      <c r="FG88" s="241">
        <f t="shared" si="391"/>
        <v>0</v>
      </c>
      <c r="FH88" s="234">
        <f t="shared" si="392"/>
        <v>0</v>
      </c>
      <c r="FI88" s="234">
        <f t="shared" si="393"/>
        <v>0</v>
      </c>
      <c r="FJ88" s="234">
        <f t="shared" si="394"/>
        <v>0</v>
      </c>
      <c r="FK88" s="242">
        <f t="shared" si="395"/>
        <v>0</v>
      </c>
      <c r="FM88" s="234">
        <f t="shared" si="448"/>
        <v>76</v>
      </c>
      <c r="FN88" s="235" t="str">
        <f t="shared" si="396"/>
        <v/>
      </c>
      <c r="FO88" s="236" t="str">
        <f>IFERROR(+VLOOKUP(FN88,'Referencia Parámetros'!$A$2:$B$18,2),"")</f>
        <v/>
      </c>
      <c r="FP88" s="1"/>
      <c r="FQ88" s="1"/>
      <c r="FR88" s="136" t="str">
        <f t="shared" si="308"/>
        <v>Completar</v>
      </c>
      <c r="FS88" s="134"/>
      <c r="FT88" s="134"/>
      <c r="FU88" s="134"/>
      <c r="FV88" s="136" t="str">
        <f t="shared" si="309"/>
        <v>Completar</v>
      </c>
      <c r="FW88" s="137" t="str">
        <f t="shared" si="310"/>
        <v>Completar</v>
      </c>
      <c r="FX88" s="137" t="str">
        <f t="shared" si="311"/>
        <v>Completar</v>
      </c>
      <c r="FY88" s="135"/>
      <c r="FZ88" s="136" t="str">
        <f t="shared" si="312"/>
        <v>Completar</v>
      </c>
      <c r="GA88" s="237">
        <f t="shared" si="397"/>
        <v>0</v>
      </c>
      <c r="GB88" s="238">
        <f t="shared" si="398"/>
        <v>0</v>
      </c>
      <c r="GC88" s="239" t="str">
        <f>IFERROR(IF(GB88&gt;20*FO88,'Referencia Parámetros'!$D$20,IF(GB88&gt;10*FO88,'Referencia Parámetros'!$D$21,IF(GB88&gt;5*FO88,'Referencia Parámetros'!$D$22, IF(GB88&gt;1,'Referencia Parámetros'!$D$23,"NO APLICA")))),"")</f>
        <v/>
      </c>
      <c r="GD88" s="240" t="str">
        <f t="shared" si="399"/>
        <v/>
      </c>
      <c r="GE88" s="241">
        <f t="shared" si="400"/>
        <v>0</v>
      </c>
      <c r="GF88" s="234">
        <f t="shared" si="401"/>
        <v>0</v>
      </c>
      <c r="GG88" s="234">
        <f t="shared" si="402"/>
        <v>0</v>
      </c>
      <c r="GH88" s="234">
        <f t="shared" si="403"/>
        <v>0</v>
      </c>
      <c r="GI88" s="242">
        <f t="shared" si="404"/>
        <v>0</v>
      </c>
      <c r="GK88" s="234">
        <f t="shared" si="449"/>
        <v>76</v>
      </c>
      <c r="GL88" s="235" t="str">
        <f t="shared" si="405"/>
        <v/>
      </c>
      <c r="GM88" s="236" t="str">
        <f>IFERROR(+VLOOKUP(GL88,'Referencia Parámetros'!$A$2:$B$18,2),"")</f>
        <v/>
      </c>
      <c r="GN88" s="1"/>
      <c r="GO88" s="1"/>
      <c r="GP88" s="136" t="str">
        <f t="shared" si="313"/>
        <v>Completar</v>
      </c>
      <c r="GQ88" s="134"/>
      <c r="GR88" s="134"/>
      <c r="GS88" s="134"/>
      <c r="GT88" s="136" t="str">
        <f t="shared" si="314"/>
        <v>Completar</v>
      </c>
      <c r="GU88" s="137" t="str">
        <f t="shared" si="315"/>
        <v>Completar</v>
      </c>
      <c r="GV88" s="137" t="str">
        <f t="shared" si="316"/>
        <v>Completar</v>
      </c>
      <c r="GW88" s="135"/>
      <c r="GX88" s="136" t="str">
        <f t="shared" si="317"/>
        <v>Completar</v>
      </c>
      <c r="GY88" s="237">
        <f t="shared" si="406"/>
        <v>0</v>
      </c>
      <c r="GZ88" s="238">
        <f t="shared" si="407"/>
        <v>0</v>
      </c>
      <c r="HA88" s="239" t="str">
        <f>IFERROR(IF(GZ88&gt;20*GM88,'Referencia Parámetros'!$D$20,IF(GZ88&gt;10*GM88,'Referencia Parámetros'!$D$21,IF(GZ88&gt;5*GM88,'Referencia Parámetros'!$D$22, IF(GZ88&gt;1,'Referencia Parámetros'!$D$23,"NO APLICA")))),"")</f>
        <v/>
      </c>
      <c r="HB88" s="240" t="str">
        <f t="shared" si="408"/>
        <v/>
      </c>
      <c r="HC88" s="241">
        <f t="shared" si="409"/>
        <v>0</v>
      </c>
      <c r="HD88" s="234">
        <f t="shared" si="410"/>
        <v>0</v>
      </c>
      <c r="HE88" s="234">
        <f t="shared" si="411"/>
        <v>0</v>
      </c>
      <c r="HF88" s="234">
        <f t="shared" si="412"/>
        <v>0</v>
      </c>
      <c r="HG88" s="242">
        <f t="shared" si="413"/>
        <v>0</v>
      </c>
      <c r="HI88" s="234">
        <f t="shared" si="450"/>
        <v>76</v>
      </c>
      <c r="HJ88" s="235" t="str">
        <f t="shared" si="414"/>
        <v/>
      </c>
      <c r="HK88" s="236" t="str">
        <f>IFERROR(+VLOOKUP(HJ88,'Referencia Parámetros'!$A$2:$B$18,2),"")</f>
        <v/>
      </c>
      <c r="HL88" s="1"/>
      <c r="HM88" s="1"/>
      <c r="HN88" s="136" t="str">
        <f t="shared" si="318"/>
        <v>Completar</v>
      </c>
      <c r="HO88" s="134"/>
      <c r="HP88" s="134"/>
      <c r="HQ88" s="134"/>
      <c r="HR88" s="136" t="str">
        <f t="shared" si="319"/>
        <v>Completar</v>
      </c>
      <c r="HS88" s="137" t="str">
        <f t="shared" si="320"/>
        <v>Completar</v>
      </c>
      <c r="HT88" s="137" t="str">
        <f t="shared" si="321"/>
        <v>Completar</v>
      </c>
      <c r="HU88" s="135"/>
      <c r="HV88" s="136" t="str">
        <f t="shared" si="322"/>
        <v>Completar</v>
      </c>
      <c r="HW88" s="237">
        <f t="shared" si="415"/>
        <v>0</v>
      </c>
      <c r="HX88" s="238">
        <f t="shared" si="416"/>
        <v>0</v>
      </c>
      <c r="HY88" s="239" t="str">
        <f>IFERROR(IF(HX88&gt;20*HK88,'Referencia Parámetros'!$D$20,IF(HX88&gt;10*HK88,'Referencia Parámetros'!$D$21,IF(HX88&gt;5*HK88,'Referencia Parámetros'!$D$22, IF(HX88&gt;1,'Referencia Parámetros'!$D$23,"NO APLICA")))),"")</f>
        <v/>
      </c>
      <c r="HZ88" s="240">
        <f t="shared" si="417"/>
        <v>0</v>
      </c>
      <c r="IA88" s="241">
        <f t="shared" si="418"/>
        <v>0</v>
      </c>
      <c r="IB88" s="234">
        <f t="shared" si="419"/>
        <v>0</v>
      </c>
      <c r="IC88" s="234">
        <f t="shared" si="420"/>
        <v>0</v>
      </c>
      <c r="ID88" s="234">
        <f t="shared" si="421"/>
        <v>0</v>
      </c>
      <c r="IE88" s="242">
        <f t="shared" si="422"/>
        <v>0</v>
      </c>
      <c r="IG88" s="234">
        <f t="shared" si="451"/>
        <v>76</v>
      </c>
      <c r="IH88" s="235" t="str">
        <f t="shared" si="423"/>
        <v/>
      </c>
      <c r="II88" s="236" t="str">
        <f>IFERROR(+VLOOKUP(IH88,'Referencia Parámetros'!$A$2:$B$18,2),"")</f>
        <v/>
      </c>
      <c r="IJ88" s="1"/>
      <c r="IK88" s="1"/>
      <c r="IL88" s="136" t="str">
        <f t="shared" si="323"/>
        <v>Completar</v>
      </c>
      <c r="IM88" s="134"/>
      <c r="IN88" s="134"/>
      <c r="IO88" s="134"/>
      <c r="IP88" s="136" t="str">
        <f t="shared" si="324"/>
        <v>Completar</v>
      </c>
      <c r="IQ88" s="137" t="str">
        <f t="shared" si="325"/>
        <v>Completar</v>
      </c>
      <c r="IR88" s="137" t="str">
        <f t="shared" si="326"/>
        <v>Completar</v>
      </c>
      <c r="IS88" s="135"/>
      <c r="IT88" s="136" t="str">
        <f t="shared" si="327"/>
        <v>Completar</v>
      </c>
      <c r="IU88" s="237">
        <f t="shared" si="424"/>
        <v>0</v>
      </c>
      <c r="IV88" s="238">
        <f t="shared" si="425"/>
        <v>0</v>
      </c>
      <c r="IW88" s="239" t="str">
        <f>IFERROR(IF(IV88&gt;20*II88,'Referencia Parámetros'!$D$20,IF(IV88&gt;10*II88,'Referencia Parámetros'!$D$21,IF(IV88&gt;5*II88,'Referencia Parámetros'!$D$22, IF(IV88&gt;1,'Referencia Parámetros'!$D$23,"NO APLICA")))),"")</f>
        <v/>
      </c>
      <c r="IX88" s="240" t="str">
        <f t="shared" si="426"/>
        <v/>
      </c>
      <c r="IY88" s="241">
        <f t="shared" si="427"/>
        <v>0</v>
      </c>
      <c r="IZ88" s="234">
        <f t="shared" si="428"/>
        <v>0</v>
      </c>
      <c r="JA88" s="234">
        <f t="shared" si="429"/>
        <v>0</v>
      </c>
      <c r="JB88" s="234">
        <f t="shared" si="430"/>
        <v>0</v>
      </c>
      <c r="JC88" s="242">
        <f t="shared" si="431"/>
        <v>0</v>
      </c>
      <c r="JD88" s="198"/>
      <c r="JE88" s="234">
        <f t="shared" si="452"/>
        <v>76</v>
      </c>
      <c r="JF88" s="235" t="str">
        <f t="shared" si="432"/>
        <v/>
      </c>
      <c r="JG88" s="236" t="str">
        <f>IFERROR(+VLOOKUP(JF88,'Referencia Parámetros'!$A$2:$B$18,2),"")</f>
        <v/>
      </c>
      <c r="JH88" s="1"/>
      <c r="JI88" s="1"/>
      <c r="JJ88" s="136" t="str">
        <f t="shared" si="328"/>
        <v>Completar</v>
      </c>
      <c r="JK88" s="134"/>
      <c r="JL88" s="134"/>
      <c r="JM88" s="134"/>
      <c r="JN88" s="136" t="str">
        <f t="shared" si="329"/>
        <v>Completar</v>
      </c>
      <c r="JO88" s="137" t="str">
        <f t="shared" si="330"/>
        <v>Completar</v>
      </c>
      <c r="JP88" s="137" t="str">
        <f t="shared" si="331"/>
        <v>Completar</v>
      </c>
      <c r="JQ88" s="135"/>
      <c r="JR88" s="136" t="str">
        <f t="shared" si="332"/>
        <v>Completar</v>
      </c>
      <c r="JS88" s="237">
        <f t="shared" si="433"/>
        <v>0</v>
      </c>
      <c r="JT88" s="238">
        <f t="shared" si="434"/>
        <v>0</v>
      </c>
      <c r="JU88" s="239" t="str">
        <f>IFERROR(IF(JT88&gt;20*JG88,'Referencia Parámetros'!$D$20,IF(JT88&gt;10*JG88,'Referencia Parámetros'!$D$21,IF(JT88&gt;5*JG88,'Referencia Parámetros'!$D$22, IF(JT88&gt;1,'Referencia Parámetros'!$D$23,"NO APLICA")))),"")</f>
        <v/>
      </c>
      <c r="JV88" s="240" t="str">
        <f t="shared" si="435"/>
        <v/>
      </c>
      <c r="JW88" s="241">
        <f t="shared" si="436"/>
        <v>0</v>
      </c>
      <c r="JX88" s="234">
        <f t="shared" si="437"/>
        <v>0</v>
      </c>
      <c r="JY88" s="234">
        <f t="shared" si="438"/>
        <v>0</v>
      </c>
      <c r="JZ88" s="234">
        <f t="shared" si="439"/>
        <v>0</v>
      </c>
      <c r="KA88" s="242">
        <f t="shared" si="440"/>
        <v>0</v>
      </c>
    </row>
    <row r="89" spans="1:287" x14ac:dyDescent="0.25">
      <c r="A89" s="234">
        <f t="shared" si="441"/>
        <v>77</v>
      </c>
      <c r="B89" s="235" t="str">
        <f t="shared" si="333"/>
        <v/>
      </c>
      <c r="C89" s="236" t="str">
        <f>IFERROR(+VLOOKUP(B89,'Referencia Parámetros'!$A$2:$B$18,2),"")</f>
        <v/>
      </c>
      <c r="D89" s="1"/>
      <c r="E89" s="1"/>
      <c r="F89" s="136" t="str">
        <f>IFERROR(+VLOOKUP(D89,'Año 3'!JH$13:JJ$112,3,FALSE),"Completar")</f>
        <v>Completar</v>
      </c>
      <c r="G89" s="134"/>
      <c r="H89" s="134"/>
      <c r="I89" s="134"/>
      <c r="J89" s="136" t="str">
        <f>+IFERROR(VLOOKUP(D89,'Año 3'!JH$13:JR$112,7,0),"Completar")</f>
        <v>Completar</v>
      </c>
      <c r="K89" s="137" t="str">
        <f>IFERROR(VLOOKUP(D89,'Año 3'!JH$13:JR$112,8,FALSE),"Completar")</f>
        <v>Completar</v>
      </c>
      <c r="L89" s="137" t="str">
        <f>IFERROR(VLOOKUP(D89,'Año 3'!JH$13:JR$112,9,FALSE),"Completar")</f>
        <v>Completar</v>
      </c>
      <c r="M89" s="135"/>
      <c r="N89" s="136" t="str">
        <f>IFERROR(VLOOKUP(D89,'Año 3'!JH$13:JR$112,11,FALSE),"Completar")</f>
        <v>Completar</v>
      </c>
      <c r="O89" s="237">
        <f t="shared" si="334"/>
        <v>0</v>
      </c>
      <c r="P89" s="238">
        <f t="shared" si="335"/>
        <v>0</v>
      </c>
      <c r="Q89" s="239" t="str">
        <f>IFERROR(IF(P89&gt;20*C89,'Referencia Parámetros'!$D$20,IF(P89&gt;10*C89,'Referencia Parámetros'!$D$21,IF(P89&gt;5*C89,'Referencia Parámetros'!$D$22, IF(P89&gt;1,'Referencia Parámetros'!$D$23,"NO APLICA")))),"")</f>
        <v/>
      </c>
      <c r="R89" s="240" t="str">
        <f t="shared" si="336"/>
        <v/>
      </c>
      <c r="S89" s="241">
        <f t="shared" si="337"/>
        <v>0</v>
      </c>
      <c r="T89" s="234">
        <f t="shared" si="338"/>
        <v>0</v>
      </c>
      <c r="U89" s="234">
        <f t="shared" si="339"/>
        <v>0</v>
      </c>
      <c r="V89" s="234">
        <f t="shared" si="340"/>
        <v>0</v>
      </c>
      <c r="W89" s="242">
        <f t="shared" si="341"/>
        <v>0</v>
      </c>
      <c r="Y89" s="234">
        <f t="shared" si="442"/>
        <v>77</v>
      </c>
      <c r="Z89" s="235" t="str">
        <f t="shared" si="342"/>
        <v/>
      </c>
      <c r="AA89" s="236" t="str">
        <f>IFERROR(+VLOOKUP(Z89,'Referencia Parámetros'!$A$2:$B$18,2),"")</f>
        <v/>
      </c>
      <c r="AB89" s="1"/>
      <c r="AC89" s="1"/>
      <c r="AD89" s="136" t="str">
        <f t="shared" si="278"/>
        <v>Completar</v>
      </c>
      <c r="AE89" s="134"/>
      <c r="AF89" s="134"/>
      <c r="AG89" s="134"/>
      <c r="AH89" s="136" t="str">
        <f t="shared" si="279"/>
        <v>Completar</v>
      </c>
      <c r="AI89" s="137" t="str">
        <f t="shared" si="280"/>
        <v>Completar</v>
      </c>
      <c r="AJ89" s="137" t="str">
        <f t="shared" si="281"/>
        <v>Completar</v>
      </c>
      <c r="AK89" s="135"/>
      <c r="AL89" s="136" t="str">
        <f t="shared" si="282"/>
        <v>Completar</v>
      </c>
      <c r="AM89" s="237">
        <f t="shared" si="343"/>
        <v>0</v>
      </c>
      <c r="AN89" s="238">
        <f t="shared" si="344"/>
        <v>0</v>
      </c>
      <c r="AO89" s="239" t="str">
        <f>IFERROR(IF(AN89&gt;20*AA89,'Referencia Parámetros'!$D$20,IF(AN89&gt;10*AA89,'Referencia Parámetros'!$D$21,IF(AN89&gt;5*AA89,'Referencia Parámetros'!$D$22, IF(AN89&gt;1,'Referencia Parámetros'!$D$23,"NO APLICA")))),"")</f>
        <v/>
      </c>
      <c r="AP89" s="240" t="str">
        <f t="shared" si="345"/>
        <v/>
      </c>
      <c r="AQ89" s="241">
        <f t="shared" si="346"/>
        <v>0</v>
      </c>
      <c r="AR89" s="234">
        <f t="shared" si="347"/>
        <v>0</v>
      </c>
      <c r="AS89" s="234">
        <f t="shared" si="348"/>
        <v>0</v>
      </c>
      <c r="AT89" s="234">
        <f t="shared" si="349"/>
        <v>0</v>
      </c>
      <c r="AU89" s="242">
        <f t="shared" si="350"/>
        <v>0</v>
      </c>
      <c r="AW89" s="234">
        <f t="shared" si="443"/>
        <v>77</v>
      </c>
      <c r="AX89" s="235" t="str">
        <f t="shared" si="351"/>
        <v/>
      </c>
      <c r="AY89" s="236" t="str">
        <f>IFERROR(+VLOOKUP(AX89,'Referencia Parámetros'!$A$2:$B$18,2),"")</f>
        <v/>
      </c>
      <c r="AZ89" s="1"/>
      <c r="BA89" s="1"/>
      <c r="BB89" s="136" t="str">
        <f t="shared" si="283"/>
        <v>Completar</v>
      </c>
      <c r="BC89" s="134"/>
      <c r="BD89" s="134"/>
      <c r="BE89" s="134"/>
      <c r="BF89" s="136" t="str">
        <f t="shared" si="284"/>
        <v>Completar</v>
      </c>
      <c r="BG89" s="137" t="str">
        <f t="shared" si="285"/>
        <v>Completar</v>
      </c>
      <c r="BH89" s="137" t="str">
        <f t="shared" si="286"/>
        <v>Completar</v>
      </c>
      <c r="BI89" s="135"/>
      <c r="BJ89" s="136" t="str">
        <f t="shared" si="287"/>
        <v>Completar</v>
      </c>
      <c r="BK89" s="237">
        <f t="shared" si="352"/>
        <v>0</v>
      </c>
      <c r="BL89" s="238">
        <f t="shared" si="353"/>
        <v>0</v>
      </c>
      <c r="BM89" s="239" t="str">
        <f>IFERROR(IF(BL89&gt;20*AY89,'Referencia Parámetros'!$D$20,IF(BL89&gt;10*AY89,'Referencia Parámetros'!$D$21,IF(BL89&gt;5*AY89,'Referencia Parámetros'!$D$22, IF(BL89&gt;1,'Referencia Parámetros'!$D$23,"NO APLICA")))),"")</f>
        <v/>
      </c>
      <c r="BN89" s="240" t="str">
        <f t="shared" si="354"/>
        <v/>
      </c>
      <c r="BO89" s="241">
        <f t="shared" si="355"/>
        <v>0</v>
      </c>
      <c r="BP89" s="234">
        <f t="shared" si="356"/>
        <v>0</v>
      </c>
      <c r="BQ89" s="234">
        <f t="shared" si="357"/>
        <v>0</v>
      </c>
      <c r="BR89" s="234">
        <f t="shared" si="358"/>
        <v>0</v>
      </c>
      <c r="BS89" s="242">
        <f t="shared" si="359"/>
        <v>0</v>
      </c>
      <c r="BU89" s="234">
        <f t="shared" si="444"/>
        <v>77</v>
      </c>
      <c r="BV89" s="235" t="str">
        <f t="shared" si="360"/>
        <v/>
      </c>
      <c r="BW89" s="236" t="str">
        <f>IFERROR(+VLOOKUP(BV89,'Referencia Parámetros'!$A$2:$B$18,2),"")</f>
        <v/>
      </c>
      <c r="BX89" s="1"/>
      <c r="BY89" s="1"/>
      <c r="BZ89" s="136" t="str">
        <f t="shared" si="288"/>
        <v>Completar</v>
      </c>
      <c r="CA89" s="134"/>
      <c r="CB89" s="134"/>
      <c r="CC89" s="134"/>
      <c r="CD89" s="136" t="str">
        <f t="shared" si="289"/>
        <v>Completar</v>
      </c>
      <c r="CE89" s="137" t="str">
        <f t="shared" si="290"/>
        <v>Completar</v>
      </c>
      <c r="CF89" s="137" t="str">
        <f t="shared" si="291"/>
        <v>Completar</v>
      </c>
      <c r="CG89" s="135"/>
      <c r="CH89" s="136" t="str">
        <f t="shared" si="292"/>
        <v>Completar</v>
      </c>
      <c r="CI89" s="237">
        <f t="shared" si="361"/>
        <v>0</v>
      </c>
      <c r="CJ89" s="238">
        <f t="shared" si="362"/>
        <v>0</v>
      </c>
      <c r="CK89" s="239" t="str">
        <f>IFERROR(IF(CJ89&gt;20*BW89,'Referencia Parámetros'!$D$20,IF(CJ89&gt;10*BW89,'Referencia Parámetros'!$D$21,IF(CJ89&gt;5*BW89,'Referencia Parámetros'!$D$22, IF(CJ89&gt;1,'Referencia Parámetros'!$D$23,"NO APLICA")))),"")</f>
        <v/>
      </c>
      <c r="CL89" s="240" t="str">
        <f t="shared" si="363"/>
        <v/>
      </c>
      <c r="CM89" s="241">
        <f t="shared" si="364"/>
        <v>0</v>
      </c>
      <c r="CN89" s="234">
        <f t="shared" si="365"/>
        <v>0</v>
      </c>
      <c r="CO89" s="234">
        <f t="shared" si="366"/>
        <v>0</v>
      </c>
      <c r="CP89" s="234">
        <f t="shared" si="367"/>
        <v>0</v>
      </c>
      <c r="CQ89" s="242">
        <f t="shared" si="368"/>
        <v>0</v>
      </c>
      <c r="CS89" s="234">
        <f t="shared" si="445"/>
        <v>77</v>
      </c>
      <c r="CT89" s="235" t="str">
        <f t="shared" si="369"/>
        <v/>
      </c>
      <c r="CU89" s="236" t="str">
        <f>IFERROR(+VLOOKUP(CT89,'Referencia Parámetros'!$A$2:$B$18,2),"")</f>
        <v/>
      </c>
      <c r="CV89" s="1"/>
      <c r="CW89" s="1"/>
      <c r="CX89" s="136" t="str">
        <f t="shared" si="293"/>
        <v>Completar</v>
      </c>
      <c r="CY89" s="134"/>
      <c r="CZ89" s="134"/>
      <c r="DA89" s="134"/>
      <c r="DB89" s="136" t="str">
        <f t="shared" si="294"/>
        <v>Completar</v>
      </c>
      <c r="DC89" s="137" t="str">
        <f t="shared" si="295"/>
        <v>Completar</v>
      </c>
      <c r="DD89" s="137" t="str">
        <f t="shared" si="296"/>
        <v>Completar</v>
      </c>
      <c r="DE89" s="135"/>
      <c r="DF89" s="136" t="str">
        <f t="shared" si="297"/>
        <v>Completar</v>
      </c>
      <c r="DG89" s="237">
        <f t="shared" si="370"/>
        <v>0</v>
      </c>
      <c r="DH89" s="238">
        <f t="shared" si="371"/>
        <v>0</v>
      </c>
      <c r="DI89" s="239" t="str">
        <f>IFERROR(IF(DH89&gt;20*CU89,'Referencia Parámetros'!$D$20,IF(DH89&gt;10*CU89,'Referencia Parámetros'!$D$21,IF(DH89&gt;5*CU89,'Referencia Parámetros'!$D$22, IF(DH89&gt;1,'Referencia Parámetros'!$D$23,"NO APLICA")))),"")</f>
        <v/>
      </c>
      <c r="DJ89" s="240" t="str">
        <f t="shared" si="372"/>
        <v/>
      </c>
      <c r="DK89" s="241">
        <f t="shared" si="373"/>
        <v>0</v>
      </c>
      <c r="DL89" s="234">
        <f t="shared" si="374"/>
        <v>0</v>
      </c>
      <c r="DM89" s="234">
        <f t="shared" si="375"/>
        <v>0</v>
      </c>
      <c r="DN89" s="234">
        <f t="shared" si="376"/>
        <v>0</v>
      </c>
      <c r="DO89" s="242">
        <f t="shared" si="377"/>
        <v>0</v>
      </c>
      <c r="DQ89" s="234">
        <f t="shared" si="446"/>
        <v>77</v>
      </c>
      <c r="DR89" s="235" t="str">
        <f t="shared" si="378"/>
        <v/>
      </c>
      <c r="DS89" s="236" t="str">
        <f>IFERROR(+VLOOKUP(DR89,'Referencia Parámetros'!$A$2:$B$18,2),"")</f>
        <v/>
      </c>
      <c r="DT89" s="1"/>
      <c r="DU89" s="1"/>
      <c r="DV89" s="136" t="str">
        <f t="shared" si="298"/>
        <v>Completar</v>
      </c>
      <c r="DW89" s="134"/>
      <c r="DX89" s="134"/>
      <c r="DY89" s="134"/>
      <c r="DZ89" s="136" t="str">
        <f t="shared" si="299"/>
        <v>Completar</v>
      </c>
      <c r="EA89" s="137" t="str">
        <f t="shared" si="300"/>
        <v>Completar</v>
      </c>
      <c r="EB89" s="137" t="str">
        <f t="shared" si="301"/>
        <v>Completar</v>
      </c>
      <c r="EC89" s="135"/>
      <c r="ED89" s="136" t="str">
        <f t="shared" si="302"/>
        <v>Completar</v>
      </c>
      <c r="EE89" s="237">
        <f t="shared" si="379"/>
        <v>0</v>
      </c>
      <c r="EF89" s="238">
        <f t="shared" si="380"/>
        <v>0</v>
      </c>
      <c r="EG89" s="239" t="str">
        <f>IFERROR(IF(EF89&gt;20*DS89,'Referencia Parámetros'!$D$20,IF(EF89&gt;10*DS89,'Referencia Parámetros'!$D$21,IF(EF89&gt;5*DS89,'Referencia Parámetros'!$D$22, IF(EF89&gt;1,'Referencia Parámetros'!$D$23,"NO APLICA")))),"")</f>
        <v/>
      </c>
      <c r="EH89" s="240" t="str">
        <f t="shared" si="381"/>
        <v/>
      </c>
      <c r="EI89" s="241">
        <f t="shared" si="382"/>
        <v>0</v>
      </c>
      <c r="EJ89" s="234">
        <f t="shared" si="383"/>
        <v>0</v>
      </c>
      <c r="EK89" s="234">
        <f t="shared" si="384"/>
        <v>0</v>
      </c>
      <c r="EL89" s="234">
        <f t="shared" si="385"/>
        <v>0</v>
      </c>
      <c r="EM89" s="242">
        <f t="shared" si="386"/>
        <v>0</v>
      </c>
      <c r="EO89" s="234">
        <f t="shared" si="447"/>
        <v>77</v>
      </c>
      <c r="EP89" s="235" t="str">
        <f t="shared" si="387"/>
        <v/>
      </c>
      <c r="EQ89" s="236" t="str">
        <f>IFERROR(+VLOOKUP(EP89,'Referencia Parámetros'!$A$2:$B$18,2),"")</f>
        <v/>
      </c>
      <c r="ER89" s="1"/>
      <c r="ES89" s="1"/>
      <c r="ET89" s="136" t="str">
        <f t="shared" si="303"/>
        <v>Completar</v>
      </c>
      <c r="EU89" s="134"/>
      <c r="EV89" s="134"/>
      <c r="EW89" s="134"/>
      <c r="EX89" s="136" t="str">
        <f t="shared" si="304"/>
        <v>Completar</v>
      </c>
      <c r="EY89" s="137" t="str">
        <f t="shared" si="305"/>
        <v>Completar</v>
      </c>
      <c r="EZ89" s="137" t="str">
        <f t="shared" si="306"/>
        <v>Completar</v>
      </c>
      <c r="FA89" s="135"/>
      <c r="FB89" s="136" t="str">
        <f t="shared" si="307"/>
        <v>Completar</v>
      </c>
      <c r="FC89" s="237">
        <f t="shared" si="388"/>
        <v>0</v>
      </c>
      <c r="FD89" s="238">
        <f t="shared" si="389"/>
        <v>0</v>
      </c>
      <c r="FE89" s="239" t="str">
        <f>IFERROR(IF(FD89&gt;20*EQ89,'Referencia Parámetros'!$D$20,IF(FD89&gt;10*EQ89,'Referencia Parámetros'!$D$21,IF(FD89&gt;5*EQ89,'Referencia Parámetros'!$D$22, IF(FD89&gt;1,'Referencia Parámetros'!$D$23,"NO APLICA")))),"")</f>
        <v/>
      </c>
      <c r="FF89" s="240" t="str">
        <f t="shared" si="390"/>
        <v/>
      </c>
      <c r="FG89" s="241">
        <f t="shared" si="391"/>
        <v>0</v>
      </c>
      <c r="FH89" s="234">
        <f t="shared" si="392"/>
        <v>0</v>
      </c>
      <c r="FI89" s="234">
        <f t="shared" si="393"/>
        <v>0</v>
      </c>
      <c r="FJ89" s="234">
        <f t="shared" si="394"/>
        <v>0</v>
      </c>
      <c r="FK89" s="242">
        <f t="shared" si="395"/>
        <v>0</v>
      </c>
      <c r="FM89" s="234">
        <f t="shared" si="448"/>
        <v>77</v>
      </c>
      <c r="FN89" s="235" t="str">
        <f t="shared" si="396"/>
        <v/>
      </c>
      <c r="FO89" s="236" t="str">
        <f>IFERROR(+VLOOKUP(FN89,'Referencia Parámetros'!$A$2:$B$18,2),"")</f>
        <v/>
      </c>
      <c r="FP89" s="1"/>
      <c r="FQ89" s="1"/>
      <c r="FR89" s="136" t="str">
        <f t="shared" si="308"/>
        <v>Completar</v>
      </c>
      <c r="FS89" s="134"/>
      <c r="FT89" s="134"/>
      <c r="FU89" s="134"/>
      <c r="FV89" s="136" t="str">
        <f t="shared" si="309"/>
        <v>Completar</v>
      </c>
      <c r="FW89" s="137" t="str">
        <f t="shared" si="310"/>
        <v>Completar</v>
      </c>
      <c r="FX89" s="137" t="str">
        <f t="shared" si="311"/>
        <v>Completar</v>
      </c>
      <c r="FY89" s="135"/>
      <c r="FZ89" s="136" t="str">
        <f t="shared" si="312"/>
        <v>Completar</v>
      </c>
      <c r="GA89" s="237">
        <f t="shared" si="397"/>
        <v>0</v>
      </c>
      <c r="GB89" s="238">
        <f t="shared" si="398"/>
        <v>0</v>
      </c>
      <c r="GC89" s="239" t="str">
        <f>IFERROR(IF(GB89&gt;20*FO89,'Referencia Parámetros'!$D$20,IF(GB89&gt;10*FO89,'Referencia Parámetros'!$D$21,IF(GB89&gt;5*FO89,'Referencia Parámetros'!$D$22, IF(GB89&gt;1,'Referencia Parámetros'!$D$23,"NO APLICA")))),"")</f>
        <v/>
      </c>
      <c r="GD89" s="240" t="str">
        <f t="shared" si="399"/>
        <v/>
      </c>
      <c r="GE89" s="241">
        <f t="shared" si="400"/>
        <v>0</v>
      </c>
      <c r="GF89" s="234">
        <f t="shared" si="401"/>
        <v>0</v>
      </c>
      <c r="GG89" s="234">
        <f t="shared" si="402"/>
        <v>0</v>
      </c>
      <c r="GH89" s="234">
        <f t="shared" si="403"/>
        <v>0</v>
      </c>
      <c r="GI89" s="242">
        <f t="shared" si="404"/>
        <v>0</v>
      </c>
      <c r="GK89" s="234">
        <f t="shared" si="449"/>
        <v>77</v>
      </c>
      <c r="GL89" s="235" t="str">
        <f t="shared" si="405"/>
        <v/>
      </c>
      <c r="GM89" s="236" t="str">
        <f>IFERROR(+VLOOKUP(GL89,'Referencia Parámetros'!$A$2:$B$18,2),"")</f>
        <v/>
      </c>
      <c r="GN89" s="1"/>
      <c r="GO89" s="1"/>
      <c r="GP89" s="136" t="str">
        <f t="shared" si="313"/>
        <v>Completar</v>
      </c>
      <c r="GQ89" s="134"/>
      <c r="GR89" s="134"/>
      <c r="GS89" s="134"/>
      <c r="GT89" s="136" t="str">
        <f t="shared" si="314"/>
        <v>Completar</v>
      </c>
      <c r="GU89" s="137" t="str">
        <f t="shared" si="315"/>
        <v>Completar</v>
      </c>
      <c r="GV89" s="137" t="str">
        <f t="shared" si="316"/>
        <v>Completar</v>
      </c>
      <c r="GW89" s="135"/>
      <c r="GX89" s="136" t="str">
        <f t="shared" si="317"/>
        <v>Completar</v>
      </c>
      <c r="GY89" s="237">
        <f t="shared" si="406"/>
        <v>0</v>
      </c>
      <c r="GZ89" s="238">
        <f t="shared" si="407"/>
        <v>0</v>
      </c>
      <c r="HA89" s="239" t="str">
        <f>IFERROR(IF(GZ89&gt;20*GM89,'Referencia Parámetros'!$D$20,IF(GZ89&gt;10*GM89,'Referencia Parámetros'!$D$21,IF(GZ89&gt;5*GM89,'Referencia Parámetros'!$D$22, IF(GZ89&gt;1,'Referencia Parámetros'!$D$23,"NO APLICA")))),"")</f>
        <v/>
      </c>
      <c r="HB89" s="240" t="str">
        <f t="shared" si="408"/>
        <v/>
      </c>
      <c r="HC89" s="241">
        <f t="shared" si="409"/>
        <v>0</v>
      </c>
      <c r="HD89" s="234">
        <f t="shared" si="410"/>
        <v>0</v>
      </c>
      <c r="HE89" s="234">
        <f t="shared" si="411"/>
        <v>0</v>
      </c>
      <c r="HF89" s="234">
        <f t="shared" si="412"/>
        <v>0</v>
      </c>
      <c r="HG89" s="242">
        <f t="shared" si="413"/>
        <v>0</v>
      </c>
      <c r="HI89" s="234">
        <f t="shared" si="450"/>
        <v>77</v>
      </c>
      <c r="HJ89" s="235" t="str">
        <f t="shared" si="414"/>
        <v/>
      </c>
      <c r="HK89" s="236" t="str">
        <f>IFERROR(+VLOOKUP(HJ89,'Referencia Parámetros'!$A$2:$B$18,2),"")</f>
        <v/>
      </c>
      <c r="HL89" s="1"/>
      <c r="HM89" s="1"/>
      <c r="HN89" s="136" t="str">
        <f t="shared" si="318"/>
        <v>Completar</v>
      </c>
      <c r="HO89" s="134"/>
      <c r="HP89" s="134"/>
      <c r="HQ89" s="134"/>
      <c r="HR89" s="136" t="str">
        <f t="shared" si="319"/>
        <v>Completar</v>
      </c>
      <c r="HS89" s="137" t="str">
        <f t="shared" si="320"/>
        <v>Completar</v>
      </c>
      <c r="HT89" s="137" t="str">
        <f t="shared" si="321"/>
        <v>Completar</v>
      </c>
      <c r="HU89" s="135"/>
      <c r="HV89" s="136" t="str">
        <f t="shared" si="322"/>
        <v>Completar</v>
      </c>
      <c r="HW89" s="237">
        <f t="shared" si="415"/>
        <v>0</v>
      </c>
      <c r="HX89" s="238">
        <f t="shared" si="416"/>
        <v>0</v>
      </c>
      <c r="HY89" s="239" t="str">
        <f>IFERROR(IF(HX89&gt;20*HK89,'Referencia Parámetros'!$D$20,IF(HX89&gt;10*HK89,'Referencia Parámetros'!$D$21,IF(HX89&gt;5*HK89,'Referencia Parámetros'!$D$22, IF(HX89&gt;1,'Referencia Parámetros'!$D$23,"NO APLICA")))),"")</f>
        <v/>
      </c>
      <c r="HZ89" s="240">
        <f t="shared" si="417"/>
        <v>0</v>
      </c>
      <c r="IA89" s="241">
        <f t="shared" si="418"/>
        <v>0</v>
      </c>
      <c r="IB89" s="234">
        <f t="shared" si="419"/>
        <v>0</v>
      </c>
      <c r="IC89" s="234">
        <f t="shared" si="420"/>
        <v>0</v>
      </c>
      <c r="ID89" s="234">
        <f t="shared" si="421"/>
        <v>0</v>
      </c>
      <c r="IE89" s="242">
        <f t="shared" si="422"/>
        <v>0</v>
      </c>
      <c r="IG89" s="234">
        <f t="shared" si="451"/>
        <v>77</v>
      </c>
      <c r="IH89" s="235" t="str">
        <f t="shared" si="423"/>
        <v/>
      </c>
      <c r="II89" s="236" t="str">
        <f>IFERROR(+VLOOKUP(IH89,'Referencia Parámetros'!$A$2:$B$18,2),"")</f>
        <v/>
      </c>
      <c r="IJ89" s="1"/>
      <c r="IK89" s="1"/>
      <c r="IL89" s="136" t="str">
        <f t="shared" si="323"/>
        <v>Completar</v>
      </c>
      <c r="IM89" s="134"/>
      <c r="IN89" s="134"/>
      <c r="IO89" s="134"/>
      <c r="IP89" s="136" t="str">
        <f t="shared" si="324"/>
        <v>Completar</v>
      </c>
      <c r="IQ89" s="137" t="str">
        <f t="shared" si="325"/>
        <v>Completar</v>
      </c>
      <c r="IR89" s="137" t="str">
        <f t="shared" si="326"/>
        <v>Completar</v>
      </c>
      <c r="IS89" s="135"/>
      <c r="IT89" s="136" t="str">
        <f t="shared" si="327"/>
        <v>Completar</v>
      </c>
      <c r="IU89" s="237">
        <f t="shared" si="424"/>
        <v>0</v>
      </c>
      <c r="IV89" s="238">
        <f t="shared" si="425"/>
        <v>0</v>
      </c>
      <c r="IW89" s="239" t="str">
        <f>IFERROR(IF(IV89&gt;20*II89,'Referencia Parámetros'!$D$20,IF(IV89&gt;10*II89,'Referencia Parámetros'!$D$21,IF(IV89&gt;5*II89,'Referencia Parámetros'!$D$22, IF(IV89&gt;1,'Referencia Parámetros'!$D$23,"NO APLICA")))),"")</f>
        <v/>
      </c>
      <c r="IX89" s="240" t="str">
        <f t="shared" si="426"/>
        <v/>
      </c>
      <c r="IY89" s="241">
        <f t="shared" si="427"/>
        <v>0</v>
      </c>
      <c r="IZ89" s="234">
        <f t="shared" si="428"/>
        <v>0</v>
      </c>
      <c r="JA89" s="234">
        <f t="shared" si="429"/>
        <v>0</v>
      </c>
      <c r="JB89" s="234">
        <f t="shared" si="430"/>
        <v>0</v>
      </c>
      <c r="JC89" s="242">
        <f t="shared" si="431"/>
        <v>0</v>
      </c>
      <c r="JD89" s="198"/>
      <c r="JE89" s="234">
        <f t="shared" si="452"/>
        <v>77</v>
      </c>
      <c r="JF89" s="235" t="str">
        <f t="shared" si="432"/>
        <v/>
      </c>
      <c r="JG89" s="236" t="str">
        <f>IFERROR(+VLOOKUP(JF89,'Referencia Parámetros'!$A$2:$B$18,2),"")</f>
        <v/>
      </c>
      <c r="JH89" s="1"/>
      <c r="JI89" s="1"/>
      <c r="JJ89" s="136" t="str">
        <f t="shared" si="328"/>
        <v>Completar</v>
      </c>
      <c r="JK89" s="134"/>
      <c r="JL89" s="134"/>
      <c r="JM89" s="134"/>
      <c r="JN89" s="136" t="str">
        <f t="shared" si="329"/>
        <v>Completar</v>
      </c>
      <c r="JO89" s="137" t="str">
        <f t="shared" si="330"/>
        <v>Completar</v>
      </c>
      <c r="JP89" s="137" t="str">
        <f t="shared" si="331"/>
        <v>Completar</v>
      </c>
      <c r="JQ89" s="135"/>
      <c r="JR89" s="136" t="str">
        <f t="shared" si="332"/>
        <v>Completar</v>
      </c>
      <c r="JS89" s="237">
        <f t="shared" si="433"/>
        <v>0</v>
      </c>
      <c r="JT89" s="238">
        <f t="shared" si="434"/>
        <v>0</v>
      </c>
      <c r="JU89" s="239" t="str">
        <f>IFERROR(IF(JT89&gt;20*JG89,'Referencia Parámetros'!$D$20,IF(JT89&gt;10*JG89,'Referencia Parámetros'!$D$21,IF(JT89&gt;5*JG89,'Referencia Parámetros'!$D$22, IF(JT89&gt;1,'Referencia Parámetros'!$D$23,"NO APLICA")))),"")</f>
        <v/>
      </c>
      <c r="JV89" s="240" t="str">
        <f t="shared" si="435"/>
        <v/>
      </c>
      <c r="JW89" s="241">
        <f t="shared" si="436"/>
        <v>0</v>
      </c>
      <c r="JX89" s="234">
        <f t="shared" si="437"/>
        <v>0</v>
      </c>
      <c r="JY89" s="234">
        <f t="shared" si="438"/>
        <v>0</v>
      </c>
      <c r="JZ89" s="234">
        <f t="shared" si="439"/>
        <v>0</v>
      </c>
      <c r="KA89" s="242">
        <f t="shared" si="440"/>
        <v>0</v>
      </c>
    </row>
    <row r="90" spans="1:287" x14ac:dyDescent="0.25">
      <c r="A90" s="234">
        <f t="shared" si="441"/>
        <v>78</v>
      </c>
      <c r="B90" s="235" t="str">
        <f t="shared" si="333"/>
        <v/>
      </c>
      <c r="C90" s="236" t="str">
        <f>IFERROR(+VLOOKUP(B90,'Referencia Parámetros'!$A$2:$B$18,2),"")</f>
        <v/>
      </c>
      <c r="D90" s="1"/>
      <c r="E90" s="1"/>
      <c r="F90" s="136" t="str">
        <f>IFERROR(+VLOOKUP(D90,'Año 3'!JH$13:JJ$112,3,FALSE),"Completar")</f>
        <v>Completar</v>
      </c>
      <c r="G90" s="134"/>
      <c r="H90" s="134"/>
      <c r="I90" s="134"/>
      <c r="J90" s="136" t="str">
        <f>+IFERROR(VLOOKUP(D90,'Año 3'!JH$13:JR$112,7,0),"Completar")</f>
        <v>Completar</v>
      </c>
      <c r="K90" s="137" t="str">
        <f>IFERROR(VLOOKUP(D90,'Año 3'!JH$13:JR$112,8,FALSE),"Completar")</f>
        <v>Completar</v>
      </c>
      <c r="L90" s="137" t="str">
        <f>IFERROR(VLOOKUP(D90,'Año 3'!JH$13:JR$112,9,FALSE),"Completar")</f>
        <v>Completar</v>
      </c>
      <c r="M90" s="135"/>
      <c r="N90" s="136" t="str">
        <f>IFERROR(VLOOKUP(D90,'Año 3'!JH$13:JR$112,11,FALSE),"Completar")</f>
        <v>Completar</v>
      </c>
      <c r="O90" s="237">
        <f t="shared" si="334"/>
        <v>0</v>
      </c>
      <c r="P90" s="238">
        <f t="shared" si="335"/>
        <v>0</v>
      </c>
      <c r="Q90" s="239" t="str">
        <f>IFERROR(IF(P90&gt;20*C90,'Referencia Parámetros'!$D$20,IF(P90&gt;10*C90,'Referencia Parámetros'!$D$21,IF(P90&gt;5*C90,'Referencia Parámetros'!$D$22, IF(P90&gt;1,'Referencia Parámetros'!$D$23,"NO APLICA")))),"")</f>
        <v/>
      </c>
      <c r="R90" s="240" t="str">
        <f t="shared" si="336"/>
        <v/>
      </c>
      <c r="S90" s="241">
        <f t="shared" si="337"/>
        <v>0</v>
      </c>
      <c r="T90" s="234">
        <f t="shared" si="338"/>
        <v>0</v>
      </c>
      <c r="U90" s="234">
        <f t="shared" si="339"/>
        <v>0</v>
      </c>
      <c r="V90" s="234">
        <f t="shared" si="340"/>
        <v>0</v>
      </c>
      <c r="W90" s="242">
        <f t="shared" si="341"/>
        <v>0</v>
      </c>
      <c r="Y90" s="234">
        <f t="shared" si="442"/>
        <v>78</v>
      </c>
      <c r="Z90" s="235" t="str">
        <f t="shared" si="342"/>
        <v/>
      </c>
      <c r="AA90" s="236" t="str">
        <f>IFERROR(+VLOOKUP(Z90,'Referencia Parámetros'!$A$2:$B$18,2),"")</f>
        <v/>
      </c>
      <c r="AB90" s="1"/>
      <c r="AC90" s="1"/>
      <c r="AD90" s="136" t="str">
        <f t="shared" si="278"/>
        <v>Completar</v>
      </c>
      <c r="AE90" s="134"/>
      <c r="AF90" s="134"/>
      <c r="AG90" s="134"/>
      <c r="AH90" s="136" t="str">
        <f t="shared" si="279"/>
        <v>Completar</v>
      </c>
      <c r="AI90" s="137" t="str">
        <f t="shared" si="280"/>
        <v>Completar</v>
      </c>
      <c r="AJ90" s="137" t="str">
        <f t="shared" si="281"/>
        <v>Completar</v>
      </c>
      <c r="AK90" s="135"/>
      <c r="AL90" s="136" t="str">
        <f t="shared" si="282"/>
        <v>Completar</v>
      </c>
      <c r="AM90" s="237">
        <f t="shared" si="343"/>
        <v>0</v>
      </c>
      <c r="AN90" s="238">
        <f t="shared" si="344"/>
        <v>0</v>
      </c>
      <c r="AO90" s="239" t="str">
        <f>IFERROR(IF(AN90&gt;20*AA90,'Referencia Parámetros'!$D$20,IF(AN90&gt;10*AA90,'Referencia Parámetros'!$D$21,IF(AN90&gt;5*AA90,'Referencia Parámetros'!$D$22, IF(AN90&gt;1,'Referencia Parámetros'!$D$23,"NO APLICA")))),"")</f>
        <v/>
      </c>
      <c r="AP90" s="240" t="str">
        <f t="shared" si="345"/>
        <v/>
      </c>
      <c r="AQ90" s="241">
        <f t="shared" si="346"/>
        <v>0</v>
      </c>
      <c r="AR90" s="234">
        <f t="shared" si="347"/>
        <v>0</v>
      </c>
      <c r="AS90" s="234">
        <f t="shared" si="348"/>
        <v>0</v>
      </c>
      <c r="AT90" s="234">
        <f t="shared" si="349"/>
        <v>0</v>
      </c>
      <c r="AU90" s="242">
        <f t="shared" si="350"/>
        <v>0</v>
      </c>
      <c r="AW90" s="234">
        <f t="shared" si="443"/>
        <v>78</v>
      </c>
      <c r="AX90" s="235" t="str">
        <f t="shared" si="351"/>
        <v/>
      </c>
      <c r="AY90" s="236" t="str">
        <f>IFERROR(+VLOOKUP(AX90,'Referencia Parámetros'!$A$2:$B$18,2),"")</f>
        <v/>
      </c>
      <c r="AZ90" s="1"/>
      <c r="BA90" s="1"/>
      <c r="BB90" s="136" t="str">
        <f t="shared" si="283"/>
        <v>Completar</v>
      </c>
      <c r="BC90" s="134"/>
      <c r="BD90" s="134"/>
      <c r="BE90" s="134"/>
      <c r="BF90" s="136" t="str">
        <f t="shared" si="284"/>
        <v>Completar</v>
      </c>
      <c r="BG90" s="137" t="str">
        <f t="shared" si="285"/>
        <v>Completar</v>
      </c>
      <c r="BH90" s="137" t="str">
        <f t="shared" si="286"/>
        <v>Completar</v>
      </c>
      <c r="BI90" s="135"/>
      <c r="BJ90" s="136" t="str">
        <f t="shared" si="287"/>
        <v>Completar</v>
      </c>
      <c r="BK90" s="237">
        <f t="shared" si="352"/>
        <v>0</v>
      </c>
      <c r="BL90" s="238">
        <f t="shared" si="353"/>
        <v>0</v>
      </c>
      <c r="BM90" s="239" t="str">
        <f>IFERROR(IF(BL90&gt;20*AY90,'Referencia Parámetros'!$D$20,IF(BL90&gt;10*AY90,'Referencia Parámetros'!$D$21,IF(BL90&gt;5*AY90,'Referencia Parámetros'!$D$22, IF(BL90&gt;1,'Referencia Parámetros'!$D$23,"NO APLICA")))),"")</f>
        <v/>
      </c>
      <c r="BN90" s="240" t="str">
        <f t="shared" si="354"/>
        <v/>
      </c>
      <c r="BO90" s="241">
        <f t="shared" si="355"/>
        <v>0</v>
      </c>
      <c r="BP90" s="234">
        <f t="shared" si="356"/>
        <v>0</v>
      </c>
      <c r="BQ90" s="234">
        <f t="shared" si="357"/>
        <v>0</v>
      </c>
      <c r="BR90" s="234">
        <f t="shared" si="358"/>
        <v>0</v>
      </c>
      <c r="BS90" s="242">
        <f t="shared" si="359"/>
        <v>0</v>
      </c>
      <c r="BU90" s="234">
        <f t="shared" si="444"/>
        <v>78</v>
      </c>
      <c r="BV90" s="235" t="str">
        <f t="shared" si="360"/>
        <v/>
      </c>
      <c r="BW90" s="236" t="str">
        <f>IFERROR(+VLOOKUP(BV90,'Referencia Parámetros'!$A$2:$B$18,2),"")</f>
        <v/>
      </c>
      <c r="BX90" s="1"/>
      <c r="BY90" s="1"/>
      <c r="BZ90" s="136" t="str">
        <f t="shared" si="288"/>
        <v>Completar</v>
      </c>
      <c r="CA90" s="134"/>
      <c r="CB90" s="134"/>
      <c r="CC90" s="134"/>
      <c r="CD90" s="136" t="str">
        <f t="shared" si="289"/>
        <v>Completar</v>
      </c>
      <c r="CE90" s="137" t="str">
        <f t="shared" si="290"/>
        <v>Completar</v>
      </c>
      <c r="CF90" s="137" t="str">
        <f t="shared" si="291"/>
        <v>Completar</v>
      </c>
      <c r="CG90" s="135"/>
      <c r="CH90" s="136" t="str">
        <f t="shared" si="292"/>
        <v>Completar</v>
      </c>
      <c r="CI90" s="237">
        <f t="shared" si="361"/>
        <v>0</v>
      </c>
      <c r="CJ90" s="238">
        <f t="shared" si="362"/>
        <v>0</v>
      </c>
      <c r="CK90" s="239" t="str">
        <f>IFERROR(IF(CJ90&gt;20*BW90,'Referencia Parámetros'!$D$20,IF(CJ90&gt;10*BW90,'Referencia Parámetros'!$D$21,IF(CJ90&gt;5*BW90,'Referencia Parámetros'!$D$22, IF(CJ90&gt;1,'Referencia Parámetros'!$D$23,"NO APLICA")))),"")</f>
        <v/>
      </c>
      <c r="CL90" s="240" t="str">
        <f t="shared" si="363"/>
        <v/>
      </c>
      <c r="CM90" s="241">
        <f t="shared" si="364"/>
        <v>0</v>
      </c>
      <c r="CN90" s="234">
        <f t="shared" si="365"/>
        <v>0</v>
      </c>
      <c r="CO90" s="234">
        <f t="shared" si="366"/>
        <v>0</v>
      </c>
      <c r="CP90" s="234">
        <f t="shared" si="367"/>
        <v>0</v>
      </c>
      <c r="CQ90" s="242">
        <f t="shared" si="368"/>
        <v>0</v>
      </c>
      <c r="CS90" s="234">
        <f t="shared" si="445"/>
        <v>78</v>
      </c>
      <c r="CT90" s="235" t="str">
        <f t="shared" si="369"/>
        <v/>
      </c>
      <c r="CU90" s="236" t="str">
        <f>IFERROR(+VLOOKUP(CT90,'Referencia Parámetros'!$A$2:$B$18,2),"")</f>
        <v/>
      </c>
      <c r="CV90" s="1"/>
      <c r="CW90" s="1"/>
      <c r="CX90" s="136" t="str">
        <f t="shared" si="293"/>
        <v>Completar</v>
      </c>
      <c r="CY90" s="134"/>
      <c r="CZ90" s="134"/>
      <c r="DA90" s="134"/>
      <c r="DB90" s="136" t="str">
        <f t="shared" si="294"/>
        <v>Completar</v>
      </c>
      <c r="DC90" s="137" t="str">
        <f t="shared" si="295"/>
        <v>Completar</v>
      </c>
      <c r="DD90" s="137" t="str">
        <f t="shared" si="296"/>
        <v>Completar</v>
      </c>
      <c r="DE90" s="135"/>
      <c r="DF90" s="136" t="str">
        <f t="shared" si="297"/>
        <v>Completar</v>
      </c>
      <c r="DG90" s="237">
        <f t="shared" si="370"/>
        <v>0</v>
      </c>
      <c r="DH90" s="238">
        <f t="shared" si="371"/>
        <v>0</v>
      </c>
      <c r="DI90" s="239" t="str">
        <f>IFERROR(IF(DH90&gt;20*CU90,'Referencia Parámetros'!$D$20,IF(DH90&gt;10*CU90,'Referencia Parámetros'!$D$21,IF(DH90&gt;5*CU90,'Referencia Parámetros'!$D$22, IF(DH90&gt;1,'Referencia Parámetros'!$D$23,"NO APLICA")))),"")</f>
        <v/>
      </c>
      <c r="DJ90" s="240" t="str">
        <f t="shared" si="372"/>
        <v/>
      </c>
      <c r="DK90" s="241">
        <f t="shared" si="373"/>
        <v>0</v>
      </c>
      <c r="DL90" s="234">
        <f t="shared" si="374"/>
        <v>0</v>
      </c>
      <c r="DM90" s="234">
        <f t="shared" si="375"/>
        <v>0</v>
      </c>
      <c r="DN90" s="234">
        <f t="shared" si="376"/>
        <v>0</v>
      </c>
      <c r="DO90" s="242">
        <f t="shared" si="377"/>
        <v>0</v>
      </c>
      <c r="DQ90" s="234">
        <f t="shared" si="446"/>
        <v>78</v>
      </c>
      <c r="DR90" s="235" t="str">
        <f t="shared" si="378"/>
        <v/>
      </c>
      <c r="DS90" s="236" t="str">
        <f>IFERROR(+VLOOKUP(DR90,'Referencia Parámetros'!$A$2:$B$18,2),"")</f>
        <v/>
      </c>
      <c r="DT90" s="1"/>
      <c r="DU90" s="1"/>
      <c r="DV90" s="136" t="str">
        <f t="shared" si="298"/>
        <v>Completar</v>
      </c>
      <c r="DW90" s="134"/>
      <c r="DX90" s="134"/>
      <c r="DY90" s="134"/>
      <c r="DZ90" s="136" t="str">
        <f t="shared" si="299"/>
        <v>Completar</v>
      </c>
      <c r="EA90" s="137" t="str">
        <f t="shared" si="300"/>
        <v>Completar</v>
      </c>
      <c r="EB90" s="137" t="str">
        <f t="shared" si="301"/>
        <v>Completar</v>
      </c>
      <c r="EC90" s="135"/>
      <c r="ED90" s="136" t="str">
        <f t="shared" si="302"/>
        <v>Completar</v>
      </c>
      <c r="EE90" s="237">
        <f t="shared" si="379"/>
        <v>0</v>
      </c>
      <c r="EF90" s="238">
        <f t="shared" si="380"/>
        <v>0</v>
      </c>
      <c r="EG90" s="239" t="str">
        <f>IFERROR(IF(EF90&gt;20*DS90,'Referencia Parámetros'!$D$20,IF(EF90&gt;10*DS90,'Referencia Parámetros'!$D$21,IF(EF90&gt;5*DS90,'Referencia Parámetros'!$D$22, IF(EF90&gt;1,'Referencia Parámetros'!$D$23,"NO APLICA")))),"")</f>
        <v/>
      </c>
      <c r="EH90" s="240" t="str">
        <f t="shared" si="381"/>
        <v/>
      </c>
      <c r="EI90" s="241">
        <f t="shared" si="382"/>
        <v>0</v>
      </c>
      <c r="EJ90" s="234">
        <f t="shared" si="383"/>
        <v>0</v>
      </c>
      <c r="EK90" s="234">
        <f t="shared" si="384"/>
        <v>0</v>
      </c>
      <c r="EL90" s="234">
        <f t="shared" si="385"/>
        <v>0</v>
      </c>
      <c r="EM90" s="242">
        <f t="shared" si="386"/>
        <v>0</v>
      </c>
      <c r="EO90" s="234">
        <f t="shared" si="447"/>
        <v>78</v>
      </c>
      <c r="EP90" s="235" t="str">
        <f t="shared" si="387"/>
        <v/>
      </c>
      <c r="EQ90" s="236" t="str">
        <f>IFERROR(+VLOOKUP(EP90,'Referencia Parámetros'!$A$2:$B$18,2),"")</f>
        <v/>
      </c>
      <c r="ER90" s="1"/>
      <c r="ES90" s="1"/>
      <c r="ET90" s="136" t="str">
        <f t="shared" si="303"/>
        <v>Completar</v>
      </c>
      <c r="EU90" s="134"/>
      <c r="EV90" s="134"/>
      <c r="EW90" s="134"/>
      <c r="EX90" s="136" t="str">
        <f t="shared" si="304"/>
        <v>Completar</v>
      </c>
      <c r="EY90" s="137" t="str">
        <f t="shared" si="305"/>
        <v>Completar</v>
      </c>
      <c r="EZ90" s="137" t="str">
        <f t="shared" si="306"/>
        <v>Completar</v>
      </c>
      <c r="FA90" s="135"/>
      <c r="FB90" s="136" t="str">
        <f t="shared" si="307"/>
        <v>Completar</v>
      </c>
      <c r="FC90" s="237">
        <f t="shared" si="388"/>
        <v>0</v>
      </c>
      <c r="FD90" s="238">
        <f t="shared" si="389"/>
        <v>0</v>
      </c>
      <c r="FE90" s="239" t="str">
        <f>IFERROR(IF(FD90&gt;20*EQ90,'Referencia Parámetros'!$D$20,IF(FD90&gt;10*EQ90,'Referencia Parámetros'!$D$21,IF(FD90&gt;5*EQ90,'Referencia Parámetros'!$D$22, IF(FD90&gt;1,'Referencia Parámetros'!$D$23,"NO APLICA")))),"")</f>
        <v/>
      </c>
      <c r="FF90" s="240" t="str">
        <f t="shared" si="390"/>
        <v/>
      </c>
      <c r="FG90" s="241">
        <f t="shared" si="391"/>
        <v>0</v>
      </c>
      <c r="FH90" s="234">
        <f t="shared" si="392"/>
        <v>0</v>
      </c>
      <c r="FI90" s="234">
        <f t="shared" si="393"/>
        <v>0</v>
      </c>
      <c r="FJ90" s="234">
        <f t="shared" si="394"/>
        <v>0</v>
      </c>
      <c r="FK90" s="242">
        <f t="shared" si="395"/>
        <v>0</v>
      </c>
      <c r="FM90" s="234">
        <f t="shared" si="448"/>
        <v>78</v>
      </c>
      <c r="FN90" s="235" t="str">
        <f t="shared" si="396"/>
        <v/>
      </c>
      <c r="FO90" s="236" t="str">
        <f>IFERROR(+VLOOKUP(FN90,'Referencia Parámetros'!$A$2:$B$18,2),"")</f>
        <v/>
      </c>
      <c r="FP90" s="1"/>
      <c r="FQ90" s="1"/>
      <c r="FR90" s="136" t="str">
        <f t="shared" si="308"/>
        <v>Completar</v>
      </c>
      <c r="FS90" s="134"/>
      <c r="FT90" s="134"/>
      <c r="FU90" s="134"/>
      <c r="FV90" s="136" t="str">
        <f t="shared" si="309"/>
        <v>Completar</v>
      </c>
      <c r="FW90" s="137" t="str">
        <f t="shared" si="310"/>
        <v>Completar</v>
      </c>
      <c r="FX90" s="137" t="str">
        <f t="shared" si="311"/>
        <v>Completar</v>
      </c>
      <c r="FY90" s="135"/>
      <c r="FZ90" s="136" t="str">
        <f t="shared" si="312"/>
        <v>Completar</v>
      </c>
      <c r="GA90" s="237">
        <f t="shared" si="397"/>
        <v>0</v>
      </c>
      <c r="GB90" s="238">
        <f t="shared" si="398"/>
        <v>0</v>
      </c>
      <c r="GC90" s="239" t="str">
        <f>IFERROR(IF(GB90&gt;20*FO90,'Referencia Parámetros'!$D$20,IF(GB90&gt;10*FO90,'Referencia Parámetros'!$D$21,IF(GB90&gt;5*FO90,'Referencia Parámetros'!$D$22, IF(GB90&gt;1,'Referencia Parámetros'!$D$23,"NO APLICA")))),"")</f>
        <v/>
      </c>
      <c r="GD90" s="240" t="str">
        <f t="shared" si="399"/>
        <v/>
      </c>
      <c r="GE90" s="241">
        <f t="shared" si="400"/>
        <v>0</v>
      </c>
      <c r="GF90" s="234">
        <f t="shared" si="401"/>
        <v>0</v>
      </c>
      <c r="GG90" s="234">
        <f t="shared" si="402"/>
        <v>0</v>
      </c>
      <c r="GH90" s="234">
        <f t="shared" si="403"/>
        <v>0</v>
      </c>
      <c r="GI90" s="242">
        <f t="shared" si="404"/>
        <v>0</v>
      </c>
      <c r="GK90" s="234">
        <f t="shared" si="449"/>
        <v>78</v>
      </c>
      <c r="GL90" s="235" t="str">
        <f t="shared" si="405"/>
        <v/>
      </c>
      <c r="GM90" s="236" t="str">
        <f>IFERROR(+VLOOKUP(GL90,'Referencia Parámetros'!$A$2:$B$18,2),"")</f>
        <v/>
      </c>
      <c r="GN90" s="1"/>
      <c r="GO90" s="1"/>
      <c r="GP90" s="136" t="str">
        <f t="shared" si="313"/>
        <v>Completar</v>
      </c>
      <c r="GQ90" s="134"/>
      <c r="GR90" s="134"/>
      <c r="GS90" s="134"/>
      <c r="GT90" s="136" t="str">
        <f t="shared" si="314"/>
        <v>Completar</v>
      </c>
      <c r="GU90" s="137" t="str">
        <f t="shared" si="315"/>
        <v>Completar</v>
      </c>
      <c r="GV90" s="137" t="str">
        <f t="shared" si="316"/>
        <v>Completar</v>
      </c>
      <c r="GW90" s="135"/>
      <c r="GX90" s="136" t="str">
        <f t="shared" si="317"/>
        <v>Completar</v>
      </c>
      <c r="GY90" s="237">
        <f t="shared" si="406"/>
        <v>0</v>
      </c>
      <c r="GZ90" s="238">
        <f t="shared" si="407"/>
        <v>0</v>
      </c>
      <c r="HA90" s="239" t="str">
        <f>IFERROR(IF(GZ90&gt;20*GM90,'Referencia Parámetros'!$D$20,IF(GZ90&gt;10*GM90,'Referencia Parámetros'!$D$21,IF(GZ90&gt;5*GM90,'Referencia Parámetros'!$D$22, IF(GZ90&gt;1,'Referencia Parámetros'!$D$23,"NO APLICA")))),"")</f>
        <v/>
      </c>
      <c r="HB90" s="240" t="str">
        <f t="shared" si="408"/>
        <v/>
      </c>
      <c r="HC90" s="241">
        <f t="shared" si="409"/>
        <v>0</v>
      </c>
      <c r="HD90" s="234">
        <f t="shared" si="410"/>
        <v>0</v>
      </c>
      <c r="HE90" s="234">
        <f t="shared" si="411"/>
        <v>0</v>
      </c>
      <c r="HF90" s="234">
        <f t="shared" si="412"/>
        <v>0</v>
      </c>
      <c r="HG90" s="242">
        <f t="shared" si="413"/>
        <v>0</v>
      </c>
      <c r="HI90" s="234">
        <f t="shared" si="450"/>
        <v>78</v>
      </c>
      <c r="HJ90" s="235" t="str">
        <f t="shared" si="414"/>
        <v/>
      </c>
      <c r="HK90" s="236" t="str">
        <f>IFERROR(+VLOOKUP(HJ90,'Referencia Parámetros'!$A$2:$B$18,2),"")</f>
        <v/>
      </c>
      <c r="HL90" s="1"/>
      <c r="HM90" s="1"/>
      <c r="HN90" s="136" t="str">
        <f t="shared" si="318"/>
        <v>Completar</v>
      </c>
      <c r="HO90" s="134"/>
      <c r="HP90" s="134"/>
      <c r="HQ90" s="134"/>
      <c r="HR90" s="136" t="str">
        <f t="shared" si="319"/>
        <v>Completar</v>
      </c>
      <c r="HS90" s="137" t="str">
        <f t="shared" si="320"/>
        <v>Completar</v>
      </c>
      <c r="HT90" s="137" t="str">
        <f t="shared" si="321"/>
        <v>Completar</v>
      </c>
      <c r="HU90" s="135"/>
      <c r="HV90" s="136" t="str">
        <f t="shared" si="322"/>
        <v>Completar</v>
      </c>
      <c r="HW90" s="237">
        <f t="shared" si="415"/>
        <v>0</v>
      </c>
      <c r="HX90" s="238">
        <f t="shared" si="416"/>
        <v>0</v>
      </c>
      <c r="HY90" s="239" t="str">
        <f>IFERROR(IF(HX90&gt;20*HK90,'Referencia Parámetros'!$D$20,IF(HX90&gt;10*HK90,'Referencia Parámetros'!$D$21,IF(HX90&gt;5*HK90,'Referencia Parámetros'!$D$22, IF(HX90&gt;1,'Referencia Parámetros'!$D$23,"NO APLICA")))),"")</f>
        <v/>
      </c>
      <c r="HZ90" s="240">
        <f t="shared" si="417"/>
        <v>0</v>
      </c>
      <c r="IA90" s="241">
        <f t="shared" si="418"/>
        <v>0</v>
      </c>
      <c r="IB90" s="234">
        <f t="shared" si="419"/>
        <v>0</v>
      </c>
      <c r="IC90" s="234">
        <f t="shared" si="420"/>
        <v>0</v>
      </c>
      <c r="ID90" s="234">
        <f t="shared" si="421"/>
        <v>0</v>
      </c>
      <c r="IE90" s="242">
        <f t="shared" si="422"/>
        <v>0</v>
      </c>
      <c r="IG90" s="234">
        <f t="shared" si="451"/>
        <v>78</v>
      </c>
      <c r="IH90" s="235" t="str">
        <f t="shared" si="423"/>
        <v/>
      </c>
      <c r="II90" s="236" t="str">
        <f>IFERROR(+VLOOKUP(IH90,'Referencia Parámetros'!$A$2:$B$18,2),"")</f>
        <v/>
      </c>
      <c r="IJ90" s="1"/>
      <c r="IK90" s="1"/>
      <c r="IL90" s="136" t="str">
        <f t="shared" si="323"/>
        <v>Completar</v>
      </c>
      <c r="IM90" s="134"/>
      <c r="IN90" s="134"/>
      <c r="IO90" s="134"/>
      <c r="IP90" s="136" t="str">
        <f t="shared" si="324"/>
        <v>Completar</v>
      </c>
      <c r="IQ90" s="137" t="str">
        <f t="shared" si="325"/>
        <v>Completar</v>
      </c>
      <c r="IR90" s="137" t="str">
        <f t="shared" si="326"/>
        <v>Completar</v>
      </c>
      <c r="IS90" s="135"/>
      <c r="IT90" s="136" t="str">
        <f t="shared" si="327"/>
        <v>Completar</v>
      </c>
      <c r="IU90" s="237">
        <f t="shared" si="424"/>
        <v>0</v>
      </c>
      <c r="IV90" s="238">
        <f t="shared" si="425"/>
        <v>0</v>
      </c>
      <c r="IW90" s="239" t="str">
        <f>IFERROR(IF(IV90&gt;20*II90,'Referencia Parámetros'!$D$20,IF(IV90&gt;10*II90,'Referencia Parámetros'!$D$21,IF(IV90&gt;5*II90,'Referencia Parámetros'!$D$22, IF(IV90&gt;1,'Referencia Parámetros'!$D$23,"NO APLICA")))),"")</f>
        <v/>
      </c>
      <c r="IX90" s="240" t="str">
        <f t="shared" si="426"/>
        <v/>
      </c>
      <c r="IY90" s="241">
        <f t="shared" si="427"/>
        <v>0</v>
      </c>
      <c r="IZ90" s="234">
        <f t="shared" si="428"/>
        <v>0</v>
      </c>
      <c r="JA90" s="234">
        <f t="shared" si="429"/>
        <v>0</v>
      </c>
      <c r="JB90" s="234">
        <f t="shared" si="430"/>
        <v>0</v>
      </c>
      <c r="JC90" s="242">
        <f t="shared" si="431"/>
        <v>0</v>
      </c>
      <c r="JD90" s="198"/>
      <c r="JE90" s="234">
        <f t="shared" si="452"/>
        <v>78</v>
      </c>
      <c r="JF90" s="235" t="str">
        <f t="shared" si="432"/>
        <v/>
      </c>
      <c r="JG90" s="236" t="str">
        <f>IFERROR(+VLOOKUP(JF90,'Referencia Parámetros'!$A$2:$B$18,2),"")</f>
        <v/>
      </c>
      <c r="JH90" s="1"/>
      <c r="JI90" s="1"/>
      <c r="JJ90" s="136" t="str">
        <f t="shared" si="328"/>
        <v>Completar</v>
      </c>
      <c r="JK90" s="134"/>
      <c r="JL90" s="134"/>
      <c r="JM90" s="134"/>
      <c r="JN90" s="136" t="str">
        <f t="shared" si="329"/>
        <v>Completar</v>
      </c>
      <c r="JO90" s="137" t="str">
        <f t="shared" si="330"/>
        <v>Completar</v>
      </c>
      <c r="JP90" s="137" t="str">
        <f t="shared" si="331"/>
        <v>Completar</v>
      </c>
      <c r="JQ90" s="135"/>
      <c r="JR90" s="136" t="str">
        <f t="shared" si="332"/>
        <v>Completar</v>
      </c>
      <c r="JS90" s="237">
        <f t="shared" si="433"/>
        <v>0</v>
      </c>
      <c r="JT90" s="238">
        <f t="shared" si="434"/>
        <v>0</v>
      </c>
      <c r="JU90" s="239" t="str">
        <f>IFERROR(IF(JT90&gt;20*JG90,'Referencia Parámetros'!$D$20,IF(JT90&gt;10*JG90,'Referencia Parámetros'!$D$21,IF(JT90&gt;5*JG90,'Referencia Parámetros'!$D$22, IF(JT90&gt;1,'Referencia Parámetros'!$D$23,"NO APLICA")))),"")</f>
        <v/>
      </c>
      <c r="JV90" s="240" t="str">
        <f t="shared" si="435"/>
        <v/>
      </c>
      <c r="JW90" s="241">
        <f t="shared" si="436"/>
        <v>0</v>
      </c>
      <c r="JX90" s="234">
        <f t="shared" si="437"/>
        <v>0</v>
      </c>
      <c r="JY90" s="234">
        <f t="shared" si="438"/>
        <v>0</v>
      </c>
      <c r="JZ90" s="234">
        <f t="shared" si="439"/>
        <v>0</v>
      </c>
      <c r="KA90" s="242">
        <f t="shared" si="440"/>
        <v>0</v>
      </c>
    </row>
    <row r="91" spans="1:287" x14ac:dyDescent="0.25">
      <c r="A91" s="234">
        <f t="shared" si="441"/>
        <v>79</v>
      </c>
      <c r="B91" s="235" t="str">
        <f t="shared" si="333"/>
        <v/>
      </c>
      <c r="C91" s="236" t="str">
        <f>IFERROR(+VLOOKUP(B91,'Referencia Parámetros'!$A$2:$B$18,2),"")</f>
        <v/>
      </c>
      <c r="D91" s="1"/>
      <c r="E91" s="1"/>
      <c r="F91" s="136" t="str">
        <f>IFERROR(+VLOOKUP(D91,'Año 3'!JH$13:JJ$112,3,FALSE),"Completar")</f>
        <v>Completar</v>
      </c>
      <c r="G91" s="134"/>
      <c r="H91" s="134"/>
      <c r="I91" s="134"/>
      <c r="J91" s="136" t="str">
        <f>+IFERROR(VLOOKUP(D91,'Año 3'!JH$13:JR$112,7,0),"Completar")</f>
        <v>Completar</v>
      </c>
      <c r="K91" s="137" t="str">
        <f>IFERROR(VLOOKUP(D91,'Año 3'!JH$13:JR$112,8,FALSE),"Completar")</f>
        <v>Completar</v>
      </c>
      <c r="L91" s="137" t="str">
        <f>IFERROR(VLOOKUP(D91,'Año 3'!JH$13:JR$112,9,FALSE),"Completar")</f>
        <v>Completar</v>
      </c>
      <c r="M91" s="135"/>
      <c r="N91" s="136" t="str">
        <f>IFERROR(VLOOKUP(D91,'Año 3'!JH$13:JR$112,11,FALSE),"Completar")</f>
        <v>Completar</v>
      </c>
      <c r="O91" s="237">
        <f t="shared" si="334"/>
        <v>0</v>
      </c>
      <c r="P91" s="238">
        <f t="shared" si="335"/>
        <v>0</v>
      </c>
      <c r="Q91" s="239" t="str">
        <f>IFERROR(IF(P91&gt;20*C91,'Referencia Parámetros'!$D$20,IF(P91&gt;10*C91,'Referencia Parámetros'!$D$21,IF(P91&gt;5*C91,'Referencia Parámetros'!$D$22, IF(P91&gt;1,'Referencia Parámetros'!$D$23,"NO APLICA")))),"")</f>
        <v/>
      </c>
      <c r="R91" s="240" t="str">
        <f t="shared" si="336"/>
        <v/>
      </c>
      <c r="S91" s="241">
        <f t="shared" si="337"/>
        <v>0</v>
      </c>
      <c r="T91" s="234">
        <f t="shared" si="338"/>
        <v>0</v>
      </c>
      <c r="U91" s="234">
        <f t="shared" si="339"/>
        <v>0</v>
      </c>
      <c r="V91" s="234">
        <f t="shared" si="340"/>
        <v>0</v>
      </c>
      <c r="W91" s="242">
        <f t="shared" si="341"/>
        <v>0</v>
      </c>
      <c r="Y91" s="234">
        <f t="shared" si="442"/>
        <v>79</v>
      </c>
      <c r="Z91" s="235" t="str">
        <f t="shared" si="342"/>
        <v/>
      </c>
      <c r="AA91" s="236" t="str">
        <f>IFERROR(+VLOOKUP(Z91,'Referencia Parámetros'!$A$2:$B$18,2),"")</f>
        <v/>
      </c>
      <c r="AB91" s="1"/>
      <c r="AC91" s="1"/>
      <c r="AD91" s="136" t="str">
        <f t="shared" si="278"/>
        <v>Completar</v>
      </c>
      <c r="AE91" s="134"/>
      <c r="AF91" s="134"/>
      <c r="AG91" s="134"/>
      <c r="AH91" s="136" t="str">
        <f t="shared" si="279"/>
        <v>Completar</v>
      </c>
      <c r="AI91" s="137" t="str">
        <f t="shared" si="280"/>
        <v>Completar</v>
      </c>
      <c r="AJ91" s="137" t="str">
        <f t="shared" si="281"/>
        <v>Completar</v>
      </c>
      <c r="AK91" s="135"/>
      <c r="AL91" s="136" t="str">
        <f t="shared" si="282"/>
        <v>Completar</v>
      </c>
      <c r="AM91" s="237">
        <f t="shared" si="343"/>
        <v>0</v>
      </c>
      <c r="AN91" s="238">
        <f t="shared" si="344"/>
        <v>0</v>
      </c>
      <c r="AO91" s="239" t="str">
        <f>IFERROR(IF(AN91&gt;20*AA91,'Referencia Parámetros'!$D$20,IF(AN91&gt;10*AA91,'Referencia Parámetros'!$D$21,IF(AN91&gt;5*AA91,'Referencia Parámetros'!$D$22, IF(AN91&gt;1,'Referencia Parámetros'!$D$23,"NO APLICA")))),"")</f>
        <v/>
      </c>
      <c r="AP91" s="240" t="str">
        <f t="shared" si="345"/>
        <v/>
      </c>
      <c r="AQ91" s="241">
        <f t="shared" si="346"/>
        <v>0</v>
      </c>
      <c r="AR91" s="234">
        <f t="shared" si="347"/>
        <v>0</v>
      </c>
      <c r="AS91" s="234">
        <f t="shared" si="348"/>
        <v>0</v>
      </c>
      <c r="AT91" s="234">
        <f t="shared" si="349"/>
        <v>0</v>
      </c>
      <c r="AU91" s="242">
        <f t="shared" si="350"/>
        <v>0</v>
      </c>
      <c r="AW91" s="234">
        <f t="shared" si="443"/>
        <v>79</v>
      </c>
      <c r="AX91" s="235" t="str">
        <f t="shared" si="351"/>
        <v/>
      </c>
      <c r="AY91" s="236" t="str">
        <f>IFERROR(+VLOOKUP(AX91,'Referencia Parámetros'!$A$2:$B$18,2),"")</f>
        <v/>
      </c>
      <c r="AZ91" s="1"/>
      <c r="BA91" s="1"/>
      <c r="BB91" s="136" t="str">
        <f t="shared" si="283"/>
        <v>Completar</v>
      </c>
      <c r="BC91" s="134"/>
      <c r="BD91" s="134"/>
      <c r="BE91" s="134"/>
      <c r="BF91" s="136" t="str">
        <f t="shared" si="284"/>
        <v>Completar</v>
      </c>
      <c r="BG91" s="137" t="str">
        <f t="shared" si="285"/>
        <v>Completar</v>
      </c>
      <c r="BH91" s="137" t="str">
        <f t="shared" si="286"/>
        <v>Completar</v>
      </c>
      <c r="BI91" s="135"/>
      <c r="BJ91" s="136" t="str">
        <f t="shared" si="287"/>
        <v>Completar</v>
      </c>
      <c r="BK91" s="237">
        <f t="shared" si="352"/>
        <v>0</v>
      </c>
      <c r="BL91" s="238">
        <f t="shared" si="353"/>
        <v>0</v>
      </c>
      <c r="BM91" s="239" t="str">
        <f>IFERROR(IF(BL91&gt;20*AY91,'Referencia Parámetros'!$D$20,IF(BL91&gt;10*AY91,'Referencia Parámetros'!$D$21,IF(BL91&gt;5*AY91,'Referencia Parámetros'!$D$22, IF(BL91&gt;1,'Referencia Parámetros'!$D$23,"NO APLICA")))),"")</f>
        <v/>
      </c>
      <c r="BN91" s="240" t="str">
        <f t="shared" si="354"/>
        <v/>
      </c>
      <c r="BO91" s="241">
        <f t="shared" si="355"/>
        <v>0</v>
      </c>
      <c r="BP91" s="234">
        <f t="shared" si="356"/>
        <v>0</v>
      </c>
      <c r="BQ91" s="234">
        <f t="shared" si="357"/>
        <v>0</v>
      </c>
      <c r="BR91" s="234">
        <f t="shared" si="358"/>
        <v>0</v>
      </c>
      <c r="BS91" s="242">
        <f t="shared" si="359"/>
        <v>0</v>
      </c>
      <c r="BU91" s="234">
        <f t="shared" si="444"/>
        <v>79</v>
      </c>
      <c r="BV91" s="235" t="str">
        <f t="shared" si="360"/>
        <v/>
      </c>
      <c r="BW91" s="236" t="str">
        <f>IFERROR(+VLOOKUP(BV91,'Referencia Parámetros'!$A$2:$B$18,2),"")</f>
        <v/>
      </c>
      <c r="BX91" s="1"/>
      <c r="BY91" s="1"/>
      <c r="BZ91" s="136" t="str">
        <f t="shared" si="288"/>
        <v>Completar</v>
      </c>
      <c r="CA91" s="134"/>
      <c r="CB91" s="134"/>
      <c r="CC91" s="134"/>
      <c r="CD91" s="136" t="str">
        <f t="shared" si="289"/>
        <v>Completar</v>
      </c>
      <c r="CE91" s="137" t="str">
        <f t="shared" si="290"/>
        <v>Completar</v>
      </c>
      <c r="CF91" s="137" t="str">
        <f t="shared" si="291"/>
        <v>Completar</v>
      </c>
      <c r="CG91" s="135"/>
      <c r="CH91" s="136" t="str">
        <f t="shared" si="292"/>
        <v>Completar</v>
      </c>
      <c r="CI91" s="237">
        <f t="shared" si="361"/>
        <v>0</v>
      </c>
      <c r="CJ91" s="238">
        <f t="shared" si="362"/>
        <v>0</v>
      </c>
      <c r="CK91" s="239" t="str">
        <f>IFERROR(IF(CJ91&gt;20*BW91,'Referencia Parámetros'!$D$20,IF(CJ91&gt;10*BW91,'Referencia Parámetros'!$D$21,IF(CJ91&gt;5*BW91,'Referencia Parámetros'!$D$22, IF(CJ91&gt;1,'Referencia Parámetros'!$D$23,"NO APLICA")))),"")</f>
        <v/>
      </c>
      <c r="CL91" s="240" t="str">
        <f t="shared" si="363"/>
        <v/>
      </c>
      <c r="CM91" s="241">
        <f t="shared" si="364"/>
        <v>0</v>
      </c>
      <c r="CN91" s="234">
        <f t="shared" si="365"/>
        <v>0</v>
      </c>
      <c r="CO91" s="234">
        <f t="shared" si="366"/>
        <v>0</v>
      </c>
      <c r="CP91" s="234">
        <f t="shared" si="367"/>
        <v>0</v>
      </c>
      <c r="CQ91" s="242">
        <f t="shared" si="368"/>
        <v>0</v>
      </c>
      <c r="CS91" s="234">
        <f t="shared" si="445"/>
        <v>79</v>
      </c>
      <c r="CT91" s="235" t="str">
        <f t="shared" si="369"/>
        <v/>
      </c>
      <c r="CU91" s="236" t="str">
        <f>IFERROR(+VLOOKUP(CT91,'Referencia Parámetros'!$A$2:$B$18,2),"")</f>
        <v/>
      </c>
      <c r="CV91" s="1"/>
      <c r="CW91" s="1"/>
      <c r="CX91" s="136" t="str">
        <f t="shared" si="293"/>
        <v>Completar</v>
      </c>
      <c r="CY91" s="134"/>
      <c r="CZ91" s="134"/>
      <c r="DA91" s="134"/>
      <c r="DB91" s="136" t="str">
        <f t="shared" si="294"/>
        <v>Completar</v>
      </c>
      <c r="DC91" s="137" t="str">
        <f t="shared" si="295"/>
        <v>Completar</v>
      </c>
      <c r="DD91" s="137" t="str">
        <f t="shared" si="296"/>
        <v>Completar</v>
      </c>
      <c r="DE91" s="135"/>
      <c r="DF91" s="136" t="str">
        <f t="shared" si="297"/>
        <v>Completar</v>
      </c>
      <c r="DG91" s="237">
        <f t="shared" si="370"/>
        <v>0</v>
      </c>
      <c r="DH91" s="238">
        <f t="shared" si="371"/>
        <v>0</v>
      </c>
      <c r="DI91" s="239" t="str">
        <f>IFERROR(IF(DH91&gt;20*CU91,'Referencia Parámetros'!$D$20,IF(DH91&gt;10*CU91,'Referencia Parámetros'!$D$21,IF(DH91&gt;5*CU91,'Referencia Parámetros'!$D$22, IF(DH91&gt;1,'Referencia Parámetros'!$D$23,"NO APLICA")))),"")</f>
        <v/>
      </c>
      <c r="DJ91" s="240" t="str">
        <f t="shared" si="372"/>
        <v/>
      </c>
      <c r="DK91" s="241">
        <f t="shared" si="373"/>
        <v>0</v>
      </c>
      <c r="DL91" s="234">
        <f t="shared" si="374"/>
        <v>0</v>
      </c>
      <c r="DM91" s="234">
        <f t="shared" si="375"/>
        <v>0</v>
      </c>
      <c r="DN91" s="234">
        <f t="shared" si="376"/>
        <v>0</v>
      </c>
      <c r="DO91" s="242">
        <f t="shared" si="377"/>
        <v>0</v>
      </c>
      <c r="DQ91" s="234">
        <f t="shared" si="446"/>
        <v>79</v>
      </c>
      <c r="DR91" s="235" t="str">
        <f t="shared" si="378"/>
        <v/>
      </c>
      <c r="DS91" s="236" t="str">
        <f>IFERROR(+VLOOKUP(DR91,'Referencia Parámetros'!$A$2:$B$18,2),"")</f>
        <v/>
      </c>
      <c r="DT91" s="1"/>
      <c r="DU91" s="1"/>
      <c r="DV91" s="136" t="str">
        <f t="shared" si="298"/>
        <v>Completar</v>
      </c>
      <c r="DW91" s="134"/>
      <c r="DX91" s="134"/>
      <c r="DY91" s="134"/>
      <c r="DZ91" s="136" t="str">
        <f t="shared" si="299"/>
        <v>Completar</v>
      </c>
      <c r="EA91" s="137" t="str">
        <f t="shared" si="300"/>
        <v>Completar</v>
      </c>
      <c r="EB91" s="137" t="str">
        <f t="shared" si="301"/>
        <v>Completar</v>
      </c>
      <c r="EC91" s="135"/>
      <c r="ED91" s="136" t="str">
        <f t="shared" si="302"/>
        <v>Completar</v>
      </c>
      <c r="EE91" s="237">
        <f t="shared" si="379"/>
        <v>0</v>
      </c>
      <c r="EF91" s="238">
        <f t="shared" si="380"/>
        <v>0</v>
      </c>
      <c r="EG91" s="239" t="str">
        <f>IFERROR(IF(EF91&gt;20*DS91,'Referencia Parámetros'!$D$20,IF(EF91&gt;10*DS91,'Referencia Parámetros'!$D$21,IF(EF91&gt;5*DS91,'Referencia Parámetros'!$D$22, IF(EF91&gt;1,'Referencia Parámetros'!$D$23,"NO APLICA")))),"")</f>
        <v/>
      </c>
      <c r="EH91" s="240" t="str">
        <f t="shared" si="381"/>
        <v/>
      </c>
      <c r="EI91" s="241">
        <f t="shared" si="382"/>
        <v>0</v>
      </c>
      <c r="EJ91" s="234">
        <f t="shared" si="383"/>
        <v>0</v>
      </c>
      <c r="EK91" s="234">
        <f t="shared" si="384"/>
        <v>0</v>
      </c>
      <c r="EL91" s="234">
        <f t="shared" si="385"/>
        <v>0</v>
      </c>
      <c r="EM91" s="242">
        <f t="shared" si="386"/>
        <v>0</v>
      </c>
      <c r="EO91" s="234">
        <f t="shared" si="447"/>
        <v>79</v>
      </c>
      <c r="EP91" s="235" t="str">
        <f t="shared" si="387"/>
        <v/>
      </c>
      <c r="EQ91" s="236" t="str">
        <f>IFERROR(+VLOOKUP(EP91,'Referencia Parámetros'!$A$2:$B$18,2),"")</f>
        <v/>
      </c>
      <c r="ER91" s="1"/>
      <c r="ES91" s="1"/>
      <c r="ET91" s="136" t="str">
        <f t="shared" si="303"/>
        <v>Completar</v>
      </c>
      <c r="EU91" s="134"/>
      <c r="EV91" s="134"/>
      <c r="EW91" s="134"/>
      <c r="EX91" s="136" t="str">
        <f t="shared" si="304"/>
        <v>Completar</v>
      </c>
      <c r="EY91" s="137" t="str">
        <f t="shared" si="305"/>
        <v>Completar</v>
      </c>
      <c r="EZ91" s="137" t="str">
        <f t="shared" si="306"/>
        <v>Completar</v>
      </c>
      <c r="FA91" s="135"/>
      <c r="FB91" s="136" t="str">
        <f t="shared" si="307"/>
        <v>Completar</v>
      </c>
      <c r="FC91" s="237">
        <f t="shared" si="388"/>
        <v>0</v>
      </c>
      <c r="FD91" s="238">
        <f t="shared" si="389"/>
        <v>0</v>
      </c>
      <c r="FE91" s="239" t="str">
        <f>IFERROR(IF(FD91&gt;20*EQ91,'Referencia Parámetros'!$D$20,IF(FD91&gt;10*EQ91,'Referencia Parámetros'!$D$21,IF(FD91&gt;5*EQ91,'Referencia Parámetros'!$D$22, IF(FD91&gt;1,'Referencia Parámetros'!$D$23,"NO APLICA")))),"")</f>
        <v/>
      </c>
      <c r="FF91" s="240" t="str">
        <f t="shared" si="390"/>
        <v/>
      </c>
      <c r="FG91" s="241">
        <f t="shared" si="391"/>
        <v>0</v>
      </c>
      <c r="FH91" s="234">
        <f t="shared" si="392"/>
        <v>0</v>
      </c>
      <c r="FI91" s="234">
        <f t="shared" si="393"/>
        <v>0</v>
      </c>
      <c r="FJ91" s="234">
        <f t="shared" si="394"/>
        <v>0</v>
      </c>
      <c r="FK91" s="242">
        <f t="shared" si="395"/>
        <v>0</v>
      </c>
      <c r="FM91" s="234">
        <f t="shared" si="448"/>
        <v>79</v>
      </c>
      <c r="FN91" s="235" t="str">
        <f t="shared" si="396"/>
        <v/>
      </c>
      <c r="FO91" s="236" t="str">
        <f>IFERROR(+VLOOKUP(FN91,'Referencia Parámetros'!$A$2:$B$18,2),"")</f>
        <v/>
      </c>
      <c r="FP91" s="1"/>
      <c r="FQ91" s="1"/>
      <c r="FR91" s="136" t="str">
        <f t="shared" si="308"/>
        <v>Completar</v>
      </c>
      <c r="FS91" s="134"/>
      <c r="FT91" s="134"/>
      <c r="FU91" s="134"/>
      <c r="FV91" s="136" t="str">
        <f t="shared" si="309"/>
        <v>Completar</v>
      </c>
      <c r="FW91" s="137" t="str">
        <f t="shared" si="310"/>
        <v>Completar</v>
      </c>
      <c r="FX91" s="137" t="str">
        <f t="shared" si="311"/>
        <v>Completar</v>
      </c>
      <c r="FY91" s="135"/>
      <c r="FZ91" s="136" t="str">
        <f t="shared" si="312"/>
        <v>Completar</v>
      </c>
      <c r="GA91" s="237">
        <f t="shared" si="397"/>
        <v>0</v>
      </c>
      <c r="GB91" s="238">
        <f t="shared" si="398"/>
        <v>0</v>
      </c>
      <c r="GC91" s="239" t="str">
        <f>IFERROR(IF(GB91&gt;20*FO91,'Referencia Parámetros'!$D$20,IF(GB91&gt;10*FO91,'Referencia Parámetros'!$D$21,IF(GB91&gt;5*FO91,'Referencia Parámetros'!$D$22, IF(GB91&gt;1,'Referencia Parámetros'!$D$23,"NO APLICA")))),"")</f>
        <v/>
      </c>
      <c r="GD91" s="240" t="str">
        <f t="shared" si="399"/>
        <v/>
      </c>
      <c r="GE91" s="241">
        <f t="shared" si="400"/>
        <v>0</v>
      </c>
      <c r="GF91" s="234">
        <f t="shared" si="401"/>
        <v>0</v>
      </c>
      <c r="GG91" s="234">
        <f t="shared" si="402"/>
        <v>0</v>
      </c>
      <c r="GH91" s="234">
        <f t="shared" si="403"/>
        <v>0</v>
      </c>
      <c r="GI91" s="242">
        <f t="shared" si="404"/>
        <v>0</v>
      </c>
      <c r="GK91" s="234">
        <f t="shared" si="449"/>
        <v>79</v>
      </c>
      <c r="GL91" s="235" t="str">
        <f t="shared" si="405"/>
        <v/>
      </c>
      <c r="GM91" s="236" t="str">
        <f>IFERROR(+VLOOKUP(GL91,'Referencia Parámetros'!$A$2:$B$18,2),"")</f>
        <v/>
      </c>
      <c r="GN91" s="1"/>
      <c r="GO91" s="1"/>
      <c r="GP91" s="136" t="str">
        <f t="shared" si="313"/>
        <v>Completar</v>
      </c>
      <c r="GQ91" s="134"/>
      <c r="GR91" s="134"/>
      <c r="GS91" s="134"/>
      <c r="GT91" s="136" t="str">
        <f t="shared" si="314"/>
        <v>Completar</v>
      </c>
      <c r="GU91" s="137" t="str">
        <f t="shared" si="315"/>
        <v>Completar</v>
      </c>
      <c r="GV91" s="137" t="str">
        <f t="shared" si="316"/>
        <v>Completar</v>
      </c>
      <c r="GW91" s="135"/>
      <c r="GX91" s="136" t="str">
        <f t="shared" si="317"/>
        <v>Completar</v>
      </c>
      <c r="GY91" s="237">
        <f t="shared" si="406"/>
        <v>0</v>
      </c>
      <c r="GZ91" s="238">
        <f t="shared" si="407"/>
        <v>0</v>
      </c>
      <c r="HA91" s="239" t="str">
        <f>IFERROR(IF(GZ91&gt;20*GM91,'Referencia Parámetros'!$D$20,IF(GZ91&gt;10*GM91,'Referencia Parámetros'!$D$21,IF(GZ91&gt;5*GM91,'Referencia Parámetros'!$D$22, IF(GZ91&gt;1,'Referencia Parámetros'!$D$23,"NO APLICA")))),"")</f>
        <v/>
      </c>
      <c r="HB91" s="240" t="str">
        <f t="shared" si="408"/>
        <v/>
      </c>
      <c r="HC91" s="241">
        <f t="shared" si="409"/>
        <v>0</v>
      </c>
      <c r="HD91" s="234">
        <f t="shared" si="410"/>
        <v>0</v>
      </c>
      <c r="HE91" s="234">
        <f t="shared" si="411"/>
        <v>0</v>
      </c>
      <c r="HF91" s="234">
        <f t="shared" si="412"/>
        <v>0</v>
      </c>
      <c r="HG91" s="242">
        <f t="shared" si="413"/>
        <v>0</v>
      </c>
      <c r="HI91" s="234">
        <f t="shared" si="450"/>
        <v>79</v>
      </c>
      <c r="HJ91" s="235" t="str">
        <f t="shared" si="414"/>
        <v/>
      </c>
      <c r="HK91" s="236" t="str">
        <f>IFERROR(+VLOOKUP(HJ91,'Referencia Parámetros'!$A$2:$B$18,2),"")</f>
        <v/>
      </c>
      <c r="HL91" s="1"/>
      <c r="HM91" s="1"/>
      <c r="HN91" s="136" t="str">
        <f t="shared" si="318"/>
        <v>Completar</v>
      </c>
      <c r="HO91" s="134"/>
      <c r="HP91" s="134"/>
      <c r="HQ91" s="134"/>
      <c r="HR91" s="136" t="str">
        <f t="shared" si="319"/>
        <v>Completar</v>
      </c>
      <c r="HS91" s="137" t="str">
        <f t="shared" si="320"/>
        <v>Completar</v>
      </c>
      <c r="HT91" s="137" t="str">
        <f t="shared" si="321"/>
        <v>Completar</v>
      </c>
      <c r="HU91" s="135"/>
      <c r="HV91" s="136" t="str">
        <f t="shared" si="322"/>
        <v>Completar</v>
      </c>
      <c r="HW91" s="237">
        <f t="shared" si="415"/>
        <v>0</v>
      </c>
      <c r="HX91" s="238">
        <f t="shared" si="416"/>
        <v>0</v>
      </c>
      <c r="HY91" s="239" t="str">
        <f>IFERROR(IF(HX91&gt;20*HK91,'Referencia Parámetros'!$D$20,IF(HX91&gt;10*HK91,'Referencia Parámetros'!$D$21,IF(HX91&gt;5*HK91,'Referencia Parámetros'!$D$22, IF(HX91&gt;1,'Referencia Parámetros'!$D$23,"NO APLICA")))),"")</f>
        <v/>
      </c>
      <c r="HZ91" s="240">
        <f t="shared" si="417"/>
        <v>0</v>
      </c>
      <c r="IA91" s="241">
        <f t="shared" si="418"/>
        <v>0</v>
      </c>
      <c r="IB91" s="234">
        <f t="shared" si="419"/>
        <v>0</v>
      </c>
      <c r="IC91" s="234">
        <f t="shared" si="420"/>
        <v>0</v>
      </c>
      <c r="ID91" s="234">
        <f t="shared" si="421"/>
        <v>0</v>
      </c>
      <c r="IE91" s="242">
        <f t="shared" si="422"/>
        <v>0</v>
      </c>
      <c r="IG91" s="234">
        <f t="shared" si="451"/>
        <v>79</v>
      </c>
      <c r="IH91" s="235" t="str">
        <f t="shared" si="423"/>
        <v/>
      </c>
      <c r="II91" s="236" t="str">
        <f>IFERROR(+VLOOKUP(IH91,'Referencia Parámetros'!$A$2:$B$18,2),"")</f>
        <v/>
      </c>
      <c r="IJ91" s="1"/>
      <c r="IK91" s="1"/>
      <c r="IL91" s="136" t="str">
        <f t="shared" si="323"/>
        <v>Completar</v>
      </c>
      <c r="IM91" s="134"/>
      <c r="IN91" s="134"/>
      <c r="IO91" s="134"/>
      <c r="IP91" s="136" t="str">
        <f t="shared" si="324"/>
        <v>Completar</v>
      </c>
      <c r="IQ91" s="137" t="str">
        <f t="shared" si="325"/>
        <v>Completar</v>
      </c>
      <c r="IR91" s="137" t="str">
        <f t="shared" si="326"/>
        <v>Completar</v>
      </c>
      <c r="IS91" s="135"/>
      <c r="IT91" s="136" t="str">
        <f t="shared" si="327"/>
        <v>Completar</v>
      </c>
      <c r="IU91" s="237">
        <f t="shared" si="424"/>
        <v>0</v>
      </c>
      <c r="IV91" s="238">
        <f t="shared" si="425"/>
        <v>0</v>
      </c>
      <c r="IW91" s="239" t="str">
        <f>IFERROR(IF(IV91&gt;20*II91,'Referencia Parámetros'!$D$20,IF(IV91&gt;10*II91,'Referencia Parámetros'!$D$21,IF(IV91&gt;5*II91,'Referencia Parámetros'!$D$22, IF(IV91&gt;1,'Referencia Parámetros'!$D$23,"NO APLICA")))),"")</f>
        <v/>
      </c>
      <c r="IX91" s="240" t="str">
        <f t="shared" si="426"/>
        <v/>
      </c>
      <c r="IY91" s="241">
        <f t="shared" si="427"/>
        <v>0</v>
      </c>
      <c r="IZ91" s="234">
        <f t="shared" si="428"/>
        <v>0</v>
      </c>
      <c r="JA91" s="234">
        <f t="shared" si="429"/>
        <v>0</v>
      </c>
      <c r="JB91" s="234">
        <f t="shared" si="430"/>
        <v>0</v>
      </c>
      <c r="JC91" s="242">
        <f t="shared" si="431"/>
        <v>0</v>
      </c>
      <c r="JD91" s="198"/>
      <c r="JE91" s="234">
        <f t="shared" si="452"/>
        <v>79</v>
      </c>
      <c r="JF91" s="235" t="str">
        <f t="shared" si="432"/>
        <v/>
      </c>
      <c r="JG91" s="236" t="str">
        <f>IFERROR(+VLOOKUP(JF91,'Referencia Parámetros'!$A$2:$B$18,2),"")</f>
        <v/>
      </c>
      <c r="JH91" s="1"/>
      <c r="JI91" s="1"/>
      <c r="JJ91" s="136" t="str">
        <f t="shared" si="328"/>
        <v>Completar</v>
      </c>
      <c r="JK91" s="134"/>
      <c r="JL91" s="134"/>
      <c r="JM91" s="134"/>
      <c r="JN91" s="136" t="str">
        <f t="shared" si="329"/>
        <v>Completar</v>
      </c>
      <c r="JO91" s="137" t="str">
        <f t="shared" si="330"/>
        <v>Completar</v>
      </c>
      <c r="JP91" s="137" t="str">
        <f t="shared" si="331"/>
        <v>Completar</v>
      </c>
      <c r="JQ91" s="135"/>
      <c r="JR91" s="136" t="str">
        <f t="shared" si="332"/>
        <v>Completar</v>
      </c>
      <c r="JS91" s="237">
        <f t="shared" si="433"/>
        <v>0</v>
      </c>
      <c r="JT91" s="238">
        <f t="shared" si="434"/>
        <v>0</v>
      </c>
      <c r="JU91" s="239" t="str">
        <f>IFERROR(IF(JT91&gt;20*JG91,'Referencia Parámetros'!$D$20,IF(JT91&gt;10*JG91,'Referencia Parámetros'!$D$21,IF(JT91&gt;5*JG91,'Referencia Parámetros'!$D$22, IF(JT91&gt;1,'Referencia Parámetros'!$D$23,"NO APLICA")))),"")</f>
        <v/>
      </c>
      <c r="JV91" s="240" t="str">
        <f t="shared" si="435"/>
        <v/>
      </c>
      <c r="JW91" s="241">
        <f t="shared" si="436"/>
        <v>0</v>
      </c>
      <c r="JX91" s="234">
        <f t="shared" si="437"/>
        <v>0</v>
      </c>
      <c r="JY91" s="234">
        <f t="shared" si="438"/>
        <v>0</v>
      </c>
      <c r="JZ91" s="234">
        <f t="shared" si="439"/>
        <v>0</v>
      </c>
      <c r="KA91" s="242">
        <f t="shared" si="440"/>
        <v>0</v>
      </c>
    </row>
    <row r="92" spans="1:287" x14ac:dyDescent="0.25">
      <c r="A92" s="234">
        <f t="shared" si="441"/>
        <v>80</v>
      </c>
      <c r="B92" s="235" t="str">
        <f t="shared" si="333"/>
        <v/>
      </c>
      <c r="C92" s="236" t="str">
        <f>IFERROR(+VLOOKUP(B92,'Referencia Parámetros'!$A$2:$B$18,2),"")</f>
        <v/>
      </c>
      <c r="D92" s="1"/>
      <c r="E92" s="1"/>
      <c r="F92" s="136" t="str">
        <f>IFERROR(+VLOOKUP(D92,'Año 3'!JH$13:JJ$112,3,FALSE),"Completar")</f>
        <v>Completar</v>
      </c>
      <c r="G92" s="134"/>
      <c r="H92" s="134"/>
      <c r="I92" s="134"/>
      <c r="J92" s="136" t="str">
        <f>+IFERROR(VLOOKUP(D92,'Año 3'!JH$13:JR$112,7,0),"Completar")</f>
        <v>Completar</v>
      </c>
      <c r="K92" s="137" t="str">
        <f>IFERROR(VLOOKUP(D92,'Año 3'!JH$13:JR$112,8,FALSE),"Completar")</f>
        <v>Completar</v>
      </c>
      <c r="L92" s="137" t="str">
        <f>IFERROR(VLOOKUP(D92,'Año 3'!JH$13:JR$112,9,FALSE),"Completar")</f>
        <v>Completar</v>
      </c>
      <c r="M92" s="135"/>
      <c r="N92" s="136" t="str">
        <f>IFERROR(VLOOKUP(D92,'Año 3'!JH$13:JR$112,11,FALSE),"Completar")</f>
        <v>Completar</v>
      </c>
      <c r="O92" s="237">
        <f t="shared" si="334"/>
        <v>0</v>
      </c>
      <c r="P92" s="238">
        <f t="shared" si="335"/>
        <v>0</v>
      </c>
      <c r="Q92" s="239" t="str">
        <f>IFERROR(IF(P92&gt;20*C92,'Referencia Parámetros'!$D$20,IF(P92&gt;10*C92,'Referencia Parámetros'!$D$21,IF(P92&gt;5*C92,'Referencia Parámetros'!$D$22, IF(P92&gt;1,'Referencia Parámetros'!$D$23,"NO APLICA")))),"")</f>
        <v/>
      </c>
      <c r="R92" s="240" t="str">
        <f t="shared" si="336"/>
        <v/>
      </c>
      <c r="S92" s="241">
        <f t="shared" si="337"/>
        <v>0</v>
      </c>
      <c r="T92" s="234">
        <f t="shared" si="338"/>
        <v>0</v>
      </c>
      <c r="U92" s="234">
        <f t="shared" si="339"/>
        <v>0</v>
      </c>
      <c r="V92" s="234">
        <f t="shared" si="340"/>
        <v>0</v>
      </c>
      <c r="W92" s="242">
        <f t="shared" si="341"/>
        <v>0</v>
      </c>
      <c r="Y92" s="234">
        <f t="shared" si="442"/>
        <v>80</v>
      </c>
      <c r="Z92" s="235" t="str">
        <f t="shared" si="342"/>
        <v/>
      </c>
      <c r="AA92" s="236" t="str">
        <f>IFERROR(+VLOOKUP(Z92,'Referencia Parámetros'!$A$2:$B$18,2),"")</f>
        <v/>
      </c>
      <c r="AB92" s="1"/>
      <c r="AC92" s="1"/>
      <c r="AD92" s="136" t="str">
        <f t="shared" si="278"/>
        <v>Completar</v>
      </c>
      <c r="AE92" s="134"/>
      <c r="AF92" s="134"/>
      <c r="AG92" s="134"/>
      <c r="AH92" s="136" t="str">
        <f t="shared" si="279"/>
        <v>Completar</v>
      </c>
      <c r="AI92" s="137" t="str">
        <f t="shared" si="280"/>
        <v>Completar</v>
      </c>
      <c r="AJ92" s="137" t="str">
        <f t="shared" si="281"/>
        <v>Completar</v>
      </c>
      <c r="AK92" s="135"/>
      <c r="AL92" s="136" t="str">
        <f t="shared" si="282"/>
        <v>Completar</v>
      </c>
      <c r="AM92" s="237">
        <f t="shared" si="343"/>
        <v>0</v>
      </c>
      <c r="AN92" s="238">
        <f t="shared" si="344"/>
        <v>0</v>
      </c>
      <c r="AO92" s="239" t="str">
        <f>IFERROR(IF(AN92&gt;20*AA92,'Referencia Parámetros'!$D$20,IF(AN92&gt;10*AA92,'Referencia Parámetros'!$D$21,IF(AN92&gt;5*AA92,'Referencia Parámetros'!$D$22, IF(AN92&gt;1,'Referencia Parámetros'!$D$23,"NO APLICA")))),"")</f>
        <v/>
      </c>
      <c r="AP92" s="240" t="str">
        <f t="shared" si="345"/>
        <v/>
      </c>
      <c r="AQ92" s="241">
        <f t="shared" si="346"/>
        <v>0</v>
      </c>
      <c r="AR92" s="234">
        <f t="shared" si="347"/>
        <v>0</v>
      </c>
      <c r="AS92" s="234">
        <f t="shared" si="348"/>
        <v>0</v>
      </c>
      <c r="AT92" s="234">
        <f t="shared" si="349"/>
        <v>0</v>
      </c>
      <c r="AU92" s="242">
        <f t="shared" si="350"/>
        <v>0</v>
      </c>
      <c r="AW92" s="234">
        <f t="shared" si="443"/>
        <v>80</v>
      </c>
      <c r="AX92" s="235" t="str">
        <f t="shared" si="351"/>
        <v/>
      </c>
      <c r="AY92" s="236" t="str">
        <f>IFERROR(+VLOOKUP(AX92,'Referencia Parámetros'!$A$2:$B$18,2),"")</f>
        <v/>
      </c>
      <c r="AZ92" s="1"/>
      <c r="BA92" s="1"/>
      <c r="BB92" s="136" t="str">
        <f t="shared" si="283"/>
        <v>Completar</v>
      </c>
      <c r="BC92" s="134"/>
      <c r="BD92" s="134"/>
      <c r="BE92" s="134"/>
      <c r="BF92" s="136" t="str">
        <f t="shared" si="284"/>
        <v>Completar</v>
      </c>
      <c r="BG92" s="137" t="str">
        <f t="shared" si="285"/>
        <v>Completar</v>
      </c>
      <c r="BH92" s="137" t="str">
        <f t="shared" si="286"/>
        <v>Completar</v>
      </c>
      <c r="BI92" s="135"/>
      <c r="BJ92" s="136" t="str">
        <f t="shared" si="287"/>
        <v>Completar</v>
      </c>
      <c r="BK92" s="237">
        <f t="shared" si="352"/>
        <v>0</v>
      </c>
      <c r="BL92" s="238">
        <f t="shared" si="353"/>
        <v>0</v>
      </c>
      <c r="BM92" s="239" t="str">
        <f>IFERROR(IF(BL92&gt;20*AY92,'Referencia Parámetros'!$D$20,IF(BL92&gt;10*AY92,'Referencia Parámetros'!$D$21,IF(BL92&gt;5*AY92,'Referencia Parámetros'!$D$22, IF(BL92&gt;1,'Referencia Parámetros'!$D$23,"NO APLICA")))),"")</f>
        <v/>
      </c>
      <c r="BN92" s="240" t="str">
        <f t="shared" si="354"/>
        <v/>
      </c>
      <c r="BO92" s="241">
        <f t="shared" si="355"/>
        <v>0</v>
      </c>
      <c r="BP92" s="234">
        <f t="shared" si="356"/>
        <v>0</v>
      </c>
      <c r="BQ92" s="234">
        <f t="shared" si="357"/>
        <v>0</v>
      </c>
      <c r="BR92" s="234">
        <f t="shared" si="358"/>
        <v>0</v>
      </c>
      <c r="BS92" s="242">
        <f t="shared" si="359"/>
        <v>0</v>
      </c>
      <c r="BU92" s="234">
        <f t="shared" si="444"/>
        <v>80</v>
      </c>
      <c r="BV92" s="235" t="str">
        <f t="shared" si="360"/>
        <v/>
      </c>
      <c r="BW92" s="236" t="str">
        <f>IFERROR(+VLOOKUP(BV92,'Referencia Parámetros'!$A$2:$B$18,2),"")</f>
        <v/>
      </c>
      <c r="BX92" s="1"/>
      <c r="BY92" s="1"/>
      <c r="BZ92" s="136" t="str">
        <f t="shared" si="288"/>
        <v>Completar</v>
      </c>
      <c r="CA92" s="134"/>
      <c r="CB92" s="134"/>
      <c r="CC92" s="134"/>
      <c r="CD92" s="136" t="str">
        <f t="shared" si="289"/>
        <v>Completar</v>
      </c>
      <c r="CE92" s="137" t="str">
        <f t="shared" si="290"/>
        <v>Completar</v>
      </c>
      <c r="CF92" s="137" t="str">
        <f t="shared" si="291"/>
        <v>Completar</v>
      </c>
      <c r="CG92" s="135"/>
      <c r="CH92" s="136" t="str">
        <f t="shared" si="292"/>
        <v>Completar</v>
      </c>
      <c r="CI92" s="237">
        <f t="shared" si="361"/>
        <v>0</v>
      </c>
      <c r="CJ92" s="238">
        <f t="shared" si="362"/>
        <v>0</v>
      </c>
      <c r="CK92" s="239" t="str">
        <f>IFERROR(IF(CJ92&gt;20*BW92,'Referencia Parámetros'!$D$20,IF(CJ92&gt;10*BW92,'Referencia Parámetros'!$D$21,IF(CJ92&gt;5*BW92,'Referencia Parámetros'!$D$22, IF(CJ92&gt;1,'Referencia Parámetros'!$D$23,"NO APLICA")))),"")</f>
        <v/>
      </c>
      <c r="CL92" s="240" t="str">
        <f t="shared" si="363"/>
        <v/>
      </c>
      <c r="CM92" s="241">
        <f t="shared" si="364"/>
        <v>0</v>
      </c>
      <c r="CN92" s="234">
        <f t="shared" si="365"/>
        <v>0</v>
      </c>
      <c r="CO92" s="234">
        <f t="shared" si="366"/>
        <v>0</v>
      </c>
      <c r="CP92" s="234">
        <f t="shared" si="367"/>
        <v>0</v>
      </c>
      <c r="CQ92" s="242">
        <f t="shared" si="368"/>
        <v>0</v>
      </c>
      <c r="CS92" s="234">
        <f t="shared" si="445"/>
        <v>80</v>
      </c>
      <c r="CT92" s="235" t="str">
        <f t="shared" si="369"/>
        <v/>
      </c>
      <c r="CU92" s="236" t="str">
        <f>IFERROR(+VLOOKUP(CT92,'Referencia Parámetros'!$A$2:$B$18,2),"")</f>
        <v/>
      </c>
      <c r="CV92" s="1"/>
      <c r="CW92" s="1"/>
      <c r="CX92" s="136" t="str">
        <f t="shared" si="293"/>
        <v>Completar</v>
      </c>
      <c r="CY92" s="134"/>
      <c r="CZ92" s="134"/>
      <c r="DA92" s="134"/>
      <c r="DB92" s="136" t="str">
        <f t="shared" si="294"/>
        <v>Completar</v>
      </c>
      <c r="DC92" s="137" t="str">
        <f t="shared" si="295"/>
        <v>Completar</v>
      </c>
      <c r="DD92" s="137" t="str">
        <f t="shared" si="296"/>
        <v>Completar</v>
      </c>
      <c r="DE92" s="135"/>
      <c r="DF92" s="136" t="str">
        <f t="shared" si="297"/>
        <v>Completar</v>
      </c>
      <c r="DG92" s="237">
        <f t="shared" si="370"/>
        <v>0</v>
      </c>
      <c r="DH92" s="238">
        <f t="shared" si="371"/>
        <v>0</v>
      </c>
      <c r="DI92" s="239" t="str">
        <f>IFERROR(IF(DH92&gt;20*CU92,'Referencia Parámetros'!$D$20,IF(DH92&gt;10*CU92,'Referencia Parámetros'!$D$21,IF(DH92&gt;5*CU92,'Referencia Parámetros'!$D$22, IF(DH92&gt;1,'Referencia Parámetros'!$D$23,"NO APLICA")))),"")</f>
        <v/>
      </c>
      <c r="DJ92" s="240" t="str">
        <f t="shared" si="372"/>
        <v/>
      </c>
      <c r="DK92" s="241">
        <f t="shared" si="373"/>
        <v>0</v>
      </c>
      <c r="DL92" s="234">
        <f t="shared" si="374"/>
        <v>0</v>
      </c>
      <c r="DM92" s="234">
        <f t="shared" si="375"/>
        <v>0</v>
      </c>
      <c r="DN92" s="234">
        <f t="shared" si="376"/>
        <v>0</v>
      </c>
      <c r="DO92" s="242">
        <f t="shared" si="377"/>
        <v>0</v>
      </c>
      <c r="DQ92" s="234">
        <f t="shared" si="446"/>
        <v>80</v>
      </c>
      <c r="DR92" s="235" t="str">
        <f t="shared" si="378"/>
        <v/>
      </c>
      <c r="DS92" s="236" t="str">
        <f>IFERROR(+VLOOKUP(DR92,'Referencia Parámetros'!$A$2:$B$18,2),"")</f>
        <v/>
      </c>
      <c r="DT92" s="1"/>
      <c r="DU92" s="1"/>
      <c r="DV92" s="136" t="str">
        <f t="shared" si="298"/>
        <v>Completar</v>
      </c>
      <c r="DW92" s="134"/>
      <c r="DX92" s="134"/>
      <c r="DY92" s="134"/>
      <c r="DZ92" s="136" t="str">
        <f t="shared" si="299"/>
        <v>Completar</v>
      </c>
      <c r="EA92" s="137" t="str">
        <f t="shared" si="300"/>
        <v>Completar</v>
      </c>
      <c r="EB92" s="137" t="str">
        <f t="shared" si="301"/>
        <v>Completar</v>
      </c>
      <c r="EC92" s="135"/>
      <c r="ED92" s="136" t="str">
        <f t="shared" si="302"/>
        <v>Completar</v>
      </c>
      <c r="EE92" s="237">
        <f t="shared" si="379"/>
        <v>0</v>
      </c>
      <c r="EF92" s="238">
        <f t="shared" si="380"/>
        <v>0</v>
      </c>
      <c r="EG92" s="239" t="str">
        <f>IFERROR(IF(EF92&gt;20*DS92,'Referencia Parámetros'!$D$20,IF(EF92&gt;10*DS92,'Referencia Parámetros'!$D$21,IF(EF92&gt;5*DS92,'Referencia Parámetros'!$D$22, IF(EF92&gt;1,'Referencia Parámetros'!$D$23,"NO APLICA")))),"")</f>
        <v/>
      </c>
      <c r="EH92" s="240" t="str">
        <f t="shared" si="381"/>
        <v/>
      </c>
      <c r="EI92" s="241">
        <f t="shared" si="382"/>
        <v>0</v>
      </c>
      <c r="EJ92" s="234">
        <f t="shared" si="383"/>
        <v>0</v>
      </c>
      <c r="EK92" s="234">
        <f t="shared" si="384"/>
        <v>0</v>
      </c>
      <c r="EL92" s="234">
        <f t="shared" si="385"/>
        <v>0</v>
      </c>
      <c r="EM92" s="242">
        <f t="shared" si="386"/>
        <v>0</v>
      </c>
      <c r="EO92" s="234">
        <f t="shared" si="447"/>
        <v>80</v>
      </c>
      <c r="EP92" s="235" t="str">
        <f t="shared" si="387"/>
        <v/>
      </c>
      <c r="EQ92" s="236" t="str">
        <f>IFERROR(+VLOOKUP(EP92,'Referencia Parámetros'!$A$2:$B$18,2),"")</f>
        <v/>
      </c>
      <c r="ER92" s="1"/>
      <c r="ES92" s="1"/>
      <c r="ET92" s="136" t="str">
        <f t="shared" si="303"/>
        <v>Completar</v>
      </c>
      <c r="EU92" s="134"/>
      <c r="EV92" s="134"/>
      <c r="EW92" s="134"/>
      <c r="EX92" s="136" t="str">
        <f t="shared" si="304"/>
        <v>Completar</v>
      </c>
      <c r="EY92" s="137" t="str">
        <f t="shared" si="305"/>
        <v>Completar</v>
      </c>
      <c r="EZ92" s="137" t="str">
        <f t="shared" si="306"/>
        <v>Completar</v>
      </c>
      <c r="FA92" s="135"/>
      <c r="FB92" s="136" t="str">
        <f t="shared" si="307"/>
        <v>Completar</v>
      </c>
      <c r="FC92" s="237">
        <f t="shared" si="388"/>
        <v>0</v>
      </c>
      <c r="FD92" s="238">
        <f t="shared" si="389"/>
        <v>0</v>
      </c>
      <c r="FE92" s="239" t="str">
        <f>IFERROR(IF(FD92&gt;20*EQ92,'Referencia Parámetros'!$D$20,IF(FD92&gt;10*EQ92,'Referencia Parámetros'!$D$21,IF(FD92&gt;5*EQ92,'Referencia Parámetros'!$D$22, IF(FD92&gt;1,'Referencia Parámetros'!$D$23,"NO APLICA")))),"")</f>
        <v/>
      </c>
      <c r="FF92" s="240" t="str">
        <f t="shared" si="390"/>
        <v/>
      </c>
      <c r="FG92" s="241">
        <f t="shared" si="391"/>
        <v>0</v>
      </c>
      <c r="FH92" s="234">
        <f t="shared" si="392"/>
        <v>0</v>
      </c>
      <c r="FI92" s="234">
        <f t="shared" si="393"/>
        <v>0</v>
      </c>
      <c r="FJ92" s="234">
        <f t="shared" si="394"/>
        <v>0</v>
      </c>
      <c r="FK92" s="242">
        <f t="shared" si="395"/>
        <v>0</v>
      </c>
      <c r="FM92" s="234">
        <f t="shared" si="448"/>
        <v>80</v>
      </c>
      <c r="FN92" s="235" t="str">
        <f t="shared" si="396"/>
        <v/>
      </c>
      <c r="FO92" s="236" t="str">
        <f>IFERROR(+VLOOKUP(FN92,'Referencia Parámetros'!$A$2:$B$18,2),"")</f>
        <v/>
      </c>
      <c r="FP92" s="1"/>
      <c r="FQ92" s="1"/>
      <c r="FR92" s="136" t="str">
        <f t="shared" si="308"/>
        <v>Completar</v>
      </c>
      <c r="FS92" s="134"/>
      <c r="FT92" s="134"/>
      <c r="FU92" s="134"/>
      <c r="FV92" s="136" t="str">
        <f t="shared" si="309"/>
        <v>Completar</v>
      </c>
      <c r="FW92" s="137" t="str">
        <f t="shared" si="310"/>
        <v>Completar</v>
      </c>
      <c r="FX92" s="137" t="str">
        <f t="shared" si="311"/>
        <v>Completar</v>
      </c>
      <c r="FY92" s="135"/>
      <c r="FZ92" s="136" t="str">
        <f t="shared" si="312"/>
        <v>Completar</v>
      </c>
      <c r="GA92" s="237">
        <f t="shared" si="397"/>
        <v>0</v>
      </c>
      <c r="GB92" s="238">
        <f t="shared" si="398"/>
        <v>0</v>
      </c>
      <c r="GC92" s="239" t="str">
        <f>IFERROR(IF(GB92&gt;20*FO92,'Referencia Parámetros'!$D$20,IF(GB92&gt;10*FO92,'Referencia Parámetros'!$D$21,IF(GB92&gt;5*FO92,'Referencia Parámetros'!$D$22, IF(GB92&gt;1,'Referencia Parámetros'!$D$23,"NO APLICA")))),"")</f>
        <v/>
      </c>
      <c r="GD92" s="240" t="str">
        <f t="shared" si="399"/>
        <v/>
      </c>
      <c r="GE92" s="241">
        <f t="shared" si="400"/>
        <v>0</v>
      </c>
      <c r="GF92" s="234">
        <f t="shared" si="401"/>
        <v>0</v>
      </c>
      <c r="GG92" s="234">
        <f t="shared" si="402"/>
        <v>0</v>
      </c>
      <c r="GH92" s="234">
        <f t="shared" si="403"/>
        <v>0</v>
      </c>
      <c r="GI92" s="242">
        <f t="shared" si="404"/>
        <v>0</v>
      </c>
      <c r="GK92" s="234">
        <f t="shared" si="449"/>
        <v>80</v>
      </c>
      <c r="GL92" s="235" t="str">
        <f t="shared" si="405"/>
        <v/>
      </c>
      <c r="GM92" s="236" t="str">
        <f>IFERROR(+VLOOKUP(GL92,'Referencia Parámetros'!$A$2:$B$18,2),"")</f>
        <v/>
      </c>
      <c r="GN92" s="1"/>
      <c r="GO92" s="1"/>
      <c r="GP92" s="136" t="str">
        <f t="shared" si="313"/>
        <v>Completar</v>
      </c>
      <c r="GQ92" s="134"/>
      <c r="GR92" s="134"/>
      <c r="GS92" s="134"/>
      <c r="GT92" s="136" t="str">
        <f t="shared" si="314"/>
        <v>Completar</v>
      </c>
      <c r="GU92" s="137" t="str">
        <f t="shared" si="315"/>
        <v>Completar</v>
      </c>
      <c r="GV92" s="137" t="str">
        <f t="shared" si="316"/>
        <v>Completar</v>
      </c>
      <c r="GW92" s="135"/>
      <c r="GX92" s="136" t="str">
        <f t="shared" si="317"/>
        <v>Completar</v>
      </c>
      <c r="GY92" s="237">
        <f t="shared" si="406"/>
        <v>0</v>
      </c>
      <c r="GZ92" s="238">
        <f t="shared" si="407"/>
        <v>0</v>
      </c>
      <c r="HA92" s="239" t="str">
        <f>IFERROR(IF(GZ92&gt;20*GM92,'Referencia Parámetros'!$D$20,IF(GZ92&gt;10*GM92,'Referencia Parámetros'!$D$21,IF(GZ92&gt;5*GM92,'Referencia Parámetros'!$D$22, IF(GZ92&gt;1,'Referencia Parámetros'!$D$23,"NO APLICA")))),"")</f>
        <v/>
      </c>
      <c r="HB92" s="240" t="str">
        <f t="shared" si="408"/>
        <v/>
      </c>
      <c r="HC92" s="241">
        <f t="shared" si="409"/>
        <v>0</v>
      </c>
      <c r="HD92" s="234">
        <f t="shared" si="410"/>
        <v>0</v>
      </c>
      <c r="HE92" s="234">
        <f t="shared" si="411"/>
        <v>0</v>
      </c>
      <c r="HF92" s="234">
        <f t="shared" si="412"/>
        <v>0</v>
      </c>
      <c r="HG92" s="242">
        <f t="shared" si="413"/>
        <v>0</v>
      </c>
      <c r="HI92" s="234">
        <f t="shared" si="450"/>
        <v>80</v>
      </c>
      <c r="HJ92" s="235" t="str">
        <f t="shared" si="414"/>
        <v/>
      </c>
      <c r="HK92" s="236" t="str">
        <f>IFERROR(+VLOOKUP(HJ92,'Referencia Parámetros'!$A$2:$B$18,2),"")</f>
        <v/>
      </c>
      <c r="HL92" s="1"/>
      <c r="HM92" s="1"/>
      <c r="HN92" s="136" t="str">
        <f t="shared" si="318"/>
        <v>Completar</v>
      </c>
      <c r="HO92" s="134"/>
      <c r="HP92" s="134"/>
      <c r="HQ92" s="134"/>
      <c r="HR92" s="136" t="str">
        <f t="shared" si="319"/>
        <v>Completar</v>
      </c>
      <c r="HS92" s="137" t="str">
        <f t="shared" si="320"/>
        <v>Completar</v>
      </c>
      <c r="HT92" s="137" t="str">
        <f t="shared" si="321"/>
        <v>Completar</v>
      </c>
      <c r="HU92" s="135"/>
      <c r="HV92" s="136" t="str">
        <f t="shared" si="322"/>
        <v>Completar</v>
      </c>
      <c r="HW92" s="237">
        <f t="shared" si="415"/>
        <v>0</v>
      </c>
      <c r="HX92" s="238">
        <f t="shared" si="416"/>
        <v>0</v>
      </c>
      <c r="HY92" s="239" t="str">
        <f>IFERROR(IF(HX92&gt;20*HK92,'Referencia Parámetros'!$D$20,IF(HX92&gt;10*HK92,'Referencia Parámetros'!$D$21,IF(HX92&gt;5*HK92,'Referencia Parámetros'!$D$22, IF(HX92&gt;1,'Referencia Parámetros'!$D$23,"NO APLICA")))),"")</f>
        <v/>
      </c>
      <c r="HZ92" s="240">
        <f t="shared" si="417"/>
        <v>0</v>
      </c>
      <c r="IA92" s="241">
        <f t="shared" si="418"/>
        <v>0</v>
      </c>
      <c r="IB92" s="234">
        <f t="shared" si="419"/>
        <v>0</v>
      </c>
      <c r="IC92" s="234">
        <f t="shared" si="420"/>
        <v>0</v>
      </c>
      <c r="ID92" s="234">
        <f t="shared" si="421"/>
        <v>0</v>
      </c>
      <c r="IE92" s="242">
        <f t="shared" si="422"/>
        <v>0</v>
      </c>
      <c r="IG92" s="234">
        <f t="shared" si="451"/>
        <v>80</v>
      </c>
      <c r="IH92" s="235" t="str">
        <f t="shared" si="423"/>
        <v/>
      </c>
      <c r="II92" s="236" t="str">
        <f>IFERROR(+VLOOKUP(IH92,'Referencia Parámetros'!$A$2:$B$18,2),"")</f>
        <v/>
      </c>
      <c r="IJ92" s="1"/>
      <c r="IK92" s="1"/>
      <c r="IL92" s="136" t="str">
        <f t="shared" si="323"/>
        <v>Completar</v>
      </c>
      <c r="IM92" s="134"/>
      <c r="IN92" s="134"/>
      <c r="IO92" s="134"/>
      <c r="IP92" s="136" t="str">
        <f t="shared" si="324"/>
        <v>Completar</v>
      </c>
      <c r="IQ92" s="137" t="str">
        <f t="shared" si="325"/>
        <v>Completar</v>
      </c>
      <c r="IR92" s="137" t="str">
        <f t="shared" si="326"/>
        <v>Completar</v>
      </c>
      <c r="IS92" s="135"/>
      <c r="IT92" s="136" t="str">
        <f t="shared" si="327"/>
        <v>Completar</v>
      </c>
      <c r="IU92" s="237">
        <f t="shared" si="424"/>
        <v>0</v>
      </c>
      <c r="IV92" s="238">
        <f t="shared" si="425"/>
        <v>0</v>
      </c>
      <c r="IW92" s="239" t="str">
        <f>IFERROR(IF(IV92&gt;20*II92,'Referencia Parámetros'!$D$20,IF(IV92&gt;10*II92,'Referencia Parámetros'!$D$21,IF(IV92&gt;5*II92,'Referencia Parámetros'!$D$22, IF(IV92&gt;1,'Referencia Parámetros'!$D$23,"NO APLICA")))),"")</f>
        <v/>
      </c>
      <c r="IX92" s="240" t="str">
        <f t="shared" si="426"/>
        <v/>
      </c>
      <c r="IY92" s="241">
        <f t="shared" si="427"/>
        <v>0</v>
      </c>
      <c r="IZ92" s="234">
        <f t="shared" si="428"/>
        <v>0</v>
      </c>
      <c r="JA92" s="234">
        <f t="shared" si="429"/>
        <v>0</v>
      </c>
      <c r="JB92" s="234">
        <f t="shared" si="430"/>
        <v>0</v>
      </c>
      <c r="JC92" s="242">
        <f t="shared" si="431"/>
        <v>0</v>
      </c>
      <c r="JD92" s="198"/>
      <c r="JE92" s="234">
        <f t="shared" si="452"/>
        <v>80</v>
      </c>
      <c r="JF92" s="235" t="str">
        <f t="shared" si="432"/>
        <v/>
      </c>
      <c r="JG92" s="236" t="str">
        <f>IFERROR(+VLOOKUP(JF92,'Referencia Parámetros'!$A$2:$B$18,2),"")</f>
        <v/>
      </c>
      <c r="JH92" s="1"/>
      <c r="JI92" s="1"/>
      <c r="JJ92" s="136" t="str">
        <f t="shared" si="328"/>
        <v>Completar</v>
      </c>
      <c r="JK92" s="134"/>
      <c r="JL92" s="134"/>
      <c r="JM92" s="134"/>
      <c r="JN92" s="136" t="str">
        <f t="shared" si="329"/>
        <v>Completar</v>
      </c>
      <c r="JO92" s="137" t="str">
        <f t="shared" si="330"/>
        <v>Completar</v>
      </c>
      <c r="JP92" s="137" t="str">
        <f t="shared" si="331"/>
        <v>Completar</v>
      </c>
      <c r="JQ92" s="135"/>
      <c r="JR92" s="136" t="str">
        <f t="shared" si="332"/>
        <v>Completar</v>
      </c>
      <c r="JS92" s="237">
        <f t="shared" si="433"/>
        <v>0</v>
      </c>
      <c r="JT92" s="238">
        <f t="shared" si="434"/>
        <v>0</v>
      </c>
      <c r="JU92" s="239" t="str">
        <f>IFERROR(IF(JT92&gt;20*JG92,'Referencia Parámetros'!$D$20,IF(JT92&gt;10*JG92,'Referencia Parámetros'!$D$21,IF(JT92&gt;5*JG92,'Referencia Parámetros'!$D$22, IF(JT92&gt;1,'Referencia Parámetros'!$D$23,"NO APLICA")))),"")</f>
        <v/>
      </c>
      <c r="JV92" s="240" t="str">
        <f t="shared" si="435"/>
        <v/>
      </c>
      <c r="JW92" s="241">
        <f t="shared" si="436"/>
        <v>0</v>
      </c>
      <c r="JX92" s="234">
        <f t="shared" si="437"/>
        <v>0</v>
      </c>
      <c r="JY92" s="234">
        <f t="shared" si="438"/>
        <v>0</v>
      </c>
      <c r="JZ92" s="234">
        <f t="shared" si="439"/>
        <v>0</v>
      </c>
      <c r="KA92" s="242">
        <f t="shared" si="440"/>
        <v>0</v>
      </c>
    </row>
    <row r="93" spans="1:287" x14ac:dyDescent="0.25">
      <c r="A93" s="234">
        <f t="shared" si="441"/>
        <v>81</v>
      </c>
      <c r="B93" s="235" t="str">
        <f t="shared" si="333"/>
        <v/>
      </c>
      <c r="C93" s="236" t="str">
        <f>IFERROR(+VLOOKUP(B93,'Referencia Parámetros'!$A$2:$B$18,2),"")</f>
        <v/>
      </c>
      <c r="D93" s="1"/>
      <c r="E93" s="1"/>
      <c r="F93" s="136" t="str">
        <f>IFERROR(+VLOOKUP(D93,'Año 3'!JH$13:JJ$112,3,FALSE),"Completar")</f>
        <v>Completar</v>
      </c>
      <c r="G93" s="134"/>
      <c r="H93" s="134"/>
      <c r="I93" s="134"/>
      <c r="J93" s="136" t="str">
        <f>+IFERROR(VLOOKUP(D93,'Año 3'!JH$13:JR$112,7,0),"Completar")</f>
        <v>Completar</v>
      </c>
      <c r="K93" s="137" t="str">
        <f>IFERROR(VLOOKUP(D93,'Año 3'!JH$13:JR$112,8,FALSE),"Completar")</f>
        <v>Completar</v>
      </c>
      <c r="L93" s="137" t="str">
        <f>IFERROR(VLOOKUP(D93,'Año 3'!JH$13:JR$112,9,FALSE),"Completar")</f>
        <v>Completar</v>
      </c>
      <c r="M93" s="135"/>
      <c r="N93" s="136" t="str">
        <f>IFERROR(VLOOKUP(D93,'Año 3'!JH$13:JR$112,11,FALSE),"Completar")</f>
        <v>Completar</v>
      </c>
      <c r="O93" s="237">
        <f t="shared" si="334"/>
        <v>0</v>
      </c>
      <c r="P93" s="238">
        <f t="shared" si="335"/>
        <v>0</v>
      </c>
      <c r="Q93" s="239" t="str">
        <f>IFERROR(IF(P93&gt;20*C93,'Referencia Parámetros'!$D$20,IF(P93&gt;10*C93,'Referencia Parámetros'!$D$21,IF(P93&gt;5*C93,'Referencia Parámetros'!$D$22, IF(P93&gt;1,'Referencia Parámetros'!$D$23,"NO APLICA")))),"")</f>
        <v/>
      </c>
      <c r="R93" s="240" t="str">
        <f t="shared" si="336"/>
        <v/>
      </c>
      <c r="S93" s="241">
        <f t="shared" si="337"/>
        <v>0</v>
      </c>
      <c r="T93" s="234">
        <f t="shared" si="338"/>
        <v>0</v>
      </c>
      <c r="U93" s="234">
        <f t="shared" si="339"/>
        <v>0</v>
      </c>
      <c r="V93" s="234">
        <f t="shared" si="340"/>
        <v>0</v>
      </c>
      <c r="W93" s="242">
        <f t="shared" si="341"/>
        <v>0</v>
      </c>
      <c r="Y93" s="234">
        <f t="shared" si="442"/>
        <v>81</v>
      </c>
      <c r="Z93" s="235" t="str">
        <f t="shared" si="342"/>
        <v/>
      </c>
      <c r="AA93" s="236" t="str">
        <f>IFERROR(+VLOOKUP(Z93,'Referencia Parámetros'!$A$2:$B$18,2),"")</f>
        <v/>
      </c>
      <c r="AB93" s="1"/>
      <c r="AC93" s="1"/>
      <c r="AD93" s="136" t="str">
        <f t="shared" si="278"/>
        <v>Completar</v>
      </c>
      <c r="AE93" s="134"/>
      <c r="AF93" s="134"/>
      <c r="AG93" s="134"/>
      <c r="AH93" s="136" t="str">
        <f t="shared" si="279"/>
        <v>Completar</v>
      </c>
      <c r="AI93" s="137" t="str">
        <f t="shared" si="280"/>
        <v>Completar</v>
      </c>
      <c r="AJ93" s="137" t="str">
        <f t="shared" si="281"/>
        <v>Completar</v>
      </c>
      <c r="AK93" s="135"/>
      <c r="AL93" s="136" t="str">
        <f t="shared" si="282"/>
        <v>Completar</v>
      </c>
      <c r="AM93" s="237">
        <f t="shared" si="343"/>
        <v>0</v>
      </c>
      <c r="AN93" s="238">
        <f t="shared" si="344"/>
        <v>0</v>
      </c>
      <c r="AO93" s="239" t="str">
        <f>IFERROR(IF(AN93&gt;20*AA93,'Referencia Parámetros'!$D$20,IF(AN93&gt;10*AA93,'Referencia Parámetros'!$D$21,IF(AN93&gt;5*AA93,'Referencia Parámetros'!$D$22, IF(AN93&gt;1,'Referencia Parámetros'!$D$23,"NO APLICA")))),"")</f>
        <v/>
      </c>
      <c r="AP93" s="240" t="str">
        <f t="shared" si="345"/>
        <v/>
      </c>
      <c r="AQ93" s="241">
        <f t="shared" si="346"/>
        <v>0</v>
      </c>
      <c r="AR93" s="234">
        <f t="shared" si="347"/>
        <v>0</v>
      </c>
      <c r="AS93" s="234">
        <f t="shared" si="348"/>
        <v>0</v>
      </c>
      <c r="AT93" s="234">
        <f t="shared" si="349"/>
        <v>0</v>
      </c>
      <c r="AU93" s="242">
        <f t="shared" si="350"/>
        <v>0</v>
      </c>
      <c r="AW93" s="234">
        <f t="shared" si="443"/>
        <v>81</v>
      </c>
      <c r="AX93" s="235" t="str">
        <f t="shared" si="351"/>
        <v/>
      </c>
      <c r="AY93" s="236" t="str">
        <f>IFERROR(+VLOOKUP(AX93,'Referencia Parámetros'!$A$2:$B$18,2),"")</f>
        <v/>
      </c>
      <c r="AZ93" s="1"/>
      <c r="BA93" s="1"/>
      <c r="BB93" s="136" t="str">
        <f t="shared" si="283"/>
        <v>Completar</v>
      </c>
      <c r="BC93" s="134"/>
      <c r="BD93" s="134"/>
      <c r="BE93" s="134"/>
      <c r="BF93" s="136" t="str">
        <f t="shared" si="284"/>
        <v>Completar</v>
      </c>
      <c r="BG93" s="137" t="str">
        <f t="shared" si="285"/>
        <v>Completar</v>
      </c>
      <c r="BH93" s="137" t="str">
        <f t="shared" si="286"/>
        <v>Completar</v>
      </c>
      <c r="BI93" s="135"/>
      <c r="BJ93" s="136" t="str">
        <f t="shared" si="287"/>
        <v>Completar</v>
      </c>
      <c r="BK93" s="237">
        <f t="shared" si="352"/>
        <v>0</v>
      </c>
      <c r="BL93" s="238">
        <f t="shared" si="353"/>
        <v>0</v>
      </c>
      <c r="BM93" s="239" t="str">
        <f>IFERROR(IF(BL93&gt;20*AY93,'Referencia Parámetros'!$D$20,IF(BL93&gt;10*AY93,'Referencia Parámetros'!$D$21,IF(BL93&gt;5*AY93,'Referencia Parámetros'!$D$22, IF(BL93&gt;1,'Referencia Parámetros'!$D$23,"NO APLICA")))),"")</f>
        <v/>
      </c>
      <c r="BN93" s="240" t="str">
        <f t="shared" si="354"/>
        <v/>
      </c>
      <c r="BO93" s="241">
        <f t="shared" si="355"/>
        <v>0</v>
      </c>
      <c r="BP93" s="234">
        <f t="shared" si="356"/>
        <v>0</v>
      </c>
      <c r="BQ93" s="234">
        <f t="shared" si="357"/>
        <v>0</v>
      </c>
      <c r="BR93" s="234">
        <f t="shared" si="358"/>
        <v>0</v>
      </c>
      <c r="BS93" s="242">
        <f t="shared" si="359"/>
        <v>0</v>
      </c>
      <c r="BU93" s="234">
        <f t="shared" si="444"/>
        <v>81</v>
      </c>
      <c r="BV93" s="235" t="str">
        <f t="shared" si="360"/>
        <v/>
      </c>
      <c r="BW93" s="236" t="str">
        <f>IFERROR(+VLOOKUP(BV93,'Referencia Parámetros'!$A$2:$B$18,2),"")</f>
        <v/>
      </c>
      <c r="BX93" s="1"/>
      <c r="BY93" s="1"/>
      <c r="BZ93" s="136" t="str">
        <f t="shared" si="288"/>
        <v>Completar</v>
      </c>
      <c r="CA93" s="134"/>
      <c r="CB93" s="134"/>
      <c r="CC93" s="134"/>
      <c r="CD93" s="136" t="str">
        <f t="shared" si="289"/>
        <v>Completar</v>
      </c>
      <c r="CE93" s="137" t="str">
        <f t="shared" si="290"/>
        <v>Completar</v>
      </c>
      <c r="CF93" s="137" t="str">
        <f t="shared" si="291"/>
        <v>Completar</v>
      </c>
      <c r="CG93" s="135"/>
      <c r="CH93" s="136" t="str">
        <f t="shared" si="292"/>
        <v>Completar</v>
      </c>
      <c r="CI93" s="237">
        <f t="shared" si="361"/>
        <v>0</v>
      </c>
      <c r="CJ93" s="238">
        <f t="shared" si="362"/>
        <v>0</v>
      </c>
      <c r="CK93" s="239" t="str">
        <f>IFERROR(IF(CJ93&gt;20*BW93,'Referencia Parámetros'!$D$20,IF(CJ93&gt;10*BW93,'Referencia Parámetros'!$D$21,IF(CJ93&gt;5*BW93,'Referencia Parámetros'!$D$22, IF(CJ93&gt;1,'Referencia Parámetros'!$D$23,"NO APLICA")))),"")</f>
        <v/>
      </c>
      <c r="CL93" s="240" t="str">
        <f t="shared" si="363"/>
        <v/>
      </c>
      <c r="CM93" s="241">
        <f t="shared" si="364"/>
        <v>0</v>
      </c>
      <c r="CN93" s="234">
        <f t="shared" si="365"/>
        <v>0</v>
      </c>
      <c r="CO93" s="234">
        <f t="shared" si="366"/>
        <v>0</v>
      </c>
      <c r="CP93" s="234">
        <f t="shared" si="367"/>
        <v>0</v>
      </c>
      <c r="CQ93" s="242">
        <f t="shared" si="368"/>
        <v>0</v>
      </c>
      <c r="CS93" s="234">
        <f t="shared" si="445"/>
        <v>81</v>
      </c>
      <c r="CT93" s="235" t="str">
        <f t="shared" si="369"/>
        <v/>
      </c>
      <c r="CU93" s="236" t="str">
        <f>IFERROR(+VLOOKUP(CT93,'Referencia Parámetros'!$A$2:$B$18,2),"")</f>
        <v/>
      </c>
      <c r="CV93" s="1"/>
      <c r="CW93" s="1"/>
      <c r="CX93" s="136" t="str">
        <f t="shared" si="293"/>
        <v>Completar</v>
      </c>
      <c r="CY93" s="134"/>
      <c r="CZ93" s="134"/>
      <c r="DA93" s="134"/>
      <c r="DB93" s="136" t="str">
        <f t="shared" si="294"/>
        <v>Completar</v>
      </c>
      <c r="DC93" s="137" t="str">
        <f t="shared" si="295"/>
        <v>Completar</v>
      </c>
      <c r="DD93" s="137" t="str">
        <f t="shared" si="296"/>
        <v>Completar</v>
      </c>
      <c r="DE93" s="135"/>
      <c r="DF93" s="136" t="str">
        <f t="shared" si="297"/>
        <v>Completar</v>
      </c>
      <c r="DG93" s="237">
        <f t="shared" si="370"/>
        <v>0</v>
      </c>
      <c r="DH93" s="238">
        <f t="shared" si="371"/>
        <v>0</v>
      </c>
      <c r="DI93" s="239" t="str">
        <f>IFERROR(IF(DH93&gt;20*CU93,'Referencia Parámetros'!$D$20,IF(DH93&gt;10*CU93,'Referencia Parámetros'!$D$21,IF(DH93&gt;5*CU93,'Referencia Parámetros'!$D$22, IF(DH93&gt;1,'Referencia Parámetros'!$D$23,"NO APLICA")))),"")</f>
        <v/>
      </c>
      <c r="DJ93" s="240" t="str">
        <f t="shared" si="372"/>
        <v/>
      </c>
      <c r="DK93" s="241">
        <f t="shared" si="373"/>
        <v>0</v>
      </c>
      <c r="DL93" s="234">
        <f t="shared" si="374"/>
        <v>0</v>
      </c>
      <c r="DM93" s="234">
        <f t="shared" si="375"/>
        <v>0</v>
      </c>
      <c r="DN93" s="234">
        <f t="shared" si="376"/>
        <v>0</v>
      </c>
      <c r="DO93" s="242">
        <f t="shared" si="377"/>
        <v>0</v>
      </c>
      <c r="DQ93" s="234">
        <f t="shared" si="446"/>
        <v>81</v>
      </c>
      <c r="DR93" s="235" t="str">
        <f t="shared" si="378"/>
        <v/>
      </c>
      <c r="DS93" s="236" t="str">
        <f>IFERROR(+VLOOKUP(DR93,'Referencia Parámetros'!$A$2:$B$18,2),"")</f>
        <v/>
      </c>
      <c r="DT93" s="1"/>
      <c r="DU93" s="1"/>
      <c r="DV93" s="136" t="str">
        <f t="shared" si="298"/>
        <v>Completar</v>
      </c>
      <c r="DW93" s="134"/>
      <c r="DX93" s="134"/>
      <c r="DY93" s="134"/>
      <c r="DZ93" s="136" t="str">
        <f t="shared" si="299"/>
        <v>Completar</v>
      </c>
      <c r="EA93" s="137" t="str">
        <f t="shared" si="300"/>
        <v>Completar</v>
      </c>
      <c r="EB93" s="137" t="str">
        <f t="shared" si="301"/>
        <v>Completar</v>
      </c>
      <c r="EC93" s="135"/>
      <c r="ED93" s="136" t="str">
        <f t="shared" si="302"/>
        <v>Completar</v>
      </c>
      <c r="EE93" s="237">
        <f t="shared" si="379"/>
        <v>0</v>
      </c>
      <c r="EF93" s="238">
        <f t="shared" si="380"/>
        <v>0</v>
      </c>
      <c r="EG93" s="239" t="str">
        <f>IFERROR(IF(EF93&gt;20*DS93,'Referencia Parámetros'!$D$20,IF(EF93&gt;10*DS93,'Referencia Parámetros'!$D$21,IF(EF93&gt;5*DS93,'Referencia Parámetros'!$D$22, IF(EF93&gt;1,'Referencia Parámetros'!$D$23,"NO APLICA")))),"")</f>
        <v/>
      </c>
      <c r="EH93" s="240" t="str">
        <f t="shared" si="381"/>
        <v/>
      </c>
      <c r="EI93" s="241">
        <f t="shared" si="382"/>
        <v>0</v>
      </c>
      <c r="EJ93" s="234">
        <f t="shared" si="383"/>
        <v>0</v>
      </c>
      <c r="EK93" s="234">
        <f t="shared" si="384"/>
        <v>0</v>
      </c>
      <c r="EL93" s="234">
        <f t="shared" si="385"/>
        <v>0</v>
      </c>
      <c r="EM93" s="242">
        <f t="shared" si="386"/>
        <v>0</v>
      </c>
      <c r="EO93" s="234">
        <f t="shared" si="447"/>
        <v>81</v>
      </c>
      <c r="EP93" s="235" t="str">
        <f t="shared" si="387"/>
        <v/>
      </c>
      <c r="EQ93" s="236" t="str">
        <f>IFERROR(+VLOOKUP(EP93,'Referencia Parámetros'!$A$2:$B$18,2),"")</f>
        <v/>
      </c>
      <c r="ER93" s="1"/>
      <c r="ES93" s="1"/>
      <c r="ET93" s="136" t="str">
        <f t="shared" si="303"/>
        <v>Completar</v>
      </c>
      <c r="EU93" s="134"/>
      <c r="EV93" s="134"/>
      <c r="EW93" s="134"/>
      <c r="EX93" s="136" t="str">
        <f t="shared" si="304"/>
        <v>Completar</v>
      </c>
      <c r="EY93" s="137" t="str">
        <f t="shared" si="305"/>
        <v>Completar</v>
      </c>
      <c r="EZ93" s="137" t="str">
        <f t="shared" si="306"/>
        <v>Completar</v>
      </c>
      <c r="FA93" s="135"/>
      <c r="FB93" s="136" t="str">
        <f t="shared" si="307"/>
        <v>Completar</v>
      </c>
      <c r="FC93" s="237">
        <f t="shared" si="388"/>
        <v>0</v>
      </c>
      <c r="FD93" s="238">
        <f t="shared" si="389"/>
        <v>0</v>
      </c>
      <c r="FE93" s="239" t="str">
        <f>IFERROR(IF(FD93&gt;20*EQ93,'Referencia Parámetros'!$D$20,IF(FD93&gt;10*EQ93,'Referencia Parámetros'!$D$21,IF(FD93&gt;5*EQ93,'Referencia Parámetros'!$D$22, IF(FD93&gt;1,'Referencia Parámetros'!$D$23,"NO APLICA")))),"")</f>
        <v/>
      </c>
      <c r="FF93" s="240" t="str">
        <f t="shared" si="390"/>
        <v/>
      </c>
      <c r="FG93" s="241">
        <f t="shared" si="391"/>
        <v>0</v>
      </c>
      <c r="FH93" s="234">
        <f t="shared" si="392"/>
        <v>0</v>
      </c>
      <c r="FI93" s="234">
        <f t="shared" si="393"/>
        <v>0</v>
      </c>
      <c r="FJ93" s="234">
        <f t="shared" si="394"/>
        <v>0</v>
      </c>
      <c r="FK93" s="242">
        <f t="shared" si="395"/>
        <v>0</v>
      </c>
      <c r="FM93" s="234">
        <f t="shared" si="448"/>
        <v>81</v>
      </c>
      <c r="FN93" s="235" t="str">
        <f t="shared" si="396"/>
        <v/>
      </c>
      <c r="FO93" s="236" t="str">
        <f>IFERROR(+VLOOKUP(FN93,'Referencia Parámetros'!$A$2:$B$18,2),"")</f>
        <v/>
      </c>
      <c r="FP93" s="1"/>
      <c r="FQ93" s="1"/>
      <c r="FR93" s="136" t="str">
        <f t="shared" si="308"/>
        <v>Completar</v>
      </c>
      <c r="FS93" s="134"/>
      <c r="FT93" s="134"/>
      <c r="FU93" s="134"/>
      <c r="FV93" s="136" t="str">
        <f t="shared" si="309"/>
        <v>Completar</v>
      </c>
      <c r="FW93" s="137" t="str">
        <f t="shared" si="310"/>
        <v>Completar</v>
      </c>
      <c r="FX93" s="137" t="str">
        <f t="shared" si="311"/>
        <v>Completar</v>
      </c>
      <c r="FY93" s="135"/>
      <c r="FZ93" s="136" t="str">
        <f t="shared" si="312"/>
        <v>Completar</v>
      </c>
      <c r="GA93" s="237">
        <f t="shared" si="397"/>
        <v>0</v>
      </c>
      <c r="GB93" s="238">
        <f t="shared" si="398"/>
        <v>0</v>
      </c>
      <c r="GC93" s="239" t="str">
        <f>IFERROR(IF(GB93&gt;20*FO93,'Referencia Parámetros'!$D$20,IF(GB93&gt;10*FO93,'Referencia Parámetros'!$D$21,IF(GB93&gt;5*FO93,'Referencia Parámetros'!$D$22, IF(GB93&gt;1,'Referencia Parámetros'!$D$23,"NO APLICA")))),"")</f>
        <v/>
      </c>
      <c r="GD93" s="240" t="str">
        <f t="shared" si="399"/>
        <v/>
      </c>
      <c r="GE93" s="241">
        <f t="shared" si="400"/>
        <v>0</v>
      </c>
      <c r="GF93" s="234">
        <f t="shared" si="401"/>
        <v>0</v>
      </c>
      <c r="GG93" s="234">
        <f t="shared" si="402"/>
        <v>0</v>
      </c>
      <c r="GH93" s="234">
        <f t="shared" si="403"/>
        <v>0</v>
      </c>
      <c r="GI93" s="242">
        <f t="shared" si="404"/>
        <v>0</v>
      </c>
      <c r="GK93" s="234">
        <f t="shared" si="449"/>
        <v>81</v>
      </c>
      <c r="GL93" s="235" t="str">
        <f t="shared" si="405"/>
        <v/>
      </c>
      <c r="GM93" s="236" t="str">
        <f>IFERROR(+VLOOKUP(GL93,'Referencia Parámetros'!$A$2:$B$18,2),"")</f>
        <v/>
      </c>
      <c r="GN93" s="1"/>
      <c r="GO93" s="1"/>
      <c r="GP93" s="136" t="str">
        <f t="shared" si="313"/>
        <v>Completar</v>
      </c>
      <c r="GQ93" s="134"/>
      <c r="GR93" s="134"/>
      <c r="GS93" s="134"/>
      <c r="GT93" s="136" t="str">
        <f t="shared" si="314"/>
        <v>Completar</v>
      </c>
      <c r="GU93" s="137" t="str">
        <f t="shared" si="315"/>
        <v>Completar</v>
      </c>
      <c r="GV93" s="137" t="str">
        <f t="shared" si="316"/>
        <v>Completar</v>
      </c>
      <c r="GW93" s="135"/>
      <c r="GX93" s="136" t="str">
        <f t="shared" si="317"/>
        <v>Completar</v>
      </c>
      <c r="GY93" s="237">
        <f t="shared" si="406"/>
        <v>0</v>
      </c>
      <c r="GZ93" s="238">
        <f t="shared" si="407"/>
        <v>0</v>
      </c>
      <c r="HA93" s="239" t="str">
        <f>IFERROR(IF(GZ93&gt;20*GM93,'Referencia Parámetros'!$D$20,IF(GZ93&gt;10*GM93,'Referencia Parámetros'!$D$21,IF(GZ93&gt;5*GM93,'Referencia Parámetros'!$D$22, IF(GZ93&gt;1,'Referencia Parámetros'!$D$23,"NO APLICA")))),"")</f>
        <v/>
      </c>
      <c r="HB93" s="240" t="str">
        <f t="shared" si="408"/>
        <v/>
      </c>
      <c r="HC93" s="241">
        <f t="shared" si="409"/>
        <v>0</v>
      </c>
      <c r="HD93" s="234">
        <f t="shared" si="410"/>
        <v>0</v>
      </c>
      <c r="HE93" s="234">
        <f t="shared" si="411"/>
        <v>0</v>
      </c>
      <c r="HF93" s="234">
        <f t="shared" si="412"/>
        <v>0</v>
      </c>
      <c r="HG93" s="242">
        <f t="shared" si="413"/>
        <v>0</v>
      </c>
      <c r="HI93" s="234">
        <f t="shared" si="450"/>
        <v>81</v>
      </c>
      <c r="HJ93" s="235" t="str">
        <f t="shared" si="414"/>
        <v/>
      </c>
      <c r="HK93" s="236" t="str">
        <f>IFERROR(+VLOOKUP(HJ93,'Referencia Parámetros'!$A$2:$B$18,2),"")</f>
        <v/>
      </c>
      <c r="HL93" s="1"/>
      <c r="HM93" s="1"/>
      <c r="HN93" s="136" t="str">
        <f t="shared" si="318"/>
        <v>Completar</v>
      </c>
      <c r="HO93" s="134"/>
      <c r="HP93" s="134"/>
      <c r="HQ93" s="134"/>
      <c r="HR93" s="136" t="str">
        <f t="shared" si="319"/>
        <v>Completar</v>
      </c>
      <c r="HS93" s="137" t="str">
        <f t="shared" si="320"/>
        <v>Completar</v>
      </c>
      <c r="HT93" s="137" t="str">
        <f t="shared" si="321"/>
        <v>Completar</v>
      </c>
      <c r="HU93" s="135"/>
      <c r="HV93" s="136" t="str">
        <f t="shared" si="322"/>
        <v>Completar</v>
      </c>
      <c r="HW93" s="237">
        <f t="shared" si="415"/>
        <v>0</v>
      </c>
      <c r="HX93" s="238">
        <f t="shared" si="416"/>
        <v>0</v>
      </c>
      <c r="HY93" s="239" t="str">
        <f>IFERROR(IF(HX93&gt;20*HK93,'Referencia Parámetros'!$D$20,IF(HX93&gt;10*HK93,'Referencia Parámetros'!$D$21,IF(HX93&gt;5*HK93,'Referencia Parámetros'!$D$22, IF(HX93&gt;1,'Referencia Parámetros'!$D$23,"NO APLICA")))),"")</f>
        <v/>
      </c>
      <c r="HZ93" s="240">
        <f t="shared" si="417"/>
        <v>0</v>
      </c>
      <c r="IA93" s="241">
        <f t="shared" si="418"/>
        <v>0</v>
      </c>
      <c r="IB93" s="234">
        <f t="shared" si="419"/>
        <v>0</v>
      </c>
      <c r="IC93" s="234">
        <f t="shared" si="420"/>
        <v>0</v>
      </c>
      <c r="ID93" s="234">
        <f t="shared" si="421"/>
        <v>0</v>
      </c>
      <c r="IE93" s="242">
        <f t="shared" si="422"/>
        <v>0</v>
      </c>
      <c r="IG93" s="234">
        <f t="shared" si="451"/>
        <v>81</v>
      </c>
      <c r="IH93" s="235" t="str">
        <f t="shared" si="423"/>
        <v/>
      </c>
      <c r="II93" s="236" t="str">
        <f>IFERROR(+VLOOKUP(IH93,'Referencia Parámetros'!$A$2:$B$18,2),"")</f>
        <v/>
      </c>
      <c r="IJ93" s="1"/>
      <c r="IK93" s="1"/>
      <c r="IL93" s="136" t="str">
        <f t="shared" si="323"/>
        <v>Completar</v>
      </c>
      <c r="IM93" s="134"/>
      <c r="IN93" s="134"/>
      <c r="IO93" s="134"/>
      <c r="IP93" s="136" t="str">
        <f t="shared" si="324"/>
        <v>Completar</v>
      </c>
      <c r="IQ93" s="137" t="str">
        <f t="shared" si="325"/>
        <v>Completar</v>
      </c>
      <c r="IR93" s="137" t="str">
        <f t="shared" si="326"/>
        <v>Completar</v>
      </c>
      <c r="IS93" s="135"/>
      <c r="IT93" s="136" t="str">
        <f t="shared" si="327"/>
        <v>Completar</v>
      </c>
      <c r="IU93" s="237">
        <f t="shared" si="424"/>
        <v>0</v>
      </c>
      <c r="IV93" s="238">
        <f t="shared" si="425"/>
        <v>0</v>
      </c>
      <c r="IW93" s="239" t="str">
        <f>IFERROR(IF(IV93&gt;20*II93,'Referencia Parámetros'!$D$20,IF(IV93&gt;10*II93,'Referencia Parámetros'!$D$21,IF(IV93&gt;5*II93,'Referencia Parámetros'!$D$22, IF(IV93&gt;1,'Referencia Parámetros'!$D$23,"NO APLICA")))),"")</f>
        <v/>
      </c>
      <c r="IX93" s="240" t="str">
        <f t="shared" si="426"/>
        <v/>
      </c>
      <c r="IY93" s="241">
        <f t="shared" si="427"/>
        <v>0</v>
      </c>
      <c r="IZ93" s="234">
        <f t="shared" si="428"/>
        <v>0</v>
      </c>
      <c r="JA93" s="234">
        <f t="shared" si="429"/>
        <v>0</v>
      </c>
      <c r="JB93" s="234">
        <f t="shared" si="430"/>
        <v>0</v>
      </c>
      <c r="JC93" s="242">
        <f t="shared" si="431"/>
        <v>0</v>
      </c>
      <c r="JD93" s="198"/>
      <c r="JE93" s="234">
        <f t="shared" si="452"/>
        <v>81</v>
      </c>
      <c r="JF93" s="235" t="str">
        <f t="shared" si="432"/>
        <v/>
      </c>
      <c r="JG93" s="236" t="str">
        <f>IFERROR(+VLOOKUP(JF93,'Referencia Parámetros'!$A$2:$B$18,2),"")</f>
        <v/>
      </c>
      <c r="JH93" s="1"/>
      <c r="JI93" s="1"/>
      <c r="JJ93" s="136" t="str">
        <f t="shared" si="328"/>
        <v>Completar</v>
      </c>
      <c r="JK93" s="134"/>
      <c r="JL93" s="134"/>
      <c r="JM93" s="134"/>
      <c r="JN93" s="136" t="str">
        <f t="shared" si="329"/>
        <v>Completar</v>
      </c>
      <c r="JO93" s="137" t="str">
        <f t="shared" si="330"/>
        <v>Completar</v>
      </c>
      <c r="JP93" s="137" t="str">
        <f t="shared" si="331"/>
        <v>Completar</v>
      </c>
      <c r="JQ93" s="135"/>
      <c r="JR93" s="136" t="str">
        <f t="shared" si="332"/>
        <v>Completar</v>
      </c>
      <c r="JS93" s="237">
        <f t="shared" si="433"/>
        <v>0</v>
      </c>
      <c r="JT93" s="238">
        <f t="shared" si="434"/>
        <v>0</v>
      </c>
      <c r="JU93" s="239" t="str">
        <f>IFERROR(IF(JT93&gt;20*JG93,'Referencia Parámetros'!$D$20,IF(JT93&gt;10*JG93,'Referencia Parámetros'!$D$21,IF(JT93&gt;5*JG93,'Referencia Parámetros'!$D$22, IF(JT93&gt;1,'Referencia Parámetros'!$D$23,"NO APLICA")))),"")</f>
        <v/>
      </c>
      <c r="JV93" s="240" t="str">
        <f t="shared" si="435"/>
        <v/>
      </c>
      <c r="JW93" s="241">
        <f t="shared" si="436"/>
        <v>0</v>
      </c>
      <c r="JX93" s="234">
        <f t="shared" si="437"/>
        <v>0</v>
      </c>
      <c r="JY93" s="234">
        <f t="shared" si="438"/>
        <v>0</v>
      </c>
      <c r="JZ93" s="234">
        <f t="shared" si="439"/>
        <v>0</v>
      </c>
      <c r="KA93" s="242">
        <f t="shared" si="440"/>
        <v>0</v>
      </c>
    </row>
    <row r="94" spans="1:287" x14ac:dyDescent="0.25">
      <c r="A94" s="234">
        <f t="shared" si="441"/>
        <v>82</v>
      </c>
      <c r="B94" s="235" t="str">
        <f t="shared" si="333"/>
        <v/>
      </c>
      <c r="C94" s="236" t="str">
        <f>IFERROR(+VLOOKUP(B94,'Referencia Parámetros'!$A$2:$B$18,2),"")</f>
        <v/>
      </c>
      <c r="D94" s="1"/>
      <c r="E94" s="1"/>
      <c r="F94" s="136" t="str">
        <f>IFERROR(+VLOOKUP(D94,'Año 3'!JH$13:JJ$112,3,FALSE),"Completar")</f>
        <v>Completar</v>
      </c>
      <c r="G94" s="134"/>
      <c r="H94" s="134"/>
      <c r="I94" s="134"/>
      <c r="J94" s="136" t="str">
        <f>+IFERROR(VLOOKUP(D94,'Año 3'!JH$13:JR$112,7,0),"Completar")</f>
        <v>Completar</v>
      </c>
      <c r="K94" s="137" t="str">
        <f>IFERROR(VLOOKUP(D94,'Año 3'!JH$13:JR$112,8,FALSE),"Completar")</f>
        <v>Completar</v>
      </c>
      <c r="L94" s="137" t="str">
        <f>IFERROR(VLOOKUP(D94,'Año 3'!JH$13:JR$112,9,FALSE),"Completar")</f>
        <v>Completar</v>
      </c>
      <c r="M94" s="135"/>
      <c r="N94" s="136" t="str">
        <f>IFERROR(VLOOKUP(D94,'Año 3'!JH$13:JR$112,11,FALSE),"Completar")</f>
        <v>Completar</v>
      </c>
      <c r="O94" s="237">
        <f t="shared" si="334"/>
        <v>0</v>
      </c>
      <c r="P94" s="238">
        <f t="shared" si="335"/>
        <v>0</v>
      </c>
      <c r="Q94" s="239" t="str">
        <f>IFERROR(IF(P94&gt;20*C94,'Referencia Parámetros'!$D$20,IF(P94&gt;10*C94,'Referencia Parámetros'!$D$21,IF(P94&gt;5*C94,'Referencia Parámetros'!$D$22, IF(P94&gt;1,'Referencia Parámetros'!$D$23,"NO APLICA")))),"")</f>
        <v/>
      </c>
      <c r="R94" s="240" t="str">
        <f t="shared" si="336"/>
        <v/>
      </c>
      <c r="S94" s="241">
        <f t="shared" si="337"/>
        <v>0</v>
      </c>
      <c r="T94" s="234">
        <f t="shared" si="338"/>
        <v>0</v>
      </c>
      <c r="U94" s="234">
        <f t="shared" si="339"/>
        <v>0</v>
      </c>
      <c r="V94" s="234">
        <f t="shared" si="340"/>
        <v>0</v>
      </c>
      <c r="W94" s="242">
        <f t="shared" si="341"/>
        <v>0</v>
      </c>
      <c r="Y94" s="234">
        <f t="shared" si="442"/>
        <v>82</v>
      </c>
      <c r="Z94" s="235" t="str">
        <f t="shared" si="342"/>
        <v/>
      </c>
      <c r="AA94" s="236" t="str">
        <f>IFERROR(+VLOOKUP(Z94,'Referencia Parámetros'!$A$2:$B$18,2),"")</f>
        <v/>
      </c>
      <c r="AB94" s="1"/>
      <c r="AC94" s="1"/>
      <c r="AD94" s="136" t="str">
        <f t="shared" si="278"/>
        <v>Completar</v>
      </c>
      <c r="AE94" s="134"/>
      <c r="AF94" s="134"/>
      <c r="AG94" s="134"/>
      <c r="AH94" s="136" t="str">
        <f t="shared" si="279"/>
        <v>Completar</v>
      </c>
      <c r="AI94" s="137" t="str">
        <f t="shared" si="280"/>
        <v>Completar</v>
      </c>
      <c r="AJ94" s="137" t="str">
        <f t="shared" si="281"/>
        <v>Completar</v>
      </c>
      <c r="AK94" s="135"/>
      <c r="AL94" s="136" t="str">
        <f t="shared" si="282"/>
        <v>Completar</v>
      </c>
      <c r="AM94" s="237">
        <f t="shared" si="343"/>
        <v>0</v>
      </c>
      <c r="AN94" s="238">
        <f t="shared" si="344"/>
        <v>0</v>
      </c>
      <c r="AO94" s="239" t="str">
        <f>IFERROR(IF(AN94&gt;20*AA94,'Referencia Parámetros'!$D$20,IF(AN94&gt;10*AA94,'Referencia Parámetros'!$D$21,IF(AN94&gt;5*AA94,'Referencia Parámetros'!$D$22, IF(AN94&gt;1,'Referencia Parámetros'!$D$23,"NO APLICA")))),"")</f>
        <v/>
      </c>
      <c r="AP94" s="240" t="str">
        <f t="shared" si="345"/>
        <v/>
      </c>
      <c r="AQ94" s="241">
        <f t="shared" si="346"/>
        <v>0</v>
      </c>
      <c r="AR94" s="234">
        <f t="shared" si="347"/>
        <v>0</v>
      </c>
      <c r="AS94" s="234">
        <f t="shared" si="348"/>
        <v>0</v>
      </c>
      <c r="AT94" s="234">
        <f t="shared" si="349"/>
        <v>0</v>
      </c>
      <c r="AU94" s="242">
        <f t="shared" si="350"/>
        <v>0</v>
      </c>
      <c r="AW94" s="234">
        <f t="shared" si="443"/>
        <v>82</v>
      </c>
      <c r="AX94" s="235" t="str">
        <f t="shared" si="351"/>
        <v/>
      </c>
      <c r="AY94" s="236" t="str">
        <f>IFERROR(+VLOOKUP(AX94,'Referencia Parámetros'!$A$2:$B$18,2),"")</f>
        <v/>
      </c>
      <c r="AZ94" s="1"/>
      <c r="BA94" s="1"/>
      <c r="BB94" s="136" t="str">
        <f t="shared" si="283"/>
        <v>Completar</v>
      </c>
      <c r="BC94" s="134"/>
      <c r="BD94" s="134"/>
      <c r="BE94" s="134"/>
      <c r="BF94" s="136" t="str">
        <f t="shared" si="284"/>
        <v>Completar</v>
      </c>
      <c r="BG94" s="137" t="str">
        <f t="shared" si="285"/>
        <v>Completar</v>
      </c>
      <c r="BH94" s="137" t="str">
        <f t="shared" si="286"/>
        <v>Completar</v>
      </c>
      <c r="BI94" s="135"/>
      <c r="BJ94" s="136" t="str">
        <f t="shared" si="287"/>
        <v>Completar</v>
      </c>
      <c r="BK94" s="237">
        <f t="shared" si="352"/>
        <v>0</v>
      </c>
      <c r="BL94" s="238">
        <f t="shared" si="353"/>
        <v>0</v>
      </c>
      <c r="BM94" s="239" t="str">
        <f>IFERROR(IF(BL94&gt;20*AY94,'Referencia Parámetros'!$D$20,IF(BL94&gt;10*AY94,'Referencia Parámetros'!$D$21,IF(BL94&gt;5*AY94,'Referencia Parámetros'!$D$22, IF(BL94&gt;1,'Referencia Parámetros'!$D$23,"NO APLICA")))),"")</f>
        <v/>
      </c>
      <c r="BN94" s="240" t="str">
        <f t="shared" si="354"/>
        <v/>
      </c>
      <c r="BO94" s="241">
        <f t="shared" si="355"/>
        <v>0</v>
      </c>
      <c r="BP94" s="234">
        <f t="shared" si="356"/>
        <v>0</v>
      </c>
      <c r="BQ94" s="234">
        <f t="shared" si="357"/>
        <v>0</v>
      </c>
      <c r="BR94" s="234">
        <f t="shared" si="358"/>
        <v>0</v>
      </c>
      <c r="BS94" s="242">
        <f t="shared" si="359"/>
        <v>0</v>
      </c>
      <c r="BU94" s="234">
        <f t="shared" si="444"/>
        <v>82</v>
      </c>
      <c r="BV94" s="235" t="str">
        <f t="shared" si="360"/>
        <v/>
      </c>
      <c r="BW94" s="236" t="str">
        <f>IFERROR(+VLOOKUP(BV94,'Referencia Parámetros'!$A$2:$B$18,2),"")</f>
        <v/>
      </c>
      <c r="BX94" s="1"/>
      <c r="BY94" s="1"/>
      <c r="BZ94" s="136" t="str">
        <f t="shared" si="288"/>
        <v>Completar</v>
      </c>
      <c r="CA94" s="134"/>
      <c r="CB94" s="134"/>
      <c r="CC94" s="134"/>
      <c r="CD94" s="136" t="str">
        <f t="shared" si="289"/>
        <v>Completar</v>
      </c>
      <c r="CE94" s="137" t="str">
        <f t="shared" si="290"/>
        <v>Completar</v>
      </c>
      <c r="CF94" s="137" t="str">
        <f t="shared" si="291"/>
        <v>Completar</v>
      </c>
      <c r="CG94" s="135"/>
      <c r="CH94" s="136" t="str">
        <f t="shared" si="292"/>
        <v>Completar</v>
      </c>
      <c r="CI94" s="237">
        <f t="shared" si="361"/>
        <v>0</v>
      </c>
      <c r="CJ94" s="238">
        <f t="shared" si="362"/>
        <v>0</v>
      </c>
      <c r="CK94" s="239" t="str">
        <f>IFERROR(IF(CJ94&gt;20*BW94,'Referencia Parámetros'!$D$20,IF(CJ94&gt;10*BW94,'Referencia Parámetros'!$D$21,IF(CJ94&gt;5*BW94,'Referencia Parámetros'!$D$22, IF(CJ94&gt;1,'Referencia Parámetros'!$D$23,"NO APLICA")))),"")</f>
        <v/>
      </c>
      <c r="CL94" s="240" t="str">
        <f t="shared" si="363"/>
        <v/>
      </c>
      <c r="CM94" s="241">
        <f t="shared" si="364"/>
        <v>0</v>
      </c>
      <c r="CN94" s="234">
        <f t="shared" si="365"/>
        <v>0</v>
      </c>
      <c r="CO94" s="234">
        <f t="shared" si="366"/>
        <v>0</v>
      </c>
      <c r="CP94" s="234">
        <f t="shared" si="367"/>
        <v>0</v>
      </c>
      <c r="CQ94" s="242">
        <f t="shared" si="368"/>
        <v>0</v>
      </c>
      <c r="CS94" s="234">
        <f t="shared" si="445"/>
        <v>82</v>
      </c>
      <c r="CT94" s="235" t="str">
        <f t="shared" si="369"/>
        <v/>
      </c>
      <c r="CU94" s="236" t="str">
        <f>IFERROR(+VLOOKUP(CT94,'Referencia Parámetros'!$A$2:$B$18,2),"")</f>
        <v/>
      </c>
      <c r="CV94" s="1"/>
      <c r="CW94" s="1"/>
      <c r="CX94" s="136" t="str">
        <f t="shared" si="293"/>
        <v>Completar</v>
      </c>
      <c r="CY94" s="134"/>
      <c r="CZ94" s="134"/>
      <c r="DA94" s="134"/>
      <c r="DB94" s="136" t="str">
        <f t="shared" si="294"/>
        <v>Completar</v>
      </c>
      <c r="DC94" s="137" t="str">
        <f t="shared" si="295"/>
        <v>Completar</v>
      </c>
      <c r="DD94" s="137" t="str">
        <f t="shared" si="296"/>
        <v>Completar</v>
      </c>
      <c r="DE94" s="135"/>
      <c r="DF94" s="136" t="str">
        <f t="shared" si="297"/>
        <v>Completar</v>
      </c>
      <c r="DG94" s="237">
        <f t="shared" si="370"/>
        <v>0</v>
      </c>
      <c r="DH94" s="238">
        <f t="shared" si="371"/>
        <v>0</v>
      </c>
      <c r="DI94" s="239" t="str">
        <f>IFERROR(IF(DH94&gt;20*CU94,'Referencia Parámetros'!$D$20,IF(DH94&gt;10*CU94,'Referencia Parámetros'!$D$21,IF(DH94&gt;5*CU94,'Referencia Parámetros'!$D$22, IF(DH94&gt;1,'Referencia Parámetros'!$D$23,"NO APLICA")))),"")</f>
        <v/>
      </c>
      <c r="DJ94" s="240" t="str">
        <f t="shared" si="372"/>
        <v/>
      </c>
      <c r="DK94" s="241">
        <f t="shared" si="373"/>
        <v>0</v>
      </c>
      <c r="DL94" s="234">
        <f t="shared" si="374"/>
        <v>0</v>
      </c>
      <c r="DM94" s="234">
        <f t="shared" si="375"/>
        <v>0</v>
      </c>
      <c r="DN94" s="234">
        <f t="shared" si="376"/>
        <v>0</v>
      </c>
      <c r="DO94" s="242">
        <f t="shared" si="377"/>
        <v>0</v>
      </c>
      <c r="DQ94" s="234">
        <f t="shared" si="446"/>
        <v>82</v>
      </c>
      <c r="DR94" s="235" t="str">
        <f t="shared" si="378"/>
        <v/>
      </c>
      <c r="DS94" s="236" t="str">
        <f>IFERROR(+VLOOKUP(DR94,'Referencia Parámetros'!$A$2:$B$18,2),"")</f>
        <v/>
      </c>
      <c r="DT94" s="1"/>
      <c r="DU94" s="1"/>
      <c r="DV94" s="136" t="str">
        <f t="shared" si="298"/>
        <v>Completar</v>
      </c>
      <c r="DW94" s="134"/>
      <c r="DX94" s="134"/>
      <c r="DY94" s="134"/>
      <c r="DZ94" s="136" t="str">
        <f t="shared" si="299"/>
        <v>Completar</v>
      </c>
      <c r="EA94" s="137" t="str">
        <f t="shared" si="300"/>
        <v>Completar</v>
      </c>
      <c r="EB94" s="137" t="str">
        <f t="shared" si="301"/>
        <v>Completar</v>
      </c>
      <c r="EC94" s="135"/>
      <c r="ED94" s="136" t="str">
        <f t="shared" si="302"/>
        <v>Completar</v>
      </c>
      <c r="EE94" s="237">
        <f t="shared" si="379"/>
        <v>0</v>
      </c>
      <c r="EF94" s="238">
        <f t="shared" si="380"/>
        <v>0</v>
      </c>
      <c r="EG94" s="239" t="str">
        <f>IFERROR(IF(EF94&gt;20*DS94,'Referencia Parámetros'!$D$20,IF(EF94&gt;10*DS94,'Referencia Parámetros'!$D$21,IF(EF94&gt;5*DS94,'Referencia Parámetros'!$D$22, IF(EF94&gt;1,'Referencia Parámetros'!$D$23,"NO APLICA")))),"")</f>
        <v/>
      </c>
      <c r="EH94" s="240" t="str">
        <f t="shared" si="381"/>
        <v/>
      </c>
      <c r="EI94" s="241">
        <f t="shared" si="382"/>
        <v>0</v>
      </c>
      <c r="EJ94" s="234">
        <f t="shared" si="383"/>
        <v>0</v>
      </c>
      <c r="EK94" s="234">
        <f t="shared" si="384"/>
        <v>0</v>
      </c>
      <c r="EL94" s="234">
        <f t="shared" si="385"/>
        <v>0</v>
      </c>
      <c r="EM94" s="242">
        <f t="shared" si="386"/>
        <v>0</v>
      </c>
      <c r="EO94" s="234">
        <f t="shared" si="447"/>
        <v>82</v>
      </c>
      <c r="EP94" s="235" t="str">
        <f t="shared" si="387"/>
        <v/>
      </c>
      <c r="EQ94" s="236" t="str">
        <f>IFERROR(+VLOOKUP(EP94,'Referencia Parámetros'!$A$2:$B$18,2),"")</f>
        <v/>
      </c>
      <c r="ER94" s="1"/>
      <c r="ES94" s="1"/>
      <c r="ET94" s="136" t="str">
        <f t="shared" si="303"/>
        <v>Completar</v>
      </c>
      <c r="EU94" s="134"/>
      <c r="EV94" s="134"/>
      <c r="EW94" s="134"/>
      <c r="EX94" s="136" t="str">
        <f t="shared" si="304"/>
        <v>Completar</v>
      </c>
      <c r="EY94" s="137" t="str">
        <f t="shared" si="305"/>
        <v>Completar</v>
      </c>
      <c r="EZ94" s="137" t="str">
        <f t="shared" si="306"/>
        <v>Completar</v>
      </c>
      <c r="FA94" s="135"/>
      <c r="FB94" s="136" t="str">
        <f t="shared" si="307"/>
        <v>Completar</v>
      </c>
      <c r="FC94" s="237">
        <f t="shared" si="388"/>
        <v>0</v>
      </c>
      <c r="FD94" s="238">
        <f t="shared" si="389"/>
        <v>0</v>
      </c>
      <c r="FE94" s="239" t="str">
        <f>IFERROR(IF(FD94&gt;20*EQ94,'Referencia Parámetros'!$D$20,IF(FD94&gt;10*EQ94,'Referencia Parámetros'!$D$21,IF(FD94&gt;5*EQ94,'Referencia Parámetros'!$D$22, IF(FD94&gt;1,'Referencia Parámetros'!$D$23,"NO APLICA")))),"")</f>
        <v/>
      </c>
      <c r="FF94" s="240" t="str">
        <f t="shared" si="390"/>
        <v/>
      </c>
      <c r="FG94" s="241">
        <f t="shared" si="391"/>
        <v>0</v>
      </c>
      <c r="FH94" s="234">
        <f t="shared" si="392"/>
        <v>0</v>
      </c>
      <c r="FI94" s="234">
        <f t="shared" si="393"/>
        <v>0</v>
      </c>
      <c r="FJ94" s="234">
        <f t="shared" si="394"/>
        <v>0</v>
      </c>
      <c r="FK94" s="242">
        <f t="shared" si="395"/>
        <v>0</v>
      </c>
      <c r="FM94" s="234">
        <f t="shared" si="448"/>
        <v>82</v>
      </c>
      <c r="FN94" s="235" t="str">
        <f t="shared" si="396"/>
        <v/>
      </c>
      <c r="FO94" s="236" t="str">
        <f>IFERROR(+VLOOKUP(FN94,'Referencia Parámetros'!$A$2:$B$18,2),"")</f>
        <v/>
      </c>
      <c r="FP94" s="1"/>
      <c r="FQ94" s="1"/>
      <c r="FR94" s="136" t="str">
        <f t="shared" si="308"/>
        <v>Completar</v>
      </c>
      <c r="FS94" s="134"/>
      <c r="FT94" s="134"/>
      <c r="FU94" s="134"/>
      <c r="FV94" s="136" t="str">
        <f t="shared" si="309"/>
        <v>Completar</v>
      </c>
      <c r="FW94" s="137" t="str">
        <f t="shared" si="310"/>
        <v>Completar</v>
      </c>
      <c r="FX94" s="137" t="str">
        <f t="shared" si="311"/>
        <v>Completar</v>
      </c>
      <c r="FY94" s="135"/>
      <c r="FZ94" s="136" t="str">
        <f t="shared" si="312"/>
        <v>Completar</v>
      </c>
      <c r="GA94" s="237">
        <f t="shared" si="397"/>
        <v>0</v>
      </c>
      <c r="GB94" s="238">
        <f t="shared" si="398"/>
        <v>0</v>
      </c>
      <c r="GC94" s="239" t="str">
        <f>IFERROR(IF(GB94&gt;20*FO94,'Referencia Parámetros'!$D$20,IF(GB94&gt;10*FO94,'Referencia Parámetros'!$D$21,IF(GB94&gt;5*FO94,'Referencia Parámetros'!$D$22, IF(GB94&gt;1,'Referencia Parámetros'!$D$23,"NO APLICA")))),"")</f>
        <v/>
      </c>
      <c r="GD94" s="240" t="str">
        <f t="shared" si="399"/>
        <v/>
      </c>
      <c r="GE94" s="241">
        <f t="shared" si="400"/>
        <v>0</v>
      </c>
      <c r="GF94" s="234">
        <f t="shared" si="401"/>
        <v>0</v>
      </c>
      <c r="GG94" s="234">
        <f t="shared" si="402"/>
        <v>0</v>
      </c>
      <c r="GH94" s="234">
        <f t="shared" si="403"/>
        <v>0</v>
      </c>
      <c r="GI94" s="242">
        <f t="shared" si="404"/>
        <v>0</v>
      </c>
      <c r="GK94" s="234">
        <f t="shared" si="449"/>
        <v>82</v>
      </c>
      <c r="GL94" s="235" t="str">
        <f t="shared" si="405"/>
        <v/>
      </c>
      <c r="GM94" s="236" t="str">
        <f>IFERROR(+VLOOKUP(GL94,'Referencia Parámetros'!$A$2:$B$18,2),"")</f>
        <v/>
      </c>
      <c r="GN94" s="1"/>
      <c r="GO94" s="1"/>
      <c r="GP94" s="136" t="str">
        <f t="shared" si="313"/>
        <v>Completar</v>
      </c>
      <c r="GQ94" s="134"/>
      <c r="GR94" s="134"/>
      <c r="GS94" s="134"/>
      <c r="GT94" s="136" t="str">
        <f t="shared" si="314"/>
        <v>Completar</v>
      </c>
      <c r="GU94" s="137" t="str">
        <f t="shared" si="315"/>
        <v>Completar</v>
      </c>
      <c r="GV94" s="137" t="str">
        <f t="shared" si="316"/>
        <v>Completar</v>
      </c>
      <c r="GW94" s="135"/>
      <c r="GX94" s="136" t="str">
        <f t="shared" si="317"/>
        <v>Completar</v>
      </c>
      <c r="GY94" s="237">
        <f t="shared" si="406"/>
        <v>0</v>
      </c>
      <c r="GZ94" s="238">
        <f t="shared" si="407"/>
        <v>0</v>
      </c>
      <c r="HA94" s="239" t="str">
        <f>IFERROR(IF(GZ94&gt;20*GM94,'Referencia Parámetros'!$D$20,IF(GZ94&gt;10*GM94,'Referencia Parámetros'!$D$21,IF(GZ94&gt;5*GM94,'Referencia Parámetros'!$D$22, IF(GZ94&gt;1,'Referencia Parámetros'!$D$23,"NO APLICA")))),"")</f>
        <v/>
      </c>
      <c r="HB94" s="240" t="str">
        <f t="shared" si="408"/>
        <v/>
      </c>
      <c r="HC94" s="241">
        <f t="shared" si="409"/>
        <v>0</v>
      </c>
      <c r="HD94" s="234">
        <f t="shared" si="410"/>
        <v>0</v>
      </c>
      <c r="HE94" s="234">
        <f t="shared" si="411"/>
        <v>0</v>
      </c>
      <c r="HF94" s="234">
        <f t="shared" si="412"/>
        <v>0</v>
      </c>
      <c r="HG94" s="242">
        <f t="shared" si="413"/>
        <v>0</v>
      </c>
      <c r="HI94" s="234">
        <f t="shared" si="450"/>
        <v>82</v>
      </c>
      <c r="HJ94" s="235" t="str">
        <f t="shared" si="414"/>
        <v/>
      </c>
      <c r="HK94" s="236" t="str">
        <f>IFERROR(+VLOOKUP(HJ94,'Referencia Parámetros'!$A$2:$B$18,2),"")</f>
        <v/>
      </c>
      <c r="HL94" s="1"/>
      <c r="HM94" s="1"/>
      <c r="HN94" s="136" t="str">
        <f t="shared" si="318"/>
        <v>Completar</v>
      </c>
      <c r="HO94" s="134"/>
      <c r="HP94" s="134"/>
      <c r="HQ94" s="134"/>
      <c r="HR94" s="136" t="str">
        <f t="shared" si="319"/>
        <v>Completar</v>
      </c>
      <c r="HS94" s="137" t="str">
        <f t="shared" si="320"/>
        <v>Completar</v>
      </c>
      <c r="HT94" s="137" t="str">
        <f t="shared" si="321"/>
        <v>Completar</v>
      </c>
      <c r="HU94" s="135"/>
      <c r="HV94" s="136" t="str">
        <f t="shared" si="322"/>
        <v>Completar</v>
      </c>
      <c r="HW94" s="237">
        <f t="shared" si="415"/>
        <v>0</v>
      </c>
      <c r="HX94" s="238">
        <f t="shared" si="416"/>
        <v>0</v>
      </c>
      <c r="HY94" s="239" t="str">
        <f>IFERROR(IF(HX94&gt;20*HK94,'Referencia Parámetros'!$D$20,IF(HX94&gt;10*HK94,'Referencia Parámetros'!$D$21,IF(HX94&gt;5*HK94,'Referencia Parámetros'!$D$22, IF(HX94&gt;1,'Referencia Parámetros'!$D$23,"NO APLICA")))),"")</f>
        <v/>
      </c>
      <c r="HZ94" s="240">
        <f t="shared" si="417"/>
        <v>0</v>
      </c>
      <c r="IA94" s="241">
        <f t="shared" si="418"/>
        <v>0</v>
      </c>
      <c r="IB94" s="234">
        <f t="shared" si="419"/>
        <v>0</v>
      </c>
      <c r="IC94" s="234">
        <f t="shared" si="420"/>
        <v>0</v>
      </c>
      <c r="ID94" s="234">
        <f t="shared" si="421"/>
        <v>0</v>
      </c>
      <c r="IE94" s="242">
        <f t="shared" si="422"/>
        <v>0</v>
      </c>
      <c r="IG94" s="234">
        <f t="shared" si="451"/>
        <v>82</v>
      </c>
      <c r="IH94" s="235" t="str">
        <f t="shared" si="423"/>
        <v/>
      </c>
      <c r="II94" s="236" t="str">
        <f>IFERROR(+VLOOKUP(IH94,'Referencia Parámetros'!$A$2:$B$18,2),"")</f>
        <v/>
      </c>
      <c r="IJ94" s="1"/>
      <c r="IK94" s="1"/>
      <c r="IL94" s="136" t="str">
        <f t="shared" si="323"/>
        <v>Completar</v>
      </c>
      <c r="IM94" s="134"/>
      <c r="IN94" s="134"/>
      <c r="IO94" s="134"/>
      <c r="IP94" s="136" t="str">
        <f t="shared" si="324"/>
        <v>Completar</v>
      </c>
      <c r="IQ94" s="137" t="str">
        <f t="shared" si="325"/>
        <v>Completar</v>
      </c>
      <c r="IR94" s="137" t="str">
        <f t="shared" si="326"/>
        <v>Completar</v>
      </c>
      <c r="IS94" s="135"/>
      <c r="IT94" s="136" t="str">
        <f t="shared" si="327"/>
        <v>Completar</v>
      </c>
      <c r="IU94" s="237">
        <f t="shared" si="424"/>
        <v>0</v>
      </c>
      <c r="IV94" s="238">
        <f t="shared" si="425"/>
        <v>0</v>
      </c>
      <c r="IW94" s="239" t="str">
        <f>IFERROR(IF(IV94&gt;20*II94,'Referencia Parámetros'!$D$20,IF(IV94&gt;10*II94,'Referencia Parámetros'!$D$21,IF(IV94&gt;5*II94,'Referencia Parámetros'!$D$22, IF(IV94&gt;1,'Referencia Parámetros'!$D$23,"NO APLICA")))),"")</f>
        <v/>
      </c>
      <c r="IX94" s="240" t="str">
        <f t="shared" si="426"/>
        <v/>
      </c>
      <c r="IY94" s="241">
        <f t="shared" si="427"/>
        <v>0</v>
      </c>
      <c r="IZ94" s="234">
        <f t="shared" si="428"/>
        <v>0</v>
      </c>
      <c r="JA94" s="234">
        <f t="shared" si="429"/>
        <v>0</v>
      </c>
      <c r="JB94" s="234">
        <f t="shared" si="430"/>
        <v>0</v>
      </c>
      <c r="JC94" s="242">
        <f t="shared" si="431"/>
        <v>0</v>
      </c>
      <c r="JD94" s="198"/>
      <c r="JE94" s="234">
        <f t="shared" si="452"/>
        <v>82</v>
      </c>
      <c r="JF94" s="235" t="str">
        <f t="shared" si="432"/>
        <v/>
      </c>
      <c r="JG94" s="236" t="str">
        <f>IFERROR(+VLOOKUP(JF94,'Referencia Parámetros'!$A$2:$B$18,2),"")</f>
        <v/>
      </c>
      <c r="JH94" s="1"/>
      <c r="JI94" s="1"/>
      <c r="JJ94" s="136" t="str">
        <f t="shared" si="328"/>
        <v>Completar</v>
      </c>
      <c r="JK94" s="134"/>
      <c r="JL94" s="134"/>
      <c r="JM94" s="134"/>
      <c r="JN94" s="136" t="str">
        <f t="shared" si="329"/>
        <v>Completar</v>
      </c>
      <c r="JO94" s="137" t="str">
        <f t="shared" si="330"/>
        <v>Completar</v>
      </c>
      <c r="JP94" s="137" t="str">
        <f t="shared" si="331"/>
        <v>Completar</v>
      </c>
      <c r="JQ94" s="135"/>
      <c r="JR94" s="136" t="str">
        <f t="shared" si="332"/>
        <v>Completar</v>
      </c>
      <c r="JS94" s="237">
        <f t="shared" si="433"/>
        <v>0</v>
      </c>
      <c r="JT94" s="238">
        <f t="shared" si="434"/>
        <v>0</v>
      </c>
      <c r="JU94" s="239" t="str">
        <f>IFERROR(IF(JT94&gt;20*JG94,'Referencia Parámetros'!$D$20,IF(JT94&gt;10*JG94,'Referencia Parámetros'!$D$21,IF(JT94&gt;5*JG94,'Referencia Parámetros'!$D$22, IF(JT94&gt;1,'Referencia Parámetros'!$D$23,"NO APLICA")))),"")</f>
        <v/>
      </c>
      <c r="JV94" s="240" t="str">
        <f t="shared" si="435"/>
        <v/>
      </c>
      <c r="JW94" s="241">
        <f t="shared" si="436"/>
        <v>0</v>
      </c>
      <c r="JX94" s="234">
        <f t="shared" si="437"/>
        <v>0</v>
      </c>
      <c r="JY94" s="234">
        <f t="shared" si="438"/>
        <v>0</v>
      </c>
      <c r="JZ94" s="234">
        <f t="shared" si="439"/>
        <v>0</v>
      </c>
      <c r="KA94" s="242">
        <f t="shared" si="440"/>
        <v>0</v>
      </c>
    </row>
    <row r="95" spans="1:287" x14ac:dyDescent="0.25">
      <c r="A95" s="234">
        <f t="shared" si="441"/>
        <v>83</v>
      </c>
      <c r="B95" s="235" t="str">
        <f t="shared" si="333"/>
        <v/>
      </c>
      <c r="C95" s="236" t="str">
        <f>IFERROR(+VLOOKUP(B95,'Referencia Parámetros'!$A$2:$B$18,2),"")</f>
        <v/>
      </c>
      <c r="D95" s="1"/>
      <c r="E95" s="1"/>
      <c r="F95" s="136" t="str">
        <f>IFERROR(+VLOOKUP(D95,'Año 3'!JH$13:JJ$112,3,FALSE),"Completar")</f>
        <v>Completar</v>
      </c>
      <c r="G95" s="134"/>
      <c r="H95" s="134"/>
      <c r="I95" s="134"/>
      <c r="J95" s="136" t="str">
        <f>+IFERROR(VLOOKUP(D95,'Año 3'!JH$13:JR$112,7,0),"Completar")</f>
        <v>Completar</v>
      </c>
      <c r="K95" s="137" t="str">
        <f>IFERROR(VLOOKUP(D95,'Año 3'!JH$13:JR$112,8,FALSE),"Completar")</f>
        <v>Completar</v>
      </c>
      <c r="L95" s="137" t="str">
        <f>IFERROR(VLOOKUP(D95,'Año 3'!JH$13:JR$112,9,FALSE),"Completar")</f>
        <v>Completar</v>
      </c>
      <c r="M95" s="135"/>
      <c r="N95" s="136" t="str">
        <f>IFERROR(VLOOKUP(D95,'Año 3'!JH$13:JR$112,11,FALSE),"Completar")</f>
        <v>Completar</v>
      </c>
      <c r="O95" s="237">
        <f t="shared" si="334"/>
        <v>0</v>
      </c>
      <c r="P95" s="238">
        <f t="shared" si="335"/>
        <v>0</v>
      </c>
      <c r="Q95" s="239" t="str">
        <f>IFERROR(IF(P95&gt;20*C95,'Referencia Parámetros'!$D$20,IF(P95&gt;10*C95,'Referencia Parámetros'!$D$21,IF(P95&gt;5*C95,'Referencia Parámetros'!$D$22, IF(P95&gt;1,'Referencia Parámetros'!$D$23,"NO APLICA")))),"")</f>
        <v/>
      </c>
      <c r="R95" s="240" t="str">
        <f t="shared" si="336"/>
        <v/>
      </c>
      <c r="S95" s="241">
        <f t="shared" si="337"/>
        <v>0</v>
      </c>
      <c r="T95" s="234">
        <f t="shared" si="338"/>
        <v>0</v>
      </c>
      <c r="U95" s="234">
        <f t="shared" si="339"/>
        <v>0</v>
      </c>
      <c r="V95" s="234">
        <f t="shared" si="340"/>
        <v>0</v>
      </c>
      <c r="W95" s="242">
        <f t="shared" si="341"/>
        <v>0</v>
      </c>
      <c r="Y95" s="234">
        <f t="shared" si="442"/>
        <v>83</v>
      </c>
      <c r="Z95" s="235" t="str">
        <f t="shared" si="342"/>
        <v/>
      </c>
      <c r="AA95" s="236" t="str">
        <f>IFERROR(+VLOOKUP(Z95,'Referencia Parámetros'!$A$2:$B$18,2),"")</f>
        <v/>
      </c>
      <c r="AB95" s="1"/>
      <c r="AC95" s="1"/>
      <c r="AD95" s="136" t="str">
        <f t="shared" si="278"/>
        <v>Completar</v>
      </c>
      <c r="AE95" s="134"/>
      <c r="AF95" s="134"/>
      <c r="AG95" s="134"/>
      <c r="AH95" s="136" t="str">
        <f t="shared" si="279"/>
        <v>Completar</v>
      </c>
      <c r="AI95" s="137" t="str">
        <f t="shared" si="280"/>
        <v>Completar</v>
      </c>
      <c r="AJ95" s="137" t="str">
        <f t="shared" si="281"/>
        <v>Completar</v>
      </c>
      <c r="AK95" s="135"/>
      <c r="AL95" s="136" t="str">
        <f t="shared" si="282"/>
        <v>Completar</v>
      </c>
      <c r="AM95" s="237">
        <f t="shared" si="343"/>
        <v>0</v>
      </c>
      <c r="AN95" s="238">
        <f t="shared" si="344"/>
        <v>0</v>
      </c>
      <c r="AO95" s="239" t="str">
        <f>IFERROR(IF(AN95&gt;20*AA95,'Referencia Parámetros'!$D$20,IF(AN95&gt;10*AA95,'Referencia Parámetros'!$D$21,IF(AN95&gt;5*AA95,'Referencia Parámetros'!$D$22, IF(AN95&gt;1,'Referencia Parámetros'!$D$23,"NO APLICA")))),"")</f>
        <v/>
      </c>
      <c r="AP95" s="240" t="str">
        <f t="shared" si="345"/>
        <v/>
      </c>
      <c r="AQ95" s="241">
        <f t="shared" si="346"/>
        <v>0</v>
      </c>
      <c r="AR95" s="234">
        <f t="shared" si="347"/>
        <v>0</v>
      </c>
      <c r="AS95" s="234">
        <f t="shared" si="348"/>
        <v>0</v>
      </c>
      <c r="AT95" s="234">
        <f t="shared" si="349"/>
        <v>0</v>
      </c>
      <c r="AU95" s="242">
        <f t="shared" si="350"/>
        <v>0</v>
      </c>
      <c r="AW95" s="234">
        <f t="shared" si="443"/>
        <v>83</v>
      </c>
      <c r="AX95" s="235" t="str">
        <f t="shared" si="351"/>
        <v/>
      </c>
      <c r="AY95" s="236" t="str">
        <f>IFERROR(+VLOOKUP(AX95,'Referencia Parámetros'!$A$2:$B$18,2),"")</f>
        <v/>
      </c>
      <c r="AZ95" s="1"/>
      <c r="BA95" s="1"/>
      <c r="BB95" s="136" t="str">
        <f t="shared" si="283"/>
        <v>Completar</v>
      </c>
      <c r="BC95" s="134"/>
      <c r="BD95" s="134"/>
      <c r="BE95" s="134"/>
      <c r="BF95" s="136" t="str">
        <f t="shared" si="284"/>
        <v>Completar</v>
      </c>
      <c r="BG95" s="137" t="str">
        <f t="shared" si="285"/>
        <v>Completar</v>
      </c>
      <c r="BH95" s="137" t="str">
        <f t="shared" si="286"/>
        <v>Completar</v>
      </c>
      <c r="BI95" s="135"/>
      <c r="BJ95" s="136" t="str">
        <f t="shared" si="287"/>
        <v>Completar</v>
      </c>
      <c r="BK95" s="237">
        <f t="shared" si="352"/>
        <v>0</v>
      </c>
      <c r="BL95" s="238">
        <f t="shared" si="353"/>
        <v>0</v>
      </c>
      <c r="BM95" s="239" t="str">
        <f>IFERROR(IF(BL95&gt;20*AY95,'Referencia Parámetros'!$D$20,IF(BL95&gt;10*AY95,'Referencia Parámetros'!$D$21,IF(BL95&gt;5*AY95,'Referencia Parámetros'!$D$22, IF(BL95&gt;1,'Referencia Parámetros'!$D$23,"NO APLICA")))),"")</f>
        <v/>
      </c>
      <c r="BN95" s="240" t="str">
        <f t="shared" si="354"/>
        <v/>
      </c>
      <c r="BO95" s="241">
        <f t="shared" si="355"/>
        <v>0</v>
      </c>
      <c r="BP95" s="234">
        <f t="shared" si="356"/>
        <v>0</v>
      </c>
      <c r="BQ95" s="234">
        <f t="shared" si="357"/>
        <v>0</v>
      </c>
      <c r="BR95" s="234">
        <f t="shared" si="358"/>
        <v>0</v>
      </c>
      <c r="BS95" s="242">
        <f t="shared" si="359"/>
        <v>0</v>
      </c>
      <c r="BU95" s="234">
        <f t="shared" si="444"/>
        <v>83</v>
      </c>
      <c r="BV95" s="235" t="str">
        <f t="shared" si="360"/>
        <v/>
      </c>
      <c r="BW95" s="236" t="str">
        <f>IFERROR(+VLOOKUP(BV95,'Referencia Parámetros'!$A$2:$B$18,2),"")</f>
        <v/>
      </c>
      <c r="BX95" s="1"/>
      <c r="BY95" s="1"/>
      <c r="BZ95" s="136" t="str">
        <f t="shared" si="288"/>
        <v>Completar</v>
      </c>
      <c r="CA95" s="134"/>
      <c r="CB95" s="134"/>
      <c r="CC95" s="134"/>
      <c r="CD95" s="136" t="str">
        <f t="shared" si="289"/>
        <v>Completar</v>
      </c>
      <c r="CE95" s="137" t="str">
        <f t="shared" si="290"/>
        <v>Completar</v>
      </c>
      <c r="CF95" s="137" t="str">
        <f t="shared" si="291"/>
        <v>Completar</v>
      </c>
      <c r="CG95" s="135"/>
      <c r="CH95" s="136" t="str">
        <f t="shared" si="292"/>
        <v>Completar</v>
      </c>
      <c r="CI95" s="237">
        <f t="shared" si="361"/>
        <v>0</v>
      </c>
      <c r="CJ95" s="238">
        <f t="shared" si="362"/>
        <v>0</v>
      </c>
      <c r="CK95" s="239" t="str">
        <f>IFERROR(IF(CJ95&gt;20*BW95,'Referencia Parámetros'!$D$20,IF(CJ95&gt;10*BW95,'Referencia Parámetros'!$D$21,IF(CJ95&gt;5*BW95,'Referencia Parámetros'!$D$22, IF(CJ95&gt;1,'Referencia Parámetros'!$D$23,"NO APLICA")))),"")</f>
        <v/>
      </c>
      <c r="CL95" s="240" t="str">
        <f t="shared" si="363"/>
        <v/>
      </c>
      <c r="CM95" s="241">
        <f t="shared" si="364"/>
        <v>0</v>
      </c>
      <c r="CN95" s="234">
        <f t="shared" si="365"/>
        <v>0</v>
      </c>
      <c r="CO95" s="234">
        <f t="shared" si="366"/>
        <v>0</v>
      </c>
      <c r="CP95" s="234">
        <f t="shared" si="367"/>
        <v>0</v>
      </c>
      <c r="CQ95" s="242">
        <f t="shared" si="368"/>
        <v>0</v>
      </c>
      <c r="CS95" s="234">
        <f t="shared" si="445"/>
        <v>83</v>
      </c>
      <c r="CT95" s="235" t="str">
        <f t="shared" si="369"/>
        <v/>
      </c>
      <c r="CU95" s="236" t="str">
        <f>IFERROR(+VLOOKUP(CT95,'Referencia Parámetros'!$A$2:$B$18,2),"")</f>
        <v/>
      </c>
      <c r="CV95" s="1"/>
      <c r="CW95" s="1"/>
      <c r="CX95" s="136" t="str">
        <f t="shared" si="293"/>
        <v>Completar</v>
      </c>
      <c r="CY95" s="134"/>
      <c r="CZ95" s="134"/>
      <c r="DA95" s="134"/>
      <c r="DB95" s="136" t="str">
        <f t="shared" si="294"/>
        <v>Completar</v>
      </c>
      <c r="DC95" s="137" t="str">
        <f t="shared" si="295"/>
        <v>Completar</v>
      </c>
      <c r="DD95" s="137" t="str">
        <f t="shared" si="296"/>
        <v>Completar</v>
      </c>
      <c r="DE95" s="135"/>
      <c r="DF95" s="136" t="str">
        <f t="shared" si="297"/>
        <v>Completar</v>
      </c>
      <c r="DG95" s="237">
        <f t="shared" si="370"/>
        <v>0</v>
      </c>
      <c r="DH95" s="238">
        <f t="shared" si="371"/>
        <v>0</v>
      </c>
      <c r="DI95" s="239" t="str">
        <f>IFERROR(IF(DH95&gt;20*CU95,'Referencia Parámetros'!$D$20,IF(DH95&gt;10*CU95,'Referencia Parámetros'!$D$21,IF(DH95&gt;5*CU95,'Referencia Parámetros'!$D$22, IF(DH95&gt;1,'Referencia Parámetros'!$D$23,"NO APLICA")))),"")</f>
        <v/>
      </c>
      <c r="DJ95" s="240" t="str">
        <f t="shared" si="372"/>
        <v/>
      </c>
      <c r="DK95" s="241">
        <f t="shared" si="373"/>
        <v>0</v>
      </c>
      <c r="DL95" s="234">
        <f t="shared" si="374"/>
        <v>0</v>
      </c>
      <c r="DM95" s="234">
        <f t="shared" si="375"/>
        <v>0</v>
      </c>
      <c r="DN95" s="234">
        <f t="shared" si="376"/>
        <v>0</v>
      </c>
      <c r="DO95" s="242">
        <f t="shared" si="377"/>
        <v>0</v>
      </c>
      <c r="DQ95" s="234">
        <f t="shared" si="446"/>
        <v>83</v>
      </c>
      <c r="DR95" s="235" t="str">
        <f t="shared" si="378"/>
        <v/>
      </c>
      <c r="DS95" s="236" t="str">
        <f>IFERROR(+VLOOKUP(DR95,'Referencia Parámetros'!$A$2:$B$18,2),"")</f>
        <v/>
      </c>
      <c r="DT95" s="1"/>
      <c r="DU95" s="1"/>
      <c r="DV95" s="136" t="str">
        <f t="shared" si="298"/>
        <v>Completar</v>
      </c>
      <c r="DW95" s="134"/>
      <c r="DX95" s="134"/>
      <c r="DY95" s="134"/>
      <c r="DZ95" s="136" t="str">
        <f t="shared" si="299"/>
        <v>Completar</v>
      </c>
      <c r="EA95" s="137" t="str">
        <f t="shared" si="300"/>
        <v>Completar</v>
      </c>
      <c r="EB95" s="137" t="str">
        <f t="shared" si="301"/>
        <v>Completar</v>
      </c>
      <c r="EC95" s="135"/>
      <c r="ED95" s="136" t="str">
        <f t="shared" si="302"/>
        <v>Completar</v>
      </c>
      <c r="EE95" s="237">
        <f t="shared" si="379"/>
        <v>0</v>
      </c>
      <c r="EF95" s="238">
        <f t="shared" si="380"/>
        <v>0</v>
      </c>
      <c r="EG95" s="239" t="str">
        <f>IFERROR(IF(EF95&gt;20*DS95,'Referencia Parámetros'!$D$20,IF(EF95&gt;10*DS95,'Referencia Parámetros'!$D$21,IF(EF95&gt;5*DS95,'Referencia Parámetros'!$D$22, IF(EF95&gt;1,'Referencia Parámetros'!$D$23,"NO APLICA")))),"")</f>
        <v/>
      </c>
      <c r="EH95" s="240" t="str">
        <f t="shared" si="381"/>
        <v/>
      </c>
      <c r="EI95" s="241">
        <f t="shared" si="382"/>
        <v>0</v>
      </c>
      <c r="EJ95" s="234">
        <f t="shared" si="383"/>
        <v>0</v>
      </c>
      <c r="EK95" s="234">
        <f t="shared" si="384"/>
        <v>0</v>
      </c>
      <c r="EL95" s="234">
        <f t="shared" si="385"/>
        <v>0</v>
      </c>
      <c r="EM95" s="242">
        <f t="shared" si="386"/>
        <v>0</v>
      </c>
      <c r="EO95" s="234">
        <f t="shared" si="447"/>
        <v>83</v>
      </c>
      <c r="EP95" s="235" t="str">
        <f t="shared" si="387"/>
        <v/>
      </c>
      <c r="EQ95" s="236" t="str">
        <f>IFERROR(+VLOOKUP(EP95,'Referencia Parámetros'!$A$2:$B$18,2),"")</f>
        <v/>
      </c>
      <c r="ER95" s="1"/>
      <c r="ES95" s="1"/>
      <c r="ET95" s="136" t="str">
        <f t="shared" si="303"/>
        <v>Completar</v>
      </c>
      <c r="EU95" s="134"/>
      <c r="EV95" s="134"/>
      <c r="EW95" s="134"/>
      <c r="EX95" s="136" t="str">
        <f t="shared" si="304"/>
        <v>Completar</v>
      </c>
      <c r="EY95" s="137" t="str">
        <f t="shared" si="305"/>
        <v>Completar</v>
      </c>
      <c r="EZ95" s="137" t="str">
        <f t="shared" si="306"/>
        <v>Completar</v>
      </c>
      <c r="FA95" s="135"/>
      <c r="FB95" s="136" t="str">
        <f t="shared" si="307"/>
        <v>Completar</v>
      </c>
      <c r="FC95" s="237">
        <f t="shared" si="388"/>
        <v>0</v>
      </c>
      <c r="FD95" s="238">
        <f t="shared" si="389"/>
        <v>0</v>
      </c>
      <c r="FE95" s="239" t="str">
        <f>IFERROR(IF(FD95&gt;20*EQ95,'Referencia Parámetros'!$D$20,IF(FD95&gt;10*EQ95,'Referencia Parámetros'!$D$21,IF(FD95&gt;5*EQ95,'Referencia Parámetros'!$D$22, IF(FD95&gt;1,'Referencia Parámetros'!$D$23,"NO APLICA")))),"")</f>
        <v/>
      </c>
      <c r="FF95" s="240" t="str">
        <f t="shared" si="390"/>
        <v/>
      </c>
      <c r="FG95" s="241">
        <f t="shared" si="391"/>
        <v>0</v>
      </c>
      <c r="FH95" s="234">
        <f t="shared" si="392"/>
        <v>0</v>
      </c>
      <c r="FI95" s="234">
        <f t="shared" si="393"/>
        <v>0</v>
      </c>
      <c r="FJ95" s="234">
        <f t="shared" si="394"/>
        <v>0</v>
      </c>
      <c r="FK95" s="242">
        <f t="shared" si="395"/>
        <v>0</v>
      </c>
      <c r="FM95" s="234">
        <f t="shared" si="448"/>
        <v>83</v>
      </c>
      <c r="FN95" s="235" t="str">
        <f t="shared" si="396"/>
        <v/>
      </c>
      <c r="FO95" s="236" t="str">
        <f>IFERROR(+VLOOKUP(FN95,'Referencia Parámetros'!$A$2:$B$18,2),"")</f>
        <v/>
      </c>
      <c r="FP95" s="1"/>
      <c r="FQ95" s="1"/>
      <c r="FR95" s="136" t="str">
        <f t="shared" si="308"/>
        <v>Completar</v>
      </c>
      <c r="FS95" s="134"/>
      <c r="FT95" s="134"/>
      <c r="FU95" s="134"/>
      <c r="FV95" s="136" t="str">
        <f t="shared" si="309"/>
        <v>Completar</v>
      </c>
      <c r="FW95" s="137" t="str">
        <f t="shared" si="310"/>
        <v>Completar</v>
      </c>
      <c r="FX95" s="137" t="str">
        <f t="shared" si="311"/>
        <v>Completar</v>
      </c>
      <c r="FY95" s="135"/>
      <c r="FZ95" s="136" t="str">
        <f t="shared" si="312"/>
        <v>Completar</v>
      </c>
      <c r="GA95" s="237">
        <f t="shared" si="397"/>
        <v>0</v>
      </c>
      <c r="GB95" s="238">
        <f t="shared" si="398"/>
        <v>0</v>
      </c>
      <c r="GC95" s="239" t="str">
        <f>IFERROR(IF(GB95&gt;20*FO95,'Referencia Parámetros'!$D$20,IF(GB95&gt;10*FO95,'Referencia Parámetros'!$D$21,IF(GB95&gt;5*FO95,'Referencia Parámetros'!$D$22, IF(GB95&gt;1,'Referencia Parámetros'!$D$23,"NO APLICA")))),"")</f>
        <v/>
      </c>
      <c r="GD95" s="240" t="str">
        <f t="shared" si="399"/>
        <v/>
      </c>
      <c r="GE95" s="241">
        <f t="shared" si="400"/>
        <v>0</v>
      </c>
      <c r="GF95" s="234">
        <f t="shared" si="401"/>
        <v>0</v>
      </c>
      <c r="GG95" s="234">
        <f t="shared" si="402"/>
        <v>0</v>
      </c>
      <c r="GH95" s="234">
        <f t="shared" si="403"/>
        <v>0</v>
      </c>
      <c r="GI95" s="242">
        <f t="shared" si="404"/>
        <v>0</v>
      </c>
      <c r="GK95" s="234">
        <f t="shared" si="449"/>
        <v>83</v>
      </c>
      <c r="GL95" s="235" t="str">
        <f t="shared" si="405"/>
        <v/>
      </c>
      <c r="GM95" s="236" t="str">
        <f>IFERROR(+VLOOKUP(GL95,'Referencia Parámetros'!$A$2:$B$18,2),"")</f>
        <v/>
      </c>
      <c r="GN95" s="1"/>
      <c r="GO95" s="1"/>
      <c r="GP95" s="136" t="str">
        <f t="shared" si="313"/>
        <v>Completar</v>
      </c>
      <c r="GQ95" s="134"/>
      <c r="GR95" s="134"/>
      <c r="GS95" s="134"/>
      <c r="GT95" s="136" t="str">
        <f t="shared" si="314"/>
        <v>Completar</v>
      </c>
      <c r="GU95" s="137" t="str">
        <f t="shared" si="315"/>
        <v>Completar</v>
      </c>
      <c r="GV95" s="137" t="str">
        <f t="shared" si="316"/>
        <v>Completar</v>
      </c>
      <c r="GW95" s="135"/>
      <c r="GX95" s="136" t="str">
        <f t="shared" si="317"/>
        <v>Completar</v>
      </c>
      <c r="GY95" s="237">
        <f t="shared" si="406"/>
        <v>0</v>
      </c>
      <c r="GZ95" s="238">
        <f t="shared" si="407"/>
        <v>0</v>
      </c>
      <c r="HA95" s="239" t="str">
        <f>IFERROR(IF(GZ95&gt;20*GM95,'Referencia Parámetros'!$D$20,IF(GZ95&gt;10*GM95,'Referencia Parámetros'!$D$21,IF(GZ95&gt;5*GM95,'Referencia Parámetros'!$D$22, IF(GZ95&gt;1,'Referencia Parámetros'!$D$23,"NO APLICA")))),"")</f>
        <v/>
      </c>
      <c r="HB95" s="240" t="str">
        <f t="shared" si="408"/>
        <v/>
      </c>
      <c r="HC95" s="241">
        <f t="shared" si="409"/>
        <v>0</v>
      </c>
      <c r="HD95" s="234">
        <f t="shared" si="410"/>
        <v>0</v>
      </c>
      <c r="HE95" s="234">
        <f t="shared" si="411"/>
        <v>0</v>
      </c>
      <c r="HF95" s="234">
        <f t="shared" si="412"/>
        <v>0</v>
      </c>
      <c r="HG95" s="242">
        <f t="shared" si="413"/>
        <v>0</v>
      </c>
      <c r="HI95" s="234">
        <f t="shared" si="450"/>
        <v>83</v>
      </c>
      <c r="HJ95" s="235" t="str">
        <f t="shared" si="414"/>
        <v/>
      </c>
      <c r="HK95" s="236" t="str">
        <f>IFERROR(+VLOOKUP(HJ95,'Referencia Parámetros'!$A$2:$B$18,2),"")</f>
        <v/>
      </c>
      <c r="HL95" s="1"/>
      <c r="HM95" s="1"/>
      <c r="HN95" s="136" t="str">
        <f t="shared" si="318"/>
        <v>Completar</v>
      </c>
      <c r="HO95" s="134"/>
      <c r="HP95" s="134"/>
      <c r="HQ95" s="134"/>
      <c r="HR95" s="136" t="str">
        <f t="shared" si="319"/>
        <v>Completar</v>
      </c>
      <c r="HS95" s="137" t="str">
        <f t="shared" si="320"/>
        <v>Completar</v>
      </c>
      <c r="HT95" s="137" t="str">
        <f t="shared" si="321"/>
        <v>Completar</v>
      </c>
      <c r="HU95" s="135"/>
      <c r="HV95" s="136" t="str">
        <f t="shared" si="322"/>
        <v>Completar</v>
      </c>
      <c r="HW95" s="237">
        <f t="shared" si="415"/>
        <v>0</v>
      </c>
      <c r="HX95" s="238">
        <f t="shared" si="416"/>
        <v>0</v>
      </c>
      <c r="HY95" s="239" t="str">
        <f>IFERROR(IF(HX95&gt;20*HK95,'Referencia Parámetros'!$D$20,IF(HX95&gt;10*HK95,'Referencia Parámetros'!$D$21,IF(HX95&gt;5*HK95,'Referencia Parámetros'!$D$22, IF(HX95&gt;1,'Referencia Parámetros'!$D$23,"NO APLICA")))),"")</f>
        <v/>
      </c>
      <c r="HZ95" s="240">
        <f t="shared" si="417"/>
        <v>0</v>
      </c>
      <c r="IA95" s="241">
        <f t="shared" si="418"/>
        <v>0</v>
      </c>
      <c r="IB95" s="234">
        <f t="shared" si="419"/>
        <v>0</v>
      </c>
      <c r="IC95" s="234">
        <f t="shared" si="420"/>
        <v>0</v>
      </c>
      <c r="ID95" s="234">
        <f t="shared" si="421"/>
        <v>0</v>
      </c>
      <c r="IE95" s="242">
        <f t="shared" si="422"/>
        <v>0</v>
      </c>
      <c r="IG95" s="234">
        <f t="shared" si="451"/>
        <v>83</v>
      </c>
      <c r="IH95" s="235" t="str">
        <f t="shared" si="423"/>
        <v/>
      </c>
      <c r="II95" s="236" t="str">
        <f>IFERROR(+VLOOKUP(IH95,'Referencia Parámetros'!$A$2:$B$18,2),"")</f>
        <v/>
      </c>
      <c r="IJ95" s="1"/>
      <c r="IK95" s="1"/>
      <c r="IL95" s="136" t="str">
        <f t="shared" si="323"/>
        <v>Completar</v>
      </c>
      <c r="IM95" s="134"/>
      <c r="IN95" s="134"/>
      <c r="IO95" s="134"/>
      <c r="IP95" s="136" t="str">
        <f t="shared" si="324"/>
        <v>Completar</v>
      </c>
      <c r="IQ95" s="137" t="str">
        <f t="shared" si="325"/>
        <v>Completar</v>
      </c>
      <c r="IR95" s="137" t="str">
        <f t="shared" si="326"/>
        <v>Completar</v>
      </c>
      <c r="IS95" s="135"/>
      <c r="IT95" s="136" t="str">
        <f t="shared" si="327"/>
        <v>Completar</v>
      </c>
      <c r="IU95" s="237">
        <f t="shared" si="424"/>
        <v>0</v>
      </c>
      <c r="IV95" s="238">
        <f t="shared" si="425"/>
        <v>0</v>
      </c>
      <c r="IW95" s="239" t="str">
        <f>IFERROR(IF(IV95&gt;20*II95,'Referencia Parámetros'!$D$20,IF(IV95&gt;10*II95,'Referencia Parámetros'!$D$21,IF(IV95&gt;5*II95,'Referencia Parámetros'!$D$22, IF(IV95&gt;1,'Referencia Parámetros'!$D$23,"NO APLICA")))),"")</f>
        <v/>
      </c>
      <c r="IX95" s="240" t="str">
        <f t="shared" si="426"/>
        <v/>
      </c>
      <c r="IY95" s="241">
        <f t="shared" si="427"/>
        <v>0</v>
      </c>
      <c r="IZ95" s="234">
        <f t="shared" si="428"/>
        <v>0</v>
      </c>
      <c r="JA95" s="234">
        <f t="shared" si="429"/>
        <v>0</v>
      </c>
      <c r="JB95" s="234">
        <f t="shared" si="430"/>
        <v>0</v>
      </c>
      <c r="JC95" s="242">
        <f t="shared" si="431"/>
        <v>0</v>
      </c>
      <c r="JD95" s="198"/>
      <c r="JE95" s="234">
        <f t="shared" si="452"/>
        <v>83</v>
      </c>
      <c r="JF95" s="235" t="str">
        <f t="shared" si="432"/>
        <v/>
      </c>
      <c r="JG95" s="236" t="str">
        <f>IFERROR(+VLOOKUP(JF95,'Referencia Parámetros'!$A$2:$B$18,2),"")</f>
        <v/>
      </c>
      <c r="JH95" s="1"/>
      <c r="JI95" s="1"/>
      <c r="JJ95" s="136" t="str">
        <f t="shared" si="328"/>
        <v>Completar</v>
      </c>
      <c r="JK95" s="134"/>
      <c r="JL95" s="134"/>
      <c r="JM95" s="134"/>
      <c r="JN95" s="136" t="str">
        <f t="shared" si="329"/>
        <v>Completar</v>
      </c>
      <c r="JO95" s="137" t="str">
        <f t="shared" si="330"/>
        <v>Completar</v>
      </c>
      <c r="JP95" s="137" t="str">
        <f t="shared" si="331"/>
        <v>Completar</v>
      </c>
      <c r="JQ95" s="135"/>
      <c r="JR95" s="136" t="str">
        <f t="shared" si="332"/>
        <v>Completar</v>
      </c>
      <c r="JS95" s="237">
        <f t="shared" si="433"/>
        <v>0</v>
      </c>
      <c r="JT95" s="238">
        <f t="shared" si="434"/>
        <v>0</v>
      </c>
      <c r="JU95" s="239" t="str">
        <f>IFERROR(IF(JT95&gt;20*JG95,'Referencia Parámetros'!$D$20,IF(JT95&gt;10*JG95,'Referencia Parámetros'!$D$21,IF(JT95&gt;5*JG95,'Referencia Parámetros'!$D$22, IF(JT95&gt;1,'Referencia Parámetros'!$D$23,"NO APLICA")))),"")</f>
        <v/>
      </c>
      <c r="JV95" s="240" t="str">
        <f t="shared" si="435"/>
        <v/>
      </c>
      <c r="JW95" s="241">
        <f t="shared" si="436"/>
        <v>0</v>
      </c>
      <c r="JX95" s="234">
        <f t="shared" si="437"/>
        <v>0</v>
      </c>
      <c r="JY95" s="234">
        <f t="shared" si="438"/>
        <v>0</v>
      </c>
      <c r="JZ95" s="234">
        <f t="shared" si="439"/>
        <v>0</v>
      </c>
      <c r="KA95" s="242">
        <f t="shared" si="440"/>
        <v>0</v>
      </c>
    </row>
    <row r="96" spans="1:287" x14ac:dyDescent="0.25">
      <c r="A96" s="234">
        <f t="shared" si="441"/>
        <v>84</v>
      </c>
      <c r="B96" s="235" t="str">
        <f t="shared" si="333"/>
        <v/>
      </c>
      <c r="C96" s="236" t="str">
        <f>IFERROR(+VLOOKUP(B96,'Referencia Parámetros'!$A$2:$B$18,2),"")</f>
        <v/>
      </c>
      <c r="D96" s="1"/>
      <c r="E96" s="1"/>
      <c r="F96" s="136" t="str">
        <f>IFERROR(+VLOOKUP(D96,'Año 3'!JH$13:JJ$112,3,FALSE),"Completar")</f>
        <v>Completar</v>
      </c>
      <c r="G96" s="134"/>
      <c r="H96" s="134"/>
      <c r="I96" s="134"/>
      <c r="J96" s="136" t="str">
        <f>+IFERROR(VLOOKUP(D96,'Año 3'!JH$13:JR$112,7,0),"Completar")</f>
        <v>Completar</v>
      </c>
      <c r="K96" s="137" t="str">
        <f>IFERROR(VLOOKUP(D96,'Año 3'!JH$13:JR$112,8,FALSE),"Completar")</f>
        <v>Completar</v>
      </c>
      <c r="L96" s="137" t="str">
        <f>IFERROR(VLOOKUP(D96,'Año 3'!JH$13:JR$112,9,FALSE),"Completar")</f>
        <v>Completar</v>
      </c>
      <c r="M96" s="135"/>
      <c r="N96" s="136" t="str">
        <f>IFERROR(VLOOKUP(D96,'Año 3'!JH$13:JR$112,11,FALSE),"Completar")</f>
        <v>Completar</v>
      </c>
      <c r="O96" s="237">
        <f t="shared" si="334"/>
        <v>0</v>
      </c>
      <c r="P96" s="238">
        <f t="shared" si="335"/>
        <v>0</v>
      </c>
      <c r="Q96" s="239" t="str">
        <f>IFERROR(IF(P96&gt;20*C96,'Referencia Parámetros'!$D$20,IF(P96&gt;10*C96,'Referencia Parámetros'!$D$21,IF(P96&gt;5*C96,'Referencia Parámetros'!$D$22, IF(P96&gt;1,'Referencia Parámetros'!$D$23,"NO APLICA")))),"")</f>
        <v/>
      </c>
      <c r="R96" s="240" t="str">
        <f t="shared" si="336"/>
        <v/>
      </c>
      <c r="S96" s="241">
        <f t="shared" si="337"/>
        <v>0</v>
      </c>
      <c r="T96" s="234">
        <f t="shared" si="338"/>
        <v>0</v>
      </c>
      <c r="U96" s="234">
        <f t="shared" si="339"/>
        <v>0</v>
      </c>
      <c r="V96" s="234">
        <f t="shared" si="340"/>
        <v>0</v>
      </c>
      <c r="W96" s="242">
        <f t="shared" si="341"/>
        <v>0</v>
      </c>
      <c r="Y96" s="234">
        <f t="shared" si="442"/>
        <v>84</v>
      </c>
      <c r="Z96" s="235" t="str">
        <f t="shared" si="342"/>
        <v/>
      </c>
      <c r="AA96" s="236" t="str">
        <f>IFERROR(+VLOOKUP(Z96,'Referencia Parámetros'!$A$2:$B$18,2),"")</f>
        <v/>
      </c>
      <c r="AB96" s="1"/>
      <c r="AC96" s="1"/>
      <c r="AD96" s="136" t="str">
        <f t="shared" si="278"/>
        <v>Completar</v>
      </c>
      <c r="AE96" s="134"/>
      <c r="AF96" s="134"/>
      <c r="AG96" s="134"/>
      <c r="AH96" s="136" t="str">
        <f t="shared" si="279"/>
        <v>Completar</v>
      </c>
      <c r="AI96" s="137" t="str">
        <f t="shared" si="280"/>
        <v>Completar</v>
      </c>
      <c r="AJ96" s="137" t="str">
        <f t="shared" si="281"/>
        <v>Completar</v>
      </c>
      <c r="AK96" s="135"/>
      <c r="AL96" s="136" t="str">
        <f t="shared" si="282"/>
        <v>Completar</v>
      </c>
      <c r="AM96" s="237">
        <f t="shared" si="343"/>
        <v>0</v>
      </c>
      <c r="AN96" s="238">
        <f t="shared" si="344"/>
        <v>0</v>
      </c>
      <c r="AO96" s="239" t="str">
        <f>IFERROR(IF(AN96&gt;20*AA96,'Referencia Parámetros'!$D$20,IF(AN96&gt;10*AA96,'Referencia Parámetros'!$D$21,IF(AN96&gt;5*AA96,'Referencia Parámetros'!$D$22, IF(AN96&gt;1,'Referencia Parámetros'!$D$23,"NO APLICA")))),"")</f>
        <v/>
      </c>
      <c r="AP96" s="240" t="str">
        <f t="shared" si="345"/>
        <v/>
      </c>
      <c r="AQ96" s="241">
        <f t="shared" si="346"/>
        <v>0</v>
      </c>
      <c r="AR96" s="234">
        <f t="shared" si="347"/>
        <v>0</v>
      </c>
      <c r="AS96" s="234">
        <f t="shared" si="348"/>
        <v>0</v>
      </c>
      <c r="AT96" s="234">
        <f t="shared" si="349"/>
        <v>0</v>
      </c>
      <c r="AU96" s="242">
        <f t="shared" si="350"/>
        <v>0</v>
      </c>
      <c r="AW96" s="234">
        <f t="shared" si="443"/>
        <v>84</v>
      </c>
      <c r="AX96" s="235" t="str">
        <f t="shared" si="351"/>
        <v/>
      </c>
      <c r="AY96" s="236" t="str">
        <f>IFERROR(+VLOOKUP(AX96,'Referencia Parámetros'!$A$2:$B$18,2),"")</f>
        <v/>
      </c>
      <c r="AZ96" s="1"/>
      <c r="BA96" s="1"/>
      <c r="BB96" s="136" t="str">
        <f t="shared" si="283"/>
        <v>Completar</v>
      </c>
      <c r="BC96" s="134"/>
      <c r="BD96" s="134"/>
      <c r="BE96" s="134"/>
      <c r="BF96" s="136" t="str">
        <f t="shared" si="284"/>
        <v>Completar</v>
      </c>
      <c r="BG96" s="137" t="str">
        <f t="shared" si="285"/>
        <v>Completar</v>
      </c>
      <c r="BH96" s="137" t="str">
        <f t="shared" si="286"/>
        <v>Completar</v>
      </c>
      <c r="BI96" s="135"/>
      <c r="BJ96" s="136" t="str">
        <f t="shared" si="287"/>
        <v>Completar</v>
      </c>
      <c r="BK96" s="237">
        <f t="shared" si="352"/>
        <v>0</v>
      </c>
      <c r="BL96" s="238">
        <f t="shared" si="353"/>
        <v>0</v>
      </c>
      <c r="BM96" s="239" t="str">
        <f>IFERROR(IF(BL96&gt;20*AY96,'Referencia Parámetros'!$D$20,IF(BL96&gt;10*AY96,'Referencia Parámetros'!$D$21,IF(BL96&gt;5*AY96,'Referencia Parámetros'!$D$22, IF(BL96&gt;1,'Referencia Parámetros'!$D$23,"NO APLICA")))),"")</f>
        <v/>
      </c>
      <c r="BN96" s="240" t="str">
        <f t="shared" si="354"/>
        <v/>
      </c>
      <c r="BO96" s="241">
        <f t="shared" si="355"/>
        <v>0</v>
      </c>
      <c r="BP96" s="234">
        <f t="shared" si="356"/>
        <v>0</v>
      </c>
      <c r="BQ96" s="234">
        <f t="shared" si="357"/>
        <v>0</v>
      </c>
      <c r="BR96" s="234">
        <f t="shared" si="358"/>
        <v>0</v>
      </c>
      <c r="BS96" s="242">
        <f t="shared" si="359"/>
        <v>0</v>
      </c>
      <c r="BU96" s="234">
        <f t="shared" si="444"/>
        <v>84</v>
      </c>
      <c r="BV96" s="235" t="str">
        <f t="shared" si="360"/>
        <v/>
      </c>
      <c r="BW96" s="236" t="str">
        <f>IFERROR(+VLOOKUP(BV96,'Referencia Parámetros'!$A$2:$B$18,2),"")</f>
        <v/>
      </c>
      <c r="BX96" s="1"/>
      <c r="BY96" s="1"/>
      <c r="BZ96" s="136" t="str">
        <f t="shared" si="288"/>
        <v>Completar</v>
      </c>
      <c r="CA96" s="134"/>
      <c r="CB96" s="134"/>
      <c r="CC96" s="134"/>
      <c r="CD96" s="136" t="str">
        <f t="shared" si="289"/>
        <v>Completar</v>
      </c>
      <c r="CE96" s="137" t="str">
        <f t="shared" si="290"/>
        <v>Completar</v>
      </c>
      <c r="CF96" s="137" t="str">
        <f t="shared" si="291"/>
        <v>Completar</v>
      </c>
      <c r="CG96" s="135"/>
      <c r="CH96" s="136" t="str">
        <f t="shared" si="292"/>
        <v>Completar</v>
      </c>
      <c r="CI96" s="237">
        <f t="shared" si="361"/>
        <v>0</v>
      </c>
      <c r="CJ96" s="238">
        <f t="shared" si="362"/>
        <v>0</v>
      </c>
      <c r="CK96" s="239" t="str">
        <f>IFERROR(IF(CJ96&gt;20*BW96,'Referencia Parámetros'!$D$20,IF(CJ96&gt;10*BW96,'Referencia Parámetros'!$D$21,IF(CJ96&gt;5*BW96,'Referencia Parámetros'!$D$22, IF(CJ96&gt;1,'Referencia Parámetros'!$D$23,"NO APLICA")))),"")</f>
        <v/>
      </c>
      <c r="CL96" s="240" t="str">
        <f t="shared" si="363"/>
        <v/>
      </c>
      <c r="CM96" s="241">
        <f t="shared" si="364"/>
        <v>0</v>
      </c>
      <c r="CN96" s="234">
        <f t="shared" si="365"/>
        <v>0</v>
      </c>
      <c r="CO96" s="234">
        <f t="shared" si="366"/>
        <v>0</v>
      </c>
      <c r="CP96" s="234">
        <f t="shared" si="367"/>
        <v>0</v>
      </c>
      <c r="CQ96" s="242">
        <f t="shared" si="368"/>
        <v>0</v>
      </c>
      <c r="CS96" s="234">
        <f t="shared" si="445"/>
        <v>84</v>
      </c>
      <c r="CT96" s="235" t="str">
        <f t="shared" si="369"/>
        <v/>
      </c>
      <c r="CU96" s="236" t="str">
        <f>IFERROR(+VLOOKUP(CT96,'Referencia Parámetros'!$A$2:$B$18,2),"")</f>
        <v/>
      </c>
      <c r="CV96" s="1"/>
      <c r="CW96" s="1"/>
      <c r="CX96" s="136" t="str">
        <f t="shared" si="293"/>
        <v>Completar</v>
      </c>
      <c r="CY96" s="134"/>
      <c r="CZ96" s="134"/>
      <c r="DA96" s="134"/>
      <c r="DB96" s="136" t="str">
        <f t="shared" si="294"/>
        <v>Completar</v>
      </c>
      <c r="DC96" s="137" t="str">
        <f t="shared" si="295"/>
        <v>Completar</v>
      </c>
      <c r="DD96" s="137" t="str">
        <f t="shared" si="296"/>
        <v>Completar</v>
      </c>
      <c r="DE96" s="135"/>
      <c r="DF96" s="136" t="str">
        <f t="shared" si="297"/>
        <v>Completar</v>
      </c>
      <c r="DG96" s="237">
        <f t="shared" si="370"/>
        <v>0</v>
      </c>
      <c r="DH96" s="238">
        <f t="shared" si="371"/>
        <v>0</v>
      </c>
      <c r="DI96" s="239" t="str">
        <f>IFERROR(IF(DH96&gt;20*CU96,'Referencia Parámetros'!$D$20,IF(DH96&gt;10*CU96,'Referencia Parámetros'!$D$21,IF(DH96&gt;5*CU96,'Referencia Parámetros'!$D$22, IF(DH96&gt;1,'Referencia Parámetros'!$D$23,"NO APLICA")))),"")</f>
        <v/>
      </c>
      <c r="DJ96" s="240" t="str">
        <f t="shared" si="372"/>
        <v/>
      </c>
      <c r="DK96" s="241">
        <f t="shared" si="373"/>
        <v>0</v>
      </c>
      <c r="DL96" s="234">
        <f t="shared" si="374"/>
        <v>0</v>
      </c>
      <c r="DM96" s="234">
        <f t="shared" si="375"/>
        <v>0</v>
      </c>
      <c r="DN96" s="234">
        <f t="shared" si="376"/>
        <v>0</v>
      </c>
      <c r="DO96" s="242">
        <f t="shared" si="377"/>
        <v>0</v>
      </c>
      <c r="DQ96" s="234">
        <f t="shared" si="446"/>
        <v>84</v>
      </c>
      <c r="DR96" s="235" t="str">
        <f t="shared" si="378"/>
        <v/>
      </c>
      <c r="DS96" s="236" t="str">
        <f>IFERROR(+VLOOKUP(DR96,'Referencia Parámetros'!$A$2:$B$18,2),"")</f>
        <v/>
      </c>
      <c r="DT96" s="1"/>
      <c r="DU96" s="1"/>
      <c r="DV96" s="136" t="str">
        <f t="shared" si="298"/>
        <v>Completar</v>
      </c>
      <c r="DW96" s="134"/>
      <c r="DX96" s="134"/>
      <c r="DY96" s="134"/>
      <c r="DZ96" s="136" t="str">
        <f t="shared" si="299"/>
        <v>Completar</v>
      </c>
      <c r="EA96" s="137" t="str">
        <f t="shared" si="300"/>
        <v>Completar</v>
      </c>
      <c r="EB96" s="137" t="str">
        <f t="shared" si="301"/>
        <v>Completar</v>
      </c>
      <c r="EC96" s="135"/>
      <c r="ED96" s="136" t="str">
        <f t="shared" si="302"/>
        <v>Completar</v>
      </c>
      <c r="EE96" s="237">
        <f t="shared" si="379"/>
        <v>0</v>
      </c>
      <c r="EF96" s="238">
        <f t="shared" si="380"/>
        <v>0</v>
      </c>
      <c r="EG96" s="239" t="str">
        <f>IFERROR(IF(EF96&gt;20*DS96,'Referencia Parámetros'!$D$20,IF(EF96&gt;10*DS96,'Referencia Parámetros'!$D$21,IF(EF96&gt;5*DS96,'Referencia Parámetros'!$D$22, IF(EF96&gt;1,'Referencia Parámetros'!$D$23,"NO APLICA")))),"")</f>
        <v/>
      </c>
      <c r="EH96" s="240" t="str">
        <f t="shared" si="381"/>
        <v/>
      </c>
      <c r="EI96" s="241">
        <f t="shared" si="382"/>
        <v>0</v>
      </c>
      <c r="EJ96" s="234">
        <f t="shared" si="383"/>
        <v>0</v>
      </c>
      <c r="EK96" s="234">
        <f t="shared" si="384"/>
        <v>0</v>
      </c>
      <c r="EL96" s="234">
        <f t="shared" si="385"/>
        <v>0</v>
      </c>
      <c r="EM96" s="242">
        <f t="shared" si="386"/>
        <v>0</v>
      </c>
      <c r="EO96" s="234">
        <f t="shared" si="447"/>
        <v>84</v>
      </c>
      <c r="EP96" s="235" t="str">
        <f t="shared" si="387"/>
        <v/>
      </c>
      <c r="EQ96" s="236" t="str">
        <f>IFERROR(+VLOOKUP(EP96,'Referencia Parámetros'!$A$2:$B$18,2),"")</f>
        <v/>
      </c>
      <c r="ER96" s="1"/>
      <c r="ES96" s="1"/>
      <c r="ET96" s="136" t="str">
        <f t="shared" si="303"/>
        <v>Completar</v>
      </c>
      <c r="EU96" s="134"/>
      <c r="EV96" s="134"/>
      <c r="EW96" s="134"/>
      <c r="EX96" s="136" t="str">
        <f t="shared" si="304"/>
        <v>Completar</v>
      </c>
      <c r="EY96" s="137" t="str">
        <f t="shared" si="305"/>
        <v>Completar</v>
      </c>
      <c r="EZ96" s="137" t="str">
        <f t="shared" si="306"/>
        <v>Completar</v>
      </c>
      <c r="FA96" s="135"/>
      <c r="FB96" s="136" t="str">
        <f t="shared" si="307"/>
        <v>Completar</v>
      </c>
      <c r="FC96" s="237">
        <f t="shared" si="388"/>
        <v>0</v>
      </c>
      <c r="FD96" s="238">
        <f t="shared" si="389"/>
        <v>0</v>
      </c>
      <c r="FE96" s="239" t="str">
        <f>IFERROR(IF(FD96&gt;20*EQ96,'Referencia Parámetros'!$D$20,IF(FD96&gt;10*EQ96,'Referencia Parámetros'!$D$21,IF(FD96&gt;5*EQ96,'Referencia Parámetros'!$D$22, IF(FD96&gt;1,'Referencia Parámetros'!$D$23,"NO APLICA")))),"")</f>
        <v/>
      </c>
      <c r="FF96" s="240" t="str">
        <f t="shared" si="390"/>
        <v/>
      </c>
      <c r="FG96" s="241">
        <f t="shared" si="391"/>
        <v>0</v>
      </c>
      <c r="FH96" s="234">
        <f t="shared" si="392"/>
        <v>0</v>
      </c>
      <c r="FI96" s="234">
        <f t="shared" si="393"/>
        <v>0</v>
      </c>
      <c r="FJ96" s="234">
        <f t="shared" si="394"/>
        <v>0</v>
      </c>
      <c r="FK96" s="242">
        <f t="shared" si="395"/>
        <v>0</v>
      </c>
      <c r="FM96" s="234">
        <f t="shared" si="448"/>
        <v>84</v>
      </c>
      <c r="FN96" s="235" t="str">
        <f t="shared" si="396"/>
        <v/>
      </c>
      <c r="FO96" s="236" t="str">
        <f>IFERROR(+VLOOKUP(FN96,'Referencia Parámetros'!$A$2:$B$18,2),"")</f>
        <v/>
      </c>
      <c r="FP96" s="1"/>
      <c r="FQ96" s="1"/>
      <c r="FR96" s="136" t="str">
        <f t="shared" si="308"/>
        <v>Completar</v>
      </c>
      <c r="FS96" s="134"/>
      <c r="FT96" s="134"/>
      <c r="FU96" s="134"/>
      <c r="FV96" s="136" t="str">
        <f t="shared" si="309"/>
        <v>Completar</v>
      </c>
      <c r="FW96" s="137" t="str">
        <f t="shared" si="310"/>
        <v>Completar</v>
      </c>
      <c r="FX96" s="137" t="str">
        <f t="shared" si="311"/>
        <v>Completar</v>
      </c>
      <c r="FY96" s="135"/>
      <c r="FZ96" s="136" t="str">
        <f t="shared" si="312"/>
        <v>Completar</v>
      </c>
      <c r="GA96" s="237">
        <f t="shared" si="397"/>
        <v>0</v>
      </c>
      <c r="GB96" s="238">
        <f t="shared" si="398"/>
        <v>0</v>
      </c>
      <c r="GC96" s="239" t="str">
        <f>IFERROR(IF(GB96&gt;20*FO96,'Referencia Parámetros'!$D$20,IF(GB96&gt;10*FO96,'Referencia Parámetros'!$D$21,IF(GB96&gt;5*FO96,'Referencia Parámetros'!$D$22, IF(GB96&gt;1,'Referencia Parámetros'!$D$23,"NO APLICA")))),"")</f>
        <v/>
      </c>
      <c r="GD96" s="240" t="str">
        <f t="shared" si="399"/>
        <v/>
      </c>
      <c r="GE96" s="241">
        <f t="shared" si="400"/>
        <v>0</v>
      </c>
      <c r="GF96" s="234">
        <f t="shared" si="401"/>
        <v>0</v>
      </c>
      <c r="GG96" s="234">
        <f t="shared" si="402"/>
        <v>0</v>
      </c>
      <c r="GH96" s="234">
        <f t="shared" si="403"/>
        <v>0</v>
      </c>
      <c r="GI96" s="242">
        <f t="shared" si="404"/>
        <v>0</v>
      </c>
      <c r="GK96" s="234">
        <f t="shared" si="449"/>
        <v>84</v>
      </c>
      <c r="GL96" s="235" t="str">
        <f t="shared" si="405"/>
        <v/>
      </c>
      <c r="GM96" s="236" t="str">
        <f>IFERROR(+VLOOKUP(GL96,'Referencia Parámetros'!$A$2:$B$18,2),"")</f>
        <v/>
      </c>
      <c r="GN96" s="1"/>
      <c r="GO96" s="1"/>
      <c r="GP96" s="136" t="str">
        <f t="shared" si="313"/>
        <v>Completar</v>
      </c>
      <c r="GQ96" s="134"/>
      <c r="GR96" s="134"/>
      <c r="GS96" s="134"/>
      <c r="GT96" s="136" t="str">
        <f t="shared" si="314"/>
        <v>Completar</v>
      </c>
      <c r="GU96" s="137" t="str">
        <f t="shared" si="315"/>
        <v>Completar</v>
      </c>
      <c r="GV96" s="137" t="str">
        <f t="shared" si="316"/>
        <v>Completar</v>
      </c>
      <c r="GW96" s="135"/>
      <c r="GX96" s="136" t="str">
        <f t="shared" si="317"/>
        <v>Completar</v>
      </c>
      <c r="GY96" s="237">
        <f t="shared" si="406"/>
        <v>0</v>
      </c>
      <c r="GZ96" s="238">
        <f t="shared" si="407"/>
        <v>0</v>
      </c>
      <c r="HA96" s="239" t="str">
        <f>IFERROR(IF(GZ96&gt;20*GM96,'Referencia Parámetros'!$D$20,IF(GZ96&gt;10*GM96,'Referencia Parámetros'!$D$21,IF(GZ96&gt;5*GM96,'Referencia Parámetros'!$D$22, IF(GZ96&gt;1,'Referencia Parámetros'!$D$23,"NO APLICA")))),"")</f>
        <v/>
      </c>
      <c r="HB96" s="240" t="str">
        <f t="shared" si="408"/>
        <v/>
      </c>
      <c r="HC96" s="241">
        <f t="shared" si="409"/>
        <v>0</v>
      </c>
      <c r="HD96" s="234">
        <f t="shared" si="410"/>
        <v>0</v>
      </c>
      <c r="HE96" s="234">
        <f t="shared" si="411"/>
        <v>0</v>
      </c>
      <c r="HF96" s="234">
        <f t="shared" si="412"/>
        <v>0</v>
      </c>
      <c r="HG96" s="242">
        <f t="shared" si="413"/>
        <v>0</v>
      </c>
      <c r="HI96" s="234">
        <f t="shared" si="450"/>
        <v>84</v>
      </c>
      <c r="HJ96" s="235" t="str">
        <f t="shared" si="414"/>
        <v/>
      </c>
      <c r="HK96" s="236" t="str">
        <f>IFERROR(+VLOOKUP(HJ96,'Referencia Parámetros'!$A$2:$B$18,2),"")</f>
        <v/>
      </c>
      <c r="HL96" s="1"/>
      <c r="HM96" s="1"/>
      <c r="HN96" s="136" t="str">
        <f t="shared" si="318"/>
        <v>Completar</v>
      </c>
      <c r="HO96" s="134"/>
      <c r="HP96" s="134"/>
      <c r="HQ96" s="134"/>
      <c r="HR96" s="136" t="str">
        <f t="shared" si="319"/>
        <v>Completar</v>
      </c>
      <c r="HS96" s="137" t="str">
        <f t="shared" si="320"/>
        <v>Completar</v>
      </c>
      <c r="HT96" s="137" t="str">
        <f t="shared" si="321"/>
        <v>Completar</v>
      </c>
      <c r="HU96" s="135"/>
      <c r="HV96" s="136" t="str">
        <f t="shared" si="322"/>
        <v>Completar</v>
      </c>
      <c r="HW96" s="237">
        <f t="shared" si="415"/>
        <v>0</v>
      </c>
      <c r="HX96" s="238">
        <f t="shared" si="416"/>
        <v>0</v>
      </c>
      <c r="HY96" s="239" t="str">
        <f>IFERROR(IF(HX96&gt;20*HK96,'Referencia Parámetros'!$D$20,IF(HX96&gt;10*HK96,'Referencia Parámetros'!$D$21,IF(HX96&gt;5*HK96,'Referencia Parámetros'!$D$22, IF(HX96&gt;1,'Referencia Parámetros'!$D$23,"NO APLICA")))),"")</f>
        <v/>
      </c>
      <c r="HZ96" s="240">
        <f t="shared" si="417"/>
        <v>0</v>
      </c>
      <c r="IA96" s="241">
        <f t="shared" si="418"/>
        <v>0</v>
      </c>
      <c r="IB96" s="234">
        <f t="shared" si="419"/>
        <v>0</v>
      </c>
      <c r="IC96" s="234">
        <f t="shared" si="420"/>
        <v>0</v>
      </c>
      <c r="ID96" s="234">
        <f t="shared" si="421"/>
        <v>0</v>
      </c>
      <c r="IE96" s="242">
        <f t="shared" si="422"/>
        <v>0</v>
      </c>
      <c r="IG96" s="234">
        <f t="shared" si="451"/>
        <v>84</v>
      </c>
      <c r="IH96" s="235" t="str">
        <f t="shared" si="423"/>
        <v/>
      </c>
      <c r="II96" s="236" t="str">
        <f>IFERROR(+VLOOKUP(IH96,'Referencia Parámetros'!$A$2:$B$18,2),"")</f>
        <v/>
      </c>
      <c r="IJ96" s="1"/>
      <c r="IK96" s="1"/>
      <c r="IL96" s="136" t="str">
        <f t="shared" si="323"/>
        <v>Completar</v>
      </c>
      <c r="IM96" s="134"/>
      <c r="IN96" s="134"/>
      <c r="IO96" s="134"/>
      <c r="IP96" s="136" t="str">
        <f t="shared" si="324"/>
        <v>Completar</v>
      </c>
      <c r="IQ96" s="137" t="str">
        <f t="shared" si="325"/>
        <v>Completar</v>
      </c>
      <c r="IR96" s="137" t="str">
        <f t="shared" si="326"/>
        <v>Completar</v>
      </c>
      <c r="IS96" s="135"/>
      <c r="IT96" s="136" t="str">
        <f t="shared" si="327"/>
        <v>Completar</v>
      </c>
      <c r="IU96" s="237">
        <f t="shared" si="424"/>
        <v>0</v>
      </c>
      <c r="IV96" s="238">
        <f t="shared" si="425"/>
        <v>0</v>
      </c>
      <c r="IW96" s="239" t="str">
        <f>IFERROR(IF(IV96&gt;20*II96,'Referencia Parámetros'!$D$20,IF(IV96&gt;10*II96,'Referencia Parámetros'!$D$21,IF(IV96&gt;5*II96,'Referencia Parámetros'!$D$22, IF(IV96&gt;1,'Referencia Parámetros'!$D$23,"NO APLICA")))),"")</f>
        <v/>
      </c>
      <c r="IX96" s="240" t="str">
        <f t="shared" si="426"/>
        <v/>
      </c>
      <c r="IY96" s="241">
        <f t="shared" si="427"/>
        <v>0</v>
      </c>
      <c r="IZ96" s="234">
        <f t="shared" si="428"/>
        <v>0</v>
      </c>
      <c r="JA96" s="234">
        <f t="shared" si="429"/>
        <v>0</v>
      </c>
      <c r="JB96" s="234">
        <f t="shared" si="430"/>
        <v>0</v>
      </c>
      <c r="JC96" s="242">
        <f t="shared" si="431"/>
        <v>0</v>
      </c>
      <c r="JD96" s="198"/>
      <c r="JE96" s="234">
        <f t="shared" si="452"/>
        <v>84</v>
      </c>
      <c r="JF96" s="235" t="str">
        <f t="shared" si="432"/>
        <v/>
      </c>
      <c r="JG96" s="236" t="str">
        <f>IFERROR(+VLOOKUP(JF96,'Referencia Parámetros'!$A$2:$B$18,2),"")</f>
        <v/>
      </c>
      <c r="JH96" s="1"/>
      <c r="JI96" s="1"/>
      <c r="JJ96" s="136" t="str">
        <f t="shared" si="328"/>
        <v>Completar</v>
      </c>
      <c r="JK96" s="134"/>
      <c r="JL96" s="134"/>
      <c r="JM96" s="134"/>
      <c r="JN96" s="136" t="str">
        <f t="shared" si="329"/>
        <v>Completar</v>
      </c>
      <c r="JO96" s="137" t="str">
        <f t="shared" si="330"/>
        <v>Completar</v>
      </c>
      <c r="JP96" s="137" t="str">
        <f t="shared" si="331"/>
        <v>Completar</v>
      </c>
      <c r="JQ96" s="135"/>
      <c r="JR96" s="136" t="str">
        <f t="shared" si="332"/>
        <v>Completar</v>
      </c>
      <c r="JS96" s="237">
        <f t="shared" si="433"/>
        <v>0</v>
      </c>
      <c r="JT96" s="238">
        <f t="shared" si="434"/>
        <v>0</v>
      </c>
      <c r="JU96" s="239" t="str">
        <f>IFERROR(IF(JT96&gt;20*JG96,'Referencia Parámetros'!$D$20,IF(JT96&gt;10*JG96,'Referencia Parámetros'!$D$21,IF(JT96&gt;5*JG96,'Referencia Parámetros'!$D$22, IF(JT96&gt;1,'Referencia Parámetros'!$D$23,"NO APLICA")))),"")</f>
        <v/>
      </c>
      <c r="JV96" s="240" t="str">
        <f t="shared" si="435"/>
        <v/>
      </c>
      <c r="JW96" s="241">
        <f t="shared" si="436"/>
        <v>0</v>
      </c>
      <c r="JX96" s="234">
        <f t="shared" si="437"/>
        <v>0</v>
      </c>
      <c r="JY96" s="234">
        <f t="shared" si="438"/>
        <v>0</v>
      </c>
      <c r="JZ96" s="234">
        <f t="shared" si="439"/>
        <v>0</v>
      </c>
      <c r="KA96" s="242">
        <f t="shared" si="440"/>
        <v>0</v>
      </c>
    </row>
    <row r="97" spans="1:287" x14ac:dyDescent="0.25">
      <c r="A97" s="234">
        <f t="shared" si="441"/>
        <v>85</v>
      </c>
      <c r="B97" s="235" t="str">
        <f t="shared" si="333"/>
        <v/>
      </c>
      <c r="C97" s="236" t="str">
        <f>IFERROR(+VLOOKUP(B97,'Referencia Parámetros'!$A$2:$B$18,2),"")</f>
        <v/>
      </c>
      <c r="D97" s="1"/>
      <c r="E97" s="1"/>
      <c r="F97" s="136" t="str">
        <f>IFERROR(+VLOOKUP(D97,'Año 3'!JH$13:JJ$112,3,FALSE),"Completar")</f>
        <v>Completar</v>
      </c>
      <c r="G97" s="134"/>
      <c r="H97" s="134"/>
      <c r="I97" s="134"/>
      <c r="J97" s="136" t="str">
        <f>+IFERROR(VLOOKUP(D97,'Año 3'!JH$13:JR$112,7,0),"Completar")</f>
        <v>Completar</v>
      </c>
      <c r="K97" s="137" t="str">
        <f>IFERROR(VLOOKUP(D97,'Año 3'!JH$13:JR$112,8,FALSE),"Completar")</f>
        <v>Completar</v>
      </c>
      <c r="L97" s="137" t="str">
        <f>IFERROR(VLOOKUP(D97,'Año 3'!JH$13:JR$112,9,FALSE),"Completar")</f>
        <v>Completar</v>
      </c>
      <c r="M97" s="135"/>
      <c r="N97" s="136" t="str">
        <f>IFERROR(VLOOKUP(D97,'Año 3'!JH$13:JR$112,11,FALSE),"Completar")</f>
        <v>Completar</v>
      </c>
      <c r="O97" s="237">
        <f t="shared" si="334"/>
        <v>0</v>
      </c>
      <c r="P97" s="238">
        <f t="shared" si="335"/>
        <v>0</v>
      </c>
      <c r="Q97" s="239" t="str">
        <f>IFERROR(IF(P97&gt;20*C97,'Referencia Parámetros'!$D$20,IF(P97&gt;10*C97,'Referencia Parámetros'!$D$21,IF(P97&gt;5*C97,'Referencia Parámetros'!$D$22, IF(P97&gt;1,'Referencia Parámetros'!$D$23,"NO APLICA")))),"")</f>
        <v/>
      </c>
      <c r="R97" s="240" t="str">
        <f t="shared" si="336"/>
        <v/>
      </c>
      <c r="S97" s="241">
        <f t="shared" si="337"/>
        <v>0</v>
      </c>
      <c r="T97" s="234">
        <f t="shared" si="338"/>
        <v>0</v>
      </c>
      <c r="U97" s="234">
        <f t="shared" si="339"/>
        <v>0</v>
      </c>
      <c r="V97" s="234">
        <f t="shared" si="340"/>
        <v>0</v>
      </c>
      <c r="W97" s="242">
        <f t="shared" si="341"/>
        <v>0</v>
      </c>
      <c r="Y97" s="234">
        <f t="shared" si="442"/>
        <v>85</v>
      </c>
      <c r="Z97" s="235" t="str">
        <f t="shared" si="342"/>
        <v/>
      </c>
      <c r="AA97" s="236" t="str">
        <f>IFERROR(+VLOOKUP(Z97,'Referencia Parámetros'!$A$2:$B$18,2),"")</f>
        <v/>
      </c>
      <c r="AB97" s="1"/>
      <c r="AC97" s="1"/>
      <c r="AD97" s="136" t="str">
        <f t="shared" si="278"/>
        <v>Completar</v>
      </c>
      <c r="AE97" s="134"/>
      <c r="AF97" s="134"/>
      <c r="AG97" s="134"/>
      <c r="AH97" s="136" t="str">
        <f t="shared" si="279"/>
        <v>Completar</v>
      </c>
      <c r="AI97" s="137" t="str">
        <f t="shared" si="280"/>
        <v>Completar</v>
      </c>
      <c r="AJ97" s="137" t="str">
        <f t="shared" si="281"/>
        <v>Completar</v>
      </c>
      <c r="AK97" s="135"/>
      <c r="AL97" s="136" t="str">
        <f t="shared" si="282"/>
        <v>Completar</v>
      </c>
      <c r="AM97" s="237">
        <f t="shared" si="343"/>
        <v>0</v>
      </c>
      <c r="AN97" s="238">
        <f t="shared" si="344"/>
        <v>0</v>
      </c>
      <c r="AO97" s="239" t="str">
        <f>IFERROR(IF(AN97&gt;20*AA97,'Referencia Parámetros'!$D$20,IF(AN97&gt;10*AA97,'Referencia Parámetros'!$D$21,IF(AN97&gt;5*AA97,'Referencia Parámetros'!$D$22, IF(AN97&gt;1,'Referencia Parámetros'!$D$23,"NO APLICA")))),"")</f>
        <v/>
      </c>
      <c r="AP97" s="240" t="str">
        <f t="shared" si="345"/>
        <v/>
      </c>
      <c r="AQ97" s="241">
        <f t="shared" si="346"/>
        <v>0</v>
      </c>
      <c r="AR97" s="234">
        <f t="shared" si="347"/>
        <v>0</v>
      </c>
      <c r="AS97" s="234">
        <f t="shared" si="348"/>
        <v>0</v>
      </c>
      <c r="AT97" s="234">
        <f t="shared" si="349"/>
        <v>0</v>
      </c>
      <c r="AU97" s="242">
        <f t="shared" si="350"/>
        <v>0</v>
      </c>
      <c r="AW97" s="234">
        <f t="shared" si="443"/>
        <v>85</v>
      </c>
      <c r="AX97" s="235" t="str">
        <f t="shared" si="351"/>
        <v/>
      </c>
      <c r="AY97" s="236" t="str">
        <f>IFERROR(+VLOOKUP(AX97,'Referencia Parámetros'!$A$2:$B$18,2),"")</f>
        <v/>
      </c>
      <c r="AZ97" s="1"/>
      <c r="BA97" s="1"/>
      <c r="BB97" s="136" t="str">
        <f t="shared" si="283"/>
        <v>Completar</v>
      </c>
      <c r="BC97" s="134"/>
      <c r="BD97" s="134"/>
      <c r="BE97" s="134"/>
      <c r="BF97" s="136" t="str">
        <f t="shared" si="284"/>
        <v>Completar</v>
      </c>
      <c r="BG97" s="137" t="str">
        <f t="shared" si="285"/>
        <v>Completar</v>
      </c>
      <c r="BH97" s="137" t="str">
        <f t="shared" si="286"/>
        <v>Completar</v>
      </c>
      <c r="BI97" s="135"/>
      <c r="BJ97" s="136" t="str">
        <f t="shared" si="287"/>
        <v>Completar</v>
      </c>
      <c r="BK97" s="237">
        <f t="shared" si="352"/>
        <v>0</v>
      </c>
      <c r="BL97" s="238">
        <f t="shared" si="353"/>
        <v>0</v>
      </c>
      <c r="BM97" s="239" t="str">
        <f>IFERROR(IF(BL97&gt;20*AY97,'Referencia Parámetros'!$D$20,IF(BL97&gt;10*AY97,'Referencia Parámetros'!$D$21,IF(BL97&gt;5*AY97,'Referencia Parámetros'!$D$22, IF(BL97&gt;1,'Referencia Parámetros'!$D$23,"NO APLICA")))),"")</f>
        <v/>
      </c>
      <c r="BN97" s="240" t="str">
        <f t="shared" si="354"/>
        <v/>
      </c>
      <c r="BO97" s="241">
        <f t="shared" si="355"/>
        <v>0</v>
      </c>
      <c r="BP97" s="234">
        <f t="shared" si="356"/>
        <v>0</v>
      </c>
      <c r="BQ97" s="234">
        <f t="shared" si="357"/>
        <v>0</v>
      </c>
      <c r="BR97" s="234">
        <f t="shared" si="358"/>
        <v>0</v>
      </c>
      <c r="BS97" s="242">
        <f t="shared" si="359"/>
        <v>0</v>
      </c>
      <c r="BU97" s="234">
        <f t="shared" si="444"/>
        <v>85</v>
      </c>
      <c r="BV97" s="235" t="str">
        <f t="shared" si="360"/>
        <v/>
      </c>
      <c r="BW97" s="236" t="str">
        <f>IFERROR(+VLOOKUP(BV97,'Referencia Parámetros'!$A$2:$B$18,2),"")</f>
        <v/>
      </c>
      <c r="BX97" s="1"/>
      <c r="BY97" s="1"/>
      <c r="BZ97" s="136" t="str">
        <f t="shared" si="288"/>
        <v>Completar</v>
      </c>
      <c r="CA97" s="134"/>
      <c r="CB97" s="134"/>
      <c r="CC97" s="134"/>
      <c r="CD97" s="136" t="str">
        <f t="shared" si="289"/>
        <v>Completar</v>
      </c>
      <c r="CE97" s="137" t="str">
        <f t="shared" si="290"/>
        <v>Completar</v>
      </c>
      <c r="CF97" s="137" t="str">
        <f t="shared" si="291"/>
        <v>Completar</v>
      </c>
      <c r="CG97" s="135"/>
      <c r="CH97" s="136" t="str">
        <f t="shared" si="292"/>
        <v>Completar</v>
      </c>
      <c r="CI97" s="237">
        <f t="shared" si="361"/>
        <v>0</v>
      </c>
      <c r="CJ97" s="238">
        <f t="shared" si="362"/>
        <v>0</v>
      </c>
      <c r="CK97" s="239" t="str">
        <f>IFERROR(IF(CJ97&gt;20*BW97,'Referencia Parámetros'!$D$20,IF(CJ97&gt;10*BW97,'Referencia Parámetros'!$D$21,IF(CJ97&gt;5*BW97,'Referencia Parámetros'!$D$22, IF(CJ97&gt;1,'Referencia Parámetros'!$D$23,"NO APLICA")))),"")</f>
        <v/>
      </c>
      <c r="CL97" s="240" t="str">
        <f t="shared" si="363"/>
        <v/>
      </c>
      <c r="CM97" s="241">
        <f t="shared" si="364"/>
        <v>0</v>
      </c>
      <c r="CN97" s="234">
        <f t="shared" si="365"/>
        <v>0</v>
      </c>
      <c r="CO97" s="234">
        <f t="shared" si="366"/>
        <v>0</v>
      </c>
      <c r="CP97" s="234">
        <f t="shared" si="367"/>
        <v>0</v>
      </c>
      <c r="CQ97" s="242">
        <f t="shared" si="368"/>
        <v>0</v>
      </c>
      <c r="CS97" s="234">
        <f t="shared" si="445"/>
        <v>85</v>
      </c>
      <c r="CT97" s="235" t="str">
        <f t="shared" si="369"/>
        <v/>
      </c>
      <c r="CU97" s="236" t="str">
        <f>IFERROR(+VLOOKUP(CT97,'Referencia Parámetros'!$A$2:$B$18,2),"")</f>
        <v/>
      </c>
      <c r="CV97" s="1"/>
      <c r="CW97" s="1"/>
      <c r="CX97" s="136" t="str">
        <f t="shared" si="293"/>
        <v>Completar</v>
      </c>
      <c r="CY97" s="134"/>
      <c r="CZ97" s="134"/>
      <c r="DA97" s="134"/>
      <c r="DB97" s="136" t="str">
        <f t="shared" si="294"/>
        <v>Completar</v>
      </c>
      <c r="DC97" s="137" t="str">
        <f t="shared" si="295"/>
        <v>Completar</v>
      </c>
      <c r="DD97" s="137" t="str">
        <f t="shared" si="296"/>
        <v>Completar</v>
      </c>
      <c r="DE97" s="135"/>
      <c r="DF97" s="136" t="str">
        <f t="shared" si="297"/>
        <v>Completar</v>
      </c>
      <c r="DG97" s="237">
        <f t="shared" si="370"/>
        <v>0</v>
      </c>
      <c r="DH97" s="238">
        <f t="shared" si="371"/>
        <v>0</v>
      </c>
      <c r="DI97" s="239" t="str">
        <f>IFERROR(IF(DH97&gt;20*CU97,'Referencia Parámetros'!$D$20,IF(DH97&gt;10*CU97,'Referencia Parámetros'!$D$21,IF(DH97&gt;5*CU97,'Referencia Parámetros'!$D$22, IF(DH97&gt;1,'Referencia Parámetros'!$D$23,"NO APLICA")))),"")</f>
        <v/>
      </c>
      <c r="DJ97" s="240" t="str">
        <f t="shared" si="372"/>
        <v/>
      </c>
      <c r="DK97" s="241">
        <f t="shared" si="373"/>
        <v>0</v>
      </c>
      <c r="DL97" s="234">
        <f t="shared" si="374"/>
        <v>0</v>
      </c>
      <c r="DM97" s="234">
        <f t="shared" si="375"/>
        <v>0</v>
      </c>
      <c r="DN97" s="234">
        <f t="shared" si="376"/>
        <v>0</v>
      </c>
      <c r="DO97" s="242">
        <f t="shared" si="377"/>
        <v>0</v>
      </c>
      <c r="DQ97" s="234">
        <f t="shared" si="446"/>
        <v>85</v>
      </c>
      <c r="DR97" s="235" t="str">
        <f t="shared" si="378"/>
        <v/>
      </c>
      <c r="DS97" s="236" t="str">
        <f>IFERROR(+VLOOKUP(DR97,'Referencia Parámetros'!$A$2:$B$18,2),"")</f>
        <v/>
      </c>
      <c r="DT97" s="1"/>
      <c r="DU97" s="1"/>
      <c r="DV97" s="136" t="str">
        <f t="shared" si="298"/>
        <v>Completar</v>
      </c>
      <c r="DW97" s="134"/>
      <c r="DX97" s="134"/>
      <c r="DY97" s="134"/>
      <c r="DZ97" s="136" t="str">
        <f t="shared" si="299"/>
        <v>Completar</v>
      </c>
      <c r="EA97" s="137" t="str">
        <f t="shared" si="300"/>
        <v>Completar</v>
      </c>
      <c r="EB97" s="137" t="str">
        <f t="shared" si="301"/>
        <v>Completar</v>
      </c>
      <c r="EC97" s="135"/>
      <c r="ED97" s="136" t="str">
        <f t="shared" si="302"/>
        <v>Completar</v>
      </c>
      <c r="EE97" s="237">
        <f t="shared" si="379"/>
        <v>0</v>
      </c>
      <c r="EF97" s="238">
        <f t="shared" si="380"/>
        <v>0</v>
      </c>
      <c r="EG97" s="239" t="str">
        <f>IFERROR(IF(EF97&gt;20*DS97,'Referencia Parámetros'!$D$20,IF(EF97&gt;10*DS97,'Referencia Parámetros'!$D$21,IF(EF97&gt;5*DS97,'Referencia Parámetros'!$D$22, IF(EF97&gt;1,'Referencia Parámetros'!$D$23,"NO APLICA")))),"")</f>
        <v/>
      </c>
      <c r="EH97" s="240" t="str">
        <f t="shared" si="381"/>
        <v/>
      </c>
      <c r="EI97" s="241">
        <f t="shared" si="382"/>
        <v>0</v>
      </c>
      <c r="EJ97" s="234">
        <f t="shared" si="383"/>
        <v>0</v>
      </c>
      <c r="EK97" s="234">
        <f t="shared" si="384"/>
        <v>0</v>
      </c>
      <c r="EL97" s="234">
        <f t="shared" si="385"/>
        <v>0</v>
      </c>
      <c r="EM97" s="242">
        <f t="shared" si="386"/>
        <v>0</v>
      </c>
      <c r="EO97" s="234">
        <f t="shared" si="447"/>
        <v>85</v>
      </c>
      <c r="EP97" s="235" t="str">
        <f t="shared" si="387"/>
        <v/>
      </c>
      <c r="EQ97" s="236" t="str">
        <f>IFERROR(+VLOOKUP(EP97,'Referencia Parámetros'!$A$2:$B$18,2),"")</f>
        <v/>
      </c>
      <c r="ER97" s="1"/>
      <c r="ES97" s="1"/>
      <c r="ET97" s="136" t="str">
        <f t="shared" si="303"/>
        <v>Completar</v>
      </c>
      <c r="EU97" s="134"/>
      <c r="EV97" s="134"/>
      <c r="EW97" s="134"/>
      <c r="EX97" s="136" t="str">
        <f t="shared" si="304"/>
        <v>Completar</v>
      </c>
      <c r="EY97" s="137" t="str">
        <f t="shared" si="305"/>
        <v>Completar</v>
      </c>
      <c r="EZ97" s="137" t="str">
        <f t="shared" si="306"/>
        <v>Completar</v>
      </c>
      <c r="FA97" s="135"/>
      <c r="FB97" s="136" t="str">
        <f t="shared" si="307"/>
        <v>Completar</v>
      </c>
      <c r="FC97" s="237">
        <f t="shared" si="388"/>
        <v>0</v>
      </c>
      <c r="FD97" s="238">
        <f t="shared" si="389"/>
        <v>0</v>
      </c>
      <c r="FE97" s="239" t="str">
        <f>IFERROR(IF(FD97&gt;20*EQ97,'Referencia Parámetros'!$D$20,IF(FD97&gt;10*EQ97,'Referencia Parámetros'!$D$21,IF(FD97&gt;5*EQ97,'Referencia Parámetros'!$D$22, IF(FD97&gt;1,'Referencia Parámetros'!$D$23,"NO APLICA")))),"")</f>
        <v/>
      </c>
      <c r="FF97" s="240" t="str">
        <f t="shared" si="390"/>
        <v/>
      </c>
      <c r="FG97" s="241">
        <f t="shared" si="391"/>
        <v>0</v>
      </c>
      <c r="FH97" s="234">
        <f t="shared" si="392"/>
        <v>0</v>
      </c>
      <c r="FI97" s="234">
        <f t="shared" si="393"/>
        <v>0</v>
      </c>
      <c r="FJ97" s="234">
        <f t="shared" si="394"/>
        <v>0</v>
      </c>
      <c r="FK97" s="242">
        <f t="shared" si="395"/>
        <v>0</v>
      </c>
      <c r="FM97" s="234">
        <f t="shared" si="448"/>
        <v>85</v>
      </c>
      <c r="FN97" s="235" t="str">
        <f t="shared" si="396"/>
        <v/>
      </c>
      <c r="FO97" s="236" t="str">
        <f>IFERROR(+VLOOKUP(FN97,'Referencia Parámetros'!$A$2:$B$18,2),"")</f>
        <v/>
      </c>
      <c r="FP97" s="1"/>
      <c r="FQ97" s="1"/>
      <c r="FR97" s="136" t="str">
        <f t="shared" si="308"/>
        <v>Completar</v>
      </c>
      <c r="FS97" s="134"/>
      <c r="FT97" s="134"/>
      <c r="FU97" s="134"/>
      <c r="FV97" s="136" t="str">
        <f t="shared" si="309"/>
        <v>Completar</v>
      </c>
      <c r="FW97" s="137" t="str">
        <f t="shared" si="310"/>
        <v>Completar</v>
      </c>
      <c r="FX97" s="137" t="str">
        <f t="shared" si="311"/>
        <v>Completar</v>
      </c>
      <c r="FY97" s="135"/>
      <c r="FZ97" s="136" t="str">
        <f t="shared" si="312"/>
        <v>Completar</v>
      </c>
      <c r="GA97" s="237">
        <f t="shared" si="397"/>
        <v>0</v>
      </c>
      <c r="GB97" s="238">
        <f t="shared" si="398"/>
        <v>0</v>
      </c>
      <c r="GC97" s="239" t="str">
        <f>IFERROR(IF(GB97&gt;20*FO97,'Referencia Parámetros'!$D$20,IF(GB97&gt;10*FO97,'Referencia Parámetros'!$D$21,IF(GB97&gt;5*FO97,'Referencia Parámetros'!$D$22, IF(GB97&gt;1,'Referencia Parámetros'!$D$23,"NO APLICA")))),"")</f>
        <v/>
      </c>
      <c r="GD97" s="240" t="str">
        <f t="shared" si="399"/>
        <v/>
      </c>
      <c r="GE97" s="241">
        <f t="shared" si="400"/>
        <v>0</v>
      </c>
      <c r="GF97" s="234">
        <f t="shared" si="401"/>
        <v>0</v>
      </c>
      <c r="GG97" s="234">
        <f t="shared" si="402"/>
        <v>0</v>
      </c>
      <c r="GH97" s="234">
        <f t="shared" si="403"/>
        <v>0</v>
      </c>
      <c r="GI97" s="242">
        <f t="shared" si="404"/>
        <v>0</v>
      </c>
      <c r="GK97" s="234">
        <f t="shared" si="449"/>
        <v>85</v>
      </c>
      <c r="GL97" s="235" t="str">
        <f t="shared" si="405"/>
        <v/>
      </c>
      <c r="GM97" s="236" t="str">
        <f>IFERROR(+VLOOKUP(GL97,'Referencia Parámetros'!$A$2:$B$18,2),"")</f>
        <v/>
      </c>
      <c r="GN97" s="1"/>
      <c r="GO97" s="1"/>
      <c r="GP97" s="136" t="str">
        <f t="shared" si="313"/>
        <v>Completar</v>
      </c>
      <c r="GQ97" s="134"/>
      <c r="GR97" s="134"/>
      <c r="GS97" s="134"/>
      <c r="GT97" s="136" t="str">
        <f t="shared" si="314"/>
        <v>Completar</v>
      </c>
      <c r="GU97" s="137" t="str">
        <f t="shared" si="315"/>
        <v>Completar</v>
      </c>
      <c r="GV97" s="137" t="str">
        <f t="shared" si="316"/>
        <v>Completar</v>
      </c>
      <c r="GW97" s="135"/>
      <c r="GX97" s="136" t="str">
        <f t="shared" si="317"/>
        <v>Completar</v>
      </c>
      <c r="GY97" s="237">
        <f t="shared" si="406"/>
        <v>0</v>
      </c>
      <c r="GZ97" s="238">
        <f t="shared" si="407"/>
        <v>0</v>
      </c>
      <c r="HA97" s="239" t="str">
        <f>IFERROR(IF(GZ97&gt;20*GM97,'Referencia Parámetros'!$D$20,IF(GZ97&gt;10*GM97,'Referencia Parámetros'!$D$21,IF(GZ97&gt;5*GM97,'Referencia Parámetros'!$D$22, IF(GZ97&gt;1,'Referencia Parámetros'!$D$23,"NO APLICA")))),"")</f>
        <v/>
      </c>
      <c r="HB97" s="240" t="str">
        <f t="shared" si="408"/>
        <v/>
      </c>
      <c r="HC97" s="241">
        <f t="shared" si="409"/>
        <v>0</v>
      </c>
      <c r="HD97" s="234">
        <f t="shared" si="410"/>
        <v>0</v>
      </c>
      <c r="HE97" s="234">
        <f t="shared" si="411"/>
        <v>0</v>
      </c>
      <c r="HF97" s="234">
        <f t="shared" si="412"/>
        <v>0</v>
      </c>
      <c r="HG97" s="242">
        <f t="shared" si="413"/>
        <v>0</v>
      </c>
      <c r="HI97" s="234">
        <f t="shared" si="450"/>
        <v>85</v>
      </c>
      <c r="HJ97" s="235" t="str">
        <f t="shared" si="414"/>
        <v/>
      </c>
      <c r="HK97" s="236" t="str">
        <f>IFERROR(+VLOOKUP(HJ97,'Referencia Parámetros'!$A$2:$B$18,2),"")</f>
        <v/>
      </c>
      <c r="HL97" s="1"/>
      <c r="HM97" s="1"/>
      <c r="HN97" s="136" t="str">
        <f t="shared" si="318"/>
        <v>Completar</v>
      </c>
      <c r="HO97" s="134"/>
      <c r="HP97" s="134"/>
      <c r="HQ97" s="134"/>
      <c r="HR97" s="136" t="str">
        <f t="shared" si="319"/>
        <v>Completar</v>
      </c>
      <c r="HS97" s="137" t="str">
        <f t="shared" si="320"/>
        <v>Completar</v>
      </c>
      <c r="HT97" s="137" t="str">
        <f t="shared" si="321"/>
        <v>Completar</v>
      </c>
      <c r="HU97" s="135"/>
      <c r="HV97" s="136" t="str">
        <f t="shared" si="322"/>
        <v>Completar</v>
      </c>
      <c r="HW97" s="237">
        <f t="shared" si="415"/>
        <v>0</v>
      </c>
      <c r="HX97" s="238">
        <f t="shared" si="416"/>
        <v>0</v>
      </c>
      <c r="HY97" s="239" t="str">
        <f>IFERROR(IF(HX97&gt;20*HK97,'Referencia Parámetros'!$D$20,IF(HX97&gt;10*HK97,'Referencia Parámetros'!$D$21,IF(HX97&gt;5*HK97,'Referencia Parámetros'!$D$22, IF(HX97&gt;1,'Referencia Parámetros'!$D$23,"NO APLICA")))),"")</f>
        <v/>
      </c>
      <c r="HZ97" s="240">
        <f t="shared" si="417"/>
        <v>0</v>
      </c>
      <c r="IA97" s="241">
        <f t="shared" si="418"/>
        <v>0</v>
      </c>
      <c r="IB97" s="234">
        <f t="shared" si="419"/>
        <v>0</v>
      </c>
      <c r="IC97" s="234">
        <f t="shared" si="420"/>
        <v>0</v>
      </c>
      <c r="ID97" s="234">
        <f t="shared" si="421"/>
        <v>0</v>
      </c>
      <c r="IE97" s="242">
        <f t="shared" si="422"/>
        <v>0</v>
      </c>
      <c r="IG97" s="234">
        <f t="shared" si="451"/>
        <v>85</v>
      </c>
      <c r="IH97" s="235" t="str">
        <f t="shared" si="423"/>
        <v/>
      </c>
      <c r="II97" s="236" t="str">
        <f>IFERROR(+VLOOKUP(IH97,'Referencia Parámetros'!$A$2:$B$18,2),"")</f>
        <v/>
      </c>
      <c r="IJ97" s="1"/>
      <c r="IK97" s="1"/>
      <c r="IL97" s="136" t="str">
        <f t="shared" si="323"/>
        <v>Completar</v>
      </c>
      <c r="IM97" s="134"/>
      <c r="IN97" s="134"/>
      <c r="IO97" s="134"/>
      <c r="IP97" s="136" t="str">
        <f t="shared" si="324"/>
        <v>Completar</v>
      </c>
      <c r="IQ97" s="137" t="str">
        <f t="shared" si="325"/>
        <v>Completar</v>
      </c>
      <c r="IR97" s="137" t="str">
        <f t="shared" si="326"/>
        <v>Completar</v>
      </c>
      <c r="IS97" s="135"/>
      <c r="IT97" s="136" t="str">
        <f t="shared" si="327"/>
        <v>Completar</v>
      </c>
      <c r="IU97" s="237">
        <f t="shared" si="424"/>
        <v>0</v>
      </c>
      <c r="IV97" s="238">
        <f t="shared" si="425"/>
        <v>0</v>
      </c>
      <c r="IW97" s="239" t="str">
        <f>IFERROR(IF(IV97&gt;20*II97,'Referencia Parámetros'!$D$20,IF(IV97&gt;10*II97,'Referencia Parámetros'!$D$21,IF(IV97&gt;5*II97,'Referencia Parámetros'!$D$22, IF(IV97&gt;1,'Referencia Parámetros'!$D$23,"NO APLICA")))),"")</f>
        <v/>
      </c>
      <c r="IX97" s="240" t="str">
        <f t="shared" si="426"/>
        <v/>
      </c>
      <c r="IY97" s="241">
        <f t="shared" si="427"/>
        <v>0</v>
      </c>
      <c r="IZ97" s="234">
        <f t="shared" si="428"/>
        <v>0</v>
      </c>
      <c r="JA97" s="234">
        <f t="shared" si="429"/>
        <v>0</v>
      </c>
      <c r="JB97" s="234">
        <f t="shared" si="430"/>
        <v>0</v>
      </c>
      <c r="JC97" s="242">
        <f t="shared" si="431"/>
        <v>0</v>
      </c>
      <c r="JD97" s="198"/>
      <c r="JE97" s="234">
        <f t="shared" si="452"/>
        <v>85</v>
      </c>
      <c r="JF97" s="235" t="str">
        <f t="shared" si="432"/>
        <v/>
      </c>
      <c r="JG97" s="236" t="str">
        <f>IFERROR(+VLOOKUP(JF97,'Referencia Parámetros'!$A$2:$B$18,2),"")</f>
        <v/>
      </c>
      <c r="JH97" s="1"/>
      <c r="JI97" s="1"/>
      <c r="JJ97" s="136" t="str">
        <f t="shared" si="328"/>
        <v>Completar</v>
      </c>
      <c r="JK97" s="134"/>
      <c r="JL97" s="134"/>
      <c r="JM97" s="134"/>
      <c r="JN97" s="136" t="str">
        <f t="shared" si="329"/>
        <v>Completar</v>
      </c>
      <c r="JO97" s="137" t="str">
        <f t="shared" si="330"/>
        <v>Completar</v>
      </c>
      <c r="JP97" s="137" t="str">
        <f t="shared" si="331"/>
        <v>Completar</v>
      </c>
      <c r="JQ97" s="135"/>
      <c r="JR97" s="136" t="str">
        <f t="shared" si="332"/>
        <v>Completar</v>
      </c>
      <c r="JS97" s="237">
        <f t="shared" si="433"/>
        <v>0</v>
      </c>
      <c r="JT97" s="238">
        <f t="shared" si="434"/>
        <v>0</v>
      </c>
      <c r="JU97" s="239" t="str">
        <f>IFERROR(IF(JT97&gt;20*JG97,'Referencia Parámetros'!$D$20,IF(JT97&gt;10*JG97,'Referencia Parámetros'!$D$21,IF(JT97&gt;5*JG97,'Referencia Parámetros'!$D$22, IF(JT97&gt;1,'Referencia Parámetros'!$D$23,"NO APLICA")))),"")</f>
        <v/>
      </c>
      <c r="JV97" s="240" t="str">
        <f t="shared" si="435"/>
        <v/>
      </c>
      <c r="JW97" s="241">
        <f t="shared" si="436"/>
        <v>0</v>
      </c>
      <c r="JX97" s="234">
        <f t="shared" si="437"/>
        <v>0</v>
      </c>
      <c r="JY97" s="234">
        <f t="shared" si="438"/>
        <v>0</v>
      </c>
      <c r="JZ97" s="234">
        <f t="shared" si="439"/>
        <v>0</v>
      </c>
      <c r="KA97" s="242">
        <f t="shared" si="440"/>
        <v>0</v>
      </c>
    </row>
    <row r="98" spans="1:287" x14ac:dyDescent="0.25">
      <c r="A98" s="234">
        <f t="shared" si="441"/>
        <v>86</v>
      </c>
      <c r="B98" s="235" t="str">
        <f t="shared" si="333"/>
        <v/>
      </c>
      <c r="C98" s="236" t="str">
        <f>IFERROR(+VLOOKUP(B98,'Referencia Parámetros'!$A$2:$B$18,2),"")</f>
        <v/>
      </c>
      <c r="D98" s="1"/>
      <c r="E98" s="1"/>
      <c r="F98" s="136" t="str">
        <f>IFERROR(+VLOOKUP(D98,'Año 3'!JH$13:JJ$112,3,FALSE),"Completar")</f>
        <v>Completar</v>
      </c>
      <c r="G98" s="134"/>
      <c r="H98" s="134"/>
      <c r="I98" s="134"/>
      <c r="J98" s="136" t="str">
        <f>+IFERROR(VLOOKUP(D98,'Año 3'!JH$13:JR$112,7,0),"Completar")</f>
        <v>Completar</v>
      </c>
      <c r="K98" s="137" t="str">
        <f>IFERROR(VLOOKUP(D98,'Año 3'!JH$13:JR$112,8,FALSE),"Completar")</f>
        <v>Completar</v>
      </c>
      <c r="L98" s="137" t="str">
        <f>IFERROR(VLOOKUP(D98,'Año 3'!JH$13:JR$112,9,FALSE),"Completar")</f>
        <v>Completar</v>
      </c>
      <c r="M98" s="135"/>
      <c r="N98" s="136" t="str">
        <f>IFERROR(VLOOKUP(D98,'Año 3'!JH$13:JR$112,11,FALSE),"Completar")</f>
        <v>Completar</v>
      </c>
      <c r="O98" s="237">
        <f t="shared" si="334"/>
        <v>0</v>
      </c>
      <c r="P98" s="238">
        <f t="shared" si="335"/>
        <v>0</v>
      </c>
      <c r="Q98" s="239" t="str">
        <f>IFERROR(IF(P98&gt;20*C98,'Referencia Parámetros'!$D$20,IF(P98&gt;10*C98,'Referencia Parámetros'!$D$21,IF(P98&gt;5*C98,'Referencia Parámetros'!$D$22, IF(P98&gt;1,'Referencia Parámetros'!$D$23,"NO APLICA")))),"")</f>
        <v/>
      </c>
      <c r="R98" s="240" t="str">
        <f t="shared" si="336"/>
        <v/>
      </c>
      <c r="S98" s="241">
        <f t="shared" si="337"/>
        <v>0</v>
      </c>
      <c r="T98" s="234">
        <f t="shared" si="338"/>
        <v>0</v>
      </c>
      <c r="U98" s="234">
        <f t="shared" si="339"/>
        <v>0</v>
      </c>
      <c r="V98" s="234">
        <f t="shared" si="340"/>
        <v>0</v>
      </c>
      <c r="W98" s="242">
        <f t="shared" si="341"/>
        <v>0</v>
      </c>
      <c r="Y98" s="234">
        <f t="shared" si="442"/>
        <v>86</v>
      </c>
      <c r="Z98" s="235" t="str">
        <f t="shared" si="342"/>
        <v/>
      </c>
      <c r="AA98" s="236" t="str">
        <f>IFERROR(+VLOOKUP(Z98,'Referencia Parámetros'!$A$2:$B$18,2),"")</f>
        <v/>
      </c>
      <c r="AB98" s="1"/>
      <c r="AC98" s="1"/>
      <c r="AD98" s="136" t="str">
        <f t="shared" si="278"/>
        <v>Completar</v>
      </c>
      <c r="AE98" s="134"/>
      <c r="AF98" s="134"/>
      <c r="AG98" s="134"/>
      <c r="AH98" s="136" t="str">
        <f t="shared" si="279"/>
        <v>Completar</v>
      </c>
      <c r="AI98" s="137" t="str">
        <f t="shared" si="280"/>
        <v>Completar</v>
      </c>
      <c r="AJ98" s="137" t="str">
        <f t="shared" si="281"/>
        <v>Completar</v>
      </c>
      <c r="AK98" s="135"/>
      <c r="AL98" s="136" t="str">
        <f t="shared" si="282"/>
        <v>Completar</v>
      </c>
      <c r="AM98" s="237">
        <f t="shared" si="343"/>
        <v>0</v>
      </c>
      <c r="AN98" s="238">
        <f t="shared" si="344"/>
        <v>0</v>
      </c>
      <c r="AO98" s="239" t="str">
        <f>IFERROR(IF(AN98&gt;20*AA98,'Referencia Parámetros'!$D$20,IF(AN98&gt;10*AA98,'Referencia Parámetros'!$D$21,IF(AN98&gt;5*AA98,'Referencia Parámetros'!$D$22, IF(AN98&gt;1,'Referencia Parámetros'!$D$23,"NO APLICA")))),"")</f>
        <v/>
      </c>
      <c r="AP98" s="240" t="str">
        <f t="shared" si="345"/>
        <v/>
      </c>
      <c r="AQ98" s="241">
        <f t="shared" si="346"/>
        <v>0</v>
      </c>
      <c r="AR98" s="234">
        <f t="shared" si="347"/>
        <v>0</v>
      </c>
      <c r="AS98" s="234">
        <f t="shared" si="348"/>
        <v>0</v>
      </c>
      <c r="AT98" s="234">
        <f t="shared" si="349"/>
        <v>0</v>
      </c>
      <c r="AU98" s="242">
        <f t="shared" si="350"/>
        <v>0</v>
      </c>
      <c r="AW98" s="234">
        <f t="shared" si="443"/>
        <v>86</v>
      </c>
      <c r="AX98" s="235" t="str">
        <f t="shared" si="351"/>
        <v/>
      </c>
      <c r="AY98" s="236" t="str">
        <f>IFERROR(+VLOOKUP(AX98,'Referencia Parámetros'!$A$2:$B$18,2),"")</f>
        <v/>
      </c>
      <c r="AZ98" s="1"/>
      <c r="BA98" s="1"/>
      <c r="BB98" s="136" t="str">
        <f t="shared" si="283"/>
        <v>Completar</v>
      </c>
      <c r="BC98" s="134"/>
      <c r="BD98" s="134"/>
      <c r="BE98" s="134"/>
      <c r="BF98" s="136" t="str">
        <f t="shared" si="284"/>
        <v>Completar</v>
      </c>
      <c r="BG98" s="137" t="str">
        <f t="shared" si="285"/>
        <v>Completar</v>
      </c>
      <c r="BH98" s="137" t="str">
        <f t="shared" si="286"/>
        <v>Completar</v>
      </c>
      <c r="BI98" s="135"/>
      <c r="BJ98" s="136" t="str">
        <f t="shared" si="287"/>
        <v>Completar</v>
      </c>
      <c r="BK98" s="237">
        <f t="shared" si="352"/>
        <v>0</v>
      </c>
      <c r="BL98" s="238">
        <f t="shared" si="353"/>
        <v>0</v>
      </c>
      <c r="BM98" s="239" t="str">
        <f>IFERROR(IF(BL98&gt;20*AY98,'Referencia Parámetros'!$D$20,IF(BL98&gt;10*AY98,'Referencia Parámetros'!$D$21,IF(BL98&gt;5*AY98,'Referencia Parámetros'!$D$22, IF(BL98&gt;1,'Referencia Parámetros'!$D$23,"NO APLICA")))),"")</f>
        <v/>
      </c>
      <c r="BN98" s="240" t="str">
        <f t="shared" si="354"/>
        <v/>
      </c>
      <c r="BO98" s="241">
        <f t="shared" si="355"/>
        <v>0</v>
      </c>
      <c r="BP98" s="234">
        <f t="shared" si="356"/>
        <v>0</v>
      </c>
      <c r="BQ98" s="234">
        <f t="shared" si="357"/>
        <v>0</v>
      </c>
      <c r="BR98" s="234">
        <f t="shared" si="358"/>
        <v>0</v>
      </c>
      <c r="BS98" s="242">
        <f t="shared" si="359"/>
        <v>0</v>
      </c>
      <c r="BU98" s="234">
        <f t="shared" si="444"/>
        <v>86</v>
      </c>
      <c r="BV98" s="235" t="str">
        <f t="shared" si="360"/>
        <v/>
      </c>
      <c r="BW98" s="236" t="str">
        <f>IFERROR(+VLOOKUP(BV98,'Referencia Parámetros'!$A$2:$B$18,2),"")</f>
        <v/>
      </c>
      <c r="BX98" s="1"/>
      <c r="BY98" s="1"/>
      <c r="BZ98" s="136" t="str">
        <f t="shared" si="288"/>
        <v>Completar</v>
      </c>
      <c r="CA98" s="134"/>
      <c r="CB98" s="134"/>
      <c r="CC98" s="134"/>
      <c r="CD98" s="136" t="str">
        <f t="shared" si="289"/>
        <v>Completar</v>
      </c>
      <c r="CE98" s="137" t="str">
        <f t="shared" si="290"/>
        <v>Completar</v>
      </c>
      <c r="CF98" s="137" t="str">
        <f t="shared" si="291"/>
        <v>Completar</v>
      </c>
      <c r="CG98" s="135"/>
      <c r="CH98" s="136" t="str">
        <f t="shared" si="292"/>
        <v>Completar</v>
      </c>
      <c r="CI98" s="237">
        <f t="shared" si="361"/>
        <v>0</v>
      </c>
      <c r="CJ98" s="238">
        <f t="shared" si="362"/>
        <v>0</v>
      </c>
      <c r="CK98" s="239" t="str">
        <f>IFERROR(IF(CJ98&gt;20*BW98,'Referencia Parámetros'!$D$20,IF(CJ98&gt;10*BW98,'Referencia Parámetros'!$D$21,IF(CJ98&gt;5*BW98,'Referencia Parámetros'!$D$22, IF(CJ98&gt;1,'Referencia Parámetros'!$D$23,"NO APLICA")))),"")</f>
        <v/>
      </c>
      <c r="CL98" s="240" t="str">
        <f t="shared" si="363"/>
        <v/>
      </c>
      <c r="CM98" s="241">
        <f t="shared" si="364"/>
        <v>0</v>
      </c>
      <c r="CN98" s="234">
        <f t="shared" si="365"/>
        <v>0</v>
      </c>
      <c r="CO98" s="234">
        <f t="shared" si="366"/>
        <v>0</v>
      </c>
      <c r="CP98" s="234">
        <f t="shared" si="367"/>
        <v>0</v>
      </c>
      <c r="CQ98" s="242">
        <f t="shared" si="368"/>
        <v>0</v>
      </c>
      <c r="CS98" s="234">
        <f t="shared" si="445"/>
        <v>86</v>
      </c>
      <c r="CT98" s="235" t="str">
        <f t="shared" si="369"/>
        <v/>
      </c>
      <c r="CU98" s="236" t="str">
        <f>IFERROR(+VLOOKUP(CT98,'Referencia Parámetros'!$A$2:$B$18,2),"")</f>
        <v/>
      </c>
      <c r="CV98" s="1"/>
      <c r="CW98" s="1"/>
      <c r="CX98" s="136" t="str">
        <f t="shared" si="293"/>
        <v>Completar</v>
      </c>
      <c r="CY98" s="134"/>
      <c r="CZ98" s="134"/>
      <c r="DA98" s="134"/>
      <c r="DB98" s="136" t="str">
        <f t="shared" si="294"/>
        <v>Completar</v>
      </c>
      <c r="DC98" s="137" t="str">
        <f t="shared" si="295"/>
        <v>Completar</v>
      </c>
      <c r="DD98" s="137" t="str">
        <f t="shared" si="296"/>
        <v>Completar</v>
      </c>
      <c r="DE98" s="135"/>
      <c r="DF98" s="136" t="str">
        <f t="shared" si="297"/>
        <v>Completar</v>
      </c>
      <c r="DG98" s="237">
        <f t="shared" si="370"/>
        <v>0</v>
      </c>
      <c r="DH98" s="238">
        <f t="shared" si="371"/>
        <v>0</v>
      </c>
      <c r="DI98" s="239" t="str">
        <f>IFERROR(IF(DH98&gt;20*CU98,'Referencia Parámetros'!$D$20,IF(DH98&gt;10*CU98,'Referencia Parámetros'!$D$21,IF(DH98&gt;5*CU98,'Referencia Parámetros'!$D$22, IF(DH98&gt;1,'Referencia Parámetros'!$D$23,"NO APLICA")))),"")</f>
        <v/>
      </c>
      <c r="DJ98" s="240" t="str">
        <f t="shared" si="372"/>
        <v/>
      </c>
      <c r="DK98" s="241">
        <f t="shared" si="373"/>
        <v>0</v>
      </c>
      <c r="DL98" s="234">
        <f t="shared" si="374"/>
        <v>0</v>
      </c>
      <c r="DM98" s="234">
        <f t="shared" si="375"/>
        <v>0</v>
      </c>
      <c r="DN98" s="234">
        <f t="shared" si="376"/>
        <v>0</v>
      </c>
      <c r="DO98" s="242">
        <f t="shared" si="377"/>
        <v>0</v>
      </c>
      <c r="DQ98" s="234">
        <f t="shared" si="446"/>
        <v>86</v>
      </c>
      <c r="DR98" s="235" t="str">
        <f t="shared" si="378"/>
        <v/>
      </c>
      <c r="DS98" s="236" t="str">
        <f>IFERROR(+VLOOKUP(DR98,'Referencia Parámetros'!$A$2:$B$18,2),"")</f>
        <v/>
      </c>
      <c r="DT98" s="1"/>
      <c r="DU98" s="1"/>
      <c r="DV98" s="136" t="str">
        <f t="shared" si="298"/>
        <v>Completar</v>
      </c>
      <c r="DW98" s="134"/>
      <c r="DX98" s="134"/>
      <c r="DY98" s="134"/>
      <c r="DZ98" s="136" t="str">
        <f t="shared" si="299"/>
        <v>Completar</v>
      </c>
      <c r="EA98" s="137" t="str">
        <f t="shared" si="300"/>
        <v>Completar</v>
      </c>
      <c r="EB98" s="137" t="str">
        <f t="shared" si="301"/>
        <v>Completar</v>
      </c>
      <c r="EC98" s="135"/>
      <c r="ED98" s="136" t="str">
        <f t="shared" si="302"/>
        <v>Completar</v>
      </c>
      <c r="EE98" s="237">
        <f t="shared" si="379"/>
        <v>0</v>
      </c>
      <c r="EF98" s="238">
        <f t="shared" si="380"/>
        <v>0</v>
      </c>
      <c r="EG98" s="239" t="str">
        <f>IFERROR(IF(EF98&gt;20*DS98,'Referencia Parámetros'!$D$20,IF(EF98&gt;10*DS98,'Referencia Parámetros'!$D$21,IF(EF98&gt;5*DS98,'Referencia Parámetros'!$D$22, IF(EF98&gt;1,'Referencia Parámetros'!$D$23,"NO APLICA")))),"")</f>
        <v/>
      </c>
      <c r="EH98" s="240" t="str">
        <f t="shared" si="381"/>
        <v/>
      </c>
      <c r="EI98" s="241">
        <f t="shared" si="382"/>
        <v>0</v>
      </c>
      <c r="EJ98" s="234">
        <f t="shared" si="383"/>
        <v>0</v>
      </c>
      <c r="EK98" s="234">
        <f t="shared" si="384"/>
        <v>0</v>
      </c>
      <c r="EL98" s="234">
        <f t="shared" si="385"/>
        <v>0</v>
      </c>
      <c r="EM98" s="242">
        <f t="shared" si="386"/>
        <v>0</v>
      </c>
      <c r="EO98" s="234">
        <f t="shared" si="447"/>
        <v>86</v>
      </c>
      <c r="EP98" s="235" t="str">
        <f t="shared" si="387"/>
        <v/>
      </c>
      <c r="EQ98" s="236" t="str">
        <f>IFERROR(+VLOOKUP(EP98,'Referencia Parámetros'!$A$2:$B$18,2),"")</f>
        <v/>
      </c>
      <c r="ER98" s="1"/>
      <c r="ES98" s="1"/>
      <c r="ET98" s="136" t="str">
        <f t="shared" si="303"/>
        <v>Completar</v>
      </c>
      <c r="EU98" s="134"/>
      <c r="EV98" s="134"/>
      <c r="EW98" s="134"/>
      <c r="EX98" s="136" t="str">
        <f t="shared" si="304"/>
        <v>Completar</v>
      </c>
      <c r="EY98" s="137" t="str">
        <f t="shared" si="305"/>
        <v>Completar</v>
      </c>
      <c r="EZ98" s="137" t="str">
        <f t="shared" si="306"/>
        <v>Completar</v>
      </c>
      <c r="FA98" s="135"/>
      <c r="FB98" s="136" t="str">
        <f t="shared" si="307"/>
        <v>Completar</v>
      </c>
      <c r="FC98" s="237">
        <f t="shared" si="388"/>
        <v>0</v>
      </c>
      <c r="FD98" s="238">
        <f t="shared" si="389"/>
        <v>0</v>
      </c>
      <c r="FE98" s="239" t="str">
        <f>IFERROR(IF(FD98&gt;20*EQ98,'Referencia Parámetros'!$D$20,IF(FD98&gt;10*EQ98,'Referencia Parámetros'!$D$21,IF(FD98&gt;5*EQ98,'Referencia Parámetros'!$D$22, IF(FD98&gt;1,'Referencia Parámetros'!$D$23,"NO APLICA")))),"")</f>
        <v/>
      </c>
      <c r="FF98" s="240" t="str">
        <f t="shared" si="390"/>
        <v/>
      </c>
      <c r="FG98" s="241">
        <f t="shared" si="391"/>
        <v>0</v>
      </c>
      <c r="FH98" s="234">
        <f t="shared" si="392"/>
        <v>0</v>
      </c>
      <c r="FI98" s="234">
        <f t="shared" si="393"/>
        <v>0</v>
      </c>
      <c r="FJ98" s="234">
        <f t="shared" si="394"/>
        <v>0</v>
      </c>
      <c r="FK98" s="242">
        <f t="shared" si="395"/>
        <v>0</v>
      </c>
      <c r="FM98" s="234">
        <f t="shared" si="448"/>
        <v>86</v>
      </c>
      <c r="FN98" s="235" t="str">
        <f t="shared" si="396"/>
        <v/>
      </c>
      <c r="FO98" s="236" t="str">
        <f>IFERROR(+VLOOKUP(FN98,'Referencia Parámetros'!$A$2:$B$18,2),"")</f>
        <v/>
      </c>
      <c r="FP98" s="1"/>
      <c r="FQ98" s="1"/>
      <c r="FR98" s="136" t="str">
        <f t="shared" si="308"/>
        <v>Completar</v>
      </c>
      <c r="FS98" s="134"/>
      <c r="FT98" s="134"/>
      <c r="FU98" s="134"/>
      <c r="FV98" s="136" t="str">
        <f t="shared" si="309"/>
        <v>Completar</v>
      </c>
      <c r="FW98" s="137" t="str">
        <f t="shared" si="310"/>
        <v>Completar</v>
      </c>
      <c r="FX98" s="137" t="str">
        <f t="shared" si="311"/>
        <v>Completar</v>
      </c>
      <c r="FY98" s="135"/>
      <c r="FZ98" s="136" t="str">
        <f t="shared" si="312"/>
        <v>Completar</v>
      </c>
      <c r="GA98" s="237">
        <f t="shared" si="397"/>
        <v>0</v>
      </c>
      <c r="GB98" s="238">
        <f t="shared" si="398"/>
        <v>0</v>
      </c>
      <c r="GC98" s="239" t="str">
        <f>IFERROR(IF(GB98&gt;20*FO98,'Referencia Parámetros'!$D$20,IF(GB98&gt;10*FO98,'Referencia Parámetros'!$D$21,IF(GB98&gt;5*FO98,'Referencia Parámetros'!$D$22, IF(GB98&gt;1,'Referencia Parámetros'!$D$23,"NO APLICA")))),"")</f>
        <v/>
      </c>
      <c r="GD98" s="240" t="str">
        <f t="shared" si="399"/>
        <v/>
      </c>
      <c r="GE98" s="241">
        <f t="shared" si="400"/>
        <v>0</v>
      </c>
      <c r="GF98" s="234">
        <f t="shared" si="401"/>
        <v>0</v>
      </c>
      <c r="GG98" s="234">
        <f t="shared" si="402"/>
        <v>0</v>
      </c>
      <c r="GH98" s="234">
        <f t="shared" si="403"/>
        <v>0</v>
      </c>
      <c r="GI98" s="242">
        <f t="shared" si="404"/>
        <v>0</v>
      </c>
      <c r="GK98" s="234">
        <f t="shared" si="449"/>
        <v>86</v>
      </c>
      <c r="GL98" s="235" t="str">
        <f t="shared" si="405"/>
        <v/>
      </c>
      <c r="GM98" s="236" t="str">
        <f>IFERROR(+VLOOKUP(GL98,'Referencia Parámetros'!$A$2:$B$18,2),"")</f>
        <v/>
      </c>
      <c r="GN98" s="1"/>
      <c r="GO98" s="1"/>
      <c r="GP98" s="136" t="str">
        <f t="shared" si="313"/>
        <v>Completar</v>
      </c>
      <c r="GQ98" s="134"/>
      <c r="GR98" s="134"/>
      <c r="GS98" s="134"/>
      <c r="GT98" s="136" t="str">
        <f t="shared" si="314"/>
        <v>Completar</v>
      </c>
      <c r="GU98" s="137" t="str">
        <f t="shared" si="315"/>
        <v>Completar</v>
      </c>
      <c r="GV98" s="137" t="str">
        <f t="shared" si="316"/>
        <v>Completar</v>
      </c>
      <c r="GW98" s="135"/>
      <c r="GX98" s="136" t="str">
        <f t="shared" si="317"/>
        <v>Completar</v>
      </c>
      <c r="GY98" s="237">
        <f t="shared" si="406"/>
        <v>0</v>
      </c>
      <c r="GZ98" s="238">
        <f t="shared" si="407"/>
        <v>0</v>
      </c>
      <c r="HA98" s="239" t="str">
        <f>IFERROR(IF(GZ98&gt;20*GM98,'Referencia Parámetros'!$D$20,IF(GZ98&gt;10*GM98,'Referencia Parámetros'!$D$21,IF(GZ98&gt;5*GM98,'Referencia Parámetros'!$D$22, IF(GZ98&gt;1,'Referencia Parámetros'!$D$23,"NO APLICA")))),"")</f>
        <v/>
      </c>
      <c r="HB98" s="240" t="str">
        <f t="shared" si="408"/>
        <v/>
      </c>
      <c r="HC98" s="241">
        <f t="shared" si="409"/>
        <v>0</v>
      </c>
      <c r="HD98" s="234">
        <f t="shared" si="410"/>
        <v>0</v>
      </c>
      <c r="HE98" s="234">
        <f t="shared" si="411"/>
        <v>0</v>
      </c>
      <c r="HF98" s="234">
        <f t="shared" si="412"/>
        <v>0</v>
      </c>
      <c r="HG98" s="242">
        <f t="shared" si="413"/>
        <v>0</v>
      </c>
      <c r="HI98" s="234">
        <f t="shared" si="450"/>
        <v>86</v>
      </c>
      <c r="HJ98" s="235" t="str">
        <f t="shared" si="414"/>
        <v/>
      </c>
      <c r="HK98" s="236" t="str">
        <f>IFERROR(+VLOOKUP(HJ98,'Referencia Parámetros'!$A$2:$B$18,2),"")</f>
        <v/>
      </c>
      <c r="HL98" s="1"/>
      <c r="HM98" s="1"/>
      <c r="HN98" s="136" t="str">
        <f t="shared" si="318"/>
        <v>Completar</v>
      </c>
      <c r="HO98" s="134"/>
      <c r="HP98" s="134"/>
      <c r="HQ98" s="134"/>
      <c r="HR98" s="136" t="str">
        <f t="shared" si="319"/>
        <v>Completar</v>
      </c>
      <c r="HS98" s="137" t="str">
        <f t="shared" si="320"/>
        <v>Completar</v>
      </c>
      <c r="HT98" s="137" t="str">
        <f t="shared" si="321"/>
        <v>Completar</v>
      </c>
      <c r="HU98" s="135"/>
      <c r="HV98" s="136" t="str">
        <f t="shared" si="322"/>
        <v>Completar</v>
      </c>
      <c r="HW98" s="237">
        <f t="shared" si="415"/>
        <v>0</v>
      </c>
      <c r="HX98" s="238">
        <f t="shared" si="416"/>
        <v>0</v>
      </c>
      <c r="HY98" s="239" t="str">
        <f>IFERROR(IF(HX98&gt;20*HK98,'Referencia Parámetros'!$D$20,IF(HX98&gt;10*HK98,'Referencia Parámetros'!$D$21,IF(HX98&gt;5*HK98,'Referencia Parámetros'!$D$22, IF(HX98&gt;1,'Referencia Parámetros'!$D$23,"NO APLICA")))),"")</f>
        <v/>
      </c>
      <c r="HZ98" s="240">
        <f t="shared" si="417"/>
        <v>0</v>
      </c>
      <c r="IA98" s="241">
        <f t="shared" si="418"/>
        <v>0</v>
      </c>
      <c r="IB98" s="234">
        <f t="shared" si="419"/>
        <v>0</v>
      </c>
      <c r="IC98" s="234">
        <f t="shared" si="420"/>
        <v>0</v>
      </c>
      <c r="ID98" s="234">
        <f t="shared" si="421"/>
        <v>0</v>
      </c>
      <c r="IE98" s="242">
        <f t="shared" si="422"/>
        <v>0</v>
      </c>
      <c r="IG98" s="234">
        <f t="shared" si="451"/>
        <v>86</v>
      </c>
      <c r="IH98" s="235" t="str">
        <f t="shared" si="423"/>
        <v/>
      </c>
      <c r="II98" s="236" t="str">
        <f>IFERROR(+VLOOKUP(IH98,'Referencia Parámetros'!$A$2:$B$18,2),"")</f>
        <v/>
      </c>
      <c r="IJ98" s="1"/>
      <c r="IK98" s="1"/>
      <c r="IL98" s="136" t="str">
        <f t="shared" si="323"/>
        <v>Completar</v>
      </c>
      <c r="IM98" s="134"/>
      <c r="IN98" s="134"/>
      <c r="IO98" s="134"/>
      <c r="IP98" s="136" t="str">
        <f t="shared" si="324"/>
        <v>Completar</v>
      </c>
      <c r="IQ98" s="137" t="str">
        <f t="shared" si="325"/>
        <v>Completar</v>
      </c>
      <c r="IR98" s="137" t="str">
        <f t="shared" si="326"/>
        <v>Completar</v>
      </c>
      <c r="IS98" s="135"/>
      <c r="IT98" s="136" t="str">
        <f t="shared" si="327"/>
        <v>Completar</v>
      </c>
      <c r="IU98" s="237">
        <f t="shared" si="424"/>
        <v>0</v>
      </c>
      <c r="IV98" s="238">
        <f t="shared" si="425"/>
        <v>0</v>
      </c>
      <c r="IW98" s="239" t="str">
        <f>IFERROR(IF(IV98&gt;20*II98,'Referencia Parámetros'!$D$20,IF(IV98&gt;10*II98,'Referencia Parámetros'!$D$21,IF(IV98&gt;5*II98,'Referencia Parámetros'!$D$22, IF(IV98&gt;1,'Referencia Parámetros'!$D$23,"NO APLICA")))),"")</f>
        <v/>
      </c>
      <c r="IX98" s="240" t="str">
        <f t="shared" si="426"/>
        <v/>
      </c>
      <c r="IY98" s="241">
        <f t="shared" si="427"/>
        <v>0</v>
      </c>
      <c r="IZ98" s="234">
        <f t="shared" si="428"/>
        <v>0</v>
      </c>
      <c r="JA98" s="234">
        <f t="shared" si="429"/>
        <v>0</v>
      </c>
      <c r="JB98" s="234">
        <f t="shared" si="430"/>
        <v>0</v>
      </c>
      <c r="JC98" s="242">
        <f t="shared" si="431"/>
        <v>0</v>
      </c>
      <c r="JD98" s="198"/>
      <c r="JE98" s="234">
        <f t="shared" si="452"/>
        <v>86</v>
      </c>
      <c r="JF98" s="235" t="str">
        <f t="shared" si="432"/>
        <v/>
      </c>
      <c r="JG98" s="236" t="str">
        <f>IFERROR(+VLOOKUP(JF98,'Referencia Parámetros'!$A$2:$B$18,2),"")</f>
        <v/>
      </c>
      <c r="JH98" s="1"/>
      <c r="JI98" s="1"/>
      <c r="JJ98" s="136" t="str">
        <f t="shared" si="328"/>
        <v>Completar</v>
      </c>
      <c r="JK98" s="134"/>
      <c r="JL98" s="134"/>
      <c r="JM98" s="134"/>
      <c r="JN98" s="136" t="str">
        <f t="shared" si="329"/>
        <v>Completar</v>
      </c>
      <c r="JO98" s="137" t="str">
        <f t="shared" si="330"/>
        <v>Completar</v>
      </c>
      <c r="JP98" s="137" t="str">
        <f t="shared" si="331"/>
        <v>Completar</v>
      </c>
      <c r="JQ98" s="135"/>
      <c r="JR98" s="136" t="str">
        <f t="shared" si="332"/>
        <v>Completar</v>
      </c>
      <c r="JS98" s="237">
        <f t="shared" si="433"/>
        <v>0</v>
      </c>
      <c r="JT98" s="238">
        <f t="shared" si="434"/>
        <v>0</v>
      </c>
      <c r="JU98" s="239" t="str">
        <f>IFERROR(IF(JT98&gt;20*JG98,'Referencia Parámetros'!$D$20,IF(JT98&gt;10*JG98,'Referencia Parámetros'!$D$21,IF(JT98&gt;5*JG98,'Referencia Parámetros'!$D$22, IF(JT98&gt;1,'Referencia Parámetros'!$D$23,"NO APLICA")))),"")</f>
        <v/>
      </c>
      <c r="JV98" s="240" t="str">
        <f t="shared" si="435"/>
        <v/>
      </c>
      <c r="JW98" s="241">
        <f t="shared" si="436"/>
        <v>0</v>
      </c>
      <c r="JX98" s="234">
        <f t="shared" si="437"/>
        <v>0</v>
      </c>
      <c r="JY98" s="234">
        <f t="shared" si="438"/>
        <v>0</v>
      </c>
      <c r="JZ98" s="234">
        <f t="shared" si="439"/>
        <v>0</v>
      </c>
      <c r="KA98" s="242">
        <f t="shared" si="440"/>
        <v>0</v>
      </c>
    </row>
    <row r="99" spans="1:287" x14ac:dyDescent="0.25">
      <c r="A99" s="234">
        <f t="shared" si="441"/>
        <v>87</v>
      </c>
      <c r="B99" s="235" t="str">
        <f t="shared" si="333"/>
        <v/>
      </c>
      <c r="C99" s="236" t="str">
        <f>IFERROR(+VLOOKUP(B99,'Referencia Parámetros'!$A$2:$B$18,2),"")</f>
        <v/>
      </c>
      <c r="D99" s="1"/>
      <c r="E99" s="1"/>
      <c r="F99" s="136" t="str">
        <f>IFERROR(+VLOOKUP(D99,'Año 3'!JH$13:JJ$112,3,FALSE),"Completar")</f>
        <v>Completar</v>
      </c>
      <c r="G99" s="134"/>
      <c r="H99" s="134"/>
      <c r="I99" s="134"/>
      <c r="J99" s="136" t="str">
        <f>+IFERROR(VLOOKUP(D99,'Año 3'!JH$13:JR$112,7,0),"Completar")</f>
        <v>Completar</v>
      </c>
      <c r="K99" s="137" t="str">
        <f>IFERROR(VLOOKUP(D99,'Año 3'!JH$13:JR$112,8,FALSE),"Completar")</f>
        <v>Completar</v>
      </c>
      <c r="L99" s="137" t="str">
        <f>IFERROR(VLOOKUP(D99,'Año 3'!JH$13:JR$112,9,FALSE),"Completar")</f>
        <v>Completar</v>
      </c>
      <c r="M99" s="135"/>
      <c r="N99" s="136" t="str">
        <f>IFERROR(VLOOKUP(D99,'Año 3'!JH$13:JR$112,11,FALSE),"Completar")</f>
        <v>Completar</v>
      </c>
      <c r="O99" s="237">
        <f t="shared" si="334"/>
        <v>0</v>
      </c>
      <c r="P99" s="238">
        <f t="shared" si="335"/>
        <v>0</v>
      </c>
      <c r="Q99" s="239" t="str">
        <f>IFERROR(IF(P99&gt;20*C99,'Referencia Parámetros'!$D$20,IF(P99&gt;10*C99,'Referencia Parámetros'!$D$21,IF(P99&gt;5*C99,'Referencia Parámetros'!$D$22, IF(P99&gt;1,'Referencia Parámetros'!$D$23,"NO APLICA")))),"")</f>
        <v/>
      </c>
      <c r="R99" s="240" t="str">
        <f t="shared" si="336"/>
        <v/>
      </c>
      <c r="S99" s="241">
        <f t="shared" si="337"/>
        <v>0</v>
      </c>
      <c r="T99" s="234">
        <f t="shared" si="338"/>
        <v>0</v>
      </c>
      <c r="U99" s="234">
        <f t="shared" si="339"/>
        <v>0</v>
      </c>
      <c r="V99" s="234">
        <f t="shared" si="340"/>
        <v>0</v>
      </c>
      <c r="W99" s="242">
        <f t="shared" si="341"/>
        <v>0</v>
      </c>
      <c r="Y99" s="234">
        <f t="shared" si="442"/>
        <v>87</v>
      </c>
      <c r="Z99" s="235" t="str">
        <f t="shared" si="342"/>
        <v/>
      </c>
      <c r="AA99" s="236" t="str">
        <f>IFERROR(+VLOOKUP(Z99,'Referencia Parámetros'!$A$2:$B$18,2),"")</f>
        <v/>
      </c>
      <c r="AB99" s="1"/>
      <c r="AC99" s="1"/>
      <c r="AD99" s="136" t="str">
        <f t="shared" si="278"/>
        <v>Completar</v>
      </c>
      <c r="AE99" s="134"/>
      <c r="AF99" s="134"/>
      <c r="AG99" s="134"/>
      <c r="AH99" s="136" t="str">
        <f t="shared" si="279"/>
        <v>Completar</v>
      </c>
      <c r="AI99" s="137" t="str">
        <f t="shared" si="280"/>
        <v>Completar</v>
      </c>
      <c r="AJ99" s="137" t="str">
        <f t="shared" si="281"/>
        <v>Completar</v>
      </c>
      <c r="AK99" s="135"/>
      <c r="AL99" s="136" t="str">
        <f t="shared" si="282"/>
        <v>Completar</v>
      </c>
      <c r="AM99" s="237">
        <f t="shared" si="343"/>
        <v>0</v>
      </c>
      <c r="AN99" s="238">
        <f t="shared" si="344"/>
        <v>0</v>
      </c>
      <c r="AO99" s="239" t="str">
        <f>IFERROR(IF(AN99&gt;20*AA99,'Referencia Parámetros'!$D$20,IF(AN99&gt;10*AA99,'Referencia Parámetros'!$D$21,IF(AN99&gt;5*AA99,'Referencia Parámetros'!$D$22, IF(AN99&gt;1,'Referencia Parámetros'!$D$23,"NO APLICA")))),"")</f>
        <v/>
      </c>
      <c r="AP99" s="240" t="str">
        <f t="shared" si="345"/>
        <v/>
      </c>
      <c r="AQ99" s="241">
        <f t="shared" si="346"/>
        <v>0</v>
      </c>
      <c r="AR99" s="234">
        <f t="shared" si="347"/>
        <v>0</v>
      </c>
      <c r="AS99" s="234">
        <f t="shared" si="348"/>
        <v>0</v>
      </c>
      <c r="AT99" s="234">
        <f t="shared" si="349"/>
        <v>0</v>
      </c>
      <c r="AU99" s="242">
        <f t="shared" si="350"/>
        <v>0</v>
      </c>
      <c r="AW99" s="234">
        <f t="shared" si="443"/>
        <v>87</v>
      </c>
      <c r="AX99" s="235" t="str">
        <f t="shared" si="351"/>
        <v/>
      </c>
      <c r="AY99" s="236" t="str">
        <f>IFERROR(+VLOOKUP(AX99,'Referencia Parámetros'!$A$2:$B$18,2),"")</f>
        <v/>
      </c>
      <c r="AZ99" s="1"/>
      <c r="BA99" s="1"/>
      <c r="BB99" s="136" t="str">
        <f t="shared" si="283"/>
        <v>Completar</v>
      </c>
      <c r="BC99" s="134"/>
      <c r="BD99" s="134"/>
      <c r="BE99" s="134"/>
      <c r="BF99" s="136" t="str">
        <f t="shared" si="284"/>
        <v>Completar</v>
      </c>
      <c r="BG99" s="137" t="str">
        <f t="shared" si="285"/>
        <v>Completar</v>
      </c>
      <c r="BH99" s="137" t="str">
        <f t="shared" si="286"/>
        <v>Completar</v>
      </c>
      <c r="BI99" s="135"/>
      <c r="BJ99" s="136" t="str">
        <f t="shared" si="287"/>
        <v>Completar</v>
      </c>
      <c r="BK99" s="237">
        <f t="shared" si="352"/>
        <v>0</v>
      </c>
      <c r="BL99" s="238">
        <f t="shared" si="353"/>
        <v>0</v>
      </c>
      <c r="BM99" s="239" t="str">
        <f>IFERROR(IF(BL99&gt;20*AY99,'Referencia Parámetros'!$D$20,IF(BL99&gt;10*AY99,'Referencia Parámetros'!$D$21,IF(BL99&gt;5*AY99,'Referencia Parámetros'!$D$22, IF(BL99&gt;1,'Referencia Parámetros'!$D$23,"NO APLICA")))),"")</f>
        <v/>
      </c>
      <c r="BN99" s="240" t="str">
        <f t="shared" si="354"/>
        <v/>
      </c>
      <c r="BO99" s="241">
        <f t="shared" si="355"/>
        <v>0</v>
      </c>
      <c r="BP99" s="234">
        <f t="shared" si="356"/>
        <v>0</v>
      </c>
      <c r="BQ99" s="234">
        <f t="shared" si="357"/>
        <v>0</v>
      </c>
      <c r="BR99" s="234">
        <f t="shared" si="358"/>
        <v>0</v>
      </c>
      <c r="BS99" s="242">
        <f t="shared" si="359"/>
        <v>0</v>
      </c>
      <c r="BU99" s="234">
        <f t="shared" si="444"/>
        <v>87</v>
      </c>
      <c r="BV99" s="235" t="str">
        <f t="shared" si="360"/>
        <v/>
      </c>
      <c r="BW99" s="236" t="str">
        <f>IFERROR(+VLOOKUP(BV99,'Referencia Parámetros'!$A$2:$B$18,2),"")</f>
        <v/>
      </c>
      <c r="BX99" s="1"/>
      <c r="BY99" s="1"/>
      <c r="BZ99" s="136" t="str">
        <f t="shared" si="288"/>
        <v>Completar</v>
      </c>
      <c r="CA99" s="134"/>
      <c r="CB99" s="134"/>
      <c r="CC99" s="134"/>
      <c r="CD99" s="136" t="str">
        <f t="shared" si="289"/>
        <v>Completar</v>
      </c>
      <c r="CE99" s="137" t="str">
        <f t="shared" si="290"/>
        <v>Completar</v>
      </c>
      <c r="CF99" s="137" t="str">
        <f t="shared" si="291"/>
        <v>Completar</v>
      </c>
      <c r="CG99" s="135"/>
      <c r="CH99" s="136" t="str">
        <f t="shared" si="292"/>
        <v>Completar</v>
      </c>
      <c r="CI99" s="237">
        <f t="shared" si="361"/>
        <v>0</v>
      </c>
      <c r="CJ99" s="238">
        <f t="shared" si="362"/>
        <v>0</v>
      </c>
      <c r="CK99" s="239" t="str">
        <f>IFERROR(IF(CJ99&gt;20*BW99,'Referencia Parámetros'!$D$20,IF(CJ99&gt;10*BW99,'Referencia Parámetros'!$D$21,IF(CJ99&gt;5*BW99,'Referencia Parámetros'!$D$22, IF(CJ99&gt;1,'Referencia Parámetros'!$D$23,"NO APLICA")))),"")</f>
        <v/>
      </c>
      <c r="CL99" s="240" t="str">
        <f t="shared" si="363"/>
        <v/>
      </c>
      <c r="CM99" s="241">
        <f t="shared" si="364"/>
        <v>0</v>
      </c>
      <c r="CN99" s="234">
        <f t="shared" si="365"/>
        <v>0</v>
      </c>
      <c r="CO99" s="234">
        <f t="shared" si="366"/>
        <v>0</v>
      </c>
      <c r="CP99" s="234">
        <f t="shared" si="367"/>
        <v>0</v>
      </c>
      <c r="CQ99" s="242">
        <f t="shared" si="368"/>
        <v>0</v>
      </c>
      <c r="CS99" s="234">
        <f t="shared" si="445"/>
        <v>87</v>
      </c>
      <c r="CT99" s="235" t="str">
        <f t="shared" si="369"/>
        <v/>
      </c>
      <c r="CU99" s="236" t="str">
        <f>IFERROR(+VLOOKUP(CT99,'Referencia Parámetros'!$A$2:$B$18,2),"")</f>
        <v/>
      </c>
      <c r="CV99" s="1"/>
      <c r="CW99" s="1"/>
      <c r="CX99" s="136" t="str">
        <f t="shared" si="293"/>
        <v>Completar</v>
      </c>
      <c r="CY99" s="134"/>
      <c r="CZ99" s="134"/>
      <c r="DA99" s="134"/>
      <c r="DB99" s="136" t="str">
        <f t="shared" si="294"/>
        <v>Completar</v>
      </c>
      <c r="DC99" s="137" t="str">
        <f t="shared" si="295"/>
        <v>Completar</v>
      </c>
      <c r="DD99" s="137" t="str">
        <f t="shared" si="296"/>
        <v>Completar</v>
      </c>
      <c r="DE99" s="135"/>
      <c r="DF99" s="136" t="str">
        <f t="shared" si="297"/>
        <v>Completar</v>
      </c>
      <c r="DG99" s="237">
        <f t="shared" si="370"/>
        <v>0</v>
      </c>
      <c r="DH99" s="238">
        <f t="shared" si="371"/>
        <v>0</v>
      </c>
      <c r="DI99" s="239" t="str">
        <f>IFERROR(IF(DH99&gt;20*CU99,'Referencia Parámetros'!$D$20,IF(DH99&gt;10*CU99,'Referencia Parámetros'!$D$21,IF(DH99&gt;5*CU99,'Referencia Parámetros'!$D$22, IF(DH99&gt;1,'Referencia Parámetros'!$D$23,"NO APLICA")))),"")</f>
        <v/>
      </c>
      <c r="DJ99" s="240" t="str">
        <f t="shared" si="372"/>
        <v/>
      </c>
      <c r="DK99" s="241">
        <f t="shared" si="373"/>
        <v>0</v>
      </c>
      <c r="DL99" s="234">
        <f t="shared" si="374"/>
        <v>0</v>
      </c>
      <c r="DM99" s="234">
        <f t="shared" si="375"/>
        <v>0</v>
      </c>
      <c r="DN99" s="234">
        <f t="shared" si="376"/>
        <v>0</v>
      </c>
      <c r="DO99" s="242">
        <f t="shared" si="377"/>
        <v>0</v>
      </c>
      <c r="DQ99" s="234">
        <f t="shared" si="446"/>
        <v>87</v>
      </c>
      <c r="DR99" s="235" t="str">
        <f t="shared" si="378"/>
        <v/>
      </c>
      <c r="DS99" s="236" t="str">
        <f>IFERROR(+VLOOKUP(DR99,'Referencia Parámetros'!$A$2:$B$18,2),"")</f>
        <v/>
      </c>
      <c r="DT99" s="1"/>
      <c r="DU99" s="1"/>
      <c r="DV99" s="136" t="str">
        <f t="shared" si="298"/>
        <v>Completar</v>
      </c>
      <c r="DW99" s="134"/>
      <c r="DX99" s="134"/>
      <c r="DY99" s="134"/>
      <c r="DZ99" s="136" t="str">
        <f t="shared" si="299"/>
        <v>Completar</v>
      </c>
      <c r="EA99" s="137" t="str">
        <f t="shared" si="300"/>
        <v>Completar</v>
      </c>
      <c r="EB99" s="137" t="str">
        <f t="shared" si="301"/>
        <v>Completar</v>
      </c>
      <c r="EC99" s="135"/>
      <c r="ED99" s="136" t="str">
        <f t="shared" si="302"/>
        <v>Completar</v>
      </c>
      <c r="EE99" s="237">
        <f t="shared" si="379"/>
        <v>0</v>
      </c>
      <c r="EF99" s="238">
        <f t="shared" si="380"/>
        <v>0</v>
      </c>
      <c r="EG99" s="239" t="str">
        <f>IFERROR(IF(EF99&gt;20*DS99,'Referencia Parámetros'!$D$20,IF(EF99&gt;10*DS99,'Referencia Parámetros'!$D$21,IF(EF99&gt;5*DS99,'Referencia Parámetros'!$D$22, IF(EF99&gt;1,'Referencia Parámetros'!$D$23,"NO APLICA")))),"")</f>
        <v/>
      </c>
      <c r="EH99" s="240" t="str">
        <f t="shared" si="381"/>
        <v/>
      </c>
      <c r="EI99" s="241">
        <f t="shared" si="382"/>
        <v>0</v>
      </c>
      <c r="EJ99" s="234">
        <f t="shared" si="383"/>
        <v>0</v>
      </c>
      <c r="EK99" s="234">
        <f t="shared" si="384"/>
        <v>0</v>
      </c>
      <c r="EL99" s="234">
        <f t="shared" si="385"/>
        <v>0</v>
      </c>
      <c r="EM99" s="242">
        <f t="shared" si="386"/>
        <v>0</v>
      </c>
      <c r="EO99" s="234">
        <f t="shared" si="447"/>
        <v>87</v>
      </c>
      <c r="EP99" s="235" t="str">
        <f t="shared" si="387"/>
        <v/>
      </c>
      <c r="EQ99" s="236" t="str">
        <f>IFERROR(+VLOOKUP(EP99,'Referencia Parámetros'!$A$2:$B$18,2),"")</f>
        <v/>
      </c>
      <c r="ER99" s="1"/>
      <c r="ES99" s="1"/>
      <c r="ET99" s="136" t="str">
        <f t="shared" si="303"/>
        <v>Completar</v>
      </c>
      <c r="EU99" s="134"/>
      <c r="EV99" s="134"/>
      <c r="EW99" s="134"/>
      <c r="EX99" s="136" t="str">
        <f t="shared" si="304"/>
        <v>Completar</v>
      </c>
      <c r="EY99" s="137" t="str">
        <f t="shared" si="305"/>
        <v>Completar</v>
      </c>
      <c r="EZ99" s="137" t="str">
        <f t="shared" si="306"/>
        <v>Completar</v>
      </c>
      <c r="FA99" s="135"/>
      <c r="FB99" s="136" t="str">
        <f t="shared" si="307"/>
        <v>Completar</v>
      </c>
      <c r="FC99" s="237">
        <f t="shared" si="388"/>
        <v>0</v>
      </c>
      <c r="FD99" s="238">
        <f t="shared" si="389"/>
        <v>0</v>
      </c>
      <c r="FE99" s="239" t="str">
        <f>IFERROR(IF(FD99&gt;20*EQ99,'Referencia Parámetros'!$D$20,IF(FD99&gt;10*EQ99,'Referencia Parámetros'!$D$21,IF(FD99&gt;5*EQ99,'Referencia Parámetros'!$D$22, IF(FD99&gt;1,'Referencia Parámetros'!$D$23,"NO APLICA")))),"")</f>
        <v/>
      </c>
      <c r="FF99" s="240" t="str">
        <f t="shared" si="390"/>
        <v/>
      </c>
      <c r="FG99" s="241">
        <f t="shared" si="391"/>
        <v>0</v>
      </c>
      <c r="FH99" s="234">
        <f t="shared" si="392"/>
        <v>0</v>
      </c>
      <c r="FI99" s="234">
        <f t="shared" si="393"/>
        <v>0</v>
      </c>
      <c r="FJ99" s="234">
        <f t="shared" si="394"/>
        <v>0</v>
      </c>
      <c r="FK99" s="242">
        <f t="shared" si="395"/>
        <v>0</v>
      </c>
      <c r="FM99" s="234">
        <f t="shared" si="448"/>
        <v>87</v>
      </c>
      <c r="FN99" s="235" t="str">
        <f t="shared" si="396"/>
        <v/>
      </c>
      <c r="FO99" s="236" t="str">
        <f>IFERROR(+VLOOKUP(FN99,'Referencia Parámetros'!$A$2:$B$18,2),"")</f>
        <v/>
      </c>
      <c r="FP99" s="1"/>
      <c r="FQ99" s="1"/>
      <c r="FR99" s="136" t="str">
        <f t="shared" si="308"/>
        <v>Completar</v>
      </c>
      <c r="FS99" s="134"/>
      <c r="FT99" s="134"/>
      <c r="FU99" s="134"/>
      <c r="FV99" s="136" t="str">
        <f t="shared" si="309"/>
        <v>Completar</v>
      </c>
      <c r="FW99" s="137" t="str">
        <f t="shared" si="310"/>
        <v>Completar</v>
      </c>
      <c r="FX99" s="137" t="str">
        <f t="shared" si="311"/>
        <v>Completar</v>
      </c>
      <c r="FY99" s="135"/>
      <c r="FZ99" s="136" t="str">
        <f t="shared" si="312"/>
        <v>Completar</v>
      </c>
      <c r="GA99" s="237">
        <f t="shared" si="397"/>
        <v>0</v>
      </c>
      <c r="GB99" s="238">
        <f t="shared" si="398"/>
        <v>0</v>
      </c>
      <c r="GC99" s="239" t="str">
        <f>IFERROR(IF(GB99&gt;20*FO99,'Referencia Parámetros'!$D$20,IF(GB99&gt;10*FO99,'Referencia Parámetros'!$D$21,IF(GB99&gt;5*FO99,'Referencia Parámetros'!$D$22, IF(GB99&gt;1,'Referencia Parámetros'!$D$23,"NO APLICA")))),"")</f>
        <v/>
      </c>
      <c r="GD99" s="240" t="str">
        <f t="shared" si="399"/>
        <v/>
      </c>
      <c r="GE99" s="241">
        <f t="shared" si="400"/>
        <v>0</v>
      </c>
      <c r="GF99" s="234">
        <f t="shared" si="401"/>
        <v>0</v>
      </c>
      <c r="GG99" s="234">
        <f t="shared" si="402"/>
        <v>0</v>
      </c>
      <c r="GH99" s="234">
        <f t="shared" si="403"/>
        <v>0</v>
      </c>
      <c r="GI99" s="242">
        <f t="shared" si="404"/>
        <v>0</v>
      </c>
      <c r="GK99" s="234">
        <f t="shared" si="449"/>
        <v>87</v>
      </c>
      <c r="GL99" s="235" t="str">
        <f t="shared" si="405"/>
        <v/>
      </c>
      <c r="GM99" s="236" t="str">
        <f>IFERROR(+VLOOKUP(GL99,'Referencia Parámetros'!$A$2:$B$18,2),"")</f>
        <v/>
      </c>
      <c r="GN99" s="1"/>
      <c r="GO99" s="1"/>
      <c r="GP99" s="136" t="str">
        <f t="shared" si="313"/>
        <v>Completar</v>
      </c>
      <c r="GQ99" s="134"/>
      <c r="GR99" s="134"/>
      <c r="GS99" s="134"/>
      <c r="GT99" s="136" t="str">
        <f t="shared" si="314"/>
        <v>Completar</v>
      </c>
      <c r="GU99" s="137" t="str">
        <f t="shared" si="315"/>
        <v>Completar</v>
      </c>
      <c r="GV99" s="137" t="str">
        <f t="shared" si="316"/>
        <v>Completar</v>
      </c>
      <c r="GW99" s="135"/>
      <c r="GX99" s="136" t="str">
        <f t="shared" si="317"/>
        <v>Completar</v>
      </c>
      <c r="GY99" s="237">
        <f t="shared" si="406"/>
        <v>0</v>
      </c>
      <c r="GZ99" s="238">
        <f t="shared" si="407"/>
        <v>0</v>
      </c>
      <c r="HA99" s="239" t="str">
        <f>IFERROR(IF(GZ99&gt;20*GM99,'Referencia Parámetros'!$D$20,IF(GZ99&gt;10*GM99,'Referencia Parámetros'!$D$21,IF(GZ99&gt;5*GM99,'Referencia Parámetros'!$D$22, IF(GZ99&gt;1,'Referencia Parámetros'!$D$23,"NO APLICA")))),"")</f>
        <v/>
      </c>
      <c r="HB99" s="240" t="str">
        <f t="shared" si="408"/>
        <v/>
      </c>
      <c r="HC99" s="241">
        <f t="shared" si="409"/>
        <v>0</v>
      </c>
      <c r="HD99" s="234">
        <f t="shared" si="410"/>
        <v>0</v>
      </c>
      <c r="HE99" s="234">
        <f t="shared" si="411"/>
        <v>0</v>
      </c>
      <c r="HF99" s="234">
        <f t="shared" si="412"/>
        <v>0</v>
      </c>
      <c r="HG99" s="242">
        <f t="shared" si="413"/>
        <v>0</v>
      </c>
      <c r="HI99" s="234">
        <f t="shared" si="450"/>
        <v>87</v>
      </c>
      <c r="HJ99" s="235" t="str">
        <f t="shared" si="414"/>
        <v/>
      </c>
      <c r="HK99" s="236" t="str">
        <f>IFERROR(+VLOOKUP(HJ99,'Referencia Parámetros'!$A$2:$B$18,2),"")</f>
        <v/>
      </c>
      <c r="HL99" s="1"/>
      <c r="HM99" s="1"/>
      <c r="HN99" s="136" t="str">
        <f t="shared" si="318"/>
        <v>Completar</v>
      </c>
      <c r="HO99" s="134"/>
      <c r="HP99" s="134"/>
      <c r="HQ99" s="134"/>
      <c r="HR99" s="136" t="str">
        <f t="shared" si="319"/>
        <v>Completar</v>
      </c>
      <c r="HS99" s="137" t="str">
        <f t="shared" si="320"/>
        <v>Completar</v>
      </c>
      <c r="HT99" s="137" t="str">
        <f t="shared" si="321"/>
        <v>Completar</v>
      </c>
      <c r="HU99" s="135"/>
      <c r="HV99" s="136" t="str">
        <f t="shared" si="322"/>
        <v>Completar</v>
      </c>
      <c r="HW99" s="237">
        <f t="shared" si="415"/>
        <v>0</v>
      </c>
      <c r="HX99" s="238">
        <f t="shared" si="416"/>
        <v>0</v>
      </c>
      <c r="HY99" s="239" t="str">
        <f>IFERROR(IF(HX99&gt;20*HK99,'Referencia Parámetros'!$D$20,IF(HX99&gt;10*HK99,'Referencia Parámetros'!$D$21,IF(HX99&gt;5*HK99,'Referencia Parámetros'!$D$22, IF(HX99&gt;1,'Referencia Parámetros'!$D$23,"NO APLICA")))),"")</f>
        <v/>
      </c>
      <c r="HZ99" s="240">
        <f t="shared" si="417"/>
        <v>0</v>
      </c>
      <c r="IA99" s="241">
        <f t="shared" si="418"/>
        <v>0</v>
      </c>
      <c r="IB99" s="234">
        <f t="shared" si="419"/>
        <v>0</v>
      </c>
      <c r="IC99" s="234">
        <f t="shared" si="420"/>
        <v>0</v>
      </c>
      <c r="ID99" s="234">
        <f t="shared" si="421"/>
        <v>0</v>
      </c>
      <c r="IE99" s="242">
        <f t="shared" si="422"/>
        <v>0</v>
      </c>
      <c r="IG99" s="234">
        <f t="shared" si="451"/>
        <v>87</v>
      </c>
      <c r="IH99" s="235" t="str">
        <f t="shared" si="423"/>
        <v/>
      </c>
      <c r="II99" s="236" t="str">
        <f>IFERROR(+VLOOKUP(IH99,'Referencia Parámetros'!$A$2:$B$18,2),"")</f>
        <v/>
      </c>
      <c r="IJ99" s="1"/>
      <c r="IK99" s="1"/>
      <c r="IL99" s="136" t="str">
        <f t="shared" si="323"/>
        <v>Completar</v>
      </c>
      <c r="IM99" s="134"/>
      <c r="IN99" s="134"/>
      <c r="IO99" s="134"/>
      <c r="IP99" s="136" t="str">
        <f t="shared" si="324"/>
        <v>Completar</v>
      </c>
      <c r="IQ99" s="137" t="str">
        <f t="shared" si="325"/>
        <v>Completar</v>
      </c>
      <c r="IR99" s="137" t="str">
        <f t="shared" si="326"/>
        <v>Completar</v>
      </c>
      <c r="IS99" s="135"/>
      <c r="IT99" s="136" t="str">
        <f t="shared" si="327"/>
        <v>Completar</v>
      </c>
      <c r="IU99" s="237">
        <f t="shared" si="424"/>
        <v>0</v>
      </c>
      <c r="IV99" s="238">
        <f t="shared" si="425"/>
        <v>0</v>
      </c>
      <c r="IW99" s="239" t="str">
        <f>IFERROR(IF(IV99&gt;20*II99,'Referencia Parámetros'!$D$20,IF(IV99&gt;10*II99,'Referencia Parámetros'!$D$21,IF(IV99&gt;5*II99,'Referencia Parámetros'!$D$22, IF(IV99&gt;1,'Referencia Parámetros'!$D$23,"NO APLICA")))),"")</f>
        <v/>
      </c>
      <c r="IX99" s="240" t="str">
        <f t="shared" si="426"/>
        <v/>
      </c>
      <c r="IY99" s="241">
        <f t="shared" si="427"/>
        <v>0</v>
      </c>
      <c r="IZ99" s="234">
        <f t="shared" si="428"/>
        <v>0</v>
      </c>
      <c r="JA99" s="234">
        <f t="shared" si="429"/>
        <v>0</v>
      </c>
      <c r="JB99" s="234">
        <f t="shared" si="430"/>
        <v>0</v>
      </c>
      <c r="JC99" s="242">
        <f t="shared" si="431"/>
        <v>0</v>
      </c>
      <c r="JD99" s="198"/>
      <c r="JE99" s="234">
        <f t="shared" si="452"/>
        <v>87</v>
      </c>
      <c r="JF99" s="235" t="str">
        <f t="shared" si="432"/>
        <v/>
      </c>
      <c r="JG99" s="236" t="str">
        <f>IFERROR(+VLOOKUP(JF99,'Referencia Parámetros'!$A$2:$B$18,2),"")</f>
        <v/>
      </c>
      <c r="JH99" s="1"/>
      <c r="JI99" s="1"/>
      <c r="JJ99" s="136" t="str">
        <f t="shared" si="328"/>
        <v>Completar</v>
      </c>
      <c r="JK99" s="134"/>
      <c r="JL99" s="134"/>
      <c r="JM99" s="134"/>
      <c r="JN99" s="136" t="str">
        <f t="shared" si="329"/>
        <v>Completar</v>
      </c>
      <c r="JO99" s="137" t="str">
        <f t="shared" si="330"/>
        <v>Completar</v>
      </c>
      <c r="JP99" s="137" t="str">
        <f t="shared" si="331"/>
        <v>Completar</v>
      </c>
      <c r="JQ99" s="135"/>
      <c r="JR99" s="136" t="str">
        <f t="shared" si="332"/>
        <v>Completar</v>
      </c>
      <c r="JS99" s="237">
        <f t="shared" si="433"/>
        <v>0</v>
      </c>
      <c r="JT99" s="238">
        <f t="shared" si="434"/>
        <v>0</v>
      </c>
      <c r="JU99" s="239" t="str">
        <f>IFERROR(IF(JT99&gt;20*JG99,'Referencia Parámetros'!$D$20,IF(JT99&gt;10*JG99,'Referencia Parámetros'!$D$21,IF(JT99&gt;5*JG99,'Referencia Parámetros'!$D$22, IF(JT99&gt;1,'Referencia Parámetros'!$D$23,"NO APLICA")))),"")</f>
        <v/>
      </c>
      <c r="JV99" s="240" t="str">
        <f t="shared" si="435"/>
        <v/>
      </c>
      <c r="JW99" s="241">
        <f t="shared" si="436"/>
        <v>0</v>
      </c>
      <c r="JX99" s="234">
        <f t="shared" si="437"/>
        <v>0</v>
      </c>
      <c r="JY99" s="234">
        <f t="shared" si="438"/>
        <v>0</v>
      </c>
      <c r="JZ99" s="234">
        <f t="shared" si="439"/>
        <v>0</v>
      </c>
      <c r="KA99" s="242">
        <f t="shared" si="440"/>
        <v>0</v>
      </c>
    </row>
    <row r="100" spans="1:287" x14ac:dyDescent="0.25">
      <c r="A100" s="234">
        <f t="shared" si="441"/>
        <v>88</v>
      </c>
      <c r="B100" s="235" t="str">
        <f t="shared" si="333"/>
        <v/>
      </c>
      <c r="C100" s="236" t="str">
        <f>IFERROR(+VLOOKUP(B100,'Referencia Parámetros'!$A$2:$B$18,2),"")</f>
        <v/>
      </c>
      <c r="D100" s="1"/>
      <c r="E100" s="1"/>
      <c r="F100" s="136" t="str">
        <f>IFERROR(+VLOOKUP(D100,'Año 3'!JH$13:JJ$112,3,FALSE),"Completar")</f>
        <v>Completar</v>
      </c>
      <c r="G100" s="134"/>
      <c r="H100" s="134"/>
      <c r="I100" s="134"/>
      <c r="J100" s="136" t="str">
        <f>+IFERROR(VLOOKUP(D100,'Año 3'!JH$13:JR$112,7,0),"Completar")</f>
        <v>Completar</v>
      </c>
      <c r="K100" s="137" t="str">
        <f>IFERROR(VLOOKUP(D100,'Año 3'!JH$13:JR$112,8,FALSE),"Completar")</f>
        <v>Completar</v>
      </c>
      <c r="L100" s="137" t="str">
        <f>IFERROR(VLOOKUP(D100,'Año 3'!JH$13:JR$112,9,FALSE),"Completar")</f>
        <v>Completar</v>
      </c>
      <c r="M100" s="135"/>
      <c r="N100" s="136" t="str">
        <f>IFERROR(VLOOKUP(D100,'Año 3'!JH$13:JR$112,11,FALSE),"Completar")</f>
        <v>Completar</v>
      </c>
      <c r="O100" s="237">
        <f t="shared" si="334"/>
        <v>0</v>
      </c>
      <c r="P100" s="238">
        <f t="shared" si="335"/>
        <v>0</v>
      </c>
      <c r="Q100" s="239" t="str">
        <f>IFERROR(IF(P100&gt;20*C100,'Referencia Parámetros'!$D$20,IF(P100&gt;10*C100,'Referencia Parámetros'!$D$21,IF(P100&gt;5*C100,'Referencia Parámetros'!$D$22, IF(P100&gt;1,'Referencia Parámetros'!$D$23,"NO APLICA")))),"")</f>
        <v/>
      </c>
      <c r="R100" s="240" t="str">
        <f t="shared" si="336"/>
        <v/>
      </c>
      <c r="S100" s="241">
        <f t="shared" si="337"/>
        <v>0</v>
      </c>
      <c r="T100" s="234">
        <f t="shared" si="338"/>
        <v>0</v>
      </c>
      <c r="U100" s="234">
        <f t="shared" si="339"/>
        <v>0</v>
      </c>
      <c r="V100" s="234">
        <f t="shared" si="340"/>
        <v>0</v>
      </c>
      <c r="W100" s="242">
        <f t="shared" si="341"/>
        <v>0</v>
      </c>
      <c r="Y100" s="234">
        <f t="shared" si="442"/>
        <v>88</v>
      </c>
      <c r="Z100" s="235" t="str">
        <f t="shared" si="342"/>
        <v/>
      </c>
      <c r="AA100" s="236" t="str">
        <f>IFERROR(+VLOOKUP(Z100,'Referencia Parámetros'!$A$2:$B$18,2),"")</f>
        <v/>
      </c>
      <c r="AB100" s="1"/>
      <c r="AC100" s="1"/>
      <c r="AD100" s="136" t="str">
        <f t="shared" si="278"/>
        <v>Completar</v>
      </c>
      <c r="AE100" s="134"/>
      <c r="AF100" s="134"/>
      <c r="AG100" s="134"/>
      <c r="AH100" s="136" t="str">
        <f t="shared" si="279"/>
        <v>Completar</v>
      </c>
      <c r="AI100" s="137" t="str">
        <f t="shared" si="280"/>
        <v>Completar</v>
      </c>
      <c r="AJ100" s="137" t="str">
        <f t="shared" si="281"/>
        <v>Completar</v>
      </c>
      <c r="AK100" s="135"/>
      <c r="AL100" s="136" t="str">
        <f t="shared" si="282"/>
        <v>Completar</v>
      </c>
      <c r="AM100" s="237">
        <f t="shared" si="343"/>
        <v>0</v>
      </c>
      <c r="AN100" s="238">
        <f t="shared" si="344"/>
        <v>0</v>
      </c>
      <c r="AO100" s="239" t="str">
        <f>IFERROR(IF(AN100&gt;20*AA100,'Referencia Parámetros'!$D$20,IF(AN100&gt;10*AA100,'Referencia Parámetros'!$D$21,IF(AN100&gt;5*AA100,'Referencia Parámetros'!$D$22, IF(AN100&gt;1,'Referencia Parámetros'!$D$23,"NO APLICA")))),"")</f>
        <v/>
      </c>
      <c r="AP100" s="240" t="str">
        <f t="shared" si="345"/>
        <v/>
      </c>
      <c r="AQ100" s="241">
        <f t="shared" si="346"/>
        <v>0</v>
      </c>
      <c r="AR100" s="234">
        <f t="shared" si="347"/>
        <v>0</v>
      </c>
      <c r="AS100" s="234">
        <f t="shared" si="348"/>
        <v>0</v>
      </c>
      <c r="AT100" s="234">
        <f t="shared" si="349"/>
        <v>0</v>
      </c>
      <c r="AU100" s="242">
        <f t="shared" si="350"/>
        <v>0</v>
      </c>
      <c r="AW100" s="234">
        <f t="shared" si="443"/>
        <v>88</v>
      </c>
      <c r="AX100" s="235" t="str">
        <f t="shared" si="351"/>
        <v/>
      </c>
      <c r="AY100" s="236" t="str">
        <f>IFERROR(+VLOOKUP(AX100,'Referencia Parámetros'!$A$2:$B$18,2),"")</f>
        <v/>
      </c>
      <c r="AZ100" s="1"/>
      <c r="BA100" s="1"/>
      <c r="BB100" s="136" t="str">
        <f t="shared" si="283"/>
        <v>Completar</v>
      </c>
      <c r="BC100" s="134"/>
      <c r="BD100" s="134"/>
      <c r="BE100" s="134"/>
      <c r="BF100" s="136" t="str">
        <f t="shared" si="284"/>
        <v>Completar</v>
      </c>
      <c r="BG100" s="137" t="str">
        <f t="shared" si="285"/>
        <v>Completar</v>
      </c>
      <c r="BH100" s="137" t="str">
        <f t="shared" si="286"/>
        <v>Completar</v>
      </c>
      <c r="BI100" s="135"/>
      <c r="BJ100" s="136" t="str">
        <f t="shared" si="287"/>
        <v>Completar</v>
      </c>
      <c r="BK100" s="237">
        <f t="shared" si="352"/>
        <v>0</v>
      </c>
      <c r="BL100" s="238">
        <f t="shared" si="353"/>
        <v>0</v>
      </c>
      <c r="BM100" s="239" t="str">
        <f>IFERROR(IF(BL100&gt;20*AY100,'Referencia Parámetros'!$D$20,IF(BL100&gt;10*AY100,'Referencia Parámetros'!$D$21,IF(BL100&gt;5*AY100,'Referencia Parámetros'!$D$22, IF(BL100&gt;1,'Referencia Parámetros'!$D$23,"NO APLICA")))),"")</f>
        <v/>
      </c>
      <c r="BN100" s="240" t="str">
        <f t="shared" si="354"/>
        <v/>
      </c>
      <c r="BO100" s="241">
        <f t="shared" si="355"/>
        <v>0</v>
      </c>
      <c r="BP100" s="234">
        <f t="shared" si="356"/>
        <v>0</v>
      </c>
      <c r="BQ100" s="234">
        <f t="shared" si="357"/>
        <v>0</v>
      </c>
      <c r="BR100" s="234">
        <f t="shared" si="358"/>
        <v>0</v>
      </c>
      <c r="BS100" s="242">
        <f t="shared" si="359"/>
        <v>0</v>
      </c>
      <c r="BU100" s="234">
        <f t="shared" si="444"/>
        <v>88</v>
      </c>
      <c r="BV100" s="235" t="str">
        <f t="shared" si="360"/>
        <v/>
      </c>
      <c r="BW100" s="236" t="str">
        <f>IFERROR(+VLOOKUP(BV100,'Referencia Parámetros'!$A$2:$B$18,2),"")</f>
        <v/>
      </c>
      <c r="BX100" s="1"/>
      <c r="BY100" s="1"/>
      <c r="BZ100" s="136" t="str">
        <f t="shared" si="288"/>
        <v>Completar</v>
      </c>
      <c r="CA100" s="134"/>
      <c r="CB100" s="134"/>
      <c r="CC100" s="134"/>
      <c r="CD100" s="136" t="str">
        <f t="shared" si="289"/>
        <v>Completar</v>
      </c>
      <c r="CE100" s="137" t="str">
        <f t="shared" si="290"/>
        <v>Completar</v>
      </c>
      <c r="CF100" s="137" t="str">
        <f t="shared" si="291"/>
        <v>Completar</v>
      </c>
      <c r="CG100" s="135"/>
      <c r="CH100" s="136" t="str">
        <f t="shared" si="292"/>
        <v>Completar</v>
      </c>
      <c r="CI100" s="237">
        <f t="shared" si="361"/>
        <v>0</v>
      </c>
      <c r="CJ100" s="238">
        <f t="shared" si="362"/>
        <v>0</v>
      </c>
      <c r="CK100" s="239" t="str">
        <f>IFERROR(IF(CJ100&gt;20*BW100,'Referencia Parámetros'!$D$20,IF(CJ100&gt;10*BW100,'Referencia Parámetros'!$D$21,IF(CJ100&gt;5*BW100,'Referencia Parámetros'!$D$22, IF(CJ100&gt;1,'Referencia Parámetros'!$D$23,"NO APLICA")))),"")</f>
        <v/>
      </c>
      <c r="CL100" s="240" t="str">
        <f t="shared" si="363"/>
        <v/>
      </c>
      <c r="CM100" s="241">
        <f t="shared" si="364"/>
        <v>0</v>
      </c>
      <c r="CN100" s="234">
        <f t="shared" si="365"/>
        <v>0</v>
      </c>
      <c r="CO100" s="234">
        <f t="shared" si="366"/>
        <v>0</v>
      </c>
      <c r="CP100" s="234">
        <f t="shared" si="367"/>
        <v>0</v>
      </c>
      <c r="CQ100" s="242">
        <f t="shared" si="368"/>
        <v>0</v>
      </c>
      <c r="CS100" s="234">
        <f t="shared" si="445"/>
        <v>88</v>
      </c>
      <c r="CT100" s="235" t="str">
        <f t="shared" si="369"/>
        <v/>
      </c>
      <c r="CU100" s="236" t="str">
        <f>IFERROR(+VLOOKUP(CT100,'Referencia Parámetros'!$A$2:$B$18,2),"")</f>
        <v/>
      </c>
      <c r="CV100" s="1"/>
      <c r="CW100" s="1"/>
      <c r="CX100" s="136" t="str">
        <f t="shared" si="293"/>
        <v>Completar</v>
      </c>
      <c r="CY100" s="134"/>
      <c r="CZ100" s="134"/>
      <c r="DA100" s="134"/>
      <c r="DB100" s="136" t="str">
        <f t="shared" si="294"/>
        <v>Completar</v>
      </c>
      <c r="DC100" s="137" t="str">
        <f t="shared" si="295"/>
        <v>Completar</v>
      </c>
      <c r="DD100" s="137" t="str">
        <f t="shared" si="296"/>
        <v>Completar</v>
      </c>
      <c r="DE100" s="135"/>
      <c r="DF100" s="136" t="str">
        <f t="shared" si="297"/>
        <v>Completar</v>
      </c>
      <c r="DG100" s="237">
        <f t="shared" si="370"/>
        <v>0</v>
      </c>
      <c r="DH100" s="238">
        <f t="shared" si="371"/>
        <v>0</v>
      </c>
      <c r="DI100" s="239" t="str">
        <f>IFERROR(IF(DH100&gt;20*CU100,'Referencia Parámetros'!$D$20,IF(DH100&gt;10*CU100,'Referencia Parámetros'!$D$21,IF(DH100&gt;5*CU100,'Referencia Parámetros'!$D$22, IF(DH100&gt;1,'Referencia Parámetros'!$D$23,"NO APLICA")))),"")</f>
        <v/>
      </c>
      <c r="DJ100" s="240" t="str">
        <f t="shared" si="372"/>
        <v/>
      </c>
      <c r="DK100" s="241">
        <f t="shared" si="373"/>
        <v>0</v>
      </c>
      <c r="DL100" s="234">
        <f t="shared" si="374"/>
        <v>0</v>
      </c>
      <c r="DM100" s="234">
        <f t="shared" si="375"/>
        <v>0</v>
      </c>
      <c r="DN100" s="234">
        <f t="shared" si="376"/>
        <v>0</v>
      </c>
      <c r="DO100" s="242">
        <f t="shared" si="377"/>
        <v>0</v>
      </c>
      <c r="DQ100" s="234">
        <f t="shared" si="446"/>
        <v>88</v>
      </c>
      <c r="DR100" s="235" t="str">
        <f t="shared" si="378"/>
        <v/>
      </c>
      <c r="DS100" s="236" t="str">
        <f>IFERROR(+VLOOKUP(DR100,'Referencia Parámetros'!$A$2:$B$18,2),"")</f>
        <v/>
      </c>
      <c r="DT100" s="1"/>
      <c r="DU100" s="1"/>
      <c r="DV100" s="136" t="str">
        <f t="shared" si="298"/>
        <v>Completar</v>
      </c>
      <c r="DW100" s="134"/>
      <c r="DX100" s="134"/>
      <c r="DY100" s="134"/>
      <c r="DZ100" s="136" t="str">
        <f t="shared" si="299"/>
        <v>Completar</v>
      </c>
      <c r="EA100" s="137" t="str">
        <f t="shared" si="300"/>
        <v>Completar</v>
      </c>
      <c r="EB100" s="137" t="str">
        <f t="shared" si="301"/>
        <v>Completar</v>
      </c>
      <c r="EC100" s="135"/>
      <c r="ED100" s="136" t="str">
        <f t="shared" si="302"/>
        <v>Completar</v>
      </c>
      <c r="EE100" s="237">
        <f t="shared" si="379"/>
        <v>0</v>
      </c>
      <c r="EF100" s="238">
        <f t="shared" si="380"/>
        <v>0</v>
      </c>
      <c r="EG100" s="239" t="str">
        <f>IFERROR(IF(EF100&gt;20*DS100,'Referencia Parámetros'!$D$20,IF(EF100&gt;10*DS100,'Referencia Parámetros'!$D$21,IF(EF100&gt;5*DS100,'Referencia Parámetros'!$D$22, IF(EF100&gt;1,'Referencia Parámetros'!$D$23,"NO APLICA")))),"")</f>
        <v/>
      </c>
      <c r="EH100" s="240" t="str">
        <f t="shared" si="381"/>
        <v/>
      </c>
      <c r="EI100" s="241">
        <f t="shared" si="382"/>
        <v>0</v>
      </c>
      <c r="EJ100" s="234">
        <f t="shared" si="383"/>
        <v>0</v>
      </c>
      <c r="EK100" s="234">
        <f t="shared" si="384"/>
        <v>0</v>
      </c>
      <c r="EL100" s="234">
        <f t="shared" si="385"/>
        <v>0</v>
      </c>
      <c r="EM100" s="242">
        <f t="shared" si="386"/>
        <v>0</v>
      </c>
      <c r="EO100" s="234">
        <f t="shared" si="447"/>
        <v>88</v>
      </c>
      <c r="EP100" s="235" t="str">
        <f t="shared" si="387"/>
        <v/>
      </c>
      <c r="EQ100" s="236" t="str">
        <f>IFERROR(+VLOOKUP(EP100,'Referencia Parámetros'!$A$2:$B$18,2),"")</f>
        <v/>
      </c>
      <c r="ER100" s="1"/>
      <c r="ES100" s="1"/>
      <c r="ET100" s="136" t="str">
        <f t="shared" si="303"/>
        <v>Completar</v>
      </c>
      <c r="EU100" s="134"/>
      <c r="EV100" s="134"/>
      <c r="EW100" s="134"/>
      <c r="EX100" s="136" t="str">
        <f t="shared" si="304"/>
        <v>Completar</v>
      </c>
      <c r="EY100" s="137" t="str">
        <f t="shared" si="305"/>
        <v>Completar</v>
      </c>
      <c r="EZ100" s="137" t="str">
        <f t="shared" si="306"/>
        <v>Completar</v>
      </c>
      <c r="FA100" s="135"/>
      <c r="FB100" s="136" t="str">
        <f t="shared" si="307"/>
        <v>Completar</v>
      </c>
      <c r="FC100" s="237">
        <f t="shared" si="388"/>
        <v>0</v>
      </c>
      <c r="FD100" s="238">
        <f t="shared" si="389"/>
        <v>0</v>
      </c>
      <c r="FE100" s="239" t="str">
        <f>IFERROR(IF(FD100&gt;20*EQ100,'Referencia Parámetros'!$D$20,IF(FD100&gt;10*EQ100,'Referencia Parámetros'!$D$21,IF(FD100&gt;5*EQ100,'Referencia Parámetros'!$D$22, IF(FD100&gt;1,'Referencia Parámetros'!$D$23,"NO APLICA")))),"")</f>
        <v/>
      </c>
      <c r="FF100" s="240" t="str">
        <f t="shared" si="390"/>
        <v/>
      </c>
      <c r="FG100" s="241">
        <f t="shared" si="391"/>
        <v>0</v>
      </c>
      <c r="FH100" s="234">
        <f t="shared" si="392"/>
        <v>0</v>
      </c>
      <c r="FI100" s="234">
        <f t="shared" si="393"/>
        <v>0</v>
      </c>
      <c r="FJ100" s="234">
        <f t="shared" si="394"/>
        <v>0</v>
      </c>
      <c r="FK100" s="242">
        <f t="shared" si="395"/>
        <v>0</v>
      </c>
      <c r="FM100" s="234">
        <f t="shared" si="448"/>
        <v>88</v>
      </c>
      <c r="FN100" s="235" t="str">
        <f t="shared" si="396"/>
        <v/>
      </c>
      <c r="FO100" s="236" t="str">
        <f>IFERROR(+VLOOKUP(FN100,'Referencia Parámetros'!$A$2:$B$18,2),"")</f>
        <v/>
      </c>
      <c r="FP100" s="1"/>
      <c r="FQ100" s="1"/>
      <c r="FR100" s="136" t="str">
        <f t="shared" si="308"/>
        <v>Completar</v>
      </c>
      <c r="FS100" s="134"/>
      <c r="FT100" s="134"/>
      <c r="FU100" s="134"/>
      <c r="FV100" s="136" t="str">
        <f t="shared" si="309"/>
        <v>Completar</v>
      </c>
      <c r="FW100" s="137" t="str">
        <f t="shared" si="310"/>
        <v>Completar</v>
      </c>
      <c r="FX100" s="137" t="str">
        <f t="shared" si="311"/>
        <v>Completar</v>
      </c>
      <c r="FY100" s="135"/>
      <c r="FZ100" s="136" t="str">
        <f t="shared" si="312"/>
        <v>Completar</v>
      </c>
      <c r="GA100" s="237">
        <f t="shared" si="397"/>
        <v>0</v>
      </c>
      <c r="GB100" s="238">
        <f t="shared" si="398"/>
        <v>0</v>
      </c>
      <c r="GC100" s="239" t="str">
        <f>IFERROR(IF(GB100&gt;20*FO100,'Referencia Parámetros'!$D$20,IF(GB100&gt;10*FO100,'Referencia Parámetros'!$D$21,IF(GB100&gt;5*FO100,'Referencia Parámetros'!$D$22, IF(GB100&gt;1,'Referencia Parámetros'!$D$23,"NO APLICA")))),"")</f>
        <v/>
      </c>
      <c r="GD100" s="240" t="str">
        <f t="shared" si="399"/>
        <v/>
      </c>
      <c r="GE100" s="241">
        <f t="shared" si="400"/>
        <v>0</v>
      </c>
      <c r="GF100" s="234">
        <f t="shared" si="401"/>
        <v>0</v>
      </c>
      <c r="GG100" s="234">
        <f t="shared" si="402"/>
        <v>0</v>
      </c>
      <c r="GH100" s="234">
        <f t="shared" si="403"/>
        <v>0</v>
      </c>
      <c r="GI100" s="242">
        <f t="shared" si="404"/>
        <v>0</v>
      </c>
      <c r="GK100" s="234">
        <f t="shared" si="449"/>
        <v>88</v>
      </c>
      <c r="GL100" s="235" t="str">
        <f t="shared" si="405"/>
        <v/>
      </c>
      <c r="GM100" s="236" t="str">
        <f>IFERROR(+VLOOKUP(GL100,'Referencia Parámetros'!$A$2:$B$18,2),"")</f>
        <v/>
      </c>
      <c r="GN100" s="1"/>
      <c r="GO100" s="1"/>
      <c r="GP100" s="136" t="str">
        <f t="shared" si="313"/>
        <v>Completar</v>
      </c>
      <c r="GQ100" s="134"/>
      <c r="GR100" s="134"/>
      <c r="GS100" s="134"/>
      <c r="GT100" s="136" t="str">
        <f t="shared" si="314"/>
        <v>Completar</v>
      </c>
      <c r="GU100" s="137" t="str">
        <f t="shared" si="315"/>
        <v>Completar</v>
      </c>
      <c r="GV100" s="137" t="str">
        <f t="shared" si="316"/>
        <v>Completar</v>
      </c>
      <c r="GW100" s="135"/>
      <c r="GX100" s="136" t="str">
        <f t="shared" si="317"/>
        <v>Completar</v>
      </c>
      <c r="GY100" s="237">
        <f t="shared" si="406"/>
        <v>0</v>
      </c>
      <c r="GZ100" s="238">
        <f t="shared" si="407"/>
        <v>0</v>
      </c>
      <c r="HA100" s="239" t="str">
        <f>IFERROR(IF(GZ100&gt;20*GM100,'Referencia Parámetros'!$D$20,IF(GZ100&gt;10*GM100,'Referencia Parámetros'!$D$21,IF(GZ100&gt;5*GM100,'Referencia Parámetros'!$D$22, IF(GZ100&gt;1,'Referencia Parámetros'!$D$23,"NO APLICA")))),"")</f>
        <v/>
      </c>
      <c r="HB100" s="240" t="str">
        <f t="shared" si="408"/>
        <v/>
      </c>
      <c r="HC100" s="241">
        <f t="shared" si="409"/>
        <v>0</v>
      </c>
      <c r="HD100" s="234">
        <f t="shared" si="410"/>
        <v>0</v>
      </c>
      <c r="HE100" s="234">
        <f t="shared" si="411"/>
        <v>0</v>
      </c>
      <c r="HF100" s="234">
        <f t="shared" si="412"/>
        <v>0</v>
      </c>
      <c r="HG100" s="242">
        <f t="shared" si="413"/>
        <v>0</v>
      </c>
      <c r="HI100" s="234">
        <f t="shared" si="450"/>
        <v>88</v>
      </c>
      <c r="HJ100" s="235" t="str">
        <f t="shared" si="414"/>
        <v/>
      </c>
      <c r="HK100" s="236" t="str">
        <f>IFERROR(+VLOOKUP(HJ100,'Referencia Parámetros'!$A$2:$B$18,2),"")</f>
        <v/>
      </c>
      <c r="HL100" s="1"/>
      <c r="HM100" s="1"/>
      <c r="HN100" s="136" t="str">
        <f t="shared" si="318"/>
        <v>Completar</v>
      </c>
      <c r="HO100" s="134"/>
      <c r="HP100" s="134"/>
      <c r="HQ100" s="134"/>
      <c r="HR100" s="136" t="str">
        <f t="shared" si="319"/>
        <v>Completar</v>
      </c>
      <c r="HS100" s="137" t="str">
        <f t="shared" si="320"/>
        <v>Completar</v>
      </c>
      <c r="HT100" s="137" t="str">
        <f t="shared" si="321"/>
        <v>Completar</v>
      </c>
      <c r="HU100" s="135"/>
      <c r="HV100" s="136" t="str">
        <f t="shared" si="322"/>
        <v>Completar</v>
      </c>
      <c r="HW100" s="237">
        <f t="shared" si="415"/>
        <v>0</v>
      </c>
      <c r="HX100" s="238">
        <f t="shared" si="416"/>
        <v>0</v>
      </c>
      <c r="HY100" s="239" t="str">
        <f>IFERROR(IF(HX100&gt;20*HK100,'Referencia Parámetros'!$D$20,IF(HX100&gt;10*HK100,'Referencia Parámetros'!$D$21,IF(HX100&gt;5*HK100,'Referencia Parámetros'!$D$22, IF(HX100&gt;1,'Referencia Parámetros'!$D$23,"NO APLICA")))),"")</f>
        <v/>
      </c>
      <c r="HZ100" s="240">
        <f t="shared" si="417"/>
        <v>0</v>
      </c>
      <c r="IA100" s="241">
        <f t="shared" si="418"/>
        <v>0</v>
      </c>
      <c r="IB100" s="234">
        <f t="shared" si="419"/>
        <v>0</v>
      </c>
      <c r="IC100" s="234">
        <f t="shared" si="420"/>
        <v>0</v>
      </c>
      <c r="ID100" s="234">
        <f t="shared" si="421"/>
        <v>0</v>
      </c>
      <c r="IE100" s="242">
        <f t="shared" si="422"/>
        <v>0</v>
      </c>
      <c r="IG100" s="234">
        <f t="shared" si="451"/>
        <v>88</v>
      </c>
      <c r="IH100" s="235" t="str">
        <f t="shared" si="423"/>
        <v/>
      </c>
      <c r="II100" s="236" t="str">
        <f>IFERROR(+VLOOKUP(IH100,'Referencia Parámetros'!$A$2:$B$18,2),"")</f>
        <v/>
      </c>
      <c r="IJ100" s="1"/>
      <c r="IK100" s="1"/>
      <c r="IL100" s="136" t="str">
        <f t="shared" si="323"/>
        <v>Completar</v>
      </c>
      <c r="IM100" s="134"/>
      <c r="IN100" s="134"/>
      <c r="IO100" s="134"/>
      <c r="IP100" s="136" t="str">
        <f t="shared" si="324"/>
        <v>Completar</v>
      </c>
      <c r="IQ100" s="137" t="str">
        <f t="shared" si="325"/>
        <v>Completar</v>
      </c>
      <c r="IR100" s="137" t="str">
        <f t="shared" si="326"/>
        <v>Completar</v>
      </c>
      <c r="IS100" s="135"/>
      <c r="IT100" s="136" t="str">
        <f t="shared" si="327"/>
        <v>Completar</v>
      </c>
      <c r="IU100" s="237">
        <f t="shared" si="424"/>
        <v>0</v>
      </c>
      <c r="IV100" s="238">
        <f t="shared" si="425"/>
        <v>0</v>
      </c>
      <c r="IW100" s="239" t="str">
        <f>IFERROR(IF(IV100&gt;20*II100,'Referencia Parámetros'!$D$20,IF(IV100&gt;10*II100,'Referencia Parámetros'!$D$21,IF(IV100&gt;5*II100,'Referencia Parámetros'!$D$22, IF(IV100&gt;1,'Referencia Parámetros'!$D$23,"NO APLICA")))),"")</f>
        <v/>
      </c>
      <c r="IX100" s="240" t="str">
        <f t="shared" si="426"/>
        <v/>
      </c>
      <c r="IY100" s="241">
        <f t="shared" si="427"/>
        <v>0</v>
      </c>
      <c r="IZ100" s="234">
        <f t="shared" si="428"/>
        <v>0</v>
      </c>
      <c r="JA100" s="234">
        <f t="shared" si="429"/>
        <v>0</v>
      </c>
      <c r="JB100" s="234">
        <f t="shared" si="430"/>
        <v>0</v>
      </c>
      <c r="JC100" s="242">
        <f t="shared" si="431"/>
        <v>0</v>
      </c>
      <c r="JD100" s="198"/>
      <c r="JE100" s="234">
        <f t="shared" si="452"/>
        <v>88</v>
      </c>
      <c r="JF100" s="235" t="str">
        <f t="shared" si="432"/>
        <v/>
      </c>
      <c r="JG100" s="236" t="str">
        <f>IFERROR(+VLOOKUP(JF100,'Referencia Parámetros'!$A$2:$B$18,2),"")</f>
        <v/>
      </c>
      <c r="JH100" s="1"/>
      <c r="JI100" s="1"/>
      <c r="JJ100" s="136" t="str">
        <f t="shared" si="328"/>
        <v>Completar</v>
      </c>
      <c r="JK100" s="134"/>
      <c r="JL100" s="134"/>
      <c r="JM100" s="134"/>
      <c r="JN100" s="136" t="str">
        <f t="shared" si="329"/>
        <v>Completar</v>
      </c>
      <c r="JO100" s="137" t="str">
        <f t="shared" si="330"/>
        <v>Completar</v>
      </c>
      <c r="JP100" s="137" t="str">
        <f t="shared" si="331"/>
        <v>Completar</v>
      </c>
      <c r="JQ100" s="135"/>
      <c r="JR100" s="136" t="str">
        <f t="shared" si="332"/>
        <v>Completar</v>
      </c>
      <c r="JS100" s="237">
        <f t="shared" si="433"/>
        <v>0</v>
      </c>
      <c r="JT100" s="238">
        <f t="shared" si="434"/>
        <v>0</v>
      </c>
      <c r="JU100" s="239" t="str">
        <f>IFERROR(IF(JT100&gt;20*JG100,'Referencia Parámetros'!$D$20,IF(JT100&gt;10*JG100,'Referencia Parámetros'!$D$21,IF(JT100&gt;5*JG100,'Referencia Parámetros'!$D$22, IF(JT100&gt;1,'Referencia Parámetros'!$D$23,"NO APLICA")))),"")</f>
        <v/>
      </c>
      <c r="JV100" s="240" t="str">
        <f t="shared" si="435"/>
        <v/>
      </c>
      <c r="JW100" s="241">
        <f t="shared" si="436"/>
        <v>0</v>
      </c>
      <c r="JX100" s="234">
        <f t="shared" si="437"/>
        <v>0</v>
      </c>
      <c r="JY100" s="234">
        <f t="shared" si="438"/>
        <v>0</v>
      </c>
      <c r="JZ100" s="234">
        <f t="shared" si="439"/>
        <v>0</v>
      </c>
      <c r="KA100" s="242">
        <f t="shared" si="440"/>
        <v>0</v>
      </c>
    </row>
    <row r="101" spans="1:287" x14ac:dyDescent="0.25">
      <c r="A101" s="234">
        <f t="shared" si="441"/>
        <v>89</v>
      </c>
      <c r="B101" s="235" t="str">
        <f t="shared" si="333"/>
        <v/>
      </c>
      <c r="C101" s="236" t="str">
        <f>IFERROR(+VLOOKUP(B101,'Referencia Parámetros'!$A$2:$B$18,2),"")</f>
        <v/>
      </c>
      <c r="D101" s="1"/>
      <c r="E101" s="1"/>
      <c r="F101" s="136" t="str">
        <f>IFERROR(+VLOOKUP(D101,'Año 3'!JH$13:JJ$112,3,FALSE),"Completar")</f>
        <v>Completar</v>
      </c>
      <c r="G101" s="134"/>
      <c r="H101" s="134"/>
      <c r="I101" s="134"/>
      <c r="J101" s="136" t="str">
        <f>+IFERROR(VLOOKUP(D101,'Año 3'!JH$13:JR$112,7,0),"Completar")</f>
        <v>Completar</v>
      </c>
      <c r="K101" s="137" t="str">
        <f>IFERROR(VLOOKUP(D101,'Año 3'!JH$13:JR$112,8,FALSE),"Completar")</f>
        <v>Completar</v>
      </c>
      <c r="L101" s="137" t="str">
        <f>IFERROR(VLOOKUP(D101,'Año 3'!JH$13:JR$112,9,FALSE),"Completar")</f>
        <v>Completar</v>
      </c>
      <c r="M101" s="135"/>
      <c r="N101" s="136" t="str">
        <f>IFERROR(VLOOKUP(D101,'Año 3'!JH$13:JR$112,11,FALSE),"Completar")</f>
        <v>Completar</v>
      </c>
      <c r="O101" s="237">
        <f t="shared" si="334"/>
        <v>0</v>
      </c>
      <c r="P101" s="238">
        <f t="shared" si="335"/>
        <v>0</v>
      </c>
      <c r="Q101" s="239" t="str">
        <f>IFERROR(IF(P101&gt;20*C101,'Referencia Parámetros'!$D$20,IF(P101&gt;10*C101,'Referencia Parámetros'!$D$21,IF(P101&gt;5*C101,'Referencia Parámetros'!$D$22, IF(P101&gt;1,'Referencia Parámetros'!$D$23,"NO APLICA")))),"")</f>
        <v/>
      </c>
      <c r="R101" s="240" t="str">
        <f t="shared" si="336"/>
        <v/>
      </c>
      <c r="S101" s="241">
        <f t="shared" si="337"/>
        <v>0</v>
      </c>
      <c r="T101" s="234">
        <f t="shared" si="338"/>
        <v>0</v>
      </c>
      <c r="U101" s="234">
        <f t="shared" si="339"/>
        <v>0</v>
      </c>
      <c r="V101" s="234">
        <f t="shared" si="340"/>
        <v>0</v>
      </c>
      <c r="W101" s="242">
        <f t="shared" si="341"/>
        <v>0</v>
      </c>
      <c r="Y101" s="234">
        <f t="shared" si="442"/>
        <v>89</v>
      </c>
      <c r="Z101" s="235" t="str">
        <f t="shared" si="342"/>
        <v/>
      </c>
      <c r="AA101" s="236" t="str">
        <f>IFERROR(+VLOOKUP(Z101,'Referencia Parámetros'!$A$2:$B$18,2),"")</f>
        <v/>
      </c>
      <c r="AB101" s="1"/>
      <c r="AC101" s="1"/>
      <c r="AD101" s="136" t="str">
        <f t="shared" si="278"/>
        <v>Completar</v>
      </c>
      <c r="AE101" s="134"/>
      <c r="AF101" s="134"/>
      <c r="AG101" s="134"/>
      <c r="AH101" s="136" t="str">
        <f t="shared" si="279"/>
        <v>Completar</v>
      </c>
      <c r="AI101" s="137" t="str">
        <f t="shared" si="280"/>
        <v>Completar</v>
      </c>
      <c r="AJ101" s="137" t="str">
        <f t="shared" si="281"/>
        <v>Completar</v>
      </c>
      <c r="AK101" s="135"/>
      <c r="AL101" s="136" t="str">
        <f t="shared" si="282"/>
        <v>Completar</v>
      </c>
      <c r="AM101" s="237">
        <f t="shared" si="343"/>
        <v>0</v>
      </c>
      <c r="AN101" s="238">
        <f t="shared" si="344"/>
        <v>0</v>
      </c>
      <c r="AO101" s="239" t="str">
        <f>IFERROR(IF(AN101&gt;20*AA101,'Referencia Parámetros'!$D$20,IF(AN101&gt;10*AA101,'Referencia Parámetros'!$D$21,IF(AN101&gt;5*AA101,'Referencia Parámetros'!$D$22, IF(AN101&gt;1,'Referencia Parámetros'!$D$23,"NO APLICA")))),"")</f>
        <v/>
      </c>
      <c r="AP101" s="240" t="str">
        <f t="shared" si="345"/>
        <v/>
      </c>
      <c r="AQ101" s="241">
        <f t="shared" si="346"/>
        <v>0</v>
      </c>
      <c r="AR101" s="234">
        <f t="shared" si="347"/>
        <v>0</v>
      </c>
      <c r="AS101" s="234">
        <f t="shared" si="348"/>
        <v>0</v>
      </c>
      <c r="AT101" s="234">
        <f t="shared" si="349"/>
        <v>0</v>
      </c>
      <c r="AU101" s="242">
        <f t="shared" si="350"/>
        <v>0</v>
      </c>
      <c r="AW101" s="234">
        <f t="shared" si="443"/>
        <v>89</v>
      </c>
      <c r="AX101" s="235" t="str">
        <f t="shared" si="351"/>
        <v/>
      </c>
      <c r="AY101" s="236" t="str">
        <f>IFERROR(+VLOOKUP(AX101,'Referencia Parámetros'!$A$2:$B$18,2),"")</f>
        <v/>
      </c>
      <c r="AZ101" s="1"/>
      <c r="BA101" s="1"/>
      <c r="BB101" s="136" t="str">
        <f t="shared" si="283"/>
        <v>Completar</v>
      </c>
      <c r="BC101" s="134"/>
      <c r="BD101" s="134"/>
      <c r="BE101" s="134"/>
      <c r="BF101" s="136" t="str">
        <f t="shared" si="284"/>
        <v>Completar</v>
      </c>
      <c r="BG101" s="137" t="str">
        <f t="shared" si="285"/>
        <v>Completar</v>
      </c>
      <c r="BH101" s="137" t="str">
        <f t="shared" si="286"/>
        <v>Completar</v>
      </c>
      <c r="BI101" s="135"/>
      <c r="BJ101" s="136" t="str">
        <f t="shared" si="287"/>
        <v>Completar</v>
      </c>
      <c r="BK101" s="237">
        <f t="shared" si="352"/>
        <v>0</v>
      </c>
      <c r="BL101" s="238">
        <f t="shared" si="353"/>
        <v>0</v>
      </c>
      <c r="BM101" s="239" t="str">
        <f>IFERROR(IF(BL101&gt;20*AY101,'Referencia Parámetros'!$D$20,IF(BL101&gt;10*AY101,'Referencia Parámetros'!$D$21,IF(BL101&gt;5*AY101,'Referencia Parámetros'!$D$22, IF(BL101&gt;1,'Referencia Parámetros'!$D$23,"NO APLICA")))),"")</f>
        <v/>
      </c>
      <c r="BN101" s="240" t="str">
        <f t="shared" si="354"/>
        <v/>
      </c>
      <c r="BO101" s="241">
        <f t="shared" si="355"/>
        <v>0</v>
      </c>
      <c r="BP101" s="234">
        <f t="shared" si="356"/>
        <v>0</v>
      </c>
      <c r="BQ101" s="234">
        <f t="shared" si="357"/>
        <v>0</v>
      </c>
      <c r="BR101" s="234">
        <f t="shared" si="358"/>
        <v>0</v>
      </c>
      <c r="BS101" s="242">
        <f t="shared" si="359"/>
        <v>0</v>
      </c>
      <c r="BU101" s="234">
        <f t="shared" si="444"/>
        <v>89</v>
      </c>
      <c r="BV101" s="235" t="str">
        <f t="shared" si="360"/>
        <v/>
      </c>
      <c r="BW101" s="236" t="str">
        <f>IFERROR(+VLOOKUP(BV101,'Referencia Parámetros'!$A$2:$B$18,2),"")</f>
        <v/>
      </c>
      <c r="BX101" s="1"/>
      <c r="BY101" s="1"/>
      <c r="BZ101" s="136" t="str">
        <f t="shared" si="288"/>
        <v>Completar</v>
      </c>
      <c r="CA101" s="134"/>
      <c r="CB101" s="134"/>
      <c r="CC101" s="134"/>
      <c r="CD101" s="136" t="str">
        <f t="shared" si="289"/>
        <v>Completar</v>
      </c>
      <c r="CE101" s="137" t="str">
        <f t="shared" si="290"/>
        <v>Completar</v>
      </c>
      <c r="CF101" s="137" t="str">
        <f t="shared" si="291"/>
        <v>Completar</v>
      </c>
      <c r="CG101" s="135"/>
      <c r="CH101" s="136" t="str">
        <f t="shared" si="292"/>
        <v>Completar</v>
      </c>
      <c r="CI101" s="237">
        <f t="shared" si="361"/>
        <v>0</v>
      </c>
      <c r="CJ101" s="238">
        <f t="shared" si="362"/>
        <v>0</v>
      </c>
      <c r="CK101" s="239" t="str">
        <f>IFERROR(IF(CJ101&gt;20*BW101,'Referencia Parámetros'!$D$20,IF(CJ101&gt;10*BW101,'Referencia Parámetros'!$D$21,IF(CJ101&gt;5*BW101,'Referencia Parámetros'!$D$22, IF(CJ101&gt;1,'Referencia Parámetros'!$D$23,"NO APLICA")))),"")</f>
        <v/>
      </c>
      <c r="CL101" s="240" t="str">
        <f t="shared" si="363"/>
        <v/>
      </c>
      <c r="CM101" s="241">
        <f t="shared" si="364"/>
        <v>0</v>
      </c>
      <c r="CN101" s="234">
        <f t="shared" si="365"/>
        <v>0</v>
      </c>
      <c r="CO101" s="234">
        <f t="shared" si="366"/>
        <v>0</v>
      </c>
      <c r="CP101" s="234">
        <f t="shared" si="367"/>
        <v>0</v>
      </c>
      <c r="CQ101" s="242">
        <f t="shared" si="368"/>
        <v>0</v>
      </c>
      <c r="CS101" s="234">
        <f t="shared" si="445"/>
        <v>89</v>
      </c>
      <c r="CT101" s="235" t="str">
        <f t="shared" si="369"/>
        <v/>
      </c>
      <c r="CU101" s="236" t="str">
        <f>IFERROR(+VLOOKUP(CT101,'Referencia Parámetros'!$A$2:$B$18,2),"")</f>
        <v/>
      </c>
      <c r="CV101" s="1"/>
      <c r="CW101" s="1"/>
      <c r="CX101" s="136" t="str">
        <f t="shared" si="293"/>
        <v>Completar</v>
      </c>
      <c r="CY101" s="134"/>
      <c r="CZ101" s="134"/>
      <c r="DA101" s="134"/>
      <c r="DB101" s="136" t="str">
        <f t="shared" si="294"/>
        <v>Completar</v>
      </c>
      <c r="DC101" s="137" t="str">
        <f t="shared" si="295"/>
        <v>Completar</v>
      </c>
      <c r="DD101" s="137" t="str">
        <f t="shared" si="296"/>
        <v>Completar</v>
      </c>
      <c r="DE101" s="135"/>
      <c r="DF101" s="136" t="str">
        <f t="shared" si="297"/>
        <v>Completar</v>
      </c>
      <c r="DG101" s="237">
        <f t="shared" si="370"/>
        <v>0</v>
      </c>
      <c r="DH101" s="238">
        <f t="shared" si="371"/>
        <v>0</v>
      </c>
      <c r="DI101" s="239" t="str">
        <f>IFERROR(IF(DH101&gt;20*CU101,'Referencia Parámetros'!$D$20,IF(DH101&gt;10*CU101,'Referencia Parámetros'!$D$21,IF(DH101&gt;5*CU101,'Referencia Parámetros'!$D$22, IF(DH101&gt;1,'Referencia Parámetros'!$D$23,"NO APLICA")))),"")</f>
        <v/>
      </c>
      <c r="DJ101" s="240" t="str">
        <f t="shared" si="372"/>
        <v/>
      </c>
      <c r="DK101" s="241">
        <f t="shared" si="373"/>
        <v>0</v>
      </c>
      <c r="DL101" s="234">
        <f t="shared" si="374"/>
        <v>0</v>
      </c>
      <c r="DM101" s="234">
        <f t="shared" si="375"/>
        <v>0</v>
      </c>
      <c r="DN101" s="234">
        <f t="shared" si="376"/>
        <v>0</v>
      </c>
      <c r="DO101" s="242">
        <f t="shared" si="377"/>
        <v>0</v>
      </c>
      <c r="DQ101" s="234">
        <f t="shared" si="446"/>
        <v>89</v>
      </c>
      <c r="DR101" s="235" t="str">
        <f t="shared" si="378"/>
        <v/>
      </c>
      <c r="DS101" s="236" t="str">
        <f>IFERROR(+VLOOKUP(DR101,'Referencia Parámetros'!$A$2:$B$18,2),"")</f>
        <v/>
      </c>
      <c r="DT101" s="1"/>
      <c r="DU101" s="1"/>
      <c r="DV101" s="136" t="str">
        <f t="shared" si="298"/>
        <v>Completar</v>
      </c>
      <c r="DW101" s="134"/>
      <c r="DX101" s="134"/>
      <c r="DY101" s="134"/>
      <c r="DZ101" s="136" t="str">
        <f t="shared" si="299"/>
        <v>Completar</v>
      </c>
      <c r="EA101" s="137" t="str">
        <f t="shared" si="300"/>
        <v>Completar</v>
      </c>
      <c r="EB101" s="137" t="str">
        <f t="shared" si="301"/>
        <v>Completar</v>
      </c>
      <c r="EC101" s="135"/>
      <c r="ED101" s="136" t="str">
        <f t="shared" si="302"/>
        <v>Completar</v>
      </c>
      <c r="EE101" s="237">
        <f t="shared" si="379"/>
        <v>0</v>
      </c>
      <c r="EF101" s="238">
        <f t="shared" si="380"/>
        <v>0</v>
      </c>
      <c r="EG101" s="239" t="str">
        <f>IFERROR(IF(EF101&gt;20*DS101,'Referencia Parámetros'!$D$20,IF(EF101&gt;10*DS101,'Referencia Parámetros'!$D$21,IF(EF101&gt;5*DS101,'Referencia Parámetros'!$D$22, IF(EF101&gt;1,'Referencia Parámetros'!$D$23,"NO APLICA")))),"")</f>
        <v/>
      </c>
      <c r="EH101" s="240" t="str">
        <f t="shared" si="381"/>
        <v/>
      </c>
      <c r="EI101" s="241">
        <f t="shared" si="382"/>
        <v>0</v>
      </c>
      <c r="EJ101" s="234">
        <f t="shared" si="383"/>
        <v>0</v>
      </c>
      <c r="EK101" s="234">
        <f t="shared" si="384"/>
        <v>0</v>
      </c>
      <c r="EL101" s="234">
        <f t="shared" si="385"/>
        <v>0</v>
      </c>
      <c r="EM101" s="242">
        <f t="shared" si="386"/>
        <v>0</v>
      </c>
      <c r="EO101" s="234">
        <f t="shared" si="447"/>
        <v>89</v>
      </c>
      <c r="EP101" s="235" t="str">
        <f t="shared" si="387"/>
        <v/>
      </c>
      <c r="EQ101" s="236" t="str">
        <f>IFERROR(+VLOOKUP(EP101,'Referencia Parámetros'!$A$2:$B$18,2),"")</f>
        <v/>
      </c>
      <c r="ER101" s="1"/>
      <c r="ES101" s="1"/>
      <c r="ET101" s="136" t="str">
        <f t="shared" si="303"/>
        <v>Completar</v>
      </c>
      <c r="EU101" s="134"/>
      <c r="EV101" s="134"/>
      <c r="EW101" s="134"/>
      <c r="EX101" s="136" t="str">
        <f t="shared" si="304"/>
        <v>Completar</v>
      </c>
      <c r="EY101" s="137" t="str">
        <f t="shared" si="305"/>
        <v>Completar</v>
      </c>
      <c r="EZ101" s="137" t="str">
        <f t="shared" si="306"/>
        <v>Completar</v>
      </c>
      <c r="FA101" s="135"/>
      <c r="FB101" s="136" t="str">
        <f t="shared" si="307"/>
        <v>Completar</v>
      </c>
      <c r="FC101" s="237">
        <f t="shared" si="388"/>
        <v>0</v>
      </c>
      <c r="FD101" s="238">
        <f t="shared" si="389"/>
        <v>0</v>
      </c>
      <c r="FE101" s="239" t="str">
        <f>IFERROR(IF(FD101&gt;20*EQ101,'Referencia Parámetros'!$D$20,IF(FD101&gt;10*EQ101,'Referencia Parámetros'!$D$21,IF(FD101&gt;5*EQ101,'Referencia Parámetros'!$D$22, IF(FD101&gt;1,'Referencia Parámetros'!$D$23,"NO APLICA")))),"")</f>
        <v/>
      </c>
      <c r="FF101" s="240" t="str">
        <f t="shared" si="390"/>
        <v/>
      </c>
      <c r="FG101" s="241">
        <f t="shared" si="391"/>
        <v>0</v>
      </c>
      <c r="FH101" s="234">
        <f t="shared" si="392"/>
        <v>0</v>
      </c>
      <c r="FI101" s="234">
        <f t="shared" si="393"/>
        <v>0</v>
      </c>
      <c r="FJ101" s="234">
        <f t="shared" si="394"/>
        <v>0</v>
      </c>
      <c r="FK101" s="242">
        <f t="shared" si="395"/>
        <v>0</v>
      </c>
      <c r="FM101" s="234">
        <f t="shared" si="448"/>
        <v>89</v>
      </c>
      <c r="FN101" s="235" t="str">
        <f t="shared" si="396"/>
        <v/>
      </c>
      <c r="FO101" s="236" t="str">
        <f>IFERROR(+VLOOKUP(FN101,'Referencia Parámetros'!$A$2:$B$18,2),"")</f>
        <v/>
      </c>
      <c r="FP101" s="1"/>
      <c r="FQ101" s="1"/>
      <c r="FR101" s="136" t="str">
        <f t="shared" si="308"/>
        <v>Completar</v>
      </c>
      <c r="FS101" s="134"/>
      <c r="FT101" s="134"/>
      <c r="FU101" s="134"/>
      <c r="FV101" s="136" t="str">
        <f t="shared" si="309"/>
        <v>Completar</v>
      </c>
      <c r="FW101" s="137" t="str">
        <f t="shared" si="310"/>
        <v>Completar</v>
      </c>
      <c r="FX101" s="137" t="str">
        <f t="shared" si="311"/>
        <v>Completar</v>
      </c>
      <c r="FY101" s="135"/>
      <c r="FZ101" s="136" t="str">
        <f t="shared" si="312"/>
        <v>Completar</v>
      </c>
      <c r="GA101" s="237">
        <f t="shared" si="397"/>
        <v>0</v>
      </c>
      <c r="GB101" s="238">
        <f t="shared" si="398"/>
        <v>0</v>
      </c>
      <c r="GC101" s="239" t="str">
        <f>IFERROR(IF(GB101&gt;20*FO101,'Referencia Parámetros'!$D$20,IF(GB101&gt;10*FO101,'Referencia Parámetros'!$D$21,IF(GB101&gt;5*FO101,'Referencia Parámetros'!$D$22, IF(GB101&gt;1,'Referencia Parámetros'!$D$23,"NO APLICA")))),"")</f>
        <v/>
      </c>
      <c r="GD101" s="240" t="str">
        <f t="shared" si="399"/>
        <v/>
      </c>
      <c r="GE101" s="241">
        <f t="shared" si="400"/>
        <v>0</v>
      </c>
      <c r="GF101" s="234">
        <f t="shared" si="401"/>
        <v>0</v>
      </c>
      <c r="GG101" s="234">
        <f t="shared" si="402"/>
        <v>0</v>
      </c>
      <c r="GH101" s="234">
        <f t="shared" si="403"/>
        <v>0</v>
      </c>
      <c r="GI101" s="242">
        <f t="shared" si="404"/>
        <v>0</v>
      </c>
      <c r="GK101" s="234">
        <f t="shared" si="449"/>
        <v>89</v>
      </c>
      <c r="GL101" s="235" t="str">
        <f t="shared" si="405"/>
        <v/>
      </c>
      <c r="GM101" s="236" t="str">
        <f>IFERROR(+VLOOKUP(GL101,'Referencia Parámetros'!$A$2:$B$18,2),"")</f>
        <v/>
      </c>
      <c r="GN101" s="1"/>
      <c r="GO101" s="1"/>
      <c r="GP101" s="136" t="str">
        <f t="shared" si="313"/>
        <v>Completar</v>
      </c>
      <c r="GQ101" s="134"/>
      <c r="GR101" s="134"/>
      <c r="GS101" s="134"/>
      <c r="GT101" s="136" t="str">
        <f t="shared" si="314"/>
        <v>Completar</v>
      </c>
      <c r="GU101" s="137" t="str">
        <f t="shared" si="315"/>
        <v>Completar</v>
      </c>
      <c r="GV101" s="137" t="str">
        <f t="shared" si="316"/>
        <v>Completar</v>
      </c>
      <c r="GW101" s="135"/>
      <c r="GX101" s="136" t="str">
        <f t="shared" si="317"/>
        <v>Completar</v>
      </c>
      <c r="GY101" s="237">
        <f t="shared" si="406"/>
        <v>0</v>
      </c>
      <c r="GZ101" s="238">
        <f t="shared" si="407"/>
        <v>0</v>
      </c>
      <c r="HA101" s="239" t="str">
        <f>IFERROR(IF(GZ101&gt;20*GM101,'Referencia Parámetros'!$D$20,IF(GZ101&gt;10*GM101,'Referencia Parámetros'!$D$21,IF(GZ101&gt;5*GM101,'Referencia Parámetros'!$D$22, IF(GZ101&gt;1,'Referencia Parámetros'!$D$23,"NO APLICA")))),"")</f>
        <v/>
      </c>
      <c r="HB101" s="240" t="str">
        <f t="shared" si="408"/>
        <v/>
      </c>
      <c r="HC101" s="241">
        <f t="shared" si="409"/>
        <v>0</v>
      </c>
      <c r="HD101" s="234">
        <f t="shared" si="410"/>
        <v>0</v>
      </c>
      <c r="HE101" s="234">
        <f t="shared" si="411"/>
        <v>0</v>
      </c>
      <c r="HF101" s="234">
        <f t="shared" si="412"/>
        <v>0</v>
      </c>
      <c r="HG101" s="242">
        <f t="shared" si="413"/>
        <v>0</v>
      </c>
      <c r="HI101" s="234">
        <f t="shared" si="450"/>
        <v>89</v>
      </c>
      <c r="HJ101" s="235" t="str">
        <f t="shared" si="414"/>
        <v/>
      </c>
      <c r="HK101" s="236" t="str">
        <f>IFERROR(+VLOOKUP(HJ101,'Referencia Parámetros'!$A$2:$B$18,2),"")</f>
        <v/>
      </c>
      <c r="HL101" s="1"/>
      <c r="HM101" s="1"/>
      <c r="HN101" s="136" t="str">
        <f t="shared" si="318"/>
        <v>Completar</v>
      </c>
      <c r="HO101" s="134"/>
      <c r="HP101" s="134"/>
      <c r="HQ101" s="134"/>
      <c r="HR101" s="136" t="str">
        <f t="shared" si="319"/>
        <v>Completar</v>
      </c>
      <c r="HS101" s="137" t="str">
        <f t="shared" si="320"/>
        <v>Completar</v>
      </c>
      <c r="HT101" s="137" t="str">
        <f t="shared" si="321"/>
        <v>Completar</v>
      </c>
      <c r="HU101" s="135"/>
      <c r="HV101" s="136" t="str">
        <f t="shared" si="322"/>
        <v>Completar</v>
      </c>
      <c r="HW101" s="237">
        <f t="shared" si="415"/>
        <v>0</v>
      </c>
      <c r="HX101" s="238">
        <f t="shared" si="416"/>
        <v>0</v>
      </c>
      <c r="HY101" s="239" t="str">
        <f>IFERROR(IF(HX101&gt;20*HK101,'Referencia Parámetros'!$D$20,IF(HX101&gt;10*HK101,'Referencia Parámetros'!$D$21,IF(HX101&gt;5*HK101,'Referencia Parámetros'!$D$22, IF(HX101&gt;1,'Referencia Parámetros'!$D$23,"NO APLICA")))),"")</f>
        <v/>
      </c>
      <c r="HZ101" s="240">
        <f t="shared" si="417"/>
        <v>0</v>
      </c>
      <c r="IA101" s="241">
        <f t="shared" si="418"/>
        <v>0</v>
      </c>
      <c r="IB101" s="234">
        <f t="shared" si="419"/>
        <v>0</v>
      </c>
      <c r="IC101" s="234">
        <f t="shared" si="420"/>
        <v>0</v>
      </c>
      <c r="ID101" s="234">
        <f t="shared" si="421"/>
        <v>0</v>
      </c>
      <c r="IE101" s="242">
        <f t="shared" si="422"/>
        <v>0</v>
      </c>
      <c r="IG101" s="234">
        <f t="shared" si="451"/>
        <v>89</v>
      </c>
      <c r="IH101" s="235" t="str">
        <f t="shared" si="423"/>
        <v/>
      </c>
      <c r="II101" s="236" t="str">
        <f>IFERROR(+VLOOKUP(IH101,'Referencia Parámetros'!$A$2:$B$18,2),"")</f>
        <v/>
      </c>
      <c r="IJ101" s="1"/>
      <c r="IK101" s="1"/>
      <c r="IL101" s="136" t="str">
        <f t="shared" si="323"/>
        <v>Completar</v>
      </c>
      <c r="IM101" s="134"/>
      <c r="IN101" s="134"/>
      <c r="IO101" s="134"/>
      <c r="IP101" s="136" t="str">
        <f t="shared" si="324"/>
        <v>Completar</v>
      </c>
      <c r="IQ101" s="137" t="str">
        <f t="shared" si="325"/>
        <v>Completar</v>
      </c>
      <c r="IR101" s="137" t="str">
        <f t="shared" si="326"/>
        <v>Completar</v>
      </c>
      <c r="IS101" s="135"/>
      <c r="IT101" s="136" t="str">
        <f t="shared" si="327"/>
        <v>Completar</v>
      </c>
      <c r="IU101" s="237">
        <f t="shared" si="424"/>
        <v>0</v>
      </c>
      <c r="IV101" s="238">
        <f t="shared" si="425"/>
        <v>0</v>
      </c>
      <c r="IW101" s="239" t="str">
        <f>IFERROR(IF(IV101&gt;20*II101,'Referencia Parámetros'!$D$20,IF(IV101&gt;10*II101,'Referencia Parámetros'!$D$21,IF(IV101&gt;5*II101,'Referencia Parámetros'!$D$22, IF(IV101&gt;1,'Referencia Parámetros'!$D$23,"NO APLICA")))),"")</f>
        <v/>
      </c>
      <c r="IX101" s="240" t="str">
        <f t="shared" si="426"/>
        <v/>
      </c>
      <c r="IY101" s="241">
        <f t="shared" si="427"/>
        <v>0</v>
      </c>
      <c r="IZ101" s="234">
        <f t="shared" si="428"/>
        <v>0</v>
      </c>
      <c r="JA101" s="234">
        <f t="shared" si="429"/>
        <v>0</v>
      </c>
      <c r="JB101" s="234">
        <f t="shared" si="430"/>
        <v>0</v>
      </c>
      <c r="JC101" s="242">
        <f t="shared" si="431"/>
        <v>0</v>
      </c>
      <c r="JD101" s="198"/>
      <c r="JE101" s="234">
        <f t="shared" si="452"/>
        <v>89</v>
      </c>
      <c r="JF101" s="235" t="str">
        <f t="shared" si="432"/>
        <v/>
      </c>
      <c r="JG101" s="236" t="str">
        <f>IFERROR(+VLOOKUP(JF101,'Referencia Parámetros'!$A$2:$B$18,2),"")</f>
        <v/>
      </c>
      <c r="JH101" s="1"/>
      <c r="JI101" s="1"/>
      <c r="JJ101" s="136" t="str">
        <f t="shared" si="328"/>
        <v>Completar</v>
      </c>
      <c r="JK101" s="134"/>
      <c r="JL101" s="134"/>
      <c r="JM101" s="134"/>
      <c r="JN101" s="136" t="str">
        <f t="shared" si="329"/>
        <v>Completar</v>
      </c>
      <c r="JO101" s="137" t="str">
        <f t="shared" si="330"/>
        <v>Completar</v>
      </c>
      <c r="JP101" s="137" t="str">
        <f t="shared" si="331"/>
        <v>Completar</v>
      </c>
      <c r="JQ101" s="135"/>
      <c r="JR101" s="136" t="str">
        <f t="shared" si="332"/>
        <v>Completar</v>
      </c>
      <c r="JS101" s="237">
        <f t="shared" si="433"/>
        <v>0</v>
      </c>
      <c r="JT101" s="238">
        <f t="shared" si="434"/>
        <v>0</v>
      </c>
      <c r="JU101" s="239" t="str">
        <f>IFERROR(IF(JT101&gt;20*JG101,'Referencia Parámetros'!$D$20,IF(JT101&gt;10*JG101,'Referencia Parámetros'!$D$21,IF(JT101&gt;5*JG101,'Referencia Parámetros'!$D$22, IF(JT101&gt;1,'Referencia Parámetros'!$D$23,"NO APLICA")))),"")</f>
        <v/>
      </c>
      <c r="JV101" s="240" t="str">
        <f t="shared" si="435"/>
        <v/>
      </c>
      <c r="JW101" s="241">
        <f t="shared" si="436"/>
        <v>0</v>
      </c>
      <c r="JX101" s="234">
        <f t="shared" si="437"/>
        <v>0</v>
      </c>
      <c r="JY101" s="234">
        <f t="shared" si="438"/>
        <v>0</v>
      </c>
      <c r="JZ101" s="234">
        <f t="shared" si="439"/>
        <v>0</v>
      </c>
      <c r="KA101" s="242">
        <f t="shared" si="440"/>
        <v>0</v>
      </c>
    </row>
    <row r="102" spans="1:287" x14ac:dyDescent="0.25">
      <c r="A102" s="234">
        <f t="shared" si="441"/>
        <v>90</v>
      </c>
      <c r="B102" s="235" t="str">
        <f t="shared" si="333"/>
        <v/>
      </c>
      <c r="C102" s="236" t="str">
        <f>IFERROR(+VLOOKUP(B102,'Referencia Parámetros'!$A$2:$B$18,2),"")</f>
        <v/>
      </c>
      <c r="D102" s="1"/>
      <c r="E102" s="1"/>
      <c r="F102" s="136" t="str">
        <f>IFERROR(+VLOOKUP(D102,'Año 3'!JH$13:JJ$112,3,FALSE),"Completar")</f>
        <v>Completar</v>
      </c>
      <c r="G102" s="134"/>
      <c r="H102" s="134"/>
      <c r="I102" s="134"/>
      <c r="J102" s="136" t="str">
        <f>+IFERROR(VLOOKUP(D102,'Año 3'!JH$13:JR$112,7,0),"Completar")</f>
        <v>Completar</v>
      </c>
      <c r="K102" s="137" t="str">
        <f>IFERROR(VLOOKUP(D102,'Año 3'!JH$13:JR$112,8,FALSE),"Completar")</f>
        <v>Completar</v>
      </c>
      <c r="L102" s="137" t="str">
        <f>IFERROR(VLOOKUP(D102,'Año 3'!JH$13:JR$112,9,FALSE),"Completar")</f>
        <v>Completar</v>
      </c>
      <c r="M102" s="135"/>
      <c r="N102" s="136" t="str">
        <f>IFERROR(VLOOKUP(D102,'Año 3'!JH$13:JR$112,11,FALSE),"Completar")</f>
        <v>Completar</v>
      </c>
      <c r="O102" s="237">
        <f t="shared" si="334"/>
        <v>0</v>
      </c>
      <c r="P102" s="238">
        <f t="shared" si="335"/>
        <v>0</v>
      </c>
      <c r="Q102" s="239" t="str">
        <f>IFERROR(IF(P102&gt;20*C102,'Referencia Parámetros'!$D$20,IF(P102&gt;10*C102,'Referencia Parámetros'!$D$21,IF(P102&gt;5*C102,'Referencia Parámetros'!$D$22, IF(P102&gt;1,'Referencia Parámetros'!$D$23,"NO APLICA")))),"")</f>
        <v/>
      </c>
      <c r="R102" s="240" t="str">
        <f t="shared" si="336"/>
        <v/>
      </c>
      <c r="S102" s="241">
        <f t="shared" si="337"/>
        <v>0</v>
      </c>
      <c r="T102" s="234">
        <f t="shared" si="338"/>
        <v>0</v>
      </c>
      <c r="U102" s="234">
        <f t="shared" si="339"/>
        <v>0</v>
      </c>
      <c r="V102" s="234">
        <f t="shared" si="340"/>
        <v>0</v>
      </c>
      <c r="W102" s="242">
        <f t="shared" si="341"/>
        <v>0</v>
      </c>
      <c r="Y102" s="234">
        <f t="shared" si="442"/>
        <v>90</v>
      </c>
      <c r="Z102" s="235" t="str">
        <f t="shared" si="342"/>
        <v/>
      </c>
      <c r="AA102" s="236" t="str">
        <f>IFERROR(+VLOOKUP(Z102,'Referencia Parámetros'!$A$2:$B$18,2),"")</f>
        <v/>
      </c>
      <c r="AB102" s="1"/>
      <c r="AC102" s="1"/>
      <c r="AD102" s="136" t="str">
        <f t="shared" si="278"/>
        <v>Completar</v>
      </c>
      <c r="AE102" s="134"/>
      <c r="AF102" s="134"/>
      <c r="AG102" s="134"/>
      <c r="AH102" s="136" t="str">
        <f t="shared" si="279"/>
        <v>Completar</v>
      </c>
      <c r="AI102" s="137" t="str">
        <f t="shared" si="280"/>
        <v>Completar</v>
      </c>
      <c r="AJ102" s="137" t="str">
        <f t="shared" si="281"/>
        <v>Completar</v>
      </c>
      <c r="AK102" s="135"/>
      <c r="AL102" s="136" t="str">
        <f t="shared" si="282"/>
        <v>Completar</v>
      </c>
      <c r="AM102" s="237">
        <f t="shared" si="343"/>
        <v>0</v>
      </c>
      <c r="AN102" s="238">
        <f t="shared" si="344"/>
        <v>0</v>
      </c>
      <c r="AO102" s="239" t="str">
        <f>IFERROR(IF(AN102&gt;20*AA102,'Referencia Parámetros'!$D$20,IF(AN102&gt;10*AA102,'Referencia Parámetros'!$D$21,IF(AN102&gt;5*AA102,'Referencia Parámetros'!$D$22, IF(AN102&gt;1,'Referencia Parámetros'!$D$23,"NO APLICA")))),"")</f>
        <v/>
      </c>
      <c r="AP102" s="240" t="str">
        <f t="shared" si="345"/>
        <v/>
      </c>
      <c r="AQ102" s="241">
        <f t="shared" si="346"/>
        <v>0</v>
      </c>
      <c r="AR102" s="234">
        <f t="shared" si="347"/>
        <v>0</v>
      </c>
      <c r="AS102" s="234">
        <f t="shared" si="348"/>
        <v>0</v>
      </c>
      <c r="AT102" s="234">
        <f t="shared" si="349"/>
        <v>0</v>
      </c>
      <c r="AU102" s="242">
        <f t="shared" si="350"/>
        <v>0</v>
      </c>
      <c r="AW102" s="234">
        <f t="shared" si="443"/>
        <v>90</v>
      </c>
      <c r="AX102" s="235" t="str">
        <f t="shared" si="351"/>
        <v/>
      </c>
      <c r="AY102" s="236" t="str">
        <f>IFERROR(+VLOOKUP(AX102,'Referencia Parámetros'!$A$2:$B$18,2),"")</f>
        <v/>
      </c>
      <c r="AZ102" s="1"/>
      <c r="BA102" s="1"/>
      <c r="BB102" s="136" t="str">
        <f t="shared" si="283"/>
        <v>Completar</v>
      </c>
      <c r="BC102" s="134"/>
      <c r="BD102" s="134"/>
      <c r="BE102" s="134"/>
      <c r="BF102" s="136" t="str">
        <f t="shared" si="284"/>
        <v>Completar</v>
      </c>
      <c r="BG102" s="137" t="str">
        <f t="shared" si="285"/>
        <v>Completar</v>
      </c>
      <c r="BH102" s="137" t="str">
        <f t="shared" si="286"/>
        <v>Completar</v>
      </c>
      <c r="BI102" s="135"/>
      <c r="BJ102" s="136" t="str">
        <f t="shared" si="287"/>
        <v>Completar</v>
      </c>
      <c r="BK102" s="237">
        <f t="shared" si="352"/>
        <v>0</v>
      </c>
      <c r="BL102" s="238">
        <f t="shared" si="353"/>
        <v>0</v>
      </c>
      <c r="BM102" s="239" t="str">
        <f>IFERROR(IF(BL102&gt;20*AY102,'Referencia Parámetros'!$D$20,IF(BL102&gt;10*AY102,'Referencia Parámetros'!$D$21,IF(BL102&gt;5*AY102,'Referencia Parámetros'!$D$22, IF(BL102&gt;1,'Referencia Parámetros'!$D$23,"NO APLICA")))),"")</f>
        <v/>
      </c>
      <c r="BN102" s="240" t="str">
        <f t="shared" si="354"/>
        <v/>
      </c>
      <c r="BO102" s="241">
        <f t="shared" si="355"/>
        <v>0</v>
      </c>
      <c r="BP102" s="234">
        <f t="shared" si="356"/>
        <v>0</v>
      </c>
      <c r="BQ102" s="234">
        <f t="shared" si="357"/>
        <v>0</v>
      </c>
      <c r="BR102" s="234">
        <f t="shared" si="358"/>
        <v>0</v>
      </c>
      <c r="BS102" s="242">
        <f t="shared" si="359"/>
        <v>0</v>
      </c>
      <c r="BU102" s="234">
        <f t="shared" si="444"/>
        <v>90</v>
      </c>
      <c r="BV102" s="235" t="str">
        <f t="shared" si="360"/>
        <v/>
      </c>
      <c r="BW102" s="236" t="str">
        <f>IFERROR(+VLOOKUP(BV102,'Referencia Parámetros'!$A$2:$B$18,2),"")</f>
        <v/>
      </c>
      <c r="BX102" s="1"/>
      <c r="BY102" s="1"/>
      <c r="BZ102" s="136" t="str">
        <f t="shared" si="288"/>
        <v>Completar</v>
      </c>
      <c r="CA102" s="134"/>
      <c r="CB102" s="134"/>
      <c r="CC102" s="134"/>
      <c r="CD102" s="136" t="str">
        <f t="shared" si="289"/>
        <v>Completar</v>
      </c>
      <c r="CE102" s="137" t="str">
        <f t="shared" si="290"/>
        <v>Completar</v>
      </c>
      <c r="CF102" s="137" t="str">
        <f t="shared" si="291"/>
        <v>Completar</v>
      </c>
      <c r="CG102" s="135"/>
      <c r="CH102" s="136" t="str">
        <f t="shared" si="292"/>
        <v>Completar</v>
      </c>
      <c r="CI102" s="237">
        <f t="shared" si="361"/>
        <v>0</v>
      </c>
      <c r="CJ102" s="238">
        <f t="shared" si="362"/>
        <v>0</v>
      </c>
      <c r="CK102" s="239" t="str">
        <f>IFERROR(IF(CJ102&gt;20*BW102,'Referencia Parámetros'!$D$20,IF(CJ102&gt;10*BW102,'Referencia Parámetros'!$D$21,IF(CJ102&gt;5*BW102,'Referencia Parámetros'!$D$22, IF(CJ102&gt;1,'Referencia Parámetros'!$D$23,"NO APLICA")))),"")</f>
        <v/>
      </c>
      <c r="CL102" s="240" t="str">
        <f t="shared" si="363"/>
        <v/>
      </c>
      <c r="CM102" s="241">
        <f t="shared" si="364"/>
        <v>0</v>
      </c>
      <c r="CN102" s="234">
        <f t="shared" si="365"/>
        <v>0</v>
      </c>
      <c r="CO102" s="234">
        <f t="shared" si="366"/>
        <v>0</v>
      </c>
      <c r="CP102" s="234">
        <f t="shared" si="367"/>
        <v>0</v>
      </c>
      <c r="CQ102" s="242">
        <f t="shared" si="368"/>
        <v>0</v>
      </c>
      <c r="CS102" s="234">
        <f t="shared" si="445"/>
        <v>90</v>
      </c>
      <c r="CT102" s="235" t="str">
        <f t="shared" si="369"/>
        <v/>
      </c>
      <c r="CU102" s="236" t="str">
        <f>IFERROR(+VLOOKUP(CT102,'Referencia Parámetros'!$A$2:$B$18,2),"")</f>
        <v/>
      </c>
      <c r="CV102" s="1"/>
      <c r="CW102" s="1"/>
      <c r="CX102" s="136" t="str">
        <f t="shared" si="293"/>
        <v>Completar</v>
      </c>
      <c r="CY102" s="134"/>
      <c r="CZ102" s="134"/>
      <c r="DA102" s="134"/>
      <c r="DB102" s="136" t="str">
        <f t="shared" si="294"/>
        <v>Completar</v>
      </c>
      <c r="DC102" s="137" t="str">
        <f t="shared" si="295"/>
        <v>Completar</v>
      </c>
      <c r="DD102" s="137" t="str">
        <f t="shared" si="296"/>
        <v>Completar</v>
      </c>
      <c r="DE102" s="135"/>
      <c r="DF102" s="136" t="str">
        <f t="shared" si="297"/>
        <v>Completar</v>
      </c>
      <c r="DG102" s="237">
        <f t="shared" si="370"/>
        <v>0</v>
      </c>
      <c r="DH102" s="238">
        <f t="shared" si="371"/>
        <v>0</v>
      </c>
      <c r="DI102" s="239" t="str">
        <f>IFERROR(IF(DH102&gt;20*CU102,'Referencia Parámetros'!$D$20,IF(DH102&gt;10*CU102,'Referencia Parámetros'!$D$21,IF(DH102&gt;5*CU102,'Referencia Parámetros'!$D$22, IF(DH102&gt;1,'Referencia Parámetros'!$D$23,"NO APLICA")))),"")</f>
        <v/>
      </c>
      <c r="DJ102" s="240" t="str">
        <f t="shared" si="372"/>
        <v/>
      </c>
      <c r="DK102" s="241">
        <f t="shared" si="373"/>
        <v>0</v>
      </c>
      <c r="DL102" s="234">
        <f t="shared" si="374"/>
        <v>0</v>
      </c>
      <c r="DM102" s="234">
        <f t="shared" si="375"/>
        <v>0</v>
      </c>
      <c r="DN102" s="234">
        <f t="shared" si="376"/>
        <v>0</v>
      </c>
      <c r="DO102" s="242">
        <f t="shared" si="377"/>
        <v>0</v>
      </c>
      <c r="DQ102" s="234">
        <f t="shared" si="446"/>
        <v>90</v>
      </c>
      <c r="DR102" s="235" t="str">
        <f t="shared" si="378"/>
        <v/>
      </c>
      <c r="DS102" s="236" t="str">
        <f>IFERROR(+VLOOKUP(DR102,'Referencia Parámetros'!$A$2:$B$18,2),"")</f>
        <v/>
      </c>
      <c r="DT102" s="1"/>
      <c r="DU102" s="1"/>
      <c r="DV102" s="136" t="str">
        <f t="shared" si="298"/>
        <v>Completar</v>
      </c>
      <c r="DW102" s="134"/>
      <c r="DX102" s="134"/>
      <c r="DY102" s="134"/>
      <c r="DZ102" s="136" t="str">
        <f t="shared" si="299"/>
        <v>Completar</v>
      </c>
      <c r="EA102" s="137" t="str">
        <f t="shared" si="300"/>
        <v>Completar</v>
      </c>
      <c r="EB102" s="137" t="str">
        <f t="shared" si="301"/>
        <v>Completar</v>
      </c>
      <c r="EC102" s="135"/>
      <c r="ED102" s="136" t="str">
        <f t="shared" si="302"/>
        <v>Completar</v>
      </c>
      <c r="EE102" s="237">
        <f t="shared" si="379"/>
        <v>0</v>
      </c>
      <c r="EF102" s="238">
        <f t="shared" si="380"/>
        <v>0</v>
      </c>
      <c r="EG102" s="239" t="str">
        <f>IFERROR(IF(EF102&gt;20*DS102,'Referencia Parámetros'!$D$20,IF(EF102&gt;10*DS102,'Referencia Parámetros'!$D$21,IF(EF102&gt;5*DS102,'Referencia Parámetros'!$D$22, IF(EF102&gt;1,'Referencia Parámetros'!$D$23,"NO APLICA")))),"")</f>
        <v/>
      </c>
      <c r="EH102" s="240" t="str">
        <f t="shared" si="381"/>
        <v/>
      </c>
      <c r="EI102" s="241">
        <f t="shared" si="382"/>
        <v>0</v>
      </c>
      <c r="EJ102" s="234">
        <f t="shared" si="383"/>
        <v>0</v>
      </c>
      <c r="EK102" s="234">
        <f t="shared" si="384"/>
        <v>0</v>
      </c>
      <c r="EL102" s="234">
        <f t="shared" si="385"/>
        <v>0</v>
      </c>
      <c r="EM102" s="242">
        <f t="shared" si="386"/>
        <v>0</v>
      </c>
      <c r="EO102" s="234">
        <f t="shared" si="447"/>
        <v>90</v>
      </c>
      <c r="EP102" s="235" t="str">
        <f t="shared" si="387"/>
        <v/>
      </c>
      <c r="EQ102" s="236" t="str">
        <f>IFERROR(+VLOOKUP(EP102,'Referencia Parámetros'!$A$2:$B$18,2),"")</f>
        <v/>
      </c>
      <c r="ER102" s="1"/>
      <c r="ES102" s="1"/>
      <c r="ET102" s="136" t="str">
        <f t="shared" si="303"/>
        <v>Completar</v>
      </c>
      <c r="EU102" s="134"/>
      <c r="EV102" s="134"/>
      <c r="EW102" s="134"/>
      <c r="EX102" s="136" t="str">
        <f t="shared" si="304"/>
        <v>Completar</v>
      </c>
      <c r="EY102" s="137" t="str">
        <f t="shared" si="305"/>
        <v>Completar</v>
      </c>
      <c r="EZ102" s="137" t="str">
        <f t="shared" si="306"/>
        <v>Completar</v>
      </c>
      <c r="FA102" s="135"/>
      <c r="FB102" s="136" t="str">
        <f t="shared" si="307"/>
        <v>Completar</v>
      </c>
      <c r="FC102" s="237">
        <f t="shared" si="388"/>
        <v>0</v>
      </c>
      <c r="FD102" s="238">
        <f t="shared" si="389"/>
        <v>0</v>
      </c>
      <c r="FE102" s="239" t="str">
        <f>IFERROR(IF(FD102&gt;20*EQ102,'Referencia Parámetros'!$D$20,IF(FD102&gt;10*EQ102,'Referencia Parámetros'!$D$21,IF(FD102&gt;5*EQ102,'Referencia Parámetros'!$D$22, IF(FD102&gt;1,'Referencia Parámetros'!$D$23,"NO APLICA")))),"")</f>
        <v/>
      </c>
      <c r="FF102" s="240" t="str">
        <f t="shared" si="390"/>
        <v/>
      </c>
      <c r="FG102" s="241">
        <f t="shared" si="391"/>
        <v>0</v>
      </c>
      <c r="FH102" s="234">
        <f t="shared" si="392"/>
        <v>0</v>
      </c>
      <c r="FI102" s="234">
        <f t="shared" si="393"/>
        <v>0</v>
      </c>
      <c r="FJ102" s="234">
        <f t="shared" si="394"/>
        <v>0</v>
      </c>
      <c r="FK102" s="242">
        <f t="shared" si="395"/>
        <v>0</v>
      </c>
      <c r="FM102" s="234">
        <f t="shared" si="448"/>
        <v>90</v>
      </c>
      <c r="FN102" s="235" t="str">
        <f t="shared" si="396"/>
        <v/>
      </c>
      <c r="FO102" s="236" t="str">
        <f>IFERROR(+VLOOKUP(FN102,'Referencia Parámetros'!$A$2:$B$18,2),"")</f>
        <v/>
      </c>
      <c r="FP102" s="1"/>
      <c r="FQ102" s="1"/>
      <c r="FR102" s="136" t="str">
        <f t="shared" si="308"/>
        <v>Completar</v>
      </c>
      <c r="FS102" s="134"/>
      <c r="FT102" s="134"/>
      <c r="FU102" s="134"/>
      <c r="FV102" s="136" t="str">
        <f t="shared" si="309"/>
        <v>Completar</v>
      </c>
      <c r="FW102" s="137" t="str">
        <f t="shared" si="310"/>
        <v>Completar</v>
      </c>
      <c r="FX102" s="137" t="str">
        <f t="shared" si="311"/>
        <v>Completar</v>
      </c>
      <c r="FY102" s="135"/>
      <c r="FZ102" s="136" t="str">
        <f t="shared" si="312"/>
        <v>Completar</v>
      </c>
      <c r="GA102" s="237">
        <f t="shared" si="397"/>
        <v>0</v>
      </c>
      <c r="GB102" s="238">
        <f t="shared" si="398"/>
        <v>0</v>
      </c>
      <c r="GC102" s="239" t="str">
        <f>IFERROR(IF(GB102&gt;20*FO102,'Referencia Parámetros'!$D$20,IF(GB102&gt;10*FO102,'Referencia Parámetros'!$D$21,IF(GB102&gt;5*FO102,'Referencia Parámetros'!$D$22, IF(GB102&gt;1,'Referencia Parámetros'!$D$23,"NO APLICA")))),"")</f>
        <v/>
      </c>
      <c r="GD102" s="240" t="str">
        <f t="shared" si="399"/>
        <v/>
      </c>
      <c r="GE102" s="241">
        <f t="shared" si="400"/>
        <v>0</v>
      </c>
      <c r="GF102" s="234">
        <f t="shared" si="401"/>
        <v>0</v>
      </c>
      <c r="GG102" s="234">
        <f t="shared" si="402"/>
        <v>0</v>
      </c>
      <c r="GH102" s="234">
        <f t="shared" si="403"/>
        <v>0</v>
      </c>
      <c r="GI102" s="242">
        <f t="shared" si="404"/>
        <v>0</v>
      </c>
      <c r="GK102" s="234">
        <f t="shared" si="449"/>
        <v>90</v>
      </c>
      <c r="GL102" s="235" t="str">
        <f t="shared" si="405"/>
        <v/>
      </c>
      <c r="GM102" s="236" t="str">
        <f>IFERROR(+VLOOKUP(GL102,'Referencia Parámetros'!$A$2:$B$18,2),"")</f>
        <v/>
      </c>
      <c r="GN102" s="1"/>
      <c r="GO102" s="1"/>
      <c r="GP102" s="136" t="str">
        <f t="shared" si="313"/>
        <v>Completar</v>
      </c>
      <c r="GQ102" s="134"/>
      <c r="GR102" s="134"/>
      <c r="GS102" s="134"/>
      <c r="GT102" s="136" t="str">
        <f t="shared" si="314"/>
        <v>Completar</v>
      </c>
      <c r="GU102" s="137" t="str">
        <f t="shared" si="315"/>
        <v>Completar</v>
      </c>
      <c r="GV102" s="137" t="str">
        <f t="shared" si="316"/>
        <v>Completar</v>
      </c>
      <c r="GW102" s="135"/>
      <c r="GX102" s="136" t="str">
        <f t="shared" si="317"/>
        <v>Completar</v>
      </c>
      <c r="GY102" s="237">
        <f t="shared" si="406"/>
        <v>0</v>
      </c>
      <c r="GZ102" s="238">
        <f t="shared" si="407"/>
        <v>0</v>
      </c>
      <c r="HA102" s="239" t="str">
        <f>IFERROR(IF(GZ102&gt;20*GM102,'Referencia Parámetros'!$D$20,IF(GZ102&gt;10*GM102,'Referencia Parámetros'!$D$21,IF(GZ102&gt;5*GM102,'Referencia Parámetros'!$D$22, IF(GZ102&gt;1,'Referencia Parámetros'!$D$23,"NO APLICA")))),"")</f>
        <v/>
      </c>
      <c r="HB102" s="240" t="str">
        <f t="shared" si="408"/>
        <v/>
      </c>
      <c r="HC102" s="241">
        <f t="shared" si="409"/>
        <v>0</v>
      </c>
      <c r="HD102" s="234">
        <f t="shared" si="410"/>
        <v>0</v>
      </c>
      <c r="HE102" s="234">
        <f t="shared" si="411"/>
        <v>0</v>
      </c>
      <c r="HF102" s="234">
        <f t="shared" si="412"/>
        <v>0</v>
      </c>
      <c r="HG102" s="242">
        <f t="shared" si="413"/>
        <v>0</v>
      </c>
      <c r="HI102" s="234">
        <f t="shared" si="450"/>
        <v>90</v>
      </c>
      <c r="HJ102" s="235" t="str">
        <f t="shared" si="414"/>
        <v/>
      </c>
      <c r="HK102" s="236" t="str">
        <f>IFERROR(+VLOOKUP(HJ102,'Referencia Parámetros'!$A$2:$B$18,2),"")</f>
        <v/>
      </c>
      <c r="HL102" s="1"/>
      <c r="HM102" s="1"/>
      <c r="HN102" s="136" t="str">
        <f t="shared" si="318"/>
        <v>Completar</v>
      </c>
      <c r="HO102" s="134"/>
      <c r="HP102" s="134"/>
      <c r="HQ102" s="134"/>
      <c r="HR102" s="136" t="str">
        <f t="shared" si="319"/>
        <v>Completar</v>
      </c>
      <c r="HS102" s="137" t="str">
        <f t="shared" si="320"/>
        <v>Completar</v>
      </c>
      <c r="HT102" s="137" t="str">
        <f t="shared" si="321"/>
        <v>Completar</v>
      </c>
      <c r="HU102" s="135"/>
      <c r="HV102" s="136" t="str">
        <f t="shared" si="322"/>
        <v>Completar</v>
      </c>
      <c r="HW102" s="237">
        <f t="shared" si="415"/>
        <v>0</v>
      </c>
      <c r="HX102" s="238">
        <f t="shared" si="416"/>
        <v>0</v>
      </c>
      <c r="HY102" s="239" t="str">
        <f>IFERROR(IF(HX102&gt;20*HK102,'Referencia Parámetros'!$D$20,IF(HX102&gt;10*HK102,'Referencia Parámetros'!$D$21,IF(HX102&gt;5*HK102,'Referencia Parámetros'!$D$22, IF(HX102&gt;1,'Referencia Parámetros'!$D$23,"NO APLICA")))),"")</f>
        <v/>
      </c>
      <c r="HZ102" s="240">
        <f t="shared" si="417"/>
        <v>0</v>
      </c>
      <c r="IA102" s="241">
        <f t="shared" si="418"/>
        <v>0</v>
      </c>
      <c r="IB102" s="234">
        <f t="shared" si="419"/>
        <v>0</v>
      </c>
      <c r="IC102" s="234">
        <f t="shared" si="420"/>
        <v>0</v>
      </c>
      <c r="ID102" s="234">
        <f t="shared" si="421"/>
        <v>0</v>
      </c>
      <c r="IE102" s="242">
        <f t="shared" si="422"/>
        <v>0</v>
      </c>
      <c r="IG102" s="234">
        <f t="shared" si="451"/>
        <v>90</v>
      </c>
      <c r="IH102" s="235" t="str">
        <f t="shared" si="423"/>
        <v/>
      </c>
      <c r="II102" s="236" t="str">
        <f>IFERROR(+VLOOKUP(IH102,'Referencia Parámetros'!$A$2:$B$18,2),"")</f>
        <v/>
      </c>
      <c r="IJ102" s="1"/>
      <c r="IK102" s="1"/>
      <c r="IL102" s="136" t="str">
        <f t="shared" si="323"/>
        <v>Completar</v>
      </c>
      <c r="IM102" s="134"/>
      <c r="IN102" s="134"/>
      <c r="IO102" s="134"/>
      <c r="IP102" s="136" t="str">
        <f t="shared" si="324"/>
        <v>Completar</v>
      </c>
      <c r="IQ102" s="137" t="str">
        <f t="shared" si="325"/>
        <v>Completar</v>
      </c>
      <c r="IR102" s="137" t="str">
        <f t="shared" si="326"/>
        <v>Completar</v>
      </c>
      <c r="IS102" s="135"/>
      <c r="IT102" s="136" t="str">
        <f t="shared" si="327"/>
        <v>Completar</v>
      </c>
      <c r="IU102" s="237">
        <f t="shared" si="424"/>
        <v>0</v>
      </c>
      <c r="IV102" s="238">
        <f t="shared" si="425"/>
        <v>0</v>
      </c>
      <c r="IW102" s="239" t="str">
        <f>IFERROR(IF(IV102&gt;20*II102,'Referencia Parámetros'!$D$20,IF(IV102&gt;10*II102,'Referencia Parámetros'!$D$21,IF(IV102&gt;5*II102,'Referencia Parámetros'!$D$22, IF(IV102&gt;1,'Referencia Parámetros'!$D$23,"NO APLICA")))),"")</f>
        <v/>
      </c>
      <c r="IX102" s="240" t="str">
        <f t="shared" si="426"/>
        <v/>
      </c>
      <c r="IY102" s="241">
        <f t="shared" si="427"/>
        <v>0</v>
      </c>
      <c r="IZ102" s="234">
        <f t="shared" si="428"/>
        <v>0</v>
      </c>
      <c r="JA102" s="234">
        <f t="shared" si="429"/>
        <v>0</v>
      </c>
      <c r="JB102" s="234">
        <f t="shared" si="430"/>
        <v>0</v>
      </c>
      <c r="JC102" s="242">
        <f t="shared" si="431"/>
        <v>0</v>
      </c>
      <c r="JD102" s="198"/>
      <c r="JE102" s="234">
        <f t="shared" si="452"/>
        <v>90</v>
      </c>
      <c r="JF102" s="235" t="str">
        <f t="shared" si="432"/>
        <v/>
      </c>
      <c r="JG102" s="236" t="str">
        <f>IFERROR(+VLOOKUP(JF102,'Referencia Parámetros'!$A$2:$B$18,2),"")</f>
        <v/>
      </c>
      <c r="JH102" s="1"/>
      <c r="JI102" s="1"/>
      <c r="JJ102" s="136" t="str">
        <f t="shared" si="328"/>
        <v>Completar</v>
      </c>
      <c r="JK102" s="134"/>
      <c r="JL102" s="134"/>
      <c r="JM102" s="134"/>
      <c r="JN102" s="136" t="str">
        <f t="shared" si="329"/>
        <v>Completar</v>
      </c>
      <c r="JO102" s="137" t="str">
        <f t="shared" si="330"/>
        <v>Completar</v>
      </c>
      <c r="JP102" s="137" t="str">
        <f t="shared" si="331"/>
        <v>Completar</v>
      </c>
      <c r="JQ102" s="135"/>
      <c r="JR102" s="136" t="str">
        <f t="shared" si="332"/>
        <v>Completar</v>
      </c>
      <c r="JS102" s="237">
        <f t="shared" si="433"/>
        <v>0</v>
      </c>
      <c r="JT102" s="238">
        <f t="shared" si="434"/>
        <v>0</v>
      </c>
      <c r="JU102" s="239" t="str">
        <f>IFERROR(IF(JT102&gt;20*JG102,'Referencia Parámetros'!$D$20,IF(JT102&gt;10*JG102,'Referencia Parámetros'!$D$21,IF(JT102&gt;5*JG102,'Referencia Parámetros'!$D$22, IF(JT102&gt;1,'Referencia Parámetros'!$D$23,"NO APLICA")))),"")</f>
        <v/>
      </c>
      <c r="JV102" s="240" t="str">
        <f t="shared" si="435"/>
        <v/>
      </c>
      <c r="JW102" s="241">
        <f t="shared" si="436"/>
        <v>0</v>
      </c>
      <c r="JX102" s="234">
        <f t="shared" si="437"/>
        <v>0</v>
      </c>
      <c r="JY102" s="234">
        <f t="shared" si="438"/>
        <v>0</v>
      </c>
      <c r="JZ102" s="234">
        <f t="shared" si="439"/>
        <v>0</v>
      </c>
      <c r="KA102" s="242">
        <f t="shared" si="440"/>
        <v>0</v>
      </c>
    </row>
    <row r="103" spans="1:287" x14ac:dyDescent="0.25">
      <c r="A103" s="234">
        <f t="shared" si="441"/>
        <v>91</v>
      </c>
      <c r="B103" s="235" t="str">
        <f t="shared" si="333"/>
        <v/>
      </c>
      <c r="C103" s="236" t="str">
        <f>IFERROR(+VLOOKUP(B103,'Referencia Parámetros'!$A$2:$B$18,2),"")</f>
        <v/>
      </c>
      <c r="D103" s="1"/>
      <c r="E103" s="1"/>
      <c r="F103" s="136" t="str">
        <f>IFERROR(+VLOOKUP(D103,'Año 3'!JH$13:JJ$112,3,FALSE),"Completar")</f>
        <v>Completar</v>
      </c>
      <c r="G103" s="134"/>
      <c r="H103" s="134"/>
      <c r="I103" s="134"/>
      <c r="J103" s="136" t="str">
        <f>+IFERROR(VLOOKUP(D103,'Año 3'!JH$13:JR$112,7,0),"Completar")</f>
        <v>Completar</v>
      </c>
      <c r="K103" s="137" t="str">
        <f>IFERROR(VLOOKUP(D103,'Año 3'!JH$13:JR$112,8,FALSE),"Completar")</f>
        <v>Completar</v>
      </c>
      <c r="L103" s="137" t="str">
        <f>IFERROR(VLOOKUP(D103,'Año 3'!JH$13:JR$112,9,FALSE),"Completar")</f>
        <v>Completar</v>
      </c>
      <c r="M103" s="135"/>
      <c r="N103" s="136" t="str">
        <f>IFERROR(VLOOKUP(D103,'Año 3'!JH$13:JR$112,11,FALSE),"Completar")</f>
        <v>Completar</v>
      </c>
      <c r="O103" s="237">
        <f t="shared" si="334"/>
        <v>0</v>
      </c>
      <c r="P103" s="238">
        <f t="shared" si="335"/>
        <v>0</v>
      </c>
      <c r="Q103" s="239" t="str">
        <f>IFERROR(IF(P103&gt;20*C103,'Referencia Parámetros'!$D$20,IF(P103&gt;10*C103,'Referencia Parámetros'!$D$21,IF(P103&gt;5*C103,'Referencia Parámetros'!$D$22, IF(P103&gt;1,'Referencia Parámetros'!$D$23,"NO APLICA")))),"")</f>
        <v/>
      </c>
      <c r="R103" s="240" t="str">
        <f t="shared" si="336"/>
        <v/>
      </c>
      <c r="S103" s="241">
        <f t="shared" si="337"/>
        <v>0</v>
      </c>
      <c r="T103" s="234">
        <f t="shared" si="338"/>
        <v>0</v>
      </c>
      <c r="U103" s="234">
        <f t="shared" si="339"/>
        <v>0</v>
      </c>
      <c r="V103" s="234">
        <f t="shared" si="340"/>
        <v>0</v>
      </c>
      <c r="W103" s="242">
        <f t="shared" si="341"/>
        <v>0</v>
      </c>
      <c r="Y103" s="234">
        <f t="shared" si="442"/>
        <v>91</v>
      </c>
      <c r="Z103" s="235" t="str">
        <f t="shared" si="342"/>
        <v/>
      </c>
      <c r="AA103" s="236" t="str">
        <f>IFERROR(+VLOOKUP(Z103,'Referencia Parámetros'!$A$2:$B$18,2),"")</f>
        <v/>
      </c>
      <c r="AB103" s="1"/>
      <c r="AC103" s="1"/>
      <c r="AD103" s="136" t="str">
        <f t="shared" si="278"/>
        <v>Completar</v>
      </c>
      <c r="AE103" s="134"/>
      <c r="AF103" s="134"/>
      <c r="AG103" s="134"/>
      <c r="AH103" s="136" t="str">
        <f t="shared" si="279"/>
        <v>Completar</v>
      </c>
      <c r="AI103" s="137" t="str">
        <f t="shared" si="280"/>
        <v>Completar</v>
      </c>
      <c r="AJ103" s="137" t="str">
        <f t="shared" si="281"/>
        <v>Completar</v>
      </c>
      <c r="AK103" s="135"/>
      <c r="AL103" s="136" t="str">
        <f t="shared" si="282"/>
        <v>Completar</v>
      </c>
      <c r="AM103" s="237">
        <f t="shared" si="343"/>
        <v>0</v>
      </c>
      <c r="AN103" s="238">
        <f t="shared" si="344"/>
        <v>0</v>
      </c>
      <c r="AO103" s="239" t="str">
        <f>IFERROR(IF(AN103&gt;20*AA103,'Referencia Parámetros'!$D$20,IF(AN103&gt;10*AA103,'Referencia Parámetros'!$D$21,IF(AN103&gt;5*AA103,'Referencia Parámetros'!$D$22, IF(AN103&gt;1,'Referencia Parámetros'!$D$23,"NO APLICA")))),"")</f>
        <v/>
      </c>
      <c r="AP103" s="240" t="str">
        <f t="shared" si="345"/>
        <v/>
      </c>
      <c r="AQ103" s="241">
        <f t="shared" si="346"/>
        <v>0</v>
      </c>
      <c r="AR103" s="234">
        <f t="shared" si="347"/>
        <v>0</v>
      </c>
      <c r="AS103" s="234">
        <f t="shared" si="348"/>
        <v>0</v>
      </c>
      <c r="AT103" s="234">
        <f t="shared" si="349"/>
        <v>0</v>
      </c>
      <c r="AU103" s="242">
        <f t="shared" si="350"/>
        <v>0</v>
      </c>
      <c r="AW103" s="234">
        <f t="shared" si="443"/>
        <v>91</v>
      </c>
      <c r="AX103" s="235" t="str">
        <f t="shared" si="351"/>
        <v/>
      </c>
      <c r="AY103" s="236" t="str">
        <f>IFERROR(+VLOOKUP(AX103,'Referencia Parámetros'!$A$2:$B$18,2),"")</f>
        <v/>
      </c>
      <c r="AZ103" s="1"/>
      <c r="BA103" s="1"/>
      <c r="BB103" s="136" t="str">
        <f t="shared" si="283"/>
        <v>Completar</v>
      </c>
      <c r="BC103" s="134"/>
      <c r="BD103" s="134"/>
      <c r="BE103" s="134"/>
      <c r="BF103" s="136" t="str">
        <f t="shared" si="284"/>
        <v>Completar</v>
      </c>
      <c r="BG103" s="137" t="str">
        <f t="shared" si="285"/>
        <v>Completar</v>
      </c>
      <c r="BH103" s="137" t="str">
        <f t="shared" si="286"/>
        <v>Completar</v>
      </c>
      <c r="BI103" s="135"/>
      <c r="BJ103" s="136" t="str">
        <f t="shared" si="287"/>
        <v>Completar</v>
      </c>
      <c r="BK103" s="237">
        <f t="shared" si="352"/>
        <v>0</v>
      </c>
      <c r="BL103" s="238">
        <f t="shared" si="353"/>
        <v>0</v>
      </c>
      <c r="BM103" s="239" t="str">
        <f>IFERROR(IF(BL103&gt;20*AY103,'Referencia Parámetros'!$D$20,IF(BL103&gt;10*AY103,'Referencia Parámetros'!$D$21,IF(BL103&gt;5*AY103,'Referencia Parámetros'!$D$22, IF(BL103&gt;1,'Referencia Parámetros'!$D$23,"NO APLICA")))),"")</f>
        <v/>
      </c>
      <c r="BN103" s="240" t="str">
        <f t="shared" si="354"/>
        <v/>
      </c>
      <c r="BO103" s="241">
        <f t="shared" si="355"/>
        <v>0</v>
      </c>
      <c r="BP103" s="234">
        <f t="shared" si="356"/>
        <v>0</v>
      </c>
      <c r="BQ103" s="234">
        <f t="shared" si="357"/>
        <v>0</v>
      </c>
      <c r="BR103" s="234">
        <f t="shared" si="358"/>
        <v>0</v>
      </c>
      <c r="BS103" s="242">
        <f t="shared" si="359"/>
        <v>0</v>
      </c>
      <c r="BU103" s="234">
        <f t="shared" si="444"/>
        <v>91</v>
      </c>
      <c r="BV103" s="235" t="str">
        <f t="shared" si="360"/>
        <v/>
      </c>
      <c r="BW103" s="236" t="str">
        <f>IFERROR(+VLOOKUP(BV103,'Referencia Parámetros'!$A$2:$B$18,2),"")</f>
        <v/>
      </c>
      <c r="BX103" s="1"/>
      <c r="BY103" s="1"/>
      <c r="BZ103" s="136" t="str">
        <f t="shared" si="288"/>
        <v>Completar</v>
      </c>
      <c r="CA103" s="134"/>
      <c r="CB103" s="134"/>
      <c r="CC103" s="134"/>
      <c r="CD103" s="136" t="str">
        <f t="shared" si="289"/>
        <v>Completar</v>
      </c>
      <c r="CE103" s="137" t="str">
        <f t="shared" si="290"/>
        <v>Completar</v>
      </c>
      <c r="CF103" s="137" t="str">
        <f t="shared" si="291"/>
        <v>Completar</v>
      </c>
      <c r="CG103" s="135"/>
      <c r="CH103" s="136" t="str">
        <f t="shared" si="292"/>
        <v>Completar</v>
      </c>
      <c r="CI103" s="237">
        <f t="shared" si="361"/>
        <v>0</v>
      </c>
      <c r="CJ103" s="238">
        <f t="shared" si="362"/>
        <v>0</v>
      </c>
      <c r="CK103" s="239" t="str">
        <f>IFERROR(IF(CJ103&gt;20*BW103,'Referencia Parámetros'!$D$20,IF(CJ103&gt;10*BW103,'Referencia Parámetros'!$D$21,IF(CJ103&gt;5*BW103,'Referencia Parámetros'!$D$22, IF(CJ103&gt;1,'Referencia Parámetros'!$D$23,"NO APLICA")))),"")</f>
        <v/>
      </c>
      <c r="CL103" s="240" t="str">
        <f t="shared" si="363"/>
        <v/>
      </c>
      <c r="CM103" s="241">
        <f t="shared" si="364"/>
        <v>0</v>
      </c>
      <c r="CN103" s="234">
        <f t="shared" si="365"/>
        <v>0</v>
      </c>
      <c r="CO103" s="234">
        <f t="shared" si="366"/>
        <v>0</v>
      </c>
      <c r="CP103" s="234">
        <f t="shared" si="367"/>
        <v>0</v>
      </c>
      <c r="CQ103" s="242">
        <f t="shared" si="368"/>
        <v>0</v>
      </c>
      <c r="CS103" s="234">
        <f t="shared" si="445"/>
        <v>91</v>
      </c>
      <c r="CT103" s="235" t="str">
        <f t="shared" si="369"/>
        <v/>
      </c>
      <c r="CU103" s="236" t="str">
        <f>IFERROR(+VLOOKUP(CT103,'Referencia Parámetros'!$A$2:$B$18,2),"")</f>
        <v/>
      </c>
      <c r="CV103" s="1"/>
      <c r="CW103" s="1"/>
      <c r="CX103" s="136" t="str">
        <f t="shared" si="293"/>
        <v>Completar</v>
      </c>
      <c r="CY103" s="134"/>
      <c r="CZ103" s="134"/>
      <c r="DA103" s="134"/>
      <c r="DB103" s="136" t="str">
        <f t="shared" si="294"/>
        <v>Completar</v>
      </c>
      <c r="DC103" s="137" t="str">
        <f t="shared" si="295"/>
        <v>Completar</v>
      </c>
      <c r="DD103" s="137" t="str">
        <f t="shared" si="296"/>
        <v>Completar</v>
      </c>
      <c r="DE103" s="135"/>
      <c r="DF103" s="136" t="str">
        <f t="shared" si="297"/>
        <v>Completar</v>
      </c>
      <c r="DG103" s="237">
        <f t="shared" si="370"/>
        <v>0</v>
      </c>
      <c r="DH103" s="238">
        <f t="shared" si="371"/>
        <v>0</v>
      </c>
      <c r="DI103" s="239" t="str">
        <f>IFERROR(IF(DH103&gt;20*CU103,'Referencia Parámetros'!$D$20,IF(DH103&gt;10*CU103,'Referencia Parámetros'!$D$21,IF(DH103&gt;5*CU103,'Referencia Parámetros'!$D$22, IF(DH103&gt;1,'Referencia Parámetros'!$D$23,"NO APLICA")))),"")</f>
        <v/>
      </c>
      <c r="DJ103" s="240" t="str">
        <f t="shared" si="372"/>
        <v/>
      </c>
      <c r="DK103" s="241">
        <f t="shared" si="373"/>
        <v>0</v>
      </c>
      <c r="DL103" s="234">
        <f t="shared" si="374"/>
        <v>0</v>
      </c>
      <c r="DM103" s="234">
        <f t="shared" si="375"/>
        <v>0</v>
      </c>
      <c r="DN103" s="234">
        <f t="shared" si="376"/>
        <v>0</v>
      </c>
      <c r="DO103" s="242">
        <f t="shared" si="377"/>
        <v>0</v>
      </c>
      <c r="DQ103" s="234">
        <f t="shared" si="446"/>
        <v>91</v>
      </c>
      <c r="DR103" s="235" t="str">
        <f t="shared" si="378"/>
        <v/>
      </c>
      <c r="DS103" s="236" t="str">
        <f>IFERROR(+VLOOKUP(DR103,'Referencia Parámetros'!$A$2:$B$18,2),"")</f>
        <v/>
      </c>
      <c r="DT103" s="1"/>
      <c r="DU103" s="1"/>
      <c r="DV103" s="136" t="str">
        <f t="shared" si="298"/>
        <v>Completar</v>
      </c>
      <c r="DW103" s="134"/>
      <c r="DX103" s="134"/>
      <c r="DY103" s="134"/>
      <c r="DZ103" s="136" t="str">
        <f t="shared" si="299"/>
        <v>Completar</v>
      </c>
      <c r="EA103" s="137" t="str">
        <f t="shared" si="300"/>
        <v>Completar</v>
      </c>
      <c r="EB103" s="137" t="str">
        <f t="shared" si="301"/>
        <v>Completar</v>
      </c>
      <c r="EC103" s="135"/>
      <c r="ED103" s="136" t="str">
        <f t="shared" si="302"/>
        <v>Completar</v>
      </c>
      <c r="EE103" s="237">
        <f t="shared" si="379"/>
        <v>0</v>
      </c>
      <c r="EF103" s="238">
        <f t="shared" si="380"/>
        <v>0</v>
      </c>
      <c r="EG103" s="239" t="str">
        <f>IFERROR(IF(EF103&gt;20*DS103,'Referencia Parámetros'!$D$20,IF(EF103&gt;10*DS103,'Referencia Parámetros'!$D$21,IF(EF103&gt;5*DS103,'Referencia Parámetros'!$D$22, IF(EF103&gt;1,'Referencia Parámetros'!$D$23,"NO APLICA")))),"")</f>
        <v/>
      </c>
      <c r="EH103" s="240" t="str">
        <f t="shared" si="381"/>
        <v/>
      </c>
      <c r="EI103" s="241">
        <f t="shared" si="382"/>
        <v>0</v>
      </c>
      <c r="EJ103" s="234">
        <f t="shared" si="383"/>
        <v>0</v>
      </c>
      <c r="EK103" s="234">
        <f t="shared" si="384"/>
        <v>0</v>
      </c>
      <c r="EL103" s="234">
        <f t="shared" si="385"/>
        <v>0</v>
      </c>
      <c r="EM103" s="242">
        <f t="shared" si="386"/>
        <v>0</v>
      </c>
      <c r="EO103" s="234">
        <f t="shared" si="447"/>
        <v>91</v>
      </c>
      <c r="EP103" s="235" t="str">
        <f t="shared" si="387"/>
        <v/>
      </c>
      <c r="EQ103" s="236" t="str">
        <f>IFERROR(+VLOOKUP(EP103,'Referencia Parámetros'!$A$2:$B$18,2),"")</f>
        <v/>
      </c>
      <c r="ER103" s="1"/>
      <c r="ES103" s="1"/>
      <c r="ET103" s="136" t="str">
        <f t="shared" si="303"/>
        <v>Completar</v>
      </c>
      <c r="EU103" s="134"/>
      <c r="EV103" s="134"/>
      <c r="EW103" s="134"/>
      <c r="EX103" s="136" t="str">
        <f t="shared" si="304"/>
        <v>Completar</v>
      </c>
      <c r="EY103" s="137" t="str">
        <f t="shared" si="305"/>
        <v>Completar</v>
      </c>
      <c r="EZ103" s="137" t="str">
        <f t="shared" si="306"/>
        <v>Completar</v>
      </c>
      <c r="FA103" s="135"/>
      <c r="FB103" s="136" t="str">
        <f t="shared" si="307"/>
        <v>Completar</v>
      </c>
      <c r="FC103" s="237">
        <f t="shared" si="388"/>
        <v>0</v>
      </c>
      <c r="FD103" s="238">
        <f t="shared" si="389"/>
        <v>0</v>
      </c>
      <c r="FE103" s="239" t="str">
        <f>IFERROR(IF(FD103&gt;20*EQ103,'Referencia Parámetros'!$D$20,IF(FD103&gt;10*EQ103,'Referencia Parámetros'!$D$21,IF(FD103&gt;5*EQ103,'Referencia Parámetros'!$D$22, IF(FD103&gt;1,'Referencia Parámetros'!$D$23,"NO APLICA")))),"")</f>
        <v/>
      </c>
      <c r="FF103" s="240" t="str">
        <f t="shared" si="390"/>
        <v/>
      </c>
      <c r="FG103" s="241">
        <f t="shared" si="391"/>
        <v>0</v>
      </c>
      <c r="FH103" s="234">
        <f t="shared" si="392"/>
        <v>0</v>
      </c>
      <c r="FI103" s="234">
        <f t="shared" si="393"/>
        <v>0</v>
      </c>
      <c r="FJ103" s="234">
        <f t="shared" si="394"/>
        <v>0</v>
      </c>
      <c r="FK103" s="242">
        <f t="shared" si="395"/>
        <v>0</v>
      </c>
      <c r="FM103" s="234">
        <f t="shared" si="448"/>
        <v>91</v>
      </c>
      <c r="FN103" s="235" t="str">
        <f t="shared" si="396"/>
        <v/>
      </c>
      <c r="FO103" s="236" t="str">
        <f>IFERROR(+VLOOKUP(FN103,'Referencia Parámetros'!$A$2:$B$18,2),"")</f>
        <v/>
      </c>
      <c r="FP103" s="1"/>
      <c r="FQ103" s="1"/>
      <c r="FR103" s="136" t="str">
        <f t="shared" si="308"/>
        <v>Completar</v>
      </c>
      <c r="FS103" s="134"/>
      <c r="FT103" s="134"/>
      <c r="FU103" s="134"/>
      <c r="FV103" s="136" t="str">
        <f t="shared" si="309"/>
        <v>Completar</v>
      </c>
      <c r="FW103" s="137" t="str">
        <f t="shared" si="310"/>
        <v>Completar</v>
      </c>
      <c r="FX103" s="137" t="str">
        <f t="shared" si="311"/>
        <v>Completar</v>
      </c>
      <c r="FY103" s="135"/>
      <c r="FZ103" s="136" t="str">
        <f t="shared" si="312"/>
        <v>Completar</v>
      </c>
      <c r="GA103" s="237">
        <f t="shared" si="397"/>
        <v>0</v>
      </c>
      <c r="GB103" s="238">
        <f t="shared" si="398"/>
        <v>0</v>
      </c>
      <c r="GC103" s="239" t="str">
        <f>IFERROR(IF(GB103&gt;20*FO103,'Referencia Parámetros'!$D$20,IF(GB103&gt;10*FO103,'Referencia Parámetros'!$D$21,IF(GB103&gt;5*FO103,'Referencia Parámetros'!$D$22, IF(GB103&gt;1,'Referencia Parámetros'!$D$23,"NO APLICA")))),"")</f>
        <v/>
      </c>
      <c r="GD103" s="240" t="str">
        <f t="shared" si="399"/>
        <v/>
      </c>
      <c r="GE103" s="241">
        <f t="shared" si="400"/>
        <v>0</v>
      </c>
      <c r="GF103" s="234">
        <f t="shared" si="401"/>
        <v>0</v>
      </c>
      <c r="GG103" s="234">
        <f t="shared" si="402"/>
        <v>0</v>
      </c>
      <c r="GH103" s="234">
        <f t="shared" si="403"/>
        <v>0</v>
      </c>
      <c r="GI103" s="242">
        <f t="shared" si="404"/>
        <v>0</v>
      </c>
      <c r="GK103" s="234">
        <f t="shared" si="449"/>
        <v>91</v>
      </c>
      <c r="GL103" s="235" t="str">
        <f t="shared" si="405"/>
        <v/>
      </c>
      <c r="GM103" s="236" t="str">
        <f>IFERROR(+VLOOKUP(GL103,'Referencia Parámetros'!$A$2:$B$18,2),"")</f>
        <v/>
      </c>
      <c r="GN103" s="1"/>
      <c r="GO103" s="1"/>
      <c r="GP103" s="136" t="str">
        <f t="shared" si="313"/>
        <v>Completar</v>
      </c>
      <c r="GQ103" s="134"/>
      <c r="GR103" s="134"/>
      <c r="GS103" s="134"/>
      <c r="GT103" s="136" t="str">
        <f t="shared" si="314"/>
        <v>Completar</v>
      </c>
      <c r="GU103" s="137" t="str">
        <f t="shared" si="315"/>
        <v>Completar</v>
      </c>
      <c r="GV103" s="137" t="str">
        <f t="shared" si="316"/>
        <v>Completar</v>
      </c>
      <c r="GW103" s="135"/>
      <c r="GX103" s="136" t="str">
        <f t="shared" si="317"/>
        <v>Completar</v>
      </c>
      <c r="GY103" s="237">
        <f t="shared" si="406"/>
        <v>0</v>
      </c>
      <c r="GZ103" s="238">
        <f t="shared" si="407"/>
        <v>0</v>
      </c>
      <c r="HA103" s="239" t="str">
        <f>IFERROR(IF(GZ103&gt;20*GM103,'Referencia Parámetros'!$D$20,IF(GZ103&gt;10*GM103,'Referencia Parámetros'!$D$21,IF(GZ103&gt;5*GM103,'Referencia Parámetros'!$D$22, IF(GZ103&gt;1,'Referencia Parámetros'!$D$23,"NO APLICA")))),"")</f>
        <v/>
      </c>
      <c r="HB103" s="240" t="str">
        <f t="shared" si="408"/>
        <v/>
      </c>
      <c r="HC103" s="241">
        <f t="shared" si="409"/>
        <v>0</v>
      </c>
      <c r="HD103" s="234">
        <f t="shared" si="410"/>
        <v>0</v>
      </c>
      <c r="HE103" s="234">
        <f t="shared" si="411"/>
        <v>0</v>
      </c>
      <c r="HF103" s="234">
        <f t="shared" si="412"/>
        <v>0</v>
      </c>
      <c r="HG103" s="242">
        <f t="shared" si="413"/>
        <v>0</v>
      </c>
      <c r="HI103" s="234">
        <f t="shared" si="450"/>
        <v>91</v>
      </c>
      <c r="HJ103" s="235" t="str">
        <f t="shared" si="414"/>
        <v/>
      </c>
      <c r="HK103" s="236" t="str">
        <f>IFERROR(+VLOOKUP(HJ103,'Referencia Parámetros'!$A$2:$B$18,2),"")</f>
        <v/>
      </c>
      <c r="HL103" s="1"/>
      <c r="HM103" s="1"/>
      <c r="HN103" s="136" t="str">
        <f t="shared" si="318"/>
        <v>Completar</v>
      </c>
      <c r="HO103" s="134"/>
      <c r="HP103" s="134"/>
      <c r="HQ103" s="134"/>
      <c r="HR103" s="136" t="str">
        <f t="shared" si="319"/>
        <v>Completar</v>
      </c>
      <c r="HS103" s="137" t="str">
        <f t="shared" si="320"/>
        <v>Completar</v>
      </c>
      <c r="HT103" s="137" t="str">
        <f t="shared" si="321"/>
        <v>Completar</v>
      </c>
      <c r="HU103" s="135"/>
      <c r="HV103" s="136" t="str">
        <f t="shared" si="322"/>
        <v>Completar</v>
      </c>
      <c r="HW103" s="237">
        <f t="shared" si="415"/>
        <v>0</v>
      </c>
      <c r="HX103" s="238">
        <f t="shared" si="416"/>
        <v>0</v>
      </c>
      <c r="HY103" s="239" t="str">
        <f>IFERROR(IF(HX103&gt;20*HK103,'Referencia Parámetros'!$D$20,IF(HX103&gt;10*HK103,'Referencia Parámetros'!$D$21,IF(HX103&gt;5*HK103,'Referencia Parámetros'!$D$22, IF(HX103&gt;1,'Referencia Parámetros'!$D$23,"NO APLICA")))),"")</f>
        <v/>
      </c>
      <c r="HZ103" s="240">
        <f t="shared" si="417"/>
        <v>0</v>
      </c>
      <c r="IA103" s="241">
        <f t="shared" si="418"/>
        <v>0</v>
      </c>
      <c r="IB103" s="234">
        <f t="shared" si="419"/>
        <v>0</v>
      </c>
      <c r="IC103" s="234">
        <f t="shared" si="420"/>
        <v>0</v>
      </c>
      <c r="ID103" s="234">
        <f t="shared" si="421"/>
        <v>0</v>
      </c>
      <c r="IE103" s="242">
        <f t="shared" si="422"/>
        <v>0</v>
      </c>
      <c r="IG103" s="234">
        <f t="shared" si="451"/>
        <v>91</v>
      </c>
      <c r="IH103" s="235" t="str">
        <f t="shared" si="423"/>
        <v/>
      </c>
      <c r="II103" s="236" t="str">
        <f>IFERROR(+VLOOKUP(IH103,'Referencia Parámetros'!$A$2:$B$18,2),"")</f>
        <v/>
      </c>
      <c r="IJ103" s="1"/>
      <c r="IK103" s="1"/>
      <c r="IL103" s="136" t="str">
        <f t="shared" si="323"/>
        <v>Completar</v>
      </c>
      <c r="IM103" s="134"/>
      <c r="IN103" s="134"/>
      <c r="IO103" s="134"/>
      <c r="IP103" s="136" t="str">
        <f t="shared" si="324"/>
        <v>Completar</v>
      </c>
      <c r="IQ103" s="137" t="str">
        <f t="shared" si="325"/>
        <v>Completar</v>
      </c>
      <c r="IR103" s="137" t="str">
        <f t="shared" si="326"/>
        <v>Completar</v>
      </c>
      <c r="IS103" s="135"/>
      <c r="IT103" s="136" t="str">
        <f t="shared" si="327"/>
        <v>Completar</v>
      </c>
      <c r="IU103" s="237">
        <f t="shared" si="424"/>
        <v>0</v>
      </c>
      <c r="IV103" s="238">
        <f t="shared" si="425"/>
        <v>0</v>
      </c>
      <c r="IW103" s="239" t="str">
        <f>IFERROR(IF(IV103&gt;20*II103,'Referencia Parámetros'!$D$20,IF(IV103&gt;10*II103,'Referencia Parámetros'!$D$21,IF(IV103&gt;5*II103,'Referencia Parámetros'!$D$22, IF(IV103&gt;1,'Referencia Parámetros'!$D$23,"NO APLICA")))),"")</f>
        <v/>
      </c>
      <c r="IX103" s="240" t="str">
        <f t="shared" si="426"/>
        <v/>
      </c>
      <c r="IY103" s="241">
        <f t="shared" si="427"/>
        <v>0</v>
      </c>
      <c r="IZ103" s="234">
        <f t="shared" si="428"/>
        <v>0</v>
      </c>
      <c r="JA103" s="234">
        <f t="shared" si="429"/>
        <v>0</v>
      </c>
      <c r="JB103" s="234">
        <f t="shared" si="430"/>
        <v>0</v>
      </c>
      <c r="JC103" s="242">
        <f t="shared" si="431"/>
        <v>0</v>
      </c>
      <c r="JD103" s="198"/>
      <c r="JE103" s="234">
        <f t="shared" si="452"/>
        <v>91</v>
      </c>
      <c r="JF103" s="235" t="str">
        <f t="shared" si="432"/>
        <v/>
      </c>
      <c r="JG103" s="236" t="str">
        <f>IFERROR(+VLOOKUP(JF103,'Referencia Parámetros'!$A$2:$B$18,2),"")</f>
        <v/>
      </c>
      <c r="JH103" s="1"/>
      <c r="JI103" s="1"/>
      <c r="JJ103" s="136" t="str">
        <f t="shared" si="328"/>
        <v>Completar</v>
      </c>
      <c r="JK103" s="134"/>
      <c r="JL103" s="134"/>
      <c r="JM103" s="134"/>
      <c r="JN103" s="136" t="str">
        <f t="shared" si="329"/>
        <v>Completar</v>
      </c>
      <c r="JO103" s="137" t="str">
        <f t="shared" si="330"/>
        <v>Completar</v>
      </c>
      <c r="JP103" s="137" t="str">
        <f t="shared" si="331"/>
        <v>Completar</v>
      </c>
      <c r="JQ103" s="135"/>
      <c r="JR103" s="136" t="str">
        <f t="shared" si="332"/>
        <v>Completar</v>
      </c>
      <c r="JS103" s="237">
        <f t="shared" si="433"/>
        <v>0</v>
      </c>
      <c r="JT103" s="238">
        <f t="shared" si="434"/>
        <v>0</v>
      </c>
      <c r="JU103" s="239" t="str">
        <f>IFERROR(IF(JT103&gt;20*JG103,'Referencia Parámetros'!$D$20,IF(JT103&gt;10*JG103,'Referencia Parámetros'!$D$21,IF(JT103&gt;5*JG103,'Referencia Parámetros'!$D$22, IF(JT103&gt;1,'Referencia Parámetros'!$D$23,"NO APLICA")))),"")</f>
        <v/>
      </c>
      <c r="JV103" s="240" t="str">
        <f t="shared" si="435"/>
        <v/>
      </c>
      <c r="JW103" s="241">
        <f t="shared" si="436"/>
        <v>0</v>
      </c>
      <c r="JX103" s="234">
        <f t="shared" si="437"/>
        <v>0</v>
      </c>
      <c r="JY103" s="234">
        <f t="shared" si="438"/>
        <v>0</v>
      </c>
      <c r="JZ103" s="234">
        <f t="shared" si="439"/>
        <v>0</v>
      </c>
      <c r="KA103" s="242">
        <f t="shared" si="440"/>
        <v>0</v>
      </c>
    </row>
    <row r="104" spans="1:287" x14ac:dyDescent="0.25">
      <c r="A104" s="234">
        <f t="shared" si="441"/>
        <v>92</v>
      </c>
      <c r="B104" s="235" t="str">
        <f t="shared" si="333"/>
        <v/>
      </c>
      <c r="C104" s="236" t="str">
        <f>IFERROR(+VLOOKUP(B104,'Referencia Parámetros'!$A$2:$B$18,2),"")</f>
        <v/>
      </c>
      <c r="D104" s="1"/>
      <c r="E104" s="1"/>
      <c r="F104" s="136" t="str">
        <f>IFERROR(+VLOOKUP(D104,'Año 3'!JH$13:JJ$112,3,FALSE),"Completar")</f>
        <v>Completar</v>
      </c>
      <c r="G104" s="134"/>
      <c r="H104" s="134"/>
      <c r="I104" s="134"/>
      <c r="J104" s="136" t="str">
        <f>+IFERROR(VLOOKUP(D104,'Año 3'!JH$13:JR$112,7,0),"Completar")</f>
        <v>Completar</v>
      </c>
      <c r="K104" s="137" t="str">
        <f>IFERROR(VLOOKUP(D104,'Año 3'!JH$13:JR$112,8,FALSE),"Completar")</f>
        <v>Completar</v>
      </c>
      <c r="L104" s="137" t="str">
        <f>IFERROR(VLOOKUP(D104,'Año 3'!JH$13:JR$112,9,FALSE),"Completar")</f>
        <v>Completar</v>
      </c>
      <c r="M104" s="135"/>
      <c r="N104" s="136" t="str">
        <f>IFERROR(VLOOKUP(D104,'Año 3'!JH$13:JR$112,11,FALSE),"Completar")</f>
        <v>Completar</v>
      </c>
      <c r="O104" s="237">
        <f t="shared" si="334"/>
        <v>0</v>
      </c>
      <c r="P104" s="238">
        <f t="shared" si="335"/>
        <v>0</v>
      </c>
      <c r="Q104" s="239" t="str">
        <f>IFERROR(IF(P104&gt;20*C104,'Referencia Parámetros'!$D$20,IF(P104&gt;10*C104,'Referencia Parámetros'!$D$21,IF(P104&gt;5*C104,'Referencia Parámetros'!$D$22, IF(P104&gt;1,'Referencia Parámetros'!$D$23,"NO APLICA")))),"")</f>
        <v/>
      </c>
      <c r="R104" s="240" t="str">
        <f t="shared" si="336"/>
        <v/>
      </c>
      <c r="S104" s="241">
        <f t="shared" si="337"/>
        <v>0</v>
      </c>
      <c r="T104" s="234">
        <f t="shared" si="338"/>
        <v>0</v>
      </c>
      <c r="U104" s="234">
        <f t="shared" si="339"/>
        <v>0</v>
      </c>
      <c r="V104" s="234">
        <f t="shared" si="340"/>
        <v>0</v>
      </c>
      <c r="W104" s="242">
        <f t="shared" si="341"/>
        <v>0</v>
      </c>
      <c r="Y104" s="234">
        <f t="shared" si="442"/>
        <v>92</v>
      </c>
      <c r="Z104" s="235" t="str">
        <f t="shared" si="342"/>
        <v/>
      </c>
      <c r="AA104" s="236" t="str">
        <f>IFERROR(+VLOOKUP(Z104,'Referencia Parámetros'!$A$2:$B$18,2),"")</f>
        <v/>
      </c>
      <c r="AB104" s="1"/>
      <c r="AC104" s="1"/>
      <c r="AD104" s="136" t="str">
        <f t="shared" si="278"/>
        <v>Completar</v>
      </c>
      <c r="AE104" s="134"/>
      <c r="AF104" s="134"/>
      <c r="AG104" s="134"/>
      <c r="AH104" s="136" t="str">
        <f t="shared" si="279"/>
        <v>Completar</v>
      </c>
      <c r="AI104" s="137" t="str">
        <f t="shared" si="280"/>
        <v>Completar</v>
      </c>
      <c r="AJ104" s="137" t="str">
        <f t="shared" si="281"/>
        <v>Completar</v>
      </c>
      <c r="AK104" s="135"/>
      <c r="AL104" s="136" t="str">
        <f t="shared" si="282"/>
        <v>Completar</v>
      </c>
      <c r="AM104" s="237">
        <f t="shared" si="343"/>
        <v>0</v>
      </c>
      <c r="AN104" s="238">
        <f t="shared" si="344"/>
        <v>0</v>
      </c>
      <c r="AO104" s="239" t="str">
        <f>IFERROR(IF(AN104&gt;20*AA104,'Referencia Parámetros'!$D$20,IF(AN104&gt;10*AA104,'Referencia Parámetros'!$D$21,IF(AN104&gt;5*AA104,'Referencia Parámetros'!$D$22, IF(AN104&gt;1,'Referencia Parámetros'!$D$23,"NO APLICA")))),"")</f>
        <v/>
      </c>
      <c r="AP104" s="240" t="str">
        <f t="shared" si="345"/>
        <v/>
      </c>
      <c r="AQ104" s="241">
        <f t="shared" si="346"/>
        <v>0</v>
      </c>
      <c r="AR104" s="234">
        <f t="shared" si="347"/>
        <v>0</v>
      </c>
      <c r="AS104" s="234">
        <f t="shared" si="348"/>
        <v>0</v>
      </c>
      <c r="AT104" s="234">
        <f t="shared" si="349"/>
        <v>0</v>
      </c>
      <c r="AU104" s="242">
        <f t="shared" si="350"/>
        <v>0</v>
      </c>
      <c r="AW104" s="234">
        <f t="shared" si="443"/>
        <v>92</v>
      </c>
      <c r="AX104" s="235" t="str">
        <f t="shared" si="351"/>
        <v/>
      </c>
      <c r="AY104" s="236" t="str">
        <f>IFERROR(+VLOOKUP(AX104,'Referencia Parámetros'!$A$2:$B$18,2),"")</f>
        <v/>
      </c>
      <c r="AZ104" s="1"/>
      <c r="BA104" s="1"/>
      <c r="BB104" s="136" t="str">
        <f t="shared" si="283"/>
        <v>Completar</v>
      </c>
      <c r="BC104" s="134"/>
      <c r="BD104" s="134"/>
      <c r="BE104" s="134"/>
      <c r="BF104" s="136" t="str">
        <f t="shared" si="284"/>
        <v>Completar</v>
      </c>
      <c r="BG104" s="137" t="str">
        <f t="shared" si="285"/>
        <v>Completar</v>
      </c>
      <c r="BH104" s="137" t="str">
        <f t="shared" si="286"/>
        <v>Completar</v>
      </c>
      <c r="BI104" s="135"/>
      <c r="BJ104" s="136" t="str">
        <f t="shared" si="287"/>
        <v>Completar</v>
      </c>
      <c r="BK104" s="237">
        <f t="shared" si="352"/>
        <v>0</v>
      </c>
      <c r="BL104" s="238">
        <f t="shared" si="353"/>
        <v>0</v>
      </c>
      <c r="BM104" s="239" t="str">
        <f>IFERROR(IF(BL104&gt;20*AY104,'Referencia Parámetros'!$D$20,IF(BL104&gt;10*AY104,'Referencia Parámetros'!$D$21,IF(BL104&gt;5*AY104,'Referencia Parámetros'!$D$22, IF(BL104&gt;1,'Referencia Parámetros'!$D$23,"NO APLICA")))),"")</f>
        <v/>
      </c>
      <c r="BN104" s="240" t="str">
        <f t="shared" si="354"/>
        <v/>
      </c>
      <c r="BO104" s="241">
        <f t="shared" si="355"/>
        <v>0</v>
      </c>
      <c r="BP104" s="234">
        <f t="shared" si="356"/>
        <v>0</v>
      </c>
      <c r="BQ104" s="234">
        <f t="shared" si="357"/>
        <v>0</v>
      </c>
      <c r="BR104" s="234">
        <f t="shared" si="358"/>
        <v>0</v>
      </c>
      <c r="BS104" s="242">
        <f t="shared" si="359"/>
        <v>0</v>
      </c>
      <c r="BU104" s="234">
        <f t="shared" si="444"/>
        <v>92</v>
      </c>
      <c r="BV104" s="235" t="str">
        <f t="shared" si="360"/>
        <v/>
      </c>
      <c r="BW104" s="236" t="str">
        <f>IFERROR(+VLOOKUP(BV104,'Referencia Parámetros'!$A$2:$B$18,2),"")</f>
        <v/>
      </c>
      <c r="BX104" s="1"/>
      <c r="BY104" s="1"/>
      <c r="BZ104" s="136" t="str">
        <f t="shared" si="288"/>
        <v>Completar</v>
      </c>
      <c r="CA104" s="134"/>
      <c r="CB104" s="134"/>
      <c r="CC104" s="134"/>
      <c r="CD104" s="136" t="str">
        <f t="shared" si="289"/>
        <v>Completar</v>
      </c>
      <c r="CE104" s="137" t="str">
        <f t="shared" si="290"/>
        <v>Completar</v>
      </c>
      <c r="CF104" s="137" t="str">
        <f t="shared" si="291"/>
        <v>Completar</v>
      </c>
      <c r="CG104" s="135"/>
      <c r="CH104" s="136" t="str">
        <f t="shared" si="292"/>
        <v>Completar</v>
      </c>
      <c r="CI104" s="237">
        <f t="shared" si="361"/>
        <v>0</v>
      </c>
      <c r="CJ104" s="238">
        <f t="shared" si="362"/>
        <v>0</v>
      </c>
      <c r="CK104" s="239" t="str">
        <f>IFERROR(IF(CJ104&gt;20*BW104,'Referencia Parámetros'!$D$20,IF(CJ104&gt;10*BW104,'Referencia Parámetros'!$D$21,IF(CJ104&gt;5*BW104,'Referencia Parámetros'!$D$22, IF(CJ104&gt;1,'Referencia Parámetros'!$D$23,"NO APLICA")))),"")</f>
        <v/>
      </c>
      <c r="CL104" s="240" t="str">
        <f t="shared" si="363"/>
        <v/>
      </c>
      <c r="CM104" s="241">
        <f t="shared" si="364"/>
        <v>0</v>
      </c>
      <c r="CN104" s="234">
        <f t="shared" si="365"/>
        <v>0</v>
      </c>
      <c r="CO104" s="234">
        <f t="shared" si="366"/>
        <v>0</v>
      </c>
      <c r="CP104" s="234">
        <f t="shared" si="367"/>
        <v>0</v>
      </c>
      <c r="CQ104" s="242">
        <f t="shared" si="368"/>
        <v>0</v>
      </c>
      <c r="CS104" s="234">
        <f t="shared" si="445"/>
        <v>92</v>
      </c>
      <c r="CT104" s="235" t="str">
        <f t="shared" si="369"/>
        <v/>
      </c>
      <c r="CU104" s="236" t="str">
        <f>IFERROR(+VLOOKUP(CT104,'Referencia Parámetros'!$A$2:$B$18,2),"")</f>
        <v/>
      </c>
      <c r="CV104" s="1"/>
      <c r="CW104" s="1"/>
      <c r="CX104" s="136" t="str">
        <f t="shared" si="293"/>
        <v>Completar</v>
      </c>
      <c r="CY104" s="134"/>
      <c r="CZ104" s="134"/>
      <c r="DA104" s="134"/>
      <c r="DB104" s="136" t="str">
        <f t="shared" si="294"/>
        <v>Completar</v>
      </c>
      <c r="DC104" s="137" t="str">
        <f t="shared" si="295"/>
        <v>Completar</v>
      </c>
      <c r="DD104" s="137" t="str">
        <f t="shared" si="296"/>
        <v>Completar</v>
      </c>
      <c r="DE104" s="135"/>
      <c r="DF104" s="136" t="str">
        <f t="shared" si="297"/>
        <v>Completar</v>
      </c>
      <c r="DG104" s="237">
        <f t="shared" si="370"/>
        <v>0</v>
      </c>
      <c r="DH104" s="238">
        <f t="shared" si="371"/>
        <v>0</v>
      </c>
      <c r="DI104" s="239" t="str">
        <f>IFERROR(IF(DH104&gt;20*CU104,'Referencia Parámetros'!$D$20,IF(DH104&gt;10*CU104,'Referencia Parámetros'!$D$21,IF(DH104&gt;5*CU104,'Referencia Parámetros'!$D$22, IF(DH104&gt;1,'Referencia Parámetros'!$D$23,"NO APLICA")))),"")</f>
        <v/>
      </c>
      <c r="DJ104" s="240" t="str">
        <f t="shared" si="372"/>
        <v/>
      </c>
      <c r="DK104" s="241">
        <f t="shared" si="373"/>
        <v>0</v>
      </c>
      <c r="DL104" s="234">
        <f t="shared" si="374"/>
        <v>0</v>
      </c>
      <c r="DM104" s="234">
        <f t="shared" si="375"/>
        <v>0</v>
      </c>
      <c r="DN104" s="234">
        <f t="shared" si="376"/>
        <v>0</v>
      </c>
      <c r="DO104" s="242">
        <f t="shared" si="377"/>
        <v>0</v>
      </c>
      <c r="DQ104" s="234">
        <f t="shared" si="446"/>
        <v>92</v>
      </c>
      <c r="DR104" s="235" t="str">
        <f t="shared" si="378"/>
        <v/>
      </c>
      <c r="DS104" s="236" t="str">
        <f>IFERROR(+VLOOKUP(DR104,'Referencia Parámetros'!$A$2:$B$18,2),"")</f>
        <v/>
      </c>
      <c r="DT104" s="1"/>
      <c r="DU104" s="1"/>
      <c r="DV104" s="136" t="str">
        <f t="shared" si="298"/>
        <v>Completar</v>
      </c>
      <c r="DW104" s="134"/>
      <c r="DX104" s="134"/>
      <c r="DY104" s="134"/>
      <c r="DZ104" s="136" t="str">
        <f t="shared" si="299"/>
        <v>Completar</v>
      </c>
      <c r="EA104" s="137" t="str">
        <f t="shared" si="300"/>
        <v>Completar</v>
      </c>
      <c r="EB104" s="137" t="str">
        <f t="shared" si="301"/>
        <v>Completar</v>
      </c>
      <c r="EC104" s="135"/>
      <c r="ED104" s="136" t="str">
        <f t="shared" si="302"/>
        <v>Completar</v>
      </c>
      <c r="EE104" s="237">
        <f t="shared" si="379"/>
        <v>0</v>
      </c>
      <c r="EF104" s="238">
        <f t="shared" si="380"/>
        <v>0</v>
      </c>
      <c r="EG104" s="239" t="str">
        <f>IFERROR(IF(EF104&gt;20*DS104,'Referencia Parámetros'!$D$20,IF(EF104&gt;10*DS104,'Referencia Parámetros'!$D$21,IF(EF104&gt;5*DS104,'Referencia Parámetros'!$D$22, IF(EF104&gt;1,'Referencia Parámetros'!$D$23,"NO APLICA")))),"")</f>
        <v/>
      </c>
      <c r="EH104" s="240" t="str">
        <f t="shared" si="381"/>
        <v/>
      </c>
      <c r="EI104" s="241">
        <f t="shared" si="382"/>
        <v>0</v>
      </c>
      <c r="EJ104" s="234">
        <f t="shared" si="383"/>
        <v>0</v>
      </c>
      <c r="EK104" s="234">
        <f t="shared" si="384"/>
        <v>0</v>
      </c>
      <c r="EL104" s="234">
        <f t="shared" si="385"/>
        <v>0</v>
      </c>
      <c r="EM104" s="242">
        <f t="shared" si="386"/>
        <v>0</v>
      </c>
      <c r="EO104" s="234">
        <f t="shared" si="447"/>
        <v>92</v>
      </c>
      <c r="EP104" s="235" t="str">
        <f t="shared" si="387"/>
        <v/>
      </c>
      <c r="EQ104" s="236" t="str">
        <f>IFERROR(+VLOOKUP(EP104,'Referencia Parámetros'!$A$2:$B$18,2),"")</f>
        <v/>
      </c>
      <c r="ER104" s="1"/>
      <c r="ES104" s="1"/>
      <c r="ET104" s="136" t="str">
        <f t="shared" si="303"/>
        <v>Completar</v>
      </c>
      <c r="EU104" s="134"/>
      <c r="EV104" s="134"/>
      <c r="EW104" s="134"/>
      <c r="EX104" s="136" t="str">
        <f t="shared" si="304"/>
        <v>Completar</v>
      </c>
      <c r="EY104" s="137" t="str">
        <f t="shared" si="305"/>
        <v>Completar</v>
      </c>
      <c r="EZ104" s="137" t="str">
        <f t="shared" si="306"/>
        <v>Completar</v>
      </c>
      <c r="FA104" s="135"/>
      <c r="FB104" s="136" t="str">
        <f t="shared" si="307"/>
        <v>Completar</v>
      </c>
      <c r="FC104" s="237">
        <f t="shared" si="388"/>
        <v>0</v>
      </c>
      <c r="FD104" s="238">
        <f t="shared" si="389"/>
        <v>0</v>
      </c>
      <c r="FE104" s="239" t="str">
        <f>IFERROR(IF(FD104&gt;20*EQ104,'Referencia Parámetros'!$D$20,IF(FD104&gt;10*EQ104,'Referencia Parámetros'!$D$21,IF(FD104&gt;5*EQ104,'Referencia Parámetros'!$D$22, IF(FD104&gt;1,'Referencia Parámetros'!$D$23,"NO APLICA")))),"")</f>
        <v/>
      </c>
      <c r="FF104" s="240" t="str">
        <f t="shared" si="390"/>
        <v/>
      </c>
      <c r="FG104" s="241">
        <f t="shared" si="391"/>
        <v>0</v>
      </c>
      <c r="FH104" s="234">
        <f t="shared" si="392"/>
        <v>0</v>
      </c>
      <c r="FI104" s="234">
        <f t="shared" si="393"/>
        <v>0</v>
      </c>
      <c r="FJ104" s="234">
        <f t="shared" si="394"/>
        <v>0</v>
      </c>
      <c r="FK104" s="242">
        <f t="shared" si="395"/>
        <v>0</v>
      </c>
      <c r="FM104" s="234">
        <f t="shared" si="448"/>
        <v>92</v>
      </c>
      <c r="FN104" s="235" t="str">
        <f t="shared" si="396"/>
        <v/>
      </c>
      <c r="FO104" s="236" t="str">
        <f>IFERROR(+VLOOKUP(FN104,'Referencia Parámetros'!$A$2:$B$18,2),"")</f>
        <v/>
      </c>
      <c r="FP104" s="1"/>
      <c r="FQ104" s="1"/>
      <c r="FR104" s="136" t="str">
        <f t="shared" si="308"/>
        <v>Completar</v>
      </c>
      <c r="FS104" s="134"/>
      <c r="FT104" s="134"/>
      <c r="FU104" s="134"/>
      <c r="FV104" s="136" t="str">
        <f t="shared" si="309"/>
        <v>Completar</v>
      </c>
      <c r="FW104" s="137" t="str">
        <f t="shared" si="310"/>
        <v>Completar</v>
      </c>
      <c r="FX104" s="137" t="str">
        <f t="shared" si="311"/>
        <v>Completar</v>
      </c>
      <c r="FY104" s="135"/>
      <c r="FZ104" s="136" t="str">
        <f t="shared" si="312"/>
        <v>Completar</v>
      </c>
      <c r="GA104" s="237">
        <f t="shared" si="397"/>
        <v>0</v>
      </c>
      <c r="GB104" s="238">
        <f t="shared" si="398"/>
        <v>0</v>
      </c>
      <c r="GC104" s="239" t="str">
        <f>IFERROR(IF(GB104&gt;20*FO104,'Referencia Parámetros'!$D$20,IF(GB104&gt;10*FO104,'Referencia Parámetros'!$D$21,IF(GB104&gt;5*FO104,'Referencia Parámetros'!$D$22, IF(GB104&gt;1,'Referencia Parámetros'!$D$23,"NO APLICA")))),"")</f>
        <v/>
      </c>
      <c r="GD104" s="240" t="str">
        <f t="shared" si="399"/>
        <v/>
      </c>
      <c r="GE104" s="241">
        <f t="shared" si="400"/>
        <v>0</v>
      </c>
      <c r="GF104" s="234">
        <f t="shared" si="401"/>
        <v>0</v>
      </c>
      <c r="GG104" s="234">
        <f t="shared" si="402"/>
        <v>0</v>
      </c>
      <c r="GH104" s="234">
        <f t="shared" si="403"/>
        <v>0</v>
      </c>
      <c r="GI104" s="242">
        <f t="shared" si="404"/>
        <v>0</v>
      </c>
      <c r="GK104" s="234">
        <f t="shared" si="449"/>
        <v>92</v>
      </c>
      <c r="GL104" s="235" t="str">
        <f t="shared" si="405"/>
        <v/>
      </c>
      <c r="GM104" s="236" t="str">
        <f>IFERROR(+VLOOKUP(GL104,'Referencia Parámetros'!$A$2:$B$18,2),"")</f>
        <v/>
      </c>
      <c r="GN104" s="1"/>
      <c r="GO104" s="1"/>
      <c r="GP104" s="136" t="str">
        <f t="shared" si="313"/>
        <v>Completar</v>
      </c>
      <c r="GQ104" s="134"/>
      <c r="GR104" s="134"/>
      <c r="GS104" s="134"/>
      <c r="GT104" s="136" t="str">
        <f t="shared" si="314"/>
        <v>Completar</v>
      </c>
      <c r="GU104" s="137" t="str">
        <f t="shared" si="315"/>
        <v>Completar</v>
      </c>
      <c r="GV104" s="137" t="str">
        <f t="shared" si="316"/>
        <v>Completar</v>
      </c>
      <c r="GW104" s="135"/>
      <c r="GX104" s="136" t="str">
        <f t="shared" si="317"/>
        <v>Completar</v>
      </c>
      <c r="GY104" s="237">
        <f t="shared" si="406"/>
        <v>0</v>
      </c>
      <c r="GZ104" s="238">
        <f t="shared" si="407"/>
        <v>0</v>
      </c>
      <c r="HA104" s="239" t="str">
        <f>IFERROR(IF(GZ104&gt;20*GM104,'Referencia Parámetros'!$D$20,IF(GZ104&gt;10*GM104,'Referencia Parámetros'!$D$21,IF(GZ104&gt;5*GM104,'Referencia Parámetros'!$D$22, IF(GZ104&gt;1,'Referencia Parámetros'!$D$23,"NO APLICA")))),"")</f>
        <v/>
      </c>
      <c r="HB104" s="240" t="str">
        <f t="shared" si="408"/>
        <v/>
      </c>
      <c r="HC104" s="241">
        <f t="shared" si="409"/>
        <v>0</v>
      </c>
      <c r="HD104" s="234">
        <f t="shared" si="410"/>
        <v>0</v>
      </c>
      <c r="HE104" s="234">
        <f t="shared" si="411"/>
        <v>0</v>
      </c>
      <c r="HF104" s="234">
        <f t="shared" si="412"/>
        <v>0</v>
      </c>
      <c r="HG104" s="242">
        <f t="shared" si="413"/>
        <v>0</v>
      </c>
      <c r="HI104" s="234">
        <f t="shared" si="450"/>
        <v>92</v>
      </c>
      <c r="HJ104" s="235" t="str">
        <f t="shared" si="414"/>
        <v/>
      </c>
      <c r="HK104" s="236" t="str">
        <f>IFERROR(+VLOOKUP(HJ104,'Referencia Parámetros'!$A$2:$B$18,2),"")</f>
        <v/>
      </c>
      <c r="HL104" s="1"/>
      <c r="HM104" s="1"/>
      <c r="HN104" s="136" t="str">
        <f t="shared" si="318"/>
        <v>Completar</v>
      </c>
      <c r="HO104" s="134"/>
      <c r="HP104" s="134"/>
      <c r="HQ104" s="134"/>
      <c r="HR104" s="136" t="str">
        <f t="shared" si="319"/>
        <v>Completar</v>
      </c>
      <c r="HS104" s="137" t="str">
        <f t="shared" si="320"/>
        <v>Completar</v>
      </c>
      <c r="HT104" s="137" t="str">
        <f t="shared" si="321"/>
        <v>Completar</v>
      </c>
      <c r="HU104" s="135"/>
      <c r="HV104" s="136" t="str">
        <f t="shared" si="322"/>
        <v>Completar</v>
      </c>
      <c r="HW104" s="237">
        <f t="shared" si="415"/>
        <v>0</v>
      </c>
      <c r="HX104" s="238">
        <f t="shared" si="416"/>
        <v>0</v>
      </c>
      <c r="HY104" s="239" t="str">
        <f>IFERROR(IF(HX104&gt;20*HK104,'Referencia Parámetros'!$D$20,IF(HX104&gt;10*HK104,'Referencia Parámetros'!$D$21,IF(HX104&gt;5*HK104,'Referencia Parámetros'!$D$22, IF(HX104&gt;1,'Referencia Parámetros'!$D$23,"NO APLICA")))),"")</f>
        <v/>
      </c>
      <c r="HZ104" s="240">
        <f t="shared" si="417"/>
        <v>0</v>
      </c>
      <c r="IA104" s="241">
        <f t="shared" si="418"/>
        <v>0</v>
      </c>
      <c r="IB104" s="234">
        <f t="shared" si="419"/>
        <v>0</v>
      </c>
      <c r="IC104" s="234">
        <f t="shared" si="420"/>
        <v>0</v>
      </c>
      <c r="ID104" s="234">
        <f t="shared" si="421"/>
        <v>0</v>
      </c>
      <c r="IE104" s="242">
        <f t="shared" si="422"/>
        <v>0</v>
      </c>
      <c r="IG104" s="234">
        <f t="shared" si="451"/>
        <v>92</v>
      </c>
      <c r="IH104" s="235" t="str">
        <f t="shared" si="423"/>
        <v/>
      </c>
      <c r="II104" s="236" t="str">
        <f>IFERROR(+VLOOKUP(IH104,'Referencia Parámetros'!$A$2:$B$18,2),"")</f>
        <v/>
      </c>
      <c r="IJ104" s="1"/>
      <c r="IK104" s="1"/>
      <c r="IL104" s="136" t="str">
        <f t="shared" si="323"/>
        <v>Completar</v>
      </c>
      <c r="IM104" s="134"/>
      <c r="IN104" s="134"/>
      <c r="IO104" s="134"/>
      <c r="IP104" s="136" t="str">
        <f t="shared" si="324"/>
        <v>Completar</v>
      </c>
      <c r="IQ104" s="137" t="str">
        <f t="shared" si="325"/>
        <v>Completar</v>
      </c>
      <c r="IR104" s="137" t="str">
        <f t="shared" si="326"/>
        <v>Completar</v>
      </c>
      <c r="IS104" s="135"/>
      <c r="IT104" s="136" t="str">
        <f t="shared" si="327"/>
        <v>Completar</v>
      </c>
      <c r="IU104" s="237">
        <f t="shared" si="424"/>
        <v>0</v>
      </c>
      <c r="IV104" s="238">
        <f t="shared" si="425"/>
        <v>0</v>
      </c>
      <c r="IW104" s="239" t="str">
        <f>IFERROR(IF(IV104&gt;20*II104,'Referencia Parámetros'!$D$20,IF(IV104&gt;10*II104,'Referencia Parámetros'!$D$21,IF(IV104&gt;5*II104,'Referencia Parámetros'!$D$22, IF(IV104&gt;1,'Referencia Parámetros'!$D$23,"NO APLICA")))),"")</f>
        <v/>
      </c>
      <c r="IX104" s="240" t="str">
        <f t="shared" si="426"/>
        <v/>
      </c>
      <c r="IY104" s="241">
        <f t="shared" si="427"/>
        <v>0</v>
      </c>
      <c r="IZ104" s="234">
        <f t="shared" si="428"/>
        <v>0</v>
      </c>
      <c r="JA104" s="234">
        <f t="shared" si="429"/>
        <v>0</v>
      </c>
      <c r="JB104" s="234">
        <f t="shared" si="430"/>
        <v>0</v>
      </c>
      <c r="JC104" s="242">
        <f t="shared" si="431"/>
        <v>0</v>
      </c>
      <c r="JD104" s="198"/>
      <c r="JE104" s="234">
        <f t="shared" si="452"/>
        <v>92</v>
      </c>
      <c r="JF104" s="235" t="str">
        <f t="shared" si="432"/>
        <v/>
      </c>
      <c r="JG104" s="236" t="str">
        <f>IFERROR(+VLOOKUP(JF104,'Referencia Parámetros'!$A$2:$B$18,2),"")</f>
        <v/>
      </c>
      <c r="JH104" s="1"/>
      <c r="JI104" s="1"/>
      <c r="JJ104" s="136" t="str">
        <f t="shared" si="328"/>
        <v>Completar</v>
      </c>
      <c r="JK104" s="134"/>
      <c r="JL104" s="134"/>
      <c r="JM104" s="134"/>
      <c r="JN104" s="136" t="str">
        <f t="shared" si="329"/>
        <v>Completar</v>
      </c>
      <c r="JO104" s="137" t="str">
        <f t="shared" si="330"/>
        <v>Completar</v>
      </c>
      <c r="JP104" s="137" t="str">
        <f t="shared" si="331"/>
        <v>Completar</v>
      </c>
      <c r="JQ104" s="135"/>
      <c r="JR104" s="136" t="str">
        <f t="shared" si="332"/>
        <v>Completar</v>
      </c>
      <c r="JS104" s="237">
        <f t="shared" si="433"/>
        <v>0</v>
      </c>
      <c r="JT104" s="238">
        <f t="shared" si="434"/>
        <v>0</v>
      </c>
      <c r="JU104" s="239" t="str">
        <f>IFERROR(IF(JT104&gt;20*JG104,'Referencia Parámetros'!$D$20,IF(JT104&gt;10*JG104,'Referencia Parámetros'!$D$21,IF(JT104&gt;5*JG104,'Referencia Parámetros'!$D$22, IF(JT104&gt;1,'Referencia Parámetros'!$D$23,"NO APLICA")))),"")</f>
        <v/>
      </c>
      <c r="JV104" s="240" t="str">
        <f t="shared" si="435"/>
        <v/>
      </c>
      <c r="JW104" s="241">
        <f t="shared" si="436"/>
        <v>0</v>
      </c>
      <c r="JX104" s="234">
        <f t="shared" si="437"/>
        <v>0</v>
      </c>
      <c r="JY104" s="234">
        <f t="shared" si="438"/>
        <v>0</v>
      </c>
      <c r="JZ104" s="234">
        <f t="shared" si="439"/>
        <v>0</v>
      </c>
      <c r="KA104" s="242">
        <f t="shared" si="440"/>
        <v>0</v>
      </c>
    </row>
    <row r="105" spans="1:287" x14ac:dyDescent="0.25">
      <c r="A105" s="234">
        <f t="shared" si="441"/>
        <v>93</v>
      </c>
      <c r="B105" s="235" t="str">
        <f t="shared" si="333"/>
        <v/>
      </c>
      <c r="C105" s="236" t="str">
        <f>IFERROR(+VLOOKUP(B105,'Referencia Parámetros'!$A$2:$B$18,2),"")</f>
        <v/>
      </c>
      <c r="D105" s="1"/>
      <c r="E105" s="1"/>
      <c r="F105" s="136" t="str">
        <f>IFERROR(+VLOOKUP(D105,'Año 3'!JH$13:JJ$112,3,FALSE),"Completar")</f>
        <v>Completar</v>
      </c>
      <c r="G105" s="134"/>
      <c r="H105" s="134"/>
      <c r="I105" s="134"/>
      <c r="J105" s="136" t="str">
        <f>+IFERROR(VLOOKUP(D105,'Año 3'!JH$13:JR$112,7,0),"Completar")</f>
        <v>Completar</v>
      </c>
      <c r="K105" s="137" t="str">
        <f>IFERROR(VLOOKUP(D105,'Año 3'!JH$13:JR$112,8,FALSE),"Completar")</f>
        <v>Completar</v>
      </c>
      <c r="L105" s="137" t="str">
        <f>IFERROR(VLOOKUP(D105,'Año 3'!JH$13:JR$112,9,FALSE),"Completar")</f>
        <v>Completar</v>
      </c>
      <c r="M105" s="135"/>
      <c r="N105" s="136" t="str">
        <f>IFERROR(VLOOKUP(D105,'Año 3'!JH$13:JR$112,11,FALSE),"Completar")</f>
        <v>Completar</v>
      </c>
      <c r="O105" s="237">
        <f t="shared" si="334"/>
        <v>0</v>
      </c>
      <c r="P105" s="238">
        <f t="shared" si="335"/>
        <v>0</v>
      </c>
      <c r="Q105" s="239" t="str">
        <f>IFERROR(IF(P105&gt;20*C105,'Referencia Parámetros'!$D$20,IF(P105&gt;10*C105,'Referencia Parámetros'!$D$21,IF(P105&gt;5*C105,'Referencia Parámetros'!$D$22, IF(P105&gt;1,'Referencia Parámetros'!$D$23,"NO APLICA")))),"")</f>
        <v/>
      </c>
      <c r="R105" s="240" t="str">
        <f t="shared" si="336"/>
        <v/>
      </c>
      <c r="S105" s="241">
        <f t="shared" si="337"/>
        <v>0</v>
      </c>
      <c r="T105" s="234">
        <f t="shared" si="338"/>
        <v>0</v>
      </c>
      <c r="U105" s="234">
        <f t="shared" si="339"/>
        <v>0</v>
      </c>
      <c r="V105" s="234">
        <f t="shared" si="340"/>
        <v>0</v>
      </c>
      <c r="W105" s="242">
        <f t="shared" si="341"/>
        <v>0</v>
      </c>
      <c r="Y105" s="234">
        <f t="shared" si="442"/>
        <v>93</v>
      </c>
      <c r="Z105" s="235" t="str">
        <f t="shared" si="342"/>
        <v/>
      </c>
      <c r="AA105" s="236" t="str">
        <f>IFERROR(+VLOOKUP(Z105,'Referencia Parámetros'!$A$2:$B$18,2),"")</f>
        <v/>
      </c>
      <c r="AB105" s="1"/>
      <c r="AC105" s="1"/>
      <c r="AD105" s="136" t="str">
        <f t="shared" si="278"/>
        <v>Completar</v>
      </c>
      <c r="AE105" s="134"/>
      <c r="AF105" s="134"/>
      <c r="AG105" s="134"/>
      <c r="AH105" s="136" t="str">
        <f t="shared" si="279"/>
        <v>Completar</v>
      </c>
      <c r="AI105" s="137" t="str">
        <f t="shared" si="280"/>
        <v>Completar</v>
      </c>
      <c r="AJ105" s="137" t="str">
        <f t="shared" si="281"/>
        <v>Completar</v>
      </c>
      <c r="AK105" s="135"/>
      <c r="AL105" s="136" t="str">
        <f t="shared" si="282"/>
        <v>Completar</v>
      </c>
      <c r="AM105" s="237">
        <f t="shared" si="343"/>
        <v>0</v>
      </c>
      <c r="AN105" s="238">
        <f t="shared" si="344"/>
        <v>0</v>
      </c>
      <c r="AO105" s="239" t="str">
        <f>IFERROR(IF(AN105&gt;20*AA105,'Referencia Parámetros'!$D$20,IF(AN105&gt;10*AA105,'Referencia Parámetros'!$D$21,IF(AN105&gt;5*AA105,'Referencia Parámetros'!$D$22, IF(AN105&gt;1,'Referencia Parámetros'!$D$23,"NO APLICA")))),"")</f>
        <v/>
      </c>
      <c r="AP105" s="240" t="str">
        <f t="shared" si="345"/>
        <v/>
      </c>
      <c r="AQ105" s="241">
        <f t="shared" si="346"/>
        <v>0</v>
      </c>
      <c r="AR105" s="234">
        <f t="shared" si="347"/>
        <v>0</v>
      </c>
      <c r="AS105" s="234">
        <f t="shared" si="348"/>
        <v>0</v>
      </c>
      <c r="AT105" s="234">
        <f t="shared" si="349"/>
        <v>0</v>
      </c>
      <c r="AU105" s="242">
        <f t="shared" si="350"/>
        <v>0</v>
      </c>
      <c r="AW105" s="234">
        <f t="shared" si="443"/>
        <v>93</v>
      </c>
      <c r="AX105" s="235" t="str">
        <f t="shared" si="351"/>
        <v/>
      </c>
      <c r="AY105" s="236" t="str">
        <f>IFERROR(+VLOOKUP(AX105,'Referencia Parámetros'!$A$2:$B$18,2),"")</f>
        <v/>
      </c>
      <c r="AZ105" s="1"/>
      <c r="BA105" s="1"/>
      <c r="BB105" s="136" t="str">
        <f t="shared" si="283"/>
        <v>Completar</v>
      </c>
      <c r="BC105" s="134"/>
      <c r="BD105" s="134"/>
      <c r="BE105" s="134"/>
      <c r="BF105" s="136" t="str">
        <f t="shared" si="284"/>
        <v>Completar</v>
      </c>
      <c r="BG105" s="137" t="str">
        <f t="shared" si="285"/>
        <v>Completar</v>
      </c>
      <c r="BH105" s="137" t="str">
        <f t="shared" si="286"/>
        <v>Completar</v>
      </c>
      <c r="BI105" s="135"/>
      <c r="BJ105" s="136" t="str">
        <f t="shared" si="287"/>
        <v>Completar</v>
      </c>
      <c r="BK105" s="237">
        <f t="shared" si="352"/>
        <v>0</v>
      </c>
      <c r="BL105" s="238">
        <f t="shared" si="353"/>
        <v>0</v>
      </c>
      <c r="BM105" s="239" t="str">
        <f>IFERROR(IF(BL105&gt;20*AY105,'Referencia Parámetros'!$D$20,IF(BL105&gt;10*AY105,'Referencia Parámetros'!$D$21,IF(BL105&gt;5*AY105,'Referencia Parámetros'!$D$22, IF(BL105&gt;1,'Referencia Parámetros'!$D$23,"NO APLICA")))),"")</f>
        <v/>
      </c>
      <c r="BN105" s="240" t="str">
        <f t="shared" si="354"/>
        <v/>
      </c>
      <c r="BO105" s="241">
        <f t="shared" si="355"/>
        <v>0</v>
      </c>
      <c r="BP105" s="234">
        <f t="shared" si="356"/>
        <v>0</v>
      </c>
      <c r="BQ105" s="234">
        <f t="shared" si="357"/>
        <v>0</v>
      </c>
      <c r="BR105" s="234">
        <f t="shared" si="358"/>
        <v>0</v>
      </c>
      <c r="BS105" s="242">
        <f t="shared" si="359"/>
        <v>0</v>
      </c>
      <c r="BU105" s="234">
        <f t="shared" si="444"/>
        <v>93</v>
      </c>
      <c r="BV105" s="235" t="str">
        <f t="shared" si="360"/>
        <v/>
      </c>
      <c r="BW105" s="236" t="str">
        <f>IFERROR(+VLOOKUP(BV105,'Referencia Parámetros'!$A$2:$B$18,2),"")</f>
        <v/>
      </c>
      <c r="BX105" s="1"/>
      <c r="BY105" s="1"/>
      <c r="BZ105" s="136" t="str">
        <f t="shared" si="288"/>
        <v>Completar</v>
      </c>
      <c r="CA105" s="134"/>
      <c r="CB105" s="134"/>
      <c r="CC105" s="134"/>
      <c r="CD105" s="136" t="str">
        <f t="shared" si="289"/>
        <v>Completar</v>
      </c>
      <c r="CE105" s="137" t="str">
        <f t="shared" si="290"/>
        <v>Completar</v>
      </c>
      <c r="CF105" s="137" t="str">
        <f t="shared" si="291"/>
        <v>Completar</v>
      </c>
      <c r="CG105" s="135"/>
      <c r="CH105" s="136" t="str">
        <f t="shared" si="292"/>
        <v>Completar</v>
      </c>
      <c r="CI105" s="237">
        <f t="shared" si="361"/>
        <v>0</v>
      </c>
      <c r="CJ105" s="238">
        <f t="shared" si="362"/>
        <v>0</v>
      </c>
      <c r="CK105" s="239" t="str">
        <f>IFERROR(IF(CJ105&gt;20*BW105,'Referencia Parámetros'!$D$20,IF(CJ105&gt;10*BW105,'Referencia Parámetros'!$D$21,IF(CJ105&gt;5*BW105,'Referencia Parámetros'!$D$22, IF(CJ105&gt;1,'Referencia Parámetros'!$D$23,"NO APLICA")))),"")</f>
        <v/>
      </c>
      <c r="CL105" s="240" t="str">
        <f t="shared" si="363"/>
        <v/>
      </c>
      <c r="CM105" s="241">
        <f t="shared" si="364"/>
        <v>0</v>
      </c>
      <c r="CN105" s="234">
        <f t="shared" si="365"/>
        <v>0</v>
      </c>
      <c r="CO105" s="234">
        <f t="shared" si="366"/>
        <v>0</v>
      </c>
      <c r="CP105" s="234">
        <f t="shared" si="367"/>
        <v>0</v>
      </c>
      <c r="CQ105" s="242">
        <f t="shared" si="368"/>
        <v>0</v>
      </c>
      <c r="CS105" s="234">
        <f t="shared" si="445"/>
        <v>93</v>
      </c>
      <c r="CT105" s="235" t="str">
        <f t="shared" si="369"/>
        <v/>
      </c>
      <c r="CU105" s="236" t="str">
        <f>IFERROR(+VLOOKUP(CT105,'Referencia Parámetros'!$A$2:$B$18,2),"")</f>
        <v/>
      </c>
      <c r="CV105" s="1"/>
      <c r="CW105" s="1"/>
      <c r="CX105" s="136" t="str">
        <f t="shared" si="293"/>
        <v>Completar</v>
      </c>
      <c r="CY105" s="134"/>
      <c r="CZ105" s="134"/>
      <c r="DA105" s="134"/>
      <c r="DB105" s="136" t="str">
        <f t="shared" si="294"/>
        <v>Completar</v>
      </c>
      <c r="DC105" s="137" t="str">
        <f t="shared" si="295"/>
        <v>Completar</v>
      </c>
      <c r="DD105" s="137" t="str">
        <f t="shared" si="296"/>
        <v>Completar</v>
      </c>
      <c r="DE105" s="135"/>
      <c r="DF105" s="136" t="str">
        <f t="shared" si="297"/>
        <v>Completar</v>
      </c>
      <c r="DG105" s="237">
        <f t="shared" si="370"/>
        <v>0</v>
      </c>
      <c r="DH105" s="238">
        <f t="shared" si="371"/>
        <v>0</v>
      </c>
      <c r="DI105" s="239" t="str">
        <f>IFERROR(IF(DH105&gt;20*CU105,'Referencia Parámetros'!$D$20,IF(DH105&gt;10*CU105,'Referencia Parámetros'!$D$21,IF(DH105&gt;5*CU105,'Referencia Parámetros'!$D$22, IF(DH105&gt;1,'Referencia Parámetros'!$D$23,"NO APLICA")))),"")</f>
        <v/>
      </c>
      <c r="DJ105" s="240" t="str">
        <f t="shared" si="372"/>
        <v/>
      </c>
      <c r="DK105" s="241">
        <f t="shared" si="373"/>
        <v>0</v>
      </c>
      <c r="DL105" s="234">
        <f t="shared" si="374"/>
        <v>0</v>
      </c>
      <c r="DM105" s="234">
        <f t="shared" si="375"/>
        <v>0</v>
      </c>
      <c r="DN105" s="234">
        <f t="shared" si="376"/>
        <v>0</v>
      </c>
      <c r="DO105" s="242">
        <f t="shared" si="377"/>
        <v>0</v>
      </c>
      <c r="DQ105" s="234">
        <f t="shared" si="446"/>
        <v>93</v>
      </c>
      <c r="DR105" s="235" t="str">
        <f t="shared" si="378"/>
        <v/>
      </c>
      <c r="DS105" s="236" t="str">
        <f>IFERROR(+VLOOKUP(DR105,'Referencia Parámetros'!$A$2:$B$18,2),"")</f>
        <v/>
      </c>
      <c r="DT105" s="1"/>
      <c r="DU105" s="1"/>
      <c r="DV105" s="136" t="str">
        <f t="shared" si="298"/>
        <v>Completar</v>
      </c>
      <c r="DW105" s="134"/>
      <c r="DX105" s="134"/>
      <c r="DY105" s="134"/>
      <c r="DZ105" s="136" t="str">
        <f t="shared" si="299"/>
        <v>Completar</v>
      </c>
      <c r="EA105" s="137" t="str">
        <f t="shared" si="300"/>
        <v>Completar</v>
      </c>
      <c r="EB105" s="137" t="str">
        <f t="shared" si="301"/>
        <v>Completar</v>
      </c>
      <c r="EC105" s="135"/>
      <c r="ED105" s="136" t="str">
        <f t="shared" si="302"/>
        <v>Completar</v>
      </c>
      <c r="EE105" s="237">
        <f t="shared" si="379"/>
        <v>0</v>
      </c>
      <c r="EF105" s="238">
        <f t="shared" si="380"/>
        <v>0</v>
      </c>
      <c r="EG105" s="239" t="str">
        <f>IFERROR(IF(EF105&gt;20*DS105,'Referencia Parámetros'!$D$20,IF(EF105&gt;10*DS105,'Referencia Parámetros'!$D$21,IF(EF105&gt;5*DS105,'Referencia Parámetros'!$D$22, IF(EF105&gt;1,'Referencia Parámetros'!$D$23,"NO APLICA")))),"")</f>
        <v/>
      </c>
      <c r="EH105" s="240" t="str">
        <f t="shared" si="381"/>
        <v/>
      </c>
      <c r="EI105" s="241">
        <f t="shared" si="382"/>
        <v>0</v>
      </c>
      <c r="EJ105" s="234">
        <f t="shared" si="383"/>
        <v>0</v>
      </c>
      <c r="EK105" s="234">
        <f t="shared" si="384"/>
        <v>0</v>
      </c>
      <c r="EL105" s="234">
        <f t="shared" si="385"/>
        <v>0</v>
      </c>
      <c r="EM105" s="242">
        <f t="shared" si="386"/>
        <v>0</v>
      </c>
      <c r="EO105" s="234">
        <f t="shared" si="447"/>
        <v>93</v>
      </c>
      <c r="EP105" s="235" t="str">
        <f t="shared" si="387"/>
        <v/>
      </c>
      <c r="EQ105" s="236" t="str">
        <f>IFERROR(+VLOOKUP(EP105,'Referencia Parámetros'!$A$2:$B$18,2),"")</f>
        <v/>
      </c>
      <c r="ER105" s="1"/>
      <c r="ES105" s="1"/>
      <c r="ET105" s="136" t="str">
        <f t="shared" si="303"/>
        <v>Completar</v>
      </c>
      <c r="EU105" s="134"/>
      <c r="EV105" s="134"/>
      <c r="EW105" s="134"/>
      <c r="EX105" s="136" t="str">
        <f t="shared" si="304"/>
        <v>Completar</v>
      </c>
      <c r="EY105" s="137" t="str">
        <f t="shared" si="305"/>
        <v>Completar</v>
      </c>
      <c r="EZ105" s="137" t="str">
        <f t="shared" si="306"/>
        <v>Completar</v>
      </c>
      <c r="FA105" s="135"/>
      <c r="FB105" s="136" t="str">
        <f t="shared" si="307"/>
        <v>Completar</v>
      </c>
      <c r="FC105" s="237">
        <f t="shared" si="388"/>
        <v>0</v>
      </c>
      <c r="FD105" s="238">
        <f t="shared" si="389"/>
        <v>0</v>
      </c>
      <c r="FE105" s="239" t="str">
        <f>IFERROR(IF(FD105&gt;20*EQ105,'Referencia Parámetros'!$D$20,IF(FD105&gt;10*EQ105,'Referencia Parámetros'!$D$21,IF(FD105&gt;5*EQ105,'Referencia Parámetros'!$D$22, IF(FD105&gt;1,'Referencia Parámetros'!$D$23,"NO APLICA")))),"")</f>
        <v/>
      </c>
      <c r="FF105" s="240" t="str">
        <f t="shared" si="390"/>
        <v/>
      </c>
      <c r="FG105" s="241">
        <f t="shared" si="391"/>
        <v>0</v>
      </c>
      <c r="FH105" s="234">
        <f t="shared" si="392"/>
        <v>0</v>
      </c>
      <c r="FI105" s="234">
        <f t="shared" si="393"/>
        <v>0</v>
      </c>
      <c r="FJ105" s="234">
        <f t="shared" si="394"/>
        <v>0</v>
      </c>
      <c r="FK105" s="242">
        <f t="shared" si="395"/>
        <v>0</v>
      </c>
      <c r="FM105" s="234">
        <f t="shared" si="448"/>
        <v>93</v>
      </c>
      <c r="FN105" s="235" t="str">
        <f t="shared" si="396"/>
        <v/>
      </c>
      <c r="FO105" s="236" t="str">
        <f>IFERROR(+VLOOKUP(FN105,'Referencia Parámetros'!$A$2:$B$18,2),"")</f>
        <v/>
      </c>
      <c r="FP105" s="1"/>
      <c r="FQ105" s="1"/>
      <c r="FR105" s="136" t="str">
        <f t="shared" si="308"/>
        <v>Completar</v>
      </c>
      <c r="FS105" s="134"/>
      <c r="FT105" s="134"/>
      <c r="FU105" s="134"/>
      <c r="FV105" s="136" t="str">
        <f t="shared" si="309"/>
        <v>Completar</v>
      </c>
      <c r="FW105" s="137" t="str">
        <f t="shared" si="310"/>
        <v>Completar</v>
      </c>
      <c r="FX105" s="137" t="str">
        <f t="shared" si="311"/>
        <v>Completar</v>
      </c>
      <c r="FY105" s="135"/>
      <c r="FZ105" s="136" t="str">
        <f t="shared" si="312"/>
        <v>Completar</v>
      </c>
      <c r="GA105" s="237">
        <f t="shared" si="397"/>
        <v>0</v>
      </c>
      <c r="GB105" s="238">
        <f t="shared" si="398"/>
        <v>0</v>
      </c>
      <c r="GC105" s="239" t="str">
        <f>IFERROR(IF(GB105&gt;20*FO105,'Referencia Parámetros'!$D$20,IF(GB105&gt;10*FO105,'Referencia Parámetros'!$D$21,IF(GB105&gt;5*FO105,'Referencia Parámetros'!$D$22, IF(GB105&gt;1,'Referencia Parámetros'!$D$23,"NO APLICA")))),"")</f>
        <v/>
      </c>
      <c r="GD105" s="240" t="str">
        <f t="shared" si="399"/>
        <v/>
      </c>
      <c r="GE105" s="241">
        <f t="shared" si="400"/>
        <v>0</v>
      </c>
      <c r="GF105" s="234">
        <f t="shared" si="401"/>
        <v>0</v>
      </c>
      <c r="GG105" s="234">
        <f t="shared" si="402"/>
        <v>0</v>
      </c>
      <c r="GH105" s="234">
        <f t="shared" si="403"/>
        <v>0</v>
      </c>
      <c r="GI105" s="242">
        <f t="shared" si="404"/>
        <v>0</v>
      </c>
      <c r="GK105" s="234">
        <f t="shared" si="449"/>
        <v>93</v>
      </c>
      <c r="GL105" s="235" t="str">
        <f t="shared" si="405"/>
        <v/>
      </c>
      <c r="GM105" s="236" t="str">
        <f>IFERROR(+VLOOKUP(GL105,'Referencia Parámetros'!$A$2:$B$18,2),"")</f>
        <v/>
      </c>
      <c r="GN105" s="1"/>
      <c r="GO105" s="1"/>
      <c r="GP105" s="136" t="str">
        <f t="shared" si="313"/>
        <v>Completar</v>
      </c>
      <c r="GQ105" s="134"/>
      <c r="GR105" s="134"/>
      <c r="GS105" s="134"/>
      <c r="GT105" s="136" t="str">
        <f t="shared" si="314"/>
        <v>Completar</v>
      </c>
      <c r="GU105" s="137" t="str">
        <f t="shared" si="315"/>
        <v>Completar</v>
      </c>
      <c r="GV105" s="137" t="str">
        <f t="shared" si="316"/>
        <v>Completar</v>
      </c>
      <c r="GW105" s="135"/>
      <c r="GX105" s="136" t="str">
        <f t="shared" si="317"/>
        <v>Completar</v>
      </c>
      <c r="GY105" s="237">
        <f t="shared" si="406"/>
        <v>0</v>
      </c>
      <c r="GZ105" s="238">
        <f t="shared" si="407"/>
        <v>0</v>
      </c>
      <c r="HA105" s="239" t="str">
        <f>IFERROR(IF(GZ105&gt;20*GM105,'Referencia Parámetros'!$D$20,IF(GZ105&gt;10*GM105,'Referencia Parámetros'!$D$21,IF(GZ105&gt;5*GM105,'Referencia Parámetros'!$D$22, IF(GZ105&gt;1,'Referencia Parámetros'!$D$23,"NO APLICA")))),"")</f>
        <v/>
      </c>
      <c r="HB105" s="240" t="str">
        <f t="shared" si="408"/>
        <v/>
      </c>
      <c r="HC105" s="241">
        <f t="shared" si="409"/>
        <v>0</v>
      </c>
      <c r="HD105" s="234">
        <f t="shared" si="410"/>
        <v>0</v>
      </c>
      <c r="HE105" s="234">
        <f t="shared" si="411"/>
        <v>0</v>
      </c>
      <c r="HF105" s="234">
        <f t="shared" si="412"/>
        <v>0</v>
      </c>
      <c r="HG105" s="242">
        <f t="shared" si="413"/>
        <v>0</v>
      </c>
      <c r="HI105" s="234">
        <f t="shared" si="450"/>
        <v>93</v>
      </c>
      <c r="HJ105" s="235" t="str">
        <f t="shared" si="414"/>
        <v/>
      </c>
      <c r="HK105" s="236" t="str">
        <f>IFERROR(+VLOOKUP(HJ105,'Referencia Parámetros'!$A$2:$B$18,2),"")</f>
        <v/>
      </c>
      <c r="HL105" s="1"/>
      <c r="HM105" s="1"/>
      <c r="HN105" s="136" t="str">
        <f t="shared" si="318"/>
        <v>Completar</v>
      </c>
      <c r="HO105" s="134"/>
      <c r="HP105" s="134"/>
      <c r="HQ105" s="134"/>
      <c r="HR105" s="136" t="str">
        <f t="shared" si="319"/>
        <v>Completar</v>
      </c>
      <c r="HS105" s="137" t="str">
        <f t="shared" si="320"/>
        <v>Completar</v>
      </c>
      <c r="HT105" s="137" t="str">
        <f t="shared" si="321"/>
        <v>Completar</v>
      </c>
      <c r="HU105" s="135"/>
      <c r="HV105" s="136" t="str">
        <f t="shared" si="322"/>
        <v>Completar</v>
      </c>
      <c r="HW105" s="237">
        <f t="shared" si="415"/>
        <v>0</v>
      </c>
      <c r="HX105" s="238">
        <f t="shared" si="416"/>
        <v>0</v>
      </c>
      <c r="HY105" s="239" t="str">
        <f>IFERROR(IF(HX105&gt;20*HK105,'Referencia Parámetros'!$D$20,IF(HX105&gt;10*HK105,'Referencia Parámetros'!$D$21,IF(HX105&gt;5*HK105,'Referencia Parámetros'!$D$22, IF(HX105&gt;1,'Referencia Parámetros'!$D$23,"NO APLICA")))),"")</f>
        <v/>
      </c>
      <c r="HZ105" s="240">
        <f t="shared" si="417"/>
        <v>0</v>
      </c>
      <c r="IA105" s="241">
        <f t="shared" si="418"/>
        <v>0</v>
      </c>
      <c r="IB105" s="234">
        <f t="shared" si="419"/>
        <v>0</v>
      </c>
      <c r="IC105" s="234">
        <f t="shared" si="420"/>
        <v>0</v>
      </c>
      <c r="ID105" s="234">
        <f t="shared" si="421"/>
        <v>0</v>
      </c>
      <c r="IE105" s="242">
        <f t="shared" si="422"/>
        <v>0</v>
      </c>
      <c r="IG105" s="234">
        <f t="shared" si="451"/>
        <v>93</v>
      </c>
      <c r="IH105" s="235" t="str">
        <f t="shared" si="423"/>
        <v/>
      </c>
      <c r="II105" s="236" t="str">
        <f>IFERROR(+VLOOKUP(IH105,'Referencia Parámetros'!$A$2:$B$18,2),"")</f>
        <v/>
      </c>
      <c r="IJ105" s="1"/>
      <c r="IK105" s="1"/>
      <c r="IL105" s="136" t="str">
        <f t="shared" si="323"/>
        <v>Completar</v>
      </c>
      <c r="IM105" s="134"/>
      <c r="IN105" s="134"/>
      <c r="IO105" s="134"/>
      <c r="IP105" s="136" t="str">
        <f t="shared" si="324"/>
        <v>Completar</v>
      </c>
      <c r="IQ105" s="137" t="str">
        <f t="shared" si="325"/>
        <v>Completar</v>
      </c>
      <c r="IR105" s="137" t="str">
        <f t="shared" si="326"/>
        <v>Completar</v>
      </c>
      <c r="IS105" s="135"/>
      <c r="IT105" s="136" t="str">
        <f t="shared" si="327"/>
        <v>Completar</v>
      </c>
      <c r="IU105" s="237">
        <f t="shared" si="424"/>
        <v>0</v>
      </c>
      <c r="IV105" s="238">
        <f t="shared" si="425"/>
        <v>0</v>
      </c>
      <c r="IW105" s="239" t="str">
        <f>IFERROR(IF(IV105&gt;20*II105,'Referencia Parámetros'!$D$20,IF(IV105&gt;10*II105,'Referencia Parámetros'!$D$21,IF(IV105&gt;5*II105,'Referencia Parámetros'!$D$22, IF(IV105&gt;1,'Referencia Parámetros'!$D$23,"NO APLICA")))),"")</f>
        <v/>
      </c>
      <c r="IX105" s="240" t="str">
        <f t="shared" si="426"/>
        <v/>
      </c>
      <c r="IY105" s="241">
        <f t="shared" si="427"/>
        <v>0</v>
      </c>
      <c r="IZ105" s="234">
        <f t="shared" si="428"/>
        <v>0</v>
      </c>
      <c r="JA105" s="234">
        <f t="shared" si="429"/>
        <v>0</v>
      </c>
      <c r="JB105" s="234">
        <f t="shared" si="430"/>
        <v>0</v>
      </c>
      <c r="JC105" s="242">
        <f t="shared" si="431"/>
        <v>0</v>
      </c>
      <c r="JD105" s="198"/>
      <c r="JE105" s="234">
        <f t="shared" si="452"/>
        <v>93</v>
      </c>
      <c r="JF105" s="235" t="str">
        <f t="shared" si="432"/>
        <v/>
      </c>
      <c r="JG105" s="236" t="str">
        <f>IFERROR(+VLOOKUP(JF105,'Referencia Parámetros'!$A$2:$B$18,2),"")</f>
        <v/>
      </c>
      <c r="JH105" s="1"/>
      <c r="JI105" s="1"/>
      <c r="JJ105" s="136" t="str">
        <f t="shared" si="328"/>
        <v>Completar</v>
      </c>
      <c r="JK105" s="134"/>
      <c r="JL105" s="134"/>
      <c r="JM105" s="134"/>
      <c r="JN105" s="136" t="str">
        <f t="shared" si="329"/>
        <v>Completar</v>
      </c>
      <c r="JO105" s="137" t="str">
        <f t="shared" si="330"/>
        <v>Completar</v>
      </c>
      <c r="JP105" s="137" t="str">
        <f t="shared" si="331"/>
        <v>Completar</v>
      </c>
      <c r="JQ105" s="135"/>
      <c r="JR105" s="136" t="str">
        <f t="shared" si="332"/>
        <v>Completar</v>
      </c>
      <c r="JS105" s="237">
        <f t="shared" si="433"/>
        <v>0</v>
      </c>
      <c r="JT105" s="238">
        <f t="shared" si="434"/>
        <v>0</v>
      </c>
      <c r="JU105" s="239" t="str">
        <f>IFERROR(IF(JT105&gt;20*JG105,'Referencia Parámetros'!$D$20,IF(JT105&gt;10*JG105,'Referencia Parámetros'!$D$21,IF(JT105&gt;5*JG105,'Referencia Parámetros'!$D$22, IF(JT105&gt;1,'Referencia Parámetros'!$D$23,"NO APLICA")))),"")</f>
        <v/>
      </c>
      <c r="JV105" s="240" t="str">
        <f t="shared" si="435"/>
        <v/>
      </c>
      <c r="JW105" s="241">
        <f t="shared" si="436"/>
        <v>0</v>
      </c>
      <c r="JX105" s="234">
        <f t="shared" si="437"/>
        <v>0</v>
      </c>
      <c r="JY105" s="234">
        <f t="shared" si="438"/>
        <v>0</v>
      </c>
      <c r="JZ105" s="234">
        <f t="shared" si="439"/>
        <v>0</v>
      </c>
      <c r="KA105" s="242">
        <f t="shared" si="440"/>
        <v>0</v>
      </c>
    </row>
    <row r="106" spans="1:287" x14ac:dyDescent="0.25">
      <c r="A106" s="234">
        <f t="shared" si="441"/>
        <v>94</v>
      </c>
      <c r="B106" s="235" t="str">
        <f t="shared" si="333"/>
        <v/>
      </c>
      <c r="C106" s="236" t="str">
        <f>IFERROR(+VLOOKUP(B106,'Referencia Parámetros'!$A$2:$B$18,2),"")</f>
        <v/>
      </c>
      <c r="D106" s="1"/>
      <c r="E106" s="1"/>
      <c r="F106" s="136" t="str">
        <f>IFERROR(+VLOOKUP(D106,'Año 3'!JH$13:JJ$112,3,FALSE),"Completar")</f>
        <v>Completar</v>
      </c>
      <c r="G106" s="134"/>
      <c r="H106" s="134"/>
      <c r="I106" s="134"/>
      <c r="J106" s="136" t="str">
        <f>+IFERROR(VLOOKUP(D106,'Año 3'!JH$13:JR$112,7,0),"Completar")</f>
        <v>Completar</v>
      </c>
      <c r="K106" s="137" t="str">
        <f>IFERROR(VLOOKUP(D106,'Año 3'!JH$13:JR$112,8,FALSE),"Completar")</f>
        <v>Completar</v>
      </c>
      <c r="L106" s="137" t="str">
        <f>IFERROR(VLOOKUP(D106,'Año 3'!JH$13:JR$112,9,FALSE),"Completar")</f>
        <v>Completar</v>
      </c>
      <c r="M106" s="135"/>
      <c r="N106" s="136" t="str">
        <f>IFERROR(VLOOKUP(D106,'Año 3'!JH$13:JR$112,11,FALSE),"Completar")</f>
        <v>Completar</v>
      </c>
      <c r="O106" s="237">
        <f t="shared" si="334"/>
        <v>0</v>
      </c>
      <c r="P106" s="238">
        <f t="shared" si="335"/>
        <v>0</v>
      </c>
      <c r="Q106" s="239" t="str">
        <f>IFERROR(IF(P106&gt;20*C106,'Referencia Parámetros'!$D$20,IF(P106&gt;10*C106,'Referencia Parámetros'!$D$21,IF(P106&gt;5*C106,'Referencia Parámetros'!$D$22, IF(P106&gt;1,'Referencia Parámetros'!$D$23,"NO APLICA")))),"")</f>
        <v/>
      </c>
      <c r="R106" s="240" t="str">
        <f t="shared" si="336"/>
        <v/>
      </c>
      <c r="S106" s="241">
        <f t="shared" si="337"/>
        <v>0</v>
      </c>
      <c r="T106" s="234">
        <f t="shared" si="338"/>
        <v>0</v>
      </c>
      <c r="U106" s="234">
        <f t="shared" si="339"/>
        <v>0</v>
      </c>
      <c r="V106" s="234">
        <f t="shared" si="340"/>
        <v>0</v>
      </c>
      <c r="W106" s="242">
        <f t="shared" si="341"/>
        <v>0</v>
      </c>
      <c r="Y106" s="234">
        <f t="shared" si="442"/>
        <v>94</v>
      </c>
      <c r="Z106" s="235" t="str">
        <f t="shared" si="342"/>
        <v/>
      </c>
      <c r="AA106" s="236" t="str">
        <f>IFERROR(+VLOOKUP(Z106,'Referencia Parámetros'!$A$2:$B$18,2),"")</f>
        <v/>
      </c>
      <c r="AB106" s="1"/>
      <c r="AC106" s="1"/>
      <c r="AD106" s="136" t="str">
        <f t="shared" si="278"/>
        <v>Completar</v>
      </c>
      <c r="AE106" s="134"/>
      <c r="AF106" s="134"/>
      <c r="AG106" s="134"/>
      <c r="AH106" s="136" t="str">
        <f t="shared" si="279"/>
        <v>Completar</v>
      </c>
      <c r="AI106" s="137" t="str">
        <f t="shared" si="280"/>
        <v>Completar</v>
      </c>
      <c r="AJ106" s="137" t="str">
        <f t="shared" si="281"/>
        <v>Completar</v>
      </c>
      <c r="AK106" s="135"/>
      <c r="AL106" s="136" t="str">
        <f t="shared" si="282"/>
        <v>Completar</v>
      </c>
      <c r="AM106" s="237">
        <f t="shared" si="343"/>
        <v>0</v>
      </c>
      <c r="AN106" s="238">
        <f t="shared" si="344"/>
        <v>0</v>
      </c>
      <c r="AO106" s="239" t="str">
        <f>IFERROR(IF(AN106&gt;20*AA106,'Referencia Parámetros'!$D$20,IF(AN106&gt;10*AA106,'Referencia Parámetros'!$D$21,IF(AN106&gt;5*AA106,'Referencia Parámetros'!$D$22, IF(AN106&gt;1,'Referencia Parámetros'!$D$23,"NO APLICA")))),"")</f>
        <v/>
      </c>
      <c r="AP106" s="240" t="str">
        <f t="shared" si="345"/>
        <v/>
      </c>
      <c r="AQ106" s="241">
        <f t="shared" si="346"/>
        <v>0</v>
      </c>
      <c r="AR106" s="234">
        <f t="shared" si="347"/>
        <v>0</v>
      </c>
      <c r="AS106" s="234">
        <f t="shared" si="348"/>
        <v>0</v>
      </c>
      <c r="AT106" s="234">
        <f t="shared" si="349"/>
        <v>0</v>
      </c>
      <c r="AU106" s="242">
        <f t="shared" si="350"/>
        <v>0</v>
      </c>
      <c r="AW106" s="234">
        <f t="shared" si="443"/>
        <v>94</v>
      </c>
      <c r="AX106" s="235" t="str">
        <f t="shared" si="351"/>
        <v/>
      </c>
      <c r="AY106" s="236" t="str">
        <f>IFERROR(+VLOOKUP(AX106,'Referencia Parámetros'!$A$2:$B$18,2),"")</f>
        <v/>
      </c>
      <c r="AZ106" s="1"/>
      <c r="BA106" s="1"/>
      <c r="BB106" s="136" t="str">
        <f t="shared" si="283"/>
        <v>Completar</v>
      </c>
      <c r="BC106" s="134"/>
      <c r="BD106" s="134"/>
      <c r="BE106" s="134"/>
      <c r="BF106" s="136" t="str">
        <f t="shared" si="284"/>
        <v>Completar</v>
      </c>
      <c r="BG106" s="137" t="str">
        <f t="shared" si="285"/>
        <v>Completar</v>
      </c>
      <c r="BH106" s="137" t="str">
        <f t="shared" si="286"/>
        <v>Completar</v>
      </c>
      <c r="BI106" s="135"/>
      <c r="BJ106" s="136" t="str">
        <f t="shared" si="287"/>
        <v>Completar</v>
      </c>
      <c r="BK106" s="237">
        <f t="shared" si="352"/>
        <v>0</v>
      </c>
      <c r="BL106" s="238">
        <f t="shared" si="353"/>
        <v>0</v>
      </c>
      <c r="BM106" s="239" t="str">
        <f>IFERROR(IF(BL106&gt;20*AY106,'Referencia Parámetros'!$D$20,IF(BL106&gt;10*AY106,'Referencia Parámetros'!$D$21,IF(BL106&gt;5*AY106,'Referencia Parámetros'!$D$22, IF(BL106&gt;1,'Referencia Parámetros'!$D$23,"NO APLICA")))),"")</f>
        <v/>
      </c>
      <c r="BN106" s="240" t="str">
        <f t="shared" si="354"/>
        <v/>
      </c>
      <c r="BO106" s="241">
        <f t="shared" si="355"/>
        <v>0</v>
      </c>
      <c r="BP106" s="234">
        <f t="shared" si="356"/>
        <v>0</v>
      </c>
      <c r="BQ106" s="234">
        <f t="shared" si="357"/>
        <v>0</v>
      </c>
      <c r="BR106" s="234">
        <f t="shared" si="358"/>
        <v>0</v>
      </c>
      <c r="BS106" s="242">
        <f t="shared" si="359"/>
        <v>0</v>
      </c>
      <c r="BU106" s="234">
        <f t="shared" si="444"/>
        <v>94</v>
      </c>
      <c r="BV106" s="235" t="str">
        <f t="shared" si="360"/>
        <v/>
      </c>
      <c r="BW106" s="236" t="str">
        <f>IFERROR(+VLOOKUP(BV106,'Referencia Parámetros'!$A$2:$B$18,2),"")</f>
        <v/>
      </c>
      <c r="BX106" s="1"/>
      <c r="BY106" s="1"/>
      <c r="BZ106" s="136" t="str">
        <f t="shared" si="288"/>
        <v>Completar</v>
      </c>
      <c r="CA106" s="134"/>
      <c r="CB106" s="134"/>
      <c r="CC106" s="134"/>
      <c r="CD106" s="136" t="str">
        <f t="shared" si="289"/>
        <v>Completar</v>
      </c>
      <c r="CE106" s="137" t="str">
        <f t="shared" si="290"/>
        <v>Completar</v>
      </c>
      <c r="CF106" s="137" t="str">
        <f t="shared" si="291"/>
        <v>Completar</v>
      </c>
      <c r="CG106" s="135"/>
      <c r="CH106" s="136" t="str">
        <f t="shared" si="292"/>
        <v>Completar</v>
      </c>
      <c r="CI106" s="237">
        <f t="shared" si="361"/>
        <v>0</v>
      </c>
      <c r="CJ106" s="238">
        <f t="shared" si="362"/>
        <v>0</v>
      </c>
      <c r="CK106" s="239" t="str">
        <f>IFERROR(IF(CJ106&gt;20*BW106,'Referencia Parámetros'!$D$20,IF(CJ106&gt;10*BW106,'Referencia Parámetros'!$D$21,IF(CJ106&gt;5*BW106,'Referencia Parámetros'!$D$22, IF(CJ106&gt;1,'Referencia Parámetros'!$D$23,"NO APLICA")))),"")</f>
        <v/>
      </c>
      <c r="CL106" s="240" t="str">
        <f t="shared" si="363"/>
        <v/>
      </c>
      <c r="CM106" s="241">
        <f t="shared" si="364"/>
        <v>0</v>
      </c>
      <c r="CN106" s="234">
        <f t="shared" si="365"/>
        <v>0</v>
      </c>
      <c r="CO106" s="234">
        <f t="shared" si="366"/>
        <v>0</v>
      </c>
      <c r="CP106" s="234">
        <f t="shared" si="367"/>
        <v>0</v>
      </c>
      <c r="CQ106" s="242">
        <f t="shared" si="368"/>
        <v>0</v>
      </c>
      <c r="CS106" s="234">
        <f t="shared" si="445"/>
        <v>94</v>
      </c>
      <c r="CT106" s="235" t="str">
        <f t="shared" si="369"/>
        <v/>
      </c>
      <c r="CU106" s="236" t="str">
        <f>IFERROR(+VLOOKUP(CT106,'Referencia Parámetros'!$A$2:$B$18,2),"")</f>
        <v/>
      </c>
      <c r="CV106" s="1"/>
      <c r="CW106" s="1"/>
      <c r="CX106" s="136" t="str">
        <f t="shared" si="293"/>
        <v>Completar</v>
      </c>
      <c r="CY106" s="134"/>
      <c r="CZ106" s="134"/>
      <c r="DA106" s="134"/>
      <c r="DB106" s="136" t="str">
        <f t="shared" si="294"/>
        <v>Completar</v>
      </c>
      <c r="DC106" s="137" t="str">
        <f t="shared" si="295"/>
        <v>Completar</v>
      </c>
      <c r="DD106" s="137" t="str">
        <f t="shared" si="296"/>
        <v>Completar</v>
      </c>
      <c r="DE106" s="135"/>
      <c r="DF106" s="136" t="str">
        <f t="shared" si="297"/>
        <v>Completar</v>
      </c>
      <c r="DG106" s="237">
        <f t="shared" si="370"/>
        <v>0</v>
      </c>
      <c r="DH106" s="238">
        <f t="shared" si="371"/>
        <v>0</v>
      </c>
      <c r="DI106" s="239" t="str">
        <f>IFERROR(IF(DH106&gt;20*CU106,'Referencia Parámetros'!$D$20,IF(DH106&gt;10*CU106,'Referencia Parámetros'!$D$21,IF(DH106&gt;5*CU106,'Referencia Parámetros'!$D$22, IF(DH106&gt;1,'Referencia Parámetros'!$D$23,"NO APLICA")))),"")</f>
        <v/>
      </c>
      <c r="DJ106" s="240" t="str">
        <f t="shared" si="372"/>
        <v/>
      </c>
      <c r="DK106" s="241">
        <f t="shared" si="373"/>
        <v>0</v>
      </c>
      <c r="DL106" s="234">
        <f t="shared" si="374"/>
        <v>0</v>
      </c>
      <c r="DM106" s="234">
        <f t="shared" si="375"/>
        <v>0</v>
      </c>
      <c r="DN106" s="234">
        <f t="shared" si="376"/>
        <v>0</v>
      </c>
      <c r="DO106" s="242">
        <f t="shared" si="377"/>
        <v>0</v>
      </c>
      <c r="DQ106" s="234">
        <f t="shared" si="446"/>
        <v>94</v>
      </c>
      <c r="DR106" s="235" t="str">
        <f t="shared" si="378"/>
        <v/>
      </c>
      <c r="DS106" s="236" t="str">
        <f>IFERROR(+VLOOKUP(DR106,'Referencia Parámetros'!$A$2:$B$18,2),"")</f>
        <v/>
      </c>
      <c r="DT106" s="1"/>
      <c r="DU106" s="1"/>
      <c r="DV106" s="136" t="str">
        <f t="shared" si="298"/>
        <v>Completar</v>
      </c>
      <c r="DW106" s="134"/>
      <c r="DX106" s="134"/>
      <c r="DY106" s="134"/>
      <c r="DZ106" s="136" t="str">
        <f t="shared" si="299"/>
        <v>Completar</v>
      </c>
      <c r="EA106" s="137" t="str">
        <f t="shared" si="300"/>
        <v>Completar</v>
      </c>
      <c r="EB106" s="137" t="str">
        <f t="shared" si="301"/>
        <v>Completar</v>
      </c>
      <c r="EC106" s="135"/>
      <c r="ED106" s="136" t="str">
        <f t="shared" si="302"/>
        <v>Completar</v>
      </c>
      <c r="EE106" s="237">
        <f t="shared" si="379"/>
        <v>0</v>
      </c>
      <c r="EF106" s="238">
        <f t="shared" si="380"/>
        <v>0</v>
      </c>
      <c r="EG106" s="239" t="str">
        <f>IFERROR(IF(EF106&gt;20*DS106,'Referencia Parámetros'!$D$20,IF(EF106&gt;10*DS106,'Referencia Parámetros'!$D$21,IF(EF106&gt;5*DS106,'Referencia Parámetros'!$D$22, IF(EF106&gt;1,'Referencia Parámetros'!$D$23,"NO APLICA")))),"")</f>
        <v/>
      </c>
      <c r="EH106" s="240" t="str">
        <f t="shared" si="381"/>
        <v/>
      </c>
      <c r="EI106" s="241">
        <f t="shared" si="382"/>
        <v>0</v>
      </c>
      <c r="EJ106" s="234">
        <f t="shared" si="383"/>
        <v>0</v>
      </c>
      <c r="EK106" s="234">
        <f t="shared" si="384"/>
        <v>0</v>
      </c>
      <c r="EL106" s="234">
        <f t="shared" si="385"/>
        <v>0</v>
      </c>
      <c r="EM106" s="242">
        <f t="shared" si="386"/>
        <v>0</v>
      </c>
      <c r="EO106" s="234">
        <f t="shared" si="447"/>
        <v>94</v>
      </c>
      <c r="EP106" s="235" t="str">
        <f t="shared" si="387"/>
        <v/>
      </c>
      <c r="EQ106" s="236" t="str">
        <f>IFERROR(+VLOOKUP(EP106,'Referencia Parámetros'!$A$2:$B$18,2),"")</f>
        <v/>
      </c>
      <c r="ER106" s="1"/>
      <c r="ES106" s="1"/>
      <c r="ET106" s="136" t="str">
        <f t="shared" si="303"/>
        <v>Completar</v>
      </c>
      <c r="EU106" s="134"/>
      <c r="EV106" s="134"/>
      <c r="EW106" s="134"/>
      <c r="EX106" s="136" t="str">
        <f t="shared" si="304"/>
        <v>Completar</v>
      </c>
      <c r="EY106" s="137" t="str">
        <f t="shared" si="305"/>
        <v>Completar</v>
      </c>
      <c r="EZ106" s="137" t="str">
        <f t="shared" si="306"/>
        <v>Completar</v>
      </c>
      <c r="FA106" s="135"/>
      <c r="FB106" s="136" t="str">
        <f t="shared" si="307"/>
        <v>Completar</v>
      </c>
      <c r="FC106" s="237">
        <f t="shared" si="388"/>
        <v>0</v>
      </c>
      <c r="FD106" s="238">
        <f t="shared" si="389"/>
        <v>0</v>
      </c>
      <c r="FE106" s="239" t="str">
        <f>IFERROR(IF(FD106&gt;20*EQ106,'Referencia Parámetros'!$D$20,IF(FD106&gt;10*EQ106,'Referencia Parámetros'!$D$21,IF(FD106&gt;5*EQ106,'Referencia Parámetros'!$D$22, IF(FD106&gt;1,'Referencia Parámetros'!$D$23,"NO APLICA")))),"")</f>
        <v/>
      </c>
      <c r="FF106" s="240" t="str">
        <f t="shared" si="390"/>
        <v/>
      </c>
      <c r="FG106" s="241">
        <f t="shared" si="391"/>
        <v>0</v>
      </c>
      <c r="FH106" s="234">
        <f t="shared" si="392"/>
        <v>0</v>
      </c>
      <c r="FI106" s="234">
        <f t="shared" si="393"/>
        <v>0</v>
      </c>
      <c r="FJ106" s="234">
        <f t="shared" si="394"/>
        <v>0</v>
      </c>
      <c r="FK106" s="242">
        <f t="shared" si="395"/>
        <v>0</v>
      </c>
      <c r="FM106" s="234">
        <f t="shared" si="448"/>
        <v>94</v>
      </c>
      <c r="FN106" s="235" t="str">
        <f t="shared" si="396"/>
        <v/>
      </c>
      <c r="FO106" s="236" t="str">
        <f>IFERROR(+VLOOKUP(FN106,'Referencia Parámetros'!$A$2:$B$18,2),"")</f>
        <v/>
      </c>
      <c r="FP106" s="1"/>
      <c r="FQ106" s="1"/>
      <c r="FR106" s="136" t="str">
        <f t="shared" si="308"/>
        <v>Completar</v>
      </c>
      <c r="FS106" s="134"/>
      <c r="FT106" s="134"/>
      <c r="FU106" s="134"/>
      <c r="FV106" s="136" t="str">
        <f t="shared" si="309"/>
        <v>Completar</v>
      </c>
      <c r="FW106" s="137" t="str">
        <f t="shared" si="310"/>
        <v>Completar</v>
      </c>
      <c r="FX106" s="137" t="str">
        <f t="shared" si="311"/>
        <v>Completar</v>
      </c>
      <c r="FY106" s="135"/>
      <c r="FZ106" s="136" t="str">
        <f t="shared" si="312"/>
        <v>Completar</v>
      </c>
      <c r="GA106" s="237">
        <f t="shared" si="397"/>
        <v>0</v>
      </c>
      <c r="GB106" s="238">
        <f t="shared" si="398"/>
        <v>0</v>
      </c>
      <c r="GC106" s="239" t="str">
        <f>IFERROR(IF(GB106&gt;20*FO106,'Referencia Parámetros'!$D$20,IF(GB106&gt;10*FO106,'Referencia Parámetros'!$D$21,IF(GB106&gt;5*FO106,'Referencia Parámetros'!$D$22, IF(GB106&gt;1,'Referencia Parámetros'!$D$23,"NO APLICA")))),"")</f>
        <v/>
      </c>
      <c r="GD106" s="240" t="str">
        <f t="shared" si="399"/>
        <v/>
      </c>
      <c r="GE106" s="241">
        <f t="shared" si="400"/>
        <v>0</v>
      </c>
      <c r="GF106" s="234">
        <f t="shared" si="401"/>
        <v>0</v>
      </c>
      <c r="GG106" s="234">
        <f t="shared" si="402"/>
        <v>0</v>
      </c>
      <c r="GH106" s="234">
        <f t="shared" si="403"/>
        <v>0</v>
      </c>
      <c r="GI106" s="242">
        <f t="shared" si="404"/>
        <v>0</v>
      </c>
      <c r="GK106" s="234">
        <f t="shared" si="449"/>
        <v>94</v>
      </c>
      <c r="GL106" s="235" t="str">
        <f t="shared" si="405"/>
        <v/>
      </c>
      <c r="GM106" s="236" t="str">
        <f>IFERROR(+VLOOKUP(GL106,'Referencia Parámetros'!$A$2:$B$18,2),"")</f>
        <v/>
      </c>
      <c r="GN106" s="1"/>
      <c r="GO106" s="1"/>
      <c r="GP106" s="136" t="str">
        <f t="shared" si="313"/>
        <v>Completar</v>
      </c>
      <c r="GQ106" s="134"/>
      <c r="GR106" s="134"/>
      <c r="GS106" s="134"/>
      <c r="GT106" s="136" t="str">
        <f t="shared" si="314"/>
        <v>Completar</v>
      </c>
      <c r="GU106" s="137" t="str">
        <f t="shared" si="315"/>
        <v>Completar</v>
      </c>
      <c r="GV106" s="137" t="str">
        <f t="shared" si="316"/>
        <v>Completar</v>
      </c>
      <c r="GW106" s="135"/>
      <c r="GX106" s="136" t="str">
        <f t="shared" si="317"/>
        <v>Completar</v>
      </c>
      <c r="GY106" s="237">
        <f t="shared" si="406"/>
        <v>0</v>
      </c>
      <c r="GZ106" s="238">
        <f t="shared" si="407"/>
        <v>0</v>
      </c>
      <c r="HA106" s="239" t="str">
        <f>IFERROR(IF(GZ106&gt;20*GM106,'Referencia Parámetros'!$D$20,IF(GZ106&gt;10*GM106,'Referencia Parámetros'!$D$21,IF(GZ106&gt;5*GM106,'Referencia Parámetros'!$D$22, IF(GZ106&gt;1,'Referencia Parámetros'!$D$23,"NO APLICA")))),"")</f>
        <v/>
      </c>
      <c r="HB106" s="240" t="str">
        <f t="shared" si="408"/>
        <v/>
      </c>
      <c r="HC106" s="241">
        <f t="shared" si="409"/>
        <v>0</v>
      </c>
      <c r="HD106" s="234">
        <f t="shared" si="410"/>
        <v>0</v>
      </c>
      <c r="HE106" s="234">
        <f t="shared" si="411"/>
        <v>0</v>
      </c>
      <c r="HF106" s="234">
        <f t="shared" si="412"/>
        <v>0</v>
      </c>
      <c r="HG106" s="242">
        <f t="shared" si="413"/>
        <v>0</v>
      </c>
      <c r="HI106" s="234">
        <f t="shared" si="450"/>
        <v>94</v>
      </c>
      <c r="HJ106" s="235" t="str">
        <f t="shared" si="414"/>
        <v/>
      </c>
      <c r="HK106" s="236" t="str">
        <f>IFERROR(+VLOOKUP(HJ106,'Referencia Parámetros'!$A$2:$B$18,2),"")</f>
        <v/>
      </c>
      <c r="HL106" s="1"/>
      <c r="HM106" s="1"/>
      <c r="HN106" s="136" t="str">
        <f t="shared" si="318"/>
        <v>Completar</v>
      </c>
      <c r="HO106" s="134"/>
      <c r="HP106" s="134"/>
      <c r="HQ106" s="134"/>
      <c r="HR106" s="136" t="str">
        <f t="shared" si="319"/>
        <v>Completar</v>
      </c>
      <c r="HS106" s="137" t="str">
        <f t="shared" si="320"/>
        <v>Completar</v>
      </c>
      <c r="HT106" s="137" t="str">
        <f t="shared" si="321"/>
        <v>Completar</v>
      </c>
      <c r="HU106" s="135"/>
      <c r="HV106" s="136" t="str">
        <f t="shared" si="322"/>
        <v>Completar</v>
      </c>
      <c r="HW106" s="237">
        <f t="shared" si="415"/>
        <v>0</v>
      </c>
      <c r="HX106" s="238">
        <f t="shared" si="416"/>
        <v>0</v>
      </c>
      <c r="HY106" s="239" t="str">
        <f>IFERROR(IF(HX106&gt;20*HK106,'Referencia Parámetros'!$D$20,IF(HX106&gt;10*HK106,'Referencia Parámetros'!$D$21,IF(HX106&gt;5*HK106,'Referencia Parámetros'!$D$22, IF(HX106&gt;1,'Referencia Parámetros'!$D$23,"NO APLICA")))),"")</f>
        <v/>
      </c>
      <c r="HZ106" s="240">
        <f t="shared" si="417"/>
        <v>0</v>
      </c>
      <c r="IA106" s="241">
        <f t="shared" si="418"/>
        <v>0</v>
      </c>
      <c r="IB106" s="234">
        <f t="shared" si="419"/>
        <v>0</v>
      </c>
      <c r="IC106" s="234">
        <f t="shared" si="420"/>
        <v>0</v>
      </c>
      <c r="ID106" s="234">
        <f t="shared" si="421"/>
        <v>0</v>
      </c>
      <c r="IE106" s="242">
        <f t="shared" si="422"/>
        <v>0</v>
      </c>
      <c r="IG106" s="234">
        <f t="shared" si="451"/>
        <v>94</v>
      </c>
      <c r="IH106" s="235" t="str">
        <f t="shared" si="423"/>
        <v/>
      </c>
      <c r="II106" s="236" t="str">
        <f>IFERROR(+VLOOKUP(IH106,'Referencia Parámetros'!$A$2:$B$18,2),"")</f>
        <v/>
      </c>
      <c r="IJ106" s="1"/>
      <c r="IK106" s="1"/>
      <c r="IL106" s="136" t="str">
        <f t="shared" si="323"/>
        <v>Completar</v>
      </c>
      <c r="IM106" s="134"/>
      <c r="IN106" s="134"/>
      <c r="IO106" s="134"/>
      <c r="IP106" s="136" t="str">
        <f t="shared" si="324"/>
        <v>Completar</v>
      </c>
      <c r="IQ106" s="137" t="str">
        <f t="shared" si="325"/>
        <v>Completar</v>
      </c>
      <c r="IR106" s="137" t="str">
        <f t="shared" si="326"/>
        <v>Completar</v>
      </c>
      <c r="IS106" s="135"/>
      <c r="IT106" s="136" t="str">
        <f t="shared" si="327"/>
        <v>Completar</v>
      </c>
      <c r="IU106" s="237">
        <f t="shared" si="424"/>
        <v>0</v>
      </c>
      <c r="IV106" s="238">
        <f t="shared" si="425"/>
        <v>0</v>
      </c>
      <c r="IW106" s="239" t="str">
        <f>IFERROR(IF(IV106&gt;20*II106,'Referencia Parámetros'!$D$20,IF(IV106&gt;10*II106,'Referencia Parámetros'!$D$21,IF(IV106&gt;5*II106,'Referencia Parámetros'!$D$22, IF(IV106&gt;1,'Referencia Parámetros'!$D$23,"NO APLICA")))),"")</f>
        <v/>
      </c>
      <c r="IX106" s="240" t="str">
        <f t="shared" si="426"/>
        <v/>
      </c>
      <c r="IY106" s="241">
        <f t="shared" si="427"/>
        <v>0</v>
      </c>
      <c r="IZ106" s="234">
        <f t="shared" si="428"/>
        <v>0</v>
      </c>
      <c r="JA106" s="234">
        <f t="shared" si="429"/>
        <v>0</v>
      </c>
      <c r="JB106" s="234">
        <f t="shared" si="430"/>
        <v>0</v>
      </c>
      <c r="JC106" s="242">
        <f t="shared" si="431"/>
        <v>0</v>
      </c>
      <c r="JD106" s="198"/>
      <c r="JE106" s="234">
        <f t="shared" si="452"/>
        <v>94</v>
      </c>
      <c r="JF106" s="235" t="str">
        <f t="shared" si="432"/>
        <v/>
      </c>
      <c r="JG106" s="236" t="str">
        <f>IFERROR(+VLOOKUP(JF106,'Referencia Parámetros'!$A$2:$B$18,2),"")</f>
        <v/>
      </c>
      <c r="JH106" s="1"/>
      <c r="JI106" s="1"/>
      <c r="JJ106" s="136" t="str">
        <f t="shared" si="328"/>
        <v>Completar</v>
      </c>
      <c r="JK106" s="134"/>
      <c r="JL106" s="134"/>
      <c r="JM106" s="134"/>
      <c r="JN106" s="136" t="str">
        <f t="shared" si="329"/>
        <v>Completar</v>
      </c>
      <c r="JO106" s="137" t="str">
        <f t="shared" si="330"/>
        <v>Completar</v>
      </c>
      <c r="JP106" s="137" t="str">
        <f t="shared" si="331"/>
        <v>Completar</v>
      </c>
      <c r="JQ106" s="135"/>
      <c r="JR106" s="136" t="str">
        <f t="shared" si="332"/>
        <v>Completar</v>
      </c>
      <c r="JS106" s="237">
        <f t="shared" si="433"/>
        <v>0</v>
      </c>
      <c r="JT106" s="238">
        <f t="shared" si="434"/>
        <v>0</v>
      </c>
      <c r="JU106" s="239" t="str">
        <f>IFERROR(IF(JT106&gt;20*JG106,'Referencia Parámetros'!$D$20,IF(JT106&gt;10*JG106,'Referencia Parámetros'!$D$21,IF(JT106&gt;5*JG106,'Referencia Parámetros'!$D$22, IF(JT106&gt;1,'Referencia Parámetros'!$D$23,"NO APLICA")))),"")</f>
        <v/>
      </c>
      <c r="JV106" s="240" t="str">
        <f t="shared" si="435"/>
        <v/>
      </c>
      <c r="JW106" s="241">
        <f t="shared" si="436"/>
        <v>0</v>
      </c>
      <c r="JX106" s="234">
        <f t="shared" si="437"/>
        <v>0</v>
      </c>
      <c r="JY106" s="234">
        <f t="shared" si="438"/>
        <v>0</v>
      </c>
      <c r="JZ106" s="234">
        <f t="shared" si="439"/>
        <v>0</v>
      </c>
      <c r="KA106" s="242">
        <f t="shared" si="440"/>
        <v>0</v>
      </c>
    </row>
    <row r="107" spans="1:287" x14ac:dyDescent="0.25">
      <c r="A107" s="234">
        <f t="shared" si="441"/>
        <v>95</v>
      </c>
      <c r="B107" s="235" t="str">
        <f t="shared" si="333"/>
        <v/>
      </c>
      <c r="C107" s="236" t="str">
        <f>IFERROR(+VLOOKUP(B107,'Referencia Parámetros'!$A$2:$B$18,2),"")</f>
        <v/>
      </c>
      <c r="D107" s="1"/>
      <c r="E107" s="1"/>
      <c r="F107" s="136" t="str">
        <f>IFERROR(+VLOOKUP(D107,'Año 3'!JH$13:JJ$112,3,FALSE),"Completar")</f>
        <v>Completar</v>
      </c>
      <c r="G107" s="134"/>
      <c r="H107" s="134"/>
      <c r="I107" s="134"/>
      <c r="J107" s="136" t="str">
        <f>+IFERROR(VLOOKUP(D107,'Año 3'!JH$13:JR$112,7,0),"Completar")</f>
        <v>Completar</v>
      </c>
      <c r="K107" s="137" t="str">
        <f>IFERROR(VLOOKUP(D107,'Año 3'!JH$13:JR$112,8,FALSE),"Completar")</f>
        <v>Completar</v>
      </c>
      <c r="L107" s="137" t="str">
        <f>IFERROR(VLOOKUP(D107,'Año 3'!JH$13:JR$112,9,FALSE),"Completar")</f>
        <v>Completar</v>
      </c>
      <c r="M107" s="135"/>
      <c r="N107" s="136" t="str">
        <f>IFERROR(VLOOKUP(D107,'Año 3'!JH$13:JR$112,11,FALSE),"Completar")</f>
        <v>Completar</v>
      </c>
      <c r="O107" s="237">
        <f t="shared" si="334"/>
        <v>0</v>
      </c>
      <c r="P107" s="238">
        <f t="shared" si="335"/>
        <v>0</v>
      </c>
      <c r="Q107" s="239" t="str">
        <f>IFERROR(IF(P107&gt;20*C107,'Referencia Parámetros'!$D$20,IF(P107&gt;10*C107,'Referencia Parámetros'!$D$21,IF(P107&gt;5*C107,'Referencia Parámetros'!$D$22, IF(P107&gt;1,'Referencia Parámetros'!$D$23,"NO APLICA")))),"")</f>
        <v/>
      </c>
      <c r="R107" s="240" t="str">
        <f t="shared" si="336"/>
        <v/>
      </c>
      <c r="S107" s="241">
        <f t="shared" si="337"/>
        <v>0</v>
      </c>
      <c r="T107" s="234">
        <f t="shared" si="338"/>
        <v>0</v>
      </c>
      <c r="U107" s="234">
        <f t="shared" si="339"/>
        <v>0</v>
      </c>
      <c r="V107" s="234">
        <f t="shared" si="340"/>
        <v>0</v>
      </c>
      <c r="W107" s="242">
        <f t="shared" si="341"/>
        <v>0</v>
      </c>
      <c r="Y107" s="234">
        <f t="shared" si="442"/>
        <v>95</v>
      </c>
      <c r="Z107" s="235" t="str">
        <f t="shared" si="342"/>
        <v/>
      </c>
      <c r="AA107" s="236" t="str">
        <f>IFERROR(+VLOOKUP(Z107,'Referencia Parámetros'!$A$2:$B$18,2),"")</f>
        <v/>
      </c>
      <c r="AB107" s="1"/>
      <c r="AC107" s="1"/>
      <c r="AD107" s="136" t="str">
        <f t="shared" si="278"/>
        <v>Completar</v>
      </c>
      <c r="AE107" s="134"/>
      <c r="AF107" s="134"/>
      <c r="AG107" s="134"/>
      <c r="AH107" s="136" t="str">
        <f t="shared" si="279"/>
        <v>Completar</v>
      </c>
      <c r="AI107" s="137" t="str">
        <f t="shared" si="280"/>
        <v>Completar</v>
      </c>
      <c r="AJ107" s="137" t="str">
        <f t="shared" si="281"/>
        <v>Completar</v>
      </c>
      <c r="AK107" s="135"/>
      <c r="AL107" s="136" t="str">
        <f t="shared" si="282"/>
        <v>Completar</v>
      </c>
      <c r="AM107" s="237">
        <f t="shared" si="343"/>
        <v>0</v>
      </c>
      <c r="AN107" s="238">
        <f t="shared" si="344"/>
        <v>0</v>
      </c>
      <c r="AO107" s="239" t="str">
        <f>IFERROR(IF(AN107&gt;20*AA107,'Referencia Parámetros'!$D$20,IF(AN107&gt;10*AA107,'Referencia Parámetros'!$D$21,IF(AN107&gt;5*AA107,'Referencia Parámetros'!$D$22, IF(AN107&gt;1,'Referencia Parámetros'!$D$23,"NO APLICA")))),"")</f>
        <v/>
      </c>
      <c r="AP107" s="240" t="str">
        <f t="shared" si="345"/>
        <v/>
      </c>
      <c r="AQ107" s="241">
        <f t="shared" si="346"/>
        <v>0</v>
      </c>
      <c r="AR107" s="234">
        <f t="shared" si="347"/>
        <v>0</v>
      </c>
      <c r="AS107" s="234">
        <f t="shared" si="348"/>
        <v>0</v>
      </c>
      <c r="AT107" s="234">
        <f t="shared" si="349"/>
        <v>0</v>
      </c>
      <c r="AU107" s="242">
        <f t="shared" si="350"/>
        <v>0</v>
      </c>
      <c r="AW107" s="234">
        <f t="shared" si="443"/>
        <v>95</v>
      </c>
      <c r="AX107" s="235" t="str">
        <f t="shared" si="351"/>
        <v/>
      </c>
      <c r="AY107" s="236" t="str">
        <f>IFERROR(+VLOOKUP(AX107,'Referencia Parámetros'!$A$2:$B$18,2),"")</f>
        <v/>
      </c>
      <c r="AZ107" s="1"/>
      <c r="BA107" s="1"/>
      <c r="BB107" s="136" t="str">
        <f t="shared" si="283"/>
        <v>Completar</v>
      </c>
      <c r="BC107" s="134"/>
      <c r="BD107" s="134"/>
      <c r="BE107" s="134"/>
      <c r="BF107" s="136" t="str">
        <f t="shared" si="284"/>
        <v>Completar</v>
      </c>
      <c r="BG107" s="137" t="str">
        <f t="shared" si="285"/>
        <v>Completar</v>
      </c>
      <c r="BH107" s="137" t="str">
        <f t="shared" si="286"/>
        <v>Completar</v>
      </c>
      <c r="BI107" s="135"/>
      <c r="BJ107" s="136" t="str">
        <f t="shared" si="287"/>
        <v>Completar</v>
      </c>
      <c r="BK107" s="237">
        <f t="shared" si="352"/>
        <v>0</v>
      </c>
      <c r="BL107" s="238">
        <f t="shared" si="353"/>
        <v>0</v>
      </c>
      <c r="BM107" s="239" t="str">
        <f>IFERROR(IF(BL107&gt;20*AY107,'Referencia Parámetros'!$D$20,IF(BL107&gt;10*AY107,'Referencia Parámetros'!$D$21,IF(BL107&gt;5*AY107,'Referencia Parámetros'!$D$22, IF(BL107&gt;1,'Referencia Parámetros'!$D$23,"NO APLICA")))),"")</f>
        <v/>
      </c>
      <c r="BN107" s="240" t="str">
        <f t="shared" si="354"/>
        <v/>
      </c>
      <c r="BO107" s="241">
        <f t="shared" si="355"/>
        <v>0</v>
      </c>
      <c r="BP107" s="234">
        <f t="shared" si="356"/>
        <v>0</v>
      </c>
      <c r="BQ107" s="234">
        <f t="shared" si="357"/>
        <v>0</v>
      </c>
      <c r="BR107" s="234">
        <f t="shared" si="358"/>
        <v>0</v>
      </c>
      <c r="BS107" s="242">
        <f t="shared" si="359"/>
        <v>0</v>
      </c>
      <c r="BU107" s="234">
        <f t="shared" si="444"/>
        <v>95</v>
      </c>
      <c r="BV107" s="235" t="str">
        <f t="shared" si="360"/>
        <v/>
      </c>
      <c r="BW107" s="236" t="str">
        <f>IFERROR(+VLOOKUP(BV107,'Referencia Parámetros'!$A$2:$B$18,2),"")</f>
        <v/>
      </c>
      <c r="BX107" s="1"/>
      <c r="BY107" s="1"/>
      <c r="BZ107" s="136" t="str">
        <f t="shared" si="288"/>
        <v>Completar</v>
      </c>
      <c r="CA107" s="134"/>
      <c r="CB107" s="134"/>
      <c r="CC107" s="134"/>
      <c r="CD107" s="136" t="str">
        <f t="shared" si="289"/>
        <v>Completar</v>
      </c>
      <c r="CE107" s="137" t="str">
        <f t="shared" si="290"/>
        <v>Completar</v>
      </c>
      <c r="CF107" s="137" t="str">
        <f t="shared" si="291"/>
        <v>Completar</v>
      </c>
      <c r="CG107" s="135"/>
      <c r="CH107" s="136" t="str">
        <f t="shared" si="292"/>
        <v>Completar</v>
      </c>
      <c r="CI107" s="237">
        <f t="shared" si="361"/>
        <v>0</v>
      </c>
      <c r="CJ107" s="238">
        <f t="shared" si="362"/>
        <v>0</v>
      </c>
      <c r="CK107" s="239" t="str">
        <f>IFERROR(IF(CJ107&gt;20*BW107,'Referencia Parámetros'!$D$20,IF(CJ107&gt;10*BW107,'Referencia Parámetros'!$D$21,IF(CJ107&gt;5*BW107,'Referencia Parámetros'!$D$22, IF(CJ107&gt;1,'Referencia Parámetros'!$D$23,"NO APLICA")))),"")</f>
        <v/>
      </c>
      <c r="CL107" s="240" t="str">
        <f t="shared" si="363"/>
        <v/>
      </c>
      <c r="CM107" s="241">
        <f t="shared" si="364"/>
        <v>0</v>
      </c>
      <c r="CN107" s="234">
        <f t="shared" si="365"/>
        <v>0</v>
      </c>
      <c r="CO107" s="234">
        <f t="shared" si="366"/>
        <v>0</v>
      </c>
      <c r="CP107" s="234">
        <f t="shared" si="367"/>
        <v>0</v>
      </c>
      <c r="CQ107" s="242">
        <f t="shared" si="368"/>
        <v>0</v>
      </c>
      <c r="CS107" s="234">
        <f t="shared" si="445"/>
        <v>95</v>
      </c>
      <c r="CT107" s="235" t="str">
        <f t="shared" si="369"/>
        <v/>
      </c>
      <c r="CU107" s="236" t="str">
        <f>IFERROR(+VLOOKUP(CT107,'Referencia Parámetros'!$A$2:$B$18,2),"")</f>
        <v/>
      </c>
      <c r="CV107" s="1"/>
      <c r="CW107" s="1"/>
      <c r="CX107" s="136" t="str">
        <f t="shared" si="293"/>
        <v>Completar</v>
      </c>
      <c r="CY107" s="134"/>
      <c r="CZ107" s="134"/>
      <c r="DA107" s="134"/>
      <c r="DB107" s="136" t="str">
        <f t="shared" si="294"/>
        <v>Completar</v>
      </c>
      <c r="DC107" s="137" t="str">
        <f t="shared" si="295"/>
        <v>Completar</v>
      </c>
      <c r="DD107" s="137" t="str">
        <f t="shared" si="296"/>
        <v>Completar</v>
      </c>
      <c r="DE107" s="135"/>
      <c r="DF107" s="136" t="str">
        <f t="shared" si="297"/>
        <v>Completar</v>
      </c>
      <c r="DG107" s="237">
        <f t="shared" si="370"/>
        <v>0</v>
      </c>
      <c r="DH107" s="238">
        <f t="shared" si="371"/>
        <v>0</v>
      </c>
      <c r="DI107" s="239" t="str">
        <f>IFERROR(IF(DH107&gt;20*CU107,'Referencia Parámetros'!$D$20,IF(DH107&gt;10*CU107,'Referencia Parámetros'!$D$21,IF(DH107&gt;5*CU107,'Referencia Parámetros'!$D$22, IF(DH107&gt;1,'Referencia Parámetros'!$D$23,"NO APLICA")))),"")</f>
        <v/>
      </c>
      <c r="DJ107" s="240" t="str">
        <f t="shared" si="372"/>
        <v/>
      </c>
      <c r="DK107" s="241">
        <f t="shared" si="373"/>
        <v>0</v>
      </c>
      <c r="DL107" s="234">
        <f t="shared" si="374"/>
        <v>0</v>
      </c>
      <c r="DM107" s="234">
        <f t="shared" si="375"/>
        <v>0</v>
      </c>
      <c r="DN107" s="234">
        <f t="shared" si="376"/>
        <v>0</v>
      </c>
      <c r="DO107" s="242">
        <f t="shared" si="377"/>
        <v>0</v>
      </c>
      <c r="DQ107" s="234">
        <f t="shared" si="446"/>
        <v>95</v>
      </c>
      <c r="DR107" s="235" t="str">
        <f t="shared" si="378"/>
        <v/>
      </c>
      <c r="DS107" s="236" t="str">
        <f>IFERROR(+VLOOKUP(DR107,'Referencia Parámetros'!$A$2:$B$18,2),"")</f>
        <v/>
      </c>
      <c r="DT107" s="1"/>
      <c r="DU107" s="1"/>
      <c r="DV107" s="136" t="str">
        <f t="shared" si="298"/>
        <v>Completar</v>
      </c>
      <c r="DW107" s="134"/>
      <c r="DX107" s="134"/>
      <c r="DY107" s="134"/>
      <c r="DZ107" s="136" t="str">
        <f t="shared" si="299"/>
        <v>Completar</v>
      </c>
      <c r="EA107" s="137" t="str">
        <f t="shared" si="300"/>
        <v>Completar</v>
      </c>
      <c r="EB107" s="137" t="str">
        <f t="shared" si="301"/>
        <v>Completar</v>
      </c>
      <c r="EC107" s="135"/>
      <c r="ED107" s="136" t="str">
        <f t="shared" si="302"/>
        <v>Completar</v>
      </c>
      <c r="EE107" s="237">
        <f t="shared" si="379"/>
        <v>0</v>
      </c>
      <c r="EF107" s="238">
        <f t="shared" si="380"/>
        <v>0</v>
      </c>
      <c r="EG107" s="239" t="str">
        <f>IFERROR(IF(EF107&gt;20*DS107,'Referencia Parámetros'!$D$20,IF(EF107&gt;10*DS107,'Referencia Parámetros'!$D$21,IF(EF107&gt;5*DS107,'Referencia Parámetros'!$D$22, IF(EF107&gt;1,'Referencia Parámetros'!$D$23,"NO APLICA")))),"")</f>
        <v/>
      </c>
      <c r="EH107" s="240" t="str">
        <f t="shared" si="381"/>
        <v/>
      </c>
      <c r="EI107" s="241">
        <f t="shared" si="382"/>
        <v>0</v>
      </c>
      <c r="EJ107" s="234">
        <f t="shared" si="383"/>
        <v>0</v>
      </c>
      <c r="EK107" s="234">
        <f t="shared" si="384"/>
        <v>0</v>
      </c>
      <c r="EL107" s="234">
        <f t="shared" si="385"/>
        <v>0</v>
      </c>
      <c r="EM107" s="242">
        <f t="shared" si="386"/>
        <v>0</v>
      </c>
      <c r="EO107" s="234">
        <f t="shared" si="447"/>
        <v>95</v>
      </c>
      <c r="EP107" s="235" t="str">
        <f t="shared" si="387"/>
        <v/>
      </c>
      <c r="EQ107" s="236" t="str">
        <f>IFERROR(+VLOOKUP(EP107,'Referencia Parámetros'!$A$2:$B$18,2),"")</f>
        <v/>
      </c>
      <c r="ER107" s="1"/>
      <c r="ES107" s="1"/>
      <c r="ET107" s="136" t="str">
        <f t="shared" si="303"/>
        <v>Completar</v>
      </c>
      <c r="EU107" s="134"/>
      <c r="EV107" s="134"/>
      <c r="EW107" s="134"/>
      <c r="EX107" s="136" t="str">
        <f t="shared" si="304"/>
        <v>Completar</v>
      </c>
      <c r="EY107" s="137" t="str">
        <f t="shared" si="305"/>
        <v>Completar</v>
      </c>
      <c r="EZ107" s="137" t="str">
        <f t="shared" si="306"/>
        <v>Completar</v>
      </c>
      <c r="FA107" s="135"/>
      <c r="FB107" s="136" t="str">
        <f t="shared" si="307"/>
        <v>Completar</v>
      </c>
      <c r="FC107" s="237">
        <f t="shared" si="388"/>
        <v>0</v>
      </c>
      <c r="FD107" s="238">
        <f t="shared" si="389"/>
        <v>0</v>
      </c>
      <c r="FE107" s="239" t="str">
        <f>IFERROR(IF(FD107&gt;20*EQ107,'Referencia Parámetros'!$D$20,IF(FD107&gt;10*EQ107,'Referencia Parámetros'!$D$21,IF(FD107&gt;5*EQ107,'Referencia Parámetros'!$D$22, IF(FD107&gt;1,'Referencia Parámetros'!$D$23,"NO APLICA")))),"")</f>
        <v/>
      </c>
      <c r="FF107" s="240" t="str">
        <f t="shared" si="390"/>
        <v/>
      </c>
      <c r="FG107" s="241">
        <f t="shared" si="391"/>
        <v>0</v>
      </c>
      <c r="FH107" s="234">
        <f t="shared" si="392"/>
        <v>0</v>
      </c>
      <c r="FI107" s="234">
        <f t="shared" si="393"/>
        <v>0</v>
      </c>
      <c r="FJ107" s="234">
        <f t="shared" si="394"/>
        <v>0</v>
      </c>
      <c r="FK107" s="242">
        <f t="shared" si="395"/>
        <v>0</v>
      </c>
      <c r="FM107" s="234">
        <f t="shared" si="448"/>
        <v>95</v>
      </c>
      <c r="FN107" s="235" t="str">
        <f t="shared" si="396"/>
        <v/>
      </c>
      <c r="FO107" s="236" t="str">
        <f>IFERROR(+VLOOKUP(FN107,'Referencia Parámetros'!$A$2:$B$18,2),"")</f>
        <v/>
      </c>
      <c r="FP107" s="1"/>
      <c r="FQ107" s="1"/>
      <c r="FR107" s="136" t="str">
        <f t="shared" si="308"/>
        <v>Completar</v>
      </c>
      <c r="FS107" s="134"/>
      <c r="FT107" s="134"/>
      <c r="FU107" s="134"/>
      <c r="FV107" s="136" t="str">
        <f t="shared" si="309"/>
        <v>Completar</v>
      </c>
      <c r="FW107" s="137" t="str">
        <f t="shared" si="310"/>
        <v>Completar</v>
      </c>
      <c r="FX107" s="137" t="str">
        <f t="shared" si="311"/>
        <v>Completar</v>
      </c>
      <c r="FY107" s="135"/>
      <c r="FZ107" s="136" t="str">
        <f t="shared" si="312"/>
        <v>Completar</v>
      </c>
      <c r="GA107" s="237">
        <f t="shared" si="397"/>
        <v>0</v>
      </c>
      <c r="GB107" s="238">
        <f t="shared" si="398"/>
        <v>0</v>
      </c>
      <c r="GC107" s="239" t="str">
        <f>IFERROR(IF(GB107&gt;20*FO107,'Referencia Parámetros'!$D$20,IF(GB107&gt;10*FO107,'Referencia Parámetros'!$D$21,IF(GB107&gt;5*FO107,'Referencia Parámetros'!$D$22, IF(GB107&gt;1,'Referencia Parámetros'!$D$23,"NO APLICA")))),"")</f>
        <v/>
      </c>
      <c r="GD107" s="240" t="str">
        <f t="shared" si="399"/>
        <v/>
      </c>
      <c r="GE107" s="241">
        <f t="shared" si="400"/>
        <v>0</v>
      </c>
      <c r="GF107" s="234">
        <f t="shared" si="401"/>
        <v>0</v>
      </c>
      <c r="GG107" s="234">
        <f t="shared" si="402"/>
        <v>0</v>
      </c>
      <c r="GH107" s="234">
        <f t="shared" si="403"/>
        <v>0</v>
      </c>
      <c r="GI107" s="242">
        <f t="shared" si="404"/>
        <v>0</v>
      </c>
      <c r="GK107" s="234">
        <f t="shared" si="449"/>
        <v>95</v>
      </c>
      <c r="GL107" s="235" t="str">
        <f t="shared" si="405"/>
        <v/>
      </c>
      <c r="GM107" s="236" t="str">
        <f>IFERROR(+VLOOKUP(GL107,'Referencia Parámetros'!$A$2:$B$18,2),"")</f>
        <v/>
      </c>
      <c r="GN107" s="1"/>
      <c r="GO107" s="1"/>
      <c r="GP107" s="136" t="str">
        <f t="shared" si="313"/>
        <v>Completar</v>
      </c>
      <c r="GQ107" s="134"/>
      <c r="GR107" s="134"/>
      <c r="GS107" s="134"/>
      <c r="GT107" s="136" t="str">
        <f t="shared" si="314"/>
        <v>Completar</v>
      </c>
      <c r="GU107" s="137" t="str">
        <f t="shared" si="315"/>
        <v>Completar</v>
      </c>
      <c r="GV107" s="137" t="str">
        <f t="shared" si="316"/>
        <v>Completar</v>
      </c>
      <c r="GW107" s="135"/>
      <c r="GX107" s="136" t="str">
        <f t="shared" si="317"/>
        <v>Completar</v>
      </c>
      <c r="GY107" s="237">
        <f t="shared" si="406"/>
        <v>0</v>
      </c>
      <c r="GZ107" s="238">
        <f t="shared" si="407"/>
        <v>0</v>
      </c>
      <c r="HA107" s="239" t="str">
        <f>IFERROR(IF(GZ107&gt;20*GM107,'Referencia Parámetros'!$D$20,IF(GZ107&gt;10*GM107,'Referencia Parámetros'!$D$21,IF(GZ107&gt;5*GM107,'Referencia Parámetros'!$D$22, IF(GZ107&gt;1,'Referencia Parámetros'!$D$23,"NO APLICA")))),"")</f>
        <v/>
      </c>
      <c r="HB107" s="240" t="str">
        <f t="shared" si="408"/>
        <v/>
      </c>
      <c r="HC107" s="241">
        <f t="shared" si="409"/>
        <v>0</v>
      </c>
      <c r="HD107" s="234">
        <f t="shared" si="410"/>
        <v>0</v>
      </c>
      <c r="HE107" s="234">
        <f t="shared" si="411"/>
        <v>0</v>
      </c>
      <c r="HF107" s="234">
        <f t="shared" si="412"/>
        <v>0</v>
      </c>
      <c r="HG107" s="242">
        <f t="shared" si="413"/>
        <v>0</v>
      </c>
      <c r="HI107" s="234">
        <f t="shared" si="450"/>
        <v>95</v>
      </c>
      <c r="HJ107" s="235" t="str">
        <f t="shared" si="414"/>
        <v/>
      </c>
      <c r="HK107" s="236" t="str">
        <f>IFERROR(+VLOOKUP(HJ107,'Referencia Parámetros'!$A$2:$B$18,2),"")</f>
        <v/>
      </c>
      <c r="HL107" s="1"/>
      <c r="HM107" s="1"/>
      <c r="HN107" s="136" t="str">
        <f t="shared" si="318"/>
        <v>Completar</v>
      </c>
      <c r="HO107" s="134"/>
      <c r="HP107" s="134"/>
      <c r="HQ107" s="134"/>
      <c r="HR107" s="136" t="str">
        <f t="shared" si="319"/>
        <v>Completar</v>
      </c>
      <c r="HS107" s="137" t="str">
        <f t="shared" si="320"/>
        <v>Completar</v>
      </c>
      <c r="HT107" s="137" t="str">
        <f t="shared" si="321"/>
        <v>Completar</v>
      </c>
      <c r="HU107" s="135"/>
      <c r="HV107" s="136" t="str">
        <f t="shared" si="322"/>
        <v>Completar</v>
      </c>
      <c r="HW107" s="237">
        <f t="shared" si="415"/>
        <v>0</v>
      </c>
      <c r="HX107" s="238">
        <f t="shared" si="416"/>
        <v>0</v>
      </c>
      <c r="HY107" s="239" t="str">
        <f>IFERROR(IF(HX107&gt;20*HK107,'Referencia Parámetros'!$D$20,IF(HX107&gt;10*HK107,'Referencia Parámetros'!$D$21,IF(HX107&gt;5*HK107,'Referencia Parámetros'!$D$22, IF(HX107&gt;1,'Referencia Parámetros'!$D$23,"NO APLICA")))),"")</f>
        <v/>
      </c>
      <c r="HZ107" s="240">
        <f t="shared" si="417"/>
        <v>0</v>
      </c>
      <c r="IA107" s="241">
        <f t="shared" si="418"/>
        <v>0</v>
      </c>
      <c r="IB107" s="234">
        <f t="shared" si="419"/>
        <v>0</v>
      </c>
      <c r="IC107" s="234">
        <f t="shared" si="420"/>
        <v>0</v>
      </c>
      <c r="ID107" s="234">
        <f t="shared" si="421"/>
        <v>0</v>
      </c>
      <c r="IE107" s="242">
        <f t="shared" si="422"/>
        <v>0</v>
      </c>
      <c r="IG107" s="234">
        <f t="shared" si="451"/>
        <v>95</v>
      </c>
      <c r="IH107" s="235" t="str">
        <f t="shared" si="423"/>
        <v/>
      </c>
      <c r="II107" s="236" t="str">
        <f>IFERROR(+VLOOKUP(IH107,'Referencia Parámetros'!$A$2:$B$18,2),"")</f>
        <v/>
      </c>
      <c r="IJ107" s="1"/>
      <c r="IK107" s="1"/>
      <c r="IL107" s="136" t="str">
        <f t="shared" si="323"/>
        <v>Completar</v>
      </c>
      <c r="IM107" s="134"/>
      <c r="IN107" s="134"/>
      <c r="IO107" s="134"/>
      <c r="IP107" s="136" t="str">
        <f t="shared" si="324"/>
        <v>Completar</v>
      </c>
      <c r="IQ107" s="137" t="str">
        <f t="shared" si="325"/>
        <v>Completar</v>
      </c>
      <c r="IR107" s="137" t="str">
        <f t="shared" si="326"/>
        <v>Completar</v>
      </c>
      <c r="IS107" s="135"/>
      <c r="IT107" s="136" t="str">
        <f t="shared" si="327"/>
        <v>Completar</v>
      </c>
      <c r="IU107" s="237">
        <f t="shared" si="424"/>
        <v>0</v>
      </c>
      <c r="IV107" s="238">
        <f t="shared" si="425"/>
        <v>0</v>
      </c>
      <c r="IW107" s="239" t="str">
        <f>IFERROR(IF(IV107&gt;20*II107,'Referencia Parámetros'!$D$20,IF(IV107&gt;10*II107,'Referencia Parámetros'!$D$21,IF(IV107&gt;5*II107,'Referencia Parámetros'!$D$22, IF(IV107&gt;1,'Referencia Parámetros'!$D$23,"NO APLICA")))),"")</f>
        <v/>
      </c>
      <c r="IX107" s="240" t="str">
        <f t="shared" si="426"/>
        <v/>
      </c>
      <c r="IY107" s="241">
        <f t="shared" si="427"/>
        <v>0</v>
      </c>
      <c r="IZ107" s="234">
        <f t="shared" si="428"/>
        <v>0</v>
      </c>
      <c r="JA107" s="234">
        <f t="shared" si="429"/>
        <v>0</v>
      </c>
      <c r="JB107" s="234">
        <f t="shared" si="430"/>
        <v>0</v>
      </c>
      <c r="JC107" s="242">
        <f t="shared" si="431"/>
        <v>0</v>
      </c>
      <c r="JD107" s="198"/>
      <c r="JE107" s="234">
        <f t="shared" si="452"/>
        <v>95</v>
      </c>
      <c r="JF107" s="235" t="str">
        <f t="shared" si="432"/>
        <v/>
      </c>
      <c r="JG107" s="236" t="str">
        <f>IFERROR(+VLOOKUP(JF107,'Referencia Parámetros'!$A$2:$B$18,2),"")</f>
        <v/>
      </c>
      <c r="JH107" s="1"/>
      <c r="JI107" s="1"/>
      <c r="JJ107" s="136" t="str">
        <f t="shared" si="328"/>
        <v>Completar</v>
      </c>
      <c r="JK107" s="134"/>
      <c r="JL107" s="134"/>
      <c r="JM107" s="134"/>
      <c r="JN107" s="136" t="str">
        <f t="shared" si="329"/>
        <v>Completar</v>
      </c>
      <c r="JO107" s="137" t="str">
        <f t="shared" si="330"/>
        <v>Completar</v>
      </c>
      <c r="JP107" s="137" t="str">
        <f t="shared" si="331"/>
        <v>Completar</v>
      </c>
      <c r="JQ107" s="135"/>
      <c r="JR107" s="136" t="str">
        <f t="shared" si="332"/>
        <v>Completar</v>
      </c>
      <c r="JS107" s="237">
        <f t="shared" si="433"/>
        <v>0</v>
      </c>
      <c r="JT107" s="238">
        <f t="shared" si="434"/>
        <v>0</v>
      </c>
      <c r="JU107" s="239" t="str">
        <f>IFERROR(IF(JT107&gt;20*JG107,'Referencia Parámetros'!$D$20,IF(JT107&gt;10*JG107,'Referencia Parámetros'!$D$21,IF(JT107&gt;5*JG107,'Referencia Parámetros'!$D$22, IF(JT107&gt;1,'Referencia Parámetros'!$D$23,"NO APLICA")))),"")</f>
        <v/>
      </c>
      <c r="JV107" s="240" t="str">
        <f t="shared" si="435"/>
        <v/>
      </c>
      <c r="JW107" s="241">
        <f t="shared" si="436"/>
        <v>0</v>
      </c>
      <c r="JX107" s="234">
        <f t="shared" si="437"/>
        <v>0</v>
      </c>
      <c r="JY107" s="234">
        <f t="shared" si="438"/>
        <v>0</v>
      </c>
      <c r="JZ107" s="234">
        <f t="shared" si="439"/>
        <v>0</v>
      </c>
      <c r="KA107" s="242">
        <f t="shared" si="440"/>
        <v>0</v>
      </c>
    </row>
    <row r="108" spans="1:287" x14ac:dyDescent="0.25">
      <c r="A108" s="234">
        <f t="shared" si="441"/>
        <v>96</v>
      </c>
      <c r="B108" s="235" t="str">
        <f t="shared" si="333"/>
        <v/>
      </c>
      <c r="C108" s="236" t="str">
        <f>IFERROR(+VLOOKUP(B108,'Referencia Parámetros'!$A$2:$B$18,2),"")</f>
        <v/>
      </c>
      <c r="D108" s="1"/>
      <c r="E108" s="1"/>
      <c r="F108" s="136" t="str">
        <f>IFERROR(+VLOOKUP(D108,'Año 3'!JH$13:JJ$112,3,FALSE),"Completar")</f>
        <v>Completar</v>
      </c>
      <c r="G108" s="134"/>
      <c r="H108" s="134"/>
      <c r="I108" s="134"/>
      <c r="J108" s="136" t="str">
        <f>+IFERROR(VLOOKUP(D108,'Año 3'!JH$13:JR$112,7,0),"Completar")</f>
        <v>Completar</v>
      </c>
      <c r="K108" s="137" t="str">
        <f>IFERROR(VLOOKUP(D108,'Año 3'!JH$13:JR$112,8,FALSE),"Completar")</f>
        <v>Completar</v>
      </c>
      <c r="L108" s="137" t="str">
        <f>IFERROR(VLOOKUP(D108,'Año 3'!JH$13:JR$112,9,FALSE),"Completar")</f>
        <v>Completar</v>
      </c>
      <c r="M108" s="135"/>
      <c r="N108" s="136" t="str">
        <f>IFERROR(VLOOKUP(D108,'Año 3'!JH$13:JR$112,11,FALSE),"Completar")</f>
        <v>Completar</v>
      </c>
      <c r="O108" s="237">
        <f t="shared" si="334"/>
        <v>0</v>
      </c>
      <c r="P108" s="238">
        <f t="shared" si="335"/>
        <v>0</v>
      </c>
      <c r="Q108" s="239" t="str">
        <f>IFERROR(IF(P108&gt;20*C108,'Referencia Parámetros'!$D$20,IF(P108&gt;10*C108,'Referencia Parámetros'!$D$21,IF(P108&gt;5*C108,'Referencia Parámetros'!$D$22, IF(P108&gt;1,'Referencia Parámetros'!$D$23,"NO APLICA")))),"")</f>
        <v/>
      </c>
      <c r="R108" s="240" t="str">
        <f t="shared" si="336"/>
        <v/>
      </c>
      <c r="S108" s="241">
        <f t="shared" si="337"/>
        <v>0</v>
      </c>
      <c r="T108" s="234">
        <f t="shared" si="338"/>
        <v>0</v>
      </c>
      <c r="U108" s="234">
        <f t="shared" si="339"/>
        <v>0</v>
      </c>
      <c r="V108" s="234">
        <f t="shared" si="340"/>
        <v>0</v>
      </c>
      <c r="W108" s="242">
        <f t="shared" si="341"/>
        <v>0</v>
      </c>
      <c r="Y108" s="234">
        <f t="shared" si="442"/>
        <v>96</v>
      </c>
      <c r="Z108" s="235" t="str">
        <f t="shared" si="342"/>
        <v/>
      </c>
      <c r="AA108" s="236" t="str">
        <f>IFERROR(+VLOOKUP(Z108,'Referencia Parámetros'!$A$2:$B$18,2),"")</f>
        <v/>
      </c>
      <c r="AB108" s="1"/>
      <c r="AC108" s="1"/>
      <c r="AD108" s="136" t="str">
        <f t="shared" si="278"/>
        <v>Completar</v>
      </c>
      <c r="AE108" s="134"/>
      <c r="AF108" s="134"/>
      <c r="AG108" s="134"/>
      <c r="AH108" s="136" t="str">
        <f t="shared" si="279"/>
        <v>Completar</v>
      </c>
      <c r="AI108" s="137" t="str">
        <f t="shared" si="280"/>
        <v>Completar</v>
      </c>
      <c r="AJ108" s="137" t="str">
        <f t="shared" si="281"/>
        <v>Completar</v>
      </c>
      <c r="AK108" s="135"/>
      <c r="AL108" s="136" t="str">
        <f t="shared" si="282"/>
        <v>Completar</v>
      </c>
      <c r="AM108" s="237">
        <f t="shared" si="343"/>
        <v>0</v>
      </c>
      <c r="AN108" s="238">
        <f t="shared" si="344"/>
        <v>0</v>
      </c>
      <c r="AO108" s="239" t="str">
        <f>IFERROR(IF(AN108&gt;20*AA108,'Referencia Parámetros'!$D$20,IF(AN108&gt;10*AA108,'Referencia Parámetros'!$D$21,IF(AN108&gt;5*AA108,'Referencia Parámetros'!$D$22, IF(AN108&gt;1,'Referencia Parámetros'!$D$23,"NO APLICA")))),"")</f>
        <v/>
      </c>
      <c r="AP108" s="240" t="str">
        <f t="shared" si="345"/>
        <v/>
      </c>
      <c r="AQ108" s="241">
        <f t="shared" si="346"/>
        <v>0</v>
      </c>
      <c r="AR108" s="234">
        <f t="shared" si="347"/>
        <v>0</v>
      </c>
      <c r="AS108" s="234">
        <f t="shared" si="348"/>
        <v>0</v>
      </c>
      <c r="AT108" s="234">
        <f t="shared" si="349"/>
        <v>0</v>
      </c>
      <c r="AU108" s="242">
        <f t="shared" si="350"/>
        <v>0</v>
      </c>
      <c r="AW108" s="234">
        <f t="shared" si="443"/>
        <v>96</v>
      </c>
      <c r="AX108" s="235" t="str">
        <f t="shared" si="351"/>
        <v/>
      </c>
      <c r="AY108" s="236" t="str">
        <f>IFERROR(+VLOOKUP(AX108,'Referencia Parámetros'!$A$2:$B$18,2),"")</f>
        <v/>
      </c>
      <c r="AZ108" s="1"/>
      <c r="BA108" s="1"/>
      <c r="BB108" s="136" t="str">
        <f t="shared" si="283"/>
        <v>Completar</v>
      </c>
      <c r="BC108" s="134"/>
      <c r="BD108" s="134"/>
      <c r="BE108" s="134"/>
      <c r="BF108" s="136" t="str">
        <f t="shared" si="284"/>
        <v>Completar</v>
      </c>
      <c r="BG108" s="137" t="str">
        <f t="shared" si="285"/>
        <v>Completar</v>
      </c>
      <c r="BH108" s="137" t="str">
        <f t="shared" si="286"/>
        <v>Completar</v>
      </c>
      <c r="BI108" s="135"/>
      <c r="BJ108" s="136" t="str">
        <f t="shared" si="287"/>
        <v>Completar</v>
      </c>
      <c r="BK108" s="237">
        <f t="shared" si="352"/>
        <v>0</v>
      </c>
      <c r="BL108" s="238">
        <f t="shared" si="353"/>
        <v>0</v>
      </c>
      <c r="BM108" s="239" t="str">
        <f>IFERROR(IF(BL108&gt;20*AY108,'Referencia Parámetros'!$D$20,IF(BL108&gt;10*AY108,'Referencia Parámetros'!$D$21,IF(BL108&gt;5*AY108,'Referencia Parámetros'!$D$22, IF(BL108&gt;1,'Referencia Parámetros'!$D$23,"NO APLICA")))),"")</f>
        <v/>
      </c>
      <c r="BN108" s="240" t="str">
        <f t="shared" si="354"/>
        <v/>
      </c>
      <c r="BO108" s="241">
        <f t="shared" si="355"/>
        <v>0</v>
      </c>
      <c r="BP108" s="234">
        <f t="shared" si="356"/>
        <v>0</v>
      </c>
      <c r="BQ108" s="234">
        <f t="shared" si="357"/>
        <v>0</v>
      </c>
      <c r="BR108" s="234">
        <f t="shared" si="358"/>
        <v>0</v>
      </c>
      <c r="BS108" s="242">
        <f t="shared" si="359"/>
        <v>0</v>
      </c>
      <c r="BU108" s="234">
        <f t="shared" si="444"/>
        <v>96</v>
      </c>
      <c r="BV108" s="235" t="str">
        <f t="shared" si="360"/>
        <v/>
      </c>
      <c r="BW108" s="236" t="str">
        <f>IFERROR(+VLOOKUP(BV108,'Referencia Parámetros'!$A$2:$B$18,2),"")</f>
        <v/>
      </c>
      <c r="BX108" s="1"/>
      <c r="BY108" s="1"/>
      <c r="BZ108" s="136" t="str">
        <f t="shared" si="288"/>
        <v>Completar</v>
      </c>
      <c r="CA108" s="134"/>
      <c r="CB108" s="134"/>
      <c r="CC108" s="134"/>
      <c r="CD108" s="136" t="str">
        <f t="shared" si="289"/>
        <v>Completar</v>
      </c>
      <c r="CE108" s="137" t="str">
        <f t="shared" si="290"/>
        <v>Completar</v>
      </c>
      <c r="CF108" s="137" t="str">
        <f t="shared" si="291"/>
        <v>Completar</v>
      </c>
      <c r="CG108" s="135"/>
      <c r="CH108" s="136" t="str">
        <f t="shared" si="292"/>
        <v>Completar</v>
      </c>
      <c r="CI108" s="237">
        <f t="shared" si="361"/>
        <v>0</v>
      </c>
      <c r="CJ108" s="238">
        <f t="shared" si="362"/>
        <v>0</v>
      </c>
      <c r="CK108" s="239" t="str">
        <f>IFERROR(IF(CJ108&gt;20*BW108,'Referencia Parámetros'!$D$20,IF(CJ108&gt;10*BW108,'Referencia Parámetros'!$D$21,IF(CJ108&gt;5*BW108,'Referencia Parámetros'!$D$22, IF(CJ108&gt;1,'Referencia Parámetros'!$D$23,"NO APLICA")))),"")</f>
        <v/>
      </c>
      <c r="CL108" s="240" t="str">
        <f t="shared" si="363"/>
        <v/>
      </c>
      <c r="CM108" s="241">
        <f t="shared" si="364"/>
        <v>0</v>
      </c>
      <c r="CN108" s="234">
        <f t="shared" si="365"/>
        <v>0</v>
      </c>
      <c r="CO108" s="234">
        <f t="shared" si="366"/>
        <v>0</v>
      </c>
      <c r="CP108" s="234">
        <f t="shared" si="367"/>
        <v>0</v>
      </c>
      <c r="CQ108" s="242">
        <f t="shared" si="368"/>
        <v>0</v>
      </c>
      <c r="CS108" s="234">
        <f t="shared" si="445"/>
        <v>96</v>
      </c>
      <c r="CT108" s="235" t="str">
        <f t="shared" si="369"/>
        <v/>
      </c>
      <c r="CU108" s="236" t="str">
        <f>IFERROR(+VLOOKUP(CT108,'Referencia Parámetros'!$A$2:$B$18,2),"")</f>
        <v/>
      </c>
      <c r="CV108" s="1"/>
      <c r="CW108" s="1"/>
      <c r="CX108" s="136" t="str">
        <f t="shared" si="293"/>
        <v>Completar</v>
      </c>
      <c r="CY108" s="134"/>
      <c r="CZ108" s="134"/>
      <c r="DA108" s="134"/>
      <c r="DB108" s="136" t="str">
        <f t="shared" si="294"/>
        <v>Completar</v>
      </c>
      <c r="DC108" s="137" t="str">
        <f t="shared" si="295"/>
        <v>Completar</v>
      </c>
      <c r="DD108" s="137" t="str">
        <f t="shared" si="296"/>
        <v>Completar</v>
      </c>
      <c r="DE108" s="135"/>
      <c r="DF108" s="136" t="str">
        <f t="shared" si="297"/>
        <v>Completar</v>
      </c>
      <c r="DG108" s="237">
        <f t="shared" si="370"/>
        <v>0</v>
      </c>
      <c r="DH108" s="238">
        <f t="shared" si="371"/>
        <v>0</v>
      </c>
      <c r="DI108" s="239" t="str">
        <f>IFERROR(IF(DH108&gt;20*CU108,'Referencia Parámetros'!$D$20,IF(DH108&gt;10*CU108,'Referencia Parámetros'!$D$21,IF(DH108&gt;5*CU108,'Referencia Parámetros'!$D$22, IF(DH108&gt;1,'Referencia Parámetros'!$D$23,"NO APLICA")))),"")</f>
        <v/>
      </c>
      <c r="DJ108" s="240" t="str">
        <f t="shared" si="372"/>
        <v/>
      </c>
      <c r="DK108" s="241">
        <f t="shared" si="373"/>
        <v>0</v>
      </c>
      <c r="DL108" s="234">
        <f t="shared" si="374"/>
        <v>0</v>
      </c>
      <c r="DM108" s="234">
        <f t="shared" si="375"/>
        <v>0</v>
      </c>
      <c r="DN108" s="234">
        <f t="shared" si="376"/>
        <v>0</v>
      </c>
      <c r="DO108" s="242">
        <f t="shared" si="377"/>
        <v>0</v>
      </c>
      <c r="DQ108" s="234">
        <f t="shared" si="446"/>
        <v>96</v>
      </c>
      <c r="DR108" s="235" t="str">
        <f t="shared" si="378"/>
        <v/>
      </c>
      <c r="DS108" s="236" t="str">
        <f>IFERROR(+VLOOKUP(DR108,'Referencia Parámetros'!$A$2:$B$18,2),"")</f>
        <v/>
      </c>
      <c r="DT108" s="1"/>
      <c r="DU108" s="1"/>
      <c r="DV108" s="136" t="str">
        <f t="shared" si="298"/>
        <v>Completar</v>
      </c>
      <c r="DW108" s="134"/>
      <c r="DX108" s="134"/>
      <c r="DY108" s="134"/>
      <c r="DZ108" s="136" t="str">
        <f t="shared" si="299"/>
        <v>Completar</v>
      </c>
      <c r="EA108" s="137" t="str">
        <f t="shared" si="300"/>
        <v>Completar</v>
      </c>
      <c r="EB108" s="137" t="str">
        <f t="shared" si="301"/>
        <v>Completar</v>
      </c>
      <c r="EC108" s="135"/>
      <c r="ED108" s="136" t="str">
        <f t="shared" si="302"/>
        <v>Completar</v>
      </c>
      <c r="EE108" s="237">
        <f t="shared" si="379"/>
        <v>0</v>
      </c>
      <c r="EF108" s="238">
        <f t="shared" si="380"/>
        <v>0</v>
      </c>
      <c r="EG108" s="239" t="str">
        <f>IFERROR(IF(EF108&gt;20*DS108,'Referencia Parámetros'!$D$20,IF(EF108&gt;10*DS108,'Referencia Parámetros'!$D$21,IF(EF108&gt;5*DS108,'Referencia Parámetros'!$D$22, IF(EF108&gt;1,'Referencia Parámetros'!$D$23,"NO APLICA")))),"")</f>
        <v/>
      </c>
      <c r="EH108" s="240" t="str">
        <f t="shared" si="381"/>
        <v/>
      </c>
      <c r="EI108" s="241">
        <f t="shared" si="382"/>
        <v>0</v>
      </c>
      <c r="EJ108" s="234">
        <f t="shared" si="383"/>
        <v>0</v>
      </c>
      <c r="EK108" s="234">
        <f t="shared" si="384"/>
        <v>0</v>
      </c>
      <c r="EL108" s="234">
        <f t="shared" si="385"/>
        <v>0</v>
      </c>
      <c r="EM108" s="242">
        <f t="shared" si="386"/>
        <v>0</v>
      </c>
      <c r="EO108" s="234">
        <f t="shared" si="447"/>
        <v>96</v>
      </c>
      <c r="EP108" s="235" t="str">
        <f t="shared" si="387"/>
        <v/>
      </c>
      <c r="EQ108" s="236" t="str">
        <f>IFERROR(+VLOOKUP(EP108,'Referencia Parámetros'!$A$2:$B$18,2),"")</f>
        <v/>
      </c>
      <c r="ER108" s="1"/>
      <c r="ES108" s="1"/>
      <c r="ET108" s="136" t="str">
        <f t="shared" si="303"/>
        <v>Completar</v>
      </c>
      <c r="EU108" s="134"/>
      <c r="EV108" s="134"/>
      <c r="EW108" s="134"/>
      <c r="EX108" s="136" t="str">
        <f t="shared" si="304"/>
        <v>Completar</v>
      </c>
      <c r="EY108" s="137" t="str">
        <f t="shared" si="305"/>
        <v>Completar</v>
      </c>
      <c r="EZ108" s="137" t="str">
        <f t="shared" si="306"/>
        <v>Completar</v>
      </c>
      <c r="FA108" s="135"/>
      <c r="FB108" s="136" t="str">
        <f t="shared" si="307"/>
        <v>Completar</v>
      </c>
      <c r="FC108" s="237">
        <f t="shared" si="388"/>
        <v>0</v>
      </c>
      <c r="FD108" s="238">
        <f t="shared" si="389"/>
        <v>0</v>
      </c>
      <c r="FE108" s="239" t="str">
        <f>IFERROR(IF(FD108&gt;20*EQ108,'Referencia Parámetros'!$D$20,IF(FD108&gt;10*EQ108,'Referencia Parámetros'!$D$21,IF(FD108&gt;5*EQ108,'Referencia Parámetros'!$D$22, IF(FD108&gt;1,'Referencia Parámetros'!$D$23,"NO APLICA")))),"")</f>
        <v/>
      </c>
      <c r="FF108" s="240" t="str">
        <f t="shared" si="390"/>
        <v/>
      </c>
      <c r="FG108" s="241">
        <f t="shared" si="391"/>
        <v>0</v>
      </c>
      <c r="FH108" s="234">
        <f t="shared" si="392"/>
        <v>0</v>
      </c>
      <c r="FI108" s="234">
        <f t="shared" si="393"/>
        <v>0</v>
      </c>
      <c r="FJ108" s="234">
        <f t="shared" si="394"/>
        <v>0</v>
      </c>
      <c r="FK108" s="242">
        <f t="shared" si="395"/>
        <v>0</v>
      </c>
      <c r="FM108" s="234">
        <f t="shared" si="448"/>
        <v>96</v>
      </c>
      <c r="FN108" s="235" t="str">
        <f t="shared" si="396"/>
        <v/>
      </c>
      <c r="FO108" s="236" t="str">
        <f>IFERROR(+VLOOKUP(FN108,'Referencia Parámetros'!$A$2:$B$18,2),"")</f>
        <v/>
      </c>
      <c r="FP108" s="1"/>
      <c r="FQ108" s="1"/>
      <c r="FR108" s="136" t="str">
        <f t="shared" si="308"/>
        <v>Completar</v>
      </c>
      <c r="FS108" s="134"/>
      <c r="FT108" s="134"/>
      <c r="FU108" s="134"/>
      <c r="FV108" s="136" t="str">
        <f t="shared" si="309"/>
        <v>Completar</v>
      </c>
      <c r="FW108" s="137" t="str">
        <f t="shared" si="310"/>
        <v>Completar</v>
      </c>
      <c r="FX108" s="137" t="str">
        <f t="shared" si="311"/>
        <v>Completar</v>
      </c>
      <c r="FY108" s="135"/>
      <c r="FZ108" s="136" t="str">
        <f t="shared" si="312"/>
        <v>Completar</v>
      </c>
      <c r="GA108" s="237">
        <f t="shared" si="397"/>
        <v>0</v>
      </c>
      <c r="GB108" s="238">
        <f t="shared" si="398"/>
        <v>0</v>
      </c>
      <c r="GC108" s="239" t="str">
        <f>IFERROR(IF(GB108&gt;20*FO108,'Referencia Parámetros'!$D$20,IF(GB108&gt;10*FO108,'Referencia Parámetros'!$D$21,IF(GB108&gt;5*FO108,'Referencia Parámetros'!$D$22, IF(GB108&gt;1,'Referencia Parámetros'!$D$23,"NO APLICA")))),"")</f>
        <v/>
      </c>
      <c r="GD108" s="240" t="str">
        <f t="shared" si="399"/>
        <v/>
      </c>
      <c r="GE108" s="241">
        <f t="shared" si="400"/>
        <v>0</v>
      </c>
      <c r="GF108" s="234">
        <f t="shared" si="401"/>
        <v>0</v>
      </c>
      <c r="GG108" s="234">
        <f t="shared" si="402"/>
        <v>0</v>
      </c>
      <c r="GH108" s="234">
        <f t="shared" si="403"/>
        <v>0</v>
      </c>
      <c r="GI108" s="242">
        <f t="shared" si="404"/>
        <v>0</v>
      </c>
      <c r="GK108" s="234">
        <f t="shared" si="449"/>
        <v>96</v>
      </c>
      <c r="GL108" s="235" t="str">
        <f t="shared" si="405"/>
        <v/>
      </c>
      <c r="GM108" s="236" t="str">
        <f>IFERROR(+VLOOKUP(GL108,'Referencia Parámetros'!$A$2:$B$18,2),"")</f>
        <v/>
      </c>
      <c r="GN108" s="1"/>
      <c r="GO108" s="1"/>
      <c r="GP108" s="136" t="str">
        <f t="shared" si="313"/>
        <v>Completar</v>
      </c>
      <c r="GQ108" s="134"/>
      <c r="GR108" s="134"/>
      <c r="GS108" s="134"/>
      <c r="GT108" s="136" t="str">
        <f t="shared" si="314"/>
        <v>Completar</v>
      </c>
      <c r="GU108" s="137" t="str">
        <f t="shared" si="315"/>
        <v>Completar</v>
      </c>
      <c r="GV108" s="137" t="str">
        <f t="shared" si="316"/>
        <v>Completar</v>
      </c>
      <c r="GW108" s="135"/>
      <c r="GX108" s="136" t="str">
        <f t="shared" si="317"/>
        <v>Completar</v>
      </c>
      <c r="GY108" s="237">
        <f t="shared" si="406"/>
        <v>0</v>
      </c>
      <c r="GZ108" s="238">
        <f t="shared" si="407"/>
        <v>0</v>
      </c>
      <c r="HA108" s="239" t="str">
        <f>IFERROR(IF(GZ108&gt;20*GM108,'Referencia Parámetros'!$D$20,IF(GZ108&gt;10*GM108,'Referencia Parámetros'!$D$21,IF(GZ108&gt;5*GM108,'Referencia Parámetros'!$D$22, IF(GZ108&gt;1,'Referencia Parámetros'!$D$23,"NO APLICA")))),"")</f>
        <v/>
      </c>
      <c r="HB108" s="240" t="str">
        <f t="shared" si="408"/>
        <v/>
      </c>
      <c r="HC108" s="241">
        <f t="shared" si="409"/>
        <v>0</v>
      </c>
      <c r="HD108" s="234">
        <f t="shared" si="410"/>
        <v>0</v>
      </c>
      <c r="HE108" s="234">
        <f t="shared" si="411"/>
        <v>0</v>
      </c>
      <c r="HF108" s="234">
        <f t="shared" si="412"/>
        <v>0</v>
      </c>
      <c r="HG108" s="242">
        <f t="shared" si="413"/>
        <v>0</v>
      </c>
      <c r="HI108" s="234">
        <f t="shared" si="450"/>
        <v>96</v>
      </c>
      <c r="HJ108" s="235" t="str">
        <f t="shared" si="414"/>
        <v/>
      </c>
      <c r="HK108" s="236" t="str">
        <f>IFERROR(+VLOOKUP(HJ108,'Referencia Parámetros'!$A$2:$B$18,2),"")</f>
        <v/>
      </c>
      <c r="HL108" s="1"/>
      <c r="HM108" s="1"/>
      <c r="HN108" s="136" t="str">
        <f t="shared" si="318"/>
        <v>Completar</v>
      </c>
      <c r="HO108" s="134"/>
      <c r="HP108" s="134"/>
      <c r="HQ108" s="134"/>
      <c r="HR108" s="136" t="str">
        <f t="shared" si="319"/>
        <v>Completar</v>
      </c>
      <c r="HS108" s="137" t="str">
        <f t="shared" si="320"/>
        <v>Completar</v>
      </c>
      <c r="HT108" s="137" t="str">
        <f t="shared" si="321"/>
        <v>Completar</v>
      </c>
      <c r="HU108" s="135"/>
      <c r="HV108" s="136" t="str">
        <f t="shared" si="322"/>
        <v>Completar</v>
      </c>
      <c r="HW108" s="237">
        <f t="shared" si="415"/>
        <v>0</v>
      </c>
      <c r="HX108" s="238">
        <f t="shared" si="416"/>
        <v>0</v>
      </c>
      <c r="HY108" s="239" t="str">
        <f>IFERROR(IF(HX108&gt;20*HK108,'Referencia Parámetros'!$D$20,IF(HX108&gt;10*HK108,'Referencia Parámetros'!$D$21,IF(HX108&gt;5*HK108,'Referencia Parámetros'!$D$22, IF(HX108&gt;1,'Referencia Parámetros'!$D$23,"NO APLICA")))),"")</f>
        <v/>
      </c>
      <c r="HZ108" s="240">
        <f t="shared" si="417"/>
        <v>0</v>
      </c>
      <c r="IA108" s="241">
        <f t="shared" si="418"/>
        <v>0</v>
      </c>
      <c r="IB108" s="234">
        <f t="shared" si="419"/>
        <v>0</v>
      </c>
      <c r="IC108" s="234">
        <f t="shared" si="420"/>
        <v>0</v>
      </c>
      <c r="ID108" s="234">
        <f t="shared" si="421"/>
        <v>0</v>
      </c>
      <c r="IE108" s="242">
        <f t="shared" si="422"/>
        <v>0</v>
      </c>
      <c r="IG108" s="234">
        <f t="shared" si="451"/>
        <v>96</v>
      </c>
      <c r="IH108" s="235" t="str">
        <f t="shared" si="423"/>
        <v/>
      </c>
      <c r="II108" s="236" t="str">
        <f>IFERROR(+VLOOKUP(IH108,'Referencia Parámetros'!$A$2:$B$18,2),"")</f>
        <v/>
      </c>
      <c r="IJ108" s="1"/>
      <c r="IK108" s="1"/>
      <c r="IL108" s="136" t="str">
        <f t="shared" si="323"/>
        <v>Completar</v>
      </c>
      <c r="IM108" s="134"/>
      <c r="IN108" s="134"/>
      <c r="IO108" s="134"/>
      <c r="IP108" s="136" t="str">
        <f t="shared" si="324"/>
        <v>Completar</v>
      </c>
      <c r="IQ108" s="137" t="str">
        <f t="shared" si="325"/>
        <v>Completar</v>
      </c>
      <c r="IR108" s="137" t="str">
        <f t="shared" si="326"/>
        <v>Completar</v>
      </c>
      <c r="IS108" s="135"/>
      <c r="IT108" s="136" t="str">
        <f t="shared" si="327"/>
        <v>Completar</v>
      </c>
      <c r="IU108" s="237">
        <f t="shared" si="424"/>
        <v>0</v>
      </c>
      <c r="IV108" s="238">
        <f t="shared" si="425"/>
        <v>0</v>
      </c>
      <c r="IW108" s="239" t="str">
        <f>IFERROR(IF(IV108&gt;20*II108,'Referencia Parámetros'!$D$20,IF(IV108&gt;10*II108,'Referencia Parámetros'!$D$21,IF(IV108&gt;5*II108,'Referencia Parámetros'!$D$22, IF(IV108&gt;1,'Referencia Parámetros'!$D$23,"NO APLICA")))),"")</f>
        <v/>
      </c>
      <c r="IX108" s="240" t="str">
        <f t="shared" si="426"/>
        <v/>
      </c>
      <c r="IY108" s="241">
        <f t="shared" si="427"/>
        <v>0</v>
      </c>
      <c r="IZ108" s="234">
        <f t="shared" si="428"/>
        <v>0</v>
      </c>
      <c r="JA108" s="234">
        <f t="shared" si="429"/>
        <v>0</v>
      </c>
      <c r="JB108" s="234">
        <f t="shared" si="430"/>
        <v>0</v>
      </c>
      <c r="JC108" s="242">
        <f t="shared" si="431"/>
        <v>0</v>
      </c>
      <c r="JD108" s="198"/>
      <c r="JE108" s="234">
        <f t="shared" si="452"/>
        <v>96</v>
      </c>
      <c r="JF108" s="235" t="str">
        <f t="shared" si="432"/>
        <v/>
      </c>
      <c r="JG108" s="236" t="str">
        <f>IFERROR(+VLOOKUP(JF108,'Referencia Parámetros'!$A$2:$B$18,2),"")</f>
        <v/>
      </c>
      <c r="JH108" s="1"/>
      <c r="JI108" s="1"/>
      <c r="JJ108" s="136" t="str">
        <f t="shared" si="328"/>
        <v>Completar</v>
      </c>
      <c r="JK108" s="134"/>
      <c r="JL108" s="134"/>
      <c r="JM108" s="134"/>
      <c r="JN108" s="136" t="str">
        <f t="shared" si="329"/>
        <v>Completar</v>
      </c>
      <c r="JO108" s="137" t="str">
        <f t="shared" si="330"/>
        <v>Completar</v>
      </c>
      <c r="JP108" s="137" t="str">
        <f t="shared" si="331"/>
        <v>Completar</v>
      </c>
      <c r="JQ108" s="135"/>
      <c r="JR108" s="136" t="str">
        <f t="shared" si="332"/>
        <v>Completar</v>
      </c>
      <c r="JS108" s="237">
        <f t="shared" si="433"/>
        <v>0</v>
      </c>
      <c r="JT108" s="238">
        <f t="shared" si="434"/>
        <v>0</v>
      </c>
      <c r="JU108" s="239" t="str">
        <f>IFERROR(IF(JT108&gt;20*JG108,'Referencia Parámetros'!$D$20,IF(JT108&gt;10*JG108,'Referencia Parámetros'!$D$21,IF(JT108&gt;5*JG108,'Referencia Parámetros'!$D$22, IF(JT108&gt;1,'Referencia Parámetros'!$D$23,"NO APLICA")))),"")</f>
        <v/>
      </c>
      <c r="JV108" s="240" t="str">
        <f t="shared" si="435"/>
        <v/>
      </c>
      <c r="JW108" s="241">
        <f t="shared" si="436"/>
        <v>0</v>
      </c>
      <c r="JX108" s="234">
        <f t="shared" si="437"/>
        <v>0</v>
      </c>
      <c r="JY108" s="234">
        <f t="shared" si="438"/>
        <v>0</v>
      </c>
      <c r="JZ108" s="234">
        <f t="shared" si="439"/>
        <v>0</v>
      </c>
      <c r="KA108" s="242">
        <f t="shared" si="440"/>
        <v>0</v>
      </c>
    </row>
    <row r="109" spans="1:287" x14ac:dyDescent="0.25">
      <c r="A109" s="234">
        <f t="shared" si="441"/>
        <v>97</v>
      </c>
      <c r="B109" s="235" t="str">
        <f t="shared" si="333"/>
        <v/>
      </c>
      <c r="C109" s="236" t="str">
        <f>IFERROR(+VLOOKUP(B109,'Referencia Parámetros'!$A$2:$B$18,2),"")</f>
        <v/>
      </c>
      <c r="D109" s="1"/>
      <c r="E109" s="1"/>
      <c r="F109" s="136" t="str">
        <f>IFERROR(+VLOOKUP(D109,'Año 3'!JH$13:JJ$112,3,FALSE),"Completar")</f>
        <v>Completar</v>
      </c>
      <c r="G109" s="134"/>
      <c r="H109" s="134"/>
      <c r="I109" s="134"/>
      <c r="J109" s="136" t="str">
        <f>+IFERROR(VLOOKUP(D109,'Año 3'!JH$13:JR$112,7,0),"Completar")</f>
        <v>Completar</v>
      </c>
      <c r="K109" s="137" t="str">
        <f>IFERROR(VLOOKUP(D109,'Año 3'!JH$13:JR$112,8,FALSE),"Completar")</f>
        <v>Completar</v>
      </c>
      <c r="L109" s="137" t="str">
        <f>IFERROR(VLOOKUP(D109,'Año 3'!JH$13:JR$112,9,FALSE),"Completar")</f>
        <v>Completar</v>
      </c>
      <c r="M109" s="135"/>
      <c r="N109" s="136" t="str">
        <f>IFERROR(VLOOKUP(D109,'Año 3'!JH$13:JR$112,11,FALSE),"Completar")</f>
        <v>Completar</v>
      </c>
      <c r="O109" s="237">
        <f t="shared" si="334"/>
        <v>0</v>
      </c>
      <c r="P109" s="238">
        <f t="shared" si="335"/>
        <v>0</v>
      </c>
      <c r="Q109" s="239" t="str">
        <f>IFERROR(IF(P109&gt;20*C109,'Referencia Parámetros'!$D$20,IF(P109&gt;10*C109,'Referencia Parámetros'!$D$21,IF(P109&gt;5*C109,'Referencia Parámetros'!$D$22, IF(P109&gt;1,'Referencia Parámetros'!$D$23,"NO APLICA")))),"")</f>
        <v/>
      </c>
      <c r="R109" s="240" t="str">
        <f t="shared" si="336"/>
        <v/>
      </c>
      <c r="S109" s="241">
        <f t="shared" si="337"/>
        <v>0</v>
      </c>
      <c r="T109" s="234">
        <f t="shared" si="338"/>
        <v>0</v>
      </c>
      <c r="U109" s="234">
        <f t="shared" si="339"/>
        <v>0</v>
      </c>
      <c r="V109" s="234">
        <f t="shared" si="340"/>
        <v>0</v>
      </c>
      <c r="W109" s="242">
        <f t="shared" si="341"/>
        <v>0</v>
      </c>
      <c r="Y109" s="234">
        <f t="shared" si="442"/>
        <v>97</v>
      </c>
      <c r="Z109" s="235" t="str">
        <f t="shared" si="342"/>
        <v/>
      </c>
      <c r="AA109" s="236" t="str">
        <f>IFERROR(+VLOOKUP(Z109,'Referencia Parámetros'!$A$2:$B$18,2),"")</f>
        <v/>
      </c>
      <c r="AB109" s="1"/>
      <c r="AC109" s="1"/>
      <c r="AD109" s="136" t="str">
        <f t="shared" si="278"/>
        <v>Completar</v>
      </c>
      <c r="AE109" s="134"/>
      <c r="AF109" s="134"/>
      <c r="AG109" s="134"/>
      <c r="AH109" s="136" t="str">
        <f t="shared" si="279"/>
        <v>Completar</v>
      </c>
      <c r="AI109" s="137" t="str">
        <f t="shared" si="280"/>
        <v>Completar</v>
      </c>
      <c r="AJ109" s="137" t="str">
        <f t="shared" si="281"/>
        <v>Completar</v>
      </c>
      <c r="AK109" s="135"/>
      <c r="AL109" s="136" t="str">
        <f t="shared" si="282"/>
        <v>Completar</v>
      </c>
      <c r="AM109" s="237">
        <f t="shared" si="343"/>
        <v>0</v>
      </c>
      <c r="AN109" s="238">
        <f t="shared" si="344"/>
        <v>0</v>
      </c>
      <c r="AO109" s="239" t="str">
        <f>IFERROR(IF(AN109&gt;20*AA109,'Referencia Parámetros'!$D$20,IF(AN109&gt;10*AA109,'Referencia Parámetros'!$D$21,IF(AN109&gt;5*AA109,'Referencia Parámetros'!$D$22, IF(AN109&gt;1,'Referencia Parámetros'!$D$23,"NO APLICA")))),"")</f>
        <v/>
      </c>
      <c r="AP109" s="240" t="str">
        <f t="shared" si="345"/>
        <v/>
      </c>
      <c r="AQ109" s="241">
        <f t="shared" si="346"/>
        <v>0</v>
      </c>
      <c r="AR109" s="234">
        <f t="shared" si="347"/>
        <v>0</v>
      </c>
      <c r="AS109" s="234">
        <f t="shared" si="348"/>
        <v>0</v>
      </c>
      <c r="AT109" s="234">
        <f t="shared" si="349"/>
        <v>0</v>
      </c>
      <c r="AU109" s="242">
        <f t="shared" si="350"/>
        <v>0</v>
      </c>
      <c r="AW109" s="234">
        <f t="shared" si="443"/>
        <v>97</v>
      </c>
      <c r="AX109" s="235" t="str">
        <f t="shared" si="351"/>
        <v/>
      </c>
      <c r="AY109" s="236" t="str">
        <f>IFERROR(+VLOOKUP(AX109,'Referencia Parámetros'!$A$2:$B$18,2),"")</f>
        <v/>
      </c>
      <c r="AZ109" s="1"/>
      <c r="BA109" s="1"/>
      <c r="BB109" s="136" t="str">
        <f t="shared" si="283"/>
        <v>Completar</v>
      </c>
      <c r="BC109" s="134"/>
      <c r="BD109" s="134"/>
      <c r="BE109" s="134"/>
      <c r="BF109" s="136" t="str">
        <f t="shared" si="284"/>
        <v>Completar</v>
      </c>
      <c r="BG109" s="137" t="str">
        <f t="shared" si="285"/>
        <v>Completar</v>
      </c>
      <c r="BH109" s="137" t="str">
        <f t="shared" si="286"/>
        <v>Completar</v>
      </c>
      <c r="BI109" s="135"/>
      <c r="BJ109" s="136" t="str">
        <f t="shared" si="287"/>
        <v>Completar</v>
      </c>
      <c r="BK109" s="237">
        <f t="shared" si="352"/>
        <v>0</v>
      </c>
      <c r="BL109" s="238">
        <f t="shared" si="353"/>
        <v>0</v>
      </c>
      <c r="BM109" s="239" t="str">
        <f>IFERROR(IF(BL109&gt;20*AY109,'Referencia Parámetros'!$D$20,IF(BL109&gt;10*AY109,'Referencia Parámetros'!$D$21,IF(BL109&gt;5*AY109,'Referencia Parámetros'!$D$22, IF(BL109&gt;1,'Referencia Parámetros'!$D$23,"NO APLICA")))),"")</f>
        <v/>
      </c>
      <c r="BN109" s="240" t="str">
        <f t="shared" si="354"/>
        <v/>
      </c>
      <c r="BO109" s="241">
        <f t="shared" si="355"/>
        <v>0</v>
      </c>
      <c r="BP109" s="234">
        <f t="shared" si="356"/>
        <v>0</v>
      </c>
      <c r="BQ109" s="234">
        <f t="shared" si="357"/>
        <v>0</v>
      </c>
      <c r="BR109" s="234">
        <f t="shared" si="358"/>
        <v>0</v>
      </c>
      <c r="BS109" s="242">
        <f t="shared" si="359"/>
        <v>0</v>
      </c>
      <c r="BU109" s="234">
        <f t="shared" si="444"/>
        <v>97</v>
      </c>
      <c r="BV109" s="235" t="str">
        <f t="shared" si="360"/>
        <v/>
      </c>
      <c r="BW109" s="236" t="str">
        <f>IFERROR(+VLOOKUP(BV109,'Referencia Parámetros'!$A$2:$B$18,2),"")</f>
        <v/>
      </c>
      <c r="BX109" s="1"/>
      <c r="BY109" s="1"/>
      <c r="BZ109" s="136" t="str">
        <f t="shared" si="288"/>
        <v>Completar</v>
      </c>
      <c r="CA109" s="134"/>
      <c r="CB109" s="134"/>
      <c r="CC109" s="134"/>
      <c r="CD109" s="136" t="str">
        <f t="shared" si="289"/>
        <v>Completar</v>
      </c>
      <c r="CE109" s="137" t="str">
        <f t="shared" si="290"/>
        <v>Completar</v>
      </c>
      <c r="CF109" s="137" t="str">
        <f t="shared" si="291"/>
        <v>Completar</v>
      </c>
      <c r="CG109" s="135"/>
      <c r="CH109" s="136" t="str">
        <f t="shared" si="292"/>
        <v>Completar</v>
      </c>
      <c r="CI109" s="237">
        <f t="shared" si="361"/>
        <v>0</v>
      </c>
      <c r="CJ109" s="238">
        <f t="shared" si="362"/>
        <v>0</v>
      </c>
      <c r="CK109" s="239" t="str">
        <f>IFERROR(IF(CJ109&gt;20*BW109,'Referencia Parámetros'!$D$20,IF(CJ109&gt;10*BW109,'Referencia Parámetros'!$D$21,IF(CJ109&gt;5*BW109,'Referencia Parámetros'!$D$22, IF(CJ109&gt;1,'Referencia Parámetros'!$D$23,"NO APLICA")))),"")</f>
        <v/>
      </c>
      <c r="CL109" s="240" t="str">
        <f t="shared" si="363"/>
        <v/>
      </c>
      <c r="CM109" s="241">
        <f t="shared" si="364"/>
        <v>0</v>
      </c>
      <c r="CN109" s="234">
        <f t="shared" si="365"/>
        <v>0</v>
      </c>
      <c r="CO109" s="234">
        <f t="shared" si="366"/>
        <v>0</v>
      </c>
      <c r="CP109" s="234">
        <f t="shared" si="367"/>
        <v>0</v>
      </c>
      <c r="CQ109" s="242">
        <f t="shared" si="368"/>
        <v>0</v>
      </c>
      <c r="CS109" s="234">
        <f t="shared" si="445"/>
        <v>97</v>
      </c>
      <c r="CT109" s="235" t="str">
        <f t="shared" si="369"/>
        <v/>
      </c>
      <c r="CU109" s="236" t="str">
        <f>IFERROR(+VLOOKUP(CT109,'Referencia Parámetros'!$A$2:$B$18,2),"")</f>
        <v/>
      </c>
      <c r="CV109" s="1"/>
      <c r="CW109" s="1"/>
      <c r="CX109" s="136" t="str">
        <f t="shared" si="293"/>
        <v>Completar</v>
      </c>
      <c r="CY109" s="134"/>
      <c r="CZ109" s="134"/>
      <c r="DA109" s="134"/>
      <c r="DB109" s="136" t="str">
        <f t="shared" si="294"/>
        <v>Completar</v>
      </c>
      <c r="DC109" s="137" t="str">
        <f t="shared" si="295"/>
        <v>Completar</v>
      </c>
      <c r="DD109" s="137" t="str">
        <f t="shared" si="296"/>
        <v>Completar</v>
      </c>
      <c r="DE109" s="135"/>
      <c r="DF109" s="136" t="str">
        <f t="shared" si="297"/>
        <v>Completar</v>
      </c>
      <c r="DG109" s="237">
        <f t="shared" si="370"/>
        <v>0</v>
      </c>
      <c r="DH109" s="238">
        <f t="shared" si="371"/>
        <v>0</v>
      </c>
      <c r="DI109" s="239" t="str">
        <f>IFERROR(IF(DH109&gt;20*CU109,'Referencia Parámetros'!$D$20,IF(DH109&gt;10*CU109,'Referencia Parámetros'!$D$21,IF(DH109&gt;5*CU109,'Referencia Parámetros'!$D$22, IF(DH109&gt;1,'Referencia Parámetros'!$D$23,"NO APLICA")))),"")</f>
        <v/>
      </c>
      <c r="DJ109" s="240" t="str">
        <f t="shared" si="372"/>
        <v/>
      </c>
      <c r="DK109" s="241">
        <f t="shared" si="373"/>
        <v>0</v>
      </c>
      <c r="DL109" s="234">
        <f t="shared" si="374"/>
        <v>0</v>
      </c>
      <c r="DM109" s="234">
        <f t="shared" si="375"/>
        <v>0</v>
      </c>
      <c r="DN109" s="234">
        <f t="shared" si="376"/>
        <v>0</v>
      </c>
      <c r="DO109" s="242">
        <f t="shared" si="377"/>
        <v>0</v>
      </c>
      <c r="DQ109" s="234">
        <f t="shared" si="446"/>
        <v>97</v>
      </c>
      <c r="DR109" s="235" t="str">
        <f t="shared" si="378"/>
        <v/>
      </c>
      <c r="DS109" s="236" t="str">
        <f>IFERROR(+VLOOKUP(DR109,'Referencia Parámetros'!$A$2:$B$18,2),"")</f>
        <v/>
      </c>
      <c r="DT109" s="1"/>
      <c r="DU109" s="1"/>
      <c r="DV109" s="136" t="str">
        <f t="shared" si="298"/>
        <v>Completar</v>
      </c>
      <c r="DW109" s="134"/>
      <c r="DX109" s="134"/>
      <c r="DY109" s="134"/>
      <c r="DZ109" s="136" t="str">
        <f t="shared" si="299"/>
        <v>Completar</v>
      </c>
      <c r="EA109" s="137" t="str">
        <f t="shared" si="300"/>
        <v>Completar</v>
      </c>
      <c r="EB109" s="137" t="str">
        <f t="shared" si="301"/>
        <v>Completar</v>
      </c>
      <c r="EC109" s="135"/>
      <c r="ED109" s="136" t="str">
        <f t="shared" si="302"/>
        <v>Completar</v>
      </c>
      <c r="EE109" s="237">
        <f t="shared" si="379"/>
        <v>0</v>
      </c>
      <c r="EF109" s="238">
        <f t="shared" si="380"/>
        <v>0</v>
      </c>
      <c r="EG109" s="239" t="str">
        <f>IFERROR(IF(EF109&gt;20*DS109,'Referencia Parámetros'!$D$20,IF(EF109&gt;10*DS109,'Referencia Parámetros'!$D$21,IF(EF109&gt;5*DS109,'Referencia Parámetros'!$D$22, IF(EF109&gt;1,'Referencia Parámetros'!$D$23,"NO APLICA")))),"")</f>
        <v/>
      </c>
      <c r="EH109" s="240" t="str">
        <f t="shared" si="381"/>
        <v/>
      </c>
      <c r="EI109" s="241">
        <f t="shared" si="382"/>
        <v>0</v>
      </c>
      <c r="EJ109" s="234">
        <f t="shared" si="383"/>
        <v>0</v>
      </c>
      <c r="EK109" s="234">
        <f t="shared" si="384"/>
        <v>0</v>
      </c>
      <c r="EL109" s="234">
        <f t="shared" si="385"/>
        <v>0</v>
      </c>
      <c r="EM109" s="242">
        <f t="shared" si="386"/>
        <v>0</v>
      </c>
      <c r="EO109" s="234">
        <f t="shared" si="447"/>
        <v>97</v>
      </c>
      <c r="EP109" s="235" t="str">
        <f t="shared" si="387"/>
        <v/>
      </c>
      <c r="EQ109" s="236" t="str">
        <f>IFERROR(+VLOOKUP(EP109,'Referencia Parámetros'!$A$2:$B$18,2),"")</f>
        <v/>
      </c>
      <c r="ER109" s="1"/>
      <c r="ES109" s="1"/>
      <c r="ET109" s="136" t="str">
        <f t="shared" si="303"/>
        <v>Completar</v>
      </c>
      <c r="EU109" s="134"/>
      <c r="EV109" s="134"/>
      <c r="EW109" s="134"/>
      <c r="EX109" s="136" t="str">
        <f t="shared" si="304"/>
        <v>Completar</v>
      </c>
      <c r="EY109" s="137" t="str">
        <f t="shared" si="305"/>
        <v>Completar</v>
      </c>
      <c r="EZ109" s="137" t="str">
        <f t="shared" si="306"/>
        <v>Completar</v>
      </c>
      <c r="FA109" s="135"/>
      <c r="FB109" s="136" t="str">
        <f t="shared" si="307"/>
        <v>Completar</v>
      </c>
      <c r="FC109" s="237">
        <f t="shared" si="388"/>
        <v>0</v>
      </c>
      <c r="FD109" s="238">
        <f t="shared" si="389"/>
        <v>0</v>
      </c>
      <c r="FE109" s="239" t="str">
        <f>IFERROR(IF(FD109&gt;20*EQ109,'Referencia Parámetros'!$D$20,IF(FD109&gt;10*EQ109,'Referencia Parámetros'!$D$21,IF(FD109&gt;5*EQ109,'Referencia Parámetros'!$D$22, IF(FD109&gt;1,'Referencia Parámetros'!$D$23,"NO APLICA")))),"")</f>
        <v/>
      </c>
      <c r="FF109" s="240" t="str">
        <f t="shared" si="390"/>
        <v/>
      </c>
      <c r="FG109" s="241">
        <f t="shared" si="391"/>
        <v>0</v>
      </c>
      <c r="FH109" s="234">
        <f t="shared" si="392"/>
        <v>0</v>
      </c>
      <c r="FI109" s="234">
        <f t="shared" si="393"/>
        <v>0</v>
      </c>
      <c r="FJ109" s="234">
        <f t="shared" si="394"/>
        <v>0</v>
      </c>
      <c r="FK109" s="242">
        <f t="shared" si="395"/>
        <v>0</v>
      </c>
      <c r="FM109" s="234">
        <f t="shared" si="448"/>
        <v>97</v>
      </c>
      <c r="FN109" s="235" t="str">
        <f t="shared" si="396"/>
        <v/>
      </c>
      <c r="FO109" s="236" t="str">
        <f>IFERROR(+VLOOKUP(FN109,'Referencia Parámetros'!$A$2:$B$18,2),"")</f>
        <v/>
      </c>
      <c r="FP109" s="1"/>
      <c r="FQ109" s="1"/>
      <c r="FR109" s="136" t="str">
        <f t="shared" si="308"/>
        <v>Completar</v>
      </c>
      <c r="FS109" s="134"/>
      <c r="FT109" s="134"/>
      <c r="FU109" s="134"/>
      <c r="FV109" s="136" t="str">
        <f t="shared" si="309"/>
        <v>Completar</v>
      </c>
      <c r="FW109" s="137" t="str">
        <f t="shared" si="310"/>
        <v>Completar</v>
      </c>
      <c r="FX109" s="137" t="str">
        <f t="shared" si="311"/>
        <v>Completar</v>
      </c>
      <c r="FY109" s="135"/>
      <c r="FZ109" s="136" t="str">
        <f t="shared" si="312"/>
        <v>Completar</v>
      </c>
      <c r="GA109" s="237">
        <f t="shared" si="397"/>
        <v>0</v>
      </c>
      <c r="GB109" s="238">
        <f t="shared" si="398"/>
        <v>0</v>
      </c>
      <c r="GC109" s="239" t="str">
        <f>IFERROR(IF(GB109&gt;20*FO109,'Referencia Parámetros'!$D$20,IF(GB109&gt;10*FO109,'Referencia Parámetros'!$D$21,IF(GB109&gt;5*FO109,'Referencia Parámetros'!$D$22, IF(GB109&gt;1,'Referencia Parámetros'!$D$23,"NO APLICA")))),"")</f>
        <v/>
      </c>
      <c r="GD109" s="240" t="str">
        <f t="shared" si="399"/>
        <v/>
      </c>
      <c r="GE109" s="241">
        <f t="shared" si="400"/>
        <v>0</v>
      </c>
      <c r="GF109" s="234">
        <f t="shared" si="401"/>
        <v>0</v>
      </c>
      <c r="GG109" s="234">
        <f t="shared" si="402"/>
        <v>0</v>
      </c>
      <c r="GH109" s="234">
        <f t="shared" si="403"/>
        <v>0</v>
      </c>
      <c r="GI109" s="242">
        <f t="shared" si="404"/>
        <v>0</v>
      </c>
      <c r="GK109" s="234">
        <f t="shared" si="449"/>
        <v>97</v>
      </c>
      <c r="GL109" s="235" t="str">
        <f t="shared" si="405"/>
        <v/>
      </c>
      <c r="GM109" s="236" t="str">
        <f>IFERROR(+VLOOKUP(GL109,'Referencia Parámetros'!$A$2:$B$18,2),"")</f>
        <v/>
      </c>
      <c r="GN109" s="1"/>
      <c r="GO109" s="1"/>
      <c r="GP109" s="136" t="str">
        <f t="shared" si="313"/>
        <v>Completar</v>
      </c>
      <c r="GQ109" s="134"/>
      <c r="GR109" s="134"/>
      <c r="GS109" s="134"/>
      <c r="GT109" s="136" t="str">
        <f t="shared" si="314"/>
        <v>Completar</v>
      </c>
      <c r="GU109" s="137" t="str">
        <f t="shared" si="315"/>
        <v>Completar</v>
      </c>
      <c r="GV109" s="137" t="str">
        <f t="shared" si="316"/>
        <v>Completar</v>
      </c>
      <c r="GW109" s="135"/>
      <c r="GX109" s="136" t="str">
        <f t="shared" si="317"/>
        <v>Completar</v>
      </c>
      <c r="GY109" s="237">
        <f t="shared" si="406"/>
        <v>0</v>
      </c>
      <c r="GZ109" s="238">
        <f t="shared" si="407"/>
        <v>0</v>
      </c>
      <c r="HA109" s="239" t="str">
        <f>IFERROR(IF(GZ109&gt;20*GM109,'Referencia Parámetros'!$D$20,IF(GZ109&gt;10*GM109,'Referencia Parámetros'!$D$21,IF(GZ109&gt;5*GM109,'Referencia Parámetros'!$D$22, IF(GZ109&gt;1,'Referencia Parámetros'!$D$23,"NO APLICA")))),"")</f>
        <v/>
      </c>
      <c r="HB109" s="240" t="str">
        <f t="shared" si="408"/>
        <v/>
      </c>
      <c r="HC109" s="241">
        <f t="shared" si="409"/>
        <v>0</v>
      </c>
      <c r="HD109" s="234">
        <f t="shared" si="410"/>
        <v>0</v>
      </c>
      <c r="HE109" s="234">
        <f t="shared" si="411"/>
        <v>0</v>
      </c>
      <c r="HF109" s="234">
        <f t="shared" si="412"/>
        <v>0</v>
      </c>
      <c r="HG109" s="242">
        <f t="shared" si="413"/>
        <v>0</v>
      </c>
      <c r="HI109" s="234">
        <f t="shared" si="450"/>
        <v>97</v>
      </c>
      <c r="HJ109" s="235" t="str">
        <f t="shared" si="414"/>
        <v/>
      </c>
      <c r="HK109" s="236" t="str">
        <f>IFERROR(+VLOOKUP(HJ109,'Referencia Parámetros'!$A$2:$B$18,2),"")</f>
        <v/>
      </c>
      <c r="HL109" s="1"/>
      <c r="HM109" s="1"/>
      <c r="HN109" s="136" t="str">
        <f t="shared" si="318"/>
        <v>Completar</v>
      </c>
      <c r="HO109" s="134"/>
      <c r="HP109" s="134"/>
      <c r="HQ109" s="134"/>
      <c r="HR109" s="136" t="str">
        <f t="shared" si="319"/>
        <v>Completar</v>
      </c>
      <c r="HS109" s="137" t="str">
        <f t="shared" si="320"/>
        <v>Completar</v>
      </c>
      <c r="HT109" s="137" t="str">
        <f t="shared" si="321"/>
        <v>Completar</v>
      </c>
      <c r="HU109" s="135"/>
      <c r="HV109" s="136" t="str">
        <f t="shared" si="322"/>
        <v>Completar</v>
      </c>
      <c r="HW109" s="237">
        <f t="shared" si="415"/>
        <v>0</v>
      </c>
      <c r="HX109" s="238">
        <f t="shared" si="416"/>
        <v>0</v>
      </c>
      <c r="HY109" s="239" t="str">
        <f>IFERROR(IF(HX109&gt;20*HK109,'Referencia Parámetros'!$D$20,IF(HX109&gt;10*HK109,'Referencia Parámetros'!$D$21,IF(HX109&gt;5*HK109,'Referencia Parámetros'!$D$22, IF(HX109&gt;1,'Referencia Parámetros'!$D$23,"NO APLICA")))),"")</f>
        <v/>
      </c>
      <c r="HZ109" s="240">
        <f t="shared" si="417"/>
        <v>0</v>
      </c>
      <c r="IA109" s="241">
        <f t="shared" si="418"/>
        <v>0</v>
      </c>
      <c r="IB109" s="234">
        <f t="shared" si="419"/>
        <v>0</v>
      </c>
      <c r="IC109" s="234">
        <f t="shared" si="420"/>
        <v>0</v>
      </c>
      <c r="ID109" s="234">
        <f t="shared" si="421"/>
        <v>0</v>
      </c>
      <c r="IE109" s="242">
        <f t="shared" si="422"/>
        <v>0</v>
      </c>
      <c r="IG109" s="234">
        <f t="shared" si="451"/>
        <v>97</v>
      </c>
      <c r="IH109" s="235" t="str">
        <f t="shared" si="423"/>
        <v/>
      </c>
      <c r="II109" s="236" t="str">
        <f>IFERROR(+VLOOKUP(IH109,'Referencia Parámetros'!$A$2:$B$18,2),"")</f>
        <v/>
      </c>
      <c r="IJ109" s="1"/>
      <c r="IK109" s="1"/>
      <c r="IL109" s="136" t="str">
        <f t="shared" si="323"/>
        <v>Completar</v>
      </c>
      <c r="IM109" s="134"/>
      <c r="IN109" s="134"/>
      <c r="IO109" s="134"/>
      <c r="IP109" s="136" t="str">
        <f t="shared" si="324"/>
        <v>Completar</v>
      </c>
      <c r="IQ109" s="137" t="str">
        <f t="shared" si="325"/>
        <v>Completar</v>
      </c>
      <c r="IR109" s="137" t="str">
        <f t="shared" si="326"/>
        <v>Completar</v>
      </c>
      <c r="IS109" s="135"/>
      <c r="IT109" s="136" t="str">
        <f t="shared" si="327"/>
        <v>Completar</v>
      </c>
      <c r="IU109" s="237">
        <f t="shared" si="424"/>
        <v>0</v>
      </c>
      <c r="IV109" s="238">
        <f t="shared" si="425"/>
        <v>0</v>
      </c>
      <c r="IW109" s="239" t="str">
        <f>IFERROR(IF(IV109&gt;20*II109,'Referencia Parámetros'!$D$20,IF(IV109&gt;10*II109,'Referencia Parámetros'!$D$21,IF(IV109&gt;5*II109,'Referencia Parámetros'!$D$22, IF(IV109&gt;1,'Referencia Parámetros'!$D$23,"NO APLICA")))),"")</f>
        <v/>
      </c>
      <c r="IX109" s="240" t="str">
        <f t="shared" si="426"/>
        <v/>
      </c>
      <c r="IY109" s="241">
        <f t="shared" si="427"/>
        <v>0</v>
      </c>
      <c r="IZ109" s="234">
        <f t="shared" si="428"/>
        <v>0</v>
      </c>
      <c r="JA109" s="234">
        <f t="shared" si="429"/>
        <v>0</v>
      </c>
      <c r="JB109" s="234">
        <f t="shared" si="430"/>
        <v>0</v>
      </c>
      <c r="JC109" s="242">
        <f t="shared" si="431"/>
        <v>0</v>
      </c>
      <c r="JD109" s="198"/>
      <c r="JE109" s="234">
        <f t="shared" si="452"/>
        <v>97</v>
      </c>
      <c r="JF109" s="235" t="str">
        <f t="shared" si="432"/>
        <v/>
      </c>
      <c r="JG109" s="236" t="str">
        <f>IFERROR(+VLOOKUP(JF109,'Referencia Parámetros'!$A$2:$B$18,2),"")</f>
        <v/>
      </c>
      <c r="JH109" s="1"/>
      <c r="JI109" s="1"/>
      <c r="JJ109" s="136" t="str">
        <f t="shared" si="328"/>
        <v>Completar</v>
      </c>
      <c r="JK109" s="134"/>
      <c r="JL109" s="134"/>
      <c r="JM109" s="134"/>
      <c r="JN109" s="136" t="str">
        <f t="shared" si="329"/>
        <v>Completar</v>
      </c>
      <c r="JO109" s="137" t="str">
        <f t="shared" si="330"/>
        <v>Completar</v>
      </c>
      <c r="JP109" s="137" t="str">
        <f t="shared" si="331"/>
        <v>Completar</v>
      </c>
      <c r="JQ109" s="135"/>
      <c r="JR109" s="136" t="str">
        <f t="shared" si="332"/>
        <v>Completar</v>
      </c>
      <c r="JS109" s="237">
        <f t="shared" si="433"/>
        <v>0</v>
      </c>
      <c r="JT109" s="238">
        <f t="shared" si="434"/>
        <v>0</v>
      </c>
      <c r="JU109" s="239" t="str">
        <f>IFERROR(IF(JT109&gt;20*JG109,'Referencia Parámetros'!$D$20,IF(JT109&gt;10*JG109,'Referencia Parámetros'!$D$21,IF(JT109&gt;5*JG109,'Referencia Parámetros'!$D$22, IF(JT109&gt;1,'Referencia Parámetros'!$D$23,"NO APLICA")))),"")</f>
        <v/>
      </c>
      <c r="JV109" s="240" t="str">
        <f t="shared" si="435"/>
        <v/>
      </c>
      <c r="JW109" s="241">
        <f t="shared" si="436"/>
        <v>0</v>
      </c>
      <c r="JX109" s="234">
        <f t="shared" si="437"/>
        <v>0</v>
      </c>
      <c r="JY109" s="234">
        <f t="shared" si="438"/>
        <v>0</v>
      </c>
      <c r="JZ109" s="234">
        <f t="shared" si="439"/>
        <v>0</v>
      </c>
      <c r="KA109" s="242">
        <f t="shared" si="440"/>
        <v>0</v>
      </c>
    </row>
    <row r="110" spans="1:287" x14ac:dyDescent="0.25">
      <c r="A110" s="234">
        <f t="shared" si="441"/>
        <v>98</v>
      </c>
      <c r="B110" s="235" t="str">
        <f t="shared" si="333"/>
        <v/>
      </c>
      <c r="C110" s="236" t="str">
        <f>IFERROR(+VLOOKUP(B110,'Referencia Parámetros'!$A$2:$B$18,2),"")</f>
        <v/>
      </c>
      <c r="D110" s="1"/>
      <c r="E110" s="1"/>
      <c r="F110" s="136" t="str">
        <f>IFERROR(+VLOOKUP(D110,'Año 3'!JH$13:JJ$112,3,FALSE),"Completar")</f>
        <v>Completar</v>
      </c>
      <c r="G110" s="134"/>
      <c r="H110" s="134"/>
      <c r="I110" s="134"/>
      <c r="J110" s="136" t="str">
        <f>+IFERROR(VLOOKUP(D110,'Año 3'!JH$13:JR$112,7,0),"Completar")</f>
        <v>Completar</v>
      </c>
      <c r="K110" s="137" t="str">
        <f>IFERROR(VLOOKUP(D110,'Año 3'!JH$13:JR$112,8,FALSE),"Completar")</f>
        <v>Completar</v>
      </c>
      <c r="L110" s="137" t="str">
        <f>IFERROR(VLOOKUP(D110,'Año 3'!JH$13:JR$112,9,FALSE),"Completar")</f>
        <v>Completar</v>
      </c>
      <c r="M110" s="135"/>
      <c r="N110" s="136" t="str">
        <f>IFERROR(VLOOKUP(D110,'Año 3'!JH$13:JR$112,11,FALSE),"Completar")</f>
        <v>Completar</v>
      </c>
      <c r="O110" s="237">
        <f t="shared" si="334"/>
        <v>0</v>
      </c>
      <c r="P110" s="238">
        <f t="shared" si="335"/>
        <v>0</v>
      </c>
      <c r="Q110" s="239" t="str">
        <f>IFERROR(IF(P110&gt;20*C110,'Referencia Parámetros'!$D$20,IF(P110&gt;10*C110,'Referencia Parámetros'!$D$21,IF(P110&gt;5*C110,'Referencia Parámetros'!$D$22, IF(P110&gt;1,'Referencia Parámetros'!$D$23,"NO APLICA")))),"")</f>
        <v/>
      </c>
      <c r="R110" s="240" t="str">
        <f t="shared" si="336"/>
        <v/>
      </c>
      <c r="S110" s="241">
        <f t="shared" si="337"/>
        <v>0</v>
      </c>
      <c r="T110" s="234">
        <f t="shared" si="338"/>
        <v>0</v>
      </c>
      <c r="U110" s="234">
        <f t="shared" si="339"/>
        <v>0</v>
      </c>
      <c r="V110" s="234">
        <f t="shared" si="340"/>
        <v>0</v>
      </c>
      <c r="W110" s="242">
        <f t="shared" si="341"/>
        <v>0</v>
      </c>
      <c r="Y110" s="234">
        <f t="shared" si="442"/>
        <v>98</v>
      </c>
      <c r="Z110" s="235" t="str">
        <f t="shared" si="342"/>
        <v/>
      </c>
      <c r="AA110" s="236" t="str">
        <f>IFERROR(+VLOOKUP(Z110,'Referencia Parámetros'!$A$2:$B$18,2),"")</f>
        <v/>
      </c>
      <c r="AB110" s="1"/>
      <c r="AC110" s="1"/>
      <c r="AD110" s="136" t="str">
        <f t="shared" si="278"/>
        <v>Completar</v>
      </c>
      <c r="AE110" s="134"/>
      <c r="AF110" s="134"/>
      <c r="AG110" s="134"/>
      <c r="AH110" s="136" t="str">
        <f t="shared" si="279"/>
        <v>Completar</v>
      </c>
      <c r="AI110" s="137" t="str">
        <f t="shared" si="280"/>
        <v>Completar</v>
      </c>
      <c r="AJ110" s="137" t="str">
        <f t="shared" si="281"/>
        <v>Completar</v>
      </c>
      <c r="AK110" s="135"/>
      <c r="AL110" s="136" t="str">
        <f t="shared" si="282"/>
        <v>Completar</v>
      </c>
      <c r="AM110" s="237">
        <f t="shared" si="343"/>
        <v>0</v>
      </c>
      <c r="AN110" s="238">
        <f t="shared" si="344"/>
        <v>0</v>
      </c>
      <c r="AO110" s="239" t="str">
        <f>IFERROR(IF(AN110&gt;20*AA110,'Referencia Parámetros'!$D$20,IF(AN110&gt;10*AA110,'Referencia Parámetros'!$D$21,IF(AN110&gt;5*AA110,'Referencia Parámetros'!$D$22, IF(AN110&gt;1,'Referencia Parámetros'!$D$23,"NO APLICA")))),"")</f>
        <v/>
      </c>
      <c r="AP110" s="240" t="str">
        <f t="shared" si="345"/>
        <v/>
      </c>
      <c r="AQ110" s="241">
        <f t="shared" si="346"/>
        <v>0</v>
      </c>
      <c r="AR110" s="234">
        <f t="shared" si="347"/>
        <v>0</v>
      </c>
      <c r="AS110" s="234">
        <f t="shared" si="348"/>
        <v>0</v>
      </c>
      <c r="AT110" s="234">
        <f t="shared" si="349"/>
        <v>0</v>
      </c>
      <c r="AU110" s="242">
        <f t="shared" si="350"/>
        <v>0</v>
      </c>
      <c r="AW110" s="234">
        <f t="shared" si="443"/>
        <v>98</v>
      </c>
      <c r="AX110" s="235" t="str">
        <f t="shared" si="351"/>
        <v/>
      </c>
      <c r="AY110" s="236" t="str">
        <f>IFERROR(+VLOOKUP(AX110,'Referencia Parámetros'!$A$2:$B$18,2),"")</f>
        <v/>
      </c>
      <c r="AZ110" s="1"/>
      <c r="BA110" s="1"/>
      <c r="BB110" s="136" t="str">
        <f t="shared" si="283"/>
        <v>Completar</v>
      </c>
      <c r="BC110" s="134"/>
      <c r="BD110" s="134"/>
      <c r="BE110" s="134"/>
      <c r="BF110" s="136" t="str">
        <f t="shared" si="284"/>
        <v>Completar</v>
      </c>
      <c r="BG110" s="137" t="str">
        <f t="shared" si="285"/>
        <v>Completar</v>
      </c>
      <c r="BH110" s="137" t="str">
        <f t="shared" si="286"/>
        <v>Completar</v>
      </c>
      <c r="BI110" s="135"/>
      <c r="BJ110" s="136" t="str">
        <f t="shared" si="287"/>
        <v>Completar</v>
      </c>
      <c r="BK110" s="237">
        <f t="shared" si="352"/>
        <v>0</v>
      </c>
      <c r="BL110" s="238">
        <f t="shared" si="353"/>
        <v>0</v>
      </c>
      <c r="BM110" s="239" t="str">
        <f>IFERROR(IF(BL110&gt;20*AY110,'Referencia Parámetros'!$D$20,IF(BL110&gt;10*AY110,'Referencia Parámetros'!$D$21,IF(BL110&gt;5*AY110,'Referencia Parámetros'!$D$22, IF(BL110&gt;1,'Referencia Parámetros'!$D$23,"NO APLICA")))),"")</f>
        <v/>
      </c>
      <c r="BN110" s="240" t="str">
        <f t="shared" si="354"/>
        <v/>
      </c>
      <c r="BO110" s="241">
        <f t="shared" si="355"/>
        <v>0</v>
      </c>
      <c r="BP110" s="234">
        <f t="shared" si="356"/>
        <v>0</v>
      </c>
      <c r="BQ110" s="234">
        <f t="shared" si="357"/>
        <v>0</v>
      </c>
      <c r="BR110" s="234">
        <f t="shared" si="358"/>
        <v>0</v>
      </c>
      <c r="BS110" s="242">
        <f t="shared" si="359"/>
        <v>0</v>
      </c>
      <c r="BU110" s="234">
        <f t="shared" si="444"/>
        <v>98</v>
      </c>
      <c r="BV110" s="235" t="str">
        <f t="shared" si="360"/>
        <v/>
      </c>
      <c r="BW110" s="236" t="str">
        <f>IFERROR(+VLOOKUP(BV110,'Referencia Parámetros'!$A$2:$B$18,2),"")</f>
        <v/>
      </c>
      <c r="BX110" s="1"/>
      <c r="BY110" s="1"/>
      <c r="BZ110" s="136" t="str">
        <f t="shared" si="288"/>
        <v>Completar</v>
      </c>
      <c r="CA110" s="134"/>
      <c r="CB110" s="134"/>
      <c r="CC110" s="134"/>
      <c r="CD110" s="136" t="str">
        <f t="shared" si="289"/>
        <v>Completar</v>
      </c>
      <c r="CE110" s="137" t="str">
        <f t="shared" si="290"/>
        <v>Completar</v>
      </c>
      <c r="CF110" s="137" t="str">
        <f t="shared" si="291"/>
        <v>Completar</v>
      </c>
      <c r="CG110" s="135"/>
      <c r="CH110" s="136" t="str">
        <f t="shared" si="292"/>
        <v>Completar</v>
      </c>
      <c r="CI110" s="237">
        <f t="shared" si="361"/>
        <v>0</v>
      </c>
      <c r="CJ110" s="238">
        <f t="shared" si="362"/>
        <v>0</v>
      </c>
      <c r="CK110" s="239" t="str">
        <f>IFERROR(IF(CJ110&gt;20*BW110,'Referencia Parámetros'!$D$20,IF(CJ110&gt;10*BW110,'Referencia Parámetros'!$D$21,IF(CJ110&gt;5*BW110,'Referencia Parámetros'!$D$22, IF(CJ110&gt;1,'Referencia Parámetros'!$D$23,"NO APLICA")))),"")</f>
        <v/>
      </c>
      <c r="CL110" s="240" t="str">
        <f t="shared" si="363"/>
        <v/>
      </c>
      <c r="CM110" s="241">
        <f t="shared" si="364"/>
        <v>0</v>
      </c>
      <c r="CN110" s="234">
        <f t="shared" si="365"/>
        <v>0</v>
      </c>
      <c r="CO110" s="234">
        <f t="shared" si="366"/>
        <v>0</v>
      </c>
      <c r="CP110" s="234">
        <f t="shared" si="367"/>
        <v>0</v>
      </c>
      <c r="CQ110" s="242">
        <f t="shared" si="368"/>
        <v>0</v>
      </c>
      <c r="CS110" s="234">
        <f t="shared" si="445"/>
        <v>98</v>
      </c>
      <c r="CT110" s="235" t="str">
        <f t="shared" si="369"/>
        <v/>
      </c>
      <c r="CU110" s="236" t="str">
        <f>IFERROR(+VLOOKUP(CT110,'Referencia Parámetros'!$A$2:$B$18,2),"")</f>
        <v/>
      </c>
      <c r="CV110" s="1"/>
      <c r="CW110" s="1"/>
      <c r="CX110" s="136" t="str">
        <f t="shared" si="293"/>
        <v>Completar</v>
      </c>
      <c r="CY110" s="134"/>
      <c r="CZ110" s="134"/>
      <c r="DA110" s="134"/>
      <c r="DB110" s="136" t="str">
        <f t="shared" si="294"/>
        <v>Completar</v>
      </c>
      <c r="DC110" s="137" t="str">
        <f t="shared" si="295"/>
        <v>Completar</v>
      </c>
      <c r="DD110" s="137" t="str">
        <f t="shared" si="296"/>
        <v>Completar</v>
      </c>
      <c r="DE110" s="135"/>
      <c r="DF110" s="136" t="str">
        <f t="shared" si="297"/>
        <v>Completar</v>
      </c>
      <c r="DG110" s="237">
        <f t="shared" si="370"/>
        <v>0</v>
      </c>
      <c r="DH110" s="238">
        <f t="shared" si="371"/>
        <v>0</v>
      </c>
      <c r="DI110" s="239" t="str">
        <f>IFERROR(IF(DH110&gt;20*CU110,'Referencia Parámetros'!$D$20,IF(DH110&gt;10*CU110,'Referencia Parámetros'!$D$21,IF(DH110&gt;5*CU110,'Referencia Parámetros'!$D$22, IF(DH110&gt;1,'Referencia Parámetros'!$D$23,"NO APLICA")))),"")</f>
        <v/>
      </c>
      <c r="DJ110" s="240" t="str">
        <f t="shared" si="372"/>
        <v/>
      </c>
      <c r="DK110" s="241">
        <f t="shared" si="373"/>
        <v>0</v>
      </c>
      <c r="DL110" s="234">
        <f t="shared" si="374"/>
        <v>0</v>
      </c>
      <c r="DM110" s="234">
        <f t="shared" si="375"/>
        <v>0</v>
      </c>
      <c r="DN110" s="234">
        <f t="shared" si="376"/>
        <v>0</v>
      </c>
      <c r="DO110" s="242">
        <f t="shared" si="377"/>
        <v>0</v>
      </c>
      <c r="DQ110" s="234">
        <f t="shared" si="446"/>
        <v>98</v>
      </c>
      <c r="DR110" s="235" t="str">
        <f t="shared" si="378"/>
        <v/>
      </c>
      <c r="DS110" s="236" t="str">
        <f>IFERROR(+VLOOKUP(DR110,'Referencia Parámetros'!$A$2:$B$18,2),"")</f>
        <v/>
      </c>
      <c r="DT110" s="1"/>
      <c r="DU110" s="1"/>
      <c r="DV110" s="136" t="str">
        <f t="shared" si="298"/>
        <v>Completar</v>
      </c>
      <c r="DW110" s="134"/>
      <c r="DX110" s="134"/>
      <c r="DY110" s="134"/>
      <c r="DZ110" s="136" t="str">
        <f t="shared" si="299"/>
        <v>Completar</v>
      </c>
      <c r="EA110" s="137" t="str">
        <f t="shared" si="300"/>
        <v>Completar</v>
      </c>
      <c r="EB110" s="137" t="str">
        <f t="shared" si="301"/>
        <v>Completar</v>
      </c>
      <c r="EC110" s="135"/>
      <c r="ED110" s="136" t="str">
        <f t="shared" si="302"/>
        <v>Completar</v>
      </c>
      <c r="EE110" s="237">
        <f t="shared" si="379"/>
        <v>0</v>
      </c>
      <c r="EF110" s="238">
        <f t="shared" si="380"/>
        <v>0</v>
      </c>
      <c r="EG110" s="239" t="str">
        <f>IFERROR(IF(EF110&gt;20*DS110,'Referencia Parámetros'!$D$20,IF(EF110&gt;10*DS110,'Referencia Parámetros'!$D$21,IF(EF110&gt;5*DS110,'Referencia Parámetros'!$D$22, IF(EF110&gt;1,'Referencia Parámetros'!$D$23,"NO APLICA")))),"")</f>
        <v/>
      </c>
      <c r="EH110" s="240" t="str">
        <f t="shared" si="381"/>
        <v/>
      </c>
      <c r="EI110" s="241">
        <f t="shared" si="382"/>
        <v>0</v>
      </c>
      <c r="EJ110" s="234">
        <f t="shared" si="383"/>
        <v>0</v>
      </c>
      <c r="EK110" s="234">
        <f t="shared" si="384"/>
        <v>0</v>
      </c>
      <c r="EL110" s="234">
        <f t="shared" si="385"/>
        <v>0</v>
      </c>
      <c r="EM110" s="242">
        <f t="shared" si="386"/>
        <v>0</v>
      </c>
      <c r="EO110" s="234">
        <f t="shared" si="447"/>
        <v>98</v>
      </c>
      <c r="EP110" s="235" t="str">
        <f t="shared" si="387"/>
        <v/>
      </c>
      <c r="EQ110" s="236" t="str">
        <f>IFERROR(+VLOOKUP(EP110,'Referencia Parámetros'!$A$2:$B$18,2),"")</f>
        <v/>
      </c>
      <c r="ER110" s="1"/>
      <c r="ES110" s="1"/>
      <c r="ET110" s="136" t="str">
        <f t="shared" si="303"/>
        <v>Completar</v>
      </c>
      <c r="EU110" s="134"/>
      <c r="EV110" s="134"/>
      <c r="EW110" s="134"/>
      <c r="EX110" s="136" t="str">
        <f t="shared" si="304"/>
        <v>Completar</v>
      </c>
      <c r="EY110" s="137" t="str">
        <f t="shared" si="305"/>
        <v>Completar</v>
      </c>
      <c r="EZ110" s="137" t="str">
        <f t="shared" si="306"/>
        <v>Completar</v>
      </c>
      <c r="FA110" s="135"/>
      <c r="FB110" s="136" t="str">
        <f t="shared" si="307"/>
        <v>Completar</v>
      </c>
      <c r="FC110" s="237">
        <f t="shared" si="388"/>
        <v>0</v>
      </c>
      <c r="FD110" s="238">
        <f t="shared" si="389"/>
        <v>0</v>
      </c>
      <c r="FE110" s="239" t="str">
        <f>IFERROR(IF(FD110&gt;20*EQ110,'Referencia Parámetros'!$D$20,IF(FD110&gt;10*EQ110,'Referencia Parámetros'!$D$21,IF(FD110&gt;5*EQ110,'Referencia Parámetros'!$D$22, IF(FD110&gt;1,'Referencia Parámetros'!$D$23,"NO APLICA")))),"")</f>
        <v/>
      </c>
      <c r="FF110" s="240" t="str">
        <f t="shared" si="390"/>
        <v/>
      </c>
      <c r="FG110" s="241">
        <f t="shared" si="391"/>
        <v>0</v>
      </c>
      <c r="FH110" s="234">
        <f t="shared" si="392"/>
        <v>0</v>
      </c>
      <c r="FI110" s="234">
        <f t="shared" si="393"/>
        <v>0</v>
      </c>
      <c r="FJ110" s="234">
        <f t="shared" si="394"/>
        <v>0</v>
      </c>
      <c r="FK110" s="242">
        <f t="shared" si="395"/>
        <v>0</v>
      </c>
      <c r="FM110" s="234">
        <f t="shared" si="448"/>
        <v>98</v>
      </c>
      <c r="FN110" s="235" t="str">
        <f t="shared" si="396"/>
        <v/>
      </c>
      <c r="FO110" s="236" t="str">
        <f>IFERROR(+VLOOKUP(FN110,'Referencia Parámetros'!$A$2:$B$18,2),"")</f>
        <v/>
      </c>
      <c r="FP110" s="1"/>
      <c r="FQ110" s="1"/>
      <c r="FR110" s="136" t="str">
        <f t="shared" si="308"/>
        <v>Completar</v>
      </c>
      <c r="FS110" s="134"/>
      <c r="FT110" s="134"/>
      <c r="FU110" s="134"/>
      <c r="FV110" s="136" t="str">
        <f t="shared" si="309"/>
        <v>Completar</v>
      </c>
      <c r="FW110" s="137" t="str">
        <f t="shared" si="310"/>
        <v>Completar</v>
      </c>
      <c r="FX110" s="137" t="str">
        <f t="shared" si="311"/>
        <v>Completar</v>
      </c>
      <c r="FY110" s="135"/>
      <c r="FZ110" s="136" t="str">
        <f t="shared" si="312"/>
        <v>Completar</v>
      </c>
      <c r="GA110" s="237">
        <f t="shared" si="397"/>
        <v>0</v>
      </c>
      <c r="GB110" s="238">
        <f t="shared" si="398"/>
        <v>0</v>
      </c>
      <c r="GC110" s="239" t="str">
        <f>IFERROR(IF(GB110&gt;20*FO110,'Referencia Parámetros'!$D$20,IF(GB110&gt;10*FO110,'Referencia Parámetros'!$D$21,IF(GB110&gt;5*FO110,'Referencia Parámetros'!$D$22, IF(GB110&gt;1,'Referencia Parámetros'!$D$23,"NO APLICA")))),"")</f>
        <v/>
      </c>
      <c r="GD110" s="240" t="str">
        <f t="shared" si="399"/>
        <v/>
      </c>
      <c r="GE110" s="241">
        <f t="shared" si="400"/>
        <v>0</v>
      </c>
      <c r="GF110" s="234">
        <f t="shared" si="401"/>
        <v>0</v>
      </c>
      <c r="GG110" s="234">
        <f t="shared" si="402"/>
        <v>0</v>
      </c>
      <c r="GH110" s="234">
        <f t="shared" si="403"/>
        <v>0</v>
      </c>
      <c r="GI110" s="242">
        <f t="shared" si="404"/>
        <v>0</v>
      </c>
      <c r="GK110" s="234">
        <f t="shared" si="449"/>
        <v>98</v>
      </c>
      <c r="GL110" s="235" t="str">
        <f t="shared" si="405"/>
        <v/>
      </c>
      <c r="GM110" s="236" t="str">
        <f>IFERROR(+VLOOKUP(GL110,'Referencia Parámetros'!$A$2:$B$18,2),"")</f>
        <v/>
      </c>
      <c r="GN110" s="1"/>
      <c r="GO110" s="1"/>
      <c r="GP110" s="136" t="str">
        <f t="shared" si="313"/>
        <v>Completar</v>
      </c>
      <c r="GQ110" s="134"/>
      <c r="GR110" s="134"/>
      <c r="GS110" s="134"/>
      <c r="GT110" s="136" t="str">
        <f t="shared" si="314"/>
        <v>Completar</v>
      </c>
      <c r="GU110" s="137" t="str">
        <f t="shared" si="315"/>
        <v>Completar</v>
      </c>
      <c r="GV110" s="137" t="str">
        <f t="shared" si="316"/>
        <v>Completar</v>
      </c>
      <c r="GW110" s="135"/>
      <c r="GX110" s="136" t="str">
        <f t="shared" si="317"/>
        <v>Completar</v>
      </c>
      <c r="GY110" s="237">
        <f t="shared" si="406"/>
        <v>0</v>
      </c>
      <c r="GZ110" s="238">
        <f t="shared" si="407"/>
        <v>0</v>
      </c>
      <c r="HA110" s="239" t="str">
        <f>IFERROR(IF(GZ110&gt;20*GM110,'Referencia Parámetros'!$D$20,IF(GZ110&gt;10*GM110,'Referencia Parámetros'!$D$21,IF(GZ110&gt;5*GM110,'Referencia Parámetros'!$D$22, IF(GZ110&gt;1,'Referencia Parámetros'!$D$23,"NO APLICA")))),"")</f>
        <v/>
      </c>
      <c r="HB110" s="240" t="str">
        <f t="shared" si="408"/>
        <v/>
      </c>
      <c r="HC110" s="241">
        <f t="shared" si="409"/>
        <v>0</v>
      </c>
      <c r="HD110" s="234">
        <f t="shared" si="410"/>
        <v>0</v>
      </c>
      <c r="HE110" s="234">
        <f t="shared" si="411"/>
        <v>0</v>
      </c>
      <c r="HF110" s="234">
        <f t="shared" si="412"/>
        <v>0</v>
      </c>
      <c r="HG110" s="242">
        <f t="shared" si="413"/>
        <v>0</v>
      </c>
      <c r="HI110" s="234">
        <f t="shared" si="450"/>
        <v>98</v>
      </c>
      <c r="HJ110" s="235" t="str">
        <f t="shared" si="414"/>
        <v/>
      </c>
      <c r="HK110" s="236" t="str">
        <f>IFERROR(+VLOOKUP(HJ110,'Referencia Parámetros'!$A$2:$B$18,2),"")</f>
        <v/>
      </c>
      <c r="HL110" s="1"/>
      <c r="HM110" s="1"/>
      <c r="HN110" s="136" t="str">
        <f t="shared" si="318"/>
        <v>Completar</v>
      </c>
      <c r="HO110" s="134"/>
      <c r="HP110" s="134"/>
      <c r="HQ110" s="134"/>
      <c r="HR110" s="136" t="str">
        <f t="shared" si="319"/>
        <v>Completar</v>
      </c>
      <c r="HS110" s="137" t="str">
        <f t="shared" si="320"/>
        <v>Completar</v>
      </c>
      <c r="HT110" s="137" t="str">
        <f t="shared" si="321"/>
        <v>Completar</v>
      </c>
      <c r="HU110" s="135"/>
      <c r="HV110" s="136" t="str">
        <f t="shared" si="322"/>
        <v>Completar</v>
      </c>
      <c r="HW110" s="237">
        <f t="shared" si="415"/>
        <v>0</v>
      </c>
      <c r="HX110" s="238">
        <f t="shared" si="416"/>
        <v>0</v>
      </c>
      <c r="HY110" s="239" t="str">
        <f>IFERROR(IF(HX110&gt;20*HK110,'Referencia Parámetros'!$D$20,IF(HX110&gt;10*HK110,'Referencia Parámetros'!$D$21,IF(HX110&gt;5*HK110,'Referencia Parámetros'!$D$22, IF(HX110&gt;1,'Referencia Parámetros'!$D$23,"NO APLICA")))),"")</f>
        <v/>
      </c>
      <c r="HZ110" s="240">
        <f t="shared" si="417"/>
        <v>0</v>
      </c>
      <c r="IA110" s="241">
        <f t="shared" si="418"/>
        <v>0</v>
      </c>
      <c r="IB110" s="234">
        <f t="shared" si="419"/>
        <v>0</v>
      </c>
      <c r="IC110" s="234">
        <f t="shared" si="420"/>
        <v>0</v>
      </c>
      <c r="ID110" s="234">
        <f t="shared" si="421"/>
        <v>0</v>
      </c>
      <c r="IE110" s="242">
        <f t="shared" si="422"/>
        <v>0</v>
      </c>
      <c r="IG110" s="234">
        <f t="shared" si="451"/>
        <v>98</v>
      </c>
      <c r="IH110" s="235" t="str">
        <f t="shared" si="423"/>
        <v/>
      </c>
      <c r="II110" s="236" t="str">
        <f>IFERROR(+VLOOKUP(IH110,'Referencia Parámetros'!$A$2:$B$18,2),"")</f>
        <v/>
      </c>
      <c r="IJ110" s="1"/>
      <c r="IK110" s="1"/>
      <c r="IL110" s="136" t="str">
        <f t="shared" si="323"/>
        <v>Completar</v>
      </c>
      <c r="IM110" s="134"/>
      <c r="IN110" s="134"/>
      <c r="IO110" s="134"/>
      <c r="IP110" s="136" t="str">
        <f t="shared" si="324"/>
        <v>Completar</v>
      </c>
      <c r="IQ110" s="137" t="str">
        <f t="shared" si="325"/>
        <v>Completar</v>
      </c>
      <c r="IR110" s="137" t="str">
        <f t="shared" si="326"/>
        <v>Completar</v>
      </c>
      <c r="IS110" s="135"/>
      <c r="IT110" s="136" t="str">
        <f t="shared" si="327"/>
        <v>Completar</v>
      </c>
      <c r="IU110" s="237">
        <f t="shared" si="424"/>
        <v>0</v>
      </c>
      <c r="IV110" s="238">
        <f t="shared" si="425"/>
        <v>0</v>
      </c>
      <c r="IW110" s="239" t="str">
        <f>IFERROR(IF(IV110&gt;20*II110,'Referencia Parámetros'!$D$20,IF(IV110&gt;10*II110,'Referencia Parámetros'!$D$21,IF(IV110&gt;5*II110,'Referencia Parámetros'!$D$22, IF(IV110&gt;1,'Referencia Parámetros'!$D$23,"NO APLICA")))),"")</f>
        <v/>
      </c>
      <c r="IX110" s="240" t="str">
        <f t="shared" si="426"/>
        <v/>
      </c>
      <c r="IY110" s="241">
        <f t="shared" si="427"/>
        <v>0</v>
      </c>
      <c r="IZ110" s="234">
        <f t="shared" si="428"/>
        <v>0</v>
      </c>
      <c r="JA110" s="234">
        <f t="shared" si="429"/>
        <v>0</v>
      </c>
      <c r="JB110" s="234">
        <f t="shared" si="430"/>
        <v>0</v>
      </c>
      <c r="JC110" s="242">
        <f t="shared" si="431"/>
        <v>0</v>
      </c>
      <c r="JD110" s="198"/>
      <c r="JE110" s="234">
        <f t="shared" si="452"/>
        <v>98</v>
      </c>
      <c r="JF110" s="235" t="str">
        <f t="shared" si="432"/>
        <v/>
      </c>
      <c r="JG110" s="236" t="str">
        <f>IFERROR(+VLOOKUP(JF110,'Referencia Parámetros'!$A$2:$B$18,2),"")</f>
        <v/>
      </c>
      <c r="JH110" s="1"/>
      <c r="JI110" s="1"/>
      <c r="JJ110" s="136" t="str">
        <f t="shared" si="328"/>
        <v>Completar</v>
      </c>
      <c r="JK110" s="134"/>
      <c r="JL110" s="134"/>
      <c r="JM110" s="134"/>
      <c r="JN110" s="136" t="str">
        <f t="shared" si="329"/>
        <v>Completar</v>
      </c>
      <c r="JO110" s="137" t="str">
        <f t="shared" si="330"/>
        <v>Completar</v>
      </c>
      <c r="JP110" s="137" t="str">
        <f t="shared" si="331"/>
        <v>Completar</v>
      </c>
      <c r="JQ110" s="135"/>
      <c r="JR110" s="136" t="str">
        <f t="shared" si="332"/>
        <v>Completar</v>
      </c>
      <c r="JS110" s="237">
        <f t="shared" si="433"/>
        <v>0</v>
      </c>
      <c r="JT110" s="238">
        <f t="shared" si="434"/>
        <v>0</v>
      </c>
      <c r="JU110" s="239" t="str">
        <f>IFERROR(IF(JT110&gt;20*JG110,'Referencia Parámetros'!$D$20,IF(JT110&gt;10*JG110,'Referencia Parámetros'!$D$21,IF(JT110&gt;5*JG110,'Referencia Parámetros'!$D$22, IF(JT110&gt;1,'Referencia Parámetros'!$D$23,"NO APLICA")))),"")</f>
        <v/>
      </c>
      <c r="JV110" s="240" t="str">
        <f t="shared" si="435"/>
        <v/>
      </c>
      <c r="JW110" s="241">
        <f t="shared" si="436"/>
        <v>0</v>
      </c>
      <c r="JX110" s="234">
        <f t="shared" si="437"/>
        <v>0</v>
      </c>
      <c r="JY110" s="234">
        <f t="shared" si="438"/>
        <v>0</v>
      </c>
      <c r="JZ110" s="234">
        <f t="shared" si="439"/>
        <v>0</v>
      </c>
      <c r="KA110" s="242">
        <f t="shared" si="440"/>
        <v>0</v>
      </c>
    </row>
    <row r="111" spans="1:287" x14ac:dyDescent="0.25">
      <c r="A111" s="234">
        <f t="shared" si="441"/>
        <v>99</v>
      </c>
      <c r="B111" s="235" t="str">
        <f t="shared" si="333"/>
        <v/>
      </c>
      <c r="C111" s="236" t="str">
        <f>IFERROR(+VLOOKUP(B111,'Referencia Parámetros'!$A$2:$B$18,2),"")</f>
        <v/>
      </c>
      <c r="D111" s="1"/>
      <c r="E111" s="1"/>
      <c r="F111" s="136" t="str">
        <f>IFERROR(+VLOOKUP(D111,'Año 3'!JH$13:JJ$112,3,FALSE),"Completar")</f>
        <v>Completar</v>
      </c>
      <c r="G111" s="134"/>
      <c r="H111" s="134"/>
      <c r="I111" s="134"/>
      <c r="J111" s="136" t="str">
        <f>+IFERROR(VLOOKUP(D111,'Año 3'!JH$13:JR$112,7,0),"Completar")</f>
        <v>Completar</v>
      </c>
      <c r="K111" s="137" t="str">
        <f>IFERROR(VLOOKUP(D111,'Año 3'!JH$13:JR$112,8,FALSE),"Completar")</f>
        <v>Completar</v>
      </c>
      <c r="L111" s="137" t="str">
        <f>IFERROR(VLOOKUP(D111,'Año 3'!JH$13:JR$112,9,FALSE),"Completar")</f>
        <v>Completar</v>
      </c>
      <c r="M111" s="135"/>
      <c r="N111" s="136" t="str">
        <f>IFERROR(VLOOKUP(D111,'Año 3'!JH$13:JR$112,11,FALSE),"Completar")</f>
        <v>Completar</v>
      </c>
      <c r="O111" s="237">
        <f t="shared" si="334"/>
        <v>0</v>
      </c>
      <c r="P111" s="238">
        <f t="shared" si="335"/>
        <v>0</v>
      </c>
      <c r="Q111" s="239" t="str">
        <f>IFERROR(IF(P111&gt;20*C111,'Referencia Parámetros'!$D$20,IF(P111&gt;10*C111,'Referencia Parámetros'!$D$21,IF(P111&gt;5*C111,'Referencia Parámetros'!$D$22, IF(P111&gt;1,'Referencia Parámetros'!$D$23,"NO APLICA")))),"")</f>
        <v/>
      </c>
      <c r="R111" s="240" t="str">
        <f t="shared" si="336"/>
        <v/>
      </c>
      <c r="S111" s="241">
        <f t="shared" si="337"/>
        <v>0</v>
      </c>
      <c r="T111" s="234">
        <f t="shared" si="338"/>
        <v>0</v>
      </c>
      <c r="U111" s="234">
        <f t="shared" si="339"/>
        <v>0</v>
      </c>
      <c r="V111" s="234">
        <f t="shared" si="340"/>
        <v>0</v>
      </c>
      <c r="W111" s="242">
        <f t="shared" si="341"/>
        <v>0</v>
      </c>
      <c r="Y111" s="234">
        <f t="shared" si="442"/>
        <v>99</v>
      </c>
      <c r="Z111" s="235" t="str">
        <f t="shared" si="342"/>
        <v/>
      </c>
      <c r="AA111" s="236" t="str">
        <f>IFERROR(+VLOOKUP(Z111,'Referencia Parámetros'!$A$2:$B$18,2),"")</f>
        <v/>
      </c>
      <c r="AB111" s="1"/>
      <c r="AC111" s="1"/>
      <c r="AD111" s="136" t="str">
        <f t="shared" si="278"/>
        <v>Completar</v>
      </c>
      <c r="AE111" s="134"/>
      <c r="AF111" s="134"/>
      <c r="AG111" s="134"/>
      <c r="AH111" s="136" t="str">
        <f t="shared" si="279"/>
        <v>Completar</v>
      </c>
      <c r="AI111" s="137" t="str">
        <f t="shared" si="280"/>
        <v>Completar</v>
      </c>
      <c r="AJ111" s="137" t="str">
        <f t="shared" si="281"/>
        <v>Completar</v>
      </c>
      <c r="AK111" s="135"/>
      <c r="AL111" s="136" t="str">
        <f t="shared" si="282"/>
        <v>Completar</v>
      </c>
      <c r="AM111" s="237">
        <f t="shared" si="343"/>
        <v>0</v>
      </c>
      <c r="AN111" s="238">
        <f t="shared" si="344"/>
        <v>0</v>
      </c>
      <c r="AO111" s="239" t="str">
        <f>IFERROR(IF(AN111&gt;20*AA111,'Referencia Parámetros'!$D$20,IF(AN111&gt;10*AA111,'Referencia Parámetros'!$D$21,IF(AN111&gt;5*AA111,'Referencia Parámetros'!$D$22, IF(AN111&gt;1,'Referencia Parámetros'!$D$23,"NO APLICA")))),"")</f>
        <v/>
      </c>
      <c r="AP111" s="240" t="str">
        <f t="shared" si="345"/>
        <v/>
      </c>
      <c r="AQ111" s="241">
        <f t="shared" si="346"/>
        <v>0</v>
      </c>
      <c r="AR111" s="234">
        <f t="shared" si="347"/>
        <v>0</v>
      </c>
      <c r="AS111" s="234">
        <f t="shared" si="348"/>
        <v>0</v>
      </c>
      <c r="AT111" s="234">
        <f t="shared" si="349"/>
        <v>0</v>
      </c>
      <c r="AU111" s="242">
        <f t="shared" si="350"/>
        <v>0</v>
      </c>
      <c r="AW111" s="234">
        <f t="shared" si="443"/>
        <v>99</v>
      </c>
      <c r="AX111" s="235" t="str">
        <f t="shared" si="351"/>
        <v/>
      </c>
      <c r="AY111" s="236" t="str">
        <f>IFERROR(+VLOOKUP(AX111,'Referencia Parámetros'!$A$2:$B$18,2),"")</f>
        <v/>
      </c>
      <c r="AZ111" s="1"/>
      <c r="BA111" s="1"/>
      <c r="BB111" s="136" t="str">
        <f t="shared" si="283"/>
        <v>Completar</v>
      </c>
      <c r="BC111" s="134"/>
      <c r="BD111" s="134"/>
      <c r="BE111" s="134"/>
      <c r="BF111" s="136" t="str">
        <f t="shared" si="284"/>
        <v>Completar</v>
      </c>
      <c r="BG111" s="137" t="str">
        <f t="shared" si="285"/>
        <v>Completar</v>
      </c>
      <c r="BH111" s="137" t="str">
        <f t="shared" si="286"/>
        <v>Completar</v>
      </c>
      <c r="BI111" s="135"/>
      <c r="BJ111" s="136" t="str">
        <f t="shared" si="287"/>
        <v>Completar</v>
      </c>
      <c r="BK111" s="237">
        <f t="shared" si="352"/>
        <v>0</v>
      </c>
      <c r="BL111" s="238">
        <f t="shared" si="353"/>
        <v>0</v>
      </c>
      <c r="BM111" s="239" t="str">
        <f>IFERROR(IF(BL111&gt;20*AY111,'Referencia Parámetros'!$D$20,IF(BL111&gt;10*AY111,'Referencia Parámetros'!$D$21,IF(BL111&gt;5*AY111,'Referencia Parámetros'!$D$22, IF(BL111&gt;1,'Referencia Parámetros'!$D$23,"NO APLICA")))),"")</f>
        <v/>
      </c>
      <c r="BN111" s="240" t="str">
        <f t="shared" si="354"/>
        <v/>
      </c>
      <c r="BO111" s="241">
        <f t="shared" si="355"/>
        <v>0</v>
      </c>
      <c r="BP111" s="234">
        <f t="shared" si="356"/>
        <v>0</v>
      </c>
      <c r="BQ111" s="234">
        <f t="shared" si="357"/>
        <v>0</v>
      </c>
      <c r="BR111" s="234">
        <f t="shared" si="358"/>
        <v>0</v>
      </c>
      <c r="BS111" s="242">
        <f t="shared" si="359"/>
        <v>0</v>
      </c>
      <c r="BU111" s="234">
        <f t="shared" si="444"/>
        <v>99</v>
      </c>
      <c r="BV111" s="235" t="str">
        <f t="shared" si="360"/>
        <v/>
      </c>
      <c r="BW111" s="236" t="str">
        <f>IFERROR(+VLOOKUP(BV111,'Referencia Parámetros'!$A$2:$B$18,2),"")</f>
        <v/>
      </c>
      <c r="BX111" s="1"/>
      <c r="BY111" s="1"/>
      <c r="BZ111" s="136" t="str">
        <f t="shared" si="288"/>
        <v>Completar</v>
      </c>
      <c r="CA111" s="134"/>
      <c r="CB111" s="134"/>
      <c r="CC111" s="134"/>
      <c r="CD111" s="136" t="str">
        <f t="shared" si="289"/>
        <v>Completar</v>
      </c>
      <c r="CE111" s="137" t="str">
        <f t="shared" si="290"/>
        <v>Completar</v>
      </c>
      <c r="CF111" s="137" t="str">
        <f t="shared" si="291"/>
        <v>Completar</v>
      </c>
      <c r="CG111" s="135"/>
      <c r="CH111" s="136" t="str">
        <f t="shared" si="292"/>
        <v>Completar</v>
      </c>
      <c r="CI111" s="237">
        <f t="shared" si="361"/>
        <v>0</v>
      </c>
      <c r="CJ111" s="238">
        <f t="shared" si="362"/>
        <v>0</v>
      </c>
      <c r="CK111" s="239" t="str">
        <f>IFERROR(IF(CJ111&gt;20*BW111,'Referencia Parámetros'!$D$20,IF(CJ111&gt;10*BW111,'Referencia Parámetros'!$D$21,IF(CJ111&gt;5*BW111,'Referencia Parámetros'!$D$22, IF(CJ111&gt;1,'Referencia Parámetros'!$D$23,"NO APLICA")))),"")</f>
        <v/>
      </c>
      <c r="CL111" s="240" t="str">
        <f t="shared" si="363"/>
        <v/>
      </c>
      <c r="CM111" s="241">
        <f t="shared" si="364"/>
        <v>0</v>
      </c>
      <c r="CN111" s="234">
        <f t="shared" si="365"/>
        <v>0</v>
      </c>
      <c r="CO111" s="234">
        <f t="shared" si="366"/>
        <v>0</v>
      </c>
      <c r="CP111" s="234">
        <f t="shared" si="367"/>
        <v>0</v>
      </c>
      <c r="CQ111" s="242">
        <f t="shared" si="368"/>
        <v>0</v>
      </c>
      <c r="CS111" s="234">
        <f t="shared" si="445"/>
        <v>99</v>
      </c>
      <c r="CT111" s="235" t="str">
        <f t="shared" si="369"/>
        <v/>
      </c>
      <c r="CU111" s="236" t="str">
        <f>IFERROR(+VLOOKUP(CT111,'Referencia Parámetros'!$A$2:$B$18,2),"")</f>
        <v/>
      </c>
      <c r="CV111" s="1"/>
      <c r="CW111" s="1"/>
      <c r="CX111" s="136" t="str">
        <f t="shared" si="293"/>
        <v>Completar</v>
      </c>
      <c r="CY111" s="134"/>
      <c r="CZ111" s="134"/>
      <c r="DA111" s="134"/>
      <c r="DB111" s="136" t="str">
        <f t="shared" si="294"/>
        <v>Completar</v>
      </c>
      <c r="DC111" s="137" t="str">
        <f t="shared" si="295"/>
        <v>Completar</v>
      </c>
      <c r="DD111" s="137" t="str">
        <f t="shared" si="296"/>
        <v>Completar</v>
      </c>
      <c r="DE111" s="135"/>
      <c r="DF111" s="136" t="str">
        <f t="shared" si="297"/>
        <v>Completar</v>
      </c>
      <c r="DG111" s="237">
        <f t="shared" si="370"/>
        <v>0</v>
      </c>
      <c r="DH111" s="238">
        <f t="shared" si="371"/>
        <v>0</v>
      </c>
      <c r="DI111" s="239" t="str">
        <f>IFERROR(IF(DH111&gt;20*CU111,'Referencia Parámetros'!$D$20,IF(DH111&gt;10*CU111,'Referencia Parámetros'!$D$21,IF(DH111&gt;5*CU111,'Referencia Parámetros'!$D$22, IF(DH111&gt;1,'Referencia Parámetros'!$D$23,"NO APLICA")))),"")</f>
        <v/>
      </c>
      <c r="DJ111" s="240" t="str">
        <f t="shared" si="372"/>
        <v/>
      </c>
      <c r="DK111" s="241">
        <f t="shared" si="373"/>
        <v>0</v>
      </c>
      <c r="DL111" s="234">
        <f t="shared" si="374"/>
        <v>0</v>
      </c>
      <c r="DM111" s="234">
        <f t="shared" si="375"/>
        <v>0</v>
      </c>
      <c r="DN111" s="234">
        <f t="shared" si="376"/>
        <v>0</v>
      </c>
      <c r="DO111" s="242">
        <f t="shared" si="377"/>
        <v>0</v>
      </c>
      <c r="DQ111" s="234">
        <f t="shared" si="446"/>
        <v>99</v>
      </c>
      <c r="DR111" s="235" t="str">
        <f t="shared" si="378"/>
        <v/>
      </c>
      <c r="DS111" s="236" t="str">
        <f>IFERROR(+VLOOKUP(DR111,'Referencia Parámetros'!$A$2:$B$18,2),"")</f>
        <v/>
      </c>
      <c r="DT111" s="1"/>
      <c r="DU111" s="1"/>
      <c r="DV111" s="136" t="str">
        <f t="shared" si="298"/>
        <v>Completar</v>
      </c>
      <c r="DW111" s="134"/>
      <c r="DX111" s="134"/>
      <c r="DY111" s="134"/>
      <c r="DZ111" s="136" t="str">
        <f t="shared" si="299"/>
        <v>Completar</v>
      </c>
      <c r="EA111" s="137" t="str">
        <f t="shared" si="300"/>
        <v>Completar</v>
      </c>
      <c r="EB111" s="137" t="str">
        <f t="shared" si="301"/>
        <v>Completar</v>
      </c>
      <c r="EC111" s="135"/>
      <c r="ED111" s="136" t="str">
        <f t="shared" si="302"/>
        <v>Completar</v>
      </c>
      <c r="EE111" s="237">
        <f t="shared" si="379"/>
        <v>0</v>
      </c>
      <c r="EF111" s="238">
        <f t="shared" si="380"/>
        <v>0</v>
      </c>
      <c r="EG111" s="239" t="str">
        <f>IFERROR(IF(EF111&gt;20*DS111,'Referencia Parámetros'!$D$20,IF(EF111&gt;10*DS111,'Referencia Parámetros'!$D$21,IF(EF111&gt;5*DS111,'Referencia Parámetros'!$D$22, IF(EF111&gt;1,'Referencia Parámetros'!$D$23,"NO APLICA")))),"")</f>
        <v/>
      </c>
      <c r="EH111" s="240" t="str">
        <f t="shared" si="381"/>
        <v/>
      </c>
      <c r="EI111" s="241">
        <f t="shared" si="382"/>
        <v>0</v>
      </c>
      <c r="EJ111" s="234">
        <f t="shared" si="383"/>
        <v>0</v>
      </c>
      <c r="EK111" s="234">
        <f t="shared" si="384"/>
        <v>0</v>
      </c>
      <c r="EL111" s="234">
        <f t="shared" si="385"/>
        <v>0</v>
      </c>
      <c r="EM111" s="242">
        <f t="shared" si="386"/>
        <v>0</v>
      </c>
      <c r="EO111" s="234">
        <f t="shared" si="447"/>
        <v>99</v>
      </c>
      <c r="EP111" s="235" t="str">
        <f t="shared" si="387"/>
        <v/>
      </c>
      <c r="EQ111" s="236" t="str">
        <f>IFERROR(+VLOOKUP(EP111,'Referencia Parámetros'!$A$2:$B$18,2),"")</f>
        <v/>
      </c>
      <c r="ER111" s="1"/>
      <c r="ES111" s="1"/>
      <c r="ET111" s="136" t="str">
        <f t="shared" si="303"/>
        <v>Completar</v>
      </c>
      <c r="EU111" s="134"/>
      <c r="EV111" s="134"/>
      <c r="EW111" s="134"/>
      <c r="EX111" s="136" t="str">
        <f t="shared" si="304"/>
        <v>Completar</v>
      </c>
      <c r="EY111" s="137" t="str">
        <f t="shared" si="305"/>
        <v>Completar</v>
      </c>
      <c r="EZ111" s="137" t="str">
        <f t="shared" si="306"/>
        <v>Completar</v>
      </c>
      <c r="FA111" s="135"/>
      <c r="FB111" s="136" t="str">
        <f t="shared" si="307"/>
        <v>Completar</v>
      </c>
      <c r="FC111" s="237">
        <f t="shared" si="388"/>
        <v>0</v>
      </c>
      <c r="FD111" s="238">
        <f t="shared" si="389"/>
        <v>0</v>
      </c>
      <c r="FE111" s="239" t="str">
        <f>IFERROR(IF(FD111&gt;20*EQ111,'Referencia Parámetros'!$D$20,IF(FD111&gt;10*EQ111,'Referencia Parámetros'!$D$21,IF(FD111&gt;5*EQ111,'Referencia Parámetros'!$D$22, IF(FD111&gt;1,'Referencia Parámetros'!$D$23,"NO APLICA")))),"")</f>
        <v/>
      </c>
      <c r="FF111" s="240" t="str">
        <f t="shared" si="390"/>
        <v/>
      </c>
      <c r="FG111" s="241">
        <f t="shared" si="391"/>
        <v>0</v>
      </c>
      <c r="FH111" s="234">
        <f t="shared" si="392"/>
        <v>0</v>
      </c>
      <c r="FI111" s="234">
        <f t="shared" si="393"/>
        <v>0</v>
      </c>
      <c r="FJ111" s="234">
        <f t="shared" si="394"/>
        <v>0</v>
      </c>
      <c r="FK111" s="242">
        <f t="shared" si="395"/>
        <v>0</v>
      </c>
      <c r="FM111" s="234">
        <f t="shared" si="448"/>
        <v>99</v>
      </c>
      <c r="FN111" s="235" t="str">
        <f t="shared" si="396"/>
        <v/>
      </c>
      <c r="FO111" s="236" t="str">
        <f>IFERROR(+VLOOKUP(FN111,'Referencia Parámetros'!$A$2:$B$18,2),"")</f>
        <v/>
      </c>
      <c r="FP111" s="1"/>
      <c r="FQ111" s="1"/>
      <c r="FR111" s="136" t="str">
        <f t="shared" si="308"/>
        <v>Completar</v>
      </c>
      <c r="FS111" s="134"/>
      <c r="FT111" s="134"/>
      <c r="FU111" s="134"/>
      <c r="FV111" s="136" t="str">
        <f t="shared" si="309"/>
        <v>Completar</v>
      </c>
      <c r="FW111" s="137" t="str">
        <f t="shared" si="310"/>
        <v>Completar</v>
      </c>
      <c r="FX111" s="137" t="str">
        <f t="shared" si="311"/>
        <v>Completar</v>
      </c>
      <c r="FY111" s="135"/>
      <c r="FZ111" s="136" t="str">
        <f t="shared" si="312"/>
        <v>Completar</v>
      </c>
      <c r="GA111" s="237">
        <f t="shared" si="397"/>
        <v>0</v>
      </c>
      <c r="GB111" s="238">
        <f t="shared" si="398"/>
        <v>0</v>
      </c>
      <c r="GC111" s="239" t="str">
        <f>IFERROR(IF(GB111&gt;20*FO111,'Referencia Parámetros'!$D$20,IF(GB111&gt;10*FO111,'Referencia Parámetros'!$D$21,IF(GB111&gt;5*FO111,'Referencia Parámetros'!$D$22, IF(GB111&gt;1,'Referencia Parámetros'!$D$23,"NO APLICA")))),"")</f>
        <v/>
      </c>
      <c r="GD111" s="240" t="str">
        <f t="shared" si="399"/>
        <v/>
      </c>
      <c r="GE111" s="241">
        <f t="shared" si="400"/>
        <v>0</v>
      </c>
      <c r="GF111" s="234">
        <f t="shared" si="401"/>
        <v>0</v>
      </c>
      <c r="GG111" s="234">
        <f t="shared" si="402"/>
        <v>0</v>
      </c>
      <c r="GH111" s="234">
        <f t="shared" si="403"/>
        <v>0</v>
      </c>
      <c r="GI111" s="242">
        <f t="shared" si="404"/>
        <v>0</v>
      </c>
      <c r="GK111" s="234">
        <f t="shared" si="449"/>
        <v>99</v>
      </c>
      <c r="GL111" s="235" t="str">
        <f t="shared" si="405"/>
        <v/>
      </c>
      <c r="GM111" s="236" t="str">
        <f>IFERROR(+VLOOKUP(GL111,'Referencia Parámetros'!$A$2:$B$18,2),"")</f>
        <v/>
      </c>
      <c r="GN111" s="1"/>
      <c r="GO111" s="1"/>
      <c r="GP111" s="136" t="str">
        <f t="shared" si="313"/>
        <v>Completar</v>
      </c>
      <c r="GQ111" s="134"/>
      <c r="GR111" s="134"/>
      <c r="GS111" s="134"/>
      <c r="GT111" s="136" t="str">
        <f t="shared" si="314"/>
        <v>Completar</v>
      </c>
      <c r="GU111" s="137" t="str">
        <f t="shared" si="315"/>
        <v>Completar</v>
      </c>
      <c r="GV111" s="137" t="str">
        <f t="shared" si="316"/>
        <v>Completar</v>
      </c>
      <c r="GW111" s="135"/>
      <c r="GX111" s="136" t="str">
        <f t="shared" si="317"/>
        <v>Completar</v>
      </c>
      <c r="GY111" s="237">
        <f t="shared" si="406"/>
        <v>0</v>
      </c>
      <c r="GZ111" s="238">
        <f t="shared" si="407"/>
        <v>0</v>
      </c>
      <c r="HA111" s="239" t="str">
        <f>IFERROR(IF(GZ111&gt;20*GM111,'Referencia Parámetros'!$D$20,IF(GZ111&gt;10*GM111,'Referencia Parámetros'!$D$21,IF(GZ111&gt;5*GM111,'Referencia Parámetros'!$D$22, IF(GZ111&gt;1,'Referencia Parámetros'!$D$23,"NO APLICA")))),"")</f>
        <v/>
      </c>
      <c r="HB111" s="240" t="str">
        <f t="shared" si="408"/>
        <v/>
      </c>
      <c r="HC111" s="241">
        <f t="shared" si="409"/>
        <v>0</v>
      </c>
      <c r="HD111" s="234">
        <f t="shared" si="410"/>
        <v>0</v>
      </c>
      <c r="HE111" s="234">
        <f t="shared" si="411"/>
        <v>0</v>
      </c>
      <c r="HF111" s="234">
        <f t="shared" si="412"/>
        <v>0</v>
      </c>
      <c r="HG111" s="242">
        <f t="shared" si="413"/>
        <v>0</v>
      </c>
      <c r="HI111" s="234">
        <f t="shared" si="450"/>
        <v>99</v>
      </c>
      <c r="HJ111" s="235" t="str">
        <f t="shared" si="414"/>
        <v/>
      </c>
      <c r="HK111" s="236" t="str">
        <f>IFERROR(+VLOOKUP(HJ111,'Referencia Parámetros'!$A$2:$B$18,2),"")</f>
        <v/>
      </c>
      <c r="HL111" s="1"/>
      <c r="HM111" s="1"/>
      <c r="HN111" s="136" t="str">
        <f t="shared" si="318"/>
        <v>Completar</v>
      </c>
      <c r="HO111" s="134"/>
      <c r="HP111" s="134"/>
      <c r="HQ111" s="134"/>
      <c r="HR111" s="136" t="str">
        <f t="shared" si="319"/>
        <v>Completar</v>
      </c>
      <c r="HS111" s="137" t="str">
        <f t="shared" si="320"/>
        <v>Completar</v>
      </c>
      <c r="HT111" s="137" t="str">
        <f t="shared" si="321"/>
        <v>Completar</v>
      </c>
      <c r="HU111" s="135"/>
      <c r="HV111" s="136" t="str">
        <f t="shared" si="322"/>
        <v>Completar</v>
      </c>
      <c r="HW111" s="237">
        <f t="shared" si="415"/>
        <v>0</v>
      </c>
      <c r="HX111" s="238">
        <f t="shared" si="416"/>
        <v>0</v>
      </c>
      <c r="HY111" s="239" t="str">
        <f>IFERROR(IF(HX111&gt;20*HK111,'Referencia Parámetros'!$D$20,IF(HX111&gt;10*HK111,'Referencia Parámetros'!$D$21,IF(HX111&gt;5*HK111,'Referencia Parámetros'!$D$22, IF(HX111&gt;1,'Referencia Parámetros'!$D$23,"NO APLICA")))),"")</f>
        <v/>
      </c>
      <c r="HZ111" s="240">
        <f t="shared" si="417"/>
        <v>0</v>
      </c>
      <c r="IA111" s="241">
        <f t="shared" si="418"/>
        <v>0</v>
      </c>
      <c r="IB111" s="234">
        <f t="shared" si="419"/>
        <v>0</v>
      </c>
      <c r="IC111" s="234">
        <f t="shared" si="420"/>
        <v>0</v>
      </c>
      <c r="ID111" s="234">
        <f t="shared" si="421"/>
        <v>0</v>
      </c>
      <c r="IE111" s="242">
        <f t="shared" si="422"/>
        <v>0</v>
      </c>
      <c r="IG111" s="234">
        <f t="shared" si="451"/>
        <v>99</v>
      </c>
      <c r="IH111" s="235" t="str">
        <f t="shared" si="423"/>
        <v/>
      </c>
      <c r="II111" s="236" t="str">
        <f>IFERROR(+VLOOKUP(IH111,'Referencia Parámetros'!$A$2:$B$18,2),"")</f>
        <v/>
      </c>
      <c r="IJ111" s="1"/>
      <c r="IK111" s="1"/>
      <c r="IL111" s="136" t="str">
        <f t="shared" si="323"/>
        <v>Completar</v>
      </c>
      <c r="IM111" s="134"/>
      <c r="IN111" s="134"/>
      <c r="IO111" s="134"/>
      <c r="IP111" s="136" t="str">
        <f t="shared" si="324"/>
        <v>Completar</v>
      </c>
      <c r="IQ111" s="137" t="str">
        <f t="shared" si="325"/>
        <v>Completar</v>
      </c>
      <c r="IR111" s="137" t="str">
        <f t="shared" si="326"/>
        <v>Completar</v>
      </c>
      <c r="IS111" s="135"/>
      <c r="IT111" s="136" t="str">
        <f t="shared" si="327"/>
        <v>Completar</v>
      </c>
      <c r="IU111" s="237">
        <f t="shared" si="424"/>
        <v>0</v>
      </c>
      <c r="IV111" s="238">
        <f t="shared" si="425"/>
        <v>0</v>
      </c>
      <c r="IW111" s="239" t="str">
        <f>IFERROR(IF(IV111&gt;20*II111,'Referencia Parámetros'!$D$20,IF(IV111&gt;10*II111,'Referencia Parámetros'!$D$21,IF(IV111&gt;5*II111,'Referencia Parámetros'!$D$22, IF(IV111&gt;1,'Referencia Parámetros'!$D$23,"NO APLICA")))),"")</f>
        <v/>
      </c>
      <c r="IX111" s="240" t="str">
        <f t="shared" si="426"/>
        <v/>
      </c>
      <c r="IY111" s="241">
        <f t="shared" si="427"/>
        <v>0</v>
      </c>
      <c r="IZ111" s="234">
        <f t="shared" si="428"/>
        <v>0</v>
      </c>
      <c r="JA111" s="234">
        <f t="shared" si="429"/>
        <v>0</v>
      </c>
      <c r="JB111" s="234">
        <f t="shared" si="430"/>
        <v>0</v>
      </c>
      <c r="JC111" s="242">
        <f t="shared" si="431"/>
        <v>0</v>
      </c>
      <c r="JD111" s="198"/>
      <c r="JE111" s="234">
        <f t="shared" si="452"/>
        <v>99</v>
      </c>
      <c r="JF111" s="235" t="str">
        <f t="shared" si="432"/>
        <v/>
      </c>
      <c r="JG111" s="236" t="str">
        <f>IFERROR(+VLOOKUP(JF111,'Referencia Parámetros'!$A$2:$B$18,2),"")</f>
        <v/>
      </c>
      <c r="JH111" s="1"/>
      <c r="JI111" s="1"/>
      <c r="JJ111" s="136" t="str">
        <f t="shared" si="328"/>
        <v>Completar</v>
      </c>
      <c r="JK111" s="134"/>
      <c r="JL111" s="134"/>
      <c r="JM111" s="134"/>
      <c r="JN111" s="136" t="str">
        <f t="shared" si="329"/>
        <v>Completar</v>
      </c>
      <c r="JO111" s="137" t="str">
        <f t="shared" si="330"/>
        <v>Completar</v>
      </c>
      <c r="JP111" s="137" t="str">
        <f t="shared" si="331"/>
        <v>Completar</v>
      </c>
      <c r="JQ111" s="135"/>
      <c r="JR111" s="136" t="str">
        <f t="shared" si="332"/>
        <v>Completar</v>
      </c>
      <c r="JS111" s="237">
        <f t="shared" si="433"/>
        <v>0</v>
      </c>
      <c r="JT111" s="238">
        <f t="shared" si="434"/>
        <v>0</v>
      </c>
      <c r="JU111" s="239" t="str">
        <f>IFERROR(IF(JT111&gt;20*JG111,'Referencia Parámetros'!$D$20,IF(JT111&gt;10*JG111,'Referencia Parámetros'!$D$21,IF(JT111&gt;5*JG111,'Referencia Parámetros'!$D$22, IF(JT111&gt;1,'Referencia Parámetros'!$D$23,"NO APLICA")))),"")</f>
        <v/>
      </c>
      <c r="JV111" s="240" t="str">
        <f t="shared" si="435"/>
        <v/>
      </c>
      <c r="JW111" s="241">
        <f t="shared" si="436"/>
        <v>0</v>
      </c>
      <c r="JX111" s="234">
        <f t="shared" si="437"/>
        <v>0</v>
      </c>
      <c r="JY111" s="234">
        <f t="shared" si="438"/>
        <v>0</v>
      </c>
      <c r="JZ111" s="234">
        <f t="shared" si="439"/>
        <v>0</v>
      </c>
      <c r="KA111" s="242">
        <f t="shared" si="440"/>
        <v>0</v>
      </c>
    </row>
    <row r="112" spans="1:287" x14ac:dyDescent="0.25">
      <c r="A112" s="234">
        <f t="shared" si="441"/>
        <v>100</v>
      </c>
      <c r="B112" s="235" t="str">
        <f t="shared" si="333"/>
        <v/>
      </c>
      <c r="C112" s="236" t="str">
        <f>IFERROR(+VLOOKUP(B112,'Referencia Parámetros'!$A$2:$B$18,2),"")</f>
        <v/>
      </c>
      <c r="D112" s="1"/>
      <c r="E112" s="1"/>
      <c r="F112" s="136" t="str">
        <f>IFERROR(+VLOOKUP(D112,'Año 3'!JH$13:JJ$112,3,FALSE),"Completar")</f>
        <v>Completar</v>
      </c>
      <c r="G112" s="134"/>
      <c r="H112" s="134"/>
      <c r="I112" s="134"/>
      <c r="J112" s="136" t="str">
        <f>+IFERROR(VLOOKUP(D112,'Año 3'!JH$13:JR$112,7,0),"Completar")</f>
        <v>Completar</v>
      </c>
      <c r="K112" s="137" t="str">
        <f>IFERROR(VLOOKUP(D112,'Año 3'!JH$13:JR$112,8,FALSE),"Completar")</f>
        <v>Completar</v>
      </c>
      <c r="L112" s="137" t="str">
        <f>IFERROR(VLOOKUP(D112,'Año 3'!JH$13:JR$112,9,FALSE),"Completar")</f>
        <v>Completar</v>
      </c>
      <c r="M112" s="135"/>
      <c r="N112" s="136" t="str">
        <f>IFERROR(VLOOKUP(D112,'Año 3'!JH$13:JR$112,11,FALSE),"Completar")</f>
        <v>Completar</v>
      </c>
      <c r="O112" s="237">
        <f t="shared" si="334"/>
        <v>0</v>
      </c>
      <c r="P112" s="238">
        <f t="shared" si="335"/>
        <v>0</v>
      </c>
      <c r="Q112" s="239" t="str">
        <f>IFERROR(IF(P112&gt;20*C112,'Referencia Parámetros'!$D$20,IF(P112&gt;10*C112,'Referencia Parámetros'!$D$21,IF(P112&gt;5*C112,'Referencia Parámetros'!$D$22, IF(P112&gt;1,'Referencia Parámetros'!$D$23,"NO APLICA")))),"")</f>
        <v/>
      </c>
      <c r="R112" s="240" t="str">
        <f t="shared" si="336"/>
        <v/>
      </c>
      <c r="S112" s="241">
        <f t="shared" si="337"/>
        <v>0</v>
      </c>
      <c r="T112" s="234">
        <f t="shared" si="338"/>
        <v>0</v>
      </c>
      <c r="U112" s="234">
        <f t="shared" si="339"/>
        <v>0</v>
      </c>
      <c r="V112" s="234">
        <f t="shared" si="340"/>
        <v>0</v>
      </c>
      <c r="W112" s="242">
        <f t="shared" si="341"/>
        <v>0</v>
      </c>
      <c r="Y112" s="234">
        <f t="shared" si="442"/>
        <v>100</v>
      </c>
      <c r="Z112" s="235" t="str">
        <f t="shared" si="342"/>
        <v/>
      </c>
      <c r="AA112" s="236" t="str">
        <f>IFERROR(+VLOOKUP(Z112,'Referencia Parámetros'!$A$2:$B$18,2),"")</f>
        <v/>
      </c>
      <c r="AB112" s="1"/>
      <c r="AC112" s="1"/>
      <c r="AD112" s="136" t="str">
        <f t="shared" si="278"/>
        <v>Completar</v>
      </c>
      <c r="AE112" s="134"/>
      <c r="AF112" s="134"/>
      <c r="AG112" s="134"/>
      <c r="AH112" s="136" t="str">
        <f t="shared" si="279"/>
        <v>Completar</v>
      </c>
      <c r="AI112" s="137" t="str">
        <f t="shared" si="280"/>
        <v>Completar</v>
      </c>
      <c r="AJ112" s="137" t="str">
        <f t="shared" si="281"/>
        <v>Completar</v>
      </c>
      <c r="AK112" s="135"/>
      <c r="AL112" s="136" t="str">
        <f t="shared" si="282"/>
        <v>Completar</v>
      </c>
      <c r="AM112" s="237">
        <f t="shared" si="343"/>
        <v>0</v>
      </c>
      <c r="AN112" s="238">
        <f t="shared" si="344"/>
        <v>0</v>
      </c>
      <c r="AO112" s="239" t="str">
        <f>IFERROR(IF(AN112&gt;20*AA112,'Referencia Parámetros'!$D$20,IF(AN112&gt;10*AA112,'Referencia Parámetros'!$D$21,IF(AN112&gt;5*AA112,'Referencia Parámetros'!$D$22, IF(AN112&gt;1,'Referencia Parámetros'!$D$23,"NO APLICA")))),"")</f>
        <v/>
      </c>
      <c r="AP112" s="240" t="str">
        <f t="shared" si="345"/>
        <v/>
      </c>
      <c r="AQ112" s="241">
        <f t="shared" si="346"/>
        <v>0</v>
      </c>
      <c r="AR112" s="234">
        <f t="shared" si="347"/>
        <v>0</v>
      </c>
      <c r="AS112" s="234">
        <f t="shared" si="348"/>
        <v>0</v>
      </c>
      <c r="AT112" s="234">
        <f t="shared" si="349"/>
        <v>0</v>
      </c>
      <c r="AU112" s="242">
        <f t="shared" si="350"/>
        <v>0</v>
      </c>
      <c r="AW112" s="234">
        <f t="shared" si="443"/>
        <v>100</v>
      </c>
      <c r="AX112" s="235" t="str">
        <f t="shared" si="351"/>
        <v/>
      </c>
      <c r="AY112" s="236" t="str">
        <f>IFERROR(+VLOOKUP(AX112,'Referencia Parámetros'!$A$2:$B$18,2),"")</f>
        <v/>
      </c>
      <c r="AZ112" s="1"/>
      <c r="BA112" s="1"/>
      <c r="BB112" s="136" t="str">
        <f t="shared" si="283"/>
        <v>Completar</v>
      </c>
      <c r="BC112" s="134"/>
      <c r="BD112" s="134"/>
      <c r="BE112" s="134"/>
      <c r="BF112" s="136" t="str">
        <f t="shared" si="284"/>
        <v>Completar</v>
      </c>
      <c r="BG112" s="137" t="str">
        <f t="shared" si="285"/>
        <v>Completar</v>
      </c>
      <c r="BH112" s="137" t="str">
        <f t="shared" si="286"/>
        <v>Completar</v>
      </c>
      <c r="BI112" s="135"/>
      <c r="BJ112" s="136" t="str">
        <f t="shared" si="287"/>
        <v>Completar</v>
      </c>
      <c r="BK112" s="237">
        <f t="shared" si="352"/>
        <v>0</v>
      </c>
      <c r="BL112" s="238">
        <f t="shared" si="353"/>
        <v>0</v>
      </c>
      <c r="BM112" s="239" t="str">
        <f>IFERROR(IF(BL112&gt;20*AY112,'Referencia Parámetros'!$D$20,IF(BL112&gt;10*AY112,'Referencia Parámetros'!$D$21,IF(BL112&gt;5*AY112,'Referencia Parámetros'!$D$22, IF(BL112&gt;1,'Referencia Parámetros'!$D$23,"NO APLICA")))),"")</f>
        <v/>
      </c>
      <c r="BN112" s="240" t="str">
        <f t="shared" si="354"/>
        <v/>
      </c>
      <c r="BO112" s="241">
        <f t="shared" si="355"/>
        <v>0</v>
      </c>
      <c r="BP112" s="234">
        <f t="shared" si="356"/>
        <v>0</v>
      </c>
      <c r="BQ112" s="234">
        <f t="shared" si="357"/>
        <v>0</v>
      </c>
      <c r="BR112" s="234">
        <f t="shared" si="358"/>
        <v>0</v>
      </c>
      <c r="BS112" s="242">
        <f t="shared" si="359"/>
        <v>0</v>
      </c>
      <c r="BU112" s="234">
        <f t="shared" si="444"/>
        <v>100</v>
      </c>
      <c r="BV112" s="235" t="str">
        <f t="shared" si="360"/>
        <v/>
      </c>
      <c r="BW112" s="236" t="str">
        <f>IFERROR(+VLOOKUP(BV112,'Referencia Parámetros'!$A$2:$B$18,2),"")</f>
        <v/>
      </c>
      <c r="BX112" s="1"/>
      <c r="BY112" s="1"/>
      <c r="BZ112" s="136" t="str">
        <f t="shared" si="288"/>
        <v>Completar</v>
      </c>
      <c r="CA112" s="134"/>
      <c r="CB112" s="134"/>
      <c r="CC112" s="134"/>
      <c r="CD112" s="136" t="str">
        <f t="shared" si="289"/>
        <v>Completar</v>
      </c>
      <c r="CE112" s="137" t="str">
        <f t="shared" si="290"/>
        <v>Completar</v>
      </c>
      <c r="CF112" s="137" t="str">
        <f t="shared" si="291"/>
        <v>Completar</v>
      </c>
      <c r="CG112" s="135"/>
      <c r="CH112" s="136" t="str">
        <f t="shared" si="292"/>
        <v>Completar</v>
      </c>
      <c r="CI112" s="237">
        <f t="shared" si="361"/>
        <v>0</v>
      </c>
      <c r="CJ112" s="238">
        <f t="shared" si="362"/>
        <v>0</v>
      </c>
      <c r="CK112" s="239" t="str">
        <f>IFERROR(IF(CJ112&gt;20*BW112,'Referencia Parámetros'!$D$20,IF(CJ112&gt;10*BW112,'Referencia Parámetros'!$D$21,IF(CJ112&gt;5*BW112,'Referencia Parámetros'!$D$22, IF(CJ112&gt;1,'Referencia Parámetros'!$D$23,"NO APLICA")))),"")</f>
        <v/>
      </c>
      <c r="CL112" s="240" t="str">
        <f t="shared" si="363"/>
        <v/>
      </c>
      <c r="CM112" s="241">
        <f t="shared" si="364"/>
        <v>0</v>
      </c>
      <c r="CN112" s="234">
        <f t="shared" si="365"/>
        <v>0</v>
      </c>
      <c r="CO112" s="234">
        <f t="shared" si="366"/>
        <v>0</v>
      </c>
      <c r="CP112" s="234">
        <f t="shared" si="367"/>
        <v>0</v>
      </c>
      <c r="CQ112" s="242">
        <f t="shared" si="368"/>
        <v>0</v>
      </c>
      <c r="CS112" s="234">
        <f t="shared" si="445"/>
        <v>100</v>
      </c>
      <c r="CT112" s="235" t="str">
        <f t="shared" si="369"/>
        <v/>
      </c>
      <c r="CU112" s="236" t="str">
        <f>IFERROR(+VLOOKUP(CT112,'Referencia Parámetros'!$A$2:$B$18,2),"")</f>
        <v/>
      </c>
      <c r="CV112" s="1"/>
      <c r="CW112" s="1"/>
      <c r="CX112" s="136" t="str">
        <f t="shared" si="293"/>
        <v>Completar</v>
      </c>
      <c r="CY112" s="134"/>
      <c r="CZ112" s="134"/>
      <c r="DA112" s="134"/>
      <c r="DB112" s="136" t="str">
        <f t="shared" si="294"/>
        <v>Completar</v>
      </c>
      <c r="DC112" s="137" t="str">
        <f t="shared" si="295"/>
        <v>Completar</v>
      </c>
      <c r="DD112" s="137" t="str">
        <f t="shared" si="296"/>
        <v>Completar</v>
      </c>
      <c r="DE112" s="135"/>
      <c r="DF112" s="136" t="str">
        <f t="shared" si="297"/>
        <v>Completar</v>
      </c>
      <c r="DG112" s="237">
        <f t="shared" si="370"/>
        <v>0</v>
      </c>
      <c r="DH112" s="238">
        <f t="shared" si="371"/>
        <v>0</v>
      </c>
      <c r="DI112" s="239" t="str">
        <f>IFERROR(IF(DH112&gt;20*CU112,'Referencia Parámetros'!$D$20,IF(DH112&gt;10*CU112,'Referencia Parámetros'!$D$21,IF(DH112&gt;5*CU112,'Referencia Parámetros'!$D$22, IF(DH112&gt;1,'Referencia Parámetros'!$D$23,"NO APLICA")))),"")</f>
        <v/>
      </c>
      <c r="DJ112" s="240" t="str">
        <f t="shared" si="372"/>
        <v/>
      </c>
      <c r="DK112" s="241">
        <f t="shared" si="373"/>
        <v>0</v>
      </c>
      <c r="DL112" s="234">
        <f t="shared" si="374"/>
        <v>0</v>
      </c>
      <c r="DM112" s="234">
        <f t="shared" si="375"/>
        <v>0</v>
      </c>
      <c r="DN112" s="234">
        <f t="shared" si="376"/>
        <v>0</v>
      </c>
      <c r="DO112" s="242">
        <f t="shared" si="377"/>
        <v>0</v>
      </c>
      <c r="DQ112" s="234">
        <f t="shared" si="446"/>
        <v>100</v>
      </c>
      <c r="DR112" s="235" t="str">
        <f t="shared" si="378"/>
        <v/>
      </c>
      <c r="DS112" s="236" t="str">
        <f>IFERROR(+VLOOKUP(DR112,'Referencia Parámetros'!$A$2:$B$18,2),"")</f>
        <v/>
      </c>
      <c r="DT112" s="1"/>
      <c r="DU112" s="1"/>
      <c r="DV112" s="136" t="str">
        <f t="shared" si="298"/>
        <v>Completar</v>
      </c>
      <c r="DW112" s="134"/>
      <c r="DX112" s="134"/>
      <c r="DY112" s="134"/>
      <c r="DZ112" s="136" t="str">
        <f t="shared" si="299"/>
        <v>Completar</v>
      </c>
      <c r="EA112" s="137" t="str">
        <f t="shared" si="300"/>
        <v>Completar</v>
      </c>
      <c r="EB112" s="137" t="str">
        <f t="shared" si="301"/>
        <v>Completar</v>
      </c>
      <c r="EC112" s="135"/>
      <c r="ED112" s="136" t="str">
        <f t="shared" si="302"/>
        <v>Completar</v>
      </c>
      <c r="EE112" s="237">
        <f t="shared" si="379"/>
        <v>0</v>
      </c>
      <c r="EF112" s="238">
        <f t="shared" si="380"/>
        <v>0</v>
      </c>
      <c r="EG112" s="239" t="str">
        <f>IFERROR(IF(EF112&gt;20*DS112,'Referencia Parámetros'!$D$20,IF(EF112&gt;10*DS112,'Referencia Parámetros'!$D$21,IF(EF112&gt;5*DS112,'Referencia Parámetros'!$D$22, IF(EF112&gt;1,'Referencia Parámetros'!$D$23,"NO APLICA")))),"")</f>
        <v/>
      </c>
      <c r="EH112" s="240" t="str">
        <f t="shared" si="381"/>
        <v/>
      </c>
      <c r="EI112" s="241">
        <f t="shared" si="382"/>
        <v>0</v>
      </c>
      <c r="EJ112" s="234">
        <f t="shared" si="383"/>
        <v>0</v>
      </c>
      <c r="EK112" s="234">
        <f t="shared" si="384"/>
        <v>0</v>
      </c>
      <c r="EL112" s="234">
        <f t="shared" si="385"/>
        <v>0</v>
      </c>
      <c r="EM112" s="242">
        <f t="shared" si="386"/>
        <v>0</v>
      </c>
      <c r="EO112" s="234">
        <f t="shared" si="447"/>
        <v>100</v>
      </c>
      <c r="EP112" s="235" t="str">
        <f t="shared" si="387"/>
        <v/>
      </c>
      <c r="EQ112" s="236" t="str">
        <f>IFERROR(+VLOOKUP(EP112,'Referencia Parámetros'!$A$2:$B$18,2),"")</f>
        <v/>
      </c>
      <c r="ER112" s="1"/>
      <c r="ES112" s="1"/>
      <c r="ET112" s="136" t="str">
        <f t="shared" si="303"/>
        <v>Completar</v>
      </c>
      <c r="EU112" s="134"/>
      <c r="EV112" s="134"/>
      <c r="EW112" s="134"/>
      <c r="EX112" s="136" t="str">
        <f t="shared" si="304"/>
        <v>Completar</v>
      </c>
      <c r="EY112" s="137" t="str">
        <f t="shared" si="305"/>
        <v>Completar</v>
      </c>
      <c r="EZ112" s="137" t="str">
        <f t="shared" si="306"/>
        <v>Completar</v>
      </c>
      <c r="FA112" s="135"/>
      <c r="FB112" s="136" t="str">
        <f t="shared" si="307"/>
        <v>Completar</v>
      </c>
      <c r="FC112" s="237">
        <f t="shared" si="388"/>
        <v>0</v>
      </c>
      <c r="FD112" s="238">
        <f t="shared" si="389"/>
        <v>0</v>
      </c>
      <c r="FE112" s="239" t="str">
        <f>IFERROR(IF(FD112&gt;20*EQ112,'Referencia Parámetros'!$D$20,IF(FD112&gt;10*EQ112,'Referencia Parámetros'!$D$21,IF(FD112&gt;5*EQ112,'Referencia Parámetros'!$D$22, IF(FD112&gt;1,'Referencia Parámetros'!$D$23,"NO APLICA")))),"")</f>
        <v/>
      </c>
      <c r="FF112" s="240" t="str">
        <f t="shared" si="390"/>
        <v/>
      </c>
      <c r="FG112" s="241">
        <f t="shared" si="391"/>
        <v>0</v>
      </c>
      <c r="FH112" s="234">
        <f t="shared" si="392"/>
        <v>0</v>
      </c>
      <c r="FI112" s="234">
        <f t="shared" si="393"/>
        <v>0</v>
      </c>
      <c r="FJ112" s="234">
        <f t="shared" si="394"/>
        <v>0</v>
      </c>
      <c r="FK112" s="242">
        <f t="shared" si="395"/>
        <v>0</v>
      </c>
      <c r="FM112" s="234">
        <f t="shared" si="448"/>
        <v>100</v>
      </c>
      <c r="FN112" s="235" t="str">
        <f t="shared" si="396"/>
        <v/>
      </c>
      <c r="FO112" s="236" t="str">
        <f>IFERROR(+VLOOKUP(FN112,'Referencia Parámetros'!$A$2:$B$18,2),"")</f>
        <v/>
      </c>
      <c r="FP112" s="1"/>
      <c r="FQ112" s="1"/>
      <c r="FR112" s="136" t="str">
        <f t="shared" si="308"/>
        <v>Completar</v>
      </c>
      <c r="FS112" s="134"/>
      <c r="FT112" s="134"/>
      <c r="FU112" s="134"/>
      <c r="FV112" s="136" t="str">
        <f t="shared" si="309"/>
        <v>Completar</v>
      </c>
      <c r="FW112" s="137" t="str">
        <f t="shared" si="310"/>
        <v>Completar</v>
      </c>
      <c r="FX112" s="137" t="str">
        <f t="shared" si="311"/>
        <v>Completar</v>
      </c>
      <c r="FY112" s="135"/>
      <c r="FZ112" s="136" t="str">
        <f t="shared" si="312"/>
        <v>Completar</v>
      </c>
      <c r="GA112" s="237">
        <f t="shared" si="397"/>
        <v>0</v>
      </c>
      <c r="GB112" s="238">
        <f t="shared" si="398"/>
        <v>0</v>
      </c>
      <c r="GC112" s="239" t="str">
        <f>IFERROR(IF(GB112&gt;20*FO112,'Referencia Parámetros'!$D$20,IF(GB112&gt;10*FO112,'Referencia Parámetros'!$D$21,IF(GB112&gt;5*FO112,'Referencia Parámetros'!$D$22, IF(GB112&gt;1,'Referencia Parámetros'!$D$23,"NO APLICA")))),"")</f>
        <v/>
      </c>
      <c r="GD112" s="240" t="str">
        <f t="shared" si="399"/>
        <v/>
      </c>
      <c r="GE112" s="241">
        <f t="shared" si="400"/>
        <v>0</v>
      </c>
      <c r="GF112" s="234">
        <f t="shared" si="401"/>
        <v>0</v>
      </c>
      <c r="GG112" s="234">
        <f t="shared" si="402"/>
        <v>0</v>
      </c>
      <c r="GH112" s="234">
        <f t="shared" si="403"/>
        <v>0</v>
      </c>
      <c r="GI112" s="242">
        <f t="shared" si="404"/>
        <v>0</v>
      </c>
      <c r="GK112" s="234">
        <f t="shared" si="449"/>
        <v>100</v>
      </c>
      <c r="GL112" s="235" t="str">
        <f t="shared" si="405"/>
        <v/>
      </c>
      <c r="GM112" s="236" t="str">
        <f>IFERROR(+VLOOKUP(GL112,'Referencia Parámetros'!$A$2:$B$18,2),"")</f>
        <v/>
      </c>
      <c r="GN112" s="1"/>
      <c r="GO112" s="1"/>
      <c r="GP112" s="136" t="str">
        <f t="shared" si="313"/>
        <v>Completar</v>
      </c>
      <c r="GQ112" s="134"/>
      <c r="GR112" s="134"/>
      <c r="GS112" s="134"/>
      <c r="GT112" s="136" t="str">
        <f t="shared" si="314"/>
        <v>Completar</v>
      </c>
      <c r="GU112" s="137" t="str">
        <f t="shared" si="315"/>
        <v>Completar</v>
      </c>
      <c r="GV112" s="137" t="str">
        <f t="shared" si="316"/>
        <v>Completar</v>
      </c>
      <c r="GW112" s="135"/>
      <c r="GX112" s="136" t="str">
        <f t="shared" si="317"/>
        <v>Completar</v>
      </c>
      <c r="GY112" s="237">
        <f t="shared" si="406"/>
        <v>0</v>
      </c>
      <c r="GZ112" s="238">
        <f t="shared" si="407"/>
        <v>0</v>
      </c>
      <c r="HA112" s="239" t="str">
        <f>IFERROR(IF(GZ112&gt;20*GM112,'Referencia Parámetros'!$D$20,IF(GZ112&gt;10*GM112,'Referencia Parámetros'!$D$21,IF(GZ112&gt;5*GM112,'Referencia Parámetros'!$D$22, IF(GZ112&gt;1,'Referencia Parámetros'!$D$23,"NO APLICA")))),"")</f>
        <v/>
      </c>
      <c r="HB112" s="240" t="str">
        <f t="shared" si="408"/>
        <v/>
      </c>
      <c r="HC112" s="241">
        <f t="shared" si="409"/>
        <v>0</v>
      </c>
      <c r="HD112" s="234">
        <f t="shared" si="410"/>
        <v>0</v>
      </c>
      <c r="HE112" s="234">
        <f t="shared" si="411"/>
        <v>0</v>
      </c>
      <c r="HF112" s="234">
        <f t="shared" si="412"/>
        <v>0</v>
      </c>
      <c r="HG112" s="242">
        <f t="shared" si="413"/>
        <v>0</v>
      </c>
      <c r="HI112" s="234">
        <f t="shared" si="450"/>
        <v>100</v>
      </c>
      <c r="HJ112" s="235" t="str">
        <f t="shared" si="414"/>
        <v/>
      </c>
      <c r="HK112" s="236" t="str">
        <f>IFERROR(+VLOOKUP(HJ112,'Referencia Parámetros'!$A$2:$B$18,2),"")</f>
        <v/>
      </c>
      <c r="HL112" s="1"/>
      <c r="HM112" s="1"/>
      <c r="HN112" s="136" t="str">
        <f t="shared" si="318"/>
        <v>Completar</v>
      </c>
      <c r="HO112" s="134"/>
      <c r="HP112" s="134"/>
      <c r="HQ112" s="134"/>
      <c r="HR112" s="136" t="str">
        <f t="shared" si="319"/>
        <v>Completar</v>
      </c>
      <c r="HS112" s="137" t="str">
        <f t="shared" si="320"/>
        <v>Completar</v>
      </c>
      <c r="HT112" s="137" t="str">
        <f t="shared" si="321"/>
        <v>Completar</v>
      </c>
      <c r="HU112" s="135"/>
      <c r="HV112" s="136" t="str">
        <f t="shared" si="322"/>
        <v>Completar</v>
      </c>
      <c r="HW112" s="237">
        <f t="shared" si="415"/>
        <v>0</v>
      </c>
      <c r="HX112" s="238">
        <f t="shared" si="416"/>
        <v>0</v>
      </c>
      <c r="HY112" s="239" t="str">
        <f>IFERROR(IF(HX112&gt;20*HK112,'Referencia Parámetros'!$D$20,IF(HX112&gt;10*HK112,'Referencia Parámetros'!$D$21,IF(HX112&gt;5*HK112,'Referencia Parámetros'!$D$22, IF(HX112&gt;1,'Referencia Parámetros'!$D$23,"NO APLICA")))),"")</f>
        <v/>
      </c>
      <c r="HZ112" s="240">
        <f t="shared" si="417"/>
        <v>0</v>
      </c>
      <c r="IA112" s="241">
        <f t="shared" si="418"/>
        <v>0</v>
      </c>
      <c r="IB112" s="234">
        <f t="shared" si="419"/>
        <v>0</v>
      </c>
      <c r="IC112" s="234">
        <f t="shared" si="420"/>
        <v>0</v>
      </c>
      <c r="ID112" s="234">
        <f t="shared" si="421"/>
        <v>0</v>
      </c>
      <c r="IE112" s="242">
        <f t="shared" si="422"/>
        <v>0</v>
      </c>
      <c r="IG112" s="234">
        <f t="shared" si="451"/>
        <v>100</v>
      </c>
      <c r="IH112" s="235" t="str">
        <f t="shared" si="423"/>
        <v/>
      </c>
      <c r="II112" s="236" t="str">
        <f>IFERROR(+VLOOKUP(IH112,'Referencia Parámetros'!$A$2:$B$18,2),"")</f>
        <v/>
      </c>
      <c r="IJ112" s="1"/>
      <c r="IK112" s="1"/>
      <c r="IL112" s="136" t="str">
        <f t="shared" si="323"/>
        <v>Completar</v>
      </c>
      <c r="IM112" s="134"/>
      <c r="IN112" s="134"/>
      <c r="IO112" s="134"/>
      <c r="IP112" s="136" t="str">
        <f t="shared" si="324"/>
        <v>Completar</v>
      </c>
      <c r="IQ112" s="137" t="str">
        <f t="shared" si="325"/>
        <v>Completar</v>
      </c>
      <c r="IR112" s="137" t="str">
        <f t="shared" si="326"/>
        <v>Completar</v>
      </c>
      <c r="IS112" s="135"/>
      <c r="IT112" s="136" t="str">
        <f t="shared" si="327"/>
        <v>Completar</v>
      </c>
      <c r="IU112" s="237">
        <f t="shared" si="424"/>
        <v>0</v>
      </c>
      <c r="IV112" s="238">
        <f t="shared" si="425"/>
        <v>0</v>
      </c>
      <c r="IW112" s="239" t="str">
        <f>IFERROR(IF(IV112&gt;20*II112,'Referencia Parámetros'!$D$20,IF(IV112&gt;10*II112,'Referencia Parámetros'!$D$21,IF(IV112&gt;5*II112,'Referencia Parámetros'!$D$22, IF(IV112&gt;1,'Referencia Parámetros'!$D$23,"NO APLICA")))),"")</f>
        <v/>
      </c>
      <c r="IX112" s="240" t="str">
        <f t="shared" si="426"/>
        <v/>
      </c>
      <c r="IY112" s="241">
        <f t="shared" si="427"/>
        <v>0</v>
      </c>
      <c r="IZ112" s="234">
        <f t="shared" si="428"/>
        <v>0</v>
      </c>
      <c r="JA112" s="234">
        <f t="shared" si="429"/>
        <v>0</v>
      </c>
      <c r="JB112" s="234">
        <f t="shared" si="430"/>
        <v>0</v>
      </c>
      <c r="JC112" s="242">
        <f t="shared" si="431"/>
        <v>0</v>
      </c>
      <c r="JD112" s="198"/>
      <c r="JE112" s="234">
        <f t="shared" si="452"/>
        <v>100</v>
      </c>
      <c r="JF112" s="235" t="str">
        <f t="shared" si="432"/>
        <v/>
      </c>
      <c r="JG112" s="236" t="str">
        <f>IFERROR(+VLOOKUP(JF112,'Referencia Parámetros'!$A$2:$B$18,2),"")</f>
        <v/>
      </c>
      <c r="JH112" s="1"/>
      <c r="JI112" s="1"/>
      <c r="JJ112" s="136" t="str">
        <f t="shared" si="328"/>
        <v>Completar</v>
      </c>
      <c r="JK112" s="134"/>
      <c r="JL112" s="134"/>
      <c r="JM112" s="134"/>
      <c r="JN112" s="136" t="str">
        <f t="shared" si="329"/>
        <v>Completar</v>
      </c>
      <c r="JO112" s="137" t="str">
        <f t="shared" si="330"/>
        <v>Completar</v>
      </c>
      <c r="JP112" s="137" t="str">
        <f t="shared" si="331"/>
        <v>Completar</v>
      </c>
      <c r="JQ112" s="135"/>
      <c r="JR112" s="136" t="str">
        <f t="shared" si="332"/>
        <v>Completar</v>
      </c>
      <c r="JS112" s="237">
        <f t="shared" si="433"/>
        <v>0</v>
      </c>
      <c r="JT112" s="238">
        <f t="shared" si="434"/>
        <v>0</v>
      </c>
      <c r="JU112" s="239" t="str">
        <f>IFERROR(IF(JT112&gt;20*JG112,'Referencia Parámetros'!$D$20,IF(JT112&gt;10*JG112,'Referencia Parámetros'!$D$21,IF(JT112&gt;5*JG112,'Referencia Parámetros'!$D$22, IF(JT112&gt;1,'Referencia Parámetros'!$D$23,"NO APLICA")))),"")</f>
        <v/>
      </c>
      <c r="JV112" s="240" t="str">
        <f t="shared" si="435"/>
        <v/>
      </c>
      <c r="JW112" s="241">
        <f t="shared" si="436"/>
        <v>0</v>
      </c>
      <c r="JX112" s="234">
        <f t="shared" si="437"/>
        <v>0</v>
      </c>
      <c r="JY112" s="234">
        <f t="shared" si="438"/>
        <v>0</v>
      </c>
      <c r="JZ112" s="234">
        <f t="shared" si="439"/>
        <v>0</v>
      </c>
      <c r="KA112" s="242">
        <f t="shared" si="440"/>
        <v>0</v>
      </c>
    </row>
  </sheetData>
  <sheetProtection password="91C0" sheet="1" objects="1" scenarios="1" selectLockedCells="1"/>
  <mergeCells count="1">
    <mergeCell ref="F5:I5"/>
  </mergeCells>
  <conditionalFormatting sqref="F13:F112 J13:L112 N13:N112">
    <cfRule type="containsText" dxfId="254" priority="3198" operator="containsText" text="Completar">
      <formula>NOT(ISERROR(SEARCH("Completar",F13)))</formula>
    </cfRule>
  </conditionalFormatting>
  <conditionalFormatting sqref="Q13">
    <cfRule type="containsText" dxfId="253" priority="3197" operator="containsText" text="NO">
      <formula>NOT(ISERROR(SEARCH("NO",Q13)))</formula>
    </cfRule>
  </conditionalFormatting>
  <conditionalFormatting sqref="G13:G112 AE14:AE112 BC14:BC112 CA14:CA112 CY14:CY112 DW14:DW112 EU14:EU112 FS14:FS112 GQ14:GQ112 HO14:HO112 IM14:IM112 JK14:JK112">
    <cfRule type="expression" dxfId="252" priority="3188" stopIfTrue="1">
      <formula>F13=2</formula>
    </cfRule>
  </conditionalFormatting>
  <conditionalFormatting sqref="H13:H112 AF14:AF112 BD14:BD112 CB14:CB112 CZ14:CZ112 DX14:DX112 EV14:EV112 FT14:FT112 GR14:GR112 HP14:HP112 IN14:IN112 JL14:JL112">
    <cfRule type="expression" dxfId="251" priority="3187" stopIfTrue="1">
      <formula>F13=1</formula>
    </cfRule>
  </conditionalFormatting>
  <conditionalFormatting sqref="I13:I112 AG14:AG112 BE14:BE112 CC14:CC112 DA14:DA112 DY14:DY112 EW14:EW112 FU14:FU112 GS14:GS112 HQ14:HQ112 IO14:IO112 JM14:JM112">
    <cfRule type="expression" dxfId="250" priority="3186" stopIfTrue="1">
      <formula>F13=1</formula>
    </cfRule>
  </conditionalFormatting>
  <conditionalFormatting sqref="AD13 AH13:AJ13 AL13">
    <cfRule type="containsText" dxfId="249" priority="3185" operator="containsText" text="Completar">
      <formula>NOT(ISERROR(SEARCH("Completar",AD13)))</formula>
    </cfRule>
  </conditionalFormatting>
  <conditionalFormatting sqref="AO13">
    <cfRule type="containsText" dxfId="248" priority="3184" operator="containsText" text="NO">
      <formula>NOT(ISERROR(SEARCH("NO",AO13)))</formula>
    </cfRule>
  </conditionalFormatting>
  <conditionalFormatting sqref="AE13">
    <cfRule type="expression" dxfId="247" priority="3175" stopIfTrue="1">
      <formula>AD13=2</formula>
    </cfRule>
  </conditionalFormatting>
  <conditionalFormatting sqref="AF13">
    <cfRule type="expression" dxfId="246" priority="3174" stopIfTrue="1">
      <formula>AD13=1</formula>
    </cfRule>
  </conditionalFormatting>
  <conditionalFormatting sqref="AG13">
    <cfRule type="expression" dxfId="245" priority="3173" stopIfTrue="1">
      <formula>AD13=1</formula>
    </cfRule>
  </conditionalFormatting>
  <conditionalFormatting sqref="BB13 BF13:BH13">
    <cfRule type="containsText" dxfId="244" priority="3172" operator="containsText" text="Completar">
      <formula>NOT(ISERROR(SEARCH("Completar",BB13)))</formula>
    </cfRule>
  </conditionalFormatting>
  <conditionalFormatting sqref="BM13">
    <cfRule type="containsText" dxfId="243" priority="3171" operator="containsText" text="NO">
      <formula>NOT(ISERROR(SEARCH("NO",BM13)))</formula>
    </cfRule>
  </conditionalFormatting>
  <conditionalFormatting sqref="BC13">
    <cfRule type="expression" dxfId="242" priority="3162" stopIfTrue="1">
      <formula>BB13=2</formula>
    </cfRule>
  </conditionalFormatting>
  <conditionalFormatting sqref="BD13">
    <cfRule type="expression" dxfId="241" priority="3161" stopIfTrue="1">
      <formula>BB13=1</formula>
    </cfRule>
  </conditionalFormatting>
  <conditionalFormatting sqref="BE13">
    <cfRule type="expression" dxfId="240" priority="3160" stopIfTrue="1">
      <formula>BB13=1</formula>
    </cfRule>
  </conditionalFormatting>
  <conditionalFormatting sqref="BZ13 CD13:CF13">
    <cfRule type="containsText" dxfId="239" priority="3159" operator="containsText" text="Completar">
      <formula>NOT(ISERROR(SEARCH("Completar",BZ13)))</formula>
    </cfRule>
  </conditionalFormatting>
  <conditionalFormatting sqref="CK13">
    <cfRule type="containsText" dxfId="238" priority="3158" operator="containsText" text="NO">
      <formula>NOT(ISERROR(SEARCH("NO",CK13)))</formula>
    </cfRule>
  </conditionalFormatting>
  <conditionalFormatting sqref="CA13">
    <cfRule type="expression" dxfId="237" priority="3149" stopIfTrue="1">
      <formula>BZ13=2</formula>
    </cfRule>
  </conditionalFormatting>
  <conditionalFormatting sqref="CB13">
    <cfRule type="expression" dxfId="236" priority="3148" stopIfTrue="1">
      <formula>BZ13=1</formula>
    </cfRule>
  </conditionalFormatting>
  <conditionalFormatting sqref="CC13">
    <cfRule type="expression" dxfId="235" priority="3147" stopIfTrue="1">
      <formula>BZ13=1</formula>
    </cfRule>
  </conditionalFormatting>
  <conditionalFormatting sqref="CX13 DB13:DD13">
    <cfRule type="containsText" dxfId="234" priority="3146" operator="containsText" text="Completar">
      <formula>NOT(ISERROR(SEARCH("Completar",CX13)))</formula>
    </cfRule>
  </conditionalFormatting>
  <conditionalFormatting sqref="DI13">
    <cfRule type="containsText" dxfId="233" priority="3145" operator="containsText" text="NO">
      <formula>NOT(ISERROR(SEARCH("NO",DI13)))</formula>
    </cfRule>
  </conditionalFormatting>
  <conditionalFormatting sqref="CY13">
    <cfRule type="expression" dxfId="232" priority="3136" stopIfTrue="1">
      <formula>CX13=2</formula>
    </cfRule>
  </conditionalFormatting>
  <conditionalFormatting sqref="CZ13">
    <cfRule type="expression" dxfId="231" priority="3135" stopIfTrue="1">
      <formula>CX13=1</formula>
    </cfRule>
  </conditionalFormatting>
  <conditionalFormatting sqref="DA13">
    <cfRule type="expression" dxfId="230" priority="3134" stopIfTrue="1">
      <formula>CX13=1</formula>
    </cfRule>
  </conditionalFormatting>
  <conditionalFormatting sqref="DV13 DZ13:EB13">
    <cfRule type="containsText" dxfId="229" priority="3133" operator="containsText" text="Completar">
      <formula>NOT(ISERROR(SEARCH("Completar",DV13)))</formula>
    </cfRule>
  </conditionalFormatting>
  <conditionalFormatting sqref="EG13">
    <cfRule type="containsText" dxfId="228" priority="3132" operator="containsText" text="NO">
      <formula>NOT(ISERROR(SEARCH("NO",EG13)))</formula>
    </cfRule>
  </conditionalFormatting>
  <conditionalFormatting sqref="DW13">
    <cfRule type="expression" dxfId="227" priority="3123" stopIfTrue="1">
      <formula>DV13=2</formula>
    </cfRule>
  </conditionalFormatting>
  <conditionalFormatting sqref="DX13">
    <cfRule type="expression" dxfId="226" priority="3122" stopIfTrue="1">
      <formula>DV13=1</formula>
    </cfRule>
  </conditionalFormatting>
  <conditionalFormatting sqref="DY13">
    <cfRule type="expression" dxfId="225" priority="3121" stopIfTrue="1">
      <formula>DV13=1</formula>
    </cfRule>
  </conditionalFormatting>
  <conditionalFormatting sqref="ET13 EX13:EZ13">
    <cfRule type="containsText" dxfId="224" priority="3120" operator="containsText" text="Completar">
      <formula>NOT(ISERROR(SEARCH("Completar",ET13)))</formula>
    </cfRule>
  </conditionalFormatting>
  <conditionalFormatting sqref="FE13">
    <cfRule type="containsText" dxfId="223" priority="3119" operator="containsText" text="NO">
      <formula>NOT(ISERROR(SEARCH("NO",FE13)))</formula>
    </cfRule>
  </conditionalFormatting>
  <conditionalFormatting sqref="EU13">
    <cfRule type="expression" dxfId="222" priority="3110" stopIfTrue="1">
      <formula>ET13=2</formula>
    </cfRule>
  </conditionalFormatting>
  <conditionalFormatting sqref="EV13">
    <cfRule type="expression" dxfId="221" priority="3109" stopIfTrue="1">
      <formula>ET13=1</formula>
    </cfRule>
  </conditionalFormatting>
  <conditionalFormatting sqref="EW13">
    <cfRule type="expression" dxfId="220" priority="3108" stopIfTrue="1">
      <formula>ET13=1</formula>
    </cfRule>
  </conditionalFormatting>
  <conditionalFormatting sqref="FR13 FV13:FX13">
    <cfRule type="containsText" dxfId="219" priority="3107" operator="containsText" text="Completar">
      <formula>NOT(ISERROR(SEARCH("Completar",FR13)))</formula>
    </cfRule>
  </conditionalFormatting>
  <conditionalFormatting sqref="GC13">
    <cfRule type="containsText" dxfId="218" priority="3106" operator="containsText" text="NO">
      <formula>NOT(ISERROR(SEARCH("NO",GC13)))</formula>
    </cfRule>
  </conditionalFormatting>
  <conditionalFormatting sqref="FS13">
    <cfRule type="expression" dxfId="217" priority="3097" stopIfTrue="1">
      <formula>FR13=2</formula>
    </cfRule>
  </conditionalFormatting>
  <conditionalFormatting sqref="FT13">
    <cfRule type="expression" dxfId="216" priority="3096" stopIfTrue="1">
      <formula>FR13=1</formula>
    </cfRule>
  </conditionalFormatting>
  <conditionalFormatting sqref="FU13">
    <cfRule type="expression" dxfId="215" priority="3095" stopIfTrue="1">
      <formula>FR13=1</formula>
    </cfRule>
  </conditionalFormatting>
  <conditionalFormatting sqref="GP13 GT13:GV13">
    <cfRule type="containsText" dxfId="214" priority="3094" operator="containsText" text="Completar">
      <formula>NOT(ISERROR(SEARCH("Completar",GP13)))</formula>
    </cfRule>
  </conditionalFormatting>
  <conditionalFormatting sqref="HA13">
    <cfRule type="containsText" dxfId="213" priority="3093" operator="containsText" text="NO">
      <formula>NOT(ISERROR(SEARCH("NO",HA13)))</formula>
    </cfRule>
  </conditionalFormatting>
  <conditionalFormatting sqref="GQ13">
    <cfRule type="expression" dxfId="212" priority="3084" stopIfTrue="1">
      <formula>GP13=2</formula>
    </cfRule>
  </conditionalFormatting>
  <conditionalFormatting sqref="GR13">
    <cfRule type="expression" dxfId="211" priority="3083" stopIfTrue="1">
      <formula>GP13=1</formula>
    </cfRule>
  </conditionalFormatting>
  <conditionalFormatting sqref="GS13">
    <cfRule type="expression" dxfId="210" priority="3082" stopIfTrue="1">
      <formula>GP13=1</formula>
    </cfRule>
  </conditionalFormatting>
  <conditionalFormatting sqref="HN13 HR13:HT13">
    <cfRule type="containsText" dxfId="209" priority="3081" operator="containsText" text="Completar">
      <formula>NOT(ISERROR(SEARCH("Completar",HN13)))</formula>
    </cfRule>
  </conditionalFormatting>
  <conditionalFormatting sqref="HY13">
    <cfRule type="containsText" dxfId="208" priority="3080" operator="containsText" text="NO">
      <formula>NOT(ISERROR(SEARCH("NO",HY13)))</formula>
    </cfRule>
  </conditionalFormatting>
  <conditionalFormatting sqref="HO13">
    <cfRule type="expression" dxfId="207" priority="3071" stopIfTrue="1">
      <formula>HN13=2</formula>
    </cfRule>
  </conditionalFormatting>
  <conditionalFormatting sqref="HP13">
    <cfRule type="expression" dxfId="206" priority="3070" stopIfTrue="1">
      <formula>HN13=1</formula>
    </cfRule>
  </conditionalFormatting>
  <conditionalFormatting sqref="HQ13">
    <cfRule type="expression" dxfId="205" priority="3069" stopIfTrue="1">
      <formula>HN13=1</formula>
    </cfRule>
  </conditionalFormatting>
  <conditionalFormatting sqref="BJ13">
    <cfRule type="containsText" dxfId="204" priority="3068" operator="containsText" text="Completar">
      <formula>NOT(ISERROR(SEARCH("Completar",BJ13)))</formula>
    </cfRule>
  </conditionalFormatting>
  <conditionalFormatting sqref="CH13">
    <cfRule type="containsText" dxfId="203" priority="3067" operator="containsText" text="Completar">
      <formula>NOT(ISERROR(SEARCH("Completar",CH13)))</formula>
    </cfRule>
  </conditionalFormatting>
  <conditionalFormatting sqref="DF13">
    <cfRule type="containsText" dxfId="202" priority="3066" operator="containsText" text="Completar">
      <formula>NOT(ISERROR(SEARCH("Completar",DF13)))</formula>
    </cfRule>
  </conditionalFormatting>
  <conditionalFormatting sqref="ED13">
    <cfRule type="containsText" dxfId="201" priority="3065" operator="containsText" text="Completar">
      <formula>NOT(ISERROR(SEARCH("Completar",ED13)))</formula>
    </cfRule>
  </conditionalFormatting>
  <conditionalFormatting sqref="FB13">
    <cfRule type="containsText" dxfId="200" priority="3064" operator="containsText" text="Completar">
      <formula>NOT(ISERROR(SEARCH("Completar",FB13)))</formula>
    </cfRule>
  </conditionalFormatting>
  <conditionalFormatting sqref="FZ13">
    <cfRule type="containsText" dxfId="199" priority="3063" operator="containsText" text="Completar">
      <formula>NOT(ISERROR(SEARCH("Completar",FZ13)))</formula>
    </cfRule>
  </conditionalFormatting>
  <conditionalFormatting sqref="GX13">
    <cfRule type="containsText" dxfId="198" priority="3062" operator="containsText" text="Completar">
      <formula>NOT(ISERROR(SEARCH("Completar",GX13)))</formula>
    </cfRule>
  </conditionalFormatting>
  <conditionalFormatting sqref="HV13">
    <cfRule type="containsText" dxfId="197" priority="3061" operator="containsText" text="Completar">
      <formula>NOT(ISERROR(SEARCH("Completar",HV13)))</formula>
    </cfRule>
  </conditionalFormatting>
  <conditionalFormatting sqref="IL13 IP13:IR13">
    <cfRule type="containsText" dxfId="196" priority="3060" operator="containsText" text="Completar">
      <formula>NOT(ISERROR(SEARCH("Completar",IL13)))</formula>
    </cfRule>
  </conditionalFormatting>
  <conditionalFormatting sqref="IW13">
    <cfRule type="containsText" dxfId="195" priority="3059" operator="containsText" text="NO">
      <formula>NOT(ISERROR(SEARCH("NO",IW13)))</formula>
    </cfRule>
  </conditionalFormatting>
  <conditionalFormatting sqref="IM13">
    <cfRule type="expression" dxfId="194" priority="3050" stopIfTrue="1">
      <formula>IL13=2</formula>
    </cfRule>
  </conditionalFormatting>
  <conditionalFormatting sqref="IN13">
    <cfRule type="expression" dxfId="193" priority="3049" stopIfTrue="1">
      <formula>IL13=1</formula>
    </cfRule>
  </conditionalFormatting>
  <conditionalFormatting sqref="IO13">
    <cfRule type="expression" dxfId="192" priority="3048" stopIfTrue="1">
      <formula>IL13=1</formula>
    </cfRule>
  </conditionalFormatting>
  <conditionalFormatting sqref="IT13">
    <cfRule type="containsText" dxfId="191" priority="3047" operator="containsText" text="Completar">
      <formula>NOT(ISERROR(SEARCH("Completar",IT13)))</formula>
    </cfRule>
  </conditionalFormatting>
  <conditionalFormatting sqref="JJ13 JN13:JP13">
    <cfRule type="containsText" dxfId="190" priority="3046" operator="containsText" text="Completar">
      <formula>NOT(ISERROR(SEARCH("Completar",JJ13)))</formula>
    </cfRule>
  </conditionalFormatting>
  <conditionalFormatting sqref="JU13">
    <cfRule type="containsText" dxfId="189" priority="3045" operator="containsText" text="NO">
      <formula>NOT(ISERROR(SEARCH("NO",JU13)))</formula>
    </cfRule>
  </conditionalFormatting>
  <conditionalFormatting sqref="JK13">
    <cfRule type="expression" dxfId="188" priority="3036" stopIfTrue="1">
      <formula>JJ13=2</formula>
    </cfRule>
  </conditionalFormatting>
  <conditionalFormatting sqref="JL13">
    <cfRule type="expression" dxfId="187" priority="3035" stopIfTrue="1">
      <formula>JJ13=1</formula>
    </cfRule>
  </conditionalFormatting>
  <conditionalFormatting sqref="JM13">
    <cfRule type="expression" dxfId="186" priority="3034" stopIfTrue="1">
      <formula>JJ13=1</formula>
    </cfRule>
  </conditionalFormatting>
  <conditionalFormatting sqref="JR13">
    <cfRule type="containsText" dxfId="185" priority="3033" operator="containsText" text="Completar">
      <formula>NOT(ISERROR(SEARCH("Completar",JR13)))</formula>
    </cfRule>
  </conditionalFormatting>
  <conditionalFormatting sqref="Q14:Q112">
    <cfRule type="containsText" dxfId="184" priority="117" operator="containsText" text="NO">
      <formula>NOT(ISERROR(SEARCH("NO",Q14)))</formula>
    </cfRule>
  </conditionalFormatting>
  <conditionalFormatting sqref="AD14:AD112 AH14:AJ112 AL14:AL112">
    <cfRule type="containsText" dxfId="183" priority="111" operator="containsText" text="Completar">
      <formula>NOT(ISERROR(SEARCH("Completar",AD14)))</formula>
    </cfRule>
  </conditionalFormatting>
  <conditionalFormatting sqref="AO14:AO112">
    <cfRule type="containsText" dxfId="182" priority="110" operator="containsText" text="NO">
      <formula>NOT(ISERROR(SEARCH("NO",AO14)))</formula>
    </cfRule>
  </conditionalFormatting>
  <conditionalFormatting sqref="BB14:BB112 BF14:BH112">
    <cfRule type="containsText" dxfId="181" priority="104" operator="containsText" text="Completar">
      <formula>NOT(ISERROR(SEARCH("Completar",BB14)))</formula>
    </cfRule>
  </conditionalFormatting>
  <conditionalFormatting sqref="BM14:BM112">
    <cfRule type="containsText" dxfId="180" priority="103" operator="containsText" text="NO">
      <formula>NOT(ISERROR(SEARCH("NO",BM14)))</formula>
    </cfRule>
  </conditionalFormatting>
  <conditionalFormatting sqref="BZ14:BZ112 CD14:CF112">
    <cfRule type="containsText" dxfId="179" priority="97" operator="containsText" text="Completar">
      <formula>NOT(ISERROR(SEARCH("Completar",BZ14)))</formula>
    </cfRule>
  </conditionalFormatting>
  <conditionalFormatting sqref="CK14:CK112">
    <cfRule type="containsText" dxfId="178" priority="96" operator="containsText" text="NO">
      <formula>NOT(ISERROR(SEARCH("NO",CK14)))</formula>
    </cfRule>
  </conditionalFormatting>
  <conditionalFormatting sqref="CX14:CX112 DB14:DD112">
    <cfRule type="containsText" dxfId="177" priority="90" operator="containsText" text="Completar">
      <formula>NOT(ISERROR(SEARCH("Completar",CX14)))</formula>
    </cfRule>
  </conditionalFormatting>
  <conditionalFormatting sqref="DI14:DI112">
    <cfRule type="containsText" dxfId="176" priority="89" operator="containsText" text="NO">
      <formula>NOT(ISERROR(SEARCH("NO",DI14)))</formula>
    </cfRule>
  </conditionalFormatting>
  <conditionalFormatting sqref="DV14:DV112 DZ14:EB112">
    <cfRule type="containsText" dxfId="175" priority="83" operator="containsText" text="Completar">
      <formula>NOT(ISERROR(SEARCH("Completar",DV14)))</formula>
    </cfRule>
  </conditionalFormatting>
  <conditionalFormatting sqref="EG14:EG112">
    <cfRule type="containsText" dxfId="174" priority="82" operator="containsText" text="NO">
      <formula>NOT(ISERROR(SEARCH("NO",EG14)))</formula>
    </cfRule>
  </conditionalFormatting>
  <conditionalFormatting sqref="ET14:ET112 EX14:EZ112">
    <cfRule type="containsText" dxfId="173" priority="76" operator="containsText" text="Completar">
      <formula>NOT(ISERROR(SEARCH("Completar",ET14)))</formula>
    </cfRule>
  </conditionalFormatting>
  <conditionalFormatting sqref="FE14:FE112">
    <cfRule type="containsText" dxfId="172" priority="75" operator="containsText" text="NO">
      <formula>NOT(ISERROR(SEARCH("NO",FE14)))</formula>
    </cfRule>
  </conditionalFormatting>
  <conditionalFormatting sqref="FR14:FR112 FV14:FX112">
    <cfRule type="containsText" dxfId="171" priority="69" operator="containsText" text="Completar">
      <formula>NOT(ISERROR(SEARCH("Completar",FR14)))</formula>
    </cfRule>
  </conditionalFormatting>
  <conditionalFormatting sqref="GC14:GC112">
    <cfRule type="containsText" dxfId="170" priority="68" operator="containsText" text="NO">
      <formula>NOT(ISERROR(SEARCH("NO",GC14)))</formula>
    </cfRule>
  </conditionalFormatting>
  <conditionalFormatting sqref="GP14:GP112 GT14:GV112">
    <cfRule type="containsText" dxfId="169" priority="62" operator="containsText" text="Completar">
      <formula>NOT(ISERROR(SEARCH("Completar",GP14)))</formula>
    </cfRule>
  </conditionalFormatting>
  <conditionalFormatting sqref="HA14:HA112">
    <cfRule type="containsText" dxfId="168" priority="61" operator="containsText" text="NO">
      <formula>NOT(ISERROR(SEARCH("NO",HA14)))</formula>
    </cfRule>
  </conditionalFormatting>
  <conditionalFormatting sqref="HN14:HN112 HR14:HT112">
    <cfRule type="containsText" dxfId="167" priority="55" operator="containsText" text="Completar">
      <formula>NOT(ISERROR(SEARCH("Completar",HN14)))</formula>
    </cfRule>
  </conditionalFormatting>
  <conditionalFormatting sqref="HY14:HY112">
    <cfRule type="containsText" dxfId="166" priority="54" operator="containsText" text="NO">
      <formula>NOT(ISERROR(SEARCH("NO",HY14)))</formula>
    </cfRule>
  </conditionalFormatting>
  <conditionalFormatting sqref="BJ14:BJ112">
    <cfRule type="containsText" dxfId="165" priority="48" operator="containsText" text="Completar">
      <formula>NOT(ISERROR(SEARCH("Completar",BJ14)))</formula>
    </cfRule>
  </conditionalFormatting>
  <conditionalFormatting sqref="CH14:CH112">
    <cfRule type="containsText" dxfId="164" priority="47" operator="containsText" text="Completar">
      <formula>NOT(ISERROR(SEARCH("Completar",CH14)))</formula>
    </cfRule>
  </conditionalFormatting>
  <conditionalFormatting sqref="DF14:DF112">
    <cfRule type="containsText" dxfId="163" priority="46" operator="containsText" text="Completar">
      <formula>NOT(ISERROR(SEARCH("Completar",DF14)))</formula>
    </cfRule>
  </conditionalFormatting>
  <conditionalFormatting sqref="ED14:ED112">
    <cfRule type="containsText" dxfId="162" priority="45" operator="containsText" text="Completar">
      <formula>NOT(ISERROR(SEARCH("Completar",ED14)))</formula>
    </cfRule>
  </conditionalFormatting>
  <conditionalFormatting sqref="FB14:FB112">
    <cfRule type="containsText" dxfId="161" priority="44" operator="containsText" text="Completar">
      <formula>NOT(ISERROR(SEARCH("Completar",FB14)))</formula>
    </cfRule>
  </conditionalFormatting>
  <conditionalFormatting sqref="FZ14:FZ112">
    <cfRule type="containsText" dxfId="160" priority="43" operator="containsText" text="Completar">
      <formula>NOT(ISERROR(SEARCH("Completar",FZ14)))</formula>
    </cfRule>
  </conditionalFormatting>
  <conditionalFormatting sqref="GX14:GX112">
    <cfRule type="containsText" dxfId="159" priority="42" operator="containsText" text="Completar">
      <formula>NOT(ISERROR(SEARCH("Completar",GX14)))</formula>
    </cfRule>
  </conditionalFormatting>
  <conditionalFormatting sqref="HV14:HV112">
    <cfRule type="containsText" dxfId="158" priority="41" operator="containsText" text="Completar">
      <formula>NOT(ISERROR(SEARCH("Completar",HV14)))</formula>
    </cfRule>
  </conditionalFormatting>
  <conditionalFormatting sqref="IL14:IL112 IP14:IR112">
    <cfRule type="containsText" dxfId="157" priority="40" operator="containsText" text="Completar">
      <formula>NOT(ISERROR(SEARCH("Completar",IL14)))</formula>
    </cfRule>
  </conditionalFormatting>
  <conditionalFormatting sqref="IW14:IW112">
    <cfRule type="containsText" dxfId="156" priority="39" operator="containsText" text="NO">
      <formula>NOT(ISERROR(SEARCH("NO",IW14)))</formula>
    </cfRule>
  </conditionalFormatting>
  <conditionalFormatting sqref="IT14:IT112">
    <cfRule type="containsText" dxfId="155" priority="33" operator="containsText" text="Completar">
      <formula>NOT(ISERROR(SEARCH("Completar",IT14)))</formula>
    </cfRule>
  </conditionalFormatting>
  <conditionalFormatting sqref="JJ14:JJ112 JN14:JP112">
    <cfRule type="containsText" dxfId="154" priority="32" operator="containsText" text="Completar">
      <formula>NOT(ISERROR(SEARCH("Completar",JJ14)))</formula>
    </cfRule>
  </conditionalFormatting>
  <conditionalFormatting sqref="JU14:JU112">
    <cfRule type="containsText" dxfId="153" priority="31" operator="containsText" text="NO">
      <formula>NOT(ISERROR(SEARCH("NO",JU14)))</formula>
    </cfRule>
  </conditionalFormatting>
  <conditionalFormatting sqref="JR14:JR112">
    <cfRule type="containsText" dxfId="152" priority="25" operator="containsText" text="Completar">
      <formula>NOT(ISERROR(SEARCH("Completar",JR14)))</formula>
    </cfRule>
  </conditionalFormatting>
  <conditionalFormatting sqref="S13:S112">
    <cfRule type="containsText" dxfId="151" priority="24" operator="containsText" text="N">
      <formula>NOT(ISERROR(SEARCH("N",S13)))</formula>
    </cfRule>
  </conditionalFormatting>
  <conditionalFormatting sqref="U13:U112">
    <cfRule type="containsText" dxfId="150" priority="23" operator="containsText" text="N">
      <formula>NOT(ISERROR(SEARCH("N",U13)))</formula>
    </cfRule>
  </conditionalFormatting>
  <conditionalFormatting sqref="JY13:JY112">
    <cfRule type="containsText" dxfId="149" priority="1" operator="containsText" text="N">
      <formula>NOT(ISERROR(SEARCH("N",JY13)))</formula>
    </cfRule>
  </conditionalFormatting>
  <conditionalFormatting sqref="AQ13:AQ112">
    <cfRule type="containsText" dxfId="148" priority="22" operator="containsText" text="N">
      <formula>NOT(ISERROR(SEARCH("N",AQ13)))</formula>
    </cfRule>
  </conditionalFormatting>
  <conditionalFormatting sqref="BO13:BO112">
    <cfRule type="containsText" dxfId="147" priority="21" operator="containsText" text="N">
      <formula>NOT(ISERROR(SEARCH("N",BO13)))</formula>
    </cfRule>
  </conditionalFormatting>
  <conditionalFormatting sqref="CM13:CM112">
    <cfRule type="containsText" dxfId="146" priority="20" operator="containsText" text="N">
      <formula>NOT(ISERROR(SEARCH("N",CM13)))</formula>
    </cfRule>
  </conditionalFormatting>
  <conditionalFormatting sqref="DK13:DK112">
    <cfRule type="containsText" dxfId="145" priority="19" operator="containsText" text="N">
      <formula>NOT(ISERROR(SEARCH("N",DK13)))</formula>
    </cfRule>
  </conditionalFormatting>
  <conditionalFormatting sqref="EI13:EI112">
    <cfRule type="containsText" dxfId="144" priority="18" operator="containsText" text="N">
      <formula>NOT(ISERROR(SEARCH("N",EI13)))</formula>
    </cfRule>
  </conditionalFormatting>
  <conditionalFormatting sqref="FG13:FG112">
    <cfRule type="containsText" dxfId="143" priority="17" operator="containsText" text="N">
      <formula>NOT(ISERROR(SEARCH("N",FG13)))</formula>
    </cfRule>
  </conditionalFormatting>
  <conditionalFormatting sqref="GE13:GE112">
    <cfRule type="containsText" dxfId="142" priority="16" operator="containsText" text="N">
      <formula>NOT(ISERROR(SEARCH("N",GE13)))</formula>
    </cfRule>
  </conditionalFormatting>
  <conditionalFormatting sqref="HC13:HC112">
    <cfRule type="containsText" dxfId="141" priority="15" operator="containsText" text="N">
      <formula>NOT(ISERROR(SEARCH("N",HC13)))</formula>
    </cfRule>
  </conditionalFormatting>
  <conditionalFormatting sqref="IA13:IA112">
    <cfRule type="containsText" dxfId="140" priority="14" operator="containsText" text="N">
      <formula>NOT(ISERROR(SEARCH("N",IA13)))</formula>
    </cfRule>
  </conditionalFormatting>
  <conditionalFormatting sqref="IY13:IY112">
    <cfRule type="containsText" dxfId="139" priority="13" operator="containsText" text="N">
      <formula>NOT(ISERROR(SEARCH("N",IY13)))</formula>
    </cfRule>
  </conditionalFormatting>
  <conditionalFormatting sqref="JW13:JW112">
    <cfRule type="containsText" dxfId="138" priority="12" operator="containsText" text="N">
      <formula>NOT(ISERROR(SEARCH("N",JW13)))</formula>
    </cfRule>
  </conditionalFormatting>
  <conditionalFormatting sqref="AS13:AS112">
    <cfRule type="containsText" dxfId="137" priority="11" operator="containsText" text="N">
      <formula>NOT(ISERROR(SEARCH("N",AS13)))</formula>
    </cfRule>
  </conditionalFormatting>
  <conditionalFormatting sqref="BQ13:BQ112">
    <cfRule type="containsText" dxfId="136" priority="10" operator="containsText" text="N">
      <formula>NOT(ISERROR(SEARCH("N",BQ13)))</formula>
    </cfRule>
  </conditionalFormatting>
  <conditionalFormatting sqref="CO13:CO112">
    <cfRule type="containsText" dxfId="135" priority="9" operator="containsText" text="N">
      <formula>NOT(ISERROR(SEARCH("N",CO13)))</formula>
    </cfRule>
  </conditionalFormatting>
  <conditionalFormatting sqref="DM13:DM112">
    <cfRule type="containsText" dxfId="134" priority="8" operator="containsText" text="N">
      <formula>NOT(ISERROR(SEARCH("N",DM13)))</formula>
    </cfRule>
  </conditionalFormatting>
  <conditionalFormatting sqref="EK13:EK112">
    <cfRule type="containsText" dxfId="133" priority="7" operator="containsText" text="N">
      <formula>NOT(ISERROR(SEARCH("N",EK13)))</formula>
    </cfRule>
  </conditionalFormatting>
  <conditionalFormatting sqref="FI13:FI112">
    <cfRule type="containsText" dxfId="132" priority="6" operator="containsText" text="N">
      <formula>NOT(ISERROR(SEARCH("N",FI13)))</formula>
    </cfRule>
  </conditionalFormatting>
  <conditionalFormatting sqref="GG13:GG112">
    <cfRule type="containsText" dxfId="131" priority="5" operator="containsText" text="N">
      <formula>NOT(ISERROR(SEARCH("N",GG13)))</formula>
    </cfRule>
  </conditionalFormatting>
  <conditionalFormatting sqref="HE13:HE112">
    <cfRule type="containsText" dxfId="130" priority="4" operator="containsText" text="N">
      <formula>NOT(ISERROR(SEARCH("N",HE13)))</formula>
    </cfRule>
  </conditionalFormatting>
  <conditionalFormatting sqref="IC13:IC112">
    <cfRule type="containsText" dxfId="129" priority="3" operator="containsText" text="N">
      <formula>NOT(ISERROR(SEARCH("N",IC13)))</formula>
    </cfRule>
  </conditionalFormatting>
  <conditionalFormatting sqref="JA13:JA112">
    <cfRule type="containsText" dxfId="128" priority="2" operator="containsText" text="N">
      <formula>NOT(ISERROR(SEARCH("N",JA13)))</formula>
    </cfRule>
  </conditionalFormatting>
  <pageMargins left="0.7" right="0.7" top="0.75" bottom="0.75" header="0.3" footer="0.3"/>
  <pageSetup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5">
        <x14:dataValidation type="list" allowBlank="1" showInputMessage="1" showErrorMessage="1">
          <x14:formula1>
            <xm:f>'Referencia Parámetros'!$A$30:$A$35</xm:f>
          </x14:formula1>
          <xm:sqref>AD13:AD112 JJ13:JJ112 FR13:FR112 IL13:IL112 HN13:HN112 GP13:GP112 ET13:ET112 DV13:DV112 CX13:CX112 BZ13:BZ112 BB13:BB112 F13:F112</xm:sqref>
        </x14:dataValidation>
        <x14:dataValidation type="list" allowBlank="1" showInputMessage="1" showErrorMessage="1">
          <x14:formula1>
            <xm:f>'Referencia Parámetros'!$A$26:$A$28</xm:f>
          </x14:formula1>
          <xm:sqref>CD13:CD112 BF13:BF112 AH13:AH112 DB13:DB112 JN13:JN112 IP13:IP112 HR13:HR112 GT13:GT112 FV13:FV112 EX13:EX112 DZ13:DZ112 J13:J112</xm:sqref>
        </x14:dataValidation>
        <x14:dataValidation type="list" allowBlank="1" showInputMessage="1" showErrorMessage="1">
          <x14:formula1>
            <xm:f>'Referencia Parámetros'!$A$38:$A$40</xm:f>
          </x14:formula1>
          <xm:sqref>BJ13:BJ112 AL13:AL112 IT13:IT112 CH13:CH112 JR13:JR112 HV13:HV112 GX13:GX112 FZ13:FZ112 FB13:FB112 ED13:ED112 DF13:DF112 N13:N112</xm:sqref>
        </x14:dataValidation>
        <x14:dataValidation type="list" allowBlank="1" showInputMessage="1" showErrorMessage="1">
          <x14:formula1>
            <xm:f>'Referencia Parámetros'!$A$46:$A$90</xm:f>
          </x14:formula1>
          <xm:sqref>BI13:BI112</xm:sqref>
        </x14:dataValidation>
        <x14:dataValidation type="list" allowBlank="1" showInputMessage="1" showErrorMessage="1">
          <x14:formula1>
            <xm:f>'Referencia Parámetros'!$A$46:$A$90</xm:f>
          </x14:formula1>
          <xm:sqref>AK13:AK112</xm:sqref>
        </x14:dataValidation>
        <x14:dataValidation type="list" allowBlank="1" showInputMessage="1" showErrorMessage="1">
          <x14:formula1>
            <xm:f>'Referencia Parámetros'!$A$46:$A$90</xm:f>
          </x14:formula1>
          <xm:sqref>M13:M112</xm:sqref>
        </x14:dataValidation>
        <x14:dataValidation type="list" allowBlank="1" showInputMessage="1" showErrorMessage="1">
          <x14:formula1>
            <xm:f>'Referencia Parámetros'!$A$46:$A$90</xm:f>
          </x14:formula1>
          <xm:sqref>IS13:IS112</xm:sqref>
        </x14:dataValidation>
        <x14:dataValidation type="list" allowBlank="1" showInputMessage="1" showErrorMessage="1">
          <x14:formula1>
            <xm:f>'Referencia Parámetros'!$A$46:$A$90</xm:f>
          </x14:formula1>
          <xm:sqref>JQ13:JQ112</xm:sqref>
        </x14:dataValidation>
        <x14:dataValidation type="list" allowBlank="1" showInputMessage="1" showErrorMessage="1">
          <x14:formula1>
            <xm:f>'Referencia Parámetros'!$A$46:$A$90</xm:f>
          </x14:formula1>
          <xm:sqref>HU13:HU112</xm:sqref>
        </x14:dataValidation>
        <x14:dataValidation type="list" allowBlank="1" showInputMessage="1" showErrorMessage="1">
          <x14:formula1>
            <xm:f>'Referencia Parámetros'!$A$46:$A$90</xm:f>
          </x14:formula1>
          <xm:sqref>GW13:GW112</xm:sqref>
        </x14:dataValidation>
        <x14:dataValidation type="list" allowBlank="1" showInputMessage="1" showErrorMessage="1">
          <x14:formula1>
            <xm:f>'Referencia Parámetros'!$A$46:$A$90</xm:f>
          </x14:formula1>
          <xm:sqref>FY13:FY112</xm:sqref>
        </x14:dataValidation>
        <x14:dataValidation type="list" allowBlank="1" showInputMessage="1" showErrorMessage="1">
          <x14:formula1>
            <xm:f>'Referencia Parámetros'!$A$46:$A$90</xm:f>
          </x14:formula1>
          <xm:sqref>FA13:FA112</xm:sqref>
        </x14:dataValidation>
        <x14:dataValidation type="list" allowBlank="1" showInputMessage="1" showErrorMessage="1">
          <x14:formula1>
            <xm:f>'Referencia Parámetros'!$A$46:$A$90</xm:f>
          </x14:formula1>
          <xm:sqref>EC13:EC112</xm:sqref>
        </x14:dataValidation>
        <x14:dataValidation type="list" allowBlank="1" showInputMessage="1" showErrorMessage="1">
          <x14:formula1>
            <xm:f>'Referencia Parámetros'!$A$46:$A$90</xm:f>
          </x14:formula1>
          <xm:sqref>DE13:DE112</xm:sqref>
        </x14:dataValidation>
        <x14:dataValidation type="list" allowBlank="1" showInputMessage="1" showErrorMessage="1">
          <x14:formula1>
            <xm:f>'Referencia Parámetros'!$A$46:$A$90</xm:f>
          </x14:formula1>
          <xm:sqref>CG13:CG112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KA112"/>
  <sheetViews>
    <sheetView showGridLines="0" topLeftCell="A7" workbookViewId="0">
      <pane ySplit="6" topLeftCell="A13" activePane="bottomLeft" state="frozen"/>
      <selection activeCell="A7" sqref="A7"/>
      <selection pane="bottomLeft" activeCell="M24" sqref="M24"/>
    </sheetView>
  </sheetViews>
  <sheetFormatPr baseColWidth="10" defaultColWidth="11.42578125" defaultRowHeight="15" x14ac:dyDescent="0.25"/>
  <cols>
    <col min="1" max="3" width="11.42578125" style="6"/>
    <col min="4" max="5" width="15.7109375" style="6" customWidth="1"/>
    <col min="6" max="7" width="11.42578125" style="6"/>
    <col min="8" max="8" width="14.28515625" style="6" customWidth="1"/>
    <col min="9" max="10" width="11.42578125" style="6"/>
    <col min="11" max="12" width="15.7109375" style="6" customWidth="1"/>
    <col min="13" max="15" width="11.42578125" style="6"/>
    <col min="16" max="16" width="15.7109375" style="6" customWidth="1"/>
    <col min="17" max="25" width="11.42578125" style="6"/>
    <col min="26" max="26" width="10.42578125" style="6" bestFit="1" customWidth="1"/>
    <col min="27" max="27" width="11.42578125" style="6"/>
    <col min="28" max="29" width="15.7109375" style="6" customWidth="1"/>
    <col min="30" max="34" width="11.42578125" style="6"/>
    <col min="35" max="36" width="15.7109375" style="6" customWidth="1"/>
    <col min="37" max="39" width="11.42578125" style="6"/>
    <col min="40" max="40" width="15.7109375" style="6" customWidth="1"/>
    <col min="41" max="51" width="11.42578125" style="6"/>
    <col min="52" max="53" width="15.7109375" style="6" customWidth="1"/>
    <col min="54" max="58" width="11.42578125" style="6"/>
    <col min="59" max="60" width="15.7109375" style="6" customWidth="1"/>
    <col min="61" max="63" width="11.42578125" style="6"/>
    <col min="64" max="64" width="15.7109375" style="6" customWidth="1"/>
    <col min="65" max="75" width="11.42578125" style="6"/>
    <col min="76" max="77" width="15.7109375" style="6" customWidth="1"/>
    <col min="78" max="79" width="11.42578125" style="6"/>
    <col min="80" max="80" width="10" style="6" bestFit="1" customWidth="1"/>
    <col min="81" max="82" width="11.42578125" style="6"/>
    <col min="83" max="84" width="15.7109375" style="6" customWidth="1"/>
    <col min="85" max="87" width="11.42578125" style="6"/>
    <col min="88" max="88" width="15.7109375" style="6" customWidth="1"/>
    <col min="89" max="99" width="11.42578125" style="6"/>
    <col min="100" max="101" width="15.7109375" style="6" customWidth="1"/>
    <col min="102" max="106" width="11.42578125" style="6"/>
    <col min="107" max="108" width="15.7109375" style="6" customWidth="1"/>
    <col min="109" max="111" width="11.42578125" style="6"/>
    <col min="112" max="112" width="15.7109375" style="6" customWidth="1"/>
    <col min="113" max="123" width="11.42578125" style="6"/>
    <col min="124" max="125" width="15.7109375" style="6" customWidth="1"/>
    <col min="126" max="130" width="11.42578125" style="6"/>
    <col min="131" max="132" width="15.7109375" style="6" customWidth="1"/>
    <col min="133" max="133" width="11.42578125" style="6"/>
    <col min="134" max="134" width="9.5703125" style="6" bestFit="1" customWidth="1"/>
    <col min="135" max="135" width="11.42578125" style="6"/>
    <col min="136" max="136" width="15.7109375" style="6" customWidth="1"/>
    <col min="137" max="146" width="11.42578125" style="6"/>
    <col min="147" max="149" width="15.7109375" style="6" customWidth="1"/>
    <col min="150" max="154" width="11.42578125" style="6"/>
    <col min="155" max="156" width="15.7109375" style="6" customWidth="1"/>
    <col min="157" max="159" width="11.42578125" style="6"/>
    <col min="160" max="160" width="15.7109375" style="6" customWidth="1"/>
    <col min="161" max="161" width="12" style="6" bestFit="1" customWidth="1"/>
    <col min="162" max="171" width="11.42578125" style="6"/>
    <col min="172" max="173" width="15.7109375" style="6" customWidth="1"/>
    <col min="174" max="178" width="11.42578125" style="6"/>
    <col min="179" max="180" width="15.7109375" style="6" customWidth="1"/>
    <col min="181" max="183" width="11.42578125" style="6"/>
    <col min="184" max="184" width="15.7109375" style="6" customWidth="1"/>
    <col min="185" max="187" width="11.42578125" style="6"/>
    <col min="188" max="188" width="8.140625" style="6" bestFit="1" customWidth="1"/>
    <col min="189" max="195" width="11.42578125" style="6"/>
    <col min="196" max="197" width="15.7109375" style="6" customWidth="1"/>
    <col min="198" max="202" width="11.42578125" style="6"/>
    <col min="203" max="204" width="15.7109375" style="6" customWidth="1"/>
    <col min="205" max="207" width="11.42578125" style="6"/>
    <col min="208" max="208" width="15.7109375" style="6" customWidth="1"/>
    <col min="209" max="214" width="11.42578125" style="6"/>
    <col min="215" max="215" width="6.28515625" style="6" bestFit="1" customWidth="1"/>
    <col min="216" max="218" width="11.42578125" style="6"/>
    <col min="219" max="219" width="13.7109375" style="6" bestFit="1" customWidth="1"/>
    <col min="220" max="221" width="15.7109375" style="6" customWidth="1"/>
    <col min="222" max="226" width="11.42578125" style="6"/>
    <col min="227" max="228" width="15.7109375" style="6" customWidth="1"/>
    <col min="229" max="231" width="11.42578125" style="6"/>
    <col min="232" max="232" width="15.7109375" style="6" customWidth="1"/>
    <col min="233" max="240" width="11.42578125" style="6"/>
    <col min="241" max="241" width="8.5703125" style="6" bestFit="1" customWidth="1"/>
    <col min="242" max="243" width="11.42578125" style="6"/>
    <col min="244" max="245" width="15.7109375" style="6" customWidth="1"/>
    <col min="246" max="250" width="11.42578125" style="6"/>
    <col min="251" max="252" width="15.7109375" style="6" customWidth="1"/>
    <col min="253" max="255" width="11.42578125" style="6"/>
    <col min="256" max="256" width="15.7109375" style="6" customWidth="1"/>
    <col min="257" max="267" width="11.42578125" style="6"/>
    <col min="268" max="269" width="15.7109375" style="6" customWidth="1"/>
    <col min="270" max="272" width="11.42578125" style="6"/>
    <col min="273" max="273" width="13.28515625" style="6" bestFit="1" customWidth="1"/>
    <col min="274" max="274" width="11.42578125" style="6"/>
    <col min="275" max="276" width="15.7109375" style="6" customWidth="1"/>
    <col min="277" max="279" width="11.42578125" style="6"/>
    <col min="280" max="280" width="15.7109375" style="6" customWidth="1"/>
    <col min="281" max="294" width="11.42578125" style="6"/>
    <col min="295" max="295" width="0" style="6" hidden="1" customWidth="1"/>
    <col min="296" max="299" width="11.42578125" style="6"/>
    <col min="300" max="300" width="12.7109375" style="6" bestFit="1" customWidth="1"/>
    <col min="301" max="322" width="11.42578125" style="6"/>
    <col min="323" max="323" width="0" style="6" hidden="1" customWidth="1"/>
    <col min="324" max="16384" width="11.42578125" style="6"/>
  </cols>
  <sheetData>
    <row r="1" spans="1:287" hidden="1" x14ac:dyDescent="0.25"/>
    <row r="2" spans="1:287" hidden="1" x14ac:dyDescent="0.25"/>
    <row r="3" spans="1:287" hidden="1" x14ac:dyDescent="0.25"/>
    <row r="4" spans="1:287" ht="21" hidden="1" customHeight="1" x14ac:dyDescent="0.25"/>
    <row r="5" spans="1:287" ht="16.899999999999999" hidden="1" customHeight="1" x14ac:dyDescent="0.25">
      <c r="F5" s="383" t="s">
        <v>169</v>
      </c>
      <c r="G5" s="384"/>
      <c r="H5" s="384"/>
      <c r="I5" s="385"/>
      <c r="J5" s="303" t="str">
        <f>'Año 1'!F5</f>
        <v/>
      </c>
    </row>
    <row r="6" spans="1:287" ht="27.6" hidden="1" customHeight="1" x14ac:dyDescent="0.25"/>
    <row r="7" spans="1:287" ht="9" customHeight="1" x14ac:dyDescent="0.25">
      <c r="B7" s="273"/>
      <c r="C7" s="274"/>
      <c r="D7" s="275"/>
      <c r="E7" s="276"/>
      <c r="F7" s="277"/>
      <c r="H7" s="267"/>
      <c r="I7" s="268"/>
    </row>
    <row r="8" spans="1:287" x14ac:dyDescent="0.25">
      <c r="B8" s="269" t="s">
        <v>164</v>
      </c>
      <c r="C8" s="270"/>
      <c r="D8" s="271"/>
      <c r="E8" s="272"/>
      <c r="F8" s="299">
        <f>IFERROR(AVERAGE(W10,AU10,BS10,CQ10,DO10,EM10,FK10,GI10,HG10,IE10,JC10,KA10),0)</f>
        <v>0</v>
      </c>
      <c r="G8" s="92">
        <v>1</v>
      </c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198"/>
      <c r="AQ8" s="86"/>
      <c r="AR8" s="86"/>
      <c r="BT8" s="198"/>
    </row>
    <row r="9" spans="1:287" x14ac:dyDescent="0.25">
      <c r="B9" s="219"/>
      <c r="C9" s="198"/>
      <c r="D9" s="213"/>
      <c r="E9" s="213"/>
      <c r="F9" s="198"/>
      <c r="G9" s="244">
        <v>2</v>
      </c>
      <c r="H9" s="198"/>
      <c r="I9" s="220"/>
      <c r="J9" s="198"/>
      <c r="K9" s="198"/>
      <c r="L9" s="198"/>
      <c r="M9" s="198"/>
      <c r="N9" s="198"/>
      <c r="O9" s="198"/>
      <c r="P9" s="198"/>
      <c r="Q9" s="198"/>
      <c r="R9" s="198"/>
      <c r="AJ9" s="198"/>
      <c r="AK9" s="198"/>
      <c r="AL9" s="198"/>
      <c r="AM9" s="198"/>
      <c r="AN9" s="198"/>
      <c r="AP9" s="198"/>
      <c r="BT9" s="198"/>
    </row>
    <row r="10" spans="1:287" x14ac:dyDescent="0.25">
      <c r="A10" s="221" t="s">
        <v>29</v>
      </c>
      <c r="B10" s="255"/>
      <c r="C10" s="256" t="s">
        <v>30</v>
      </c>
      <c r="D10" s="256" t="b">
        <f>+AND(MONTH('Año 4'!KJ11)=2,OR(YEAR('Año 4'!KJ11)=2012,YEAR('Año 4'!KJ11)=2016,YEAR('Año 4'!KJ11)=2020,YEAR('Año 4'!KJ11)=2024,YEAR('Año 4'!KJ11)=2028))</f>
        <v>0</v>
      </c>
      <c r="E10" s="257"/>
      <c r="F10" s="257"/>
      <c r="G10" s="258" t="s">
        <v>90</v>
      </c>
      <c r="H10" s="257"/>
      <c r="I10" s="257"/>
      <c r="J10" s="257"/>
      <c r="K10" s="257"/>
      <c r="L10" s="257"/>
      <c r="M10" s="257"/>
      <c r="N10" s="257"/>
      <c r="O10" s="257"/>
      <c r="P10" s="257"/>
      <c r="Q10" s="257"/>
      <c r="R10" s="257"/>
      <c r="S10" s="257"/>
      <c r="T10" s="257"/>
      <c r="U10" s="257"/>
      <c r="V10" s="257"/>
      <c r="W10" s="224">
        <f>SUM(W13:W$112)</f>
        <v>0</v>
      </c>
      <c r="Y10" s="221" t="s">
        <v>29</v>
      </c>
      <c r="Z10" s="255"/>
      <c r="AA10" s="256" t="s">
        <v>30</v>
      </c>
      <c r="AB10" s="256" t="e">
        <f>+AND(MONTH(D11)=2,OR(YEAR(D11)=2012,YEAR(D11)=2016,YEAR(D11)=2020,YEAR(D11)=2024,YEAR(D11)=2028))</f>
        <v>#VALUE!</v>
      </c>
      <c r="AC10" s="257"/>
      <c r="AD10" s="257"/>
      <c r="AE10" s="257"/>
      <c r="AF10" s="257"/>
      <c r="AG10" s="257"/>
      <c r="AH10" s="257"/>
      <c r="AI10" s="257"/>
      <c r="AJ10" s="257"/>
      <c r="AK10" s="257"/>
      <c r="AL10" s="257"/>
      <c r="AM10" s="257"/>
      <c r="AN10" s="257"/>
      <c r="AO10" s="257"/>
      <c r="AP10" s="257"/>
      <c r="AQ10" s="257"/>
      <c r="AR10" s="257"/>
      <c r="AS10" s="257"/>
      <c r="AT10" s="257"/>
      <c r="AU10" s="224">
        <f>SUM(AU13:AU$112)</f>
        <v>0</v>
      </c>
      <c r="AW10" s="221" t="s">
        <v>29</v>
      </c>
      <c r="AX10" s="255"/>
      <c r="AY10" s="256" t="s">
        <v>30</v>
      </c>
      <c r="AZ10" s="256" t="e">
        <f>+AND(MONTH(AB11)=2,OR(YEAR(AB11)=2012,YEAR(AB11)=2016,YEAR(AB11)=2020,YEAR(AB11)=2024,YEAR(AB11)=2028))</f>
        <v>#VALUE!</v>
      </c>
      <c r="BA10" s="257"/>
      <c r="BB10" s="257"/>
      <c r="BC10" s="257"/>
      <c r="BD10" s="257"/>
      <c r="BE10" s="257"/>
      <c r="BF10" s="257"/>
      <c r="BG10" s="257"/>
      <c r="BH10" s="257"/>
      <c r="BI10" s="257"/>
      <c r="BJ10" s="257"/>
      <c r="BK10" s="257"/>
      <c r="BL10" s="257"/>
      <c r="BM10" s="257"/>
      <c r="BN10" s="257"/>
      <c r="BO10" s="257"/>
      <c r="BP10" s="257"/>
      <c r="BQ10" s="257"/>
      <c r="BR10" s="257"/>
      <c r="BS10" s="224">
        <f>SUM(BS13:BS$112)</f>
        <v>0</v>
      </c>
      <c r="BU10" s="221" t="s">
        <v>29</v>
      </c>
      <c r="BV10" s="255"/>
      <c r="BW10" s="256" t="s">
        <v>30</v>
      </c>
      <c r="BX10" s="256" t="e">
        <f>+AND(MONTH(AZ11)=2,OR(YEAR(AZ11)=2012,YEAR(AZ11)=2016,YEAR(AZ11)=2020,YEAR(AZ11)=2024,YEAR(AZ11)=2028))</f>
        <v>#VALUE!</v>
      </c>
      <c r="BY10" s="257"/>
      <c r="BZ10" s="257"/>
      <c r="CA10" s="257"/>
      <c r="CB10" s="257"/>
      <c r="CC10" s="257"/>
      <c r="CD10" s="257"/>
      <c r="CE10" s="257"/>
      <c r="CF10" s="257"/>
      <c r="CG10" s="257"/>
      <c r="CH10" s="257"/>
      <c r="CI10" s="257"/>
      <c r="CJ10" s="257"/>
      <c r="CK10" s="257"/>
      <c r="CL10" s="257"/>
      <c r="CM10" s="257"/>
      <c r="CN10" s="257"/>
      <c r="CO10" s="257"/>
      <c r="CP10" s="257"/>
      <c r="CQ10" s="224">
        <f>SUM(CQ13:CQ$112)</f>
        <v>0</v>
      </c>
      <c r="CS10" s="221" t="s">
        <v>29</v>
      </c>
      <c r="CT10" s="255"/>
      <c r="CU10" s="256" t="s">
        <v>30</v>
      </c>
      <c r="CV10" s="256" t="e">
        <f>+AND(MONTH(BX11)=2,OR(YEAR(BX11)=2012,YEAR(BX11)=2016,YEAR(BX11)=2020,YEAR(BX11)=2024,YEAR(BX11)=2028))</f>
        <v>#VALUE!</v>
      </c>
      <c r="CW10" s="257"/>
      <c r="CX10" s="257"/>
      <c r="CY10" s="257"/>
      <c r="CZ10" s="257"/>
      <c r="DA10" s="257"/>
      <c r="DB10" s="257"/>
      <c r="DC10" s="257"/>
      <c r="DD10" s="257"/>
      <c r="DE10" s="257"/>
      <c r="DF10" s="257"/>
      <c r="DG10" s="257"/>
      <c r="DH10" s="257"/>
      <c r="DI10" s="257"/>
      <c r="DJ10" s="257"/>
      <c r="DK10" s="257"/>
      <c r="DL10" s="257"/>
      <c r="DM10" s="257"/>
      <c r="DN10" s="257"/>
      <c r="DO10" s="224">
        <f>SUM(DO13:DO$112)</f>
        <v>0</v>
      </c>
      <c r="DQ10" s="221" t="s">
        <v>29</v>
      </c>
      <c r="DR10" s="255"/>
      <c r="DS10" s="256" t="s">
        <v>30</v>
      </c>
      <c r="DT10" s="256" t="e">
        <f>+AND(MONTH(CV11)=2,OR(YEAR(CV11)=2012,YEAR(CV11)=2016,YEAR(CV11)=2020,YEAR(CV11)=2024,YEAR(CV11)=2028))</f>
        <v>#VALUE!</v>
      </c>
      <c r="DU10" s="257"/>
      <c r="DV10" s="257"/>
      <c r="DW10" s="257"/>
      <c r="DX10" s="257"/>
      <c r="DY10" s="257"/>
      <c r="DZ10" s="257"/>
      <c r="EA10" s="257"/>
      <c r="EB10" s="257"/>
      <c r="EC10" s="257"/>
      <c r="ED10" s="257"/>
      <c r="EE10" s="257"/>
      <c r="EF10" s="257"/>
      <c r="EG10" s="257"/>
      <c r="EH10" s="257"/>
      <c r="EI10" s="257"/>
      <c r="EJ10" s="257"/>
      <c r="EK10" s="257"/>
      <c r="EL10" s="257"/>
      <c r="EM10" s="224">
        <f>SUM(EM13:EM$112)</f>
        <v>0</v>
      </c>
      <c r="EO10" s="221" t="s">
        <v>29</v>
      </c>
      <c r="EP10" s="255"/>
      <c r="EQ10" s="256" t="s">
        <v>30</v>
      </c>
      <c r="ER10" s="256" t="e">
        <f>+AND(MONTH(DT11)=2,OR(YEAR(DT11)=2012,YEAR(DT11)=2016,YEAR(DT11)=2020,YEAR(DT11)=2024,YEAR(DT11)=2028))</f>
        <v>#VALUE!</v>
      </c>
      <c r="ES10" s="257"/>
      <c r="ET10" s="257"/>
      <c r="EU10" s="257"/>
      <c r="EV10" s="257"/>
      <c r="EW10" s="257"/>
      <c r="EX10" s="257"/>
      <c r="EY10" s="257"/>
      <c r="EZ10" s="257"/>
      <c r="FA10" s="257"/>
      <c r="FB10" s="257"/>
      <c r="FC10" s="257"/>
      <c r="FD10" s="257"/>
      <c r="FE10" s="257"/>
      <c r="FF10" s="257"/>
      <c r="FG10" s="257"/>
      <c r="FH10" s="257"/>
      <c r="FI10" s="257"/>
      <c r="FJ10" s="257"/>
      <c r="FK10" s="224">
        <f>SUM(FK13:FK$112)</f>
        <v>0</v>
      </c>
      <c r="FM10" s="221" t="s">
        <v>29</v>
      </c>
      <c r="FN10" s="255"/>
      <c r="FO10" s="256" t="s">
        <v>30</v>
      </c>
      <c r="FP10" s="256" t="e">
        <f>+AND(MONTH(ER11)=2,OR(YEAR(ER11)=2012,YEAR(ER11)=2016,YEAR(ER11)=2020,YEAR(ER11)=2024,YEAR(ER11)=2028))</f>
        <v>#VALUE!</v>
      </c>
      <c r="FQ10" s="257"/>
      <c r="FR10" s="257"/>
      <c r="FS10" s="257"/>
      <c r="FT10" s="257"/>
      <c r="FU10" s="257"/>
      <c r="FV10" s="257"/>
      <c r="FW10" s="257"/>
      <c r="FX10" s="257"/>
      <c r="FY10" s="257"/>
      <c r="FZ10" s="257"/>
      <c r="GA10" s="257"/>
      <c r="GB10" s="257"/>
      <c r="GC10" s="257"/>
      <c r="GD10" s="257"/>
      <c r="GE10" s="257"/>
      <c r="GF10" s="257"/>
      <c r="GG10" s="257"/>
      <c r="GH10" s="257"/>
      <c r="GI10" s="224">
        <f>SUM(GI13:GI$112)</f>
        <v>0</v>
      </c>
      <c r="GK10" s="221" t="s">
        <v>29</v>
      </c>
      <c r="GL10" s="255"/>
      <c r="GM10" s="256" t="s">
        <v>30</v>
      </c>
      <c r="GN10" s="256" t="e">
        <f>+AND(MONTH(FP11)=2,OR(YEAR(FP11)=2012,YEAR(FP11)=2016,YEAR(FP11)=2020,YEAR(FP11)=2024,YEAR(FP11)=2028))</f>
        <v>#VALUE!</v>
      </c>
      <c r="GO10" s="257"/>
      <c r="GP10" s="257"/>
      <c r="GQ10" s="257"/>
      <c r="GR10" s="257"/>
      <c r="GS10" s="257"/>
      <c r="GT10" s="257"/>
      <c r="GU10" s="257"/>
      <c r="GV10" s="257"/>
      <c r="GW10" s="257"/>
      <c r="GX10" s="257"/>
      <c r="GY10" s="257"/>
      <c r="GZ10" s="257"/>
      <c r="HA10" s="257"/>
      <c r="HB10" s="257"/>
      <c r="HC10" s="257"/>
      <c r="HD10" s="257"/>
      <c r="HE10" s="257"/>
      <c r="HF10" s="257"/>
      <c r="HG10" s="224">
        <f>SUM(HG13:HG$112)</f>
        <v>0</v>
      </c>
      <c r="HI10" s="221" t="s">
        <v>29</v>
      </c>
      <c r="HJ10" s="255"/>
      <c r="HK10" s="256" t="s">
        <v>30</v>
      </c>
      <c r="HL10" s="256" t="e">
        <f>+AND(MONTH(GN11)=2,OR(YEAR(GN11)=2012,YEAR(GN11)=2016,YEAR(GN11)=2020,YEAR(GN11)=2024,YEAR(GN11)=2028))</f>
        <v>#VALUE!</v>
      </c>
      <c r="HM10" s="257"/>
      <c r="HN10" s="257"/>
      <c r="HO10" s="257"/>
      <c r="HP10" s="257"/>
      <c r="HQ10" s="257"/>
      <c r="HR10" s="257"/>
      <c r="HS10" s="257"/>
      <c r="HT10" s="257"/>
      <c r="HU10" s="257"/>
      <c r="HV10" s="257"/>
      <c r="HW10" s="257"/>
      <c r="HX10" s="257"/>
      <c r="HY10" s="257"/>
      <c r="HZ10" s="257"/>
      <c r="IA10" s="257"/>
      <c r="IB10" s="257"/>
      <c r="IC10" s="257"/>
      <c r="ID10" s="257"/>
      <c r="IE10" s="224">
        <f>SUM(IE13:IE$112)</f>
        <v>0</v>
      </c>
      <c r="IG10" s="221" t="s">
        <v>29</v>
      </c>
      <c r="IH10" s="255"/>
      <c r="II10" s="256" t="s">
        <v>30</v>
      </c>
      <c r="IJ10" s="256" t="e">
        <f>+AND(MONTH(HL11)=2,OR(YEAR(HL11)=2012,YEAR(HL11)=2016,YEAR(HL11)=2020,YEAR(HL11)=2024,YEAR(HL11)=2028))</f>
        <v>#VALUE!</v>
      </c>
      <c r="IK10" s="257"/>
      <c r="IL10" s="257"/>
      <c r="IM10" s="257"/>
      <c r="IN10" s="257"/>
      <c r="IO10" s="257"/>
      <c r="IP10" s="257"/>
      <c r="IQ10" s="257"/>
      <c r="IR10" s="257"/>
      <c r="IS10" s="257"/>
      <c r="IT10" s="257"/>
      <c r="IU10" s="257"/>
      <c r="IV10" s="257"/>
      <c r="IW10" s="257"/>
      <c r="IX10" s="257"/>
      <c r="IY10" s="257"/>
      <c r="IZ10" s="257"/>
      <c r="JA10" s="257"/>
      <c r="JB10" s="257"/>
      <c r="JC10" s="224">
        <f>SUM(JC13:JC$112)</f>
        <v>0</v>
      </c>
      <c r="JE10" s="221" t="s">
        <v>29</v>
      </c>
      <c r="JF10" s="255"/>
      <c r="JG10" s="256" t="s">
        <v>30</v>
      </c>
      <c r="JH10" s="256" t="e">
        <f>+AND(MONTH(IJ11)=2,OR(YEAR(IJ11)=2012,YEAR(IJ11)=2016,YEAR(IJ11)=2020,YEAR(IJ11)=2024,YEAR(IJ11)=2028))</f>
        <v>#VALUE!</v>
      </c>
      <c r="JI10" s="257"/>
      <c r="JJ10" s="257"/>
      <c r="JK10" s="257"/>
      <c r="JL10" s="257"/>
      <c r="JM10" s="257"/>
      <c r="JN10" s="257"/>
      <c r="JO10" s="257"/>
      <c r="JP10" s="257"/>
      <c r="JQ10" s="257"/>
      <c r="JR10" s="257"/>
      <c r="JS10" s="257"/>
      <c r="JT10" s="257"/>
      <c r="JU10" s="257"/>
      <c r="JV10" s="257"/>
      <c r="JW10" s="257"/>
      <c r="JX10" s="257"/>
      <c r="JY10" s="257"/>
      <c r="JZ10" s="257"/>
      <c r="KA10" s="224">
        <f>SUM(KA13:KA$112)</f>
        <v>0</v>
      </c>
    </row>
    <row r="11" spans="1:287" x14ac:dyDescent="0.25">
      <c r="A11" s="226" t="s">
        <v>31</v>
      </c>
      <c r="B11" s="227">
        <v>1</v>
      </c>
      <c r="C11" s="228" t="s">
        <v>32</v>
      </c>
      <c r="D11" s="229" t="str">
        <f>IFERROR(+DATE(YEAR('Año 4'!JH11),MONTH('Año 4'!JH11)+1,DAY('Año 4'!JH11)),"")</f>
        <v/>
      </c>
      <c r="F11" s="198"/>
      <c r="G11" s="198"/>
      <c r="H11" s="198"/>
      <c r="I11" s="198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X11" s="198"/>
      <c r="Y11" s="226" t="s">
        <v>31</v>
      </c>
      <c r="Z11" s="227">
        <f>+B11+1</f>
        <v>2</v>
      </c>
      <c r="AA11" s="228" t="s">
        <v>32</v>
      </c>
      <c r="AB11" s="229" t="str">
        <f>IFERROR(+DATE(YEAR(D11),MONTH(D11)+1,DAY(D11)),"")</f>
        <v/>
      </c>
      <c r="AD11" s="198"/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  <c r="AP11" s="198"/>
      <c r="AQ11" s="198"/>
      <c r="AV11" s="198"/>
      <c r="AW11" s="226" t="s">
        <v>31</v>
      </c>
      <c r="AX11" s="227">
        <f>+Z11+1</f>
        <v>3</v>
      </c>
      <c r="AY11" s="228" t="s">
        <v>32</v>
      </c>
      <c r="AZ11" s="229" t="str">
        <f>IFERROR(+DATE(YEAR(AB11),MONTH(AB11)+1,DAY(AB11)),"")</f>
        <v/>
      </c>
      <c r="BB11" s="198"/>
      <c r="BC11" s="198"/>
      <c r="BD11" s="198"/>
      <c r="BE11" s="198"/>
      <c r="BF11" s="198"/>
      <c r="BG11" s="198"/>
      <c r="BH11" s="198"/>
      <c r="BI11" s="198"/>
      <c r="BJ11" s="198"/>
      <c r="BK11" s="198"/>
      <c r="BL11" s="198"/>
      <c r="BM11" s="198"/>
      <c r="BN11" s="198"/>
      <c r="BO11" s="198"/>
      <c r="BU11" s="226" t="s">
        <v>31</v>
      </c>
      <c r="BV11" s="227">
        <f>+AX11+1</f>
        <v>4</v>
      </c>
      <c r="BW11" s="228" t="s">
        <v>32</v>
      </c>
      <c r="BX11" s="229" t="str">
        <f>IFERROR(+DATE(YEAR(AZ11),MONTH(AZ11)+1,DAY(AZ11)),"")</f>
        <v/>
      </c>
      <c r="BZ11" s="198"/>
      <c r="CA11" s="198"/>
      <c r="CB11" s="198"/>
      <c r="CC11" s="198"/>
      <c r="CD11" s="198"/>
      <c r="CE11" s="198"/>
      <c r="CF11" s="198"/>
      <c r="CG11" s="198"/>
      <c r="CH11" s="198"/>
      <c r="CI11" s="198"/>
      <c r="CJ11" s="198"/>
      <c r="CK11" s="198"/>
      <c r="CL11" s="198"/>
      <c r="CM11" s="198"/>
      <c r="CS11" s="226" t="s">
        <v>31</v>
      </c>
      <c r="CT11" s="227">
        <f>+BV11+1</f>
        <v>5</v>
      </c>
      <c r="CU11" s="228" t="s">
        <v>32</v>
      </c>
      <c r="CV11" s="229" t="str">
        <f>IFERROR(+DATE(YEAR(BX11),MONTH(BX11)+1,DAY(BX11)),"")</f>
        <v/>
      </c>
      <c r="CX11" s="198"/>
      <c r="CY11" s="198"/>
      <c r="CZ11" s="198"/>
      <c r="DA11" s="198"/>
      <c r="DB11" s="198"/>
      <c r="DC11" s="198"/>
      <c r="DD11" s="198"/>
      <c r="DE11" s="198"/>
      <c r="DF11" s="198"/>
      <c r="DG11" s="198"/>
      <c r="DH11" s="198"/>
      <c r="DI11" s="198"/>
      <c r="DJ11" s="198"/>
      <c r="DK11" s="198"/>
      <c r="DQ11" s="226" t="s">
        <v>31</v>
      </c>
      <c r="DR11" s="227">
        <f>+CT11+1</f>
        <v>6</v>
      </c>
      <c r="DS11" s="228" t="s">
        <v>32</v>
      </c>
      <c r="DT11" s="229" t="str">
        <f>IFERROR(+DATE(YEAR(CV11),MONTH(CV11)+1,DAY(CV11)),"")</f>
        <v/>
      </c>
      <c r="DV11" s="198"/>
      <c r="DW11" s="198"/>
      <c r="DX11" s="198"/>
      <c r="DY11" s="198"/>
      <c r="DZ11" s="198"/>
      <c r="EA11" s="198"/>
      <c r="EB11" s="198"/>
      <c r="EC11" s="198"/>
      <c r="ED11" s="198"/>
      <c r="EE11" s="198"/>
      <c r="EF11" s="198"/>
      <c r="EG11" s="198"/>
      <c r="EH11" s="198"/>
      <c r="EI11" s="198"/>
      <c r="EO11" s="226" t="s">
        <v>31</v>
      </c>
      <c r="EP11" s="227">
        <f>+DR11+1</f>
        <v>7</v>
      </c>
      <c r="EQ11" s="228" t="s">
        <v>32</v>
      </c>
      <c r="ER11" s="229" t="str">
        <f>IFERROR(+DATE(YEAR(DT11),MONTH(DT11)+1,DAY(DT11)),"")</f>
        <v/>
      </c>
      <c r="ET11" s="198"/>
      <c r="EU11" s="198"/>
      <c r="EV11" s="198"/>
      <c r="EW11" s="198"/>
      <c r="EX11" s="198"/>
      <c r="EY11" s="198"/>
      <c r="EZ11" s="198"/>
      <c r="FA11" s="198"/>
      <c r="FB11" s="198"/>
      <c r="FC11" s="198"/>
      <c r="FD11" s="198"/>
      <c r="FE11" s="198"/>
      <c r="FF11" s="198"/>
      <c r="FG11" s="198"/>
      <c r="FM11" s="226" t="s">
        <v>31</v>
      </c>
      <c r="FN11" s="227">
        <f>+EP11+1</f>
        <v>8</v>
      </c>
      <c r="FO11" s="228" t="s">
        <v>32</v>
      </c>
      <c r="FP11" s="229" t="str">
        <f>IFERROR(+DATE(YEAR(ER11),MONTH(ER11)+1,DAY(ER11)),"")</f>
        <v/>
      </c>
      <c r="FR11" s="198"/>
      <c r="FS11" s="198"/>
      <c r="FT11" s="198"/>
      <c r="FU11" s="198"/>
      <c r="FV11" s="198"/>
      <c r="FW11" s="198"/>
      <c r="FX11" s="198"/>
      <c r="FY11" s="198"/>
      <c r="FZ11" s="198"/>
      <c r="GA11" s="198"/>
      <c r="GB11" s="198"/>
      <c r="GC11" s="198"/>
      <c r="GD11" s="198"/>
      <c r="GE11" s="198"/>
      <c r="GK11" s="226" t="s">
        <v>31</v>
      </c>
      <c r="GL11" s="227">
        <f>+FN11+1</f>
        <v>9</v>
      </c>
      <c r="GM11" s="228" t="s">
        <v>32</v>
      </c>
      <c r="GN11" s="229" t="str">
        <f>IFERROR(+DATE(YEAR(FP11),MONTH(FP11)+1,DAY(FP11)),"")</f>
        <v/>
      </c>
      <c r="GP11" s="198"/>
      <c r="GQ11" s="198"/>
      <c r="GR11" s="198"/>
      <c r="GS11" s="198"/>
      <c r="GT11" s="198"/>
      <c r="GU11" s="198"/>
      <c r="GV11" s="198"/>
      <c r="GW11" s="198"/>
      <c r="GX11" s="198"/>
      <c r="GY11" s="198"/>
      <c r="GZ11" s="198"/>
      <c r="HA11" s="198"/>
      <c r="HB11" s="198"/>
      <c r="HC11" s="198"/>
      <c r="HI11" s="226" t="s">
        <v>31</v>
      </c>
      <c r="HJ11" s="227">
        <f>+GL11+1</f>
        <v>10</v>
      </c>
      <c r="HK11" s="228" t="s">
        <v>32</v>
      </c>
      <c r="HL11" s="229" t="str">
        <f>IFERROR(+DATE(YEAR(GN11),MONTH(GN11)+1,DAY(GN11)),"")</f>
        <v/>
      </c>
      <c r="HN11" s="198"/>
      <c r="HO11" s="198"/>
      <c r="HP11" s="198"/>
      <c r="HQ11" s="198"/>
      <c r="HR11" s="198"/>
      <c r="HS11" s="198"/>
      <c r="HT11" s="198"/>
      <c r="HU11" s="198"/>
      <c r="HV11" s="198"/>
      <c r="HW11" s="198"/>
      <c r="HX11" s="198"/>
      <c r="HY11" s="198"/>
      <c r="HZ11" s="198"/>
      <c r="IA11" s="198"/>
      <c r="IG11" s="226" t="s">
        <v>31</v>
      </c>
      <c r="IH11" s="227">
        <f>+HJ11+1</f>
        <v>11</v>
      </c>
      <c r="II11" s="228" t="s">
        <v>32</v>
      </c>
      <c r="IJ11" s="229" t="str">
        <f>IFERROR(+DATE(YEAR(HL11),MONTH(HL11)+1,DAY(HL11)),"")</f>
        <v/>
      </c>
      <c r="IL11" s="198"/>
      <c r="IM11" s="198"/>
      <c r="IN11" s="198"/>
      <c r="IO11" s="198"/>
      <c r="IP11" s="198"/>
      <c r="IQ11" s="198"/>
      <c r="IR11" s="198"/>
      <c r="IS11" s="198"/>
      <c r="IT11" s="198"/>
      <c r="IU11" s="198"/>
      <c r="IV11" s="198"/>
      <c r="IW11" s="198"/>
      <c r="IX11" s="198"/>
      <c r="IY11" s="198"/>
      <c r="JD11" s="198"/>
      <c r="JE11" s="226" t="s">
        <v>31</v>
      </c>
      <c r="JF11" s="227">
        <f>+IH11+1</f>
        <v>12</v>
      </c>
      <c r="JG11" s="228" t="s">
        <v>32</v>
      </c>
      <c r="JH11" s="229" t="str">
        <f>IFERROR(+DATE(YEAR(IJ11),MONTH(IJ11)+1,DAY(IJ11)),"")</f>
        <v/>
      </c>
      <c r="JJ11" s="198"/>
      <c r="JK11" s="198"/>
      <c r="JL11" s="198"/>
      <c r="JM11" s="198"/>
      <c r="JN11" s="198"/>
      <c r="JO11" s="198"/>
      <c r="JP11" s="198"/>
      <c r="JQ11" s="198"/>
      <c r="JR11" s="198"/>
      <c r="JS11" s="198"/>
      <c r="JT11" s="198"/>
      <c r="JU11" s="198"/>
      <c r="JV11" s="198"/>
      <c r="JW11" s="198"/>
    </row>
    <row r="12" spans="1:287" ht="57" customHeight="1" x14ac:dyDescent="0.25">
      <c r="A12" s="230" t="s">
        <v>33</v>
      </c>
      <c r="B12" s="230" t="s">
        <v>34</v>
      </c>
      <c r="C12" s="231" t="s">
        <v>35</v>
      </c>
      <c r="D12" s="231" t="s">
        <v>36</v>
      </c>
      <c r="E12" s="231" t="s">
        <v>80</v>
      </c>
      <c r="F12" s="231" t="s">
        <v>81</v>
      </c>
      <c r="G12" s="231" t="s">
        <v>87</v>
      </c>
      <c r="H12" s="231" t="s">
        <v>88</v>
      </c>
      <c r="I12" s="231" t="s">
        <v>89</v>
      </c>
      <c r="J12" s="231" t="s">
        <v>65</v>
      </c>
      <c r="K12" s="231" t="s">
        <v>82</v>
      </c>
      <c r="L12" s="231" t="s">
        <v>83</v>
      </c>
      <c r="M12" s="231" t="s">
        <v>91</v>
      </c>
      <c r="N12" s="231" t="s">
        <v>84</v>
      </c>
      <c r="O12" s="231" t="s">
        <v>86</v>
      </c>
      <c r="P12" s="231" t="s">
        <v>85</v>
      </c>
      <c r="Q12" s="231" t="s">
        <v>38</v>
      </c>
      <c r="R12" s="231" t="s">
        <v>39</v>
      </c>
      <c r="S12" s="231" t="s">
        <v>170</v>
      </c>
      <c r="T12" s="231" t="s">
        <v>40</v>
      </c>
      <c r="U12" s="231" t="s">
        <v>41</v>
      </c>
      <c r="V12" s="231" t="s">
        <v>42</v>
      </c>
      <c r="W12" s="231" t="s">
        <v>43</v>
      </c>
      <c r="X12" s="232"/>
      <c r="Y12" s="230" t="s">
        <v>33</v>
      </c>
      <c r="Z12" s="230" t="s">
        <v>34</v>
      </c>
      <c r="AA12" s="231" t="s">
        <v>35</v>
      </c>
      <c r="AB12" s="231" t="s">
        <v>36</v>
      </c>
      <c r="AC12" s="231" t="s">
        <v>80</v>
      </c>
      <c r="AD12" s="231" t="s">
        <v>81</v>
      </c>
      <c r="AE12" s="231" t="s">
        <v>87</v>
      </c>
      <c r="AF12" s="231" t="s">
        <v>88</v>
      </c>
      <c r="AG12" s="231" t="s">
        <v>89</v>
      </c>
      <c r="AH12" s="231" t="s">
        <v>65</v>
      </c>
      <c r="AI12" s="231" t="s">
        <v>82</v>
      </c>
      <c r="AJ12" s="231" t="s">
        <v>83</v>
      </c>
      <c r="AK12" s="231" t="s">
        <v>91</v>
      </c>
      <c r="AL12" s="231" t="s">
        <v>84</v>
      </c>
      <c r="AM12" s="231" t="s">
        <v>86</v>
      </c>
      <c r="AN12" s="231" t="s">
        <v>85</v>
      </c>
      <c r="AO12" s="231" t="s">
        <v>38</v>
      </c>
      <c r="AP12" s="231" t="s">
        <v>39</v>
      </c>
      <c r="AQ12" s="231" t="s">
        <v>170</v>
      </c>
      <c r="AR12" s="231" t="s">
        <v>40</v>
      </c>
      <c r="AS12" s="231" t="s">
        <v>41</v>
      </c>
      <c r="AT12" s="231" t="s">
        <v>42</v>
      </c>
      <c r="AU12" s="231" t="s">
        <v>43</v>
      </c>
      <c r="AV12" s="233"/>
      <c r="AW12" s="230" t="s">
        <v>33</v>
      </c>
      <c r="AX12" s="230" t="s">
        <v>34</v>
      </c>
      <c r="AY12" s="231" t="s">
        <v>35</v>
      </c>
      <c r="AZ12" s="231" t="s">
        <v>36</v>
      </c>
      <c r="BA12" s="231" t="s">
        <v>80</v>
      </c>
      <c r="BB12" s="231" t="s">
        <v>81</v>
      </c>
      <c r="BC12" s="231" t="s">
        <v>87</v>
      </c>
      <c r="BD12" s="231" t="s">
        <v>88</v>
      </c>
      <c r="BE12" s="231" t="s">
        <v>89</v>
      </c>
      <c r="BF12" s="231" t="s">
        <v>65</v>
      </c>
      <c r="BG12" s="231" t="s">
        <v>82</v>
      </c>
      <c r="BH12" s="231" t="s">
        <v>83</v>
      </c>
      <c r="BI12" s="231" t="s">
        <v>91</v>
      </c>
      <c r="BJ12" s="231" t="s">
        <v>84</v>
      </c>
      <c r="BK12" s="231" t="s">
        <v>86</v>
      </c>
      <c r="BL12" s="231" t="s">
        <v>85</v>
      </c>
      <c r="BM12" s="231" t="s">
        <v>38</v>
      </c>
      <c r="BN12" s="231" t="s">
        <v>39</v>
      </c>
      <c r="BO12" s="231" t="s">
        <v>170</v>
      </c>
      <c r="BP12" s="231" t="s">
        <v>40</v>
      </c>
      <c r="BQ12" s="231" t="s">
        <v>41</v>
      </c>
      <c r="BR12" s="231" t="s">
        <v>42</v>
      </c>
      <c r="BS12" s="231" t="s">
        <v>43</v>
      </c>
      <c r="BU12" s="230" t="s">
        <v>33</v>
      </c>
      <c r="BV12" s="230" t="s">
        <v>34</v>
      </c>
      <c r="BW12" s="231" t="s">
        <v>35</v>
      </c>
      <c r="BX12" s="231" t="s">
        <v>36</v>
      </c>
      <c r="BY12" s="231" t="s">
        <v>80</v>
      </c>
      <c r="BZ12" s="231" t="s">
        <v>81</v>
      </c>
      <c r="CA12" s="231" t="s">
        <v>87</v>
      </c>
      <c r="CB12" s="231" t="s">
        <v>88</v>
      </c>
      <c r="CC12" s="231" t="s">
        <v>89</v>
      </c>
      <c r="CD12" s="231" t="s">
        <v>65</v>
      </c>
      <c r="CE12" s="231" t="s">
        <v>82</v>
      </c>
      <c r="CF12" s="231" t="s">
        <v>83</v>
      </c>
      <c r="CG12" s="231" t="s">
        <v>91</v>
      </c>
      <c r="CH12" s="231" t="s">
        <v>84</v>
      </c>
      <c r="CI12" s="231" t="s">
        <v>86</v>
      </c>
      <c r="CJ12" s="231" t="s">
        <v>85</v>
      </c>
      <c r="CK12" s="231" t="s">
        <v>38</v>
      </c>
      <c r="CL12" s="231" t="s">
        <v>39</v>
      </c>
      <c r="CM12" s="231" t="s">
        <v>170</v>
      </c>
      <c r="CN12" s="231" t="s">
        <v>40</v>
      </c>
      <c r="CO12" s="231" t="s">
        <v>41</v>
      </c>
      <c r="CP12" s="231" t="s">
        <v>42</v>
      </c>
      <c r="CQ12" s="231" t="s">
        <v>43</v>
      </c>
      <c r="CS12" s="230" t="s">
        <v>33</v>
      </c>
      <c r="CT12" s="230" t="s">
        <v>34</v>
      </c>
      <c r="CU12" s="231" t="s">
        <v>35</v>
      </c>
      <c r="CV12" s="231" t="s">
        <v>36</v>
      </c>
      <c r="CW12" s="231" t="s">
        <v>80</v>
      </c>
      <c r="CX12" s="231" t="s">
        <v>81</v>
      </c>
      <c r="CY12" s="231" t="s">
        <v>87</v>
      </c>
      <c r="CZ12" s="231" t="s">
        <v>88</v>
      </c>
      <c r="DA12" s="231" t="s">
        <v>89</v>
      </c>
      <c r="DB12" s="231" t="s">
        <v>65</v>
      </c>
      <c r="DC12" s="231" t="s">
        <v>82</v>
      </c>
      <c r="DD12" s="231" t="s">
        <v>83</v>
      </c>
      <c r="DE12" s="231" t="s">
        <v>91</v>
      </c>
      <c r="DF12" s="231" t="s">
        <v>84</v>
      </c>
      <c r="DG12" s="231" t="s">
        <v>86</v>
      </c>
      <c r="DH12" s="231" t="s">
        <v>85</v>
      </c>
      <c r="DI12" s="231" t="s">
        <v>38</v>
      </c>
      <c r="DJ12" s="231" t="s">
        <v>39</v>
      </c>
      <c r="DK12" s="231" t="s">
        <v>170</v>
      </c>
      <c r="DL12" s="231" t="s">
        <v>40</v>
      </c>
      <c r="DM12" s="231" t="s">
        <v>41</v>
      </c>
      <c r="DN12" s="231" t="s">
        <v>42</v>
      </c>
      <c r="DO12" s="231" t="s">
        <v>43</v>
      </c>
      <c r="DQ12" s="230" t="s">
        <v>33</v>
      </c>
      <c r="DR12" s="230" t="s">
        <v>34</v>
      </c>
      <c r="DS12" s="231" t="s">
        <v>35</v>
      </c>
      <c r="DT12" s="231" t="s">
        <v>36</v>
      </c>
      <c r="DU12" s="231" t="s">
        <v>80</v>
      </c>
      <c r="DV12" s="231" t="s">
        <v>81</v>
      </c>
      <c r="DW12" s="231" t="s">
        <v>87</v>
      </c>
      <c r="DX12" s="231" t="s">
        <v>88</v>
      </c>
      <c r="DY12" s="231" t="s">
        <v>89</v>
      </c>
      <c r="DZ12" s="231" t="s">
        <v>65</v>
      </c>
      <c r="EA12" s="231" t="s">
        <v>82</v>
      </c>
      <c r="EB12" s="231" t="s">
        <v>83</v>
      </c>
      <c r="EC12" s="231" t="s">
        <v>91</v>
      </c>
      <c r="ED12" s="231" t="s">
        <v>84</v>
      </c>
      <c r="EE12" s="231" t="s">
        <v>86</v>
      </c>
      <c r="EF12" s="231" t="s">
        <v>85</v>
      </c>
      <c r="EG12" s="231" t="s">
        <v>38</v>
      </c>
      <c r="EH12" s="231" t="s">
        <v>39</v>
      </c>
      <c r="EI12" s="231" t="s">
        <v>170</v>
      </c>
      <c r="EJ12" s="231" t="s">
        <v>40</v>
      </c>
      <c r="EK12" s="231" t="s">
        <v>41</v>
      </c>
      <c r="EL12" s="231" t="s">
        <v>42</v>
      </c>
      <c r="EM12" s="231" t="s">
        <v>43</v>
      </c>
      <c r="EO12" s="230" t="s">
        <v>33</v>
      </c>
      <c r="EP12" s="230" t="s">
        <v>34</v>
      </c>
      <c r="EQ12" s="231" t="s">
        <v>35</v>
      </c>
      <c r="ER12" s="231" t="s">
        <v>36</v>
      </c>
      <c r="ES12" s="231" t="s">
        <v>80</v>
      </c>
      <c r="ET12" s="231" t="s">
        <v>81</v>
      </c>
      <c r="EU12" s="231" t="s">
        <v>87</v>
      </c>
      <c r="EV12" s="231" t="s">
        <v>88</v>
      </c>
      <c r="EW12" s="231" t="s">
        <v>89</v>
      </c>
      <c r="EX12" s="231" t="s">
        <v>65</v>
      </c>
      <c r="EY12" s="231" t="s">
        <v>82</v>
      </c>
      <c r="EZ12" s="231" t="s">
        <v>83</v>
      </c>
      <c r="FA12" s="231" t="s">
        <v>91</v>
      </c>
      <c r="FB12" s="231" t="s">
        <v>84</v>
      </c>
      <c r="FC12" s="231" t="s">
        <v>86</v>
      </c>
      <c r="FD12" s="231" t="s">
        <v>85</v>
      </c>
      <c r="FE12" s="231" t="s">
        <v>38</v>
      </c>
      <c r="FF12" s="231" t="s">
        <v>39</v>
      </c>
      <c r="FG12" s="231" t="s">
        <v>170</v>
      </c>
      <c r="FH12" s="231" t="s">
        <v>40</v>
      </c>
      <c r="FI12" s="231" t="s">
        <v>41</v>
      </c>
      <c r="FJ12" s="231" t="s">
        <v>42</v>
      </c>
      <c r="FK12" s="231" t="s">
        <v>43</v>
      </c>
      <c r="FM12" s="230" t="s">
        <v>33</v>
      </c>
      <c r="FN12" s="230" t="s">
        <v>34</v>
      </c>
      <c r="FO12" s="231" t="s">
        <v>35</v>
      </c>
      <c r="FP12" s="231" t="s">
        <v>36</v>
      </c>
      <c r="FQ12" s="231" t="s">
        <v>80</v>
      </c>
      <c r="FR12" s="231" t="s">
        <v>81</v>
      </c>
      <c r="FS12" s="231" t="s">
        <v>87</v>
      </c>
      <c r="FT12" s="231" t="s">
        <v>88</v>
      </c>
      <c r="FU12" s="231" t="s">
        <v>89</v>
      </c>
      <c r="FV12" s="231" t="s">
        <v>65</v>
      </c>
      <c r="FW12" s="231" t="s">
        <v>82</v>
      </c>
      <c r="FX12" s="231" t="s">
        <v>83</v>
      </c>
      <c r="FY12" s="231" t="s">
        <v>91</v>
      </c>
      <c r="FZ12" s="231" t="s">
        <v>84</v>
      </c>
      <c r="GA12" s="231" t="s">
        <v>86</v>
      </c>
      <c r="GB12" s="231" t="s">
        <v>85</v>
      </c>
      <c r="GC12" s="231" t="s">
        <v>38</v>
      </c>
      <c r="GD12" s="231" t="s">
        <v>39</v>
      </c>
      <c r="GE12" s="231" t="s">
        <v>170</v>
      </c>
      <c r="GF12" s="231" t="s">
        <v>40</v>
      </c>
      <c r="GG12" s="231" t="s">
        <v>41</v>
      </c>
      <c r="GH12" s="231" t="s">
        <v>42</v>
      </c>
      <c r="GI12" s="231" t="s">
        <v>43</v>
      </c>
      <c r="GK12" s="230" t="s">
        <v>33</v>
      </c>
      <c r="GL12" s="230" t="s">
        <v>34</v>
      </c>
      <c r="GM12" s="231" t="s">
        <v>35</v>
      </c>
      <c r="GN12" s="231" t="s">
        <v>36</v>
      </c>
      <c r="GO12" s="231" t="s">
        <v>80</v>
      </c>
      <c r="GP12" s="231" t="s">
        <v>81</v>
      </c>
      <c r="GQ12" s="231" t="s">
        <v>87</v>
      </c>
      <c r="GR12" s="231" t="s">
        <v>88</v>
      </c>
      <c r="GS12" s="231" t="s">
        <v>89</v>
      </c>
      <c r="GT12" s="231" t="s">
        <v>65</v>
      </c>
      <c r="GU12" s="231" t="s">
        <v>82</v>
      </c>
      <c r="GV12" s="231" t="s">
        <v>83</v>
      </c>
      <c r="GW12" s="231" t="s">
        <v>91</v>
      </c>
      <c r="GX12" s="231" t="s">
        <v>84</v>
      </c>
      <c r="GY12" s="231" t="s">
        <v>86</v>
      </c>
      <c r="GZ12" s="231" t="s">
        <v>85</v>
      </c>
      <c r="HA12" s="231" t="s">
        <v>38</v>
      </c>
      <c r="HB12" s="231" t="s">
        <v>39</v>
      </c>
      <c r="HC12" s="231" t="s">
        <v>170</v>
      </c>
      <c r="HD12" s="231" t="s">
        <v>40</v>
      </c>
      <c r="HE12" s="231" t="s">
        <v>41</v>
      </c>
      <c r="HF12" s="231" t="s">
        <v>42</v>
      </c>
      <c r="HG12" s="231" t="s">
        <v>43</v>
      </c>
      <c r="HI12" s="230" t="s">
        <v>33</v>
      </c>
      <c r="HJ12" s="230" t="s">
        <v>34</v>
      </c>
      <c r="HK12" s="231" t="s">
        <v>35</v>
      </c>
      <c r="HL12" s="231" t="s">
        <v>36</v>
      </c>
      <c r="HM12" s="231" t="s">
        <v>80</v>
      </c>
      <c r="HN12" s="231" t="s">
        <v>81</v>
      </c>
      <c r="HO12" s="231" t="s">
        <v>87</v>
      </c>
      <c r="HP12" s="231" t="s">
        <v>88</v>
      </c>
      <c r="HQ12" s="231" t="s">
        <v>89</v>
      </c>
      <c r="HR12" s="231" t="s">
        <v>65</v>
      </c>
      <c r="HS12" s="231" t="s">
        <v>82</v>
      </c>
      <c r="HT12" s="231" t="s">
        <v>83</v>
      </c>
      <c r="HU12" s="231" t="s">
        <v>91</v>
      </c>
      <c r="HV12" s="231" t="s">
        <v>84</v>
      </c>
      <c r="HW12" s="231" t="s">
        <v>86</v>
      </c>
      <c r="HX12" s="231" t="s">
        <v>85</v>
      </c>
      <c r="HY12" s="231" t="s">
        <v>38</v>
      </c>
      <c r="HZ12" s="231" t="s">
        <v>39</v>
      </c>
      <c r="IA12" s="231" t="s">
        <v>170</v>
      </c>
      <c r="IB12" s="231" t="s">
        <v>40</v>
      </c>
      <c r="IC12" s="231" t="s">
        <v>41</v>
      </c>
      <c r="ID12" s="231" t="s">
        <v>42</v>
      </c>
      <c r="IE12" s="231" t="s">
        <v>43</v>
      </c>
      <c r="IG12" s="230" t="s">
        <v>33</v>
      </c>
      <c r="IH12" s="230" t="s">
        <v>34</v>
      </c>
      <c r="II12" s="231" t="s">
        <v>35</v>
      </c>
      <c r="IJ12" s="231" t="s">
        <v>36</v>
      </c>
      <c r="IK12" s="231" t="s">
        <v>80</v>
      </c>
      <c r="IL12" s="231" t="s">
        <v>81</v>
      </c>
      <c r="IM12" s="231" t="s">
        <v>87</v>
      </c>
      <c r="IN12" s="231" t="s">
        <v>88</v>
      </c>
      <c r="IO12" s="231" t="s">
        <v>89</v>
      </c>
      <c r="IP12" s="231" t="s">
        <v>65</v>
      </c>
      <c r="IQ12" s="231" t="s">
        <v>82</v>
      </c>
      <c r="IR12" s="231" t="s">
        <v>83</v>
      </c>
      <c r="IS12" s="231" t="s">
        <v>91</v>
      </c>
      <c r="IT12" s="231" t="s">
        <v>84</v>
      </c>
      <c r="IU12" s="231" t="s">
        <v>86</v>
      </c>
      <c r="IV12" s="231" t="s">
        <v>85</v>
      </c>
      <c r="IW12" s="231" t="s">
        <v>38</v>
      </c>
      <c r="IX12" s="231" t="s">
        <v>39</v>
      </c>
      <c r="IY12" s="231" t="s">
        <v>170</v>
      </c>
      <c r="IZ12" s="231" t="s">
        <v>40</v>
      </c>
      <c r="JA12" s="231" t="s">
        <v>41</v>
      </c>
      <c r="JB12" s="231" t="s">
        <v>42</v>
      </c>
      <c r="JC12" s="231" t="s">
        <v>43</v>
      </c>
      <c r="JD12" s="198"/>
      <c r="JE12" s="230" t="s">
        <v>33</v>
      </c>
      <c r="JF12" s="230" t="s">
        <v>34</v>
      </c>
      <c r="JG12" s="231" t="s">
        <v>35</v>
      </c>
      <c r="JH12" s="231" t="s">
        <v>36</v>
      </c>
      <c r="JI12" s="231" t="s">
        <v>80</v>
      </c>
      <c r="JJ12" s="231" t="s">
        <v>81</v>
      </c>
      <c r="JK12" s="231" t="s">
        <v>87</v>
      </c>
      <c r="JL12" s="231" t="s">
        <v>88</v>
      </c>
      <c r="JM12" s="231" t="s">
        <v>89</v>
      </c>
      <c r="JN12" s="231" t="s">
        <v>65</v>
      </c>
      <c r="JO12" s="231" t="s">
        <v>82</v>
      </c>
      <c r="JP12" s="231" t="s">
        <v>83</v>
      </c>
      <c r="JQ12" s="231" t="s">
        <v>91</v>
      </c>
      <c r="JR12" s="231" t="s">
        <v>84</v>
      </c>
      <c r="JS12" s="231" t="s">
        <v>86</v>
      </c>
      <c r="JT12" s="231" t="s">
        <v>85</v>
      </c>
      <c r="JU12" s="231" t="s">
        <v>38</v>
      </c>
      <c r="JV12" s="231" t="s">
        <v>39</v>
      </c>
      <c r="JW12" s="231" t="s">
        <v>170</v>
      </c>
      <c r="JX12" s="231" t="s">
        <v>40</v>
      </c>
      <c r="JY12" s="231" t="s">
        <v>41</v>
      </c>
      <c r="JZ12" s="231" t="s">
        <v>42</v>
      </c>
      <c r="KA12" s="231" t="s">
        <v>43</v>
      </c>
    </row>
    <row r="13" spans="1:287" x14ac:dyDescent="0.25">
      <c r="A13" s="234">
        <v>1</v>
      </c>
      <c r="B13" s="235" t="str">
        <f>IFERROR(+YEAR(D$11),"")</f>
        <v/>
      </c>
      <c r="C13" s="236" t="str">
        <f>IFERROR(+VLOOKUP(B13,'Referencia Parámetros'!$A$2:$B$18,2),"")</f>
        <v/>
      </c>
      <c r="D13" s="1"/>
      <c r="E13" s="1"/>
      <c r="F13" s="136" t="str">
        <f>IFERROR(+VLOOKUP(D13,'Año 4'!JH$13:JJ$112,3,FALSE),"Completar")</f>
        <v>Completar</v>
      </c>
      <c r="G13" s="134"/>
      <c r="H13" s="134"/>
      <c r="I13" s="134"/>
      <c r="J13" s="136" t="str">
        <f>+IFERROR(VLOOKUP(D13,'Año 4'!JH$13:JR$112,7,0),"Completar")</f>
        <v>Completar</v>
      </c>
      <c r="K13" s="137" t="str">
        <f>IFERROR(VLOOKUP(D13,'Año 4'!JH$13:JR$112,8,FALSE),"Completar")</f>
        <v>Completar</v>
      </c>
      <c r="L13" s="137" t="str">
        <f>IFERROR(VLOOKUP(D13,'Año 4'!JH$13:JR$112,9,FALSE),"Completar")</f>
        <v>Completar</v>
      </c>
      <c r="M13" s="135"/>
      <c r="N13" s="136" t="str">
        <f>IFERROR(VLOOKUP(D13,'Año 4'!JH$13:JR$112,11,FALSE),"Completar")</f>
        <v>Completar</v>
      </c>
      <c r="O13" s="237">
        <f>IFERROR(IF(F13=1,G13,IF(F13=4,G13,IF(F13=5,G13,(H13*8+I13)))),"")</f>
        <v>0</v>
      </c>
      <c r="P13" s="238">
        <f t="shared" ref="P13:P14" si="0">IFERROR(IF(F13=1,+E13/O13*40,IF(F13=4,+E13/O13*40,IF(F13=5,+E13/O13*40,E13/O13*173))),0)</f>
        <v>0</v>
      </c>
      <c r="Q13" s="239" t="str">
        <f>IFERROR(IF(P13&gt;20*C13,'Referencia Parámetros'!$D$20,IF(P13&gt;10*C13,'Referencia Parámetros'!$D$21,IF(P13&gt;5*C13,'Referencia Parámetros'!$D$22, IF(P13&gt;1,'Referencia Parámetros'!$D$23,"NO APLICA")))),"")</f>
        <v/>
      </c>
      <c r="R13" s="240" t="str">
        <f>IFERROR(+IF(Q13="NO APLICA",0,IF(F13=1,Q13*O13/40,IF(F13=4,Q13*O13/40,IF(F13=5,Q13*O13/40,Q13*O13/173)))),"")</f>
        <v/>
      </c>
      <c r="S13" s="241">
        <f>IFERROR(+IF($J$5&gt;L13,DATEDIF(K13,$J$5,"Y"),DATEDIF(K13,L13,"Y")),0)</f>
        <v>0</v>
      </c>
      <c r="T13" s="234">
        <f t="shared" ref="T13:T14" si="1">IF(J13=2,0.25,0)</f>
        <v>0</v>
      </c>
      <c r="U13" s="234">
        <f>IF(S13=0,0,IF(S13&gt;=50,0.25,IF(S13&lt;=24,0.25,0)))</f>
        <v>0</v>
      </c>
      <c r="V13" s="234">
        <f t="shared" ref="V13:V14" si="2">IF(N13=2,0.25,0)</f>
        <v>0</v>
      </c>
      <c r="W13" s="242">
        <f t="shared" ref="W13:W14" si="3">+IF(D13="",0,IF(Q13="NO APLICA",0,R13+T13+V13+IF(U13="N/A",0,U13)))</f>
        <v>0</v>
      </c>
      <c r="Y13" s="234">
        <v>1</v>
      </c>
      <c r="Z13" s="235" t="str">
        <f>IFERROR(+YEAR(AB$11),"")</f>
        <v/>
      </c>
      <c r="AA13" s="236" t="str">
        <f>IFERROR(+VLOOKUP(Z13,'Referencia Parámetros'!$A$2:$B$18,2),"")</f>
        <v/>
      </c>
      <c r="AB13" s="1"/>
      <c r="AC13" s="1"/>
      <c r="AD13" s="136" t="str">
        <f t="shared" ref="AD13:AD44" si="4">IFERROR(+VLOOKUP(AB13,D$13:F$112,3,FALSE),"Completar")</f>
        <v>Completar</v>
      </c>
      <c r="AE13" s="134"/>
      <c r="AF13" s="134"/>
      <c r="AG13" s="134"/>
      <c r="AH13" s="136" t="str">
        <f t="shared" ref="AH13:AH44" si="5">+IFERROR(VLOOKUP(AB13,D$13:J$112,7,0),"Completar")</f>
        <v>Completar</v>
      </c>
      <c r="AI13" s="137" t="str">
        <f t="shared" ref="AI13:AI44" si="6">IFERROR(VLOOKUP(AB13,D$13:M$112,8,FALSE),"Completar")</f>
        <v>Completar</v>
      </c>
      <c r="AJ13" s="137" t="str">
        <f t="shared" ref="AJ13:AJ44" si="7">IFERROR(VLOOKUP(AB13,D$13:M$112,9,FALSE),"Completar")</f>
        <v>Completar</v>
      </c>
      <c r="AK13" s="135"/>
      <c r="AL13" s="136" t="str">
        <f t="shared" ref="AL13:AL44" si="8">IFERROR(VLOOKUP(AB13,D$13:N$112,11,FALSE),"Completar")</f>
        <v>Completar</v>
      </c>
      <c r="AM13" s="237">
        <f>IFERROR(IF(AD13=1,AE13,IF(AD13=4,AE13,IF(AD13=5,AE13,(AF13*8+AG13)))),"")</f>
        <v>0</v>
      </c>
      <c r="AN13" s="238">
        <f t="shared" ref="AN13:AN14" si="9">IFERROR(IF(AD13=1,+AC13/AM13*40,IF(AD13=4,+AC13/AM13*40,IF(AD13=5,+AC13/AM13*40,AC13/AM13*173))),0)</f>
        <v>0</v>
      </c>
      <c r="AO13" s="239" t="str">
        <f>IFERROR(IF(AN13&gt;20*AA13,'Referencia Parámetros'!$D$20,IF(AN13&gt;10*AA13,'Referencia Parámetros'!$D$21,IF(AN13&gt;5*AA13,'Referencia Parámetros'!$D$22, IF(AN13&gt;1,'Referencia Parámetros'!$D$23,"NO APLICA")))),"")</f>
        <v/>
      </c>
      <c r="AP13" s="240" t="str">
        <f>IFERROR(+IF(AO13="NO APLICA",0,IF(AD13=1,AO13*AM13/40,IF(AD13=4,AO13*AM13/40,IF(AD13=5,AO13*AM13/40,AO13*AM13/173)))),"")</f>
        <v/>
      </c>
      <c r="AQ13" s="241">
        <f>IFERROR(+IF($J$5&gt;AJ13,DATEDIF(AI13,$J$5,"Y"),DATEDIF(AI13,AJ13,"Y")),0)</f>
        <v>0</v>
      </c>
      <c r="AR13" s="234">
        <f t="shared" ref="AR13:AR14" si="10">IF(AH13=2,0.25,0)</f>
        <v>0</v>
      </c>
      <c r="AS13" s="234">
        <f>IF(AQ13=0,0,IF(AQ13&gt;=50,0.25,IF(AQ13&lt;=24,0.25,0)))</f>
        <v>0</v>
      </c>
      <c r="AT13" s="234">
        <f t="shared" ref="AT13:AT14" si="11">IF(AL13=2,0.25,0)</f>
        <v>0</v>
      </c>
      <c r="AU13" s="242">
        <f t="shared" ref="AU13:AU14" si="12">+IF(AB13="",0,IF(AO13="NO APLICA",0,AP13+AR13+AT13+IF(AS13="N/A",0,AS13)))</f>
        <v>0</v>
      </c>
      <c r="AW13" s="234">
        <v>1</v>
      </c>
      <c r="AX13" s="235" t="str">
        <f>IFERROR(+YEAR(AZ$11),"")</f>
        <v/>
      </c>
      <c r="AY13" s="236" t="str">
        <f>IFERROR(+VLOOKUP(AX13,'Referencia Parámetros'!$A$2:$B$18,2),"")</f>
        <v/>
      </c>
      <c r="AZ13" s="1"/>
      <c r="BA13" s="1"/>
      <c r="BB13" s="136" t="str">
        <f t="shared" ref="BB13:BB44" si="13">IFERROR(+VLOOKUP(AZ13,AB$13:AD$112,3,FALSE),"Completar")</f>
        <v>Completar</v>
      </c>
      <c r="BC13" s="134"/>
      <c r="BD13" s="134"/>
      <c r="BE13" s="134"/>
      <c r="BF13" s="136" t="str">
        <f t="shared" ref="BF13:BF44" si="14">+IFERROR(VLOOKUP(AZ13,AB$13:AH$112,7,0),"Completar")</f>
        <v>Completar</v>
      </c>
      <c r="BG13" s="137" t="str">
        <f t="shared" ref="BG13:BG44" si="15">IFERROR(VLOOKUP(AZ13,AB$13:AK$112,8,FALSE),"Completar")</f>
        <v>Completar</v>
      </c>
      <c r="BH13" s="137" t="str">
        <f t="shared" ref="BH13:BH44" si="16">IFERROR(VLOOKUP(AZ13,AB$13:AK$112,9,FALSE),"Completar")</f>
        <v>Completar</v>
      </c>
      <c r="BI13" s="135"/>
      <c r="BJ13" s="136" t="str">
        <f t="shared" ref="BJ13:BJ44" si="17">IFERROR(VLOOKUP(AZ13,AB$13:AL$112,11,FALSE),"Completar")</f>
        <v>Completar</v>
      </c>
      <c r="BK13" s="237">
        <f>IFERROR(IF(BB13=1,BC13,IF(BB13=4,BC13,IF(BB13=5,BC13,(BD13*8+BE13)))),"")</f>
        <v>0</v>
      </c>
      <c r="BL13" s="238">
        <f t="shared" ref="BL13:BL14" si="18">IFERROR(IF(BB13=1,+BA13/BK13*40,IF(BB13=4,+BA13/BK13*40,IF(BB13=5,+BA13/BK13*40,BA13/BK13*173))),0)</f>
        <v>0</v>
      </c>
      <c r="BM13" s="239" t="str">
        <f>IFERROR(IF(BL13&gt;20*AY13,'Referencia Parámetros'!$D$20,IF(BL13&gt;10*AY13,'Referencia Parámetros'!$D$21,IF(BL13&gt;5*AY13,'Referencia Parámetros'!$D$22, IF(BL13&gt;1,'Referencia Parámetros'!$D$23,"NO APLICA")))),"")</f>
        <v/>
      </c>
      <c r="BN13" s="240" t="str">
        <f>IFERROR(+IF(BM13="NO APLICA",0,IF(BB13=1,BM13*BK13/40,IF(BB13=4,BM13*BK13/40,IF(BB13=5,BM13*BK13/40,BM13*BK13/173)))),"")</f>
        <v/>
      </c>
      <c r="BO13" s="241">
        <f>IFERROR(+IF($J$5&gt;BH13,DATEDIF(BG13,$J$5,"Y"),DATEDIF(BG13,BH13,"Y")),0)</f>
        <v>0</v>
      </c>
      <c r="BP13" s="234">
        <f t="shared" ref="BP13:BP14" si="19">IF(BF13=2,0.25,0)</f>
        <v>0</v>
      </c>
      <c r="BQ13" s="234">
        <f>IF(BO13=0,0,IF(BO13&gt;=50,0.25,IF(BO13&lt;=24,0.25,0)))</f>
        <v>0</v>
      </c>
      <c r="BR13" s="234">
        <f t="shared" ref="BR13:BR14" si="20">IF(BJ13=2,0.25,0)</f>
        <v>0</v>
      </c>
      <c r="BS13" s="242">
        <f t="shared" ref="BS13:BS14" si="21">+IF(AZ13="",0,IF(BM13="NO APLICA",0,BN13+BP13+BR13+IF(BQ13="N/A",0,BQ13)))</f>
        <v>0</v>
      </c>
      <c r="BU13" s="234">
        <v>1</v>
      </c>
      <c r="BV13" s="235" t="str">
        <f>IFERROR(+YEAR(BX$11),"")</f>
        <v/>
      </c>
      <c r="BW13" s="236" t="str">
        <f>IFERROR(+VLOOKUP(BV13,'Referencia Parámetros'!$A$2:$B$18,2),"")</f>
        <v/>
      </c>
      <c r="BX13" s="1"/>
      <c r="BY13" s="1"/>
      <c r="BZ13" s="136" t="str">
        <f t="shared" ref="BZ13:BZ44" si="22">IFERROR(+VLOOKUP(BX13,AZ$13:BB$112,3,FALSE),"Completar")</f>
        <v>Completar</v>
      </c>
      <c r="CA13" s="134"/>
      <c r="CB13" s="134"/>
      <c r="CC13" s="134"/>
      <c r="CD13" s="136" t="str">
        <f t="shared" ref="CD13:CD44" si="23">+IFERROR(VLOOKUP(BX13,AZ$13:BF$112,7,0),"Completar")</f>
        <v>Completar</v>
      </c>
      <c r="CE13" s="137" t="str">
        <f t="shared" ref="CE13:CE44" si="24">IFERROR(VLOOKUP(BX13,AZ$13:BI$112,8,FALSE),"Completar")</f>
        <v>Completar</v>
      </c>
      <c r="CF13" s="137" t="str">
        <f t="shared" ref="CF13:CF44" si="25">IFERROR(VLOOKUP(BX13,AZ$13:BI$112,9,FALSE),"Completar")</f>
        <v>Completar</v>
      </c>
      <c r="CG13" s="135"/>
      <c r="CH13" s="136" t="str">
        <f t="shared" ref="CH13:CH44" si="26">IFERROR(VLOOKUP(BX13,AZ$13:BJ$112,11,FALSE),"Completar")</f>
        <v>Completar</v>
      </c>
      <c r="CI13" s="237">
        <f>IFERROR(IF(BZ13=1,CA13,IF(BZ13=4,CA13,IF(BZ13=5,CA13,(CB13*8+CC13)))),"")</f>
        <v>0</v>
      </c>
      <c r="CJ13" s="238">
        <f t="shared" ref="CJ13:CJ14" si="27">IFERROR(IF(BZ13=1,+BY13/CI13*40,IF(BZ13=4,+BY13/CI13*40,IF(BZ13=5,+BY13/CI13*40,BY13/CI13*173))),0)</f>
        <v>0</v>
      </c>
      <c r="CK13" s="239" t="str">
        <f>IFERROR(IF(CJ13&gt;20*BW13,'Referencia Parámetros'!$D$20,IF(CJ13&gt;10*BW13,'Referencia Parámetros'!$D$21,IF(CJ13&gt;5*BW13,'Referencia Parámetros'!$D$22, IF(CJ13&gt;1,'Referencia Parámetros'!$D$23,"NO APLICA")))),"")</f>
        <v/>
      </c>
      <c r="CL13" s="240" t="str">
        <f>IFERROR(+IF(CK13="NO APLICA",0,IF(BZ13=1,CK13*CI13/40,IF(BZ13=4,CK13*CI13/40,IF(BZ13=5,CK13*CI13/40,CK13*CI13/173)))),"")</f>
        <v/>
      </c>
      <c r="CM13" s="241">
        <f>IFERROR(+IF($J$5&gt;CF13,DATEDIF(CE13,$J$5,"Y"),DATEDIF(CE13,CF13,"Y")),0)</f>
        <v>0</v>
      </c>
      <c r="CN13" s="234">
        <f t="shared" ref="CN13:CN14" si="28">IF(CD13=2,0.25,0)</f>
        <v>0</v>
      </c>
      <c r="CO13" s="234">
        <f>IF(CM13=0,0,IF(CM13&gt;=50,0.25,IF(CM13&lt;=24,0.25,0)))</f>
        <v>0</v>
      </c>
      <c r="CP13" s="234">
        <f t="shared" ref="CP13:CP14" si="29">IF(CH13=2,0.25,0)</f>
        <v>0</v>
      </c>
      <c r="CQ13" s="242">
        <f t="shared" ref="CQ13:CQ14" si="30">+IF(BX13="",0,IF(CK13="NO APLICA",0,CL13+CN13+CP13+IF(CO13="N/A",0,CO13)))</f>
        <v>0</v>
      </c>
      <c r="CS13" s="234">
        <v>1</v>
      </c>
      <c r="CT13" s="235" t="str">
        <f>IFERROR(+YEAR(CV$11),"")</f>
        <v/>
      </c>
      <c r="CU13" s="236" t="str">
        <f>IFERROR(+VLOOKUP(CT13,'Referencia Parámetros'!$A$2:$B$18,2),"")</f>
        <v/>
      </c>
      <c r="CV13" s="1"/>
      <c r="CW13" s="1"/>
      <c r="CX13" s="136" t="str">
        <f t="shared" ref="CX13:CX44" si="31">IFERROR(+VLOOKUP(CV13,BX$13:BZ$112,3,FALSE),"Completar")</f>
        <v>Completar</v>
      </c>
      <c r="CY13" s="134"/>
      <c r="CZ13" s="134"/>
      <c r="DA13" s="134"/>
      <c r="DB13" s="136" t="str">
        <f t="shared" ref="DB13:DB44" si="32">+IFERROR(VLOOKUP(CV13,BX$13:CD$112,7,0),"Completar")</f>
        <v>Completar</v>
      </c>
      <c r="DC13" s="137" t="str">
        <f t="shared" ref="DC13:DC44" si="33">IFERROR(VLOOKUP(CV13,BX$13:CG$112,8,FALSE),"Completar")</f>
        <v>Completar</v>
      </c>
      <c r="DD13" s="137" t="str">
        <f t="shared" ref="DD13:DD44" si="34">IFERROR(VLOOKUP(CV13,BX$13:CG$112,9,FALSE),"Completar")</f>
        <v>Completar</v>
      </c>
      <c r="DE13" s="135"/>
      <c r="DF13" s="136" t="str">
        <f t="shared" ref="DF13:DF44" si="35">IFERROR(VLOOKUP(CV13,BX$13:CH$112,11,FALSE),"Completar")</f>
        <v>Completar</v>
      </c>
      <c r="DG13" s="237">
        <f>IFERROR(IF(CX13=1,CY13,IF(CX13=4,CY13,IF(CX13=5,CY13,(CZ13*8+DA13)))),"")</f>
        <v>0</v>
      </c>
      <c r="DH13" s="238">
        <f t="shared" ref="DH13:DH14" si="36">IFERROR(IF(CX13=1,+CW13/DG13*40,IF(CX13=4,+CW13/DG13*40,IF(CX13=5,+CW13/DG13*40,CW13/DG13*173))),0)</f>
        <v>0</v>
      </c>
      <c r="DI13" s="239" t="str">
        <f>IFERROR(IF(DH13&gt;20*CU13,'Referencia Parámetros'!$D$20,IF(DH13&gt;10*CU13,'Referencia Parámetros'!$D$21,IF(DH13&gt;5*CU13,'Referencia Parámetros'!$D$22, IF(DH13&gt;1,'Referencia Parámetros'!$D$23,"NO APLICA")))),"")</f>
        <v/>
      </c>
      <c r="DJ13" s="240" t="str">
        <f>IFERROR(+IF(DI13="NO APLICA",0,IF(CX13=1,DI13*DG13/40,IF(CX13=4,DI13*DG13/40,IF(CX13=5,DI13*DG13/40,DI13*DG13/173)))),"")</f>
        <v/>
      </c>
      <c r="DK13" s="241">
        <f>IFERROR(+IF($J$5&gt;DD13,DATEDIF(DC13,$J$5,"Y"),DATEDIF(DC13,DD13,"Y")),0)</f>
        <v>0</v>
      </c>
      <c r="DL13" s="234">
        <f t="shared" ref="DL13:DL14" si="37">IF(DB13=2,0.25,0)</f>
        <v>0</v>
      </c>
      <c r="DM13" s="234">
        <f>IF(DK13=0,0,IF(DK13&gt;=50,0.25,IF(DK13&lt;=24,0.25,0)))</f>
        <v>0</v>
      </c>
      <c r="DN13" s="234">
        <f t="shared" ref="DN13:DN14" si="38">IF(DF13=2,0.25,0)</f>
        <v>0</v>
      </c>
      <c r="DO13" s="242">
        <f t="shared" ref="DO13:DO14" si="39">+IF(CV13="",0,IF(DI13="NO APLICA",0,DJ13+DL13+DN13+IF(DM13="N/A",0,DM13)))</f>
        <v>0</v>
      </c>
      <c r="DQ13" s="234">
        <v>1</v>
      </c>
      <c r="DR13" s="235" t="str">
        <f>IFERROR(+YEAR(DT$11),"")</f>
        <v/>
      </c>
      <c r="DS13" s="236" t="str">
        <f>IFERROR(+VLOOKUP(DR13,'Referencia Parámetros'!$A$2:$B$18,2),"")</f>
        <v/>
      </c>
      <c r="DT13" s="1"/>
      <c r="DU13" s="1"/>
      <c r="DV13" s="136" t="str">
        <f t="shared" ref="DV13:DV44" si="40">IFERROR(+VLOOKUP(DT13,CV$13:CX$112,3,FALSE),"Completar")</f>
        <v>Completar</v>
      </c>
      <c r="DW13" s="134"/>
      <c r="DX13" s="134"/>
      <c r="DY13" s="134"/>
      <c r="DZ13" s="136" t="str">
        <f t="shared" ref="DZ13:DZ44" si="41">+IFERROR(VLOOKUP(DT13,CV$13:DB$112,7,0),"Completar")</f>
        <v>Completar</v>
      </c>
      <c r="EA13" s="137" t="str">
        <f t="shared" ref="EA13:EA44" si="42">IFERROR(VLOOKUP(DT13,CV$13:DE$112,8,FALSE),"Completar")</f>
        <v>Completar</v>
      </c>
      <c r="EB13" s="137" t="str">
        <f t="shared" ref="EB13:EB44" si="43">IFERROR(VLOOKUP(DT13,CV$13:DE$112,9,FALSE),"Completar")</f>
        <v>Completar</v>
      </c>
      <c r="EC13" s="135"/>
      <c r="ED13" s="136" t="str">
        <f t="shared" ref="ED13:ED44" si="44">IFERROR(VLOOKUP(DT13,CV$13:DF$112,11,FALSE),"Completar")</f>
        <v>Completar</v>
      </c>
      <c r="EE13" s="237">
        <f>IFERROR(IF(DV13=1,DW13,IF(DV13=4,DW13,IF(DV13=5,DW13,(DX13*8+DY13)))),"")</f>
        <v>0</v>
      </c>
      <c r="EF13" s="238">
        <f t="shared" ref="EF13:EF14" si="45">IFERROR(IF(DV13=1,+DU13/EE13*40,IF(DV13=4,+DU13/EE13*40,IF(DV13=5,+DU13/EE13*40,DU13/EE13*173))),0)</f>
        <v>0</v>
      </c>
      <c r="EG13" s="239" t="str">
        <f>IFERROR(IF(EF13&gt;20*DS13,'Referencia Parámetros'!$D$20,IF(EF13&gt;10*DS13,'Referencia Parámetros'!$D$21,IF(EF13&gt;5*DS13,'Referencia Parámetros'!$D$22, IF(EF13&gt;1,'Referencia Parámetros'!$D$23,"NO APLICA")))),"")</f>
        <v/>
      </c>
      <c r="EH13" s="240" t="str">
        <f>IFERROR(+IF(EG13="NO APLICA",0,IF(DV13=1,EG13*EE13/40,IF(DV13=4,EG13*EE13/40,IF(DV13=5,EG13*EE13/40,EG13*EE13/173)))),"")</f>
        <v/>
      </c>
      <c r="EI13" s="241">
        <f>IFERROR(+IF($J$5&gt;EB13,DATEDIF(EA13,$J$5,"Y"),DATEDIF(EA13,EB13,"Y")),0)</f>
        <v>0</v>
      </c>
      <c r="EJ13" s="234">
        <f t="shared" ref="EJ13:EJ14" si="46">IF(DZ13=2,0.25,0)</f>
        <v>0</v>
      </c>
      <c r="EK13" s="234">
        <f>IF(EI13=0,0,IF(EI13&gt;=50,0.25,IF(EI13&lt;=24,0.25,0)))</f>
        <v>0</v>
      </c>
      <c r="EL13" s="234">
        <f t="shared" ref="EL13:EL14" si="47">IF(ED13=2,0.25,0)</f>
        <v>0</v>
      </c>
      <c r="EM13" s="242">
        <f t="shared" ref="EM13:EM14" si="48">+IF(DT13="",0,IF(EG13="NO APLICA",0,EH13+EJ13+EL13+IF(EK13="N/A",0,EK13)))</f>
        <v>0</v>
      </c>
      <c r="EO13" s="234">
        <v>1</v>
      </c>
      <c r="EP13" s="235" t="str">
        <f>IFERROR(+YEAR(ER$11),"")</f>
        <v/>
      </c>
      <c r="EQ13" s="236" t="str">
        <f>IFERROR(+VLOOKUP(EP13,'Referencia Parámetros'!$A$2:$B$18,2),"")</f>
        <v/>
      </c>
      <c r="ER13" s="1"/>
      <c r="ES13" s="1"/>
      <c r="ET13" s="136" t="str">
        <f t="shared" ref="ET13:ET44" si="49">IFERROR(+VLOOKUP(ER13,DT$13:DV$112,3,FALSE),"Completar")</f>
        <v>Completar</v>
      </c>
      <c r="EU13" s="134"/>
      <c r="EV13" s="134"/>
      <c r="EW13" s="134"/>
      <c r="EX13" s="136" t="str">
        <f t="shared" ref="EX13:EX44" si="50">+IFERROR(VLOOKUP(ER13,DT$13:DZ$112,7,0),"Completar")</f>
        <v>Completar</v>
      </c>
      <c r="EY13" s="137" t="str">
        <f t="shared" ref="EY13:EY44" si="51">IFERROR(VLOOKUP(ER13,DT$13:EC$112,8,FALSE),"Completar")</f>
        <v>Completar</v>
      </c>
      <c r="EZ13" s="137" t="str">
        <f t="shared" ref="EZ13:EZ44" si="52">IFERROR(VLOOKUP(ER13,DT$13:EC$112,9,FALSE),"Completar")</f>
        <v>Completar</v>
      </c>
      <c r="FA13" s="135"/>
      <c r="FB13" s="136" t="str">
        <f t="shared" ref="FB13:FB44" si="53">IFERROR(VLOOKUP(ER13,DT$13:ED$112,11,FALSE),"Completar")</f>
        <v>Completar</v>
      </c>
      <c r="FC13" s="237">
        <f>IFERROR(IF(ET13=1,EU13,IF(ET13=4,EU13,IF(ET13=5,EU13,(EV13*8+EW13)))),"")</f>
        <v>0</v>
      </c>
      <c r="FD13" s="238">
        <f t="shared" ref="FD13:FD14" si="54">IFERROR(IF(ET13=1,+ES13/FC13*40,IF(ET13=4,+ES13/FC13*40,IF(ET13=5,+ES13/FC13*40,ES13/FC13*173))),0)</f>
        <v>0</v>
      </c>
      <c r="FE13" s="239" t="str">
        <f>IFERROR(IF(FD13&gt;20*EQ13,'Referencia Parámetros'!$D$20,IF(FD13&gt;10*EQ13,'Referencia Parámetros'!$D$21,IF(FD13&gt;5*EQ13,'Referencia Parámetros'!$D$22, IF(FD13&gt;1,'Referencia Parámetros'!$D$23,"NO APLICA")))),"")</f>
        <v/>
      </c>
      <c r="FF13" s="240" t="str">
        <f>IFERROR(+IF(FE13="NO APLICA",0,IF(ET13=1,FE13*FC13/40,IF(ET13=4,FE13*FC13/40,IF(ET13=5,FE13*FC13/40,FE13*FC13/173)))),"")</f>
        <v/>
      </c>
      <c r="FG13" s="241">
        <f>IFERROR(+IF($J$5&gt;EZ13,DATEDIF(EY13,$J$5,"Y"),DATEDIF(EY13,EZ13,"Y")),0)</f>
        <v>0</v>
      </c>
      <c r="FH13" s="234">
        <f t="shared" ref="FH13:FH14" si="55">IF(EX13=2,0.25,0)</f>
        <v>0</v>
      </c>
      <c r="FI13" s="234">
        <f>IF(FG13=0,0,IF(FG13&gt;=50,0.25,IF(FG13&lt;=24,0.25,0)))</f>
        <v>0</v>
      </c>
      <c r="FJ13" s="234">
        <f t="shared" ref="FJ13:FJ14" si="56">IF(FB13=2,0.25,0)</f>
        <v>0</v>
      </c>
      <c r="FK13" s="242">
        <f t="shared" ref="FK13:FK14" si="57">+IF(ER13="",0,IF(FE13="NO APLICA",0,FF13+FH13+FJ13+IF(FI13="N/A",0,FI13)))</f>
        <v>0</v>
      </c>
      <c r="FM13" s="234">
        <v>1</v>
      </c>
      <c r="FN13" s="235" t="str">
        <f>IFERROR(+YEAR(FP$11),"")</f>
        <v/>
      </c>
      <c r="FO13" s="236" t="str">
        <f>IFERROR(+VLOOKUP(FN13,'Referencia Parámetros'!$A$2:$B$18,2),"")</f>
        <v/>
      </c>
      <c r="FP13" s="1"/>
      <c r="FQ13" s="1"/>
      <c r="FR13" s="136" t="str">
        <f t="shared" ref="FR13:FR44" si="58">IFERROR(+VLOOKUP(FP13,ER$13:ET$112,3,FALSE),"Completar")</f>
        <v>Completar</v>
      </c>
      <c r="FS13" s="134"/>
      <c r="FT13" s="134"/>
      <c r="FU13" s="134"/>
      <c r="FV13" s="136" t="str">
        <f t="shared" ref="FV13:FV44" si="59">+IFERROR(VLOOKUP(FP13,ER$13:EX$112,7,0),"Completar")</f>
        <v>Completar</v>
      </c>
      <c r="FW13" s="137" t="str">
        <f t="shared" ref="FW13:FW44" si="60">IFERROR(VLOOKUP(FP13,ER$13:FA$112,8,FALSE),"Completar")</f>
        <v>Completar</v>
      </c>
      <c r="FX13" s="137" t="str">
        <f t="shared" ref="FX13:FX44" si="61">IFERROR(VLOOKUP(FP13,ER$13:FA$112,9,FALSE),"Completar")</f>
        <v>Completar</v>
      </c>
      <c r="FY13" s="135"/>
      <c r="FZ13" s="136" t="str">
        <f t="shared" ref="FZ13:FZ44" si="62">IFERROR(VLOOKUP(FP13,ER$13:FB$112,11,FALSE),"Completar")</f>
        <v>Completar</v>
      </c>
      <c r="GA13" s="237">
        <f>IFERROR(IF(FR13=1,FS13,IF(FR13=4,FS13,IF(FR13=5,FS13,(FT13*8+FU13)))),"")</f>
        <v>0</v>
      </c>
      <c r="GB13" s="238">
        <f t="shared" ref="GB13:GB14" si="63">IFERROR(IF(FR13=1,+FQ13/GA13*40,IF(FR13=4,+FQ13/GA13*40,IF(FR13=5,+FQ13/GA13*40,FQ13/GA13*173))),0)</f>
        <v>0</v>
      </c>
      <c r="GC13" s="239" t="str">
        <f>IFERROR(IF(GB13&gt;20*FO13,'Referencia Parámetros'!$D$20,IF(GB13&gt;10*FO13,'Referencia Parámetros'!$D$21,IF(GB13&gt;5*FO13,'Referencia Parámetros'!$D$22, IF(GB13&gt;1,'Referencia Parámetros'!$D$23,"NO APLICA")))),"")</f>
        <v/>
      </c>
      <c r="GD13" s="240" t="str">
        <f>IFERROR(+IF(GC13="NO APLICA",0,IF(FR13=1,GC13*GA13/40,IF(FR13=4,GC13*GA13/40,IF(FR13=5,GC13*GA13/40,GC13*GA13/173)))),"")</f>
        <v/>
      </c>
      <c r="GE13" s="241">
        <f>IFERROR(+IF($J$5&gt;FX13,DATEDIF(FW13,$J$5,"Y"),DATEDIF(FW13,FX13,"Y")),0)</f>
        <v>0</v>
      </c>
      <c r="GF13" s="234">
        <f t="shared" ref="GF13:GF14" si="64">IF(FV13=2,0.25,0)</f>
        <v>0</v>
      </c>
      <c r="GG13" s="234">
        <f>IF(GE13=0,0,IF(GE13&gt;=50,0.25,IF(GE13&lt;=24,0.25,0)))</f>
        <v>0</v>
      </c>
      <c r="GH13" s="234">
        <f t="shared" ref="GH13:GH14" si="65">IF(FZ13=2,0.25,0)</f>
        <v>0</v>
      </c>
      <c r="GI13" s="242">
        <f t="shared" ref="GI13:GI14" si="66">+IF(FP13="",0,IF(GC13="NO APLICA",0,GD13+GF13+GH13+IF(GG13="N/A",0,GG13)))</f>
        <v>0</v>
      </c>
      <c r="GK13" s="234">
        <v>1</v>
      </c>
      <c r="GL13" s="235" t="str">
        <f>IFERROR(+YEAR(GN$11),"")</f>
        <v/>
      </c>
      <c r="GM13" s="236" t="str">
        <f>IFERROR(+VLOOKUP(GL13,'Referencia Parámetros'!$A$2:$B$18,2),"")</f>
        <v/>
      </c>
      <c r="GN13" s="1"/>
      <c r="GO13" s="1"/>
      <c r="GP13" s="136" t="str">
        <f t="shared" ref="GP13:GP44" si="67">IFERROR(+VLOOKUP(GN13,FP$13:FR$112,3,FALSE),"Completar")</f>
        <v>Completar</v>
      </c>
      <c r="GQ13" s="134"/>
      <c r="GR13" s="134"/>
      <c r="GS13" s="134"/>
      <c r="GT13" s="136" t="str">
        <f t="shared" ref="GT13:GT44" si="68">+IFERROR(VLOOKUP(GN13,FP$13:FV$112,7,0),"Completar")</f>
        <v>Completar</v>
      </c>
      <c r="GU13" s="137" t="str">
        <f t="shared" ref="GU13:GU44" si="69">IFERROR(VLOOKUP(GN13,FP$13:FY$112,8,FALSE),"Completar")</f>
        <v>Completar</v>
      </c>
      <c r="GV13" s="137" t="str">
        <f t="shared" ref="GV13:GV44" si="70">IFERROR(VLOOKUP(GN13,FP$13:FY$112,9,FALSE),"Completar")</f>
        <v>Completar</v>
      </c>
      <c r="GW13" s="135"/>
      <c r="GX13" s="136" t="str">
        <f t="shared" ref="GX13:GX44" si="71">IFERROR(VLOOKUP(GN13,FP$13:FZ$112,11,FALSE),"Completar")</f>
        <v>Completar</v>
      </c>
      <c r="GY13" s="237">
        <f>IFERROR(IF(GP13=1,GQ13,IF(GP13=4,GQ13,IF(GP13=5,GQ13,(GR13*8+GS13)))),"")</f>
        <v>0</v>
      </c>
      <c r="GZ13" s="238">
        <f t="shared" ref="GZ13:GZ14" si="72">IFERROR(IF(GP13=1,+GO13/GY13*40,IF(GP13=4,+GO13/GY13*40,IF(GP13=5,+GO13/GY13*40,GO13/GY13*173))),0)</f>
        <v>0</v>
      </c>
      <c r="HA13" s="239" t="str">
        <f>IFERROR(IF(GZ13&gt;20*GM13,'Referencia Parámetros'!$D$20,IF(GZ13&gt;10*GM13,'Referencia Parámetros'!$D$21,IF(GZ13&gt;5*GM13,'Referencia Parámetros'!$D$22, IF(GZ13&gt;1,'Referencia Parámetros'!$D$23,"NO APLICA")))),"")</f>
        <v/>
      </c>
      <c r="HB13" s="240" t="str">
        <f>IFERROR(+IF(HA13="NO APLICA",0,IF(GP13=1,HA13*GY13/40,IF(GP13=4,HA13*GY13/40,IF(GP13=5,HA13*GY13/40,HA13*GY13/173)))),"")</f>
        <v/>
      </c>
      <c r="HC13" s="241">
        <f>IFERROR(+IF($J$5&gt;GV13,DATEDIF(GU13,$J$5,"Y"),DATEDIF(GU13,GV13,"Y")),0)</f>
        <v>0</v>
      </c>
      <c r="HD13" s="234">
        <f t="shared" ref="HD13:HD14" si="73">IF(GT13=2,0.25,0)</f>
        <v>0</v>
      </c>
      <c r="HE13" s="234">
        <f>IF(HC13=0,0,IF(HC13&gt;=50,0.25,IF(HC13&lt;=24,0.25,0)))</f>
        <v>0</v>
      </c>
      <c r="HF13" s="234">
        <f t="shared" ref="HF13:HF14" si="74">IF(GX13=2,0.25,0)</f>
        <v>0</v>
      </c>
      <c r="HG13" s="242">
        <f t="shared" ref="HG13:HG14" si="75">+IF(GN13="",0,IF(HA13="NO APLICA",0,HB13+HD13+HF13+IF(HE13="N/A",0,HE13)))</f>
        <v>0</v>
      </c>
      <c r="HI13" s="234">
        <v>1</v>
      </c>
      <c r="HJ13" s="235" t="str">
        <f>IFERROR(+YEAR(HL$11),"")</f>
        <v/>
      </c>
      <c r="HK13" s="236" t="str">
        <f>IFERROR(+VLOOKUP(HJ13,'Referencia Parámetros'!$A$2:$B$18,2),"")</f>
        <v/>
      </c>
      <c r="HL13" s="1"/>
      <c r="HM13" s="1"/>
      <c r="HN13" s="136" t="str">
        <f t="shared" ref="HN13:HN44" si="76">IFERROR(+VLOOKUP(HL13,GN$13:GP$112,3,FALSE),"Completar")</f>
        <v>Completar</v>
      </c>
      <c r="HO13" s="134"/>
      <c r="HP13" s="134"/>
      <c r="HQ13" s="134"/>
      <c r="HR13" s="136" t="str">
        <f t="shared" ref="HR13:HR44" si="77">+IFERROR(VLOOKUP(HL13,GN$13:GT$112,7,0),"Completar")</f>
        <v>Completar</v>
      </c>
      <c r="HS13" s="137" t="str">
        <f t="shared" ref="HS13:HS44" si="78">IFERROR(VLOOKUP(HL13,GN$13:GW$112,8,FALSE),"Completar")</f>
        <v>Completar</v>
      </c>
      <c r="HT13" s="137" t="str">
        <f t="shared" ref="HT13:HT44" si="79">IFERROR(VLOOKUP(HL13,GN$13:GW$112,9,FALSE),"Completar")</f>
        <v>Completar</v>
      </c>
      <c r="HU13" s="135"/>
      <c r="HV13" s="136" t="str">
        <f t="shared" ref="HV13:HV44" si="80">IFERROR(VLOOKUP(HL13,GN$13:GX$112,11,FALSE),"Completar")</f>
        <v>Completar</v>
      </c>
      <c r="HW13" s="237">
        <f>IFERROR(IF(HN13=1,HO13,IF(HN13=4,HO13,IF(HN13=5,HO13,(HP13*8+HQ13)))),"")</f>
        <v>0</v>
      </c>
      <c r="HX13" s="238">
        <f t="shared" ref="HX13:HX14" si="81">IFERROR(IF(HN13=1,+HM13/HW13*40,IF(HN13=4,+HM13/HW13*40,IF(HN13=5,+HM13/HW13*40,HM13/HW13*173))),0)</f>
        <v>0</v>
      </c>
      <c r="HY13" s="239" t="str">
        <f>IFERROR(IF(HX13&gt;20*HK13,'Referencia Parámetros'!$D$20,IF(HX13&gt;10*HK13,'Referencia Parámetros'!$D$21,IF(HX13&gt;5*HK13,'Referencia Parámetros'!$D$22, IF(HX13&gt;1,'Referencia Parámetros'!$D$23,"NO APLICA")))),"")</f>
        <v/>
      </c>
      <c r="HZ13" s="240" t="str">
        <f>IFERROR(+IF(HY13="NO APLICA",0,IF(HN13=1,HY13*HW13/40,IF(HN13=4,HY13*HW13/40,IF(HN13=5,HY13*HW13/40,HY13*HW13/173)))),"")</f>
        <v/>
      </c>
      <c r="IA13" s="241">
        <f>IFERROR(+IF($J$5&gt;HT13,DATEDIF(HS13,$J$5,"Y"),DATEDIF(HS13,HT13,"Y")),0)</f>
        <v>0</v>
      </c>
      <c r="IB13" s="234">
        <f t="shared" ref="IB13:IB14" si="82">IF(HR13=2,0.25,0)</f>
        <v>0</v>
      </c>
      <c r="IC13" s="234">
        <f>IF(IA13=0,0,IF(IA13&gt;=50,0.25,IF(IA13&lt;=24,0.25,0)))</f>
        <v>0</v>
      </c>
      <c r="ID13" s="234">
        <f t="shared" ref="ID13:ID14" si="83">IF(HV13=2,0.25,0)</f>
        <v>0</v>
      </c>
      <c r="IE13" s="242">
        <f t="shared" ref="IE13:IE14" si="84">+IF(HL13="",0,IF(HY13="NO APLICA",0,HZ13+IB13+ID13+IF(IC13="N/A",0,IC13)))</f>
        <v>0</v>
      </c>
      <c r="IG13" s="234">
        <v>1</v>
      </c>
      <c r="IH13" s="235" t="str">
        <f>IFERROR(+YEAR(IJ$11),"")</f>
        <v/>
      </c>
      <c r="II13" s="236" t="str">
        <f>IFERROR(+VLOOKUP(IH13,'Referencia Parámetros'!$A$2:$B$15,2),"")</f>
        <v/>
      </c>
      <c r="IJ13" s="1"/>
      <c r="IK13" s="1"/>
      <c r="IL13" s="136" t="str">
        <f t="shared" ref="IL13:IL44" si="85">IFERROR(+VLOOKUP(IJ13,HL$13:HN$112,3,FALSE),"Completar")</f>
        <v>Completar</v>
      </c>
      <c r="IM13" s="134"/>
      <c r="IN13" s="134"/>
      <c r="IO13" s="134"/>
      <c r="IP13" s="136" t="str">
        <f t="shared" ref="IP13:IP44" si="86">+IFERROR(VLOOKUP(IJ13,HL$13:HR$112,7,0),"Completar")</f>
        <v>Completar</v>
      </c>
      <c r="IQ13" s="137" t="str">
        <f t="shared" ref="IQ13:IQ44" si="87">IFERROR(VLOOKUP(IJ13,HL$13:HU$112,8,FALSE),"Completar")</f>
        <v>Completar</v>
      </c>
      <c r="IR13" s="137" t="str">
        <f t="shared" ref="IR13:IR44" si="88">IFERROR(VLOOKUP(IJ13,HL$13:HU$112,9,FALSE),"Completar")</f>
        <v>Completar</v>
      </c>
      <c r="IS13" s="135"/>
      <c r="IT13" s="136" t="str">
        <f t="shared" ref="IT13:IT44" si="89">IFERROR(VLOOKUP(IJ13,HL$13:HV$112,11,FALSE),"Completar")</f>
        <v>Completar</v>
      </c>
      <c r="IU13" s="237">
        <f>IFERROR(IF(IL13=1,IM13,IF(IL13=4,IM13,IF(IL13=5,IM13,(IN13*8+IO13)))),"")</f>
        <v>0</v>
      </c>
      <c r="IV13" s="238">
        <f t="shared" ref="IV13:IV14" si="90">IFERROR(IF(IL13=1,+IK13/IU13*40,IF(IL13=4,+IK13/IU13*40,IF(IL13=5,+IK13/IU13*40,IK13/IU13*173))),0)</f>
        <v>0</v>
      </c>
      <c r="IW13" s="239" t="str">
        <f>IFERROR(IF(IV13&gt;20*II13,'Referencia Parámetros'!$D$20,IF(IV13&gt;10*II13,'Referencia Parámetros'!$D$21,IF(IV13&gt;5*II13,'Referencia Parámetros'!$D$22, IF(IV13&gt;1,'Referencia Parámetros'!$D$23,"NO APLICA")))),"")</f>
        <v/>
      </c>
      <c r="IX13" s="240" t="str">
        <f>IFERROR(+IF(IW13="NO APLICA",0,IF(IL13=1,IW13*IU13/40,IF(IL13=4,IW13*IU13/40,IF(IL13=5,IW13*IU13/40,IW13*IU13/173)))),"")</f>
        <v/>
      </c>
      <c r="IY13" s="241">
        <f>IFERROR(+IF($J$5&gt;IR13,DATEDIF(IQ13,$J$5,"Y"),DATEDIF(IQ13,IR13,"Y")),0)</f>
        <v>0</v>
      </c>
      <c r="IZ13" s="234">
        <f t="shared" ref="IZ13:IZ14" si="91">IF(IP13=2,0.25,0)</f>
        <v>0</v>
      </c>
      <c r="JA13" s="234">
        <f>IF(IY13=0,0,IF(IY13&gt;=50,0.25,IF(IY13&lt;=24,0.25,0)))</f>
        <v>0</v>
      </c>
      <c r="JB13" s="234">
        <f t="shared" ref="JB13:JB14" si="92">IF(IT13=2,0.25,0)</f>
        <v>0</v>
      </c>
      <c r="JC13" s="242">
        <f t="shared" ref="JC13:JC14" si="93">+IF(IJ13="",0,IF(IW13="NO APLICA",0,IX13+IZ13+JB13+IF(JA13="N/A",0,JA13)))</f>
        <v>0</v>
      </c>
      <c r="JD13" s="198"/>
      <c r="JE13" s="234">
        <v>1</v>
      </c>
      <c r="JF13" s="235" t="str">
        <f>IFERROR(+YEAR(JH$11),"")</f>
        <v/>
      </c>
      <c r="JG13" s="236" t="str">
        <f>IFERROR(+VLOOKUP(JF13,'Referencia Parámetros'!$A$2:$B$15,2),"")</f>
        <v/>
      </c>
      <c r="JH13" s="1"/>
      <c r="JI13" s="1"/>
      <c r="JJ13" s="136" t="str">
        <f t="shared" ref="JJ13:JJ44" si="94">IFERROR(+VLOOKUP(JH13,IJ$13:IL$112,3,FALSE),"Completar")</f>
        <v>Completar</v>
      </c>
      <c r="JK13" s="134"/>
      <c r="JL13" s="134"/>
      <c r="JM13" s="134"/>
      <c r="JN13" s="136" t="str">
        <f t="shared" ref="JN13:JN44" si="95">+IFERROR(VLOOKUP(JH13,IJ$13:IP$112,7,0),"Completar")</f>
        <v>Completar</v>
      </c>
      <c r="JO13" s="137" t="str">
        <f t="shared" ref="JO13:JO44" si="96">IFERROR(VLOOKUP(JH13,IJ$13:IS$112,8,FALSE),"Completar")</f>
        <v>Completar</v>
      </c>
      <c r="JP13" s="137" t="str">
        <f t="shared" ref="JP13:JP44" si="97">IFERROR(VLOOKUP(JH13,IJ$13:IS$112,9,FALSE),"Completar")</f>
        <v>Completar</v>
      </c>
      <c r="JQ13" s="135"/>
      <c r="JR13" s="136" t="str">
        <f t="shared" ref="JR13:JR44" si="98">IFERROR(VLOOKUP(JH13,IJ$13:IT$112,11,FALSE),"Completar")</f>
        <v>Completar</v>
      </c>
      <c r="JS13" s="237">
        <f>IFERROR(IF(JJ13=1,JK13,IF(JJ13=4,JK13,IF(JJ13=5,JK13,(JL13*8+JM13)))),"")</f>
        <v>0</v>
      </c>
      <c r="JT13" s="238">
        <f t="shared" ref="JT13:JT14" si="99">IFERROR(IF(JJ13=1,+JI13/JS13*40,IF(JJ13=4,+JI13/JS13*40,IF(JJ13=5,+JI13/JS13*40,JI13/JS13*173))),0)</f>
        <v>0</v>
      </c>
      <c r="JU13" s="239" t="str">
        <f>IFERROR(IF(JT13&gt;20*JG13,'Referencia Parámetros'!$D$20,IF(JT13&gt;10*JG13,'Referencia Parámetros'!$D$21,IF(JT13&gt;5*JG13,'Referencia Parámetros'!$D$22, IF(JT13&gt;1,'Referencia Parámetros'!$D$23,"NO APLICA")))),"")</f>
        <v/>
      </c>
      <c r="JV13" s="240" t="str">
        <f>IFERROR(+IF(JU13="NO APLICA",0,IF(JJ13=1,JU13*JS13/40,IF(JJ13=4,JU13*JS13/40,IF(JJ13=5,JU13*JS13/40,JU13*JS13/173)))),"")</f>
        <v/>
      </c>
      <c r="JW13" s="241">
        <f>IFERROR(+IF($J$5&gt;JP13,DATEDIF(JO13,$J$5,"Y"),DATEDIF(JO13,JP13,"Y")),0)</f>
        <v>0</v>
      </c>
      <c r="JX13" s="234">
        <f t="shared" ref="JX13:JX14" si="100">IF(JN13=2,0.25,0)</f>
        <v>0</v>
      </c>
      <c r="JY13" s="234">
        <f>IF(JW13=0,0,IF(JW13&gt;=50,0.25,IF(JW13&lt;=24,0.25,0)))</f>
        <v>0</v>
      </c>
      <c r="JZ13" s="234">
        <f t="shared" ref="JZ13:JZ14" si="101">IF(JR13=2,0.25,0)</f>
        <v>0</v>
      </c>
      <c r="KA13" s="242">
        <f t="shared" ref="KA13:KA14" si="102">+IF(JH13="",0,IF(JU13="NO APLICA",0,JV13+JX13+JZ13+IF(JY13="N/A",0,JY13)))</f>
        <v>0</v>
      </c>
    </row>
    <row r="14" spans="1:287" x14ac:dyDescent="0.25">
      <c r="A14" s="234">
        <f>A13+1</f>
        <v>2</v>
      </c>
      <c r="B14" s="235" t="str">
        <f>IFERROR(+YEAR(D$11),"")</f>
        <v/>
      </c>
      <c r="C14" s="236" t="str">
        <f>IFERROR(+VLOOKUP(B14,'Referencia Parámetros'!$A$2:$B$18,2),"")</f>
        <v/>
      </c>
      <c r="D14" s="1"/>
      <c r="E14" s="1"/>
      <c r="F14" s="136" t="str">
        <f>IFERROR(+VLOOKUP(D14,'Año 4'!JH$13:JJ$112,3,FALSE),"Completar")</f>
        <v>Completar</v>
      </c>
      <c r="G14" s="134"/>
      <c r="H14" s="134"/>
      <c r="I14" s="134"/>
      <c r="J14" s="136" t="str">
        <f>+IFERROR(VLOOKUP(D14,'Año 4'!JH$13:JR$112,7,0),"Completar")</f>
        <v>Completar</v>
      </c>
      <c r="K14" s="137" t="str">
        <f>IFERROR(VLOOKUP(D14,'Año 4'!JH$13:JR$112,8,FALSE),"Completar")</f>
        <v>Completar</v>
      </c>
      <c r="L14" s="137" t="str">
        <f>IFERROR(VLOOKUP(D14,'Año 4'!JH$13:JR$112,9,FALSE),"Completar")</f>
        <v>Completar</v>
      </c>
      <c r="M14" s="135"/>
      <c r="N14" s="136" t="s">
        <v>90</v>
      </c>
      <c r="O14" s="237">
        <f t="shared" ref="O14" si="103">IFERROR(IF(F14=1,G14,IF(F14=4,G14,IF(F14=5,G14,(H14*8+I14)))),"")</f>
        <v>0</v>
      </c>
      <c r="P14" s="238">
        <f t="shared" si="0"/>
        <v>0</v>
      </c>
      <c r="Q14" s="239" t="str">
        <f>IFERROR(IF(P14&gt;20*C14,'Referencia Parámetros'!$D$20,IF(P14&gt;10*C14,'Referencia Parámetros'!$D$21,IF(P14&gt;5*C14,'Referencia Parámetros'!$D$22, IF(P14&gt;1,'Referencia Parámetros'!$D$23,"NO APLICA")))),"")</f>
        <v/>
      </c>
      <c r="R14" s="240" t="str">
        <f>IFERROR(+IF(Q14="NO APLICA",0,IF(F14=1,Q14*O14/40,IF(F14=4,Q14*O14/40,IF(F14=5,Q14*O14/40,Q14*O14/173)))),"")</f>
        <v/>
      </c>
      <c r="S14" s="241">
        <f t="shared" ref="S14:S77" si="104">IFERROR(+IF($J$5&gt;L14,DATEDIF(K14,$J$5,"Y"),DATEDIF(K14,L14,"Y")),0)</f>
        <v>0</v>
      </c>
      <c r="T14" s="234">
        <f t="shared" si="1"/>
        <v>0</v>
      </c>
      <c r="U14" s="234">
        <f t="shared" ref="U14:U77" si="105">IF(S14=0,0,IF(S14&gt;=50,0.25,IF(S14&lt;=24,0.25,0)))</f>
        <v>0</v>
      </c>
      <c r="V14" s="234">
        <f t="shared" si="2"/>
        <v>0</v>
      </c>
      <c r="W14" s="242">
        <f t="shared" si="3"/>
        <v>0</v>
      </c>
      <c r="Y14" s="234">
        <f>+Y13+1</f>
        <v>2</v>
      </c>
      <c r="Z14" s="235" t="str">
        <f>IFERROR(+YEAR(AB$11),"")</f>
        <v/>
      </c>
      <c r="AA14" s="236" t="str">
        <f>IFERROR(+VLOOKUP(Z14,'Referencia Parámetros'!$A$2:$B$18,2),"")</f>
        <v/>
      </c>
      <c r="AB14" s="1"/>
      <c r="AC14" s="1"/>
      <c r="AD14" s="136" t="str">
        <f t="shared" si="4"/>
        <v>Completar</v>
      </c>
      <c r="AE14" s="134"/>
      <c r="AF14" s="134"/>
      <c r="AG14" s="134"/>
      <c r="AH14" s="136" t="str">
        <f t="shared" si="5"/>
        <v>Completar</v>
      </c>
      <c r="AI14" s="137" t="str">
        <f t="shared" si="6"/>
        <v>Completar</v>
      </c>
      <c r="AJ14" s="137" t="str">
        <f t="shared" si="7"/>
        <v>Completar</v>
      </c>
      <c r="AK14" s="135"/>
      <c r="AL14" s="136" t="str">
        <f t="shared" si="8"/>
        <v>Completar</v>
      </c>
      <c r="AM14" s="237">
        <f t="shared" ref="AM14" si="106">IFERROR(IF(AD14=1,AE14,IF(AD14=4,AE14,IF(AD14=5,AE14,(AF14*8+AG14)))),"")</f>
        <v>0</v>
      </c>
      <c r="AN14" s="238">
        <f t="shared" si="9"/>
        <v>0</v>
      </c>
      <c r="AO14" s="239" t="str">
        <f>IFERROR(IF(AN14&gt;20*AA14,'Referencia Parámetros'!$D$20,IF(AN14&gt;10*AA14,'Referencia Parámetros'!$D$21,IF(AN14&gt;5*AA14,'Referencia Parámetros'!$D$22, IF(AN14&gt;1,'Referencia Parámetros'!$D$23,"NO APLICA")))),"")</f>
        <v/>
      </c>
      <c r="AP14" s="240" t="str">
        <f>IFERROR(+IF(AO14="NO APLICA",0,IF(AD14=1,AO14*AM14/40,IF(AD14=4,AO14*AM14/40,IF(AD14=5,AO14*AM14/40,AO14*AM14/173)))),"")</f>
        <v/>
      </c>
      <c r="AQ14" s="241">
        <f t="shared" ref="AQ14:AQ77" si="107">IFERROR(+IF($J$5&gt;AJ14,DATEDIF(AI14,$J$5,"Y"),DATEDIF(AI14,AJ14,"Y")),0)</f>
        <v>0</v>
      </c>
      <c r="AR14" s="234">
        <f t="shared" si="10"/>
        <v>0</v>
      </c>
      <c r="AS14" s="234">
        <f t="shared" ref="AS14:AS77" si="108">IF(AQ14=0,0,IF(AQ14&gt;=50,0.25,IF(AQ14&lt;=24,0.25,0)))</f>
        <v>0</v>
      </c>
      <c r="AT14" s="234">
        <f t="shared" si="11"/>
        <v>0</v>
      </c>
      <c r="AU14" s="242">
        <f t="shared" si="12"/>
        <v>0</v>
      </c>
      <c r="AW14" s="234">
        <f>+AW13+1</f>
        <v>2</v>
      </c>
      <c r="AX14" s="235" t="str">
        <f>IFERROR(+YEAR(AZ$11),"")</f>
        <v/>
      </c>
      <c r="AY14" s="236" t="str">
        <f>IFERROR(+VLOOKUP(AX14,'Referencia Parámetros'!$A$2:$B$18,2),"")</f>
        <v/>
      </c>
      <c r="AZ14" s="1"/>
      <c r="BA14" s="1"/>
      <c r="BB14" s="136" t="str">
        <f t="shared" si="13"/>
        <v>Completar</v>
      </c>
      <c r="BC14" s="134"/>
      <c r="BD14" s="134"/>
      <c r="BE14" s="134"/>
      <c r="BF14" s="136" t="str">
        <f t="shared" si="14"/>
        <v>Completar</v>
      </c>
      <c r="BG14" s="137" t="str">
        <f t="shared" si="15"/>
        <v>Completar</v>
      </c>
      <c r="BH14" s="137" t="str">
        <f t="shared" si="16"/>
        <v>Completar</v>
      </c>
      <c r="BI14" s="135"/>
      <c r="BJ14" s="136" t="str">
        <f t="shared" si="17"/>
        <v>Completar</v>
      </c>
      <c r="BK14" s="237">
        <f t="shared" ref="BK14" si="109">IFERROR(IF(BB14=1,BC14,IF(BB14=4,BC14,IF(BB14=5,BC14,(BD14*8+BE14)))),"")</f>
        <v>0</v>
      </c>
      <c r="BL14" s="238">
        <f t="shared" si="18"/>
        <v>0</v>
      </c>
      <c r="BM14" s="239" t="str">
        <f>IFERROR(IF(BL14&gt;20*AY14,'Referencia Parámetros'!$D$20,IF(BL14&gt;10*AY14,'Referencia Parámetros'!$D$21,IF(BL14&gt;5*AY14,'Referencia Parámetros'!$D$22, IF(BL14&gt;1,'Referencia Parámetros'!$D$23,"NO APLICA")))),"")</f>
        <v/>
      </c>
      <c r="BN14" s="240" t="str">
        <f>IFERROR(+IF(BM14="NO APLICA",0,IF(BB14=1,BM14*BK14/40,IF(BB14=4,BM14*BK14/40,IF(BB14=5,BM14*BK14/40,BM14*BK14/173)))),"")</f>
        <v/>
      </c>
      <c r="BO14" s="241">
        <f t="shared" ref="BO14:BO77" si="110">IFERROR(+IF($J$5&gt;BH14,DATEDIF(BG14,$J$5,"Y"),DATEDIF(BG14,BH14,"Y")),0)</f>
        <v>0</v>
      </c>
      <c r="BP14" s="234">
        <f t="shared" si="19"/>
        <v>0</v>
      </c>
      <c r="BQ14" s="234">
        <f t="shared" ref="BQ14:BQ77" si="111">IF(BO14=0,0,IF(BO14&gt;=50,0.25,IF(BO14&lt;=24,0.25,0)))</f>
        <v>0</v>
      </c>
      <c r="BR14" s="234">
        <f t="shared" si="20"/>
        <v>0</v>
      </c>
      <c r="BS14" s="242">
        <f t="shared" si="21"/>
        <v>0</v>
      </c>
      <c r="BU14" s="234">
        <f>+BU13+1</f>
        <v>2</v>
      </c>
      <c r="BV14" s="235" t="str">
        <f>IFERROR(+YEAR(BX$11),"")</f>
        <v/>
      </c>
      <c r="BW14" s="236" t="str">
        <f>IFERROR(+VLOOKUP(BV14,'Referencia Parámetros'!$A$2:$B$18,2),"")</f>
        <v/>
      </c>
      <c r="BX14" s="1"/>
      <c r="BY14" s="1"/>
      <c r="BZ14" s="136" t="str">
        <f t="shared" si="22"/>
        <v>Completar</v>
      </c>
      <c r="CA14" s="134"/>
      <c r="CB14" s="134"/>
      <c r="CC14" s="134"/>
      <c r="CD14" s="136" t="str">
        <f t="shared" si="23"/>
        <v>Completar</v>
      </c>
      <c r="CE14" s="137" t="str">
        <f t="shared" si="24"/>
        <v>Completar</v>
      </c>
      <c r="CF14" s="137" t="str">
        <f t="shared" si="25"/>
        <v>Completar</v>
      </c>
      <c r="CG14" s="135"/>
      <c r="CH14" s="136" t="str">
        <f t="shared" si="26"/>
        <v>Completar</v>
      </c>
      <c r="CI14" s="237">
        <f t="shared" ref="CI14" si="112">IFERROR(IF(BZ14=1,CA14,IF(BZ14=4,CA14,IF(BZ14=5,CA14,(CB14*8+CC14)))),"")</f>
        <v>0</v>
      </c>
      <c r="CJ14" s="238">
        <f t="shared" si="27"/>
        <v>0</v>
      </c>
      <c r="CK14" s="239" t="str">
        <f>IFERROR(IF(CJ14&gt;20*BW14,'Referencia Parámetros'!$D$20,IF(CJ14&gt;10*BW14,'Referencia Parámetros'!$D$21,IF(CJ14&gt;5*BW14,'Referencia Parámetros'!$D$22, IF(CJ14&gt;1,'Referencia Parámetros'!$D$23,"NO APLICA")))),"")</f>
        <v/>
      </c>
      <c r="CL14" s="240" t="str">
        <f>IFERROR(+IF(CK14="NO APLICA",0,IF(BZ14=1,CK14*CI14/40,IF(BZ14=4,CK14*CI14/40,IF(BZ14=5,CK14*CI14/40,CK14*CI14/173)))),"")</f>
        <v/>
      </c>
      <c r="CM14" s="241">
        <f t="shared" ref="CM14:CM77" si="113">IFERROR(+IF($J$5&gt;CF14,DATEDIF(CE14,$J$5,"Y"),DATEDIF(CE14,CF14,"Y")),0)</f>
        <v>0</v>
      </c>
      <c r="CN14" s="234">
        <f t="shared" si="28"/>
        <v>0</v>
      </c>
      <c r="CO14" s="234">
        <f t="shared" ref="CO14:CO77" si="114">IF(CM14=0,0,IF(CM14&gt;=50,0.25,IF(CM14&lt;=24,0.25,0)))</f>
        <v>0</v>
      </c>
      <c r="CP14" s="234">
        <f t="shared" si="29"/>
        <v>0</v>
      </c>
      <c r="CQ14" s="242">
        <f t="shared" si="30"/>
        <v>0</v>
      </c>
      <c r="CS14" s="234">
        <f>+CS13+1</f>
        <v>2</v>
      </c>
      <c r="CT14" s="235" t="str">
        <f>IFERROR(+YEAR(CV$11),"")</f>
        <v/>
      </c>
      <c r="CU14" s="236" t="str">
        <f>IFERROR(+VLOOKUP(CT14,'Referencia Parámetros'!$A$2:$B$18,2),"")</f>
        <v/>
      </c>
      <c r="CV14" s="1"/>
      <c r="CW14" s="1"/>
      <c r="CX14" s="136" t="str">
        <f t="shared" si="31"/>
        <v>Completar</v>
      </c>
      <c r="CY14" s="134"/>
      <c r="CZ14" s="134"/>
      <c r="DA14" s="134"/>
      <c r="DB14" s="136" t="str">
        <f t="shared" si="32"/>
        <v>Completar</v>
      </c>
      <c r="DC14" s="137" t="str">
        <f t="shared" si="33"/>
        <v>Completar</v>
      </c>
      <c r="DD14" s="137" t="str">
        <f t="shared" si="34"/>
        <v>Completar</v>
      </c>
      <c r="DE14" s="135"/>
      <c r="DF14" s="136" t="str">
        <f t="shared" si="35"/>
        <v>Completar</v>
      </c>
      <c r="DG14" s="237">
        <f t="shared" ref="DG14" si="115">IFERROR(IF(CX14=1,CY14,IF(CX14=4,CY14,IF(CX14=5,CY14,(CZ14*8+DA14)))),"")</f>
        <v>0</v>
      </c>
      <c r="DH14" s="238">
        <f t="shared" si="36"/>
        <v>0</v>
      </c>
      <c r="DI14" s="239" t="str">
        <f>IFERROR(IF(DH14&gt;20*CU14,'Referencia Parámetros'!$D$20,IF(DH14&gt;10*CU14,'Referencia Parámetros'!$D$21,IF(DH14&gt;5*CU14,'Referencia Parámetros'!$D$22, IF(DH14&gt;1,'Referencia Parámetros'!$D$23,"NO APLICA")))),"")</f>
        <v/>
      </c>
      <c r="DJ14" s="240" t="str">
        <f>IFERROR(+IF(DI14="NO APLICA",0,IF(CX14=1,DI14*DG14/40,IF(CX14=4,DI14*DG14/40,IF(CX14=5,DI14*DG14/40,DI14*DG14/173)))),"")</f>
        <v/>
      </c>
      <c r="DK14" s="241">
        <f t="shared" ref="DK14:DK77" si="116">IFERROR(+IF($J$5&gt;DD14,DATEDIF(DC14,$J$5,"Y"),DATEDIF(DC14,DD14,"Y")),0)</f>
        <v>0</v>
      </c>
      <c r="DL14" s="234">
        <f t="shared" si="37"/>
        <v>0</v>
      </c>
      <c r="DM14" s="234">
        <f t="shared" ref="DM14:DM77" si="117">IF(DK14=0,0,IF(DK14&gt;=50,0.25,IF(DK14&lt;=24,0.25,0)))</f>
        <v>0</v>
      </c>
      <c r="DN14" s="234">
        <f t="shared" si="38"/>
        <v>0</v>
      </c>
      <c r="DO14" s="242">
        <f t="shared" si="39"/>
        <v>0</v>
      </c>
      <c r="DQ14" s="234">
        <f>+DQ13+1</f>
        <v>2</v>
      </c>
      <c r="DR14" s="235" t="str">
        <f>IFERROR(+YEAR(DT$11),"")</f>
        <v/>
      </c>
      <c r="DS14" s="236" t="str">
        <f>IFERROR(+VLOOKUP(DR14,'Referencia Parámetros'!$A$2:$B$18,2),"")</f>
        <v/>
      </c>
      <c r="DT14" s="1"/>
      <c r="DU14" s="1"/>
      <c r="DV14" s="136" t="str">
        <f t="shared" si="40"/>
        <v>Completar</v>
      </c>
      <c r="DW14" s="134"/>
      <c r="DX14" s="134"/>
      <c r="DY14" s="134"/>
      <c r="DZ14" s="136" t="str">
        <f t="shared" si="41"/>
        <v>Completar</v>
      </c>
      <c r="EA14" s="137" t="str">
        <f t="shared" si="42"/>
        <v>Completar</v>
      </c>
      <c r="EB14" s="137" t="str">
        <f t="shared" si="43"/>
        <v>Completar</v>
      </c>
      <c r="EC14" s="135"/>
      <c r="ED14" s="136" t="str">
        <f t="shared" si="44"/>
        <v>Completar</v>
      </c>
      <c r="EE14" s="237">
        <f t="shared" ref="EE14" si="118">IFERROR(IF(DV14=1,DW14,IF(DV14=4,DW14,IF(DV14=5,DW14,(DX14*8+DY14)))),"")</f>
        <v>0</v>
      </c>
      <c r="EF14" s="238">
        <f t="shared" si="45"/>
        <v>0</v>
      </c>
      <c r="EG14" s="239" t="str">
        <f>IFERROR(IF(EF14&gt;20*DS14,'Referencia Parámetros'!$D$20,IF(EF14&gt;10*DS14,'Referencia Parámetros'!$D$21,IF(EF14&gt;5*DS14,'Referencia Parámetros'!$D$22, IF(EF14&gt;1,'Referencia Parámetros'!$D$23,"NO APLICA")))),"")</f>
        <v/>
      </c>
      <c r="EH14" s="240" t="str">
        <f>IFERROR(+IF(EG14="NO APLICA",0,IF(DV14=1,EG14*EE14/40,IF(DV14=4,EG14*EE14/40,IF(DV14=5,EG14*EE14/40,EG14*EE14/173)))),"")</f>
        <v/>
      </c>
      <c r="EI14" s="241">
        <f t="shared" ref="EI14:EI77" si="119">IFERROR(+IF($J$5&gt;EB14,DATEDIF(EA14,$J$5,"Y"),DATEDIF(EA14,EB14,"Y")),0)</f>
        <v>0</v>
      </c>
      <c r="EJ14" s="234">
        <f t="shared" si="46"/>
        <v>0</v>
      </c>
      <c r="EK14" s="234">
        <f t="shared" ref="EK14:EK77" si="120">IF(EI14=0,0,IF(EI14&gt;=50,0.25,IF(EI14&lt;=24,0.25,0)))</f>
        <v>0</v>
      </c>
      <c r="EL14" s="234">
        <f t="shared" si="47"/>
        <v>0</v>
      </c>
      <c r="EM14" s="242">
        <f t="shared" si="48"/>
        <v>0</v>
      </c>
      <c r="EO14" s="234">
        <f>+EO13+1</f>
        <v>2</v>
      </c>
      <c r="EP14" s="235" t="str">
        <f>IFERROR(+YEAR(ER$11),"")</f>
        <v/>
      </c>
      <c r="EQ14" s="236" t="str">
        <f>IFERROR(+VLOOKUP(EP14,'Referencia Parámetros'!$A$2:$B$18,2),"")</f>
        <v/>
      </c>
      <c r="ER14" s="1"/>
      <c r="ES14" s="1"/>
      <c r="ET14" s="136" t="str">
        <f t="shared" si="49"/>
        <v>Completar</v>
      </c>
      <c r="EU14" s="134"/>
      <c r="EV14" s="134"/>
      <c r="EW14" s="134"/>
      <c r="EX14" s="136" t="str">
        <f t="shared" si="50"/>
        <v>Completar</v>
      </c>
      <c r="EY14" s="137" t="str">
        <f t="shared" si="51"/>
        <v>Completar</v>
      </c>
      <c r="EZ14" s="137" t="str">
        <f t="shared" si="52"/>
        <v>Completar</v>
      </c>
      <c r="FA14" s="135"/>
      <c r="FB14" s="136" t="str">
        <f t="shared" si="53"/>
        <v>Completar</v>
      </c>
      <c r="FC14" s="237">
        <f t="shared" ref="FC14" si="121">IFERROR(IF(ET14=1,EU14,IF(ET14=4,EU14,IF(ET14=5,EU14,(EV14*8+EW14)))),"")</f>
        <v>0</v>
      </c>
      <c r="FD14" s="238">
        <f t="shared" si="54"/>
        <v>0</v>
      </c>
      <c r="FE14" s="239" t="str">
        <f>IFERROR(IF(FD14&gt;20*EQ14,'Referencia Parámetros'!$D$20,IF(FD14&gt;10*EQ14,'Referencia Parámetros'!$D$21,IF(FD14&gt;5*EQ14,'Referencia Parámetros'!$D$22, IF(FD14&gt;1,'Referencia Parámetros'!$D$23,"NO APLICA")))),"")</f>
        <v/>
      </c>
      <c r="FF14" s="240" t="str">
        <f>IFERROR(+IF(FE14="NO APLICA",0,IF(ET14=1,FE14*FC14/40,IF(ET14=4,FE14*FC14/40,IF(ET14=5,FE14*FC14/40,FE14*FC14/173)))),"")</f>
        <v/>
      </c>
      <c r="FG14" s="241">
        <f t="shared" ref="FG14:FG77" si="122">IFERROR(+IF($J$5&gt;EZ14,DATEDIF(EY14,$J$5,"Y"),DATEDIF(EY14,EZ14,"Y")),0)</f>
        <v>0</v>
      </c>
      <c r="FH14" s="234">
        <f t="shared" si="55"/>
        <v>0</v>
      </c>
      <c r="FI14" s="234">
        <f t="shared" ref="FI14:FI77" si="123">IF(FG14=0,0,IF(FG14&gt;=50,0.25,IF(FG14&lt;=24,0.25,0)))</f>
        <v>0</v>
      </c>
      <c r="FJ14" s="234">
        <f t="shared" si="56"/>
        <v>0</v>
      </c>
      <c r="FK14" s="242">
        <f t="shared" si="57"/>
        <v>0</v>
      </c>
      <c r="FM14" s="234">
        <f>+FM13+1</f>
        <v>2</v>
      </c>
      <c r="FN14" s="235" t="str">
        <f>IFERROR(+YEAR(FP$11),"")</f>
        <v/>
      </c>
      <c r="FO14" s="236" t="str">
        <f>IFERROR(+VLOOKUP(FN14,'Referencia Parámetros'!$A$2:$B$18,2),"")</f>
        <v/>
      </c>
      <c r="FP14" s="1"/>
      <c r="FQ14" s="1"/>
      <c r="FR14" s="136" t="str">
        <f t="shared" si="58"/>
        <v>Completar</v>
      </c>
      <c r="FS14" s="134"/>
      <c r="FT14" s="134"/>
      <c r="FU14" s="134"/>
      <c r="FV14" s="136" t="str">
        <f t="shared" si="59"/>
        <v>Completar</v>
      </c>
      <c r="FW14" s="137" t="str">
        <f t="shared" si="60"/>
        <v>Completar</v>
      </c>
      <c r="FX14" s="137" t="str">
        <f t="shared" si="61"/>
        <v>Completar</v>
      </c>
      <c r="FY14" s="135"/>
      <c r="FZ14" s="136" t="str">
        <f t="shared" si="62"/>
        <v>Completar</v>
      </c>
      <c r="GA14" s="237">
        <f t="shared" ref="GA14" si="124">IFERROR(IF(FR14=1,FS14,IF(FR14=4,FS14,IF(FR14=5,FS14,(FT14*8+FU14)))),"")</f>
        <v>0</v>
      </c>
      <c r="GB14" s="238">
        <f t="shared" si="63"/>
        <v>0</v>
      </c>
      <c r="GC14" s="239" t="str">
        <f>IFERROR(IF(GB14&gt;20*FO14,'Referencia Parámetros'!$D$20,IF(GB14&gt;10*FO14,'Referencia Parámetros'!$D$21,IF(GB14&gt;5*FO14,'Referencia Parámetros'!$D$22, IF(GB14&gt;1,'Referencia Parámetros'!$D$23,"NO APLICA")))),"")</f>
        <v/>
      </c>
      <c r="GD14" s="240" t="str">
        <f>IFERROR(+IF(GC14="NO APLICA",0,IF(FR14=1,GC14*GA14/40,IF(FR14=4,GC14*GA14/40,IF(FR14=5,GC14*GA14/40,GC14*GA14/173)))),"")</f>
        <v/>
      </c>
      <c r="GE14" s="241">
        <f t="shared" ref="GE14:GE77" si="125">IFERROR(+IF($J$5&gt;FX14,DATEDIF(FW14,$J$5,"Y"),DATEDIF(FW14,FX14,"Y")),0)</f>
        <v>0</v>
      </c>
      <c r="GF14" s="234">
        <f t="shared" si="64"/>
        <v>0</v>
      </c>
      <c r="GG14" s="234">
        <f t="shared" ref="GG14:GG77" si="126">IF(GE14=0,0,IF(GE14&gt;=50,0.25,IF(GE14&lt;=24,0.25,0)))</f>
        <v>0</v>
      </c>
      <c r="GH14" s="234">
        <f t="shared" si="65"/>
        <v>0</v>
      </c>
      <c r="GI14" s="242">
        <f t="shared" si="66"/>
        <v>0</v>
      </c>
      <c r="GK14" s="234">
        <f>+GK13+1</f>
        <v>2</v>
      </c>
      <c r="GL14" s="235" t="str">
        <f>IFERROR(+YEAR(GN$11),"")</f>
        <v/>
      </c>
      <c r="GM14" s="236" t="str">
        <f>IFERROR(+VLOOKUP(GL14,'Referencia Parámetros'!$A$2:$B$18,2),"")</f>
        <v/>
      </c>
      <c r="GN14" s="1"/>
      <c r="GO14" s="1"/>
      <c r="GP14" s="136" t="str">
        <f t="shared" si="67"/>
        <v>Completar</v>
      </c>
      <c r="GQ14" s="134"/>
      <c r="GR14" s="134"/>
      <c r="GS14" s="134"/>
      <c r="GT14" s="136" t="str">
        <f t="shared" si="68"/>
        <v>Completar</v>
      </c>
      <c r="GU14" s="137" t="str">
        <f t="shared" si="69"/>
        <v>Completar</v>
      </c>
      <c r="GV14" s="137" t="str">
        <f t="shared" si="70"/>
        <v>Completar</v>
      </c>
      <c r="GW14" s="135"/>
      <c r="GX14" s="136" t="str">
        <f t="shared" si="71"/>
        <v>Completar</v>
      </c>
      <c r="GY14" s="237">
        <f t="shared" ref="GY14" si="127">IFERROR(IF(GP14=1,GQ14,IF(GP14=4,GQ14,IF(GP14=5,GQ14,(GR14*8+GS14)))),"")</f>
        <v>0</v>
      </c>
      <c r="GZ14" s="238">
        <f t="shared" si="72"/>
        <v>0</v>
      </c>
      <c r="HA14" s="239" t="str">
        <f>IFERROR(IF(GZ14&gt;20*GM14,'Referencia Parámetros'!$D$20,IF(GZ14&gt;10*GM14,'Referencia Parámetros'!$D$21,IF(GZ14&gt;5*GM14,'Referencia Parámetros'!$D$22, IF(GZ14&gt;1,'Referencia Parámetros'!$D$23,"NO APLICA")))),"")</f>
        <v/>
      </c>
      <c r="HB14" s="240" t="str">
        <f>IFERROR(+IF(HA14="NO APLICA",0,IF(GP14=1,HA14*GY14/40,IF(GP14=4,HA14*GY14/40,IF(GP14=5,HA14*GY14/40,HA14*GY14/173)))),"")</f>
        <v/>
      </c>
      <c r="HC14" s="241">
        <f t="shared" ref="HC14:HC77" si="128">IFERROR(+IF($J$5&gt;GV14,DATEDIF(GU14,$J$5,"Y"),DATEDIF(GU14,GV14,"Y")),0)</f>
        <v>0</v>
      </c>
      <c r="HD14" s="234">
        <f t="shared" si="73"/>
        <v>0</v>
      </c>
      <c r="HE14" s="234">
        <f t="shared" ref="HE14:HE77" si="129">IF(HC14=0,0,IF(HC14&gt;=50,0.25,IF(HC14&lt;=24,0.25,0)))</f>
        <v>0</v>
      </c>
      <c r="HF14" s="234">
        <f t="shared" si="74"/>
        <v>0</v>
      </c>
      <c r="HG14" s="242">
        <f t="shared" si="75"/>
        <v>0</v>
      </c>
      <c r="HI14" s="234">
        <f>+HI13+1</f>
        <v>2</v>
      </c>
      <c r="HJ14" s="235" t="str">
        <f>IFERROR(+YEAR(HL$11),"")</f>
        <v/>
      </c>
      <c r="HK14" s="236" t="str">
        <f>IFERROR(+VLOOKUP(HJ14,'Referencia Parámetros'!$A$2:$B$18,2),"")</f>
        <v/>
      </c>
      <c r="HL14" s="1"/>
      <c r="HM14" s="1"/>
      <c r="HN14" s="136" t="str">
        <f t="shared" si="76"/>
        <v>Completar</v>
      </c>
      <c r="HO14" s="134"/>
      <c r="HP14" s="134"/>
      <c r="HQ14" s="134"/>
      <c r="HR14" s="136" t="str">
        <f t="shared" si="77"/>
        <v>Completar</v>
      </c>
      <c r="HS14" s="137" t="str">
        <f t="shared" si="78"/>
        <v>Completar</v>
      </c>
      <c r="HT14" s="137" t="str">
        <f t="shared" si="79"/>
        <v>Completar</v>
      </c>
      <c r="HU14" s="135"/>
      <c r="HV14" s="136" t="str">
        <f t="shared" si="80"/>
        <v>Completar</v>
      </c>
      <c r="HW14" s="237">
        <f t="shared" ref="HW14" si="130">IFERROR(IF(HN14=1,HO14,IF(HN14=4,HO14,IF(HN14=5,HO14,(HP14*8+HQ14)))),"")</f>
        <v>0</v>
      </c>
      <c r="HX14" s="238">
        <f t="shared" si="81"/>
        <v>0</v>
      </c>
      <c r="HY14" s="239" t="str">
        <f>IFERROR(IF(HX14&gt;20*HK14,'Referencia Parámetros'!$D$20,IF(HX14&gt;10*HK14,'Referencia Parámetros'!$D$21,IF(HX14&gt;5*HK14,'Referencia Parámetros'!$D$22, IF(HX14&gt;1,'Referencia Parámetros'!$D$23,"NO APLICA")))),"")</f>
        <v/>
      </c>
      <c r="HZ14" s="240" t="str">
        <f>IFERROR(+IF(HY14="NO APLICA",0,IF(HN14=1,HY14*HW14/40,IF(HN14=4,HY14*HW14/40,IF(HN14=5,HY14*HW14/40,HY14*HW14/173)))),"")</f>
        <v/>
      </c>
      <c r="IA14" s="241">
        <f t="shared" ref="IA14:IA77" si="131">IFERROR(+IF($J$5&gt;HT14,DATEDIF(HS14,$J$5,"Y"),DATEDIF(HS14,HT14,"Y")),0)</f>
        <v>0</v>
      </c>
      <c r="IB14" s="234">
        <f t="shared" si="82"/>
        <v>0</v>
      </c>
      <c r="IC14" s="234">
        <f t="shared" ref="IC14:IC77" si="132">IF(IA14=0,0,IF(IA14&gt;=50,0.25,IF(IA14&lt;=24,0.25,0)))</f>
        <v>0</v>
      </c>
      <c r="ID14" s="234">
        <f t="shared" si="83"/>
        <v>0</v>
      </c>
      <c r="IE14" s="242">
        <f t="shared" si="84"/>
        <v>0</v>
      </c>
      <c r="IG14" s="234">
        <f>+IG13+1</f>
        <v>2</v>
      </c>
      <c r="IH14" s="235" t="str">
        <f>IFERROR(+YEAR(IJ$11),"")</f>
        <v/>
      </c>
      <c r="II14" s="236" t="str">
        <f>IFERROR(+VLOOKUP(IH14,'Referencia Parámetros'!$A$2:$B$15,2),"")</f>
        <v/>
      </c>
      <c r="IJ14" s="1"/>
      <c r="IK14" s="1"/>
      <c r="IL14" s="136" t="str">
        <f t="shared" si="85"/>
        <v>Completar</v>
      </c>
      <c r="IM14" s="134"/>
      <c r="IN14" s="134"/>
      <c r="IO14" s="134"/>
      <c r="IP14" s="136" t="str">
        <f t="shared" si="86"/>
        <v>Completar</v>
      </c>
      <c r="IQ14" s="137" t="str">
        <f t="shared" si="87"/>
        <v>Completar</v>
      </c>
      <c r="IR14" s="137" t="str">
        <f t="shared" si="88"/>
        <v>Completar</v>
      </c>
      <c r="IS14" s="135"/>
      <c r="IT14" s="136" t="str">
        <f t="shared" si="89"/>
        <v>Completar</v>
      </c>
      <c r="IU14" s="237">
        <f t="shared" ref="IU14" si="133">IFERROR(IF(IL14=1,IM14,IF(IL14=4,IM14,IF(IL14=5,IM14,(IN14*8+IO14)))),"")</f>
        <v>0</v>
      </c>
      <c r="IV14" s="238">
        <f t="shared" si="90"/>
        <v>0</v>
      </c>
      <c r="IW14" s="239" t="str">
        <f>IFERROR(IF(IV14&gt;20*II14,'Referencia Parámetros'!$D$20,IF(IV14&gt;10*II14,'Referencia Parámetros'!$D$21,IF(IV14&gt;5*II14,'Referencia Parámetros'!$D$22, IF(IV14&gt;1,'Referencia Parámetros'!$D$23,"NO APLICA")))),"")</f>
        <v/>
      </c>
      <c r="IX14" s="240" t="str">
        <f>IFERROR(+IF(IW14="NO APLICA",0,IF(IL14=1,IW14*IU14/40,IF(IL14=4,IW14*IU14/40,IF(IL14=5,IW14*IU14/40,IW14*IU14/173)))),"")</f>
        <v/>
      </c>
      <c r="IY14" s="241">
        <f t="shared" ref="IY14:IY77" si="134">IFERROR(+IF($J$5&gt;IR14,DATEDIF(IQ14,$J$5,"Y"),DATEDIF(IQ14,IR14,"Y")),0)</f>
        <v>0</v>
      </c>
      <c r="IZ14" s="234">
        <f t="shared" si="91"/>
        <v>0</v>
      </c>
      <c r="JA14" s="234">
        <f t="shared" ref="JA14:JA77" si="135">IF(IY14=0,0,IF(IY14&gt;=50,0.25,IF(IY14&lt;=24,0.25,0)))</f>
        <v>0</v>
      </c>
      <c r="JB14" s="234">
        <f t="shared" si="92"/>
        <v>0</v>
      </c>
      <c r="JC14" s="242">
        <f t="shared" si="93"/>
        <v>0</v>
      </c>
      <c r="JD14" s="198"/>
      <c r="JE14" s="234">
        <f>+JE13+1</f>
        <v>2</v>
      </c>
      <c r="JF14" s="235" t="str">
        <f>IFERROR(+YEAR(JH$11),"")</f>
        <v/>
      </c>
      <c r="JG14" s="236" t="str">
        <f>IFERROR(+VLOOKUP(JF14,'Referencia Parámetros'!$A$2:$B$15,2),"")</f>
        <v/>
      </c>
      <c r="JH14" s="1"/>
      <c r="JI14" s="1"/>
      <c r="JJ14" s="136" t="str">
        <f t="shared" si="94"/>
        <v>Completar</v>
      </c>
      <c r="JK14" s="134"/>
      <c r="JL14" s="134"/>
      <c r="JM14" s="134"/>
      <c r="JN14" s="136" t="str">
        <f t="shared" si="95"/>
        <v>Completar</v>
      </c>
      <c r="JO14" s="137" t="str">
        <f t="shared" si="96"/>
        <v>Completar</v>
      </c>
      <c r="JP14" s="137" t="str">
        <f t="shared" si="97"/>
        <v>Completar</v>
      </c>
      <c r="JQ14" s="135"/>
      <c r="JR14" s="136" t="str">
        <f t="shared" si="98"/>
        <v>Completar</v>
      </c>
      <c r="JS14" s="237">
        <f t="shared" ref="JS14" si="136">IFERROR(IF(JJ14=1,JK14,IF(JJ14=4,JK14,IF(JJ14=5,JK14,(JL14*8+JM14)))),"")</f>
        <v>0</v>
      </c>
      <c r="JT14" s="238">
        <f t="shared" si="99"/>
        <v>0</v>
      </c>
      <c r="JU14" s="239" t="str">
        <f>IFERROR(IF(JT14&gt;20*JG14,'Referencia Parámetros'!$D$20,IF(JT14&gt;10*JG14,'Referencia Parámetros'!$D$21,IF(JT14&gt;5*JG14,'Referencia Parámetros'!$D$22, IF(JT14&gt;1,'Referencia Parámetros'!$D$23,"NO APLICA")))),"")</f>
        <v/>
      </c>
      <c r="JV14" s="240" t="str">
        <f>IFERROR(+IF(JU14="NO APLICA",0,IF(JJ14=1,JU14*JS14/40,IF(JJ14=4,JU14*JS14/40,IF(JJ14=5,JU14*JS14/40,JU14*JS14/173)))),"")</f>
        <v/>
      </c>
      <c r="JW14" s="241">
        <f t="shared" ref="JW14:JW77" si="137">IFERROR(+IF($J$5&gt;JP14,DATEDIF(JO14,$J$5,"Y"),DATEDIF(JO14,JP14,"Y")),0)</f>
        <v>0</v>
      </c>
      <c r="JX14" s="234">
        <f t="shared" si="100"/>
        <v>0</v>
      </c>
      <c r="JY14" s="234">
        <f t="shared" ref="JY14:JY77" si="138">IF(JW14=0,0,IF(JW14&gt;=50,0.25,IF(JW14&lt;=24,0.25,0)))</f>
        <v>0</v>
      </c>
      <c r="JZ14" s="234">
        <f t="shared" si="101"/>
        <v>0</v>
      </c>
      <c r="KA14" s="242">
        <f t="shared" si="102"/>
        <v>0</v>
      </c>
    </row>
    <row r="15" spans="1:287" x14ac:dyDescent="0.25">
      <c r="A15" s="234">
        <f t="shared" ref="A15:A78" si="139">A14+1</f>
        <v>3</v>
      </c>
      <c r="B15" s="235" t="str">
        <f t="shared" ref="B15:B78" si="140">IFERROR(+YEAR(D$11),"")</f>
        <v/>
      </c>
      <c r="C15" s="236" t="str">
        <f>IFERROR(+VLOOKUP(B15,'Referencia Parámetros'!$A$2:$B$18,2),"")</f>
        <v/>
      </c>
      <c r="D15" s="1"/>
      <c r="E15" s="1"/>
      <c r="F15" s="136" t="str">
        <f>IFERROR(+VLOOKUP(D15,'Año 4'!JH$13:JJ$112,3,FALSE),"Completar")</f>
        <v>Completar</v>
      </c>
      <c r="G15" s="134"/>
      <c r="H15" s="134"/>
      <c r="I15" s="134"/>
      <c r="J15" s="136" t="str">
        <f>+IFERROR(VLOOKUP(D15,'Año 4'!JH$13:JR$112,7,0),"Completar")</f>
        <v>Completar</v>
      </c>
      <c r="K15" s="137" t="str">
        <f>IFERROR(VLOOKUP(D15,'Año 4'!JH$13:JR$112,8,FALSE),"Completar")</f>
        <v>Completar</v>
      </c>
      <c r="L15" s="137" t="str">
        <f>IFERROR(VLOOKUP(D15,'Año 4'!JH$13:JR$112,9,FALSE),"Completar")</f>
        <v>Completar</v>
      </c>
      <c r="M15" s="135"/>
      <c r="N15" s="136" t="str">
        <f>IFERROR(VLOOKUP(D15,'Año 4'!JH$13:JR$112,11,FALSE),"Completar")</f>
        <v>Completar</v>
      </c>
      <c r="O15" s="237">
        <f t="shared" ref="O15:O78" si="141">IFERROR(IF(F15=1,G15,IF(F15=4,G15,IF(F15=5,G15,(H15*8+I15)))),"")</f>
        <v>0</v>
      </c>
      <c r="P15" s="238">
        <f t="shared" ref="P15:P78" si="142">IFERROR(IF(F15=1,+E15/O15*40,IF(F15=4,+E15/O15*40,IF(F15=5,+E15/O15*40,E15/O15*173))),0)</f>
        <v>0</v>
      </c>
      <c r="Q15" s="239" t="str">
        <f>IFERROR(IF(P15&gt;20*C15,'Referencia Parámetros'!$D$20,IF(P15&gt;10*C15,'Referencia Parámetros'!$D$21,IF(P15&gt;5*C15,'Referencia Parámetros'!$D$22, IF(P15&gt;1,'Referencia Parámetros'!$D$23,"NO APLICA")))),"")</f>
        <v/>
      </c>
      <c r="R15" s="240" t="str">
        <f t="shared" ref="R15:R78" si="143">IFERROR(+IF(Q15="NO APLICA",0,IF(F15=1,Q15*O15/40,IF(F15=4,Q15*O15/40,IF(F15=5,Q15*O15/40,Q15*O15/173)))),"")</f>
        <v/>
      </c>
      <c r="S15" s="241">
        <f t="shared" si="104"/>
        <v>0</v>
      </c>
      <c r="T15" s="234">
        <f t="shared" ref="T15:T78" si="144">IF(J15=2,0.25,0)</f>
        <v>0</v>
      </c>
      <c r="U15" s="234">
        <f t="shared" si="105"/>
        <v>0</v>
      </c>
      <c r="V15" s="234">
        <f t="shared" ref="V15:V78" si="145">IF(N15=2,0.25,0)</f>
        <v>0</v>
      </c>
      <c r="W15" s="242">
        <f t="shared" ref="W15:W78" si="146">+IF(D15="",0,IF(Q15="NO APLICA",0,R15+T15+V15+IF(U15="N/A",0,U15)))</f>
        <v>0</v>
      </c>
      <c r="Y15" s="234">
        <f t="shared" ref="Y15:Y78" si="147">+Y14+1</f>
        <v>3</v>
      </c>
      <c r="Z15" s="235" t="str">
        <f t="shared" ref="Z15:Z78" si="148">IFERROR(+YEAR(AB$11),"")</f>
        <v/>
      </c>
      <c r="AA15" s="236" t="str">
        <f>IFERROR(+VLOOKUP(Z15,'Referencia Parámetros'!$A$2:$B$18,2),"")</f>
        <v/>
      </c>
      <c r="AB15" s="1"/>
      <c r="AC15" s="1"/>
      <c r="AD15" s="136" t="str">
        <f t="shared" si="4"/>
        <v>Completar</v>
      </c>
      <c r="AE15" s="134"/>
      <c r="AF15" s="134"/>
      <c r="AG15" s="134"/>
      <c r="AH15" s="136" t="str">
        <f t="shared" si="5"/>
        <v>Completar</v>
      </c>
      <c r="AI15" s="137" t="str">
        <f t="shared" si="6"/>
        <v>Completar</v>
      </c>
      <c r="AJ15" s="137" t="str">
        <f t="shared" si="7"/>
        <v>Completar</v>
      </c>
      <c r="AK15" s="135"/>
      <c r="AL15" s="136" t="str">
        <f t="shared" si="8"/>
        <v>Completar</v>
      </c>
      <c r="AM15" s="237">
        <f t="shared" ref="AM15:AM78" si="149">IFERROR(IF(AD15=1,AE15,IF(AD15=4,AE15,IF(AD15=5,AE15,(AF15*8+AG15)))),"")</f>
        <v>0</v>
      </c>
      <c r="AN15" s="238">
        <f t="shared" ref="AN15:AN78" si="150">IFERROR(IF(AD15=1,+AC15/AM15*40,IF(AD15=4,+AC15/AM15*40,IF(AD15=5,+AC15/AM15*40,AC15/AM15*173))),0)</f>
        <v>0</v>
      </c>
      <c r="AO15" s="239" t="str">
        <f>IFERROR(IF(AN15&gt;20*AA15,'Referencia Parámetros'!$D$20,IF(AN15&gt;10*AA15,'Referencia Parámetros'!$D$21,IF(AN15&gt;5*AA15,'Referencia Parámetros'!$D$22, IF(AN15&gt;1,'Referencia Parámetros'!$D$23,"NO APLICA")))),"")</f>
        <v/>
      </c>
      <c r="AP15" s="240" t="str">
        <f t="shared" ref="AP15:AP78" si="151">IFERROR(+IF(AO15="NO APLICA",0,IF(AD15=1,AO15*AM15/40,IF(AD15=4,AO15*AM15/40,IF(AD15=5,AO15*AM15/40,AO15*AM15/173)))),"")</f>
        <v/>
      </c>
      <c r="AQ15" s="241">
        <f t="shared" si="107"/>
        <v>0</v>
      </c>
      <c r="AR15" s="234">
        <f t="shared" ref="AR15:AR78" si="152">IF(AH15=2,0.25,0)</f>
        <v>0</v>
      </c>
      <c r="AS15" s="234">
        <f t="shared" si="108"/>
        <v>0</v>
      </c>
      <c r="AT15" s="234">
        <f t="shared" ref="AT15:AT78" si="153">IF(AL15=2,0.25,0)</f>
        <v>0</v>
      </c>
      <c r="AU15" s="242">
        <f t="shared" ref="AU15:AU78" si="154">+IF(AB15="",0,IF(AO15="NO APLICA",0,AP15+AR15+AT15+IF(AS15="N/A",0,AS15)))</f>
        <v>0</v>
      </c>
      <c r="AW15" s="234">
        <f t="shared" ref="AW15:AW78" si="155">+AW14+1</f>
        <v>3</v>
      </c>
      <c r="AX15" s="235" t="str">
        <f t="shared" ref="AX15:AX78" si="156">IFERROR(+YEAR(AZ$11),"")</f>
        <v/>
      </c>
      <c r="AY15" s="236" t="str">
        <f>IFERROR(+VLOOKUP(AX15,'Referencia Parámetros'!$A$2:$B$18,2),"")</f>
        <v/>
      </c>
      <c r="AZ15" s="1"/>
      <c r="BA15" s="1"/>
      <c r="BB15" s="136" t="str">
        <f t="shared" si="13"/>
        <v>Completar</v>
      </c>
      <c r="BC15" s="134"/>
      <c r="BD15" s="134"/>
      <c r="BE15" s="134"/>
      <c r="BF15" s="136" t="str">
        <f t="shared" si="14"/>
        <v>Completar</v>
      </c>
      <c r="BG15" s="137" t="str">
        <f t="shared" si="15"/>
        <v>Completar</v>
      </c>
      <c r="BH15" s="137" t="str">
        <f t="shared" si="16"/>
        <v>Completar</v>
      </c>
      <c r="BI15" s="135"/>
      <c r="BJ15" s="136" t="str">
        <f t="shared" si="17"/>
        <v>Completar</v>
      </c>
      <c r="BK15" s="237">
        <f t="shared" ref="BK15:BK78" si="157">IFERROR(IF(BB15=1,BC15,IF(BB15=4,BC15,IF(BB15=5,BC15,(BD15*8+BE15)))),"")</f>
        <v>0</v>
      </c>
      <c r="BL15" s="238">
        <f t="shared" ref="BL15:BL78" si="158">IFERROR(IF(BB15=1,+BA15/BK15*40,IF(BB15=4,+BA15/BK15*40,IF(BB15=5,+BA15/BK15*40,BA15/BK15*173))),0)</f>
        <v>0</v>
      </c>
      <c r="BM15" s="239" t="str">
        <f>IFERROR(IF(BL15&gt;20*AY15,'Referencia Parámetros'!$D$20,IF(BL15&gt;10*AY15,'Referencia Parámetros'!$D$21,IF(BL15&gt;5*AY15,'Referencia Parámetros'!$D$22, IF(BL15&gt;1,'Referencia Parámetros'!$D$23,"NO APLICA")))),"")</f>
        <v/>
      </c>
      <c r="BN15" s="240" t="str">
        <f t="shared" ref="BN15:BN78" si="159">IFERROR(+IF(BM15="NO APLICA",0,IF(BB15=1,BM15*BK15/40,IF(BB15=4,BM15*BK15/40,IF(BB15=5,BM15*BK15/40,BM15*BK15/173)))),"")</f>
        <v/>
      </c>
      <c r="BO15" s="241">
        <f t="shared" si="110"/>
        <v>0</v>
      </c>
      <c r="BP15" s="234">
        <f t="shared" ref="BP15:BP78" si="160">IF(BF15=2,0.25,0)</f>
        <v>0</v>
      </c>
      <c r="BQ15" s="234">
        <f t="shared" si="111"/>
        <v>0</v>
      </c>
      <c r="BR15" s="234">
        <f t="shared" ref="BR15:BR78" si="161">IF(BJ15=2,0.25,0)</f>
        <v>0</v>
      </c>
      <c r="BS15" s="242">
        <f t="shared" ref="BS15:BS78" si="162">+IF(AZ15="",0,IF(BM15="NO APLICA",0,BN15+BP15+BR15+IF(BQ15="N/A",0,BQ15)))</f>
        <v>0</v>
      </c>
      <c r="BU15" s="234">
        <f t="shared" ref="BU15:BU78" si="163">+BU14+1</f>
        <v>3</v>
      </c>
      <c r="BV15" s="235" t="str">
        <f t="shared" ref="BV15:BV78" si="164">IFERROR(+YEAR(BX$11),"")</f>
        <v/>
      </c>
      <c r="BW15" s="236" t="str">
        <f>IFERROR(+VLOOKUP(BV15,'Referencia Parámetros'!$A$2:$B$18,2),"")</f>
        <v/>
      </c>
      <c r="BX15" s="1"/>
      <c r="BY15" s="1"/>
      <c r="BZ15" s="136" t="str">
        <f t="shared" si="22"/>
        <v>Completar</v>
      </c>
      <c r="CA15" s="134"/>
      <c r="CB15" s="134"/>
      <c r="CC15" s="134"/>
      <c r="CD15" s="136" t="str">
        <f t="shared" si="23"/>
        <v>Completar</v>
      </c>
      <c r="CE15" s="137" t="str">
        <f t="shared" si="24"/>
        <v>Completar</v>
      </c>
      <c r="CF15" s="137" t="str">
        <f t="shared" si="25"/>
        <v>Completar</v>
      </c>
      <c r="CG15" s="135"/>
      <c r="CH15" s="136" t="str">
        <f t="shared" si="26"/>
        <v>Completar</v>
      </c>
      <c r="CI15" s="237">
        <f t="shared" ref="CI15:CI78" si="165">IFERROR(IF(BZ15=1,CA15,IF(BZ15=4,CA15,IF(BZ15=5,CA15,(CB15*8+CC15)))),"")</f>
        <v>0</v>
      </c>
      <c r="CJ15" s="238">
        <f t="shared" ref="CJ15:CJ78" si="166">IFERROR(IF(BZ15=1,+BY15/CI15*40,IF(BZ15=4,+BY15/CI15*40,IF(BZ15=5,+BY15/CI15*40,BY15/CI15*173))),0)</f>
        <v>0</v>
      </c>
      <c r="CK15" s="239" t="str">
        <f>IFERROR(IF(CJ15&gt;20*BW15,'Referencia Parámetros'!$D$20,IF(CJ15&gt;10*BW15,'Referencia Parámetros'!$D$21,IF(CJ15&gt;5*BW15,'Referencia Parámetros'!$D$22, IF(CJ15&gt;1,'Referencia Parámetros'!$D$23,"NO APLICA")))),"")</f>
        <v/>
      </c>
      <c r="CL15" s="240" t="str">
        <f t="shared" ref="CL15:CL78" si="167">IFERROR(+IF(CK15="NO APLICA",0,IF(BZ15=1,CK15*CI15/40,IF(BZ15=4,CK15*CI15/40,IF(BZ15=5,CK15*CI15/40,CK15*CI15/173)))),"")</f>
        <v/>
      </c>
      <c r="CM15" s="241">
        <f t="shared" si="113"/>
        <v>0</v>
      </c>
      <c r="CN15" s="234">
        <f t="shared" ref="CN15:CN78" si="168">IF(CD15=2,0.25,0)</f>
        <v>0</v>
      </c>
      <c r="CO15" s="234">
        <f t="shared" si="114"/>
        <v>0</v>
      </c>
      <c r="CP15" s="234">
        <f t="shared" ref="CP15:CP78" si="169">IF(CH15=2,0.25,0)</f>
        <v>0</v>
      </c>
      <c r="CQ15" s="242">
        <f t="shared" ref="CQ15:CQ78" si="170">+IF(BX15="",0,IF(CK15="NO APLICA",0,CL15+CN15+CP15+IF(CO15="N/A",0,CO15)))</f>
        <v>0</v>
      </c>
      <c r="CS15" s="234">
        <f t="shared" ref="CS15:CS78" si="171">+CS14+1</f>
        <v>3</v>
      </c>
      <c r="CT15" s="235" t="str">
        <f t="shared" ref="CT15:CT78" si="172">IFERROR(+YEAR(CV$11),"")</f>
        <v/>
      </c>
      <c r="CU15" s="236" t="str">
        <f>IFERROR(+VLOOKUP(CT15,'Referencia Parámetros'!$A$2:$B$18,2),"")</f>
        <v/>
      </c>
      <c r="CV15" s="1"/>
      <c r="CW15" s="1"/>
      <c r="CX15" s="136" t="str">
        <f t="shared" si="31"/>
        <v>Completar</v>
      </c>
      <c r="CY15" s="134"/>
      <c r="CZ15" s="134"/>
      <c r="DA15" s="134"/>
      <c r="DB15" s="136" t="str">
        <f t="shared" si="32"/>
        <v>Completar</v>
      </c>
      <c r="DC15" s="137" t="str">
        <f t="shared" si="33"/>
        <v>Completar</v>
      </c>
      <c r="DD15" s="137" t="str">
        <f t="shared" si="34"/>
        <v>Completar</v>
      </c>
      <c r="DE15" s="135"/>
      <c r="DF15" s="136" t="str">
        <f t="shared" si="35"/>
        <v>Completar</v>
      </c>
      <c r="DG15" s="237">
        <f t="shared" ref="DG15:DG78" si="173">IFERROR(IF(CX15=1,CY15,IF(CX15=4,CY15,IF(CX15=5,CY15,(CZ15*8+DA15)))),"")</f>
        <v>0</v>
      </c>
      <c r="DH15" s="238">
        <f t="shared" ref="DH15:DH78" si="174">IFERROR(IF(CX15=1,+CW15/DG15*40,IF(CX15=4,+CW15/DG15*40,IF(CX15=5,+CW15/DG15*40,CW15/DG15*173))),0)</f>
        <v>0</v>
      </c>
      <c r="DI15" s="239" t="str">
        <f>IFERROR(IF(DH15&gt;20*CU15,'Referencia Parámetros'!$D$20,IF(DH15&gt;10*CU15,'Referencia Parámetros'!$D$21,IF(DH15&gt;5*CU15,'Referencia Parámetros'!$D$22, IF(DH15&gt;1,'Referencia Parámetros'!$D$23,"NO APLICA")))),"")</f>
        <v/>
      </c>
      <c r="DJ15" s="240" t="str">
        <f t="shared" ref="DJ15:DJ78" si="175">IFERROR(+IF(DI15="NO APLICA",0,IF(CX15=1,DI15*DG15/40,IF(CX15=4,DI15*DG15/40,IF(CX15=5,DI15*DG15/40,DI15*DG15/173)))),"")</f>
        <v/>
      </c>
      <c r="DK15" s="241">
        <f t="shared" si="116"/>
        <v>0</v>
      </c>
      <c r="DL15" s="234">
        <f t="shared" ref="DL15:DL78" si="176">IF(DB15=2,0.25,0)</f>
        <v>0</v>
      </c>
      <c r="DM15" s="234">
        <f t="shared" si="117"/>
        <v>0</v>
      </c>
      <c r="DN15" s="234">
        <f t="shared" ref="DN15:DN78" si="177">IF(DF15=2,0.25,0)</f>
        <v>0</v>
      </c>
      <c r="DO15" s="242">
        <f t="shared" ref="DO15:DO78" si="178">+IF(CV15="",0,IF(DI15="NO APLICA",0,DJ15+DL15+DN15+IF(DM15="N/A",0,DM15)))</f>
        <v>0</v>
      </c>
      <c r="DQ15" s="234">
        <f t="shared" ref="DQ15:DQ78" si="179">+DQ14+1</f>
        <v>3</v>
      </c>
      <c r="DR15" s="235" t="str">
        <f t="shared" ref="DR15:DR78" si="180">IFERROR(+YEAR(DT$11),"")</f>
        <v/>
      </c>
      <c r="DS15" s="236" t="str">
        <f>IFERROR(+VLOOKUP(DR15,'Referencia Parámetros'!$A$2:$B$18,2),"")</f>
        <v/>
      </c>
      <c r="DT15" s="1"/>
      <c r="DU15" s="1"/>
      <c r="DV15" s="136" t="str">
        <f t="shared" si="40"/>
        <v>Completar</v>
      </c>
      <c r="DW15" s="134"/>
      <c r="DX15" s="134"/>
      <c r="DY15" s="134"/>
      <c r="DZ15" s="136" t="str">
        <f t="shared" si="41"/>
        <v>Completar</v>
      </c>
      <c r="EA15" s="137" t="str">
        <f t="shared" si="42"/>
        <v>Completar</v>
      </c>
      <c r="EB15" s="137" t="str">
        <f t="shared" si="43"/>
        <v>Completar</v>
      </c>
      <c r="EC15" s="135"/>
      <c r="ED15" s="136" t="str">
        <f t="shared" si="44"/>
        <v>Completar</v>
      </c>
      <c r="EE15" s="237">
        <f t="shared" ref="EE15:EE78" si="181">IFERROR(IF(DV15=1,DW15,IF(DV15=4,DW15,IF(DV15=5,DW15,(DX15*8+DY15)))),"")</f>
        <v>0</v>
      </c>
      <c r="EF15" s="238">
        <f t="shared" ref="EF15:EF78" si="182">IFERROR(IF(DV15=1,+DU15/EE15*40,IF(DV15=4,+DU15/EE15*40,IF(DV15=5,+DU15/EE15*40,DU15/EE15*173))),0)</f>
        <v>0</v>
      </c>
      <c r="EG15" s="239" t="str">
        <f>IFERROR(IF(EF15&gt;20*DS15,'Referencia Parámetros'!$D$20,IF(EF15&gt;10*DS15,'Referencia Parámetros'!$D$21,IF(EF15&gt;5*DS15,'Referencia Parámetros'!$D$22, IF(EF15&gt;1,'Referencia Parámetros'!$D$23,"NO APLICA")))),"")</f>
        <v/>
      </c>
      <c r="EH15" s="240" t="str">
        <f t="shared" ref="EH15:EH78" si="183">IFERROR(+IF(EG15="NO APLICA",0,IF(DV15=1,EG15*EE15/40,IF(DV15=4,EG15*EE15/40,IF(DV15=5,EG15*EE15/40,EG15*EE15/173)))),"")</f>
        <v/>
      </c>
      <c r="EI15" s="241">
        <f t="shared" si="119"/>
        <v>0</v>
      </c>
      <c r="EJ15" s="234">
        <f t="shared" ref="EJ15:EJ78" si="184">IF(DZ15=2,0.25,0)</f>
        <v>0</v>
      </c>
      <c r="EK15" s="234">
        <f t="shared" si="120"/>
        <v>0</v>
      </c>
      <c r="EL15" s="234">
        <f t="shared" ref="EL15:EL78" si="185">IF(ED15=2,0.25,0)</f>
        <v>0</v>
      </c>
      <c r="EM15" s="242">
        <f t="shared" ref="EM15:EM78" si="186">+IF(DT15="",0,IF(EG15="NO APLICA",0,EH15+EJ15+EL15+IF(EK15="N/A",0,EK15)))</f>
        <v>0</v>
      </c>
      <c r="EO15" s="234">
        <f t="shared" ref="EO15:EO78" si="187">+EO14+1</f>
        <v>3</v>
      </c>
      <c r="EP15" s="235" t="str">
        <f t="shared" ref="EP15:EP78" si="188">IFERROR(+YEAR(ER$11),"")</f>
        <v/>
      </c>
      <c r="EQ15" s="236" t="str">
        <f>IFERROR(+VLOOKUP(EP15,'Referencia Parámetros'!$A$2:$B$18,2),"")</f>
        <v/>
      </c>
      <c r="ER15" s="1"/>
      <c r="ES15" s="1"/>
      <c r="ET15" s="136" t="str">
        <f t="shared" si="49"/>
        <v>Completar</v>
      </c>
      <c r="EU15" s="134"/>
      <c r="EV15" s="134"/>
      <c r="EW15" s="134"/>
      <c r="EX15" s="136" t="str">
        <f t="shared" si="50"/>
        <v>Completar</v>
      </c>
      <c r="EY15" s="137" t="str">
        <f t="shared" si="51"/>
        <v>Completar</v>
      </c>
      <c r="EZ15" s="137" t="str">
        <f t="shared" si="52"/>
        <v>Completar</v>
      </c>
      <c r="FA15" s="135"/>
      <c r="FB15" s="136" t="str">
        <f t="shared" si="53"/>
        <v>Completar</v>
      </c>
      <c r="FC15" s="237">
        <f t="shared" ref="FC15:FC78" si="189">IFERROR(IF(ET15=1,EU15,IF(ET15=4,EU15,IF(ET15=5,EU15,(EV15*8+EW15)))),"")</f>
        <v>0</v>
      </c>
      <c r="FD15" s="238">
        <f t="shared" ref="FD15:FD78" si="190">IFERROR(IF(ET15=1,+ES15/FC15*40,IF(ET15=4,+ES15/FC15*40,IF(ET15=5,+ES15/FC15*40,ES15/FC15*173))),0)</f>
        <v>0</v>
      </c>
      <c r="FE15" s="239" t="str">
        <f>IFERROR(IF(FD15&gt;20*EQ15,'Referencia Parámetros'!$D$20,IF(FD15&gt;10*EQ15,'Referencia Parámetros'!$D$21,IF(FD15&gt;5*EQ15,'Referencia Parámetros'!$D$22, IF(FD15&gt;1,'Referencia Parámetros'!$D$23,"NO APLICA")))),"")</f>
        <v/>
      </c>
      <c r="FF15" s="240" t="str">
        <f t="shared" ref="FF15:FF78" si="191">IFERROR(+IF(FE15="NO APLICA",0,IF(ET15=1,FE15*FC15/40,IF(ET15=4,FE15*FC15/40,IF(ET15=5,FE15*FC15/40,FE15*FC15/173)))),"")</f>
        <v/>
      </c>
      <c r="FG15" s="241">
        <f t="shared" si="122"/>
        <v>0</v>
      </c>
      <c r="FH15" s="234">
        <f t="shared" ref="FH15:FH78" si="192">IF(EX15=2,0.25,0)</f>
        <v>0</v>
      </c>
      <c r="FI15" s="234">
        <f t="shared" si="123"/>
        <v>0</v>
      </c>
      <c r="FJ15" s="234">
        <f t="shared" ref="FJ15:FJ78" si="193">IF(FB15=2,0.25,0)</f>
        <v>0</v>
      </c>
      <c r="FK15" s="242">
        <f t="shared" ref="FK15:FK78" si="194">+IF(ER15="",0,IF(FE15="NO APLICA",0,FF15+FH15+FJ15+IF(FI15="N/A",0,FI15)))</f>
        <v>0</v>
      </c>
      <c r="FM15" s="234">
        <f t="shared" ref="FM15:FM78" si="195">+FM14+1</f>
        <v>3</v>
      </c>
      <c r="FN15" s="235" t="str">
        <f t="shared" ref="FN15:FN78" si="196">IFERROR(+YEAR(FP$11),"")</f>
        <v/>
      </c>
      <c r="FO15" s="236" t="str">
        <f>IFERROR(+VLOOKUP(FN15,'Referencia Parámetros'!$A$2:$B$18,2),"")</f>
        <v/>
      </c>
      <c r="FP15" s="1"/>
      <c r="FQ15" s="1"/>
      <c r="FR15" s="136" t="str">
        <f t="shared" si="58"/>
        <v>Completar</v>
      </c>
      <c r="FS15" s="134"/>
      <c r="FT15" s="134"/>
      <c r="FU15" s="134"/>
      <c r="FV15" s="136" t="str">
        <f t="shared" si="59"/>
        <v>Completar</v>
      </c>
      <c r="FW15" s="137" t="str">
        <f t="shared" si="60"/>
        <v>Completar</v>
      </c>
      <c r="FX15" s="137" t="str">
        <f t="shared" si="61"/>
        <v>Completar</v>
      </c>
      <c r="FY15" s="135"/>
      <c r="FZ15" s="136" t="str">
        <f t="shared" si="62"/>
        <v>Completar</v>
      </c>
      <c r="GA15" s="237">
        <f t="shared" ref="GA15:GA78" si="197">IFERROR(IF(FR15=1,FS15,IF(FR15=4,FS15,IF(FR15=5,FS15,(FT15*8+FU15)))),"")</f>
        <v>0</v>
      </c>
      <c r="GB15" s="238">
        <f t="shared" ref="GB15:GB78" si="198">IFERROR(IF(FR15=1,+FQ15/GA15*40,IF(FR15=4,+FQ15/GA15*40,IF(FR15=5,+FQ15/GA15*40,FQ15/GA15*173))),0)</f>
        <v>0</v>
      </c>
      <c r="GC15" s="239" t="str">
        <f>IFERROR(IF(GB15&gt;20*FO15,'Referencia Parámetros'!$D$20,IF(GB15&gt;10*FO15,'Referencia Parámetros'!$D$21,IF(GB15&gt;5*FO15,'Referencia Parámetros'!$D$22, IF(GB15&gt;1,'Referencia Parámetros'!$D$23,"NO APLICA")))),"")</f>
        <v/>
      </c>
      <c r="GD15" s="240" t="str">
        <f t="shared" ref="GD15:GD78" si="199">IFERROR(+IF(GC15="NO APLICA",0,IF(FR15=1,GC15*GA15/40,IF(FR15=4,GC15*GA15/40,IF(FR15=5,GC15*GA15/40,GC15*GA15/173)))),"")</f>
        <v/>
      </c>
      <c r="GE15" s="241">
        <f t="shared" si="125"/>
        <v>0</v>
      </c>
      <c r="GF15" s="234">
        <f t="shared" ref="GF15:GF78" si="200">IF(FV15=2,0.25,0)</f>
        <v>0</v>
      </c>
      <c r="GG15" s="234">
        <f t="shared" si="126"/>
        <v>0</v>
      </c>
      <c r="GH15" s="234">
        <f t="shared" ref="GH15:GH78" si="201">IF(FZ15=2,0.25,0)</f>
        <v>0</v>
      </c>
      <c r="GI15" s="242">
        <f t="shared" ref="GI15:GI78" si="202">+IF(FP15="",0,IF(GC15="NO APLICA",0,GD15+GF15+GH15+IF(GG15="N/A",0,GG15)))</f>
        <v>0</v>
      </c>
      <c r="GK15" s="234">
        <f t="shared" ref="GK15:GK78" si="203">+GK14+1</f>
        <v>3</v>
      </c>
      <c r="GL15" s="235" t="str">
        <f t="shared" ref="GL15:GL78" si="204">IFERROR(+YEAR(GN$11),"")</f>
        <v/>
      </c>
      <c r="GM15" s="236" t="str">
        <f>IFERROR(+VLOOKUP(GL15,'Referencia Parámetros'!$A$2:$B$18,2),"")</f>
        <v/>
      </c>
      <c r="GN15" s="1"/>
      <c r="GO15" s="1"/>
      <c r="GP15" s="136" t="str">
        <f t="shared" si="67"/>
        <v>Completar</v>
      </c>
      <c r="GQ15" s="134"/>
      <c r="GR15" s="134"/>
      <c r="GS15" s="134"/>
      <c r="GT15" s="136" t="str">
        <f t="shared" si="68"/>
        <v>Completar</v>
      </c>
      <c r="GU15" s="137" t="str">
        <f t="shared" si="69"/>
        <v>Completar</v>
      </c>
      <c r="GV15" s="137" t="str">
        <f t="shared" si="70"/>
        <v>Completar</v>
      </c>
      <c r="GW15" s="135"/>
      <c r="GX15" s="136" t="str">
        <f t="shared" si="71"/>
        <v>Completar</v>
      </c>
      <c r="GY15" s="237">
        <f t="shared" ref="GY15:GY78" si="205">IFERROR(IF(GP15=1,GQ15,IF(GP15=4,GQ15,IF(GP15=5,GQ15,(GR15*8+GS15)))),"")</f>
        <v>0</v>
      </c>
      <c r="GZ15" s="238">
        <f t="shared" ref="GZ15:GZ78" si="206">IFERROR(IF(GP15=1,+GO15/GY15*40,IF(GP15=4,+GO15/GY15*40,IF(GP15=5,+GO15/GY15*40,GO15/GY15*173))),0)</f>
        <v>0</v>
      </c>
      <c r="HA15" s="239" t="str">
        <f>IFERROR(IF(GZ15&gt;20*GM15,'Referencia Parámetros'!$D$20,IF(GZ15&gt;10*GM15,'Referencia Parámetros'!$D$21,IF(GZ15&gt;5*GM15,'Referencia Parámetros'!$D$22, IF(GZ15&gt;1,'Referencia Parámetros'!$D$23,"NO APLICA")))),"")</f>
        <v/>
      </c>
      <c r="HB15" s="240" t="str">
        <f t="shared" ref="HB15:HB78" si="207">IFERROR(+IF(HA15="NO APLICA",0,IF(GP15=1,HA15*GY15/40,IF(GP15=4,HA15*GY15/40,IF(GP15=5,HA15*GY15/40,HA15*GY15/173)))),"")</f>
        <v/>
      </c>
      <c r="HC15" s="241">
        <f t="shared" si="128"/>
        <v>0</v>
      </c>
      <c r="HD15" s="234">
        <f t="shared" ref="HD15:HD78" si="208">IF(GT15=2,0.25,0)</f>
        <v>0</v>
      </c>
      <c r="HE15" s="234">
        <f t="shared" si="129"/>
        <v>0</v>
      </c>
      <c r="HF15" s="234">
        <f t="shared" ref="HF15:HF78" si="209">IF(GX15=2,0.25,0)</f>
        <v>0</v>
      </c>
      <c r="HG15" s="242">
        <f t="shared" ref="HG15:HG78" si="210">+IF(GN15="",0,IF(HA15="NO APLICA",0,HB15+HD15+HF15+IF(HE15="N/A",0,HE15)))</f>
        <v>0</v>
      </c>
      <c r="HI15" s="234">
        <f t="shared" ref="HI15:HI78" si="211">+HI14+1</f>
        <v>3</v>
      </c>
      <c r="HJ15" s="235" t="str">
        <f t="shared" ref="HJ15:HJ78" si="212">IFERROR(+YEAR(HL$11),"")</f>
        <v/>
      </c>
      <c r="HK15" s="236" t="str">
        <f>IFERROR(+VLOOKUP(HJ15,'Referencia Parámetros'!$A$2:$B$18,2),"")</f>
        <v/>
      </c>
      <c r="HL15" s="1"/>
      <c r="HM15" s="1"/>
      <c r="HN15" s="136" t="str">
        <f t="shared" si="76"/>
        <v>Completar</v>
      </c>
      <c r="HO15" s="134"/>
      <c r="HP15" s="134"/>
      <c r="HQ15" s="134"/>
      <c r="HR15" s="136" t="str">
        <f t="shared" si="77"/>
        <v>Completar</v>
      </c>
      <c r="HS15" s="137" t="str">
        <f t="shared" si="78"/>
        <v>Completar</v>
      </c>
      <c r="HT15" s="137" t="str">
        <f t="shared" si="79"/>
        <v>Completar</v>
      </c>
      <c r="HU15" s="135"/>
      <c r="HV15" s="136" t="str">
        <f t="shared" si="80"/>
        <v>Completar</v>
      </c>
      <c r="HW15" s="237">
        <f t="shared" ref="HW15:HW78" si="213">IFERROR(IF(HN15=1,HO15,IF(HN15=4,HO15,IF(HN15=5,HO15,(HP15*8+HQ15)))),"")</f>
        <v>0</v>
      </c>
      <c r="HX15" s="238">
        <f t="shared" ref="HX15:HX78" si="214">IFERROR(IF(HN15=1,+HM15/HW15*40,IF(HN15=4,+HM15/HW15*40,IF(HN15=5,+HM15/HW15*40,HM15/HW15*173))),0)</f>
        <v>0</v>
      </c>
      <c r="HY15" s="239" t="str">
        <f>IFERROR(IF(HX15&gt;20*HK15,'Referencia Parámetros'!$D$20,IF(HX15&gt;10*HK15,'Referencia Parámetros'!$D$21,IF(HX15&gt;5*HK15,'Referencia Parámetros'!$D$22, IF(HX15&gt;1,'Referencia Parámetros'!$D$23,"NO APLICA")))),"")</f>
        <v/>
      </c>
      <c r="HZ15" s="240" t="str">
        <f t="shared" ref="HZ15:HZ78" si="215">IFERROR(+IF(HY15="NO APLICA",0,IF(HN15=1,HY15*HW15/40,IF(HN15=4,HY15*HW15/40,IF(HN15=5,HY15*HW15/40,HY15*HW15/173)))),"")</f>
        <v/>
      </c>
      <c r="IA15" s="241">
        <f t="shared" si="131"/>
        <v>0</v>
      </c>
      <c r="IB15" s="234">
        <f t="shared" ref="IB15:IB78" si="216">IF(HR15=2,0.25,0)</f>
        <v>0</v>
      </c>
      <c r="IC15" s="234">
        <f t="shared" si="132"/>
        <v>0</v>
      </c>
      <c r="ID15" s="234">
        <f t="shared" ref="ID15:ID78" si="217">IF(HV15=2,0.25,0)</f>
        <v>0</v>
      </c>
      <c r="IE15" s="242">
        <f t="shared" ref="IE15:IE78" si="218">+IF(HL15="",0,IF(HY15="NO APLICA",0,HZ15+IB15+ID15+IF(IC15="N/A",0,IC15)))</f>
        <v>0</v>
      </c>
      <c r="IG15" s="234">
        <f t="shared" ref="IG15:IG78" si="219">+IG14+1</f>
        <v>3</v>
      </c>
      <c r="IH15" s="235" t="str">
        <f t="shared" ref="IH15:IH78" si="220">IFERROR(+YEAR(IJ$11),"")</f>
        <v/>
      </c>
      <c r="II15" s="236" t="str">
        <f>IFERROR(+VLOOKUP(IH15,'Referencia Parámetros'!$A$2:$B$15,2),"")</f>
        <v/>
      </c>
      <c r="IJ15" s="1"/>
      <c r="IK15" s="1"/>
      <c r="IL15" s="136" t="str">
        <f t="shared" si="85"/>
        <v>Completar</v>
      </c>
      <c r="IM15" s="134"/>
      <c r="IN15" s="134"/>
      <c r="IO15" s="134"/>
      <c r="IP15" s="136" t="str">
        <f t="shared" si="86"/>
        <v>Completar</v>
      </c>
      <c r="IQ15" s="137" t="str">
        <f t="shared" si="87"/>
        <v>Completar</v>
      </c>
      <c r="IR15" s="137" t="str">
        <f t="shared" si="88"/>
        <v>Completar</v>
      </c>
      <c r="IS15" s="135"/>
      <c r="IT15" s="136" t="str">
        <f t="shared" si="89"/>
        <v>Completar</v>
      </c>
      <c r="IU15" s="237">
        <f t="shared" ref="IU15:IU78" si="221">IFERROR(IF(IL15=1,IM15,IF(IL15=4,IM15,IF(IL15=5,IM15,(IN15*8+IO15)))),"")</f>
        <v>0</v>
      </c>
      <c r="IV15" s="238">
        <f t="shared" ref="IV15:IV78" si="222">IFERROR(IF(IL15=1,+IK15/IU15*40,IF(IL15=4,+IK15/IU15*40,IF(IL15=5,+IK15/IU15*40,IK15/IU15*173))),0)</f>
        <v>0</v>
      </c>
      <c r="IW15" s="239" t="str">
        <f>IFERROR(IF(IV15&gt;20*II15,'Referencia Parámetros'!$D$20,IF(IV15&gt;10*II15,'Referencia Parámetros'!$D$21,IF(IV15&gt;5*II15,'Referencia Parámetros'!$D$22, IF(IV15&gt;1,'Referencia Parámetros'!$D$23,"NO APLICA")))),"")</f>
        <v/>
      </c>
      <c r="IX15" s="240" t="str">
        <f t="shared" ref="IX15:IX78" si="223">IFERROR(+IF(IW15="NO APLICA",0,IF(IL15=1,IW15*IU15/40,IF(IL15=4,IW15*IU15/40,IF(IL15=5,IW15*IU15/40,IW15*IU15/173)))),"")</f>
        <v/>
      </c>
      <c r="IY15" s="241">
        <f t="shared" si="134"/>
        <v>0</v>
      </c>
      <c r="IZ15" s="234">
        <f t="shared" ref="IZ15:IZ78" si="224">IF(IP15=2,0.25,0)</f>
        <v>0</v>
      </c>
      <c r="JA15" s="234">
        <f t="shared" si="135"/>
        <v>0</v>
      </c>
      <c r="JB15" s="234">
        <f t="shared" ref="JB15:JB78" si="225">IF(IT15=2,0.25,0)</f>
        <v>0</v>
      </c>
      <c r="JC15" s="242">
        <f t="shared" ref="JC15:JC78" si="226">+IF(IJ15="",0,IF(IW15="NO APLICA",0,IX15+IZ15+JB15+IF(JA15="N/A",0,JA15)))</f>
        <v>0</v>
      </c>
      <c r="JD15" s="198"/>
      <c r="JE15" s="234">
        <f t="shared" ref="JE15:JE78" si="227">+JE14+1</f>
        <v>3</v>
      </c>
      <c r="JF15" s="235" t="str">
        <f t="shared" ref="JF15:JF78" si="228">IFERROR(+YEAR(JH$11),"")</f>
        <v/>
      </c>
      <c r="JG15" s="236" t="str">
        <f>IFERROR(+VLOOKUP(JF15,'Referencia Parámetros'!$A$2:$B$15,2),"")</f>
        <v/>
      </c>
      <c r="JH15" s="1"/>
      <c r="JI15" s="1"/>
      <c r="JJ15" s="136" t="str">
        <f t="shared" si="94"/>
        <v>Completar</v>
      </c>
      <c r="JK15" s="134"/>
      <c r="JL15" s="134"/>
      <c r="JM15" s="134"/>
      <c r="JN15" s="136" t="str">
        <f t="shared" si="95"/>
        <v>Completar</v>
      </c>
      <c r="JO15" s="137" t="str">
        <f t="shared" si="96"/>
        <v>Completar</v>
      </c>
      <c r="JP15" s="137" t="str">
        <f t="shared" si="97"/>
        <v>Completar</v>
      </c>
      <c r="JQ15" s="135"/>
      <c r="JR15" s="136" t="str">
        <f t="shared" si="98"/>
        <v>Completar</v>
      </c>
      <c r="JS15" s="237">
        <f t="shared" ref="JS15:JS78" si="229">IFERROR(IF(JJ15=1,JK15,IF(JJ15=4,JK15,IF(JJ15=5,JK15,(JL15*8+JM15)))),"")</f>
        <v>0</v>
      </c>
      <c r="JT15" s="238">
        <f t="shared" ref="JT15:JT78" si="230">IFERROR(IF(JJ15=1,+JI15/JS15*40,IF(JJ15=4,+JI15/JS15*40,IF(JJ15=5,+JI15/JS15*40,JI15/JS15*173))),0)</f>
        <v>0</v>
      </c>
      <c r="JU15" s="239" t="str">
        <f>IFERROR(IF(JT15&gt;20*JG15,'Referencia Parámetros'!$D$20,IF(JT15&gt;10*JG15,'Referencia Parámetros'!$D$21,IF(JT15&gt;5*JG15,'Referencia Parámetros'!$D$22, IF(JT15&gt;1,'Referencia Parámetros'!$D$23,"NO APLICA")))),"")</f>
        <v/>
      </c>
      <c r="JV15" s="240" t="str">
        <f t="shared" ref="JV15:JV78" si="231">IFERROR(+IF(JU15="NO APLICA",0,IF(JJ15=1,JU15*JS15/40,IF(JJ15=4,JU15*JS15/40,IF(JJ15=5,JU15*JS15/40,JU15*JS15/173)))),"")</f>
        <v/>
      </c>
      <c r="JW15" s="241">
        <f t="shared" si="137"/>
        <v>0</v>
      </c>
      <c r="JX15" s="234">
        <f t="shared" ref="JX15:JX78" si="232">IF(JN15=2,0.25,0)</f>
        <v>0</v>
      </c>
      <c r="JY15" s="234">
        <f t="shared" si="138"/>
        <v>0</v>
      </c>
      <c r="JZ15" s="234">
        <f t="shared" ref="JZ15:JZ78" si="233">IF(JR15=2,0.25,0)</f>
        <v>0</v>
      </c>
      <c r="KA15" s="242">
        <f t="shared" ref="KA15:KA78" si="234">+IF(JH15="",0,IF(JU15="NO APLICA",0,JV15+JX15+JZ15+IF(JY15="N/A",0,JY15)))</f>
        <v>0</v>
      </c>
    </row>
    <row r="16" spans="1:287" x14ac:dyDescent="0.25">
      <c r="A16" s="234">
        <f t="shared" si="139"/>
        <v>4</v>
      </c>
      <c r="B16" s="235" t="str">
        <f t="shared" si="140"/>
        <v/>
      </c>
      <c r="C16" s="236" t="str">
        <f>IFERROR(+VLOOKUP(B16,'Referencia Parámetros'!$A$2:$B$18,2),"")</f>
        <v/>
      </c>
      <c r="D16" s="1"/>
      <c r="E16" s="1"/>
      <c r="F16" s="136" t="str">
        <f>IFERROR(+VLOOKUP(D16,'Año 4'!JH$13:JJ$112,3,FALSE),"Completar")</f>
        <v>Completar</v>
      </c>
      <c r="G16" s="134"/>
      <c r="H16" s="134"/>
      <c r="I16" s="134"/>
      <c r="J16" s="136" t="str">
        <f>+IFERROR(VLOOKUP(D16,'Año 4'!JH$13:JR$112,7,0),"Completar")</f>
        <v>Completar</v>
      </c>
      <c r="K16" s="137" t="str">
        <f>IFERROR(VLOOKUP(D16,'Año 4'!JH$13:JR$112,8,FALSE),"Completar")</f>
        <v>Completar</v>
      </c>
      <c r="L16" s="137" t="str">
        <f>IFERROR(VLOOKUP(D16,'Año 4'!JH$13:JR$112,9,FALSE),"Completar")</f>
        <v>Completar</v>
      </c>
      <c r="M16" s="135"/>
      <c r="N16" s="136" t="str">
        <f>IFERROR(VLOOKUP(D16,'Año 4'!JH$13:JR$112,11,FALSE),"Completar")</f>
        <v>Completar</v>
      </c>
      <c r="O16" s="237">
        <f t="shared" si="141"/>
        <v>0</v>
      </c>
      <c r="P16" s="238">
        <f t="shared" si="142"/>
        <v>0</v>
      </c>
      <c r="Q16" s="239" t="str">
        <f>IFERROR(IF(P16&gt;20*C16,'Referencia Parámetros'!$D$20,IF(P16&gt;10*C16,'Referencia Parámetros'!$D$21,IF(P16&gt;5*C16,'Referencia Parámetros'!$D$22, IF(P16&gt;1,'Referencia Parámetros'!$D$23,"NO APLICA")))),"")</f>
        <v/>
      </c>
      <c r="R16" s="240" t="str">
        <f t="shared" si="143"/>
        <v/>
      </c>
      <c r="S16" s="241">
        <f t="shared" si="104"/>
        <v>0</v>
      </c>
      <c r="T16" s="234">
        <f t="shared" si="144"/>
        <v>0</v>
      </c>
      <c r="U16" s="234">
        <f t="shared" si="105"/>
        <v>0</v>
      </c>
      <c r="V16" s="234">
        <f t="shared" si="145"/>
        <v>0</v>
      </c>
      <c r="W16" s="242">
        <f t="shared" si="146"/>
        <v>0</v>
      </c>
      <c r="Y16" s="234">
        <f t="shared" si="147"/>
        <v>4</v>
      </c>
      <c r="Z16" s="235" t="str">
        <f t="shared" si="148"/>
        <v/>
      </c>
      <c r="AA16" s="236" t="str">
        <f>IFERROR(+VLOOKUP(Z16,'Referencia Parámetros'!$A$2:$B$18,2),"")</f>
        <v/>
      </c>
      <c r="AB16" s="1"/>
      <c r="AC16" s="1"/>
      <c r="AD16" s="136" t="str">
        <f t="shared" si="4"/>
        <v>Completar</v>
      </c>
      <c r="AE16" s="134"/>
      <c r="AF16" s="134"/>
      <c r="AG16" s="134"/>
      <c r="AH16" s="136" t="str">
        <f t="shared" si="5"/>
        <v>Completar</v>
      </c>
      <c r="AI16" s="137" t="str">
        <f t="shared" si="6"/>
        <v>Completar</v>
      </c>
      <c r="AJ16" s="137" t="str">
        <f t="shared" si="7"/>
        <v>Completar</v>
      </c>
      <c r="AK16" s="135"/>
      <c r="AL16" s="136" t="str">
        <f t="shared" si="8"/>
        <v>Completar</v>
      </c>
      <c r="AM16" s="237">
        <f t="shared" si="149"/>
        <v>0</v>
      </c>
      <c r="AN16" s="238">
        <f t="shared" si="150"/>
        <v>0</v>
      </c>
      <c r="AO16" s="239" t="str">
        <f>IFERROR(IF(AN16&gt;20*AA16,'Referencia Parámetros'!$D$20,IF(AN16&gt;10*AA16,'Referencia Parámetros'!$D$21,IF(AN16&gt;5*AA16,'Referencia Parámetros'!$D$22, IF(AN16&gt;1,'Referencia Parámetros'!$D$23,"NO APLICA")))),"")</f>
        <v/>
      </c>
      <c r="AP16" s="240" t="str">
        <f t="shared" si="151"/>
        <v/>
      </c>
      <c r="AQ16" s="241">
        <f t="shared" si="107"/>
        <v>0</v>
      </c>
      <c r="AR16" s="234">
        <f t="shared" si="152"/>
        <v>0</v>
      </c>
      <c r="AS16" s="234">
        <f t="shared" si="108"/>
        <v>0</v>
      </c>
      <c r="AT16" s="234">
        <f t="shared" si="153"/>
        <v>0</v>
      </c>
      <c r="AU16" s="242">
        <f t="shared" si="154"/>
        <v>0</v>
      </c>
      <c r="AW16" s="234">
        <f t="shared" si="155"/>
        <v>4</v>
      </c>
      <c r="AX16" s="235" t="str">
        <f t="shared" si="156"/>
        <v/>
      </c>
      <c r="AY16" s="236" t="str">
        <f>IFERROR(+VLOOKUP(AX16,'Referencia Parámetros'!$A$2:$B$18,2),"")</f>
        <v/>
      </c>
      <c r="AZ16" s="1"/>
      <c r="BA16" s="1"/>
      <c r="BB16" s="136" t="str">
        <f t="shared" si="13"/>
        <v>Completar</v>
      </c>
      <c r="BC16" s="134"/>
      <c r="BD16" s="134"/>
      <c r="BE16" s="134"/>
      <c r="BF16" s="136" t="str">
        <f t="shared" si="14"/>
        <v>Completar</v>
      </c>
      <c r="BG16" s="137" t="str">
        <f t="shared" si="15"/>
        <v>Completar</v>
      </c>
      <c r="BH16" s="137" t="str">
        <f t="shared" si="16"/>
        <v>Completar</v>
      </c>
      <c r="BI16" s="135"/>
      <c r="BJ16" s="136" t="str">
        <f t="shared" si="17"/>
        <v>Completar</v>
      </c>
      <c r="BK16" s="237">
        <f t="shared" si="157"/>
        <v>0</v>
      </c>
      <c r="BL16" s="238">
        <f t="shared" si="158"/>
        <v>0</v>
      </c>
      <c r="BM16" s="239" t="str">
        <f>IFERROR(IF(BL16&gt;20*AY16,'Referencia Parámetros'!$D$20,IF(BL16&gt;10*AY16,'Referencia Parámetros'!$D$21,IF(BL16&gt;5*AY16,'Referencia Parámetros'!$D$22, IF(BL16&gt;1,'Referencia Parámetros'!$D$23,"NO APLICA")))),"")</f>
        <v/>
      </c>
      <c r="BN16" s="240" t="str">
        <f t="shared" si="159"/>
        <v/>
      </c>
      <c r="BO16" s="241">
        <f t="shared" si="110"/>
        <v>0</v>
      </c>
      <c r="BP16" s="234">
        <f t="shared" si="160"/>
        <v>0</v>
      </c>
      <c r="BQ16" s="234">
        <f t="shared" si="111"/>
        <v>0</v>
      </c>
      <c r="BR16" s="234">
        <f t="shared" si="161"/>
        <v>0</v>
      </c>
      <c r="BS16" s="242">
        <f t="shared" si="162"/>
        <v>0</v>
      </c>
      <c r="BU16" s="234">
        <f t="shared" si="163"/>
        <v>4</v>
      </c>
      <c r="BV16" s="235" t="str">
        <f t="shared" si="164"/>
        <v/>
      </c>
      <c r="BW16" s="236" t="str">
        <f>IFERROR(+VLOOKUP(BV16,'Referencia Parámetros'!$A$2:$B$18,2),"")</f>
        <v/>
      </c>
      <c r="BX16" s="1"/>
      <c r="BY16" s="1"/>
      <c r="BZ16" s="136" t="str">
        <f t="shared" si="22"/>
        <v>Completar</v>
      </c>
      <c r="CA16" s="134"/>
      <c r="CB16" s="134"/>
      <c r="CC16" s="134"/>
      <c r="CD16" s="136" t="str">
        <f t="shared" si="23"/>
        <v>Completar</v>
      </c>
      <c r="CE16" s="137" t="str">
        <f t="shared" si="24"/>
        <v>Completar</v>
      </c>
      <c r="CF16" s="137" t="str">
        <f t="shared" si="25"/>
        <v>Completar</v>
      </c>
      <c r="CG16" s="135"/>
      <c r="CH16" s="136" t="str">
        <f t="shared" si="26"/>
        <v>Completar</v>
      </c>
      <c r="CI16" s="237">
        <f t="shared" si="165"/>
        <v>0</v>
      </c>
      <c r="CJ16" s="238">
        <f t="shared" si="166"/>
        <v>0</v>
      </c>
      <c r="CK16" s="239" t="str">
        <f>IFERROR(IF(CJ16&gt;20*BW16,'Referencia Parámetros'!$D$20,IF(CJ16&gt;10*BW16,'Referencia Parámetros'!$D$21,IF(CJ16&gt;5*BW16,'Referencia Parámetros'!$D$22, IF(CJ16&gt;1,'Referencia Parámetros'!$D$23,"NO APLICA")))),"")</f>
        <v/>
      </c>
      <c r="CL16" s="240" t="str">
        <f t="shared" si="167"/>
        <v/>
      </c>
      <c r="CM16" s="241">
        <f t="shared" si="113"/>
        <v>0</v>
      </c>
      <c r="CN16" s="234">
        <f t="shared" si="168"/>
        <v>0</v>
      </c>
      <c r="CO16" s="234">
        <f t="shared" si="114"/>
        <v>0</v>
      </c>
      <c r="CP16" s="234">
        <f t="shared" si="169"/>
        <v>0</v>
      </c>
      <c r="CQ16" s="242">
        <f t="shared" si="170"/>
        <v>0</v>
      </c>
      <c r="CS16" s="234">
        <f t="shared" si="171"/>
        <v>4</v>
      </c>
      <c r="CT16" s="235" t="str">
        <f t="shared" si="172"/>
        <v/>
      </c>
      <c r="CU16" s="236" t="str">
        <f>IFERROR(+VLOOKUP(CT16,'Referencia Parámetros'!$A$2:$B$18,2),"")</f>
        <v/>
      </c>
      <c r="CV16" s="1"/>
      <c r="CW16" s="1"/>
      <c r="CX16" s="136" t="str">
        <f t="shared" si="31"/>
        <v>Completar</v>
      </c>
      <c r="CY16" s="134"/>
      <c r="CZ16" s="134"/>
      <c r="DA16" s="134"/>
      <c r="DB16" s="136" t="str">
        <f t="shared" si="32"/>
        <v>Completar</v>
      </c>
      <c r="DC16" s="137" t="str">
        <f t="shared" si="33"/>
        <v>Completar</v>
      </c>
      <c r="DD16" s="137" t="str">
        <f t="shared" si="34"/>
        <v>Completar</v>
      </c>
      <c r="DE16" s="135"/>
      <c r="DF16" s="136" t="str">
        <f t="shared" si="35"/>
        <v>Completar</v>
      </c>
      <c r="DG16" s="237">
        <f t="shared" si="173"/>
        <v>0</v>
      </c>
      <c r="DH16" s="238">
        <f t="shared" si="174"/>
        <v>0</v>
      </c>
      <c r="DI16" s="239" t="str">
        <f>IFERROR(IF(DH16&gt;20*CU16,'Referencia Parámetros'!$D$20,IF(DH16&gt;10*CU16,'Referencia Parámetros'!$D$21,IF(DH16&gt;5*CU16,'Referencia Parámetros'!$D$22, IF(DH16&gt;1,'Referencia Parámetros'!$D$23,"NO APLICA")))),"")</f>
        <v/>
      </c>
      <c r="DJ16" s="240" t="str">
        <f t="shared" si="175"/>
        <v/>
      </c>
      <c r="DK16" s="241">
        <f t="shared" si="116"/>
        <v>0</v>
      </c>
      <c r="DL16" s="234">
        <f t="shared" si="176"/>
        <v>0</v>
      </c>
      <c r="DM16" s="234">
        <f t="shared" si="117"/>
        <v>0</v>
      </c>
      <c r="DN16" s="234">
        <f t="shared" si="177"/>
        <v>0</v>
      </c>
      <c r="DO16" s="242">
        <f t="shared" si="178"/>
        <v>0</v>
      </c>
      <c r="DQ16" s="234">
        <f t="shared" si="179"/>
        <v>4</v>
      </c>
      <c r="DR16" s="235" t="str">
        <f t="shared" si="180"/>
        <v/>
      </c>
      <c r="DS16" s="236" t="str">
        <f>IFERROR(+VLOOKUP(DR16,'Referencia Parámetros'!$A$2:$B$18,2),"")</f>
        <v/>
      </c>
      <c r="DT16" s="1"/>
      <c r="DU16" s="1"/>
      <c r="DV16" s="136" t="str">
        <f t="shared" si="40"/>
        <v>Completar</v>
      </c>
      <c r="DW16" s="134"/>
      <c r="DX16" s="134"/>
      <c r="DY16" s="134"/>
      <c r="DZ16" s="136" t="str">
        <f t="shared" si="41"/>
        <v>Completar</v>
      </c>
      <c r="EA16" s="137" t="str">
        <f t="shared" si="42"/>
        <v>Completar</v>
      </c>
      <c r="EB16" s="137" t="str">
        <f t="shared" si="43"/>
        <v>Completar</v>
      </c>
      <c r="EC16" s="135"/>
      <c r="ED16" s="136" t="str">
        <f t="shared" si="44"/>
        <v>Completar</v>
      </c>
      <c r="EE16" s="237">
        <f t="shared" si="181"/>
        <v>0</v>
      </c>
      <c r="EF16" s="238">
        <f t="shared" si="182"/>
        <v>0</v>
      </c>
      <c r="EG16" s="239" t="str">
        <f>IFERROR(IF(EF16&gt;20*DS16,'Referencia Parámetros'!$D$20,IF(EF16&gt;10*DS16,'Referencia Parámetros'!$D$21,IF(EF16&gt;5*DS16,'Referencia Parámetros'!$D$22, IF(EF16&gt;1,'Referencia Parámetros'!$D$23,"NO APLICA")))),"")</f>
        <v/>
      </c>
      <c r="EH16" s="240" t="str">
        <f t="shared" si="183"/>
        <v/>
      </c>
      <c r="EI16" s="241">
        <f t="shared" si="119"/>
        <v>0</v>
      </c>
      <c r="EJ16" s="234">
        <f t="shared" si="184"/>
        <v>0</v>
      </c>
      <c r="EK16" s="234">
        <f t="shared" si="120"/>
        <v>0</v>
      </c>
      <c r="EL16" s="234">
        <f t="shared" si="185"/>
        <v>0</v>
      </c>
      <c r="EM16" s="242">
        <f t="shared" si="186"/>
        <v>0</v>
      </c>
      <c r="EO16" s="234">
        <f t="shared" si="187"/>
        <v>4</v>
      </c>
      <c r="EP16" s="235" t="str">
        <f t="shared" si="188"/>
        <v/>
      </c>
      <c r="EQ16" s="236" t="str">
        <f>IFERROR(+VLOOKUP(EP16,'Referencia Parámetros'!$A$2:$B$18,2),"")</f>
        <v/>
      </c>
      <c r="ER16" s="1"/>
      <c r="ES16" s="1"/>
      <c r="ET16" s="136" t="str">
        <f t="shared" si="49"/>
        <v>Completar</v>
      </c>
      <c r="EU16" s="134"/>
      <c r="EV16" s="134"/>
      <c r="EW16" s="134"/>
      <c r="EX16" s="136" t="str">
        <f t="shared" si="50"/>
        <v>Completar</v>
      </c>
      <c r="EY16" s="137" t="str">
        <f t="shared" si="51"/>
        <v>Completar</v>
      </c>
      <c r="EZ16" s="137" t="str">
        <f t="shared" si="52"/>
        <v>Completar</v>
      </c>
      <c r="FA16" s="135"/>
      <c r="FB16" s="136" t="str">
        <f t="shared" si="53"/>
        <v>Completar</v>
      </c>
      <c r="FC16" s="237">
        <f t="shared" si="189"/>
        <v>0</v>
      </c>
      <c r="FD16" s="238">
        <f t="shared" si="190"/>
        <v>0</v>
      </c>
      <c r="FE16" s="239" t="str">
        <f>IFERROR(IF(FD16&gt;20*EQ16,'Referencia Parámetros'!$D$20,IF(FD16&gt;10*EQ16,'Referencia Parámetros'!$D$21,IF(FD16&gt;5*EQ16,'Referencia Parámetros'!$D$22, IF(FD16&gt;1,'Referencia Parámetros'!$D$23,"NO APLICA")))),"")</f>
        <v/>
      </c>
      <c r="FF16" s="240" t="str">
        <f t="shared" si="191"/>
        <v/>
      </c>
      <c r="FG16" s="241">
        <f t="shared" si="122"/>
        <v>0</v>
      </c>
      <c r="FH16" s="234">
        <f t="shared" si="192"/>
        <v>0</v>
      </c>
      <c r="FI16" s="234">
        <f t="shared" si="123"/>
        <v>0</v>
      </c>
      <c r="FJ16" s="234">
        <f t="shared" si="193"/>
        <v>0</v>
      </c>
      <c r="FK16" s="242">
        <f t="shared" si="194"/>
        <v>0</v>
      </c>
      <c r="FM16" s="234">
        <f t="shared" si="195"/>
        <v>4</v>
      </c>
      <c r="FN16" s="235" t="str">
        <f t="shared" si="196"/>
        <v/>
      </c>
      <c r="FO16" s="236" t="str">
        <f>IFERROR(+VLOOKUP(FN16,'Referencia Parámetros'!$A$2:$B$18,2),"")</f>
        <v/>
      </c>
      <c r="FP16" s="1"/>
      <c r="FQ16" s="1"/>
      <c r="FR16" s="136" t="str">
        <f t="shared" si="58"/>
        <v>Completar</v>
      </c>
      <c r="FS16" s="134"/>
      <c r="FT16" s="134"/>
      <c r="FU16" s="134"/>
      <c r="FV16" s="136" t="str">
        <f t="shared" si="59"/>
        <v>Completar</v>
      </c>
      <c r="FW16" s="137" t="str">
        <f t="shared" si="60"/>
        <v>Completar</v>
      </c>
      <c r="FX16" s="137" t="str">
        <f t="shared" si="61"/>
        <v>Completar</v>
      </c>
      <c r="FY16" s="135"/>
      <c r="FZ16" s="136" t="str">
        <f t="shared" si="62"/>
        <v>Completar</v>
      </c>
      <c r="GA16" s="237">
        <f t="shared" si="197"/>
        <v>0</v>
      </c>
      <c r="GB16" s="238">
        <f t="shared" si="198"/>
        <v>0</v>
      </c>
      <c r="GC16" s="239" t="str">
        <f>IFERROR(IF(GB16&gt;20*FO16,'Referencia Parámetros'!$D$20,IF(GB16&gt;10*FO16,'Referencia Parámetros'!$D$21,IF(GB16&gt;5*FO16,'Referencia Parámetros'!$D$22, IF(GB16&gt;1,'Referencia Parámetros'!$D$23,"NO APLICA")))),"")</f>
        <v/>
      </c>
      <c r="GD16" s="240" t="str">
        <f t="shared" si="199"/>
        <v/>
      </c>
      <c r="GE16" s="241">
        <f t="shared" si="125"/>
        <v>0</v>
      </c>
      <c r="GF16" s="234">
        <f t="shared" si="200"/>
        <v>0</v>
      </c>
      <c r="GG16" s="234">
        <f t="shared" si="126"/>
        <v>0</v>
      </c>
      <c r="GH16" s="234">
        <f t="shared" si="201"/>
        <v>0</v>
      </c>
      <c r="GI16" s="242">
        <f t="shared" si="202"/>
        <v>0</v>
      </c>
      <c r="GK16" s="234">
        <f t="shared" si="203"/>
        <v>4</v>
      </c>
      <c r="GL16" s="235" t="str">
        <f t="shared" si="204"/>
        <v/>
      </c>
      <c r="GM16" s="236" t="str">
        <f>IFERROR(+VLOOKUP(GL16,'Referencia Parámetros'!$A$2:$B$18,2),"")</f>
        <v/>
      </c>
      <c r="GN16" s="1"/>
      <c r="GO16" s="1"/>
      <c r="GP16" s="136" t="str">
        <f t="shared" si="67"/>
        <v>Completar</v>
      </c>
      <c r="GQ16" s="134"/>
      <c r="GR16" s="134"/>
      <c r="GS16" s="134"/>
      <c r="GT16" s="136" t="str">
        <f t="shared" si="68"/>
        <v>Completar</v>
      </c>
      <c r="GU16" s="137" t="str">
        <f t="shared" si="69"/>
        <v>Completar</v>
      </c>
      <c r="GV16" s="137" t="str">
        <f t="shared" si="70"/>
        <v>Completar</v>
      </c>
      <c r="GW16" s="135"/>
      <c r="GX16" s="136" t="str">
        <f t="shared" si="71"/>
        <v>Completar</v>
      </c>
      <c r="GY16" s="237">
        <f t="shared" si="205"/>
        <v>0</v>
      </c>
      <c r="GZ16" s="238">
        <f t="shared" si="206"/>
        <v>0</v>
      </c>
      <c r="HA16" s="239" t="str">
        <f>IFERROR(IF(GZ16&gt;20*GM16,'Referencia Parámetros'!$D$20,IF(GZ16&gt;10*GM16,'Referencia Parámetros'!$D$21,IF(GZ16&gt;5*GM16,'Referencia Parámetros'!$D$22, IF(GZ16&gt;1,'Referencia Parámetros'!$D$23,"NO APLICA")))),"")</f>
        <v/>
      </c>
      <c r="HB16" s="240" t="str">
        <f t="shared" si="207"/>
        <v/>
      </c>
      <c r="HC16" s="241">
        <f t="shared" si="128"/>
        <v>0</v>
      </c>
      <c r="HD16" s="234">
        <f t="shared" si="208"/>
        <v>0</v>
      </c>
      <c r="HE16" s="234">
        <f t="shared" si="129"/>
        <v>0</v>
      </c>
      <c r="HF16" s="234">
        <f t="shared" si="209"/>
        <v>0</v>
      </c>
      <c r="HG16" s="242">
        <f t="shared" si="210"/>
        <v>0</v>
      </c>
      <c r="HI16" s="234">
        <f t="shared" si="211"/>
        <v>4</v>
      </c>
      <c r="HJ16" s="235" t="str">
        <f t="shared" si="212"/>
        <v/>
      </c>
      <c r="HK16" s="236" t="str">
        <f>IFERROR(+VLOOKUP(HJ16,'Referencia Parámetros'!$A$2:$B$18,2),"")</f>
        <v/>
      </c>
      <c r="HL16" s="1"/>
      <c r="HM16" s="1"/>
      <c r="HN16" s="136" t="str">
        <f t="shared" si="76"/>
        <v>Completar</v>
      </c>
      <c r="HO16" s="134"/>
      <c r="HP16" s="134"/>
      <c r="HQ16" s="134"/>
      <c r="HR16" s="136" t="str">
        <f t="shared" si="77"/>
        <v>Completar</v>
      </c>
      <c r="HS16" s="137" t="str">
        <f t="shared" si="78"/>
        <v>Completar</v>
      </c>
      <c r="HT16" s="137" t="str">
        <f t="shared" si="79"/>
        <v>Completar</v>
      </c>
      <c r="HU16" s="135"/>
      <c r="HV16" s="136" t="str">
        <f t="shared" si="80"/>
        <v>Completar</v>
      </c>
      <c r="HW16" s="237">
        <f t="shared" si="213"/>
        <v>0</v>
      </c>
      <c r="HX16" s="238">
        <f t="shared" si="214"/>
        <v>0</v>
      </c>
      <c r="HY16" s="239" t="str">
        <f>IFERROR(IF(HX16&gt;20*HK16,'Referencia Parámetros'!$D$20,IF(HX16&gt;10*HK16,'Referencia Parámetros'!$D$21,IF(HX16&gt;5*HK16,'Referencia Parámetros'!$D$22, IF(HX16&gt;1,'Referencia Parámetros'!$D$23,"NO APLICA")))),"")</f>
        <v/>
      </c>
      <c r="HZ16" s="240" t="str">
        <f t="shared" si="215"/>
        <v/>
      </c>
      <c r="IA16" s="241">
        <f t="shared" si="131"/>
        <v>0</v>
      </c>
      <c r="IB16" s="234">
        <f t="shared" si="216"/>
        <v>0</v>
      </c>
      <c r="IC16" s="234">
        <f t="shared" si="132"/>
        <v>0</v>
      </c>
      <c r="ID16" s="234">
        <f t="shared" si="217"/>
        <v>0</v>
      </c>
      <c r="IE16" s="242">
        <f t="shared" si="218"/>
        <v>0</v>
      </c>
      <c r="IG16" s="234">
        <f t="shared" si="219"/>
        <v>4</v>
      </c>
      <c r="IH16" s="235" t="str">
        <f t="shared" si="220"/>
        <v/>
      </c>
      <c r="II16" s="236" t="str">
        <f>IFERROR(+VLOOKUP(IH16,'Referencia Parámetros'!$A$2:$B$15,2),"")</f>
        <v/>
      </c>
      <c r="IJ16" s="1"/>
      <c r="IK16" s="1"/>
      <c r="IL16" s="136" t="str">
        <f t="shared" si="85"/>
        <v>Completar</v>
      </c>
      <c r="IM16" s="134"/>
      <c r="IN16" s="134"/>
      <c r="IO16" s="134"/>
      <c r="IP16" s="136" t="str">
        <f t="shared" si="86"/>
        <v>Completar</v>
      </c>
      <c r="IQ16" s="137" t="str">
        <f t="shared" si="87"/>
        <v>Completar</v>
      </c>
      <c r="IR16" s="137" t="str">
        <f t="shared" si="88"/>
        <v>Completar</v>
      </c>
      <c r="IS16" s="135"/>
      <c r="IT16" s="136" t="str">
        <f t="shared" si="89"/>
        <v>Completar</v>
      </c>
      <c r="IU16" s="237">
        <f t="shared" si="221"/>
        <v>0</v>
      </c>
      <c r="IV16" s="238">
        <f t="shared" si="222"/>
        <v>0</v>
      </c>
      <c r="IW16" s="239" t="str">
        <f>IFERROR(IF(IV16&gt;20*II16,'Referencia Parámetros'!$D$20,IF(IV16&gt;10*II16,'Referencia Parámetros'!$D$21,IF(IV16&gt;5*II16,'Referencia Parámetros'!$D$22, IF(IV16&gt;1,'Referencia Parámetros'!$D$23,"NO APLICA")))),"")</f>
        <v/>
      </c>
      <c r="IX16" s="240" t="str">
        <f t="shared" si="223"/>
        <v/>
      </c>
      <c r="IY16" s="241">
        <f t="shared" si="134"/>
        <v>0</v>
      </c>
      <c r="IZ16" s="234">
        <f t="shared" si="224"/>
        <v>0</v>
      </c>
      <c r="JA16" s="234">
        <f t="shared" si="135"/>
        <v>0</v>
      </c>
      <c r="JB16" s="234">
        <f t="shared" si="225"/>
        <v>0</v>
      </c>
      <c r="JC16" s="242">
        <f t="shared" si="226"/>
        <v>0</v>
      </c>
      <c r="JD16" s="198"/>
      <c r="JE16" s="234">
        <f t="shared" si="227"/>
        <v>4</v>
      </c>
      <c r="JF16" s="235" t="str">
        <f t="shared" si="228"/>
        <v/>
      </c>
      <c r="JG16" s="236" t="str">
        <f>IFERROR(+VLOOKUP(JF16,'Referencia Parámetros'!$A$2:$B$15,2),"")</f>
        <v/>
      </c>
      <c r="JH16" s="1"/>
      <c r="JI16" s="1"/>
      <c r="JJ16" s="136" t="str">
        <f t="shared" si="94"/>
        <v>Completar</v>
      </c>
      <c r="JK16" s="134"/>
      <c r="JL16" s="134"/>
      <c r="JM16" s="134"/>
      <c r="JN16" s="136" t="str">
        <f t="shared" si="95"/>
        <v>Completar</v>
      </c>
      <c r="JO16" s="137" t="str">
        <f t="shared" si="96"/>
        <v>Completar</v>
      </c>
      <c r="JP16" s="137" t="str">
        <f t="shared" si="97"/>
        <v>Completar</v>
      </c>
      <c r="JQ16" s="135"/>
      <c r="JR16" s="136" t="str">
        <f t="shared" si="98"/>
        <v>Completar</v>
      </c>
      <c r="JS16" s="237">
        <f t="shared" si="229"/>
        <v>0</v>
      </c>
      <c r="JT16" s="238">
        <f t="shared" si="230"/>
        <v>0</v>
      </c>
      <c r="JU16" s="239" t="str">
        <f>IFERROR(IF(JT16&gt;20*JG16,'Referencia Parámetros'!$D$20,IF(JT16&gt;10*JG16,'Referencia Parámetros'!$D$21,IF(JT16&gt;5*JG16,'Referencia Parámetros'!$D$22, IF(JT16&gt;1,'Referencia Parámetros'!$D$23,"NO APLICA")))),"")</f>
        <v/>
      </c>
      <c r="JV16" s="240" t="str">
        <f t="shared" si="231"/>
        <v/>
      </c>
      <c r="JW16" s="241">
        <f t="shared" si="137"/>
        <v>0</v>
      </c>
      <c r="JX16" s="234">
        <f t="shared" si="232"/>
        <v>0</v>
      </c>
      <c r="JY16" s="234">
        <f t="shared" si="138"/>
        <v>0</v>
      </c>
      <c r="JZ16" s="234">
        <f t="shared" si="233"/>
        <v>0</v>
      </c>
      <c r="KA16" s="242">
        <f t="shared" si="234"/>
        <v>0</v>
      </c>
    </row>
    <row r="17" spans="1:287" x14ac:dyDescent="0.25">
      <c r="A17" s="234">
        <f t="shared" si="139"/>
        <v>5</v>
      </c>
      <c r="B17" s="235" t="str">
        <f t="shared" si="140"/>
        <v/>
      </c>
      <c r="C17" s="236" t="str">
        <f>IFERROR(+VLOOKUP(B17,'Referencia Parámetros'!$A$2:$B$18,2),"")</f>
        <v/>
      </c>
      <c r="D17" s="1"/>
      <c r="E17" s="1"/>
      <c r="F17" s="136" t="str">
        <f>IFERROR(+VLOOKUP(D17,'Año 4'!JH$13:JJ$112,3,FALSE),"Completar")</f>
        <v>Completar</v>
      </c>
      <c r="G17" s="134"/>
      <c r="H17" s="134"/>
      <c r="I17" s="134"/>
      <c r="J17" s="136" t="str">
        <f>+IFERROR(VLOOKUP(D17,'Año 4'!JH$13:JR$112,7,0),"Completar")</f>
        <v>Completar</v>
      </c>
      <c r="K17" s="137" t="str">
        <f>IFERROR(VLOOKUP(D17,'Año 4'!JH$13:JR$112,8,FALSE),"Completar")</f>
        <v>Completar</v>
      </c>
      <c r="L17" s="137" t="str">
        <f>IFERROR(VLOOKUP(D17,'Año 4'!JH$13:JR$112,9,FALSE),"Completar")</f>
        <v>Completar</v>
      </c>
      <c r="M17" s="135"/>
      <c r="N17" s="136" t="str">
        <f>IFERROR(VLOOKUP(D17,'Año 4'!JH$13:JR$112,11,FALSE),"Completar")</f>
        <v>Completar</v>
      </c>
      <c r="O17" s="237">
        <f t="shared" si="141"/>
        <v>0</v>
      </c>
      <c r="P17" s="238">
        <f t="shared" si="142"/>
        <v>0</v>
      </c>
      <c r="Q17" s="239" t="str">
        <f>IFERROR(IF(P17&gt;20*C17,'Referencia Parámetros'!$D$20,IF(P17&gt;10*C17,'Referencia Parámetros'!$D$21,IF(P17&gt;5*C17,'Referencia Parámetros'!$D$22, IF(P17&gt;1,'Referencia Parámetros'!$D$23,"NO APLICA")))),"")</f>
        <v/>
      </c>
      <c r="R17" s="240" t="str">
        <f t="shared" si="143"/>
        <v/>
      </c>
      <c r="S17" s="241">
        <f t="shared" si="104"/>
        <v>0</v>
      </c>
      <c r="T17" s="234">
        <f t="shared" si="144"/>
        <v>0</v>
      </c>
      <c r="U17" s="234">
        <f t="shared" si="105"/>
        <v>0</v>
      </c>
      <c r="V17" s="234">
        <f t="shared" si="145"/>
        <v>0</v>
      </c>
      <c r="W17" s="242">
        <f t="shared" si="146"/>
        <v>0</v>
      </c>
      <c r="Y17" s="234">
        <f t="shared" si="147"/>
        <v>5</v>
      </c>
      <c r="Z17" s="235" t="str">
        <f t="shared" si="148"/>
        <v/>
      </c>
      <c r="AA17" s="236" t="str">
        <f>IFERROR(+VLOOKUP(Z17,'Referencia Parámetros'!$A$2:$B$18,2),"")</f>
        <v/>
      </c>
      <c r="AB17" s="1"/>
      <c r="AC17" s="1"/>
      <c r="AD17" s="136" t="str">
        <f t="shared" si="4"/>
        <v>Completar</v>
      </c>
      <c r="AE17" s="134"/>
      <c r="AF17" s="134"/>
      <c r="AG17" s="134"/>
      <c r="AH17" s="136" t="str">
        <f t="shared" si="5"/>
        <v>Completar</v>
      </c>
      <c r="AI17" s="137" t="str">
        <f t="shared" si="6"/>
        <v>Completar</v>
      </c>
      <c r="AJ17" s="137" t="str">
        <f t="shared" si="7"/>
        <v>Completar</v>
      </c>
      <c r="AK17" s="135"/>
      <c r="AL17" s="136" t="str">
        <f t="shared" si="8"/>
        <v>Completar</v>
      </c>
      <c r="AM17" s="237">
        <f t="shared" si="149"/>
        <v>0</v>
      </c>
      <c r="AN17" s="238">
        <f t="shared" si="150"/>
        <v>0</v>
      </c>
      <c r="AO17" s="239" t="str">
        <f>IFERROR(IF(AN17&gt;20*AA17,'Referencia Parámetros'!$D$20,IF(AN17&gt;10*AA17,'Referencia Parámetros'!$D$21,IF(AN17&gt;5*AA17,'Referencia Parámetros'!$D$22, IF(AN17&gt;1,'Referencia Parámetros'!$D$23,"NO APLICA")))),"")</f>
        <v/>
      </c>
      <c r="AP17" s="240" t="str">
        <f t="shared" si="151"/>
        <v/>
      </c>
      <c r="AQ17" s="241">
        <f t="shared" si="107"/>
        <v>0</v>
      </c>
      <c r="AR17" s="234">
        <f t="shared" si="152"/>
        <v>0</v>
      </c>
      <c r="AS17" s="234">
        <f t="shared" si="108"/>
        <v>0</v>
      </c>
      <c r="AT17" s="234">
        <f t="shared" si="153"/>
        <v>0</v>
      </c>
      <c r="AU17" s="242">
        <f t="shared" si="154"/>
        <v>0</v>
      </c>
      <c r="AW17" s="234">
        <f t="shared" si="155"/>
        <v>5</v>
      </c>
      <c r="AX17" s="235" t="str">
        <f t="shared" si="156"/>
        <v/>
      </c>
      <c r="AY17" s="236" t="str">
        <f>IFERROR(+VLOOKUP(AX17,'Referencia Parámetros'!$A$2:$B$18,2),"")</f>
        <v/>
      </c>
      <c r="AZ17" s="1"/>
      <c r="BA17" s="1"/>
      <c r="BB17" s="136" t="str">
        <f t="shared" si="13"/>
        <v>Completar</v>
      </c>
      <c r="BC17" s="134"/>
      <c r="BD17" s="134"/>
      <c r="BE17" s="134"/>
      <c r="BF17" s="136" t="str">
        <f t="shared" si="14"/>
        <v>Completar</v>
      </c>
      <c r="BG17" s="137" t="str">
        <f t="shared" si="15"/>
        <v>Completar</v>
      </c>
      <c r="BH17" s="137" t="str">
        <f t="shared" si="16"/>
        <v>Completar</v>
      </c>
      <c r="BI17" s="135"/>
      <c r="BJ17" s="136" t="str">
        <f t="shared" si="17"/>
        <v>Completar</v>
      </c>
      <c r="BK17" s="237">
        <f t="shared" si="157"/>
        <v>0</v>
      </c>
      <c r="BL17" s="238">
        <f t="shared" si="158"/>
        <v>0</v>
      </c>
      <c r="BM17" s="239" t="str">
        <f>IFERROR(IF(BL17&gt;20*AY17,'Referencia Parámetros'!$D$20,IF(BL17&gt;10*AY17,'Referencia Parámetros'!$D$21,IF(BL17&gt;5*AY17,'Referencia Parámetros'!$D$22, IF(BL17&gt;1,'Referencia Parámetros'!$D$23,"NO APLICA")))),"")</f>
        <v/>
      </c>
      <c r="BN17" s="240" t="str">
        <f t="shared" si="159"/>
        <v/>
      </c>
      <c r="BO17" s="241">
        <f t="shared" si="110"/>
        <v>0</v>
      </c>
      <c r="BP17" s="234">
        <f t="shared" si="160"/>
        <v>0</v>
      </c>
      <c r="BQ17" s="234">
        <f t="shared" si="111"/>
        <v>0</v>
      </c>
      <c r="BR17" s="234">
        <f t="shared" si="161"/>
        <v>0</v>
      </c>
      <c r="BS17" s="242">
        <f t="shared" si="162"/>
        <v>0</v>
      </c>
      <c r="BU17" s="234">
        <f t="shared" si="163"/>
        <v>5</v>
      </c>
      <c r="BV17" s="235" t="str">
        <f t="shared" si="164"/>
        <v/>
      </c>
      <c r="BW17" s="236" t="str">
        <f>IFERROR(+VLOOKUP(BV17,'Referencia Parámetros'!$A$2:$B$18,2),"")</f>
        <v/>
      </c>
      <c r="BX17" s="1"/>
      <c r="BY17" s="1"/>
      <c r="BZ17" s="136" t="str">
        <f t="shared" si="22"/>
        <v>Completar</v>
      </c>
      <c r="CA17" s="134"/>
      <c r="CB17" s="134"/>
      <c r="CC17" s="134"/>
      <c r="CD17" s="136" t="str">
        <f t="shared" si="23"/>
        <v>Completar</v>
      </c>
      <c r="CE17" s="137" t="str">
        <f t="shared" si="24"/>
        <v>Completar</v>
      </c>
      <c r="CF17" s="137" t="str">
        <f t="shared" si="25"/>
        <v>Completar</v>
      </c>
      <c r="CG17" s="135"/>
      <c r="CH17" s="136" t="str">
        <f t="shared" si="26"/>
        <v>Completar</v>
      </c>
      <c r="CI17" s="237">
        <f t="shared" si="165"/>
        <v>0</v>
      </c>
      <c r="CJ17" s="238">
        <f t="shared" si="166"/>
        <v>0</v>
      </c>
      <c r="CK17" s="239" t="str">
        <f>IFERROR(IF(CJ17&gt;20*BW17,'Referencia Parámetros'!$D$20,IF(CJ17&gt;10*BW17,'Referencia Parámetros'!$D$21,IF(CJ17&gt;5*BW17,'Referencia Parámetros'!$D$22, IF(CJ17&gt;1,'Referencia Parámetros'!$D$23,"NO APLICA")))),"")</f>
        <v/>
      </c>
      <c r="CL17" s="240" t="str">
        <f t="shared" si="167"/>
        <v/>
      </c>
      <c r="CM17" s="241">
        <f t="shared" si="113"/>
        <v>0</v>
      </c>
      <c r="CN17" s="234">
        <f t="shared" si="168"/>
        <v>0</v>
      </c>
      <c r="CO17" s="234">
        <f t="shared" si="114"/>
        <v>0</v>
      </c>
      <c r="CP17" s="234">
        <f t="shared" si="169"/>
        <v>0</v>
      </c>
      <c r="CQ17" s="242">
        <f t="shared" si="170"/>
        <v>0</v>
      </c>
      <c r="CS17" s="234">
        <f t="shared" si="171"/>
        <v>5</v>
      </c>
      <c r="CT17" s="235" t="str">
        <f t="shared" si="172"/>
        <v/>
      </c>
      <c r="CU17" s="236" t="str">
        <f>IFERROR(+VLOOKUP(CT17,'Referencia Parámetros'!$A$2:$B$18,2),"")</f>
        <v/>
      </c>
      <c r="CV17" s="1"/>
      <c r="CW17" s="1"/>
      <c r="CX17" s="136" t="str">
        <f t="shared" si="31"/>
        <v>Completar</v>
      </c>
      <c r="CY17" s="134"/>
      <c r="CZ17" s="134"/>
      <c r="DA17" s="134"/>
      <c r="DB17" s="136" t="str">
        <f t="shared" si="32"/>
        <v>Completar</v>
      </c>
      <c r="DC17" s="137" t="str">
        <f t="shared" si="33"/>
        <v>Completar</v>
      </c>
      <c r="DD17" s="137" t="str">
        <f t="shared" si="34"/>
        <v>Completar</v>
      </c>
      <c r="DE17" s="135"/>
      <c r="DF17" s="136" t="str">
        <f t="shared" si="35"/>
        <v>Completar</v>
      </c>
      <c r="DG17" s="237">
        <f t="shared" si="173"/>
        <v>0</v>
      </c>
      <c r="DH17" s="238">
        <f t="shared" si="174"/>
        <v>0</v>
      </c>
      <c r="DI17" s="239" t="str">
        <f>IFERROR(IF(DH17&gt;20*CU17,'Referencia Parámetros'!$D$20,IF(DH17&gt;10*CU17,'Referencia Parámetros'!$D$21,IF(DH17&gt;5*CU17,'Referencia Parámetros'!$D$22, IF(DH17&gt;1,'Referencia Parámetros'!$D$23,"NO APLICA")))),"")</f>
        <v/>
      </c>
      <c r="DJ17" s="240" t="str">
        <f t="shared" si="175"/>
        <v/>
      </c>
      <c r="DK17" s="241">
        <f t="shared" si="116"/>
        <v>0</v>
      </c>
      <c r="DL17" s="234">
        <f t="shared" si="176"/>
        <v>0</v>
      </c>
      <c r="DM17" s="234">
        <f t="shared" si="117"/>
        <v>0</v>
      </c>
      <c r="DN17" s="234">
        <f t="shared" si="177"/>
        <v>0</v>
      </c>
      <c r="DO17" s="242">
        <f t="shared" si="178"/>
        <v>0</v>
      </c>
      <c r="DQ17" s="234">
        <f t="shared" si="179"/>
        <v>5</v>
      </c>
      <c r="DR17" s="235" t="str">
        <f t="shared" si="180"/>
        <v/>
      </c>
      <c r="DS17" s="236" t="str">
        <f>IFERROR(+VLOOKUP(DR17,'Referencia Parámetros'!$A$2:$B$18,2),"")</f>
        <v/>
      </c>
      <c r="DT17" s="1"/>
      <c r="DU17" s="1"/>
      <c r="DV17" s="136" t="str">
        <f t="shared" si="40"/>
        <v>Completar</v>
      </c>
      <c r="DW17" s="134"/>
      <c r="DX17" s="134"/>
      <c r="DY17" s="134"/>
      <c r="DZ17" s="136" t="str">
        <f t="shared" si="41"/>
        <v>Completar</v>
      </c>
      <c r="EA17" s="137" t="str">
        <f t="shared" si="42"/>
        <v>Completar</v>
      </c>
      <c r="EB17" s="137" t="str">
        <f t="shared" si="43"/>
        <v>Completar</v>
      </c>
      <c r="EC17" s="135"/>
      <c r="ED17" s="136" t="str">
        <f t="shared" si="44"/>
        <v>Completar</v>
      </c>
      <c r="EE17" s="237">
        <f t="shared" si="181"/>
        <v>0</v>
      </c>
      <c r="EF17" s="238">
        <f t="shared" si="182"/>
        <v>0</v>
      </c>
      <c r="EG17" s="239" t="str">
        <f>IFERROR(IF(EF17&gt;20*DS17,'Referencia Parámetros'!$D$20,IF(EF17&gt;10*DS17,'Referencia Parámetros'!$D$21,IF(EF17&gt;5*DS17,'Referencia Parámetros'!$D$22, IF(EF17&gt;1,'Referencia Parámetros'!$D$23,"NO APLICA")))),"")</f>
        <v/>
      </c>
      <c r="EH17" s="240" t="str">
        <f t="shared" si="183"/>
        <v/>
      </c>
      <c r="EI17" s="241">
        <f t="shared" si="119"/>
        <v>0</v>
      </c>
      <c r="EJ17" s="234">
        <f t="shared" si="184"/>
        <v>0</v>
      </c>
      <c r="EK17" s="234">
        <f t="shared" si="120"/>
        <v>0</v>
      </c>
      <c r="EL17" s="234">
        <f t="shared" si="185"/>
        <v>0</v>
      </c>
      <c r="EM17" s="242">
        <f t="shared" si="186"/>
        <v>0</v>
      </c>
      <c r="EO17" s="234">
        <f t="shared" si="187"/>
        <v>5</v>
      </c>
      <c r="EP17" s="235" t="str">
        <f t="shared" si="188"/>
        <v/>
      </c>
      <c r="EQ17" s="236" t="str">
        <f>IFERROR(+VLOOKUP(EP17,'Referencia Parámetros'!$A$2:$B$18,2),"")</f>
        <v/>
      </c>
      <c r="ER17" s="1"/>
      <c r="ES17" s="1"/>
      <c r="ET17" s="136" t="str">
        <f t="shared" si="49"/>
        <v>Completar</v>
      </c>
      <c r="EU17" s="134"/>
      <c r="EV17" s="134"/>
      <c r="EW17" s="134"/>
      <c r="EX17" s="136" t="str">
        <f t="shared" si="50"/>
        <v>Completar</v>
      </c>
      <c r="EY17" s="137" t="str">
        <f t="shared" si="51"/>
        <v>Completar</v>
      </c>
      <c r="EZ17" s="137" t="str">
        <f t="shared" si="52"/>
        <v>Completar</v>
      </c>
      <c r="FA17" s="135"/>
      <c r="FB17" s="136" t="str">
        <f t="shared" si="53"/>
        <v>Completar</v>
      </c>
      <c r="FC17" s="237">
        <f t="shared" si="189"/>
        <v>0</v>
      </c>
      <c r="FD17" s="238">
        <f t="shared" si="190"/>
        <v>0</v>
      </c>
      <c r="FE17" s="239" t="str">
        <f>IFERROR(IF(FD17&gt;20*EQ17,'Referencia Parámetros'!$D$20,IF(FD17&gt;10*EQ17,'Referencia Parámetros'!$D$21,IF(FD17&gt;5*EQ17,'Referencia Parámetros'!$D$22, IF(FD17&gt;1,'Referencia Parámetros'!$D$23,"NO APLICA")))),"")</f>
        <v/>
      </c>
      <c r="FF17" s="240" t="str">
        <f t="shared" si="191"/>
        <v/>
      </c>
      <c r="FG17" s="241">
        <f t="shared" si="122"/>
        <v>0</v>
      </c>
      <c r="FH17" s="234">
        <f t="shared" si="192"/>
        <v>0</v>
      </c>
      <c r="FI17" s="234">
        <f t="shared" si="123"/>
        <v>0</v>
      </c>
      <c r="FJ17" s="234">
        <f t="shared" si="193"/>
        <v>0</v>
      </c>
      <c r="FK17" s="242">
        <f t="shared" si="194"/>
        <v>0</v>
      </c>
      <c r="FM17" s="234">
        <f t="shared" si="195"/>
        <v>5</v>
      </c>
      <c r="FN17" s="235" t="str">
        <f t="shared" si="196"/>
        <v/>
      </c>
      <c r="FO17" s="236" t="str">
        <f>IFERROR(+VLOOKUP(FN17,'Referencia Parámetros'!$A$2:$B$18,2),"")</f>
        <v/>
      </c>
      <c r="FP17" s="1"/>
      <c r="FQ17" s="1"/>
      <c r="FR17" s="136" t="str">
        <f t="shared" si="58"/>
        <v>Completar</v>
      </c>
      <c r="FS17" s="134"/>
      <c r="FT17" s="134"/>
      <c r="FU17" s="134"/>
      <c r="FV17" s="136" t="str">
        <f t="shared" si="59"/>
        <v>Completar</v>
      </c>
      <c r="FW17" s="137" t="str">
        <f t="shared" si="60"/>
        <v>Completar</v>
      </c>
      <c r="FX17" s="137" t="str">
        <f t="shared" si="61"/>
        <v>Completar</v>
      </c>
      <c r="FY17" s="135"/>
      <c r="FZ17" s="136" t="str">
        <f t="shared" si="62"/>
        <v>Completar</v>
      </c>
      <c r="GA17" s="237">
        <f t="shared" si="197"/>
        <v>0</v>
      </c>
      <c r="GB17" s="238">
        <f t="shared" si="198"/>
        <v>0</v>
      </c>
      <c r="GC17" s="239" t="str">
        <f>IFERROR(IF(GB17&gt;20*FO17,'Referencia Parámetros'!$D$20,IF(GB17&gt;10*FO17,'Referencia Parámetros'!$D$21,IF(GB17&gt;5*FO17,'Referencia Parámetros'!$D$22, IF(GB17&gt;1,'Referencia Parámetros'!$D$23,"NO APLICA")))),"")</f>
        <v/>
      </c>
      <c r="GD17" s="240" t="str">
        <f t="shared" si="199"/>
        <v/>
      </c>
      <c r="GE17" s="241">
        <f t="shared" si="125"/>
        <v>0</v>
      </c>
      <c r="GF17" s="234">
        <f t="shared" si="200"/>
        <v>0</v>
      </c>
      <c r="GG17" s="234">
        <f t="shared" si="126"/>
        <v>0</v>
      </c>
      <c r="GH17" s="234">
        <f t="shared" si="201"/>
        <v>0</v>
      </c>
      <c r="GI17" s="242">
        <f t="shared" si="202"/>
        <v>0</v>
      </c>
      <c r="GK17" s="234">
        <f t="shared" si="203"/>
        <v>5</v>
      </c>
      <c r="GL17" s="235" t="str">
        <f t="shared" si="204"/>
        <v/>
      </c>
      <c r="GM17" s="236" t="str">
        <f>IFERROR(+VLOOKUP(GL17,'Referencia Parámetros'!$A$2:$B$18,2),"")</f>
        <v/>
      </c>
      <c r="GN17" s="1"/>
      <c r="GO17" s="1"/>
      <c r="GP17" s="136" t="str">
        <f t="shared" si="67"/>
        <v>Completar</v>
      </c>
      <c r="GQ17" s="134"/>
      <c r="GR17" s="134"/>
      <c r="GS17" s="134"/>
      <c r="GT17" s="136" t="str">
        <f t="shared" si="68"/>
        <v>Completar</v>
      </c>
      <c r="GU17" s="137" t="str">
        <f t="shared" si="69"/>
        <v>Completar</v>
      </c>
      <c r="GV17" s="137" t="str">
        <f t="shared" si="70"/>
        <v>Completar</v>
      </c>
      <c r="GW17" s="135"/>
      <c r="GX17" s="136" t="str">
        <f t="shared" si="71"/>
        <v>Completar</v>
      </c>
      <c r="GY17" s="237">
        <f t="shared" si="205"/>
        <v>0</v>
      </c>
      <c r="GZ17" s="238">
        <f t="shared" si="206"/>
        <v>0</v>
      </c>
      <c r="HA17" s="239" t="str">
        <f>IFERROR(IF(GZ17&gt;20*GM17,'Referencia Parámetros'!$D$20,IF(GZ17&gt;10*GM17,'Referencia Parámetros'!$D$21,IF(GZ17&gt;5*GM17,'Referencia Parámetros'!$D$22, IF(GZ17&gt;1,'Referencia Parámetros'!$D$23,"NO APLICA")))),"")</f>
        <v/>
      </c>
      <c r="HB17" s="240" t="str">
        <f t="shared" si="207"/>
        <v/>
      </c>
      <c r="HC17" s="241">
        <f t="shared" si="128"/>
        <v>0</v>
      </c>
      <c r="HD17" s="234">
        <f t="shared" si="208"/>
        <v>0</v>
      </c>
      <c r="HE17" s="234">
        <f t="shared" si="129"/>
        <v>0</v>
      </c>
      <c r="HF17" s="234">
        <f t="shared" si="209"/>
        <v>0</v>
      </c>
      <c r="HG17" s="242">
        <f t="shared" si="210"/>
        <v>0</v>
      </c>
      <c r="HI17" s="234">
        <f t="shared" si="211"/>
        <v>5</v>
      </c>
      <c r="HJ17" s="235" t="str">
        <f t="shared" si="212"/>
        <v/>
      </c>
      <c r="HK17" s="236" t="str">
        <f>IFERROR(+VLOOKUP(HJ17,'Referencia Parámetros'!$A$2:$B$18,2),"")</f>
        <v/>
      </c>
      <c r="HL17" s="1"/>
      <c r="HM17" s="1"/>
      <c r="HN17" s="136" t="str">
        <f t="shared" si="76"/>
        <v>Completar</v>
      </c>
      <c r="HO17" s="134"/>
      <c r="HP17" s="134"/>
      <c r="HQ17" s="134"/>
      <c r="HR17" s="136" t="str">
        <f t="shared" si="77"/>
        <v>Completar</v>
      </c>
      <c r="HS17" s="137" t="str">
        <f t="shared" si="78"/>
        <v>Completar</v>
      </c>
      <c r="HT17" s="137" t="str">
        <f t="shared" si="79"/>
        <v>Completar</v>
      </c>
      <c r="HU17" s="135"/>
      <c r="HV17" s="136" t="str">
        <f t="shared" si="80"/>
        <v>Completar</v>
      </c>
      <c r="HW17" s="237">
        <f t="shared" si="213"/>
        <v>0</v>
      </c>
      <c r="HX17" s="238">
        <f t="shared" si="214"/>
        <v>0</v>
      </c>
      <c r="HY17" s="239" t="str">
        <f>IFERROR(IF(HX17&gt;20*HK17,'Referencia Parámetros'!$D$20,IF(HX17&gt;10*HK17,'Referencia Parámetros'!$D$21,IF(HX17&gt;5*HK17,'Referencia Parámetros'!$D$22, IF(HX17&gt;1,'Referencia Parámetros'!$D$23,"NO APLICA")))),"")</f>
        <v/>
      </c>
      <c r="HZ17" s="240" t="str">
        <f t="shared" si="215"/>
        <v/>
      </c>
      <c r="IA17" s="241">
        <f t="shared" si="131"/>
        <v>0</v>
      </c>
      <c r="IB17" s="234">
        <f t="shared" si="216"/>
        <v>0</v>
      </c>
      <c r="IC17" s="234">
        <f t="shared" si="132"/>
        <v>0</v>
      </c>
      <c r="ID17" s="234">
        <f t="shared" si="217"/>
        <v>0</v>
      </c>
      <c r="IE17" s="242">
        <f t="shared" si="218"/>
        <v>0</v>
      </c>
      <c r="IG17" s="234">
        <f t="shared" si="219"/>
        <v>5</v>
      </c>
      <c r="IH17" s="235" t="str">
        <f t="shared" si="220"/>
        <v/>
      </c>
      <c r="II17" s="236" t="str">
        <f>IFERROR(+VLOOKUP(IH17,'Referencia Parámetros'!$A$2:$B$15,2),"")</f>
        <v/>
      </c>
      <c r="IJ17" s="1"/>
      <c r="IK17" s="1"/>
      <c r="IL17" s="136" t="str">
        <f t="shared" si="85"/>
        <v>Completar</v>
      </c>
      <c r="IM17" s="134"/>
      <c r="IN17" s="134"/>
      <c r="IO17" s="134"/>
      <c r="IP17" s="136" t="str">
        <f t="shared" si="86"/>
        <v>Completar</v>
      </c>
      <c r="IQ17" s="137" t="str">
        <f t="shared" si="87"/>
        <v>Completar</v>
      </c>
      <c r="IR17" s="137" t="str">
        <f t="shared" si="88"/>
        <v>Completar</v>
      </c>
      <c r="IS17" s="135"/>
      <c r="IT17" s="136" t="str">
        <f t="shared" si="89"/>
        <v>Completar</v>
      </c>
      <c r="IU17" s="237">
        <f t="shared" si="221"/>
        <v>0</v>
      </c>
      <c r="IV17" s="238">
        <f t="shared" si="222"/>
        <v>0</v>
      </c>
      <c r="IW17" s="239" t="str">
        <f>IFERROR(IF(IV17&gt;20*II17,'Referencia Parámetros'!$D$20,IF(IV17&gt;10*II17,'Referencia Parámetros'!$D$21,IF(IV17&gt;5*II17,'Referencia Parámetros'!$D$22, IF(IV17&gt;1,'Referencia Parámetros'!$D$23,"NO APLICA")))),"")</f>
        <v/>
      </c>
      <c r="IX17" s="240" t="str">
        <f t="shared" si="223"/>
        <v/>
      </c>
      <c r="IY17" s="241">
        <f t="shared" si="134"/>
        <v>0</v>
      </c>
      <c r="IZ17" s="234">
        <f t="shared" si="224"/>
        <v>0</v>
      </c>
      <c r="JA17" s="234">
        <f t="shared" si="135"/>
        <v>0</v>
      </c>
      <c r="JB17" s="234">
        <f t="shared" si="225"/>
        <v>0</v>
      </c>
      <c r="JC17" s="242">
        <f t="shared" si="226"/>
        <v>0</v>
      </c>
      <c r="JD17" s="198"/>
      <c r="JE17" s="234">
        <f t="shared" si="227"/>
        <v>5</v>
      </c>
      <c r="JF17" s="235" t="str">
        <f t="shared" si="228"/>
        <v/>
      </c>
      <c r="JG17" s="236" t="str">
        <f>IFERROR(+VLOOKUP(JF17,'Referencia Parámetros'!$A$2:$B$15,2),"")</f>
        <v/>
      </c>
      <c r="JH17" s="1"/>
      <c r="JI17" s="1"/>
      <c r="JJ17" s="136" t="str">
        <f t="shared" si="94"/>
        <v>Completar</v>
      </c>
      <c r="JK17" s="134"/>
      <c r="JL17" s="134"/>
      <c r="JM17" s="134"/>
      <c r="JN17" s="136" t="str">
        <f t="shared" si="95"/>
        <v>Completar</v>
      </c>
      <c r="JO17" s="137" t="str">
        <f t="shared" si="96"/>
        <v>Completar</v>
      </c>
      <c r="JP17" s="137" t="str">
        <f t="shared" si="97"/>
        <v>Completar</v>
      </c>
      <c r="JQ17" s="135"/>
      <c r="JR17" s="136" t="str">
        <f t="shared" si="98"/>
        <v>Completar</v>
      </c>
      <c r="JS17" s="237">
        <f t="shared" si="229"/>
        <v>0</v>
      </c>
      <c r="JT17" s="238">
        <f t="shared" si="230"/>
        <v>0</v>
      </c>
      <c r="JU17" s="239" t="str">
        <f>IFERROR(IF(JT17&gt;20*JG17,'Referencia Parámetros'!$D$20,IF(JT17&gt;10*JG17,'Referencia Parámetros'!$D$21,IF(JT17&gt;5*JG17,'Referencia Parámetros'!$D$22, IF(JT17&gt;1,'Referencia Parámetros'!$D$23,"NO APLICA")))),"")</f>
        <v/>
      </c>
      <c r="JV17" s="240" t="str">
        <f t="shared" si="231"/>
        <v/>
      </c>
      <c r="JW17" s="241">
        <f t="shared" si="137"/>
        <v>0</v>
      </c>
      <c r="JX17" s="234">
        <f t="shared" si="232"/>
        <v>0</v>
      </c>
      <c r="JY17" s="234">
        <f t="shared" si="138"/>
        <v>0</v>
      </c>
      <c r="JZ17" s="234">
        <f t="shared" si="233"/>
        <v>0</v>
      </c>
      <c r="KA17" s="242">
        <f t="shared" si="234"/>
        <v>0</v>
      </c>
    </row>
    <row r="18" spans="1:287" x14ac:dyDescent="0.25">
      <c r="A18" s="234">
        <f t="shared" si="139"/>
        <v>6</v>
      </c>
      <c r="B18" s="235" t="str">
        <f t="shared" si="140"/>
        <v/>
      </c>
      <c r="C18" s="236" t="str">
        <f>IFERROR(+VLOOKUP(B18,'Referencia Parámetros'!$A$2:$B$18,2),"")</f>
        <v/>
      </c>
      <c r="D18" s="1"/>
      <c r="E18" s="1"/>
      <c r="F18" s="136" t="str">
        <f>IFERROR(+VLOOKUP(D18,'Año 4'!JH$13:JJ$112,3,FALSE),"Completar")</f>
        <v>Completar</v>
      </c>
      <c r="G18" s="134"/>
      <c r="H18" s="134"/>
      <c r="I18" s="134"/>
      <c r="J18" s="136" t="str">
        <f>+IFERROR(VLOOKUP(D18,'Año 4'!JH$13:JR$112,7,0),"Completar")</f>
        <v>Completar</v>
      </c>
      <c r="K18" s="137" t="str">
        <f>IFERROR(VLOOKUP(D18,'Año 4'!JH$13:JR$112,8,FALSE),"Completar")</f>
        <v>Completar</v>
      </c>
      <c r="L18" s="137" t="str">
        <f>IFERROR(VLOOKUP(D18,'Año 4'!JH$13:JR$112,9,FALSE),"Completar")</f>
        <v>Completar</v>
      </c>
      <c r="M18" s="135"/>
      <c r="N18" s="136" t="str">
        <f>IFERROR(VLOOKUP(D18,'Año 4'!JH$13:JR$112,11,FALSE),"Completar")</f>
        <v>Completar</v>
      </c>
      <c r="O18" s="237">
        <f t="shared" si="141"/>
        <v>0</v>
      </c>
      <c r="P18" s="238">
        <f t="shared" si="142"/>
        <v>0</v>
      </c>
      <c r="Q18" s="239" t="str">
        <f>IFERROR(IF(P18&gt;20*C18,'Referencia Parámetros'!$D$20,IF(P18&gt;10*C18,'Referencia Parámetros'!$D$21,IF(P18&gt;5*C18,'Referencia Parámetros'!$D$22, IF(P18&gt;1,'Referencia Parámetros'!$D$23,"NO APLICA")))),"")</f>
        <v/>
      </c>
      <c r="R18" s="240" t="str">
        <f t="shared" si="143"/>
        <v/>
      </c>
      <c r="S18" s="241">
        <f t="shared" si="104"/>
        <v>0</v>
      </c>
      <c r="T18" s="234">
        <f t="shared" si="144"/>
        <v>0</v>
      </c>
      <c r="U18" s="234">
        <f t="shared" si="105"/>
        <v>0</v>
      </c>
      <c r="V18" s="234">
        <f t="shared" si="145"/>
        <v>0</v>
      </c>
      <c r="W18" s="242">
        <f t="shared" si="146"/>
        <v>0</v>
      </c>
      <c r="Y18" s="234">
        <f t="shared" si="147"/>
        <v>6</v>
      </c>
      <c r="Z18" s="235" t="str">
        <f t="shared" si="148"/>
        <v/>
      </c>
      <c r="AA18" s="236" t="str">
        <f>IFERROR(+VLOOKUP(Z18,'Referencia Parámetros'!$A$2:$B$18,2),"")</f>
        <v/>
      </c>
      <c r="AB18" s="1"/>
      <c r="AC18" s="1"/>
      <c r="AD18" s="136" t="str">
        <f t="shared" si="4"/>
        <v>Completar</v>
      </c>
      <c r="AE18" s="134"/>
      <c r="AF18" s="134"/>
      <c r="AG18" s="134"/>
      <c r="AH18" s="136" t="str">
        <f t="shared" si="5"/>
        <v>Completar</v>
      </c>
      <c r="AI18" s="137" t="str">
        <f t="shared" si="6"/>
        <v>Completar</v>
      </c>
      <c r="AJ18" s="137" t="str">
        <f t="shared" si="7"/>
        <v>Completar</v>
      </c>
      <c r="AK18" s="135"/>
      <c r="AL18" s="136" t="str">
        <f t="shared" si="8"/>
        <v>Completar</v>
      </c>
      <c r="AM18" s="237">
        <f t="shared" si="149"/>
        <v>0</v>
      </c>
      <c r="AN18" s="238">
        <f t="shared" si="150"/>
        <v>0</v>
      </c>
      <c r="AO18" s="239" t="str">
        <f>IFERROR(IF(AN18&gt;20*AA18,'Referencia Parámetros'!$D$20,IF(AN18&gt;10*AA18,'Referencia Parámetros'!$D$21,IF(AN18&gt;5*AA18,'Referencia Parámetros'!$D$22, IF(AN18&gt;1,'Referencia Parámetros'!$D$23,"NO APLICA")))),"")</f>
        <v/>
      </c>
      <c r="AP18" s="240" t="str">
        <f t="shared" si="151"/>
        <v/>
      </c>
      <c r="AQ18" s="241">
        <f t="shared" si="107"/>
        <v>0</v>
      </c>
      <c r="AR18" s="234">
        <f t="shared" si="152"/>
        <v>0</v>
      </c>
      <c r="AS18" s="234">
        <f t="shared" si="108"/>
        <v>0</v>
      </c>
      <c r="AT18" s="234">
        <f t="shared" si="153"/>
        <v>0</v>
      </c>
      <c r="AU18" s="242">
        <f t="shared" si="154"/>
        <v>0</v>
      </c>
      <c r="AW18" s="234">
        <f t="shared" si="155"/>
        <v>6</v>
      </c>
      <c r="AX18" s="235" t="str">
        <f t="shared" si="156"/>
        <v/>
      </c>
      <c r="AY18" s="236" t="str">
        <f>IFERROR(+VLOOKUP(AX18,'Referencia Parámetros'!$A$2:$B$18,2),"")</f>
        <v/>
      </c>
      <c r="AZ18" s="1"/>
      <c r="BA18" s="1"/>
      <c r="BB18" s="136" t="str">
        <f t="shared" si="13"/>
        <v>Completar</v>
      </c>
      <c r="BC18" s="134"/>
      <c r="BD18" s="134"/>
      <c r="BE18" s="134"/>
      <c r="BF18" s="136" t="str">
        <f t="shared" si="14"/>
        <v>Completar</v>
      </c>
      <c r="BG18" s="137" t="str">
        <f t="shared" si="15"/>
        <v>Completar</v>
      </c>
      <c r="BH18" s="137" t="str">
        <f t="shared" si="16"/>
        <v>Completar</v>
      </c>
      <c r="BI18" s="135"/>
      <c r="BJ18" s="136" t="str">
        <f t="shared" si="17"/>
        <v>Completar</v>
      </c>
      <c r="BK18" s="237">
        <f t="shared" si="157"/>
        <v>0</v>
      </c>
      <c r="BL18" s="238">
        <f t="shared" si="158"/>
        <v>0</v>
      </c>
      <c r="BM18" s="239" t="str">
        <f>IFERROR(IF(BL18&gt;20*AY18,'Referencia Parámetros'!$D$20,IF(BL18&gt;10*AY18,'Referencia Parámetros'!$D$21,IF(BL18&gt;5*AY18,'Referencia Parámetros'!$D$22, IF(BL18&gt;1,'Referencia Parámetros'!$D$23,"NO APLICA")))),"")</f>
        <v/>
      </c>
      <c r="BN18" s="240" t="str">
        <f t="shared" si="159"/>
        <v/>
      </c>
      <c r="BO18" s="241">
        <f t="shared" si="110"/>
        <v>0</v>
      </c>
      <c r="BP18" s="234">
        <f t="shared" si="160"/>
        <v>0</v>
      </c>
      <c r="BQ18" s="234">
        <f t="shared" si="111"/>
        <v>0</v>
      </c>
      <c r="BR18" s="234">
        <f t="shared" si="161"/>
        <v>0</v>
      </c>
      <c r="BS18" s="242">
        <f t="shared" si="162"/>
        <v>0</v>
      </c>
      <c r="BU18" s="234">
        <f t="shared" si="163"/>
        <v>6</v>
      </c>
      <c r="BV18" s="235" t="str">
        <f t="shared" si="164"/>
        <v/>
      </c>
      <c r="BW18" s="236" t="str">
        <f>IFERROR(+VLOOKUP(BV18,'Referencia Parámetros'!$A$2:$B$18,2),"")</f>
        <v/>
      </c>
      <c r="BX18" s="1"/>
      <c r="BY18" s="1"/>
      <c r="BZ18" s="136" t="str">
        <f t="shared" si="22"/>
        <v>Completar</v>
      </c>
      <c r="CA18" s="134"/>
      <c r="CB18" s="134"/>
      <c r="CC18" s="134"/>
      <c r="CD18" s="136" t="str">
        <f t="shared" si="23"/>
        <v>Completar</v>
      </c>
      <c r="CE18" s="137" t="str">
        <f t="shared" si="24"/>
        <v>Completar</v>
      </c>
      <c r="CF18" s="137" t="str">
        <f t="shared" si="25"/>
        <v>Completar</v>
      </c>
      <c r="CG18" s="135"/>
      <c r="CH18" s="136" t="str">
        <f t="shared" si="26"/>
        <v>Completar</v>
      </c>
      <c r="CI18" s="237">
        <f t="shared" si="165"/>
        <v>0</v>
      </c>
      <c r="CJ18" s="238">
        <f t="shared" si="166"/>
        <v>0</v>
      </c>
      <c r="CK18" s="239" t="str">
        <f>IFERROR(IF(CJ18&gt;20*BW18,'Referencia Parámetros'!$D$20,IF(CJ18&gt;10*BW18,'Referencia Parámetros'!$D$21,IF(CJ18&gt;5*BW18,'Referencia Parámetros'!$D$22, IF(CJ18&gt;1,'Referencia Parámetros'!$D$23,"NO APLICA")))),"")</f>
        <v/>
      </c>
      <c r="CL18" s="240" t="str">
        <f t="shared" si="167"/>
        <v/>
      </c>
      <c r="CM18" s="241">
        <f t="shared" si="113"/>
        <v>0</v>
      </c>
      <c r="CN18" s="234">
        <f t="shared" si="168"/>
        <v>0</v>
      </c>
      <c r="CO18" s="234">
        <f t="shared" si="114"/>
        <v>0</v>
      </c>
      <c r="CP18" s="234">
        <f t="shared" si="169"/>
        <v>0</v>
      </c>
      <c r="CQ18" s="242">
        <f t="shared" si="170"/>
        <v>0</v>
      </c>
      <c r="CS18" s="234">
        <f t="shared" si="171"/>
        <v>6</v>
      </c>
      <c r="CT18" s="235" t="str">
        <f t="shared" si="172"/>
        <v/>
      </c>
      <c r="CU18" s="236" t="str">
        <f>IFERROR(+VLOOKUP(CT18,'Referencia Parámetros'!$A$2:$B$18,2),"")</f>
        <v/>
      </c>
      <c r="CV18" s="1"/>
      <c r="CW18" s="1"/>
      <c r="CX18" s="136" t="str">
        <f t="shared" si="31"/>
        <v>Completar</v>
      </c>
      <c r="CY18" s="134"/>
      <c r="CZ18" s="134"/>
      <c r="DA18" s="134"/>
      <c r="DB18" s="136" t="str">
        <f t="shared" si="32"/>
        <v>Completar</v>
      </c>
      <c r="DC18" s="137" t="str">
        <f t="shared" si="33"/>
        <v>Completar</v>
      </c>
      <c r="DD18" s="137" t="str">
        <f t="shared" si="34"/>
        <v>Completar</v>
      </c>
      <c r="DE18" s="135"/>
      <c r="DF18" s="136" t="str">
        <f t="shared" si="35"/>
        <v>Completar</v>
      </c>
      <c r="DG18" s="237">
        <f t="shared" si="173"/>
        <v>0</v>
      </c>
      <c r="DH18" s="238">
        <f t="shared" si="174"/>
        <v>0</v>
      </c>
      <c r="DI18" s="239" t="str">
        <f>IFERROR(IF(DH18&gt;20*CU18,'Referencia Parámetros'!$D$20,IF(DH18&gt;10*CU18,'Referencia Parámetros'!$D$21,IF(DH18&gt;5*CU18,'Referencia Parámetros'!$D$22, IF(DH18&gt;1,'Referencia Parámetros'!$D$23,"NO APLICA")))),"")</f>
        <v/>
      </c>
      <c r="DJ18" s="240" t="str">
        <f t="shared" si="175"/>
        <v/>
      </c>
      <c r="DK18" s="241">
        <f t="shared" si="116"/>
        <v>0</v>
      </c>
      <c r="DL18" s="234">
        <f t="shared" si="176"/>
        <v>0</v>
      </c>
      <c r="DM18" s="234">
        <f t="shared" si="117"/>
        <v>0</v>
      </c>
      <c r="DN18" s="234">
        <f t="shared" si="177"/>
        <v>0</v>
      </c>
      <c r="DO18" s="242">
        <f t="shared" si="178"/>
        <v>0</v>
      </c>
      <c r="DQ18" s="234">
        <f t="shared" si="179"/>
        <v>6</v>
      </c>
      <c r="DR18" s="235" t="str">
        <f t="shared" si="180"/>
        <v/>
      </c>
      <c r="DS18" s="236" t="str">
        <f>IFERROR(+VLOOKUP(DR18,'Referencia Parámetros'!$A$2:$B$18,2),"")</f>
        <v/>
      </c>
      <c r="DT18" s="1"/>
      <c r="DU18" s="1"/>
      <c r="DV18" s="136" t="str">
        <f t="shared" si="40"/>
        <v>Completar</v>
      </c>
      <c r="DW18" s="134"/>
      <c r="DX18" s="134"/>
      <c r="DY18" s="134"/>
      <c r="DZ18" s="136" t="str">
        <f t="shared" si="41"/>
        <v>Completar</v>
      </c>
      <c r="EA18" s="137" t="str">
        <f t="shared" si="42"/>
        <v>Completar</v>
      </c>
      <c r="EB18" s="137" t="str">
        <f t="shared" si="43"/>
        <v>Completar</v>
      </c>
      <c r="EC18" s="135"/>
      <c r="ED18" s="136" t="str">
        <f t="shared" si="44"/>
        <v>Completar</v>
      </c>
      <c r="EE18" s="237">
        <f t="shared" si="181"/>
        <v>0</v>
      </c>
      <c r="EF18" s="238">
        <f t="shared" si="182"/>
        <v>0</v>
      </c>
      <c r="EG18" s="239" t="str">
        <f>IFERROR(IF(EF18&gt;20*DS18,'Referencia Parámetros'!$D$20,IF(EF18&gt;10*DS18,'Referencia Parámetros'!$D$21,IF(EF18&gt;5*DS18,'Referencia Parámetros'!$D$22, IF(EF18&gt;1,'Referencia Parámetros'!$D$23,"NO APLICA")))),"")</f>
        <v/>
      </c>
      <c r="EH18" s="240" t="str">
        <f t="shared" si="183"/>
        <v/>
      </c>
      <c r="EI18" s="241">
        <f t="shared" si="119"/>
        <v>0</v>
      </c>
      <c r="EJ18" s="234">
        <f t="shared" si="184"/>
        <v>0</v>
      </c>
      <c r="EK18" s="234">
        <f t="shared" si="120"/>
        <v>0</v>
      </c>
      <c r="EL18" s="234">
        <f t="shared" si="185"/>
        <v>0</v>
      </c>
      <c r="EM18" s="242">
        <f t="shared" si="186"/>
        <v>0</v>
      </c>
      <c r="EO18" s="234">
        <f t="shared" si="187"/>
        <v>6</v>
      </c>
      <c r="EP18" s="235" t="str">
        <f t="shared" si="188"/>
        <v/>
      </c>
      <c r="EQ18" s="236" t="str">
        <f>IFERROR(+VLOOKUP(EP18,'Referencia Parámetros'!$A$2:$B$18,2),"")</f>
        <v/>
      </c>
      <c r="ER18" s="1"/>
      <c r="ES18" s="1"/>
      <c r="ET18" s="136" t="str">
        <f t="shared" si="49"/>
        <v>Completar</v>
      </c>
      <c r="EU18" s="134"/>
      <c r="EV18" s="134"/>
      <c r="EW18" s="134"/>
      <c r="EX18" s="136" t="str">
        <f t="shared" si="50"/>
        <v>Completar</v>
      </c>
      <c r="EY18" s="137" t="str">
        <f t="shared" si="51"/>
        <v>Completar</v>
      </c>
      <c r="EZ18" s="137" t="str">
        <f t="shared" si="52"/>
        <v>Completar</v>
      </c>
      <c r="FA18" s="135"/>
      <c r="FB18" s="136" t="str">
        <f t="shared" si="53"/>
        <v>Completar</v>
      </c>
      <c r="FC18" s="237">
        <f t="shared" si="189"/>
        <v>0</v>
      </c>
      <c r="FD18" s="238">
        <f t="shared" si="190"/>
        <v>0</v>
      </c>
      <c r="FE18" s="239" t="str">
        <f>IFERROR(IF(FD18&gt;20*EQ18,'Referencia Parámetros'!$D$20,IF(FD18&gt;10*EQ18,'Referencia Parámetros'!$D$21,IF(FD18&gt;5*EQ18,'Referencia Parámetros'!$D$22, IF(FD18&gt;1,'Referencia Parámetros'!$D$23,"NO APLICA")))),"")</f>
        <v/>
      </c>
      <c r="FF18" s="240" t="str">
        <f t="shared" si="191"/>
        <v/>
      </c>
      <c r="FG18" s="241">
        <f t="shared" si="122"/>
        <v>0</v>
      </c>
      <c r="FH18" s="234">
        <f t="shared" si="192"/>
        <v>0</v>
      </c>
      <c r="FI18" s="234">
        <f t="shared" si="123"/>
        <v>0</v>
      </c>
      <c r="FJ18" s="234">
        <f t="shared" si="193"/>
        <v>0</v>
      </c>
      <c r="FK18" s="242">
        <f t="shared" si="194"/>
        <v>0</v>
      </c>
      <c r="FM18" s="234">
        <f t="shared" si="195"/>
        <v>6</v>
      </c>
      <c r="FN18" s="235" t="str">
        <f t="shared" si="196"/>
        <v/>
      </c>
      <c r="FO18" s="236" t="str">
        <f>IFERROR(+VLOOKUP(FN18,'Referencia Parámetros'!$A$2:$B$18,2),"")</f>
        <v/>
      </c>
      <c r="FP18" s="1"/>
      <c r="FQ18" s="1"/>
      <c r="FR18" s="136" t="str">
        <f t="shared" si="58"/>
        <v>Completar</v>
      </c>
      <c r="FS18" s="134"/>
      <c r="FT18" s="134"/>
      <c r="FU18" s="134"/>
      <c r="FV18" s="136" t="str">
        <f t="shared" si="59"/>
        <v>Completar</v>
      </c>
      <c r="FW18" s="137" t="str">
        <f t="shared" si="60"/>
        <v>Completar</v>
      </c>
      <c r="FX18" s="137" t="str">
        <f t="shared" si="61"/>
        <v>Completar</v>
      </c>
      <c r="FY18" s="135"/>
      <c r="FZ18" s="136" t="str">
        <f t="shared" si="62"/>
        <v>Completar</v>
      </c>
      <c r="GA18" s="237">
        <f t="shared" si="197"/>
        <v>0</v>
      </c>
      <c r="GB18" s="238">
        <f t="shared" si="198"/>
        <v>0</v>
      </c>
      <c r="GC18" s="239" t="str">
        <f>IFERROR(IF(GB18&gt;20*FO18,'Referencia Parámetros'!$D$20,IF(GB18&gt;10*FO18,'Referencia Parámetros'!$D$21,IF(GB18&gt;5*FO18,'Referencia Parámetros'!$D$22, IF(GB18&gt;1,'Referencia Parámetros'!$D$23,"NO APLICA")))),"")</f>
        <v/>
      </c>
      <c r="GD18" s="240" t="str">
        <f t="shared" si="199"/>
        <v/>
      </c>
      <c r="GE18" s="241">
        <f t="shared" si="125"/>
        <v>0</v>
      </c>
      <c r="GF18" s="234">
        <f t="shared" si="200"/>
        <v>0</v>
      </c>
      <c r="GG18" s="234">
        <f t="shared" si="126"/>
        <v>0</v>
      </c>
      <c r="GH18" s="234">
        <f t="shared" si="201"/>
        <v>0</v>
      </c>
      <c r="GI18" s="242">
        <f t="shared" si="202"/>
        <v>0</v>
      </c>
      <c r="GK18" s="234">
        <f t="shared" si="203"/>
        <v>6</v>
      </c>
      <c r="GL18" s="235" t="str">
        <f t="shared" si="204"/>
        <v/>
      </c>
      <c r="GM18" s="236" t="str">
        <f>IFERROR(+VLOOKUP(GL18,'Referencia Parámetros'!$A$2:$B$18,2),"")</f>
        <v/>
      </c>
      <c r="GN18" s="1"/>
      <c r="GO18" s="1"/>
      <c r="GP18" s="136" t="str">
        <f t="shared" si="67"/>
        <v>Completar</v>
      </c>
      <c r="GQ18" s="134"/>
      <c r="GR18" s="134"/>
      <c r="GS18" s="134"/>
      <c r="GT18" s="136" t="str">
        <f t="shared" si="68"/>
        <v>Completar</v>
      </c>
      <c r="GU18" s="137" t="str">
        <f t="shared" si="69"/>
        <v>Completar</v>
      </c>
      <c r="GV18" s="137" t="str">
        <f t="shared" si="70"/>
        <v>Completar</v>
      </c>
      <c r="GW18" s="135"/>
      <c r="GX18" s="136" t="str">
        <f t="shared" si="71"/>
        <v>Completar</v>
      </c>
      <c r="GY18" s="237">
        <f t="shared" si="205"/>
        <v>0</v>
      </c>
      <c r="GZ18" s="238">
        <f t="shared" si="206"/>
        <v>0</v>
      </c>
      <c r="HA18" s="239" t="str">
        <f>IFERROR(IF(GZ18&gt;20*GM18,'Referencia Parámetros'!$D$20,IF(GZ18&gt;10*GM18,'Referencia Parámetros'!$D$21,IF(GZ18&gt;5*GM18,'Referencia Parámetros'!$D$22, IF(GZ18&gt;1,'Referencia Parámetros'!$D$23,"NO APLICA")))),"")</f>
        <v/>
      </c>
      <c r="HB18" s="240" t="str">
        <f t="shared" si="207"/>
        <v/>
      </c>
      <c r="HC18" s="241">
        <f t="shared" si="128"/>
        <v>0</v>
      </c>
      <c r="HD18" s="234">
        <f t="shared" si="208"/>
        <v>0</v>
      </c>
      <c r="HE18" s="234">
        <f t="shared" si="129"/>
        <v>0</v>
      </c>
      <c r="HF18" s="234">
        <f t="shared" si="209"/>
        <v>0</v>
      </c>
      <c r="HG18" s="242">
        <f t="shared" si="210"/>
        <v>0</v>
      </c>
      <c r="HI18" s="234">
        <f t="shared" si="211"/>
        <v>6</v>
      </c>
      <c r="HJ18" s="235" t="str">
        <f t="shared" si="212"/>
        <v/>
      </c>
      <c r="HK18" s="236" t="str">
        <f>IFERROR(+VLOOKUP(HJ18,'Referencia Parámetros'!$A$2:$B$18,2),"")</f>
        <v/>
      </c>
      <c r="HL18" s="1"/>
      <c r="HM18" s="1"/>
      <c r="HN18" s="136" t="str">
        <f t="shared" si="76"/>
        <v>Completar</v>
      </c>
      <c r="HO18" s="134"/>
      <c r="HP18" s="134"/>
      <c r="HQ18" s="134"/>
      <c r="HR18" s="136" t="str">
        <f t="shared" si="77"/>
        <v>Completar</v>
      </c>
      <c r="HS18" s="137" t="str">
        <f t="shared" si="78"/>
        <v>Completar</v>
      </c>
      <c r="HT18" s="137" t="str">
        <f t="shared" si="79"/>
        <v>Completar</v>
      </c>
      <c r="HU18" s="135"/>
      <c r="HV18" s="136" t="str">
        <f t="shared" si="80"/>
        <v>Completar</v>
      </c>
      <c r="HW18" s="237">
        <f t="shared" si="213"/>
        <v>0</v>
      </c>
      <c r="HX18" s="238">
        <f t="shared" si="214"/>
        <v>0</v>
      </c>
      <c r="HY18" s="239" t="str">
        <f>IFERROR(IF(HX18&gt;20*HK18,'Referencia Parámetros'!$D$20,IF(HX18&gt;10*HK18,'Referencia Parámetros'!$D$21,IF(HX18&gt;5*HK18,'Referencia Parámetros'!$D$22, IF(HX18&gt;1,'Referencia Parámetros'!$D$23,"NO APLICA")))),"")</f>
        <v/>
      </c>
      <c r="HZ18" s="240" t="str">
        <f t="shared" si="215"/>
        <v/>
      </c>
      <c r="IA18" s="241">
        <f t="shared" si="131"/>
        <v>0</v>
      </c>
      <c r="IB18" s="234">
        <f t="shared" si="216"/>
        <v>0</v>
      </c>
      <c r="IC18" s="234">
        <f t="shared" si="132"/>
        <v>0</v>
      </c>
      <c r="ID18" s="234">
        <f t="shared" si="217"/>
        <v>0</v>
      </c>
      <c r="IE18" s="242">
        <f t="shared" si="218"/>
        <v>0</v>
      </c>
      <c r="IG18" s="234">
        <f t="shared" si="219"/>
        <v>6</v>
      </c>
      <c r="IH18" s="235" t="str">
        <f t="shared" si="220"/>
        <v/>
      </c>
      <c r="II18" s="236" t="str">
        <f>IFERROR(+VLOOKUP(IH18,'Referencia Parámetros'!$A$2:$B$15,2),"")</f>
        <v/>
      </c>
      <c r="IJ18" s="1"/>
      <c r="IK18" s="1"/>
      <c r="IL18" s="136" t="str">
        <f t="shared" si="85"/>
        <v>Completar</v>
      </c>
      <c r="IM18" s="134"/>
      <c r="IN18" s="134"/>
      <c r="IO18" s="134"/>
      <c r="IP18" s="136" t="str">
        <f t="shared" si="86"/>
        <v>Completar</v>
      </c>
      <c r="IQ18" s="137" t="str">
        <f t="shared" si="87"/>
        <v>Completar</v>
      </c>
      <c r="IR18" s="137" t="str">
        <f t="shared" si="88"/>
        <v>Completar</v>
      </c>
      <c r="IS18" s="135"/>
      <c r="IT18" s="136" t="str">
        <f t="shared" si="89"/>
        <v>Completar</v>
      </c>
      <c r="IU18" s="237">
        <f t="shared" si="221"/>
        <v>0</v>
      </c>
      <c r="IV18" s="238">
        <f t="shared" si="222"/>
        <v>0</v>
      </c>
      <c r="IW18" s="239" t="str">
        <f>IFERROR(IF(IV18&gt;20*II18,'Referencia Parámetros'!$D$20,IF(IV18&gt;10*II18,'Referencia Parámetros'!$D$21,IF(IV18&gt;5*II18,'Referencia Parámetros'!$D$22, IF(IV18&gt;1,'Referencia Parámetros'!$D$23,"NO APLICA")))),"")</f>
        <v/>
      </c>
      <c r="IX18" s="240" t="str">
        <f t="shared" si="223"/>
        <v/>
      </c>
      <c r="IY18" s="241">
        <f t="shared" si="134"/>
        <v>0</v>
      </c>
      <c r="IZ18" s="234">
        <f t="shared" si="224"/>
        <v>0</v>
      </c>
      <c r="JA18" s="234">
        <f t="shared" si="135"/>
        <v>0</v>
      </c>
      <c r="JB18" s="234">
        <f t="shared" si="225"/>
        <v>0</v>
      </c>
      <c r="JC18" s="242">
        <f t="shared" si="226"/>
        <v>0</v>
      </c>
      <c r="JD18" s="198"/>
      <c r="JE18" s="234">
        <f t="shared" si="227"/>
        <v>6</v>
      </c>
      <c r="JF18" s="235" t="str">
        <f t="shared" si="228"/>
        <v/>
      </c>
      <c r="JG18" s="236" t="str">
        <f>IFERROR(+VLOOKUP(JF18,'Referencia Parámetros'!$A$2:$B$15,2),"")</f>
        <v/>
      </c>
      <c r="JH18" s="1"/>
      <c r="JI18" s="1"/>
      <c r="JJ18" s="136" t="str">
        <f t="shared" si="94"/>
        <v>Completar</v>
      </c>
      <c r="JK18" s="134"/>
      <c r="JL18" s="134"/>
      <c r="JM18" s="134"/>
      <c r="JN18" s="136" t="str">
        <f t="shared" si="95"/>
        <v>Completar</v>
      </c>
      <c r="JO18" s="137" t="str">
        <f t="shared" si="96"/>
        <v>Completar</v>
      </c>
      <c r="JP18" s="137" t="str">
        <f t="shared" si="97"/>
        <v>Completar</v>
      </c>
      <c r="JQ18" s="135"/>
      <c r="JR18" s="136" t="str">
        <f t="shared" si="98"/>
        <v>Completar</v>
      </c>
      <c r="JS18" s="237">
        <f t="shared" si="229"/>
        <v>0</v>
      </c>
      <c r="JT18" s="238">
        <f t="shared" si="230"/>
        <v>0</v>
      </c>
      <c r="JU18" s="239" t="str">
        <f>IFERROR(IF(JT18&gt;20*JG18,'Referencia Parámetros'!$D$20,IF(JT18&gt;10*JG18,'Referencia Parámetros'!$D$21,IF(JT18&gt;5*JG18,'Referencia Parámetros'!$D$22, IF(JT18&gt;1,'Referencia Parámetros'!$D$23,"NO APLICA")))),"")</f>
        <v/>
      </c>
      <c r="JV18" s="240" t="str">
        <f t="shared" si="231"/>
        <v/>
      </c>
      <c r="JW18" s="241">
        <f t="shared" si="137"/>
        <v>0</v>
      </c>
      <c r="JX18" s="234">
        <f t="shared" si="232"/>
        <v>0</v>
      </c>
      <c r="JY18" s="234">
        <f t="shared" si="138"/>
        <v>0</v>
      </c>
      <c r="JZ18" s="234">
        <f t="shared" si="233"/>
        <v>0</v>
      </c>
      <c r="KA18" s="242">
        <f t="shared" si="234"/>
        <v>0</v>
      </c>
    </row>
    <row r="19" spans="1:287" x14ac:dyDescent="0.25">
      <c r="A19" s="234">
        <f t="shared" si="139"/>
        <v>7</v>
      </c>
      <c r="B19" s="235" t="str">
        <f t="shared" si="140"/>
        <v/>
      </c>
      <c r="C19" s="236" t="str">
        <f>IFERROR(+VLOOKUP(B19,'Referencia Parámetros'!$A$2:$B$18,2),"")</f>
        <v/>
      </c>
      <c r="D19" s="1"/>
      <c r="E19" s="1"/>
      <c r="F19" s="136" t="str">
        <f>IFERROR(+VLOOKUP(D19,'Año 4'!JH$13:JJ$112,3,FALSE),"Completar")</f>
        <v>Completar</v>
      </c>
      <c r="G19" s="134"/>
      <c r="H19" s="134"/>
      <c r="I19" s="134"/>
      <c r="J19" s="136" t="str">
        <f>+IFERROR(VLOOKUP(D19,'Año 4'!JH$13:JR$112,7,0),"Completar")</f>
        <v>Completar</v>
      </c>
      <c r="K19" s="137" t="str">
        <f>IFERROR(VLOOKUP(D19,'Año 4'!JH$13:JR$112,8,FALSE),"Completar")</f>
        <v>Completar</v>
      </c>
      <c r="L19" s="137" t="str">
        <f>IFERROR(VLOOKUP(D19,'Año 4'!JH$13:JR$112,9,FALSE),"Completar")</f>
        <v>Completar</v>
      </c>
      <c r="M19" s="135"/>
      <c r="N19" s="136" t="str">
        <f>IFERROR(VLOOKUP(D19,'Año 4'!JH$13:JR$112,11,FALSE),"Completar")</f>
        <v>Completar</v>
      </c>
      <c r="O19" s="237">
        <f t="shared" si="141"/>
        <v>0</v>
      </c>
      <c r="P19" s="238">
        <f t="shared" si="142"/>
        <v>0</v>
      </c>
      <c r="Q19" s="239" t="str">
        <f>IFERROR(IF(P19&gt;20*C19,'Referencia Parámetros'!$D$20,IF(P19&gt;10*C19,'Referencia Parámetros'!$D$21,IF(P19&gt;5*C19,'Referencia Parámetros'!$D$22, IF(P19&gt;1,'Referencia Parámetros'!$D$23,"NO APLICA")))),"")</f>
        <v/>
      </c>
      <c r="R19" s="240" t="str">
        <f t="shared" si="143"/>
        <v/>
      </c>
      <c r="S19" s="241">
        <f t="shared" si="104"/>
        <v>0</v>
      </c>
      <c r="T19" s="234">
        <f t="shared" si="144"/>
        <v>0</v>
      </c>
      <c r="U19" s="234">
        <f t="shared" si="105"/>
        <v>0</v>
      </c>
      <c r="V19" s="234">
        <f t="shared" si="145"/>
        <v>0</v>
      </c>
      <c r="W19" s="242">
        <f t="shared" si="146"/>
        <v>0</v>
      </c>
      <c r="Y19" s="234">
        <f t="shared" si="147"/>
        <v>7</v>
      </c>
      <c r="Z19" s="235" t="str">
        <f t="shared" si="148"/>
        <v/>
      </c>
      <c r="AA19" s="236" t="str">
        <f>IFERROR(+VLOOKUP(Z19,'Referencia Parámetros'!$A$2:$B$18,2),"")</f>
        <v/>
      </c>
      <c r="AB19" s="1"/>
      <c r="AC19" s="1"/>
      <c r="AD19" s="136" t="str">
        <f t="shared" si="4"/>
        <v>Completar</v>
      </c>
      <c r="AE19" s="134"/>
      <c r="AF19" s="134"/>
      <c r="AG19" s="134"/>
      <c r="AH19" s="136" t="str">
        <f t="shared" si="5"/>
        <v>Completar</v>
      </c>
      <c r="AI19" s="137" t="str">
        <f t="shared" si="6"/>
        <v>Completar</v>
      </c>
      <c r="AJ19" s="137" t="str">
        <f t="shared" si="7"/>
        <v>Completar</v>
      </c>
      <c r="AK19" s="135"/>
      <c r="AL19" s="136" t="str">
        <f t="shared" si="8"/>
        <v>Completar</v>
      </c>
      <c r="AM19" s="237">
        <f t="shared" si="149"/>
        <v>0</v>
      </c>
      <c r="AN19" s="238">
        <f t="shared" si="150"/>
        <v>0</v>
      </c>
      <c r="AO19" s="239" t="str">
        <f>IFERROR(IF(AN19&gt;20*AA19,'Referencia Parámetros'!$D$20,IF(AN19&gt;10*AA19,'Referencia Parámetros'!$D$21,IF(AN19&gt;5*AA19,'Referencia Parámetros'!$D$22, IF(AN19&gt;1,'Referencia Parámetros'!$D$23,"NO APLICA")))),"")</f>
        <v/>
      </c>
      <c r="AP19" s="240" t="str">
        <f t="shared" si="151"/>
        <v/>
      </c>
      <c r="AQ19" s="241">
        <f t="shared" si="107"/>
        <v>0</v>
      </c>
      <c r="AR19" s="234">
        <f t="shared" si="152"/>
        <v>0</v>
      </c>
      <c r="AS19" s="234">
        <f t="shared" si="108"/>
        <v>0</v>
      </c>
      <c r="AT19" s="234">
        <f t="shared" si="153"/>
        <v>0</v>
      </c>
      <c r="AU19" s="242">
        <f t="shared" si="154"/>
        <v>0</v>
      </c>
      <c r="AW19" s="234">
        <f t="shared" si="155"/>
        <v>7</v>
      </c>
      <c r="AX19" s="235" t="str">
        <f t="shared" si="156"/>
        <v/>
      </c>
      <c r="AY19" s="236" t="str">
        <f>IFERROR(+VLOOKUP(AX19,'Referencia Parámetros'!$A$2:$B$18,2),"")</f>
        <v/>
      </c>
      <c r="AZ19" s="1"/>
      <c r="BA19" s="1"/>
      <c r="BB19" s="136" t="str">
        <f t="shared" si="13"/>
        <v>Completar</v>
      </c>
      <c r="BC19" s="134"/>
      <c r="BD19" s="134"/>
      <c r="BE19" s="134"/>
      <c r="BF19" s="136" t="str">
        <f t="shared" si="14"/>
        <v>Completar</v>
      </c>
      <c r="BG19" s="137" t="str">
        <f t="shared" si="15"/>
        <v>Completar</v>
      </c>
      <c r="BH19" s="137" t="str">
        <f t="shared" si="16"/>
        <v>Completar</v>
      </c>
      <c r="BI19" s="135"/>
      <c r="BJ19" s="136" t="str">
        <f t="shared" si="17"/>
        <v>Completar</v>
      </c>
      <c r="BK19" s="237">
        <f t="shared" si="157"/>
        <v>0</v>
      </c>
      <c r="BL19" s="238">
        <f t="shared" si="158"/>
        <v>0</v>
      </c>
      <c r="BM19" s="239" t="str">
        <f>IFERROR(IF(BL19&gt;20*AY19,'Referencia Parámetros'!$D$20,IF(BL19&gt;10*AY19,'Referencia Parámetros'!$D$21,IF(BL19&gt;5*AY19,'Referencia Parámetros'!$D$22, IF(BL19&gt;1,'Referencia Parámetros'!$D$23,"NO APLICA")))),"")</f>
        <v/>
      </c>
      <c r="BN19" s="240" t="str">
        <f t="shared" si="159"/>
        <v/>
      </c>
      <c r="BO19" s="241">
        <f t="shared" si="110"/>
        <v>0</v>
      </c>
      <c r="BP19" s="234">
        <f t="shared" si="160"/>
        <v>0</v>
      </c>
      <c r="BQ19" s="234">
        <f t="shared" si="111"/>
        <v>0</v>
      </c>
      <c r="BR19" s="234">
        <f t="shared" si="161"/>
        <v>0</v>
      </c>
      <c r="BS19" s="242">
        <f t="shared" si="162"/>
        <v>0</v>
      </c>
      <c r="BU19" s="234">
        <f t="shared" si="163"/>
        <v>7</v>
      </c>
      <c r="BV19" s="235" t="str">
        <f t="shared" si="164"/>
        <v/>
      </c>
      <c r="BW19" s="236" t="str">
        <f>IFERROR(+VLOOKUP(BV19,'Referencia Parámetros'!$A$2:$B$18,2),"")</f>
        <v/>
      </c>
      <c r="BX19" s="1"/>
      <c r="BY19" s="1"/>
      <c r="BZ19" s="136" t="str">
        <f t="shared" si="22"/>
        <v>Completar</v>
      </c>
      <c r="CA19" s="134"/>
      <c r="CB19" s="134"/>
      <c r="CC19" s="134"/>
      <c r="CD19" s="136" t="str">
        <f t="shared" si="23"/>
        <v>Completar</v>
      </c>
      <c r="CE19" s="137" t="str">
        <f t="shared" si="24"/>
        <v>Completar</v>
      </c>
      <c r="CF19" s="137" t="str">
        <f t="shared" si="25"/>
        <v>Completar</v>
      </c>
      <c r="CG19" s="135"/>
      <c r="CH19" s="136" t="str">
        <f t="shared" si="26"/>
        <v>Completar</v>
      </c>
      <c r="CI19" s="237">
        <f t="shared" si="165"/>
        <v>0</v>
      </c>
      <c r="CJ19" s="238">
        <f t="shared" si="166"/>
        <v>0</v>
      </c>
      <c r="CK19" s="239" t="str">
        <f>IFERROR(IF(CJ19&gt;20*BW19,'Referencia Parámetros'!$D$20,IF(CJ19&gt;10*BW19,'Referencia Parámetros'!$D$21,IF(CJ19&gt;5*BW19,'Referencia Parámetros'!$D$22, IF(CJ19&gt;1,'Referencia Parámetros'!$D$23,"NO APLICA")))),"")</f>
        <v/>
      </c>
      <c r="CL19" s="240" t="str">
        <f t="shared" si="167"/>
        <v/>
      </c>
      <c r="CM19" s="241">
        <f t="shared" si="113"/>
        <v>0</v>
      </c>
      <c r="CN19" s="234">
        <f t="shared" si="168"/>
        <v>0</v>
      </c>
      <c r="CO19" s="234">
        <f t="shared" si="114"/>
        <v>0</v>
      </c>
      <c r="CP19" s="234">
        <f t="shared" si="169"/>
        <v>0</v>
      </c>
      <c r="CQ19" s="242">
        <f t="shared" si="170"/>
        <v>0</v>
      </c>
      <c r="CS19" s="234">
        <f t="shared" si="171"/>
        <v>7</v>
      </c>
      <c r="CT19" s="235" t="str">
        <f t="shared" si="172"/>
        <v/>
      </c>
      <c r="CU19" s="236" t="str">
        <f>IFERROR(+VLOOKUP(CT19,'Referencia Parámetros'!$A$2:$B$18,2),"")</f>
        <v/>
      </c>
      <c r="CV19" s="1"/>
      <c r="CW19" s="1"/>
      <c r="CX19" s="136" t="str">
        <f t="shared" si="31"/>
        <v>Completar</v>
      </c>
      <c r="CY19" s="134"/>
      <c r="CZ19" s="134"/>
      <c r="DA19" s="134"/>
      <c r="DB19" s="136" t="str">
        <f t="shared" si="32"/>
        <v>Completar</v>
      </c>
      <c r="DC19" s="137" t="str">
        <f t="shared" si="33"/>
        <v>Completar</v>
      </c>
      <c r="DD19" s="137" t="str">
        <f t="shared" si="34"/>
        <v>Completar</v>
      </c>
      <c r="DE19" s="135"/>
      <c r="DF19" s="136" t="str">
        <f t="shared" si="35"/>
        <v>Completar</v>
      </c>
      <c r="DG19" s="237">
        <f t="shared" si="173"/>
        <v>0</v>
      </c>
      <c r="DH19" s="238">
        <f t="shared" si="174"/>
        <v>0</v>
      </c>
      <c r="DI19" s="239" t="str">
        <f>IFERROR(IF(DH19&gt;20*CU19,'Referencia Parámetros'!$D$20,IF(DH19&gt;10*CU19,'Referencia Parámetros'!$D$21,IF(DH19&gt;5*CU19,'Referencia Parámetros'!$D$22, IF(DH19&gt;1,'Referencia Parámetros'!$D$23,"NO APLICA")))),"")</f>
        <v/>
      </c>
      <c r="DJ19" s="240" t="str">
        <f t="shared" si="175"/>
        <v/>
      </c>
      <c r="DK19" s="241">
        <f t="shared" si="116"/>
        <v>0</v>
      </c>
      <c r="DL19" s="234">
        <f t="shared" si="176"/>
        <v>0</v>
      </c>
      <c r="DM19" s="234">
        <f t="shared" si="117"/>
        <v>0</v>
      </c>
      <c r="DN19" s="234">
        <f t="shared" si="177"/>
        <v>0</v>
      </c>
      <c r="DO19" s="242">
        <f t="shared" si="178"/>
        <v>0</v>
      </c>
      <c r="DQ19" s="234">
        <f t="shared" si="179"/>
        <v>7</v>
      </c>
      <c r="DR19" s="235" t="str">
        <f t="shared" si="180"/>
        <v/>
      </c>
      <c r="DS19" s="236" t="str">
        <f>IFERROR(+VLOOKUP(DR19,'Referencia Parámetros'!$A$2:$B$18,2),"")</f>
        <v/>
      </c>
      <c r="DT19" s="1"/>
      <c r="DU19" s="1"/>
      <c r="DV19" s="136" t="str">
        <f t="shared" si="40"/>
        <v>Completar</v>
      </c>
      <c r="DW19" s="134"/>
      <c r="DX19" s="134"/>
      <c r="DY19" s="134"/>
      <c r="DZ19" s="136" t="str">
        <f t="shared" si="41"/>
        <v>Completar</v>
      </c>
      <c r="EA19" s="137" t="str">
        <f t="shared" si="42"/>
        <v>Completar</v>
      </c>
      <c r="EB19" s="137" t="str">
        <f t="shared" si="43"/>
        <v>Completar</v>
      </c>
      <c r="EC19" s="135"/>
      <c r="ED19" s="136" t="str">
        <f t="shared" si="44"/>
        <v>Completar</v>
      </c>
      <c r="EE19" s="237">
        <f t="shared" si="181"/>
        <v>0</v>
      </c>
      <c r="EF19" s="238">
        <f t="shared" si="182"/>
        <v>0</v>
      </c>
      <c r="EG19" s="239" t="str">
        <f>IFERROR(IF(EF19&gt;20*DS19,'Referencia Parámetros'!$D$20,IF(EF19&gt;10*DS19,'Referencia Parámetros'!$D$21,IF(EF19&gt;5*DS19,'Referencia Parámetros'!$D$22, IF(EF19&gt;1,'Referencia Parámetros'!$D$23,"NO APLICA")))),"")</f>
        <v/>
      </c>
      <c r="EH19" s="240" t="str">
        <f t="shared" si="183"/>
        <v/>
      </c>
      <c r="EI19" s="241">
        <f t="shared" si="119"/>
        <v>0</v>
      </c>
      <c r="EJ19" s="234">
        <f t="shared" si="184"/>
        <v>0</v>
      </c>
      <c r="EK19" s="234">
        <f t="shared" si="120"/>
        <v>0</v>
      </c>
      <c r="EL19" s="234">
        <f t="shared" si="185"/>
        <v>0</v>
      </c>
      <c r="EM19" s="242">
        <f t="shared" si="186"/>
        <v>0</v>
      </c>
      <c r="EO19" s="234">
        <f t="shared" si="187"/>
        <v>7</v>
      </c>
      <c r="EP19" s="235" t="str">
        <f t="shared" si="188"/>
        <v/>
      </c>
      <c r="EQ19" s="236" t="str">
        <f>IFERROR(+VLOOKUP(EP19,'Referencia Parámetros'!$A$2:$B$18,2),"")</f>
        <v/>
      </c>
      <c r="ER19" s="1"/>
      <c r="ES19" s="1"/>
      <c r="ET19" s="136" t="str">
        <f t="shared" si="49"/>
        <v>Completar</v>
      </c>
      <c r="EU19" s="134"/>
      <c r="EV19" s="134"/>
      <c r="EW19" s="134"/>
      <c r="EX19" s="136" t="str">
        <f t="shared" si="50"/>
        <v>Completar</v>
      </c>
      <c r="EY19" s="137" t="str">
        <f t="shared" si="51"/>
        <v>Completar</v>
      </c>
      <c r="EZ19" s="137" t="str">
        <f t="shared" si="52"/>
        <v>Completar</v>
      </c>
      <c r="FA19" s="135"/>
      <c r="FB19" s="136" t="str">
        <f t="shared" si="53"/>
        <v>Completar</v>
      </c>
      <c r="FC19" s="237">
        <f t="shared" si="189"/>
        <v>0</v>
      </c>
      <c r="FD19" s="238">
        <f t="shared" si="190"/>
        <v>0</v>
      </c>
      <c r="FE19" s="239" t="str">
        <f>IFERROR(IF(FD19&gt;20*EQ19,'Referencia Parámetros'!$D$20,IF(FD19&gt;10*EQ19,'Referencia Parámetros'!$D$21,IF(FD19&gt;5*EQ19,'Referencia Parámetros'!$D$22, IF(FD19&gt;1,'Referencia Parámetros'!$D$23,"NO APLICA")))),"")</f>
        <v/>
      </c>
      <c r="FF19" s="240" t="str">
        <f t="shared" si="191"/>
        <v/>
      </c>
      <c r="FG19" s="241">
        <f t="shared" si="122"/>
        <v>0</v>
      </c>
      <c r="FH19" s="234">
        <f t="shared" si="192"/>
        <v>0</v>
      </c>
      <c r="FI19" s="234">
        <f t="shared" si="123"/>
        <v>0</v>
      </c>
      <c r="FJ19" s="234">
        <f t="shared" si="193"/>
        <v>0</v>
      </c>
      <c r="FK19" s="242">
        <f t="shared" si="194"/>
        <v>0</v>
      </c>
      <c r="FM19" s="234">
        <f t="shared" si="195"/>
        <v>7</v>
      </c>
      <c r="FN19" s="235" t="str">
        <f t="shared" si="196"/>
        <v/>
      </c>
      <c r="FO19" s="236" t="str">
        <f>IFERROR(+VLOOKUP(FN19,'Referencia Parámetros'!$A$2:$B$18,2),"")</f>
        <v/>
      </c>
      <c r="FP19" s="1"/>
      <c r="FQ19" s="1"/>
      <c r="FR19" s="136" t="str">
        <f t="shared" si="58"/>
        <v>Completar</v>
      </c>
      <c r="FS19" s="134"/>
      <c r="FT19" s="134"/>
      <c r="FU19" s="134"/>
      <c r="FV19" s="136" t="str">
        <f t="shared" si="59"/>
        <v>Completar</v>
      </c>
      <c r="FW19" s="137" t="str">
        <f t="shared" si="60"/>
        <v>Completar</v>
      </c>
      <c r="FX19" s="137" t="str">
        <f t="shared" si="61"/>
        <v>Completar</v>
      </c>
      <c r="FY19" s="135"/>
      <c r="FZ19" s="136" t="str">
        <f t="shared" si="62"/>
        <v>Completar</v>
      </c>
      <c r="GA19" s="237">
        <f t="shared" si="197"/>
        <v>0</v>
      </c>
      <c r="GB19" s="238">
        <f t="shared" si="198"/>
        <v>0</v>
      </c>
      <c r="GC19" s="239" t="str">
        <f>IFERROR(IF(GB19&gt;20*FO19,'Referencia Parámetros'!$D$20,IF(GB19&gt;10*FO19,'Referencia Parámetros'!$D$21,IF(GB19&gt;5*FO19,'Referencia Parámetros'!$D$22, IF(GB19&gt;1,'Referencia Parámetros'!$D$23,"NO APLICA")))),"")</f>
        <v/>
      </c>
      <c r="GD19" s="240" t="str">
        <f t="shared" si="199"/>
        <v/>
      </c>
      <c r="GE19" s="241">
        <f t="shared" si="125"/>
        <v>0</v>
      </c>
      <c r="GF19" s="234">
        <f t="shared" si="200"/>
        <v>0</v>
      </c>
      <c r="GG19" s="234">
        <f t="shared" si="126"/>
        <v>0</v>
      </c>
      <c r="GH19" s="234">
        <f t="shared" si="201"/>
        <v>0</v>
      </c>
      <c r="GI19" s="242">
        <f t="shared" si="202"/>
        <v>0</v>
      </c>
      <c r="GK19" s="234">
        <f t="shared" si="203"/>
        <v>7</v>
      </c>
      <c r="GL19" s="235" t="str">
        <f t="shared" si="204"/>
        <v/>
      </c>
      <c r="GM19" s="236" t="str">
        <f>IFERROR(+VLOOKUP(GL19,'Referencia Parámetros'!$A$2:$B$18,2),"")</f>
        <v/>
      </c>
      <c r="GN19" s="1"/>
      <c r="GO19" s="1"/>
      <c r="GP19" s="136" t="str">
        <f t="shared" si="67"/>
        <v>Completar</v>
      </c>
      <c r="GQ19" s="134"/>
      <c r="GR19" s="134"/>
      <c r="GS19" s="134"/>
      <c r="GT19" s="136" t="str">
        <f t="shared" si="68"/>
        <v>Completar</v>
      </c>
      <c r="GU19" s="137" t="str">
        <f t="shared" si="69"/>
        <v>Completar</v>
      </c>
      <c r="GV19" s="137" t="str">
        <f t="shared" si="70"/>
        <v>Completar</v>
      </c>
      <c r="GW19" s="135"/>
      <c r="GX19" s="136" t="str">
        <f t="shared" si="71"/>
        <v>Completar</v>
      </c>
      <c r="GY19" s="237">
        <f t="shared" si="205"/>
        <v>0</v>
      </c>
      <c r="GZ19" s="238">
        <f t="shared" si="206"/>
        <v>0</v>
      </c>
      <c r="HA19" s="239" t="str">
        <f>IFERROR(IF(GZ19&gt;20*GM19,'Referencia Parámetros'!$D$20,IF(GZ19&gt;10*GM19,'Referencia Parámetros'!$D$21,IF(GZ19&gt;5*GM19,'Referencia Parámetros'!$D$22, IF(GZ19&gt;1,'Referencia Parámetros'!$D$23,"NO APLICA")))),"")</f>
        <v/>
      </c>
      <c r="HB19" s="240" t="str">
        <f t="shared" si="207"/>
        <v/>
      </c>
      <c r="HC19" s="241">
        <f t="shared" si="128"/>
        <v>0</v>
      </c>
      <c r="HD19" s="234">
        <f t="shared" si="208"/>
        <v>0</v>
      </c>
      <c r="HE19" s="234">
        <f t="shared" si="129"/>
        <v>0</v>
      </c>
      <c r="HF19" s="234">
        <f t="shared" si="209"/>
        <v>0</v>
      </c>
      <c r="HG19" s="242">
        <f t="shared" si="210"/>
        <v>0</v>
      </c>
      <c r="HI19" s="234">
        <f t="shared" si="211"/>
        <v>7</v>
      </c>
      <c r="HJ19" s="235" t="str">
        <f t="shared" si="212"/>
        <v/>
      </c>
      <c r="HK19" s="236" t="str">
        <f>IFERROR(+VLOOKUP(HJ19,'Referencia Parámetros'!$A$2:$B$18,2),"")</f>
        <v/>
      </c>
      <c r="HL19" s="1"/>
      <c r="HM19" s="1"/>
      <c r="HN19" s="136" t="str">
        <f t="shared" si="76"/>
        <v>Completar</v>
      </c>
      <c r="HO19" s="134"/>
      <c r="HP19" s="134"/>
      <c r="HQ19" s="134"/>
      <c r="HR19" s="136" t="str">
        <f t="shared" si="77"/>
        <v>Completar</v>
      </c>
      <c r="HS19" s="137" t="str">
        <f t="shared" si="78"/>
        <v>Completar</v>
      </c>
      <c r="HT19" s="137" t="str">
        <f t="shared" si="79"/>
        <v>Completar</v>
      </c>
      <c r="HU19" s="135"/>
      <c r="HV19" s="136" t="str">
        <f t="shared" si="80"/>
        <v>Completar</v>
      </c>
      <c r="HW19" s="237">
        <f t="shared" si="213"/>
        <v>0</v>
      </c>
      <c r="HX19" s="238">
        <f t="shared" si="214"/>
        <v>0</v>
      </c>
      <c r="HY19" s="239" t="str">
        <f>IFERROR(IF(HX19&gt;20*HK19,'Referencia Parámetros'!$D$20,IF(HX19&gt;10*HK19,'Referencia Parámetros'!$D$21,IF(HX19&gt;5*HK19,'Referencia Parámetros'!$D$22, IF(HX19&gt;1,'Referencia Parámetros'!$D$23,"NO APLICA")))),"")</f>
        <v/>
      </c>
      <c r="HZ19" s="240" t="str">
        <f t="shared" si="215"/>
        <v/>
      </c>
      <c r="IA19" s="241">
        <f t="shared" si="131"/>
        <v>0</v>
      </c>
      <c r="IB19" s="234">
        <f t="shared" si="216"/>
        <v>0</v>
      </c>
      <c r="IC19" s="234">
        <f t="shared" si="132"/>
        <v>0</v>
      </c>
      <c r="ID19" s="234">
        <f t="shared" si="217"/>
        <v>0</v>
      </c>
      <c r="IE19" s="242">
        <f t="shared" si="218"/>
        <v>0</v>
      </c>
      <c r="IG19" s="234">
        <f t="shared" si="219"/>
        <v>7</v>
      </c>
      <c r="IH19" s="235" t="str">
        <f t="shared" si="220"/>
        <v/>
      </c>
      <c r="II19" s="236" t="str">
        <f>IFERROR(+VLOOKUP(IH19,'Referencia Parámetros'!$A$2:$B$15,2),"")</f>
        <v/>
      </c>
      <c r="IJ19" s="1"/>
      <c r="IK19" s="1"/>
      <c r="IL19" s="136" t="str">
        <f t="shared" si="85"/>
        <v>Completar</v>
      </c>
      <c r="IM19" s="134"/>
      <c r="IN19" s="134"/>
      <c r="IO19" s="134"/>
      <c r="IP19" s="136" t="str">
        <f t="shared" si="86"/>
        <v>Completar</v>
      </c>
      <c r="IQ19" s="137" t="str">
        <f t="shared" si="87"/>
        <v>Completar</v>
      </c>
      <c r="IR19" s="137" t="str">
        <f t="shared" si="88"/>
        <v>Completar</v>
      </c>
      <c r="IS19" s="135"/>
      <c r="IT19" s="136" t="str">
        <f t="shared" si="89"/>
        <v>Completar</v>
      </c>
      <c r="IU19" s="237">
        <f t="shared" si="221"/>
        <v>0</v>
      </c>
      <c r="IV19" s="238">
        <f t="shared" si="222"/>
        <v>0</v>
      </c>
      <c r="IW19" s="239" t="str">
        <f>IFERROR(IF(IV19&gt;20*II19,'Referencia Parámetros'!$D$20,IF(IV19&gt;10*II19,'Referencia Parámetros'!$D$21,IF(IV19&gt;5*II19,'Referencia Parámetros'!$D$22, IF(IV19&gt;1,'Referencia Parámetros'!$D$23,"NO APLICA")))),"")</f>
        <v/>
      </c>
      <c r="IX19" s="240" t="str">
        <f t="shared" si="223"/>
        <v/>
      </c>
      <c r="IY19" s="241">
        <f t="shared" si="134"/>
        <v>0</v>
      </c>
      <c r="IZ19" s="234">
        <f t="shared" si="224"/>
        <v>0</v>
      </c>
      <c r="JA19" s="234">
        <f t="shared" si="135"/>
        <v>0</v>
      </c>
      <c r="JB19" s="234">
        <f t="shared" si="225"/>
        <v>0</v>
      </c>
      <c r="JC19" s="242">
        <f t="shared" si="226"/>
        <v>0</v>
      </c>
      <c r="JD19" s="198"/>
      <c r="JE19" s="234">
        <f t="shared" si="227"/>
        <v>7</v>
      </c>
      <c r="JF19" s="235" t="str">
        <f t="shared" si="228"/>
        <v/>
      </c>
      <c r="JG19" s="236" t="str">
        <f>IFERROR(+VLOOKUP(JF19,'Referencia Parámetros'!$A$2:$B$15,2),"")</f>
        <v/>
      </c>
      <c r="JH19" s="1"/>
      <c r="JI19" s="1"/>
      <c r="JJ19" s="136" t="str">
        <f t="shared" si="94"/>
        <v>Completar</v>
      </c>
      <c r="JK19" s="134"/>
      <c r="JL19" s="134"/>
      <c r="JM19" s="134"/>
      <c r="JN19" s="136" t="str">
        <f t="shared" si="95"/>
        <v>Completar</v>
      </c>
      <c r="JO19" s="137" t="str">
        <f t="shared" si="96"/>
        <v>Completar</v>
      </c>
      <c r="JP19" s="137" t="str">
        <f t="shared" si="97"/>
        <v>Completar</v>
      </c>
      <c r="JQ19" s="135"/>
      <c r="JR19" s="136" t="str">
        <f t="shared" si="98"/>
        <v>Completar</v>
      </c>
      <c r="JS19" s="237">
        <f t="shared" si="229"/>
        <v>0</v>
      </c>
      <c r="JT19" s="238">
        <f t="shared" si="230"/>
        <v>0</v>
      </c>
      <c r="JU19" s="239" t="str">
        <f>IFERROR(IF(JT19&gt;20*JG19,'Referencia Parámetros'!$D$20,IF(JT19&gt;10*JG19,'Referencia Parámetros'!$D$21,IF(JT19&gt;5*JG19,'Referencia Parámetros'!$D$22, IF(JT19&gt;1,'Referencia Parámetros'!$D$23,"NO APLICA")))),"")</f>
        <v/>
      </c>
      <c r="JV19" s="240" t="str">
        <f t="shared" si="231"/>
        <v/>
      </c>
      <c r="JW19" s="241">
        <f t="shared" si="137"/>
        <v>0</v>
      </c>
      <c r="JX19" s="234">
        <f t="shared" si="232"/>
        <v>0</v>
      </c>
      <c r="JY19" s="234">
        <f t="shared" si="138"/>
        <v>0</v>
      </c>
      <c r="JZ19" s="234">
        <f t="shared" si="233"/>
        <v>0</v>
      </c>
      <c r="KA19" s="242">
        <f t="shared" si="234"/>
        <v>0</v>
      </c>
    </row>
    <row r="20" spans="1:287" x14ac:dyDescent="0.25">
      <c r="A20" s="234">
        <f t="shared" si="139"/>
        <v>8</v>
      </c>
      <c r="B20" s="235" t="str">
        <f t="shared" si="140"/>
        <v/>
      </c>
      <c r="C20" s="236" t="str">
        <f>IFERROR(+VLOOKUP(B20,'Referencia Parámetros'!$A$2:$B$18,2),"")</f>
        <v/>
      </c>
      <c r="D20" s="1"/>
      <c r="E20" s="1"/>
      <c r="F20" s="136" t="str">
        <f>IFERROR(+VLOOKUP(D20,'Año 4'!JH$13:JJ$112,3,FALSE),"Completar")</f>
        <v>Completar</v>
      </c>
      <c r="G20" s="134"/>
      <c r="H20" s="134"/>
      <c r="I20" s="134"/>
      <c r="J20" s="136" t="str">
        <f>+IFERROR(VLOOKUP(D20,'Año 4'!JH$13:JR$112,7,0),"Completar")</f>
        <v>Completar</v>
      </c>
      <c r="K20" s="137" t="str">
        <f>IFERROR(VLOOKUP(D20,'Año 4'!JH$13:JR$112,8,FALSE),"Completar")</f>
        <v>Completar</v>
      </c>
      <c r="L20" s="137" t="str">
        <f>IFERROR(VLOOKUP(D20,'Año 4'!JH$13:JR$112,9,FALSE),"Completar")</f>
        <v>Completar</v>
      </c>
      <c r="M20" s="135"/>
      <c r="N20" s="136" t="str">
        <f>IFERROR(VLOOKUP(D20,'Año 4'!JH$13:JR$112,11,FALSE),"Completar")</f>
        <v>Completar</v>
      </c>
      <c r="O20" s="237">
        <f t="shared" si="141"/>
        <v>0</v>
      </c>
      <c r="P20" s="238">
        <f t="shared" si="142"/>
        <v>0</v>
      </c>
      <c r="Q20" s="239" t="str">
        <f>IFERROR(IF(P20&gt;20*C20,'Referencia Parámetros'!$D$20,IF(P20&gt;10*C20,'Referencia Parámetros'!$D$21,IF(P20&gt;5*C20,'Referencia Parámetros'!$D$22, IF(P20&gt;1,'Referencia Parámetros'!$D$23,"NO APLICA")))),"")</f>
        <v/>
      </c>
      <c r="R20" s="240" t="str">
        <f t="shared" si="143"/>
        <v/>
      </c>
      <c r="S20" s="241">
        <f t="shared" si="104"/>
        <v>0</v>
      </c>
      <c r="T20" s="234">
        <f t="shared" si="144"/>
        <v>0</v>
      </c>
      <c r="U20" s="234">
        <f t="shared" si="105"/>
        <v>0</v>
      </c>
      <c r="V20" s="234">
        <f t="shared" si="145"/>
        <v>0</v>
      </c>
      <c r="W20" s="242">
        <f t="shared" si="146"/>
        <v>0</v>
      </c>
      <c r="Y20" s="234">
        <f t="shared" si="147"/>
        <v>8</v>
      </c>
      <c r="Z20" s="235" t="str">
        <f t="shared" si="148"/>
        <v/>
      </c>
      <c r="AA20" s="236" t="str">
        <f>IFERROR(+VLOOKUP(Z20,'Referencia Parámetros'!$A$2:$B$18,2),"")</f>
        <v/>
      </c>
      <c r="AB20" s="1"/>
      <c r="AC20" s="1"/>
      <c r="AD20" s="136" t="str">
        <f t="shared" si="4"/>
        <v>Completar</v>
      </c>
      <c r="AE20" s="134"/>
      <c r="AF20" s="134"/>
      <c r="AG20" s="134"/>
      <c r="AH20" s="136" t="str">
        <f t="shared" si="5"/>
        <v>Completar</v>
      </c>
      <c r="AI20" s="137" t="str">
        <f t="shared" si="6"/>
        <v>Completar</v>
      </c>
      <c r="AJ20" s="137" t="str">
        <f t="shared" si="7"/>
        <v>Completar</v>
      </c>
      <c r="AK20" s="135"/>
      <c r="AL20" s="136" t="str">
        <f t="shared" si="8"/>
        <v>Completar</v>
      </c>
      <c r="AM20" s="237">
        <f t="shared" si="149"/>
        <v>0</v>
      </c>
      <c r="AN20" s="238">
        <f t="shared" si="150"/>
        <v>0</v>
      </c>
      <c r="AO20" s="239" t="str">
        <f>IFERROR(IF(AN20&gt;20*AA20,'Referencia Parámetros'!$D$20,IF(AN20&gt;10*AA20,'Referencia Parámetros'!$D$21,IF(AN20&gt;5*AA20,'Referencia Parámetros'!$D$22, IF(AN20&gt;1,'Referencia Parámetros'!$D$23,"NO APLICA")))),"")</f>
        <v/>
      </c>
      <c r="AP20" s="240" t="str">
        <f t="shared" si="151"/>
        <v/>
      </c>
      <c r="AQ20" s="241">
        <f t="shared" si="107"/>
        <v>0</v>
      </c>
      <c r="AR20" s="234">
        <f t="shared" si="152"/>
        <v>0</v>
      </c>
      <c r="AS20" s="234">
        <f t="shared" si="108"/>
        <v>0</v>
      </c>
      <c r="AT20" s="234">
        <f t="shared" si="153"/>
        <v>0</v>
      </c>
      <c r="AU20" s="242">
        <f t="shared" si="154"/>
        <v>0</v>
      </c>
      <c r="AW20" s="234">
        <f t="shared" si="155"/>
        <v>8</v>
      </c>
      <c r="AX20" s="235" t="str">
        <f t="shared" si="156"/>
        <v/>
      </c>
      <c r="AY20" s="236" t="str">
        <f>IFERROR(+VLOOKUP(AX20,'Referencia Parámetros'!$A$2:$B$18,2),"")</f>
        <v/>
      </c>
      <c r="AZ20" s="1"/>
      <c r="BA20" s="1"/>
      <c r="BB20" s="136" t="str">
        <f t="shared" si="13"/>
        <v>Completar</v>
      </c>
      <c r="BC20" s="134"/>
      <c r="BD20" s="134"/>
      <c r="BE20" s="134"/>
      <c r="BF20" s="136" t="str">
        <f t="shared" si="14"/>
        <v>Completar</v>
      </c>
      <c r="BG20" s="137" t="str">
        <f t="shared" si="15"/>
        <v>Completar</v>
      </c>
      <c r="BH20" s="137" t="str">
        <f t="shared" si="16"/>
        <v>Completar</v>
      </c>
      <c r="BI20" s="135"/>
      <c r="BJ20" s="136" t="str">
        <f t="shared" si="17"/>
        <v>Completar</v>
      </c>
      <c r="BK20" s="237">
        <f t="shared" si="157"/>
        <v>0</v>
      </c>
      <c r="BL20" s="238">
        <f t="shared" si="158"/>
        <v>0</v>
      </c>
      <c r="BM20" s="239" t="str">
        <f>IFERROR(IF(BL20&gt;20*AY20,'Referencia Parámetros'!$D$20,IF(BL20&gt;10*AY20,'Referencia Parámetros'!$D$21,IF(BL20&gt;5*AY20,'Referencia Parámetros'!$D$22, IF(BL20&gt;1,'Referencia Parámetros'!$D$23,"NO APLICA")))),"")</f>
        <v/>
      </c>
      <c r="BN20" s="240" t="str">
        <f t="shared" si="159"/>
        <v/>
      </c>
      <c r="BO20" s="241">
        <f t="shared" si="110"/>
        <v>0</v>
      </c>
      <c r="BP20" s="234">
        <f t="shared" si="160"/>
        <v>0</v>
      </c>
      <c r="BQ20" s="234">
        <f t="shared" si="111"/>
        <v>0</v>
      </c>
      <c r="BR20" s="234">
        <f t="shared" si="161"/>
        <v>0</v>
      </c>
      <c r="BS20" s="242">
        <f t="shared" si="162"/>
        <v>0</v>
      </c>
      <c r="BU20" s="234">
        <f t="shared" si="163"/>
        <v>8</v>
      </c>
      <c r="BV20" s="235" t="str">
        <f t="shared" si="164"/>
        <v/>
      </c>
      <c r="BW20" s="236" t="str">
        <f>IFERROR(+VLOOKUP(BV20,'Referencia Parámetros'!$A$2:$B$18,2),"")</f>
        <v/>
      </c>
      <c r="BX20" s="1"/>
      <c r="BY20" s="1"/>
      <c r="BZ20" s="136" t="str">
        <f t="shared" si="22"/>
        <v>Completar</v>
      </c>
      <c r="CA20" s="134"/>
      <c r="CB20" s="134"/>
      <c r="CC20" s="134"/>
      <c r="CD20" s="136" t="str">
        <f t="shared" si="23"/>
        <v>Completar</v>
      </c>
      <c r="CE20" s="137" t="str">
        <f t="shared" si="24"/>
        <v>Completar</v>
      </c>
      <c r="CF20" s="137" t="str">
        <f t="shared" si="25"/>
        <v>Completar</v>
      </c>
      <c r="CG20" s="135"/>
      <c r="CH20" s="136" t="str">
        <f t="shared" si="26"/>
        <v>Completar</v>
      </c>
      <c r="CI20" s="237">
        <f t="shared" si="165"/>
        <v>0</v>
      </c>
      <c r="CJ20" s="238">
        <f t="shared" si="166"/>
        <v>0</v>
      </c>
      <c r="CK20" s="239" t="str">
        <f>IFERROR(IF(CJ20&gt;20*BW20,'Referencia Parámetros'!$D$20,IF(CJ20&gt;10*BW20,'Referencia Parámetros'!$D$21,IF(CJ20&gt;5*BW20,'Referencia Parámetros'!$D$22, IF(CJ20&gt;1,'Referencia Parámetros'!$D$23,"NO APLICA")))),"")</f>
        <v/>
      </c>
      <c r="CL20" s="240" t="str">
        <f t="shared" si="167"/>
        <v/>
      </c>
      <c r="CM20" s="241">
        <f t="shared" si="113"/>
        <v>0</v>
      </c>
      <c r="CN20" s="234">
        <f t="shared" si="168"/>
        <v>0</v>
      </c>
      <c r="CO20" s="234">
        <f t="shared" si="114"/>
        <v>0</v>
      </c>
      <c r="CP20" s="234">
        <f t="shared" si="169"/>
        <v>0</v>
      </c>
      <c r="CQ20" s="242">
        <f t="shared" si="170"/>
        <v>0</v>
      </c>
      <c r="CS20" s="234">
        <f t="shared" si="171"/>
        <v>8</v>
      </c>
      <c r="CT20" s="235" t="str">
        <f t="shared" si="172"/>
        <v/>
      </c>
      <c r="CU20" s="236" t="str">
        <f>IFERROR(+VLOOKUP(CT20,'Referencia Parámetros'!$A$2:$B$18,2),"")</f>
        <v/>
      </c>
      <c r="CV20" s="1"/>
      <c r="CW20" s="1"/>
      <c r="CX20" s="136" t="str">
        <f t="shared" si="31"/>
        <v>Completar</v>
      </c>
      <c r="CY20" s="134"/>
      <c r="CZ20" s="134"/>
      <c r="DA20" s="134"/>
      <c r="DB20" s="136" t="str">
        <f t="shared" si="32"/>
        <v>Completar</v>
      </c>
      <c r="DC20" s="137" t="str">
        <f t="shared" si="33"/>
        <v>Completar</v>
      </c>
      <c r="DD20" s="137" t="str">
        <f t="shared" si="34"/>
        <v>Completar</v>
      </c>
      <c r="DE20" s="135"/>
      <c r="DF20" s="136" t="str">
        <f t="shared" si="35"/>
        <v>Completar</v>
      </c>
      <c r="DG20" s="237">
        <f t="shared" si="173"/>
        <v>0</v>
      </c>
      <c r="DH20" s="238">
        <f t="shared" si="174"/>
        <v>0</v>
      </c>
      <c r="DI20" s="239" t="str">
        <f>IFERROR(IF(DH20&gt;20*CU20,'Referencia Parámetros'!$D$20,IF(DH20&gt;10*CU20,'Referencia Parámetros'!$D$21,IF(DH20&gt;5*CU20,'Referencia Parámetros'!$D$22, IF(DH20&gt;1,'Referencia Parámetros'!$D$23,"NO APLICA")))),"")</f>
        <v/>
      </c>
      <c r="DJ20" s="240" t="str">
        <f t="shared" si="175"/>
        <v/>
      </c>
      <c r="DK20" s="241">
        <f t="shared" si="116"/>
        <v>0</v>
      </c>
      <c r="DL20" s="234">
        <f t="shared" si="176"/>
        <v>0</v>
      </c>
      <c r="DM20" s="234">
        <f t="shared" si="117"/>
        <v>0</v>
      </c>
      <c r="DN20" s="234">
        <f t="shared" si="177"/>
        <v>0</v>
      </c>
      <c r="DO20" s="242">
        <f t="shared" si="178"/>
        <v>0</v>
      </c>
      <c r="DQ20" s="234">
        <f t="shared" si="179"/>
        <v>8</v>
      </c>
      <c r="DR20" s="235" t="str">
        <f t="shared" si="180"/>
        <v/>
      </c>
      <c r="DS20" s="236" t="str">
        <f>IFERROR(+VLOOKUP(DR20,'Referencia Parámetros'!$A$2:$B$18,2),"")</f>
        <v/>
      </c>
      <c r="DT20" s="1"/>
      <c r="DU20" s="1"/>
      <c r="DV20" s="136" t="str">
        <f t="shared" si="40"/>
        <v>Completar</v>
      </c>
      <c r="DW20" s="134"/>
      <c r="DX20" s="134"/>
      <c r="DY20" s="134"/>
      <c r="DZ20" s="136" t="str">
        <f t="shared" si="41"/>
        <v>Completar</v>
      </c>
      <c r="EA20" s="137" t="str">
        <f t="shared" si="42"/>
        <v>Completar</v>
      </c>
      <c r="EB20" s="137" t="str">
        <f t="shared" si="43"/>
        <v>Completar</v>
      </c>
      <c r="EC20" s="135"/>
      <c r="ED20" s="136" t="str">
        <f t="shared" si="44"/>
        <v>Completar</v>
      </c>
      <c r="EE20" s="237">
        <f t="shared" si="181"/>
        <v>0</v>
      </c>
      <c r="EF20" s="238">
        <f t="shared" si="182"/>
        <v>0</v>
      </c>
      <c r="EG20" s="239" t="str">
        <f>IFERROR(IF(EF20&gt;20*DS20,'Referencia Parámetros'!$D$20,IF(EF20&gt;10*DS20,'Referencia Parámetros'!$D$21,IF(EF20&gt;5*DS20,'Referencia Parámetros'!$D$22, IF(EF20&gt;1,'Referencia Parámetros'!$D$23,"NO APLICA")))),"")</f>
        <v/>
      </c>
      <c r="EH20" s="240" t="str">
        <f t="shared" si="183"/>
        <v/>
      </c>
      <c r="EI20" s="241">
        <f t="shared" si="119"/>
        <v>0</v>
      </c>
      <c r="EJ20" s="234">
        <f t="shared" si="184"/>
        <v>0</v>
      </c>
      <c r="EK20" s="234">
        <f t="shared" si="120"/>
        <v>0</v>
      </c>
      <c r="EL20" s="234">
        <f t="shared" si="185"/>
        <v>0</v>
      </c>
      <c r="EM20" s="242">
        <f t="shared" si="186"/>
        <v>0</v>
      </c>
      <c r="EO20" s="234">
        <f t="shared" si="187"/>
        <v>8</v>
      </c>
      <c r="EP20" s="235" t="str">
        <f t="shared" si="188"/>
        <v/>
      </c>
      <c r="EQ20" s="236" t="str">
        <f>IFERROR(+VLOOKUP(EP20,'Referencia Parámetros'!$A$2:$B$18,2),"")</f>
        <v/>
      </c>
      <c r="ER20" s="1"/>
      <c r="ES20" s="1"/>
      <c r="ET20" s="136" t="str">
        <f t="shared" si="49"/>
        <v>Completar</v>
      </c>
      <c r="EU20" s="134"/>
      <c r="EV20" s="134"/>
      <c r="EW20" s="134"/>
      <c r="EX20" s="136" t="str">
        <f t="shared" si="50"/>
        <v>Completar</v>
      </c>
      <c r="EY20" s="137" t="str">
        <f t="shared" si="51"/>
        <v>Completar</v>
      </c>
      <c r="EZ20" s="137" t="str">
        <f t="shared" si="52"/>
        <v>Completar</v>
      </c>
      <c r="FA20" s="135"/>
      <c r="FB20" s="136" t="str">
        <f t="shared" si="53"/>
        <v>Completar</v>
      </c>
      <c r="FC20" s="237">
        <f t="shared" si="189"/>
        <v>0</v>
      </c>
      <c r="FD20" s="238">
        <f t="shared" si="190"/>
        <v>0</v>
      </c>
      <c r="FE20" s="239" t="str">
        <f>IFERROR(IF(FD20&gt;20*EQ20,'Referencia Parámetros'!$D$20,IF(FD20&gt;10*EQ20,'Referencia Parámetros'!$D$21,IF(FD20&gt;5*EQ20,'Referencia Parámetros'!$D$22, IF(FD20&gt;1,'Referencia Parámetros'!$D$23,"NO APLICA")))),"")</f>
        <v/>
      </c>
      <c r="FF20" s="240" t="str">
        <f t="shared" si="191"/>
        <v/>
      </c>
      <c r="FG20" s="241">
        <f t="shared" si="122"/>
        <v>0</v>
      </c>
      <c r="FH20" s="234">
        <f t="shared" si="192"/>
        <v>0</v>
      </c>
      <c r="FI20" s="234">
        <f t="shared" si="123"/>
        <v>0</v>
      </c>
      <c r="FJ20" s="234">
        <f t="shared" si="193"/>
        <v>0</v>
      </c>
      <c r="FK20" s="242">
        <f t="shared" si="194"/>
        <v>0</v>
      </c>
      <c r="FM20" s="234">
        <f t="shared" si="195"/>
        <v>8</v>
      </c>
      <c r="FN20" s="235" t="str">
        <f t="shared" si="196"/>
        <v/>
      </c>
      <c r="FO20" s="236" t="str">
        <f>IFERROR(+VLOOKUP(FN20,'Referencia Parámetros'!$A$2:$B$18,2),"")</f>
        <v/>
      </c>
      <c r="FP20" s="1"/>
      <c r="FQ20" s="1"/>
      <c r="FR20" s="136" t="str">
        <f t="shared" si="58"/>
        <v>Completar</v>
      </c>
      <c r="FS20" s="134"/>
      <c r="FT20" s="134"/>
      <c r="FU20" s="134"/>
      <c r="FV20" s="136" t="str">
        <f t="shared" si="59"/>
        <v>Completar</v>
      </c>
      <c r="FW20" s="137" t="str">
        <f t="shared" si="60"/>
        <v>Completar</v>
      </c>
      <c r="FX20" s="137" t="str">
        <f t="shared" si="61"/>
        <v>Completar</v>
      </c>
      <c r="FY20" s="135"/>
      <c r="FZ20" s="136" t="str">
        <f t="shared" si="62"/>
        <v>Completar</v>
      </c>
      <c r="GA20" s="237">
        <f t="shared" si="197"/>
        <v>0</v>
      </c>
      <c r="GB20" s="238">
        <f t="shared" si="198"/>
        <v>0</v>
      </c>
      <c r="GC20" s="239" t="str">
        <f>IFERROR(IF(GB20&gt;20*FO20,'Referencia Parámetros'!$D$20,IF(GB20&gt;10*FO20,'Referencia Parámetros'!$D$21,IF(GB20&gt;5*FO20,'Referencia Parámetros'!$D$22, IF(GB20&gt;1,'Referencia Parámetros'!$D$23,"NO APLICA")))),"")</f>
        <v/>
      </c>
      <c r="GD20" s="240" t="str">
        <f t="shared" si="199"/>
        <v/>
      </c>
      <c r="GE20" s="241">
        <f t="shared" si="125"/>
        <v>0</v>
      </c>
      <c r="GF20" s="234">
        <f t="shared" si="200"/>
        <v>0</v>
      </c>
      <c r="GG20" s="234">
        <f t="shared" si="126"/>
        <v>0</v>
      </c>
      <c r="GH20" s="234">
        <f t="shared" si="201"/>
        <v>0</v>
      </c>
      <c r="GI20" s="242">
        <f t="shared" si="202"/>
        <v>0</v>
      </c>
      <c r="GK20" s="234">
        <f t="shared" si="203"/>
        <v>8</v>
      </c>
      <c r="GL20" s="235" t="str">
        <f t="shared" si="204"/>
        <v/>
      </c>
      <c r="GM20" s="236" t="str">
        <f>IFERROR(+VLOOKUP(GL20,'Referencia Parámetros'!$A$2:$B$18,2),"")</f>
        <v/>
      </c>
      <c r="GN20" s="1"/>
      <c r="GO20" s="1"/>
      <c r="GP20" s="136" t="str">
        <f t="shared" si="67"/>
        <v>Completar</v>
      </c>
      <c r="GQ20" s="134"/>
      <c r="GR20" s="134"/>
      <c r="GS20" s="134"/>
      <c r="GT20" s="136" t="str">
        <f t="shared" si="68"/>
        <v>Completar</v>
      </c>
      <c r="GU20" s="137" t="str">
        <f t="shared" si="69"/>
        <v>Completar</v>
      </c>
      <c r="GV20" s="137" t="str">
        <f t="shared" si="70"/>
        <v>Completar</v>
      </c>
      <c r="GW20" s="135"/>
      <c r="GX20" s="136" t="str">
        <f t="shared" si="71"/>
        <v>Completar</v>
      </c>
      <c r="GY20" s="237">
        <f t="shared" si="205"/>
        <v>0</v>
      </c>
      <c r="GZ20" s="238">
        <f t="shared" si="206"/>
        <v>0</v>
      </c>
      <c r="HA20" s="239" t="str">
        <f>IFERROR(IF(GZ20&gt;20*GM20,'Referencia Parámetros'!$D$20,IF(GZ20&gt;10*GM20,'Referencia Parámetros'!$D$21,IF(GZ20&gt;5*GM20,'Referencia Parámetros'!$D$22, IF(GZ20&gt;1,'Referencia Parámetros'!$D$23,"NO APLICA")))),"")</f>
        <v/>
      </c>
      <c r="HB20" s="240" t="str">
        <f t="shared" si="207"/>
        <v/>
      </c>
      <c r="HC20" s="241">
        <f t="shared" si="128"/>
        <v>0</v>
      </c>
      <c r="HD20" s="234">
        <f t="shared" si="208"/>
        <v>0</v>
      </c>
      <c r="HE20" s="234">
        <f t="shared" si="129"/>
        <v>0</v>
      </c>
      <c r="HF20" s="234">
        <f t="shared" si="209"/>
        <v>0</v>
      </c>
      <c r="HG20" s="242">
        <f t="shared" si="210"/>
        <v>0</v>
      </c>
      <c r="HI20" s="234">
        <f t="shared" si="211"/>
        <v>8</v>
      </c>
      <c r="HJ20" s="235" t="str">
        <f t="shared" si="212"/>
        <v/>
      </c>
      <c r="HK20" s="236" t="str">
        <f>IFERROR(+VLOOKUP(HJ20,'Referencia Parámetros'!$A$2:$B$18,2),"")</f>
        <v/>
      </c>
      <c r="HL20" s="1"/>
      <c r="HM20" s="1"/>
      <c r="HN20" s="136" t="str">
        <f t="shared" si="76"/>
        <v>Completar</v>
      </c>
      <c r="HO20" s="134"/>
      <c r="HP20" s="134"/>
      <c r="HQ20" s="134"/>
      <c r="HR20" s="136" t="str">
        <f t="shared" si="77"/>
        <v>Completar</v>
      </c>
      <c r="HS20" s="137" t="str">
        <f t="shared" si="78"/>
        <v>Completar</v>
      </c>
      <c r="HT20" s="137" t="str">
        <f t="shared" si="79"/>
        <v>Completar</v>
      </c>
      <c r="HU20" s="135"/>
      <c r="HV20" s="136" t="str">
        <f t="shared" si="80"/>
        <v>Completar</v>
      </c>
      <c r="HW20" s="237">
        <f t="shared" si="213"/>
        <v>0</v>
      </c>
      <c r="HX20" s="238">
        <f t="shared" si="214"/>
        <v>0</v>
      </c>
      <c r="HY20" s="239" t="str">
        <f>IFERROR(IF(HX20&gt;20*HK20,'Referencia Parámetros'!$D$20,IF(HX20&gt;10*HK20,'Referencia Parámetros'!$D$21,IF(HX20&gt;5*HK20,'Referencia Parámetros'!$D$22, IF(HX20&gt;1,'Referencia Parámetros'!$D$23,"NO APLICA")))),"")</f>
        <v/>
      </c>
      <c r="HZ20" s="240" t="str">
        <f t="shared" si="215"/>
        <v/>
      </c>
      <c r="IA20" s="241">
        <f t="shared" si="131"/>
        <v>0</v>
      </c>
      <c r="IB20" s="234">
        <f t="shared" si="216"/>
        <v>0</v>
      </c>
      <c r="IC20" s="234">
        <f t="shared" si="132"/>
        <v>0</v>
      </c>
      <c r="ID20" s="234">
        <f t="shared" si="217"/>
        <v>0</v>
      </c>
      <c r="IE20" s="242">
        <f t="shared" si="218"/>
        <v>0</v>
      </c>
      <c r="IG20" s="234">
        <f t="shared" si="219"/>
        <v>8</v>
      </c>
      <c r="IH20" s="235" t="str">
        <f t="shared" si="220"/>
        <v/>
      </c>
      <c r="II20" s="236" t="str">
        <f>IFERROR(+VLOOKUP(IH20,'Referencia Parámetros'!$A$2:$B$15,2),"")</f>
        <v/>
      </c>
      <c r="IJ20" s="1"/>
      <c r="IK20" s="1"/>
      <c r="IL20" s="136" t="str">
        <f t="shared" si="85"/>
        <v>Completar</v>
      </c>
      <c r="IM20" s="134"/>
      <c r="IN20" s="134"/>
      <c r="IO20" s="134"/>
      <c r="IP20" s="136" t="str">
        <f t="shared" si="86"/>
        <v>Completar</v>
      </c>
      <c r="IQ20" s="137" t="str">
        <f t="shared" si="87"/>
        <v>Completar</v>
      </c>
      <c r="IR20" s="137" t="str">
        <f t="shared" si="88"/>
        <v>Completar</v>
      </c>
      <c r="IS20" s="135"/>
      <c r="IT20" s="136" t="str">
        <f t="shared" si="89"/>
        <v>Completar</v>
      </c>
      <c r="IU20" s="237">
        <f t="shared" si="221"/>
        <v>0</v>
      </c>
      <c r="IV20" s="238">
        <f t="shared" si="222"/>
        <v>0</v>
      </c>
      <c r="IW20" s="239" t="str">
        <f>IFERROR(IF(IV20&gt;20*II20,'Referencia Parámetros'!$D$20,IF(IV20&gt;10*II20,'Referencia Parámetros'!$D$21,IF(IV20&gt;5*II20,'Referencia Parámetros'!$D$22, IF(IV20&gt;1,'Referencia Parámetros'!$D$23,"NO APLICA")))),"")</f>
        <v/>
      </c>
      <c r="IX20" s="240" t="str">
        <f t="shared" si="223"/>
        <v/>
      </c>
      <c r="IY20" s="241">
        <f t="shared" si="134"/>
        <v>0</v>
      </c>
      <c r="IZ20" s="234">
        <f t="shared" si="224"/>
        <v>0</v>
      </c>
      <c r="JA20" s="234">
        <f t="shared" si="135"/>
        <v>0</v>
      </c>
      <c r="JB20" s="234">
        <f t="shared" si="225"/>
        <v>0</v>
      </c>
      <c r="JC20" s="242">
        <f t="shared" si="226"/>
        <v>0</v>
      </c>
      <c r="JD20" s="198"/>
      <c r="JE20" s="234">
        <f t="shared" si="227"/>
        <v>8</v>
      </c>
      <c r="JF20" s="235" t="str">
        <f t="shared" si="228"/>
        <v/>
      </c>
      <c r="JG20" s="236" t="str">
        <f>IFERROR(+VLOOKUP(JF20,'Referencia Parámetros'!$A$2:$B$15,2),"")</f>
        <v/>
      </c>
      <c r="JH20" s="1"/>
      <c r="JI20" s="1"/>
      <c r="JJ20" s="136" t="str">
        <f t="shared" si="94"/>
        <v>Completar</v>
      </c>
      <c r="JK20" s="134"/>
      <c r="JL20" s="134"/>
      <c r="JM20" s="134"/>
      <c r="JN20" s="136" t="str">
        <f t="shared" si="95"/>
        <v>Completar</v>
      </c>
      <c r="JO20" s="137" t="str">
        <f t="shared" si="96"/>
        <v>Completar</v>
      </c>
      <c r="JP20" s="137" t="str">
        <f t="shared" si="97"/>
        <v>Completar</v>
      </c>
      <c r="JQ20" s="135"/>
      <c r="JR20" s="136" t="str">
        <f t="shared" si="98"/>
        <v>Completar</v>
      </c>
      <c r="JS20" s="237">
        <f t="shared" si="229"/>
        <v>0</v>
      </c>
      <c r="JT20" s="238">
        <f t="shared" si="230"/>
        <v>0</v>
      </c>
      <c r="JU20" s="239" t="str">
        <f>IFERROR(IF(JT20&gt;20*JG20,'Referencia Parámetros'!$D$20,IF(JT20&gt;10*JG20,'Referencia Parámetros'!$D$21,IF(JT20&gt;5*JG20,'Referencia Parámetros'!$D$22, IF(JT20&gt;1,'Referencia Parámetros'!$D$23,"NO APLICA")))),"")</f>
        <v/>
      </c>
      <c r="JV20" s="240" t="str">
        <f t="shared" si="231"/>
        <v/>
      </c>
      <c r="JW20" s="241">
        <f t="shared" si="137"/>
        <v>0</v>
      </c>
      <c r="JX20" s="234">
        <f t="shared" si="232"/>
        <v>0</v>
      </c>
      <c r="JY20" s="234">
        <f t="shared" si="138"/>
        <v>0</v>
      </c>
      <c r="JZ20" s="234">
        <f t="shared" si="233"/>
        <v>0</v>
      </c>
      <c r="KA20" s="242">
        <f t="shared" si="234"/>
        <v>0</v>
      </c>
    </row>
    <row r="21" spans="1:287" x14ac:dyDescent="0.25">
      <c r="A21" s="234">
        <f t="shared" si="139"/>
        <v>9</v>
      </c>
      <c r="B21" s="235" t="str">
        <f t="shared" si="140"/>
        <v/>
      </c>
      <c r="C21" s="236" t="str">
        <f>IFERROR(+VLOOKUP(B21,'Referencia Parámetros'!$A$2:$B$18,2),"")</f>
        <v/>
      </c>
      <c r="D21" s="1"/>
      <c r="E21" s="1"/>
      <c r="F21" s="136" t="str">
        <f>IFERROR(+VLOOKUP(D21,'Año 4'!JH$13:JJ$112,3,FALSE),"Completar")</f>
        <v>Completar</v>
      </c>
      <c r="G21" s="134"/>
      <c r="H21" s="134"/>
      <c r="I21" s="134"/>
      <c r="J21" s="136" t="str">
        <f>+IFERROR(VLOOKUP(D21,'Año 4'!JH$13:JR$112,7,0),"Completar")</f>
        <v>Completar</v>
      </c>
      <c r="K21" s="137" t="str">
        <f>IFERROR(VLOOKUP(D21,'Año 4'!JH$13:JR$112,8,FALSE),"Completar")</f>
        <v>Completar</v>
      </c>
      <c r="L21" s="137" t="str">
        <f>IFERROR(VLOOKUP(D21,'Año 4'!JH$13:JR$112,9,FALSE),"Completar")</f>
        <v>Completar</v>
      </c>
      <c r="M21" s="135"/>
      <c r="N21" s="136" t="str">
        <f>IFERROR(VLOOKUP(D21,'Año 4'!JH$13:JR$112,11,FALSE),"Completar")</f>
        <v>Completar</v>
      </c>
      <c r="O21" s="237">
        <f t="shared" si="141"/>
        <v>0</v>
      </c>
      <c r="P21" s="238">
        <f t="shared" si="142"/>
        <v>0</v>
      </c>
      <c r="Q21" s="239" t="str">
        <f>IFERROR(IF(P21&gt;20*C21,'Referencia Parámetros'!$D$20,IF(P21&gt;10*C21,'Referencia Parámetros'!$D$21,IF(P21&gt;5*C21,'Referencia Parámetros'!$D$22, IF(P21&gt;1,'Referencia Parámetros'!$D$23,"NO APLICA")))),"")</f>
        <v/>
      </c>
      <c r="R21" s="240" t="str">
        <f t="shared" si="143"/>
        <v/>
      </c>
      <c r="S21" s="241">
        <f t="shared" si="104"/>
        <v>0</v>
      </c>
      <c r="T21" s="234">
        <f t="shared" si="144"/>
        <v>0</v>
      </c>
      <c r="U21" s="234">
        <f t="shared" si="105"/>
        <v>0</v>
      </c>
      <c r="V21" s="234">
        <f t="shared" si="145"/>
        <v>0</v>
      </c>
      <c r="W21" s="242">
        <f t="shared" si="146"/>
        <v>0</v>
      </c>
      <c r="Y21" s="234">
        <f t="shared" si="147"/>
        <v>9</v>
      </c>
      <c r="Z21" s="235" t="str">
        <f t="shared" si="148"/>
        <v/>
      </c>
      <c r="AA21" s="236" t="str">
        <f>IFERROR(+VLOOKUP(Z21,'Referencia Parámetros'!$A$2:$B$18,2),"")</f>
        <v/>
      </c>
      <c r="AB21" s="1"/>
      <c r="AC21" s="1"/>
      <c r="AD21" s="136" t="str">
        <f t="shared" si="4"/>
        <v>Completar</v>
      </c>
      <c r="AE21" s="134"/>
      <c r="AF21" s="134"/>
      <c r="AG21" s="134"/>
      <c r="AH21" s="136" t="str">
        <f t="shared" si="5"/>
        <v>Completar</v>
      </c>
      <c r="AI21" s="137" t="str">
        <f t="shared" si="6"/>
        <v>Completar</v>
      </c>
      <c r="AJ21" s="137" t="str">
        <f t="shared" si="7"/>
        <v>Completar</v>
      </c>
      <c r="AK21" s="135"/>
      <c r="AL21" s="136" t="str">
        <f t="shared" si="8"/>
        <v>Completar</v>
      </c>
      <c r="AM21" s="237">
        <f t="shared" si="149"/>
        <v>0</v>
      </c>
      <c r="AN21" s="238">
        <f t="shared" si="150"/>
        <v>0</v>
      </c>
      <c r="AO21" s="239" t="str">
        <f>IFERROR(IF(AN21&gt;20*AA21,'Referencia Parámetros'!$D$20,IF(AN21&gt;10*AA21,'Referencia Parámetros'!$D$21,IF(AN21&gt;5*AA21,'Referencia Parámetros'!$D$22, IF(AN21&gt;1,'Referencia Parámetros'!$D$23,"NO APLICA")))),"")</f>
        <v/>
      </c>
      <c r="AP21" s="240" t="str">
        <f t="shared" si="151"/>
        <v/>
      </c>
      <c r="AQ21" s="241">
        <f t="shared" si="107"/>
        <v>0</v>
      </c>
      <c r="AR21" s="234">
        <f t="shared" si="152"/>
        <v>0</v>
      </c>
      <c r="AS21" s="234">
        <f t="shared" si="108"/>
        <v>0</v>
      </c>
      <c r="AT21" s="234">
        <f t="shared" si="153"/>
        <v>0</v>
      </c>
      <c r="AU21" s="242">
        <f t="shared" si="154"/>
        <v>0</v>
      </c>
      <c r="AW21" s="234">
        <f t="shared" si="155"/>
        <v>9</v>
      </c>
      <c r="AX21" s="235" t="str">
        <f t="shared" si="156"/>
        <v/>
      </c>
      <c r="AY21" s="236" t="str">
        <f>IFERROR(+VLOOKUP(AX21,'Referencia Parámetros'!$A$2:$B$18,2),"")</f>
        <v/>
      </c>
      <c r="AZ21" s="1"/>
      <c r="BA21" s="1"/>
      <c r="BB21" s="136" t="str">
        <f t="shared" si="13"/>
        <v>Completar</v>
      </c>
      <c r="BC21" s="134"/>
      <c r="BD21" s="134"/>
      <c r="BE21" s="134"/>
      <c r="BF21" s="136" t="str">
        <f t="shared" si="14"/>
        <v>Completar</v>
      </c>
      <c r="BG21" s="137" t="str">
        <f t="shared" si="15"/>
        <v>Completar</v>
      </c>
      <c r="BH21" s="137" t="str">
        <f t="shared" si="16"/>
        <v>Completar</v>
      </c>
      <c r="BI21" s="135"/>
      <c r="BJ21" s="136" t="str">
        <f t="shared" si="17"/>
        <v>Completar</v>
      </c>
      <c r="BK21" s="237">
        <f t="shared" si="157"/>
        <v>0</v>
      </c>
      <c r="BL21" s="238">
        <f t="shared" si="158"/>
        <v>0</v>
      </c>
      <c r="BM21" s="239" t="str">
        <f>IFERROR(IF(BL21&gt;20*AY21,'Referencia Parámetros'!$D$20,IF(BL21&gt;10*AY21,'Referencia Parámetros'!$D$21,IF(BL21&gt;5*AY21,'Referencia Parámetros'!$D$22, IF(BL21&gt;1,'Referencia Parámetros'!$D$23,"NO APLICA")))),"")</f>
        <v/>
      </c>
      <c r="BN21" s="240" t="str">
        <f t="shared" si="159"/>
        <v/>
      </c>
      <c r="BO21" s="241">
        <f t="shared" si="110"/>
        <v>0</v>
      </c>
      <c r="BP21" s="234">
        <f t="shared" si="160"/>
        <v>0</v>
      </c>
      <c r="BQ21" s="234">
        <f t="shared" si="111"/>
        <v>0</v>
      </c>
      <c r="BR21" s="234">
        <f t="shared" si="161"/>
        <v>0</v>
      </c>
      <c r="BS21" s="242">
        <f t="shared" si="162"/>
        <v>0</v>
      </c>
      <c r="BU21" s="234">
        <f t="shared" si="163"/>
        <v>9</v>
      </c>
      <c r="BV21" s="235" t="str">
        <f t="shared" si="164"/>
        <v/>
      </c>
      <c r="BW21" s="236" t="str">
        <f>IFERROR(+VLOOKUP(BV21,'Referencia Parámetros'!$A$2:$B$18,2),"")</f>
        <v/>
      </c>
      <c r="BX21" s="1"/>
      <c r="BY21" s="1"/>
      <c r="BZ21" s="136" t="str">
        <f t="shared" si="22"/>
        <v>Completar</v>
      </c>
      <c r="CA21" s="134"/>
      <c r="CB21" s="134"/>
      <c r="CC21" s="134"/>
      <c r="CD21" s="136" t="str">
        <f t="shared" si="23"/>
        <v>Completar</v>
      </c>
      <c r="CE21" s="137" t="str">
        <f t="shared" si="24"/>
        <v>Completar</v>
      </c>
      <c r="CF21" s="137" t="str">
        <f t="shared" si="25"/>
        <v>Completar</v>
      </c>
      <c r="CG21" s="135"/>
      <c r="CH21" s="136" t="str">
        <f t="shared" si="26"/>
        <v>Completar</v>
      </c>
      <c r="CI21" s="237">
        <f t="shared" si="165"/>
        <v>0</v>
      </c>
      <c r="CJ21" s="238">
        <f t="shared" si="166"/>
        <v>0</v>
      </c>
      <c r="CK21" s="239" t="str">
        <f>IFERROR(IF(CJ21&gt;20*BW21,'Referencia Parámetros'!$D$20,IF(CJ21&gt;10*BW21,'Referencia Parámetros'!$D$21,IF(CJ21&gt;5*BW21,'Referencia Parámetros'!$D$22, IF(CJ21&gt;1,'Referencia Parámetros'!$D$23,"NO APLICA")))),"")</f>
        <v/>
      </c>
      <c r="CL21" s="240" t="str">
        <f t="shared" si="167"/>
        <v/>
      </c>
      <c r="CM21" s="241">
        <f t="shared" si="113"/>
        <v>0</v>
      </c>
      <c r="CN21" s="234">
        <f t="shared" si="168"/>
        <v>0</v>
      </c>
      <c r="CO21" s="234">
        <f t="shared" si="114"/>
        <v>0</v>
      </c>
      <c r="CP21" s="234">
        <f t="shared" si="169"/>
        <v>0</v>
      </c>
      <c r="CQ21" s="242">
        <f t="shared" si="170"/>
        <v>0</v>
      </c>
      <c r="CS21" s="234">
        <f t="shared" si="171"/>
        <v>9</v>
      </c>
      <c r="CT21" s="235" t="str">
        <f t="shared" si="172"/>
        <v/>
      </c>
      <c r="CU21" s="236" t="str">
        <f>IFERROR(+VLOOKUP(CT21,'Referencia Parámetros'!$A$2:$B$18,2),"")</f>
        <v/>
      </c>
      <c r="CV21" s="1"/>
      <c r="CW21" s="1"/>
      <c r="CX21" s="136" t="str">
        <f t="shared" si="31"/>
        <v>Completar</v>
      </c>
      <c r="CY21" s="134"/>
      <c r="CZ21" s="134"/>
      <c r="DA21" s="134"/>
      <c r="DB21" s="136" t="str">
        <f t="shared" si="32"/>
        <v>Completar</v>
      </c>
      <c r="DC21" s="137" t="str">
        <f t="shared" si="33"/>
        <v>Completar</v>
      </c>
      <c r="DD21" s="137" t="str">
        <f t="shared" si="34"/>
        <v>Completar</v>
      </c>
      <c r="DE21" s="135"/>
      <c r="DF21" s="136" t="str">
        <f t="shared" si="35"/>
        <v>Completar</v>
      </c>
      <c r="DG21" s="237">
        <f t="shared" si="173"/>
        <v>0</v>
      </c>
      <c r="DH21" s="238">
        <f t="shared" si="174"/>
        <v>0</v>
      </c>
      <c r="DI21" s="239" t="str">
        <f>IFERROR(IF(DH21&gt;20*CU21,'Referencia Parámetros'!$D$20,IF(DH21&gt;10*CU21,'Referencia Parámetros'!$D$21,IF(DH21&gt;5*CU21,'Referencia Parámetros'!$D$22, IF(DH21&gt;1,'Referencia Parámetros'!$D$23,"NO APLICA")))),"")</f>
        <v/>
      </c>
      <c r="DJ21" s="240" t="str">
        <f t="shared" si="175"/>
        <v/>
      </c>
      <c r="DK21" s="241">
        <f t="shared" si="116"/>
        <v>0</v>
      </c>
      <c r="DL21" s="234">
        <f t="shared" si="176"/>
        <v>0</v>
      </c>
      <c r="DM21" s="234">
        <f t="shared" si="117"/>
        <v>0</v>
      </c>
      <c r="DN21" s="234">
        <f t="shared" si="177"/>
        <v>0</v>
      </c>
      <c r="DO21" s="242">
        <f t="shared" si="178"/>
        <v>0</v>
      </c>
      <c r="DQ21" s="234">
        <f t="shared" si="179"/>
        <v>9</v>
      </c>
      <c r="DR21" s="235" t="str">
        <f t="shared" si="180"/>
        <v/>
      </c>
      <c r="DS21" s="236" t="str">
        <f>IFERROR(+VLOOKUP(DR21,'Referencia Parámetros'!$A$2:$B$18,2),"")</f>
        <v/>
      </c>
      <c r="DT21" s="1"/>
      <c r="DU21" s="1"/>
      <c r="DV21" s="136" t="str">
        <f t="shared" si="40"/>
        <v>Completar</v>
      </c>
      <c r="DW21" s="134"/>
      <c r="DX21" s="134"/>
      <c r="DY21" s="134"/>
      <c r="DZ21" s="136" t="str">
        <f t="shared" si="41"/>
        <v>Completar</v>
      </c>
      <c r="EA21" s="137" t="str">
        <f t="shared" si="42"/>
        <v>Completar</v>
      </c>
      <c r="EB21" s="137" t="str">
        <f t="shared" si="43"/>
        <v>Completar</v>
      </c>
      <c r="EC21" s="135"/>
      <c r="ED21" s="136" t="str">
        <f t="shared" si="44"/>
        <v>Completar</v>
      </c>
      <c r="EE21" s="237">
        <f t="shared" si="181"/>
        <v>0</v>
      </c>
      <c r="EF21" s="238">
        <f t="shared" si="182"/>
        <v>0</v>
      </c>
      <c r="EG21" s="239" t="str">
        <f>IFERROR(IF(EF21&gt;20*DS21,'Referencia Parámetros'!$D$20,IF(EF21&gt;10*DS21,'Referencia Parámetros'!$D$21,IF(EF21&gt;5*DS21,'Referencia Parámetros'!$D$22, IF(EF21&gt;1,'Referencia Parámetros'!$D$23,"NO APLICA")))),"")</f>
        <v/>
      </c>
      <c r="EH21" s="240" t="str">
        <f t="shared" si="183"/>
        <v/>
      </c>
      <c r="EI21" s="241">
        <f t="shared" si="119"/>
        <v>0</v>
      </c>
      <c r="EJ21" s="234">
        <f t="shared" si="184"/>
        <v>0</v>
      </c>
      <c r="EK21" s="234">
        <f t="shared" si="120"/>
        <v>0</v>
      </c>
      <c r="EL21" s="234">
        <f t="shared" si="185"/>
        <v>0</v>
      </c>
      <c r="EM21" s="242">
        <f t="shared" si="186"/>
        <v>0</v>
      </c>
      <c r="EO21" s="234">
        <f t="shared" si="187"/>
        <v>9</v>
      </c>
      <c r="EP21" s="235" t="str">
        <f t="shared" si="188"/>
        <v/>
      </c>
      <c r="EQ21" s="236" t="str">
        <f>IFERROR(+VLOOKUP(EP21,'Referencia Parámetros'!$A$2:$B$18,2),"")</f>
        <v/>
      </c>
      <c r="ER21" s="1"/>
      <c r="ES21" s="1"/>
      <c r="ET21" s="136" t="str">
        <f t="shared" si="49"/>
        <v>Completar</v>
      </c>
      <c r="EU21" s="134"/>
      <c r="EV21" s="134"/>
      <c r="EW21" s="134"/>
      <c r="EX21" s="136" t="str">
        <f t="shared" si="50"/>
        <v>Completar</v>
      </c>
      <c r="EY21" s="137" t="str">
        <f t="shared" si="51"/>
        <v>Completar</v>
      </c>
      <c r="EZ21" s="137" t="str">
        <f t="shared" si="52"/>
        <v>Completar</v>
      </c>
      <c r="FA21" s="135"/>
      <c r="FB21" s="136" t="str">
        <f t="shared" si="53"/>
        <v>Completar</v>
      </c>
      <c r="FC21" s="237">
        <f t="shared" si="189"/>
        <v>0</v>
      </c>
      <c r="FD21" s="238">
        <f t="shared" si="190"/>
        <v>0</v>
      </c>
      <c r="FE21" s="239" t="str">
        <f>IFERROR(IF(FD21&gt;20*EQ21,'Referencia Parámetros'!$D$20,IF(FD21&gt;10*EQ21,'Referencia Parámetros'!$D$21,IF(FD21&gt;5*EQ21,'Referencia Parámetros'!$D$22, IF(FD21&gt;1,'Referencia Parámetros'!$D$23,"NO APLICA")))),"")</f>
        <v/>
      </c>
      <c r="FF21" s="240" t="str">
        <f t="shared" si="191"/>
        <v/>
      </c>
      <c r="FG21" s="241">
        <f t="shared" si="122"/>
        <v>0</v>
      </c>
      <c r="FH21" s="234">
        <f t="shared" si="192"/>
        <v>0</v>
      </c>
      <c r="FI21" s="234">
        <f t="shared" si="123"/>
        <v>0</v>
      </c>
      <c r="FJ21" s="234">
        <f t="shared" si="193"/>
        <v>0</v>
      </c>
      <c r="FK21" s="242">
        <f t="shared" si="194"/>
        <v>0</v>
      </c>
      <c r="FM21" s="234">
        <f t="shared" si="195"/>
        <v>9</v>
      </c>
      <c r="FN21" s="235" t="str">
        <f t="shared" si="196"/>
        <v/>
      </c>
      <c r="FO21" s="236" t="str">
        <f>IFERROR(+VLOOKUP(FN21,'Referencia Parámetros'!$A$2:$B$18,2),"")</f>
        <v/>
      </c>
      <c r="FP21" s="1"/>
      <c r="FQ21" s="1"/>
      <c r="FR21" s="136" t="str">
        <f t="shared" si="58"/>
        <v>Completar</v>
      </c>
      <c r="FS21" s="134"/>
      <c r="FT21" s="134"/>
      <c r="FU21" s="134"/>
      <c r="FV21" s="136" t="str">
        <f t="shared" si="59"/>
        <v>Completar</v>
      </c>
      <c r="FW21" s="137" t="str">
        <f t="shared" si="60"/>
        <v>Completar</v>
      </c>
      <c r="FX21" s="137" t="str">
        <f t="shared" si="61"/>
        <v>Completar</v>
      </c>
      <c r="FY21" s="135"/>
      <c r="FZ21" s="136" t="str">
        <f t="shared" si="62"/>
        <v>Completar</v>
      </c>
      <c r="GA21" s="237">
        <f t="shared" si="197"/>
        <v>0</v>
      </c>
      <c r="GB21" s="238">
        <f t="shared" si="198"/>
        <v>0</v>
      </c>
      <c r="GC21" s="239" t="str">
        <f>IFERROR(IF(GB21&gt;20*FO21,'Referencia Parámetros'!$D$20,IF(GB21&gt;10*FO21,'Referencia Parámetros'!$D$21,IF(GB21&gt;5*FO21,'Referencia Parámetros'!$D$22, IF(GB21&gt;1,'Referencia Parámetros'!$D$23,"NO APLICA")))),"")</f>
        <v/>
      </c>
      <c r="GD21" s="240" t="str">
        <f t="shared" si="199"/>
        <v/>
      </c>
      <c r="GE21" s="241">
        <f t="shared" si="125"/>
        <v>0</v>
      </c>
      <c r="GF21" s="234">
        <f t="shared" si="200"/>
        <v>0</v>
      </c>
      <c r="GG21" s="234">
        <f t="shared" si="126"/>
        <v>0</v>
      </c>
      <c r="GH21" s="234">
        <f t="shared" si="201"/>
        <v>0</v>
      </c>
      <c r="GI21" s="242">
        <f t="shared" si="202"/>
        <v>0</v>
      </c>
      <c r="GK21" s="234">
        <f t="shared" si="203"/>
        <v>9</v>
      </c>
      <c r="GL21" s="235" t="str">
        <f t="shared" si="204"/>
        <v/>
      </c>
      <c r="GM21" s="236" t="str">
        <f>IFERROR(+VLOOKUP(GL21,'Referencia Parámetros'!$A$2:$B$18,2),"")</f>
        <v/>
      </c>
      <c r="GN21" s="1"/>
      <c r="GO21" s="1"/>
      <c r="GP21" s="136" t="str">
        <f t="shared" si="67"/>
        <v>Completar</v>
      </c>
      <c r="GQ21" s="134"/>
      <c r="GR21" s="134"/>
      <c r="GS21" s="134"/>
      <c r="GT21" s="136" t="str">
        <f t="shared" si="68"/>
        <v>Completar</v>
      </c>
      <c r="GU21" s="137" t="str">
        <f t="shared" si="69"/>
        <v>Completar</v>
      </c>
      <c r="GV21" s="137" t="str">
        <f t="shared" si="70"/>
        <v>Completar</v>
      </c>
      <c r="GW21" s="135"/>
      <c r="GX21" s="136" t="str">
        <f t="shared" si="71"/>
        <v>Completar</v>
      </c>
      <c r="GY21" s="237">
        <f t="shared" si="205"/>
        <v>0</v>
      </c>
      <c r="GZ21" s="238">
        <f t="shared" si="206"/>
        <v>0</v>
      </c>
      <c r="HA21" s="239" t="str">
        <f>IFERROR(IF(GZ21&gt;20*GM21,'Referencia Parámetros'!$D$20,IF(GZ21&gt;10*GM21,'Referencia Parámetros'!$D$21,IF(GZ21&gt;5*GM21,'Referencia Parámetros'!$D$22, IF(GZ21&gt;1,'Referencia Parámetros'!$D$23,"NO APLICA")))),"")</f>
        <v/>
      </c>
      <c r="HB21" s="240" t="str">
        <f t="shared" si="207"/>
        <v/>
      </c>
      <c r="HC21" s="241">
        <f t="shared" si="128"/>
        <v>0</v>
      </c>
      <c r="HD21" s="234">
        <f t="shared" si="208"/>
        <v>0</v>
      </c>
      <c r="HE21" s="234">
        <f t="shared" si="129"/>
        <v>0</v>
      </c>
      <c r="HF21" s="234">
        <f t="shared" si="209"/>
        <v>0</v>
      </c>
      <c r="HG21" s="242">
        <f t="shared" si="210"/>
        <v>0</v>
      </c>
      <c r="HI21" s="234">
        <f t="shared" si="211"/>
        <v>9</v>
      </c>
      <c r="HJ21" s="235" t="str">
        <f t="shared" si="212"/>
        <v/>
      </c>
      <c r="HK21" s="236" t="str">
        <f>IFERROR(+VLOOKUP(HJ21,'Referencia Parámetros'!$A$2:$B$18,2),"")</f>
        <v/>
      </c>
      <c r="HL21" s="1"/>
      <c r="HM21" s="1"/>
      <c r="HN21" s="136" t="str">
        <f t="shared" si="76"/>
        <v>Completar</v>
      </c>
      <c r="HO21" s="134"/>
      <c r="HP21" s="134"/>
      <c r="HQ21" s="134"/>
      <c r="HR21" s="136" t="str">
        <f t="shared" si="77"/>
        <v>Completar</v>
      </c>
      <c r="HS21" s="137" t="str">
        <f t="shared" si="78"/>
        <v>Completar</v>
      </c>
      <c r="HT21" s="137" t="str">
        <f t="shared" si="79"/>
        <v>Completar</v>
      </c>
      <c r="HU21" s="135"/>
      <c r="HV21" s="136" t="str">
        <f t="shared" si="80"/>
        <v>Completar</v>
      </c>
      <c r="HW21" s="237">
        <f t="shared" si="213"/>
        <v>0</v>
      </c>
      <c r="HX21" s="238">
        <f t="shared" si="214"/>
        <v>0</v>
      </c>
      <c r="HY21" s="239" t="str">
        <f>IFERROR(IF(HX21&gt;20*HK21,'Referencia Parámetros'!$D$20,IF(HX21&gt;10*HK21,'Referencia Parámetros'!$D$21,IF(HX21&gt;5*HK21,'Referencia Parámetros'!$D$22, IF(HX21&gt;1,'Referencia Parámetros'!$D$23,"NO APLICA")))),"")</f>
        <v/>
      </c>
      <c r="HZ21" s="240" t="str">
        <f t="shared" si="215"/>
        <v/>
      </c>
      <c r="IA21" s="241">
        <f t="shared" si="131"/>
        <v>0</v>
      </c>
      <c r="IB21" s="234">
        <f t="shared" si="216"/>
        <v>0</v>
      </c>
      <c r="IC21" s="234">
        <f t="shared" si="132"/>
        <v>0</v>
      </c>
      <c r="ID21" s="234">
        <f t="shared" si="217"/>
        <v>0</v>
      </c>
      <c r="IE21" s="242">
        <f t="shared" si="218"/>
        <v>0</v>
      </c>
      <c r="IG21" s="234">
        <f t="shared" si="219"/>
        <v>9</v>
      </c>
      <c r="IH21" s="235" t="str">
        <f t="shared" si="220"/>
        <v/>
      </c>
      <c r="II21" s="236" t="str">
        <f>IFERROR(+VLOOKUP(IH21,'Referencia Parámetros'!$A$2:$B$15,2),"")</f>
        <v/>
      </c>
      <c r="IJ21" s="1"/>
      <c r="IK21" s="1"/>
      <c r="IL21" s="136" t="str">
        <f t="shared" si="85"/>
        <v>Completar</v>
      </c>
      <c r="IM21" s="134"/>
      <c r="IN21" s="134"/>
      <c r="IO21" s="134"/>
      <c r="IP21" s="136" t="str">
        <f t="shared" si="86"/>
        <v>Completar</v>
      </c>
      <c r="IQ21" s="137" t="str">
        <f t="shared" si="87"/>
        <v>Completar</v>
      </c>
      <c r="IR21" s="137" t="str">
        <f t="shared" si="88"/>
        <v>Completar</v>
      </c>
      <c r="IS21" s="135"/>
      <c r="IT21" s="136" t="str">
        <f t="shared" si="89"/>
        <v>Completar</v>
      </c>
      <c r="IU21" s="237">
        <f t="shared" si="221"/>
        <v>0</v>
      </c>
      <c r="IV21" s="238">
        <f t="shared" si="222"/>
        <v>0</v>
      </c>
      <c r="IW21" s="239" t="str">
        <f>IFERROR(IF(IV21&gt;20*II21,'Referencia Parámetros'!$D$20,IF(IV21&gt;10*II21,'Referencia Parámetros'!$D$21,IF(IV21&gt;5*II21,'Referencia Parámetros'!$D$22, IF(IV21&gt;1,'Referencia Parámetros'!$D$23,"NO APLICA")))),"")</f>
        <v/>
      </c>
      <c r="IX21" s="240" t="str">
        <f t="shared" si="223"/>
        <v/>
      </c>
      <c r="IY21" s="241">
        <f t="shared" si="134"/>
        <v>0</v>
      </c>
      <c r="IZ21" s="234">
        <f t="shared" si="224"/>
        <v>0</v>
      </c>
      <c r="JA21" s="234">
        <f t="shared" si="135"/>
        <v>0</v>
      </c>
      <c r="JB21" s="234">
        <f t="shared" si="225"/>
        <v>0</v>
      </c>
      <c r="JC21" s="242">
        <f t="shared" si="226"/>
        <v>0</v>
      </c>
      <c r="JD21" s="198"/>
      <c r="JE21" s="234">
        <f t="shared" si="227"/>
        <v>9</v>
      </c>
      <c r="JF21" s="235" t="str">
        <f t="shared" si="228"/>
        <v/>
      </c>
      <c r="JG21" s="236" t="str">
        <f>IFERROR(+VLOOKUP(JF21,'Referencia Parámetros'!$A$2:$B$15,2),"")</f>
        <v/>
      </c>
      <c r="JH21" s="1"/>
      <c r="JI21" s="1"/>
      <c r="JJ21" s="136" t="str">
        <f t="shared" si="94"/>
        <v>Completar</v>
      </c>
      <c r="JK21" s="134"/>
      <c r="JL21" s="134"/>
      <c r="JM21" s="134"/>
      <c r="JN21" s="136" t="str">
        <f t="shared" si="95"/>
        <v>Completar</v>
      </c>
      <c r="JO21" s="137" t="str">
        <f t="shared" si="96"/>
        <v>Completar</v>
      </c>
      <c r="JP21" s="137" t="str">
        <f t="shared" si="97"/>
        <v>Completar</v>
      </c>
      <c r="JQ21" s="135"/>
      <c r="JR21" s="136" t="str">
        <f t="shared" si="98"/>
        <v>Completar</v>
      </c>
      <c r="JS21" s="237">
        <f t="shared" si="229"/>
        <v>0</v>
      </c>
      <c r="JT21" s="238">
        <f t="shared" si="230"/>
        <v>0</v>
      </c>
      <c r="JU21" s="239" t="str">
        <f>IFERROR(IF(JT21&gt;20*JG21,'Referencia Parámetros'!$D$20,IF(JT21&gt;10*JG21,'Referencia Parámetros'!$D$21,IF(JT21&gt;5*JG21,'Referencia Parámetros'!$D$22, IF(JT21&gt;1,'Referencia Parámetros'!$D$23,"NO APLICA")))),"")</f>
        <v/>
      </c>
      <c r="JV21" s="240" t="str">
        <f t="shared" si="231"/>
        <v/>
      </c>
      <c r="JW21" s="241">
        <f t="shared" si="137"/>
        <v>0</v>
      </c>
      <c r="JX21" s="234">
        <f t="shared" si="232"/>
        <v>0</v>
      </c>
      <c r="JY21" s="234">
        <f t="shared" si="138"/>
        <v>0</v>
      </c>
      <c r="JZ21" s="234">
        <f t="shared" si="233"/>
        <v>0</v>
      </c>
      <c r="KA21" s="242">
        <f t="shared" si="234"/>
        <v>0</v>
      </c>
    </row>
    <row r="22" spans="1:287" x14ac:dyDescent="0.25">
      <c r="A22" s="234">
        <f t="shared" si="139"/>
        <v>10</v>
      </c>
      <c r="B22" s="235" t="str">
        <f t="shared" si="140"/>
        <v/>
      </c>
      <c r="C22" s="236" t="str">
        <f>IFERROR(+VLOOKUP(B22,'Referencia Parámetros'!$A$2:$B$18,2),"")</f>
        <v/>
      </c>
      <c r="D22" s="1"/>
      <c r="E22" s="1"/>
      <c r="F22" s="136" t="str">
        <f>IFERROR(+VLOOKUP(D22,'Año 4'!JH$13:JJ$112,3,FALSE),"Completar")</f>
        <v>Completar</v>
      </c>
      <c r="G22" s="134"/>
      <c r="H22" s="134"/>
      <c r="I22" s="134"/>
      <c r="J22" s="136" t="str">
        <f>+IFERROR(VLOOKUP(D22,'Año 4'!JH$13:JR$112,7,0),"Completar")</f>
        <v>Completar</v>
      </c>
      <c r="K22" s="137" t="str">
        <f>IFERROR(VLOOKUP(D22,'Año 4'!JH$13:JR$112,8,FALSE),"Completar")</f>
        <v>Completar</v>
      </c>
      <c r="L22" s="137" t="str">
        <f>IFERROR(VLOOKUP(D22,'Año 4'!JH$13:JR$112,9,FALSE),"Completar")</f>
        <v>Completar</v>
      </c>
      <c r="M22" s="135"/>
      <c r="N22" s="136" t="str">
        <f>IFERROR(VLOOKUP(D22,'Año 4'!JH$13:JR$112,11,FALSE),"Completar")</f>
        <v>Completar</v>
      </c>
      <c r="O22" s="237">
        <f t="shared" si="141"/>
        <v>0</v>
      </c>
      <c r="P22" s="238">
        <f t="shared" si="142"/>
        <v>0</v>
      </c>
      <c r="Q22" s="239" t="str">
        <f>IFERROR(IF(P22&gt;20*C22,'Referencia Parámetros'!$D$20,IF(P22&gt;10*C22,'Referencia Parámetros'!$D$21,IF(P22&gt;5*C22,'Referencia Parámetros'!$D$22, IF(P22&gt;1,'Referencia Parámetros'!$D$23,"NO APLICA")))),"")</f>
        <v/>
      </c>
      <c r="R22" s="240" t="str">
        <f t="shared" si="143"/>
        <v/>
      </c>
      <c r="S22" s="241">
        <f t="shared" si="104"/>
        <v>0</v>
      </c>
      <c r="T22" s="234">
        <f t="shared" si="144"/>
        <v>0</v>
      </c>
      <c r="U22" s="234">
        <f t="shared" si="105"/>
        <v>0</v>
      </c>
      <c r="V22" s="234">
        <f t="shared" si="145"/>
        <v>0</v>
      </c>
      <c r="W22" s="242">
        <f t="shared" si="146"/>
        <v>0</v>
      </c>
      <c r="Y22" s="234">
        <f t="shared" si="147"/>
        <v>10</v>
      </c>
      <c r="Z22" s="235" t="str">
        <f t="shared" si="148"/>
        <v/>
      </c>
      <c r="AA22" s="236" t="str">
        <f>IFERROR(+VLOOKUP(Z22,'Referencia Parámetros'!$A$2:$B$18,2),"")</f>
        <v/>
      </c>
      <c r="AB22" s="1"/>
      <c r="AC22" s="1"/>
      <c r="AD22" s="136" t="str">
        <f t="shared" si="4"/>
        <v>Completar</v>
      </c>
      <c r="AE22" s="134"/>
      <c r="AF22" s="134"/>
      <c r="AG22" s="134"/>
      <c r="AH22" s="136" t="str">
        <f t="shared" si="5"/>
        <v>Completar</v>
      </c>
      <c r="AI22" s="137" t="str">
        <f t="shared" si="6"/>
        <v>Completar</v>
      </c>
      <c r="AJ22" s="137" t="str">
        <f t="shared" si="7"/>
        <v>Completar</v>
      </c>
      <c r="AK22" s="135"/>
      <c r="AL22" s="136" t="str">
        <f t="shared" si="8"/>
        <v>Completar</v>
      </c>
      <c r="AM22" s="237">
        <f t="shared" si="149"/>
        <v>0</v>
      </c>
      <c r="AN22" s="238">
        <f t="shared" si="150"/>
        <v>0</v>
      </c>
      <c r="AO22" s="239" t="str">
        <f>IFERROR(IF(AN22&gt;20*AA22,'Referencia Parámetros'!$D$20,IF(AN22&gt;10*AA22,'Referencia Parámetros'!$D$21,IF(AN22&gt;5*AA22,'Referencia Parámetros'!$D$22, IF(AN22&gt;1,'Referencia Parámetros'!$D$23,"NO APLICA")))),"")</f>
        <v/>
      </c>
      <c r="AP22" s="240" t="str">
        <f t="shared" si="151"/>
        <v/>
      </c>
      <c r="AQ22" s="241">
        <f t="shared" si="107"/>
        <v>0</v>
      </c>
      <c r="AR22" s="234">
        <f t="shared" si="152"/>
        <v>0</v>
      </c>
      <c r="AS22" s="234">
        <f t="shared" si="108"/>
        <v>0</v>
      </c>
      <c r="AT22" s="234">
        <f t="shared" si="153"/>
        <v>0</v>
      </c>
      <c r="AU22" s="242">
        <f t="shared" si="154"/>
        <v>0</v>
      </c>
      <c r="AW22" s="234">
        <f t="shared" si="155"/>
        <v>10</v>
      </c>
      <c r="AX22" s="235" t="str">
        <f t="shared" si="156"/>
        <v/>
      </c>
      <c r="AY22" s="236" t="str">
        <f>IFERROR(+VLOOKUP(AX22,'Referencia Parámetros'!$A$2:$B$18,2),"")</f>
        <v/>
      </c>
      <c r="AZ22" s="1"/>
      <c r="BA22" s="1"/>
      <c r="BB22" s="136" t="str">
        <f t="shared" si="13"/>
        <v>Completar</v>
      </c>
      <c r="BC22" s="134"/>
      <c r="BD22" s="134"/>
      <c r="BE22" s="134"/>
      <c r="BF22" s="136" t="str">
        <f t="shared" si="14"/>
        <v>Completar</v>
      </c>
      <c r="BG22" s="137" t="str">
        <f t="shared" si="15"/>
        <v>Completar</v>
      </c>
      <c r="BH22" s="137" t="str">
        <f t="shared" si="16"/>
        <v>Completar</v>
      </c>
      <c r="BI22" s="135"/>
      <c r="BJ22" s="136" t="str">
        <f t="shared" si="17"/>
        <v>Completar</v>
      </c>
      <c r="BK22" s="237">
        <f t="shared" si="157"/>
        <v>0</v>
      </c>
      <c r="BL22" s="238">
        <f t="shared" si="158"/>
        <v>0</v>
      </c>
      <c r="BM22" s="239" t="str">
        <f>IFERROR(IF(BL22&gt;20*AY22,'Referencia Parámetros'!$D$20,IF(BL22&gt;10*AY22,'Referencia Parámetros'!$D$21,IF(BL22&gt;5*AY22,'Referencia Parámetros'!$D$22, IF(BL22&gt;1,'Referencia Parámetros'!$D$23,"NO APLICA")))),"")</f>
        <v/>
      </c>
      <c r="BN22" s="240" t="str">
        <f t="shared" si="159"/>
        <v/>
      </c>
      <c r="BO22" s="241">
        <f t="shared" si="110"/>
        <v>0</v>
      </c>
      <c r="BP22" s="234">
        <f t="shared" si="160"/>
        <v>0</v>
      </c>
      <c r="BQ22" s="234">
        <f t="shared" si="111"/>
        <v>0</v>
      </c>
      <c r="BR22" s="234">
        <f t="shared" si="161"/>
        <v>0</v>
      </c>
      <c r="BS22" s="242">
        <f t="shared" si="162"/>
        <v>0</v>
      </c>
      <c r="BU22" s="234">
        <f t="shared" si="163"/>
        <v>10</v>
      </c>
      <c r="BV22" s="235" t="str">
        <f t="shared" si="164"/>
        <v/>
      </c>
      <c r="BW22" s="236" t="str">
        <f>IFERROR(+VLOOKUP(BV22,'Referencia Parámetros'!$A$2:$B$18,2),"")</f>
        <v/>
      </c>
      <c r="BX22" s="1"/>
      <c r="BY22" s="1"/>
      <c r="BZ22" s="136" t="str">
        <f t="shared" si="22"/>
        <v>Completar</v>
      </c>
      <c r="CA22" s="134"/>
      <c r="CB22" s="134"/>
      <c r="CC22" s="134"/>
      <c r="CD22" s="136" t="str">
        <f t="shared" si="23"/>
        <v>Completar</v>
      </c>
      <c r="CE22" s="137" t="str">
        <f t="shared" si="24"/>
        <v>Completar</v>
      </c>
      <c r="CF22" s="137" t="str">
        <f t="shared" si="25"/>
        <v>Completar</v>
      </c>
      <c r="CG22" s="135"/>
      <c r="CH22" s="136" t="str">
        <f t="shared" si="26"/>
        <v>Completar</v>
      </c>
      <c r="CI22" s="237">
        <f t="shared" si="165"/>
        <v>0</v>
      </c>
      <c r="CJ22" s="238">
        <f t="shared" si="166"/>
        <v>0</v>
      </c>
      <c r="CK22" s="239" t="str">
        <f>IFERROR(IF(CJ22&gt;20*BW22,'Referencia Parámetros'!$D$20,IF(CJ22&gt;10*BW22,'Referencia Parámetros'!$D$21,IF(CJ22&gt;5*BW22,'Referencia Parámetros'!$D$22, IF(CJ22&gt;1,'Referencia Parámetros'!$D$23,"NO APLICA")))),"")</f>
        <v/>
      </c>
      <c r="CL22" s="240" t="str">
        <f t="shared" si="167"/>
        <v/>
      </c>
      <c r="CM22" s="241">
        <f t="shared" si="113"/>
        <v>0</v>
      </c>
      <c r="CN22" s="234">
        <f t="shared" si="168"/>
        <v>0</v>
      </c>
      <c r="CO22" s="234">
        <f t="shared" si="114"/>
        <v>0</v>
      </c>
      <c r="CP22" s="234">
        <f t="shared" si="169"/>
        <v>0</v>
      </c>
      <c r="CQ22" s="242">
        <f t="shared" si="170"/>
        <v>0</v>
      </c>
      <c r="CS22" s="234">
        <f t="shared" si="171"/>
        <v>10</v>
      </c>
      <c r="CT22" s="235" t="str">
        <f t="shared" si="172"/>
        <v/>
      </c>
      <c r="CU22" s="236" t="str">
        <f>IFERROR(+VLOOKUP(CT22,'Referencia Parámetros'!$A$2:$B$18,2),"")</f>
        <v/>
      </c>
      <c r="CV22" s="1"/>
      <c r="CW22" s="1"/>
      <c r="CX22" s="136" t="str">
        <f t="shared" si="31"/>
        <v>Completar</v>
      </c>
      <c r="CY22" s="134"/>
      <c r="CZ22" s="134"/>
      <c r="DA22" s="134"/>
      <c r="DB22" s="136" t="str">
        <f t="shared" si="32"/>
        <v>Completar</v>
      </c>
      <c r="DC22" s="137" t="str">
        <f t="shared" si="33"/>
        <v>Completar</v>
      </c>
      <c r="DD22" s="137" t="str">
        <f t="shared" si="34"/>
        <v>Completar</v>
      </c>
      <c r="DE22" s="135"/>
      <c r="DF22" s="136" t="str">
        <f t="shared" si="35"/>
        <v>Completar</v>
      </c>
      <c r="DG22" s="237">
        <f t="shared" si="173"/>
        <v>0</v>
      </c>
      <c r="DH22" s="238">
        <f t="shared" si="174"/>
        <v>0</v>
      </c>
      <c r="DI22" s="239" t="str">
        <f>IFERROR(IF(DH22&gt;20*CU22,'Referencia Parámetros'!$D$20,IF(DH22&gt;10*CU22,'Referencia Parámetros'!$D$21,IF(DH22&gt;5*CU22,'Referencia Parámetros'!$D$22, IF(DH22&gt;1,'Referencia Parámetros'!$D$23,"NO APLICA")))),"")</f>
        <v/>
      </c>
      <c r="DJ22" s="240" t="str">
        <f t="shared" si="175"/>
        <v/>
      </c>
      <c r="DK22" s="241">
        <f t="shared" si="116"/>
        <v>0</v>
      </c>
      <c r="DL22" s="234">
        <f t="shared" si="176"/>
        <v>0</v>
      </c>
      <c r="DM22" s="234">
        <f t="shared" si="117"/>
        <v>0</v>
      </c>
      <c r="DN22" s="234">
        <f t="shared" si="177"/>
        <v>0</v>
      </c>
      <c r="DO22" s="242">
        <f t="shared" si="178"/>
        <v>0</v>
      </c>
      <c r="DQ22" s="234">
        <f t="shared" si="179"/>
        <v>10</v>
      </c>
      <c r="DR22" s="235" t="str">
        <f t="shared" si="180"/>
        <v/>
      </c>
      <c r="DS22" s="236" t="str">
        <f>IFERROR(+VLOOKUP(DR22,'Referencia Parámetros'!$A$2:$B$18,2),"")</f>
        <v/>
      </c>
      <c r="DT22" s="1"/>
      <c r="DU22" s="1"/>
      <c r="DV22" s="136" t="str">
        <f t="shared" si="40"/>
        <v>Completar</v>
      </c>
      <c r="DW22" s="134"/>
      <c r="DX22" s="134"/>
      <c r="DY22" s="134"/>
      <c r="DZ22" s="136" t="str">
        <f t="shared" si="41"/>
        <v>Completar</v>
      </c>
      <c r="EA22" s="137" t="str">
        <f t="shared" si="42"/>
        <v>Completar</v>
      </c>
      <c r="EB22" s="137" t="str">
        <f t="shared" si="43"/>
        <v>Completar</v>
      </c>
      <c r="EC22" s="135"/>
      <c r="ED22" s="136" t="str">
        <f t="shared" si="44"/>
        <v>Completar</v>
      </c>
      <c r="EE22" s="237">
        <f t="shared" si="181"/>
        <v>0</v>
      </c>
      <c r="EF22" s="238">
        <f t="shared" si="182"/>
        <v>0</v>
      </c>
      <c r="EG22" s="239" t="str">
        <f>IFERROR(IF(EF22&gt;20*DS22,'Referencia Parámetros'!$D$20,IF(EF22&gt;10*DS22,'Referencia Parámetros'!$D$21,IF(EF22&gt;5*DS22,'Referencia Parámetros'!$D$22, IF(EF22&gt;1,'Referencia Parámetros'!$D$23,"NO APLICA")))),"")</f>
        <v/>
      </c>
      <c r="EH22" s="240" t="str">
        <f t="shared" si="183"/>
        <v/>
      </c>
      <c r="EI22" s="241">
        <f t="shared" si="119"/>
        <v>0</v>
      </c>
      <c r="EJ22" s="234">
        <f t="shared" si="184"/>
        <v>0</v>
      </c>
      <c r="EK22" s="234">
        <f t="shared" si="120"/>
        <v>0</v>
      </c>
      <c r="EL22" s="234">
        <f t="shared" si="185"/>
        <v>0</v>
      </c>
      <c r="EM22" s="242">
        <f t="shared" si="186"/>
        <v>0</v>
      </c>
      <c r="EO22" s="234">
        <f t="shared" si="187"/>
        <v>10</v>
      </c>
      <c r="EP22" s="235" t="str">
        <f t="shared" si="188"/>
        <v/>
      </c>
      <c r="EQ22" s="236" t="str">
        <f>IFERROR(+VLOOKUP(EP22,'Referencia Parámetros'!$A$2:$B$18,2),"")</f>
        <v/>
      </c>
      <c r="ER22" s="1"/>
      <c r="ES22" s="1"/>
      <c r="ET22" s="136" t="str">
        <f t="shared" si="49"/>
        <v>Completar</v>
      </c>
      <c r="EU22" s="134"/>
      <c r="EV22" s="134"/>
      <c r="EW22" s="134"/>
      <c r="EX22" s="136" t="str">
        <f t="shared" si="50"/>
        <v>Completar</v>
      </c>
      <c r="EY22" s="137" t="str">
        <f t="shared" si="51"/>
        <v>Completar</v>
      </c>
      <c r="EZ22" s="137" t="str">
        <f t="shared" si="52"/>
        <v>Completar</v>
      </c>
      <c r="FA22" s="135"/>
      <c r="FB22" s="136" t="str">
        <f t="shared" si="53"/>
        <v>Completar</v>
      </c>
      <c r="FC22" s="237">
        <f t="shared" si="189"/>
        <v>0</v>
      </c>
      <c r="FD22" s="238">
        <f t="shared" si="190"/>
        <v>0</v>
      </c>
      <c r="FE22" s="239" t="str">
        <f>IFERROR(IF(FD22&gt;20*EQ22,'Referencia Parámetros'!$D$20,IF(FD22&gt;10*EQ22,'Referencia Parámetros'!$D$21,IF(FD22&gt;5*EQ22,'Referencia Parámetros'!$D$22, IF(FD22&gt;1,'Referencia Parámetros'!$D$23,"NO APLICA")))),"")</f>
        <v/>
      </c>
      <c r="FF22" s="240" t="str">
        <f t="shared" si="191"/>
        <v/>
      </c>
      <c r="FG22" s="241">
        <f t="shared" si="122"/>
        <v>0</v>
      </c>
      <c r="FH22" s="234">
        <f t="shared" si="192"/>
        <v>0</v>
      </c>
      <c r="FI22" s="234">
        <f t="shared" si="123"/>
        <v>0</v>
      </c>
      <c r="FJ22" s="234">
        <f t="shared" si="193"/>
        <v>0</v>
      </c>
      <c r="FK22" s="242">
        <f t="shared" si="194"/>
        <v>0</v>
      </c>
      <c r="FM22" s="234">
        <f t="shared" si="195"/>
        <v>10</v>
      </c>
      <c r="FN22" s="235" t="str">
        <f t="shared" si="196"/>
        <v/>
      </c>
      <c r="FO22" s="236" t="str">
        <f>IFERROR(+VLOOKUP(FN22,'Referencia Parámetros'!$A$2:$B$18,2),"")</f>
        <v/>
      </c>
      <c r="FP22" s="1"/>
      <c r="FQ22" s="1"/>
      <c r="FR22" s="136" t="str">
        <f t="shared" si="58"/>
        <v>Completar</v>
      </c>
      <c r="FS22" s="134"/>
      <c r="FT22" s="134"/>
      <c r="FU22" s="134"/>
      <c r="FV22" s="136" t="str">
        <f t="shared" si="59"/>
        <v>Completar</v>
      </c>
      <c r="FW22" s="137" t="str">
        <f t="shared" si="60"/>
        <v>Completar</v>
      </c>
      <c r="FX22" s="137" t="str">
        <f t="shared" si="61"/>
        <v>Completar</v>
      </c>
      <c r="FY22" s="135"/>
      <c r="FZ22" s="136" t="str">
        <f t="shared" si="62"/>
        <v>Completar</v>
      </c>
      <c r="GA22" s="237">
        <f t="shared" si="197"/>
        <v>0</v>
      </c>
      <c r="GB22" s="238">
        <f t="shared" si="198"/>
        <v>0</v>
      </c>
      <c r="GC22" s="239" t="str">
        <f>IFERROR(IF(GB22&gt;20*FO22,'Referencia Parámetros'!$D$20,IF(GB22&gt;10*FO22,'Referencia Parámetros'!$D$21,IF(GB22&gt;5*FO22,'Referencia Parámetros'!$D$22, IF(GB22&gt;1,'Referencia Parámetros'!$D$23,"NO APLICA")))),"")</f>
        <v/>
      </c>
      <c r="GD22" s="240" t="str">
        <f t="shared" si="199"/>
        <v/>
      </c>
      <c r="GE22" s="241">
        <f t="shared" si="125"/>
        <v>0</v>
      </c>
      <c r="GF22" s="234">
        <f t="shared" si="200"/>
        <v>0</v>
      </c>
      <c r="GG22" s="234">
        <f t="shared" si="126"/>
        <v>0</v>
      </c>
      <c r="GH22" s="234">
        <f t="shared" si="201"/>
        <v>0</v>
      </c>
      <c r="GI22" s="242">
        <f t="shared" si="202"/>
        <v>0</v>
      </c>
      <c r="GK22" s="234">
        <f t="shared" si="203"/>
        <v>10</v>
      </c>
      <c r="GL22" s="235" t="str">
        <f t="shared" si="204"/>
        <v/>
      </c>
      <c r="GM22" s="236" t="str">
        <f>IFERROR(+VLOOKUP(GL22,'Referencia Parámetros'!$A$2:$B$18,2),"")</f>
        <v/>
      </c>
      <c r="GN22" s="1"/>
      <c r="GO22" s="1"/>
      <c r="GP22" s="136" t="str">
        <f t="shared" si="67"/>
        <v>Completar</v>
      </c>
      <c r="GQ22" s="134"/>
      <c r="GR22" s="134"/>
      <c r="GS22" s="134"/>
      <c r="GT22" s="136" t="str">
        <f t="shared" si="68"/>
        <v>Completar</v>
      </c>
      <c r="GU22" s="137" t="str">
        <f t="shared" si="69"/>
        <v>Completar</v>
      </c>
      <c r="GV22" s="137" t="str">
        <f t="shared" si="70"/>
        <v>Completar</v>
      </c>
      <c r="GW22" s="135"/>
      <c r="GX22" s="136" t="str">
        <f t="shared" si="71"/>
        <v>Completar</v>
      </c>
      <c r="GY22" s="237">
        <f t="shared" si="205"/>
        <v>0</v>
      </c>
      <c r="GZ22" s="238">
        <f t="shared" si="206"/>
        <v>0</v>
      </c>
      <c r="HA22" s="239" t="str">
        <f>IFERROR(IF(GZ22&gt;20*GM22,'Referencia Parámetros'!$D$20,IF(GZ22&gt;10*GM22,'Referencia Parámetros'!$D$21,IF(GZ22&gt;5*GM22,'Referencia Parámetros'!$D$22, IF(GZ22&gt;1,'Referencia Parámetros'!$D$23,"NO APLICA")))),"")</f>
        <v/>
      </c>
      <c r="HB22" s="240" t="str">
        <f t="shared" si="207"/>
        <v/>
      </c>
      <c r="HC22" s="241">
        <f t="shared" si="128"/>
        <v>0</v>
      </c>
      <c r="HD22" s="234">
        <f t="shared" si="208"/>
        <v>0</v>
      </c>
      <c r="HE22" s="234">
        <f t="shared" si="129"/>
        <v>0</v>
      </c>
      <c r="HF22" s="234">
        <f t="shared" si="209"/>
        <v>0</v>
      </c>
      <c r="HG22" s="242">
        <f t="shared" si="210"/>
        <v>0</v>
      </c>
      <c r="HI22" s="234">
        <f t="shared" si="211"/>
        <v>10</v>
      </c>
      <c r="HJ22" s="235" t="str">
        <f t="shared" si="212"/>
        <v/>
      </c>
      <c r="HK22" s="236" t="str">
        <f>IFERROR(+VLOOKUP(HJ22,'Referencia Parámetros'!$A$2:$B$18,2),"")</f>
        <v/>
      </c>
      <c r="HL22" s="1"/>
      <c r="HM22" s="1"/>
      <c r="HN22" s="136" t="str">
        <f t="shared" si="76"/>
        <v>Completar</v>
      </c>
      <c r="HO22" s="134"/>
      <c r="HP22" s="134"/>
      <c r="HQ22" s="134"/>
      <c r="HR22" s="136" t="str">
        <f t="shared" si="77"/>
        <v>Completar</v>
      </c>
      <c r="HS22" s="137" t="str">
        <f t="shared" si="78"/>
        <v>Completar</v>
      </c>
      <c r="HT22" s="137" t="str">
        <f t="shared" si="79"/>
        <v>Completar</v>
      </c>
      <c r="HU22" s="135"/>
      <c r="HV22" s="136" t="str">
        <f t="shared" si="80"/>
        <v>Completar</v>
      </c>
      <c r="HW22" s="237">
        <f t="shared" si="213"/>
        <v>0</v>
      </c>
      <c r="HX22" s="238">
        <f t="shared" si="214"/>
        <v>0</v>
      </c>
      <c r="HY22" s="239" t="str">
        <f>IFERROR(IF(HX22&gt;20*HK22,'Referencia Parámetros'!$D$20,IF(HX22&gt;10*HK22,'Referencia Parámetros'!$D$21,IF(HX22&gt;5*HK22,'Referencia Parámetros'!$D$22, IF(HX22&gt;1,'Referencia Parámetros'!$D$23,"NO APLICA")))),"")</f>
        <v/>
      </c>
      <c r="HZ22" s="240" t="str">
        <f t="shared" si="215"/>
        <v/>
      </c>
      <c r="IA22" s="241">
        <f t="shared" si="131"/>
        <v>0</v>
      </c>
      <c r="IB22" s="234">
        <f t="shared" si="216"/>
        <v>0</v>
      </c>
      <c r="IC22" s="234">
        <f t="shared" si="132"/>
        <v>0</v>
      </c>
      <c r="ID22" s="234">
        <f t="shared" si="217"/>
        <v>0</v>
      </c>
      <c r="IE22" s="242">
        <f t="shared" si="218"/>
        <v>0</v>
      </c>
      <c r="IG22" s="234">
        <f t="shared" si="219"/>
        <v>10</v>
      </c>
      <c r="IH22" s="235" t="str">
        <f t="shared" si="220"/>
        <v/>
      </c>
      <c r="II22" s="236" t="str">
        <f>IFERROR(+VLOOKUP(IH22,'Referencia Parámetros'!$A$2:$B$15,2),"")</f>
        <v/>
      </c>
      <c r="IJ22" s="1"/>
      <c r="IK22" s="1"/>
      <c r="IL22" s="136" t="str">
        <f t="shared" si="85"/>
        <v>Completar</v>
      </c>
      <c r="IM22" s="134"/>
      <c r="IN22" s="134"/>
      <c r="IO22" s="134"/>
      <c r="IP22" s="136" t="str">
        <f t="shared" si="86"/>
        <v>Completar</v>
      </c>
      <c r="IQ22" s="137" t="str">
        <f t="shared" si="87"/>
        <v>Completar</v>
      </c>
      <c r="IR22" s="137" t="str">
        <f t="shared" si="88"/>
        <v>Completar</v>
      </c>
      <c r="IS22" s="135"/>
      <c r="IT22" s="136" t="str">
        <f t="shared" si="89"/>
        <v>Completar</v>
      </c>
      <c r="IU22" s="237">
        <f t="shared" si="221"/>
        <v>0</v>
      </c>
      <c r="IV22" s="238">
        <f t="shared" si="222"/>
        <v>0</v>
      </c>
      <c r="IW22" s="239" t="str">
        <f>IFERROR(IF(IV22&gt;20*II22,'Referencia Parámetros'!$D$20,IF(IV22&gt;10*II22,'Referencia Parámetros'!$D$21,IF(IV22&gt;5*II22,'Referencia Parámetros'!$D$22, IF(IV22&gt;1,'Referencia Parámetros'!$D$23,"NO APLICA")))),"")</f>
        <v/>
      </c>
      <c r="IX22" s="240" t="str">
        <f t="shared" si="223"/>
        <v/>
      </c>
      <c r="IY22" s="241">
        <f t="shared" si="134"/>
        <v>0</v>
      </c>
      <c r="IZ22" s="234">
        <f t="shared" si="224"/>
        <v>0</v>
      </c>
      <c r="JA22" s="234">
        <f t="shared" si="135"/>
        <v>0</v>
      </c>
      <c r="JB22" s="234">
        <f t="shared" si="225"/>
        <v>0</v>
      </c>
      <c r="JC22" s="242">
        <f t="shared" si="226"/>
        <v>0</v>
      </c>
      <c r="JD22" s="198"/>
      <c r="JE22" s="234">
        <f t="shared" si="227"/>
        <v>10</v>
      </c>
      <c r="JF22" s="235" t="str">
        <f t="shared" si="228"/>
        <v/>
      </c>
      <c r="JG22" s="236" t="str">
        <f>IFERROR(+VLOOKUP(JF22,'Referencia Parámetros'!$A$2:$B$15,2),"")</f>
        <v/>
      </c>
      <c r="JH22" s="1"/>
      <c r="JI22" s="1"/>
      <c r="JJ22" s="136" t="str">
        <f t="shared" si="94"/>
        <v>Completar</v>
      </c>
      <c r="JK22" s="134"/>
      <c r="JL22" s="134"/>
      <c r="JM22" s="134"/>
      <c r="JN22" s="136" t="str">
        <f t="shared" si="95"/>
        <v>Completar</v>
      </c>
      <c r="JO22" s="137" t="str">
        <f t="shared" si="96"/>
        <v>Completar</v>
      </c>
      <c r="JP22" s="137" t="str">
        <f t="shared" si="97"/>
        <v>Completar</v>
      </c>
      <c r="JQ22" s="135"/>
      <c r="JR22" s="136" t="str">
        <f t="shared" si="98"/>
        <v>Completar</v>
      </c>
      <c r="JS22" s="237">
        <f t="shared" si="229"/>
        <v>0</v>
      </c>
      <c r="JT22" s="238">
        <f t="shared" si="230"/>
        <v>0</v>
      </c>
      <c r="JU22" s="239" t="str">
        <f>IFERROR(IF(JT22&gt;20*JG22,'Referencia Parámetros'!$D$20,IF(JT22&gt;10*JG22,'Referencia Parámetros'!$D$21,IF(JT22&gt;5*JG22,'Referencia Parámetros'!$D$22, IF(JT22&gt;1,'Referencia Parámetros'!$D$23,"NO APLICA")))),"")</f>
        <v/>
      </c>
      <c r="JV22" s="240" t="str">
        <f t="shared" si="231"/>
        <v/>
      </c>
      <c r="JW22" s="241">
        <f t="shared" si="137"/>
        <v>0</v>
      </c>
      <c r="JX22" s="234">
        <f t="shared" si="232"/>
        <v>0</v>
      </c>
      <c r="JY22" s="234">
        <f t="shared" si="138"/>
        <v>0</v>
      </c>
      <c r="JZ22" s="234">
        <f t="shared" si="233"/>
        <v>0</v>
      </c>
      <c r="KA22" s="242">
        <f t="shared" si="234"/>
        <v>0</v>
      </c>
    </row>
    <row r="23" spans="1:287" x14ac:dyDescent="0.25">
      <c r="A23" s="234">
        <f t="shared" si="139"/>
        <v>11</v>
      </c>
      <c r="B23" s="235" t="str">
        <f t="shared" si="140"/>
        <v/>
      </c>
      <c r="C23" s="236" t="str">
        <f>IFERROR(+VLOOKUP(B23,'Referencia Parámetros'!$A$2:$B$18,2),"")</f>
        <v/>
      </c>
      <c r="D23" s="1"/>
      <c r="E23" s="1"/>
      <c r="F23" s="136" t="str">
        <f>IFERROR(+VLOOKUP(D23,'Año 4'!JH$13:JJ$112,3,FALSE),"Completar")</f>
        <v>Completar</v>
      </c>
      <c r="G23" s="134"/>
      <c r="H23" s="134"/>
      <c r="I23" s="134"/>
      <c r="J23" s="136" t="str">
        <f>+IFERROR(VLOOKUP(D23,'Año 4'!JH$13:JR$112,7,0),"Completar")</f>
        <v>Completar</v>
      </c>
      <c r="K23" s="137" t="str">
        <f>IFERROR(VLOOKUP(D23,'Año 4'!JH$13:JR$112,8,FALSE),"Completar")</f>
        <v>Completar</v>
      </c>
      <c r="L23" s="137" t="str">
        <f>IFERROR(VLOOKUP(D23,'Año 4'!JH$13:JR$112,9,FALSE),"Completar")</f>
        <v>Completar</v>
      </c>
      <c r="M23" s="135"/>
      <c r="N23" s="136" t="str">
        <f>IFERROR(VLOOKUP(D23,'Año 4'!JH$13:JR$112,11,FALSE),"Completar")</f>
        <v>Completar</v>
      </c>
      <c r="O23" s="237">
        <f t="shared" si="141"/>
        <v>0</v>
      </c>
      <c r="P23" s="238">
        <f t="shared" si="142"/>
        <v>0</v>
      </c>
      <c r="Q23" s="239" t="str">
        <f>IFERROR(IF(P23&gt;20*C23,'Referencia Parámetros'!$D$20,IF(P23&gt;10*C23,'Referencia Parámetros'!$D$21,IF(P23&gt;5*C23,'Referencia Parámetros'!$D$22, IF(P23&gt;1,'Referencia Parámetros'!$D$23,"NO APLICA")))),"")</f>
        <v/>
      </c>
      <c r="R23" s="240" t="str">
        <f t="shared" si="143"/>
        <v/>
      </c>
      <c r="S23" s="241">
        <f t="shared" si="104"/>
        <v>0</v>
      </c>
      <c r="T23" s="234">
        <f t="shared" si="144"/>
        <v>0</v>
      </c>
      <c r="U23" s="234">
        <f t="shared" si="105"/>
        <v>0</v>
      </c>
      <c r="V23" s="234">
        <f t="shared" si="145"/>
        <v>0</v>
      </c>
      <c r="W23" s="242">
        <f t="shared" si="146"/>
        <v>0</v>
      </c>
      <c r="Y23" s="234">
        <f t="shared" si="147"/>
        <v>11</v>
      </c>
      <c r="Z23" s="235" t="str">
        <f t="shared" si="148"/>
        <v/>
      </c>
      <c r="AA23" s="236" t="str">
        <f>IFERROR(+VLOOKUP(Z23,'Referencia Parámetros'!$A$2:$B$18,2),"")</f>
        <v/>
      </c>
      <c r="AB23" s="1"/>
      <c r="AC23" s="1"/>
      <c r="AD23" s="136" t="str">
        <f t="shared" si="4"/>
        <v>Completar</v>
      </c>
      <c r="AE23" s="134"/>
      <c r="AF23" s="134"/>
      <c r="AG23" s="134"/>
      <c r="AH23" s="136" t="str">
        <f t="shared" si="5"/>
        <v>Completar</v>
      </c>
      <c r="AI23" s="137" t="str">
        <f t="shared" si="6"/>
        <v>Completar</v>
      </c>
      <c r="AJ23" s="137" t="str">
        <f t="shared" si="7"/>
        <v>Completar</v>
      </c>
      <c r="AK23" s="135"/>
      <c r="AL23" s="136" t="str">
        <f t="shared" si="8"/>
        <v>Completar</v>
      </c>
      <c r="AM23" s="237">
        <f t="shared" si="149"/>
        <v>0</v>
      </c>
      <c r="AN23" s="238">
        <f t="shared" si="150"/>
        <v>0</v>
      </c>
      <c r="AO23" s="239" t="str">
        <f>IFERROR(IF(AN23&gt;20*AA23,'Referencia Parámetros'!$D$20,IF(AN23&gt;10*AA23,'Referencia Parámetros'!$D$21,IF(AN23&gt;5*AA23,'Referencia Parámetros'!$D$22, IF(AN23&gt;1,'Referencia Parámetros'!$D$23,"NO APLICA")))),"")</f>
        <v/>
      </c>
      <c r="AP23" s="240" t="str">
        <f t="shared" si="151"/>
        <v/>
      </c>
      <c r="AQ23" s="241">
        <f t="shared" si="107"/>
        <v>0</v>
      </c>
      <c r="AR23" s="234">
        <f t="shared" si="152"/>
        <v>0</v>
      </c>
      <c r="AS23" s="234">
        <f t="shared" si="108"/>
        <v>0</v>
      </c>
      <c r="AT23" s="234">
        <f t="shared" si="153"/>
        <v>0</v>
      </c>
      <c r="AU23" s="242">
        <f t="shared" si="154"/>
        <v>0</v>
      </c>
      <c r="AW23" s="234">
        <f t="shared" si="155"/>
        <v>11</v>
      </c>
      <c r="AX23" s="235" t="str">
        <f t="shared" si="156"/>
        <v/>
      </c>
      <c r="AY23" s="236" t="str">
        <f>IFERROR(+VLOOKUP(AX23,'Referencia Parámetros'!$A$2:$B$18,2),"")</f>
        <v/>
      </c>
      <c r="AZ23" s="1"/>
      <c r="BA23" s="1"/>
      <c r="BB23" s="136" t="str">
        <f t="shared" si="13"/>
        <v>Completar</v>
      </c>
      <c r="BC23" s="134"/>
      <c r="BD23" s="134"/>
      <c r="BE23" s="134"/>
      <c r="BF23" s="136" t="str">
        <f t="shared" si="14"/>
        <v>Completar</v>
      </c>
      <c r="BG23" s="137" t="str">
        <f t="shared" si="15"/>
        <v>Completar</v>
      </c>
      <c r="BH23" s="137" t="str">
        <f t="shared" si="16"/>
        <v>Completar</v>
      </c>
      <c r="BI23" s="135"/>
      <c r="BJ23" s="136" t="str">
        <f t="shared" si="17"/>
        <v>Completar</v>
      </c>
      <c r="BK23" s="237">
        <f t="shared" si="157"/>
        <v>0</v>
      </c>
      <c r="BL23" s="238">
        <f t="shared" si="158"/>
        <v>0</v>
      </c>
      <c r="BM23" s="239" t="str">
        <f>IFERROR(IF(BL23&gt;20*AY23,'Referencia Parámetros'!$D$20,IF(BL23&gt;10*AY23,'Referencia Parámetros'!$D$21,IF(BL23&gt;5*AY23,'Referencia Parámetros'!$D$22, IF(BL23&gt;1,'Referencia Parámetros'!$D$23,"NO APLICA")))),"")</f>
        <v/>
      </c>
      <c r="BN23" s="240" t="str">
        <f t="shared" si="159"/>
        <v/>
      </c>
      <c r="BO23" s="241">
        <f t="shared" si="110"/>
        <v>0</v>
      </c>
      <c r="BP23" s="234">
        <f t="shared" si="160"/>
        <v>0</v>
      </c>
      <c r="BQ23" s="234">
        <f t="shared" si="111"/>
        <v>0</v>
      </c>
      <c r="BR23" s="234">
        <f t="shared" si="161"/>
        <v>0</v>
      </c>
      <c r="BS23" s="242">
        <f t="shared" si="162"/>
        <v>0</v>
      </c>
      <c r="BU23" s="234">
        <f t="shared" si="163"/>
        <v>11</v>
      </c>
      <c r="BV23" s="235" t="str">
        <f t="shared" si="164"/>
        <v/>
      </c>
      <c r="BW23" s="236" t="str">
        <f>IFERROR(+VLOOKUP(BV23,'Referencia Parámetros'!$A$2:$B$18,2),"")</f>
        <v/>
      </c>
      <c r="BX23" s="1"/>
      <c r="BY23" s="1"/>
      <c r="BZ23" s="136" t="str">
        <f t="shared" si="22"/>
        <v>Completar</v>
      </c>
      <c r="CA23" s="134"/>
      <c r="CB23" s="134"/>
      <c r="CC23" s="134"/>
      <c r="CD23" s="136" t="str">
        <f t="shared" si="23"/>
        <v>Completar</v>
      </c>
      <c r="CE23" s="137" t="str">
        <f t="shared" si="24"/>
        <v>Completar</v>
      </c>
      <c r="CF23" s="137" t="str">
        <f t="shared" si="25"/>
        <v>Completar</v>
      </c>
      <c r="CG23" s="135"/>
      <c r="CH23" s="136" t="str">
        <f t="shared" si="26"/>
        <v>Completar</v>
      </c>
      <c r="CI23" s="237">
        <f t="shared" si="165"/>
        <v>0</v>
      </c>
      <c r="CJ23" s="238">
        <f t="shared" si="166"/>
        <v>0</v>
      </c>
      <c r="CK23" s="239" t="str">
        <f>IFERROR(IF(CJ23&gt;20*BW23,'Referencia Parámetros'!$D$20,IF(CJ23&gt;10*BW23,'Referencia Parámetros'!$D$21,IF(CJ23&gt;5*BW23,'Referencia Parámetros'!$D$22, IF(CJ23&gt;1,'Referencia Parámetros'!$D$23,"NO APLICA")))),"")</f>
        <v/>
      </c>
      <c r="CL23" s="240" t="str">
        <f t="shared" si="167"/>
        <v/>
      </c>
      <c r="CM23" s="241">
        <f t="shared" si="113"/>
        <v>0</v>
      </c>
      <c r="CN23" s="234">
        <f t="shared" si="168"/>
        <v>0</v>
      </c>
      <c r="CO23" s="234">
        <f t="shared" si="114"/>
        <v>0</v>
      </c>
      <c r="CP23" s="234">
        <f t="shared" si="169"/>
        <v>0</v>
      </c>
      <c r="CQ23" s="242">
        <f t="shared" si="170"/>
        <v>0</v>
      </c>
      <c r="CS23" s="234">
        <f t="shared" si="171"/>
        <v>11</v>
      </c>
      <c r="CT23" s="235" t="str">
        <f t="shared" si="172"/>
        <v/>
      </c>
      <c r="CU23" s="236" t="str">
        <f>IFERROR(+VLOOKUP(CT23,'Referencia Parámetros'!$A$2:$B$18,2),"")</f>
        <v/>
      </c>
      <c r="CV23" s="1"/>
      <c r="CW23" s="1"/>
      <c r="CX23" s="136" t="str">
        <f t="shared" si="31"/>
        <v>Completar</v>
      </c>
      <c r="CY23" s="134"/>
      <c r="CZ23" s="134"/>
      <c r="DA23" s="134"/>
      <c r="DB23" s="136" t="str">
        <f t="shared" si="32"/>
        <v>Completar</v>
      </c>
      <c r="DC23" s="137" t="str">
        <f t="shared" si="33"/>
        <v>Completar</v>
      </c>
      <c r="DD23" s="137" t="str">
        <f t="shared" si="34"/>
        <v>Completar</v>
      </c>
      <c r="DE23" s="135"/>
      <c r="DF23" s="136" t="str">
        <f t="shared" si="35"/>
        <v>Completar</v>
      </c>
      <c r="DG23" s="237">
        <f t="shared" si="173"/>
        <v>0</v>
      </c>
      <c r="DH23" s="238">
        <f t="shared" si="174"/>
        <v>0</v>
      </c>
      <c r="DI23" s="239" t="str">
        <f>IFERROR(IF(DH23&gt;20*CU23,'Referencia Parámetros'!$D$20,IF(DH23&gt;10*CU23,'Referencia Parámetros'!$D$21,IF(DH23&gt;5*CU23,'Referencia Parámetros'!$D$22, IF(DH23&gt;1,'Referencia Parámetros'!$D$23,"NO APLICA")))),"")</f>
        <v/>
      </c>
      <c r="DJ23" s="240" t="str">
        <f t="shared" si="175"/>
        <v/>
      </c>
      <c r="DK23" s="241">
        <f t="shared" si="116"/>
        <v>0</v>
      </c>
      <c r="DL23" s="234">
        <f t="shared" si="176"/>
        <v>0</v>
      </c>
      <c r="DM23" s="234">
        <f t="shared" si="117"/>
        <v>0</v>
      </c>
      <c r="DN23" s="234">
        <f t="shared" si="177"/>
        <v>0</v>
      </c>
      <c r="DO23" s="242">
        <f t="shared" si="178"/>
        <v>0</v>
      </c>
      <c r="DQ23" s="234">
        <f t="shared" si="179"/>
        <v>11</v>
      </c>
      <c r="DR23" s="235" t="str">
        <f t="shared" si="180"/>
        <v/>
      </c>
      <c r="DS23" s="236" t="str">
        <f>IFERROR(+VLOOKUP(DR23,'Referencia Parámetros'!$A$2:$B$18,2),"")</f>
        <v/>
      </c>
      <c r="DT23" s="1"/>
      <c r="DU23" s="1"/>
      <c r="DV23" s="136" t="str">
        <f t="shared" si="40"/>
        <v>Completar</v>
      </c>
      <c r="DW23" s="134"/>
      <c r="DX23" s="134"/>
      <c r="DY23" s="134"/>
      <c r="DZ23" s="136" t="str">
        <f t="shared" si="41"/>
        <v>Completar</v>
      </c>
      <c r="EA23" s="137" t="str">
        <f t="shared" si="42"/>
        <v>Completar</v>
      </c>
      <c r="EB23" s="137" t="str">
        <f t="shared" si="43"/>
        <v>Completar</v>
      </c>
      <c r="EC23" s="135"/>
      <c r="ED23" s="136" t="str">
        <f t="shared" si="44"/>
        <v>Completar</v>
      </c>
      <c r="EE23" s="237">
        <f t="shared" si="181"/>
        <v>0</v>
      </c>
      <c r="EF23" s="238">
        <f t="shared" si="182"/>
        <v>0</v>
      </c>
      <c r="EG23" s="239" t="str">
        <f>IFERROR(IF(EF23&gt;20*DS23,'Referencia Parámetros'!$D$20,IF(EF23&gt;10*DS23,'Referencia Parámetros'!$D$21,IF(EF23&gt;5*DS23,'Referencia Parámetros'!$D$22, IF(EF23&gt;1,'Referencia Parámetros'!$D$23,"NO APLICA")))),"")</f>
        <v/>
      </c>
      <c r="EH23" s="240" t="str">
        <f t="shared" si="183"/>
        <v/>
      </c>
      <c r="EI23" s="241">
        <f t="shared" si="119"/>
        <v>0</v>
      </c>
      <c r="EJ23" s="234">
        <f t="shared" si="184"/>
        <v>0</v>
      </c>
      <c r="EK23" s="234">
        <f t="shared" si="120"/>
        <v>0</v>
      </c>
      <c r="EL23" s="234">
        <f t="shared" si="185"/>
        <v>0</v>
      </c>
      <c r="EM23" s="242">
        <f t="shared" si="186"/>
        <v>0</v>
      </c>
      <c r="EO23" s="234">
        <f t="shared" si="187"/>
        <v>11</v>
      </c>
      <c r="EP23" s="235" t="str">
        <f t="shared" si="188"/>
        <v/>
      </c>
      <c r="EQ23" s="236" t="str">
        <f>IFERROR(+VLOOKUP(EP23,'Referencia Parámetros'!$A$2:$B$18,2),"")</f>
        <v/>
      </c>
      <c r="ER23" s="1"/>
      <c r="ES23" s="1"/>
      <c r="ET23" s="136" t="str">
        <f t="shared" si="49"/>
        <v>Completar</v>
      </c>
      <c r="EU23" s="134"/>
      <c r="EV23" s="134"/>
      <c r="EW23" s="134"/>
      <c r="EX23" s="136" t="str">
        <f t="shared" si="50"/>
        <v>Completar</v>
      </c>
      <c r="EY23" s="137" t="str">
        <f t="shared" si="51"/>
        <v>Completar</v>
      </c>
      <c r="EZ23" s="137" t="str">
        <f t="shared" si="52"/>
        <v>Completar</v>
      </c>
      <c r="FA23" s="135"/>
      <c r="FB23" s="136" t="str">
        <f t="shared" si="53"/>
        <v>Completar</v>
      </c>
      <c r="FC23" s="237">
        <f t="shared" si="189"/>
        <v>0</v>
      </c>
      <c r="FD23" s="238">
        <f t="shared" si="190"/>
        <v>0</v>
      </c>
      <c r="FE23" s="239" t="str">
        <f>IFERROR(IF(FD23&gt;20*EQ23,'Referencia Parámetros'!$D$20,IF(FD23&gt;10*EQ23,'Referencia Parámetros'!$D$21,IF(FD23&gt;5*EQ23,'Referencia Parámetros'!$D$22, IF(FD23&gt;1,'Referencia Parámetros'!$D$23,"NO APLICA")))),"")</f>
        <v/>
      </c>
      <c r="FF23" s="240" t="str">
        <f t="shared" si="191"/>
        <v/>
      </c>
      <c r="FG23" s="241">
        <f t="shared" si="122"/>
        <v>0</v>
      </c>
      <c r="FH23" s="234">
        <f t="shared" si="192"/>
        <v>0</v>
      </c>
      <c r="FI23" s="234">
        <f t="shared" si="123"/>
        <v>0</v>
      </c>
      <c r="FJ23" s="234">
        <f t="shared" si="193"/>
        <v>0</v>
      </c>
      <c r="FK23" s="242">
        <f t="shared" si="194"/>
        <v>0</v>
      </c>
      <c r="FM23" s="234">
        <f t="shared" si="195"/>
        <v>11</v>
      </c>
      <c r="FN23" s="235" t="str">
        <f t="shared" si="196"/>
        <v/>
      </c>
      <c r="FO23" s="236" t="str">
        <f>IFERROR(+VLOOKUP(FN23,'Referencia Parámetros'!$A$2:$B$18,2),"")</f>
        <v/>
      </c>
      <c r="FP23" s="1"/>
      <c r="FQ23" s="1"/>
      <c r="FR23" s="136" t="str">
        <f t="shared" si="58"/>
        <v>Completar</v>
      </c>
      <c r="FS23" s="134"/>
      <c r="FT23" s="134"/>
      <c r="FU23" s="134"/>
      <c r="FV23" s="136" t="str">
        <f t="shared" si="59"/>
        <v>Completar</v>
      </c>
      <c r="FW23" s="137" t="str">
        <f t="shared" si="60"/>
        <v>Completar</v>
      </c>
      <c r="FX23" s="137" t="str">
        <f t="shared" si="61"/>
        <v>Completar</v>
      </c>
      <c r="FY23" s="135"/>
      <c r="FZ23" s="136" t="str">
        <f t="shared" si="62"/>
        <v>Completar</v>
      </c>
      <c r="GA23" s="237">
        <f t="shared" si="197"/>
        <v>0</v>
      </c>
      <c r="GB23" s="238">
        <f t="shared" si="198"/>
        <v>0</v>
      </c>
      <c r="GC23" s="239" t="str">
        <f>IFERROR(IF(GB23&gt;20*FO23,'Referencia Parámetros'!$D$20,IF(GB23&gt;10*FO23,'Referencia Parámetros'!$D$21,IF(GB23&gt;5*FO23,'Referencia Parámetros'!$D$22, IF(GB23&gt;1,'Referencia Parámetros'!$D$23,"NO APLICA")))),"")</f>
        <v/>
      </c>
      <c r="GD23" s="240" t="str">
        <f t="shared" si="199"/>
        <v/>
      </c>
      <c r="GE23" s="241">
        <f t="shared" si="125"/>
        <v>0</v>
      </c>
      <c r="GF23" s="234">
        <f t="shared" si="200"/>
        <v>0</v>
      </c>
      <c r="GG23" s="234">
        <f t="shared" si="126"/>
        <v>0</v>
      </c>
      <c r="GH23" s="234">
        <f t="shared" si="201"/>
        <v>0</v>
      </c>
      <c r="GI23" s="242">
        <f t="shared" si="202"/>
        <v>0</v>
      </c>
      <c r="GK23" s="234">
        <f t="shared" si="203"/>
        <v>11</v>
      </c>
      <c r="GL23" s="235" t="str">
        <f t="shared" si="204"/>
        <v/>
      </c>
      <c r="GM23" s="236" t="str">
        <f>IFERROR(+VLOOKUP(GL23,'Referencia Parámetros'!$A$2:$B$18,2),"")</f>
        <v/>
      </c>
      <c r="GN23" s="1"/>
      <c r="GO23" s="1"/>
      <c r="GP23" s="136" t="str">
        <f t="shared" si="67"/>
        <v>Completar</v>
      </c>
      <c r="GQ23" s="134"/>
      <c r="GR23" s="134"/>
      <c r="GS23" s="134"/>
      <c r="GT23" s="136" t="str">
        <f t="shared" si="68"/>
        <v>Completar</v>
      </c>
      <c r="GU23" s="137" t="str">
        <f t="shared" si="69"/>
        <v>Completar</v>
      </c>
      <c r="GV23" s="137" t="str">
        <f t="shared" si="70"/>
        <v>Completar</v>
      </c>
      <c r="GW23" s="135"/>
      <c r="GX23" s="136" t="str">
        <f t="shared" si="71"/>
        <v>Completar</v>
      </c>
      <c r="GY23" s="237">
        <f t="shared" si="205"/>
        <v>0</v>
      </c>
      <c r="GZ23" s="238">
        <f t="shared" si="206"/>
        <v>0</v>
      </c>
      <c r="HA23" s="239" t="str">
        <f>IFERROR(IF(GZ23&gt;20*GM23,'Referencia Parámetros'!$D$20,IF(GZ23&gt;10*GM23,'Referencia Parámetros'!$D$21,IF(GZ23&gt;5*GM23,'Referencia Parámetros'!$D$22, IF(GZ23&gt;1,'Referencia Parámetros'!$D$23,"NO APLICA")))),"")</f>
        <v/>
      </c>
      <c r="HB23" s="240" t="str">
        <f t="shared" si="207"/>
        <v/>
      </c>
      <c r="HC23" s="241">
        <f t="shared" si="128"/>
        <v>0</v>
      </c>
      <c r="HD23" s="234">
        <f t="shared" si="208"/>
        <v>0</v>
      </c>
      <c r="HE23" s="234">
        <f t="shared" si="129"/>
        <v>0</v>
      </c>
      <c r="HF23" s="234">
        <f t="shared" si="209"/>
        <v>0</v>
      </c>
      <c r="HG23" s="242">
        <f t="shared" si="210"/>
        <v>0</v>
      </c>
      <c r="HI23" s="234">
        <f t="shared" si="211"/>
        <v>11</v>
      </c>
      <c r="HJ23" s="235" t="str">
        <f t="shared" si="212"/>
        <v/>
      </c>
      <c r="HK23" s="236" t="str">
        <f>IFERROR(+VLOOKUP(HJ23,'Referencia Parámetros'!$A$2:$B$18,2),"")</f>
        <v/>
      </c>
      <c r="HL23" s="1"/>
      <c r="HM23" s="1"/>
      <c r="HN23" s="136" t="str">
        <f t="shared" si="76"/>
        <v>Completar</v>
      </c>
      <c r="HO23" s="134"/>
      <c r="HP23" s="134"/>
      <c r="HQ23" s="134"/>
      <c r="HR23" s="136" t="str">
        <f t="shared" si="77"/>
        <v>Completar</v>
      </c>
      <c r="HS23" s="137" t="str">
        <f t="shared" si="78"/>
        <v>Completar</v>
      </c>
      <c r="HT23" s="137" t="str">
        <f t="shared" si="79"/>
        <v>Completar</v>
      </c>
      <c r="HU23" s="135"/>
      <c r="HV23" s="136" t="str">
        <f t="shared" si="80"/>
        <v>Completar</v>
      </c>
      <c r="HW23" s="237">
        <f t="shared" si="213"/>
        <v>0</v>
      </c>
      <c r="HX23" s="238">
        <f t="shared" si="214"/>
        <v>0</v>
      </c>
      <c r="HY23" s="239" t="str">
        <f>IFERROR(IF(HX23&gt;20*HK23,'Referencia Parámetros'!$D$20,IF(HX23&gt;10*HK23,'Referencia Parámetros'!$D$21,IF(HX23&gt;5*HK23,'Referencia Parámetros'!$D$22, IF(HX23&gt;1,'Referencia Parámetros'!$D$23,"NO APLICA")))),"")</f>
        <v/>
      </c>
      <c r="HZ23" s="240" t="str">
        <f t="shared" si="215"/>
        <v/>
      </c>
      <c r="IA23" s="241">
        <f t="shared" si="131"/>
        <v>0</v>
      </c>
      <c r="IB23" s="234">
        <f t="shared" si="216"/>
        <v>0</v>
      </c>
      <c r="IC23" s="234">
        <f t="shared" si="132"/>
        <v>0</v>
      </c>
      <c r="ID23" s="234">
        <f t="shared" si="217"/>
        <v>0</v>
      </c>
      <c r="IE23" s="242">
        <f t="shared" si="218"/>
        <v>0</v>
      </c>
      <c r="IG23" s="234">
        <f t="shared" si="219"/>
        <v>11</v>
      </c>
      <c r="IH23" s="235" t="str">
        <f t="shared" si="220"/>
        <v/>
      </c>
      <c r="II23" s="236" t="str">
        <f>IFERROR(+VLOOKUP(IH23,'Referencia Parámetros'!$A$2:$B$15,2),"")</f>
        <v/>
      </c>
      <c r="IJ23" s="1"/>
      <c r="IK23" s="1"/>
      <c r="IL23" s="136" t="str">
        <f t="shared" si="85"/>
        <v>Completar</v>
      </c>
      <c r="IM23" s="134"/>
      <c r="IN23" s="134"/>
      <c r="IO23" s="134"/>
      <c r="IP23" s="136" t="str">
        <f t="shared" si="86"/>
        <v>Completar</v>
      </c>
      <c r="IQ23" s="137" t="str">
        <f t="shared" si="87"/>
        <v>Completar</v>
      </c>
      <c r="IR23" s="137" t="str">
        <f t="shared" si="88"/>
        <v>Completar</v>
      </c>
      <c r="IS23" s="135"/>
      <c r="IT23" s="136" t="str">
        <f t="shared" si="89"/>
        <v>Completar</v>
      </c>
      <c r="IU23" s="237">
        <f t="shared" si="221"/>
        <v>0</v>
      </c>
      <c r="IV23" s="238">
        <f t="shared" si="222"/>
        <v>0</v>
      </c>
      <c r="IW23" s="239" t="str">
        <f>IFERROR(IF(IV23&gt;20*II23,'Referencia Parámetros'!$D$20,IF(IV23&gt;10*II23,'Referencia Parámetros'!$D$21,IF(IV23&gt;5*II23,'Referencia Parámetros'!$D$22, IF(IV23&gt;1,'Referencia Parámetros'!$D$23,"NO APLICA")))),"")</f>
        <v/>
      </c>
      <c r="IX23" s="240" t="str">
        <f t="shared" si="223"/>
        <v/>
      </c>
      <c r="IY23" s="241">
        <f t="shared" si="134"/>
        <v>0</v>
      </c>
      <c r="IZ23" s="234">
        <f t="shared" si="224"/>
        <v>0</v>
      </c>
      <c r="JA23" s="234">
        <f t="shared" si="135"/>
        <v>0</v>
      </c>
      <c r="JB23" s="234">
        <f t="shared" si="225"/>
        <v>0</v>
      </c>
      <c r="JC23" s="242">
        <f t="shared" si="226"/>
        <v>0</v>
      </c>
      <c r="JD23" s="198"/>
      <c r="JE23" s="234">
        <f t="shared" si="227"/>
        <v>11</v>
      </c>
      <c r="JF23" s="235" t="str">
        <f t="shared" si="228"/>
        <v/>
      </c>
      <c r="JG23" s="236" t="str">
        <f>IFERROR(+VLOOKUP(JF23,'Referencia Parámetros'!$A$2:$B$15,2),"")</f>
        <v/>
      </c>
      <c r="JH23" s="1"/>
      <c r="JI23" s="1"/>
      <c r="JJ23" s="136" t="str">
        <f t="shared" si="94"/>
        <v>Completar</v>
      </c>
      <c r="JK23" s="134"/>
      <c r="JL23" s="134"/>
      <c r="JM23" s="134"/>
      <c r="JN23" s="136" t="str">
        <f t="shared" si="95"/>
        <v>Completar</v>
      </c>
      <c r="JO23" s="137" t="str">
        <f t="shared" si="96"/>
        <v>Completar</v>
      </c>
      <c r="JP23" s="137" t="str">
        <f t="shared" si="97"/>
        <v>Completar</v>
      </c>
      <c r="JQ23" s="135"/>
      <c r="JR23" s="136" t="str">
        <f t="shared" si="98"/>
        <v>Completar</v>
      </c>
      <c r="JS23" s="237">
        <f t="shared" si="229"/>
        <v>0</v>
      </c>
      <c r="JT23" s="238">
        <f t="shared" si="230"/>
        <v>0</v>
      </c>
      <c r="JU23" s="239" t="str">
        <f>IFERROR(IF(JT23&gt;20*JG23,'Referencia Parámetros'!$D$20,IF(JT23&gt;10*JG23,'Referencia Parámetros'!$D$21,IF(JT23&gt;5*JG23,'Referencia Parámetros'!$D$22, IF(JT23&gt;1,'Referencia Parámetros'!$D$23,"NO APLICA")))),"")</f>
        <v/>
      </c>
      <c r="JV23" s="240" t="str">
        <f t="shared" si="231"/>
        <v/>
      </c>
      <c r="JW23" s="241">
        <f t="shared" si="137"/>
        <v>0</v>
      </c>
      <c r="JX23" s="234">
        <f t="shared" si="232"/>
        <v>0</v>
      </c>
      <c r="JY23" s="234">
        <f t="shared" si="138"/>
        <v>0</v>
      </c>
      <c r="JZ23" s="234">
        <f t="shared" si="233"/>
        <v>0</v>
      </c>
      <c r="KA23" s="242">
        <f t="shared" si="234"/>
        <v>0</v>
      </c>
    </row>
    <row r="24" spans="1:287" x14ac:dyDescent="0.25">
      <c r="A24" s="234">
        <f t="shared" si="139"/>
        <v>12</v>
      </c>
      <c r="B24" s="235" t="str">
        <f t="shared" si="140"/>
        <v/>
      </c>
      <c r="C24" s="236" t="str">
        <f>IFERROR(+VLOOKUP(B24,'Referencia Parámetros'!$A$2:$B$18,2),"")</f>
        <v/>
      </c>
      <c r="D24" s="1"/>
      <c r="E24" s="1"/>
      <c r="F24" s="136" t="str">
        <f>IFERROR(+VLOOKUP(D24,'Año 4'!JH$13:JJ$112,3,FALSE),"Completar")</f>
        <v>Completar</v>
      </c>
      <c r="G24" s="134"/>
      <c r="H24" s="134"/>
      <c r="I24" s="134"/>
      <c r="J24" s="136" t="str">
        <f>+IFERROR(VLOOKUP(D24,'Año 4'!JH$13:JR$112,7,0),"Completar")</f>
        <v>Completar</v>
      </c>
      <c r="K24" s="137" t="str">
        <f>IFERROR(VLOOKUP(D24,'Año 4'!JH$13:JR$112,8,FALSE),"Completar")</f>
        <v>Completar</v>
      </c>
      <c r="L24" s="137" t="str">
        <f>IFERROR(VLOOKUP(D24,'Año 4'!JH$13:JR$112,9,FALSE),"Completar")</f>
        <v>Completar</v>
      </c>
      <c r="M24" s="135"/>
      <c r="N24" s="136" t="str">
        <f>IFERROR(VLOOKUP(D24,'Año 4'!JH$13:JR$112,11,FALSE),"Completar")</f>
        <v>Completar</v>
      </c>
      <c r="O24" s="237">
        <f t="shared" si="141"/>
        <v>0</v>
      </c>
      <c r="P24" s="238">
        <f t="shared" si="142"/>
        <v>0</v>
      </c>
      <c r="Q24" s="239" t="str">
        <f>IFERROR(IF(P24&gt;20*C24,'Referencia Parámetros'!$D$20,IF(P24&gt;10*C24,'Referencia Parámetros'!$D$21,IF(P24&gt;5*C24,'Referencia Parámetros'!$D$22, IF(P24&gt;1,'Referencia Parámetros'!$D$23,"NO APLICA")))),"")</f>
        <v/>
      </c>
      <c r="R24" s="240" t="str">
        <f t="shared" si="143"/>
        <v/>
      </c>
      <c r="S24" s="241">
        <f t="shared" si="104"/>
        <v>0</v>
      </c>
      <c r="T24" s="234">
        <f t="shared" si="144"/>
        <v>0</v>
      </c>
      <c r="U24" s="234">
        <f t="shared" si="105"/>
        <v>0</v>
      </c>
      <c r="V24" s="234">
        <f t="shared" si="145"/>
        <v>0</v>
      </c>
      <c r="W24" s="242">
        <f t="shared" si="146"/>
        <v>0</v>
      </c>
      <c r="Y24" s="234">
        <f t="shared" si="147"/>
        <v>12</v>
      </c>
      <c r="Z24" s="235" t="str">
        <f t="shared" si="148"/>
        <v/>
      </c>
      <c r="AA24" s="236" t="str">
        <f>IFERROR(+VLOOKUP(Z24,'Referencia Parámetros'!$A$2:$B$18,2),"")</f>
        <v/>
      </c>
      <c r="AB24" s="1"/>
      <c r="AC24" s="1"/>
      <c r="AD24" s="136" t="str">
        <f t="shared" si="4"/>
        <v>Completar</v>
      </c>
      <c r="AE24" s="134"/>
      <c r="AF24" s="134"/>
      <c r="AG24" s="134"/>
      <c r="AH24" s="136" t="str">
        <f t="shared" si="5"/>
        <v>Completar</v>
      </c>
      <c r="AI24" s="137" t="str">
        <f t="shared" si="6"/>
        <v>Completar</v>
      </c>
      <c r="AJ24" s="137" t="str">
        <f t="shared" si="7"/>
        <v>Completar</v>
      </c>
      <c r="AK24" s="135"/>
      <c r="AL24" s="136" t="str">
        <f t="shared" si="8"/>
        <v>Completar</v>
      </c>
      <c r="AM24" s="237">
        <f t="shared" si="149"/>
        <v>0</v>
      </c>
      <c r="AN24" s="238">
        <f t="shared" si="150"/>
        <v>0</v>
      </c>
      <c r="AO24" s="239" t="str">
        <f>IFERROR(IF(AN24&gt;20*AA24,'Referencia Parámetros'!$D$20,IF(AN24&gt;10*AA24,'Referencia Parámetros'!$D$21,IF(AN24&gt;5*AA24,'Referencia Parámetros'!$D$22, IF(AN24&gt;1,'Referencia Parámetros'!$D$23,"NO APLICA")))),"")</f>
        <v/>
      </c>
      <c r="AP24" s="240" t="str">
        <f t="shared" si="151"/>
        <v/>
      </c>
      <c r="AQ24" s="241">
        <f t="shared" si="107"/>
        <v>0</v>
      </c>
      <c r="AR24" s="234">
        <f t="shared" si="152"/>
        <v>0</v>
      </c>
      <c r="AS24" s="234">
        <f t="shared" si="108"/>
        <v>0</v>
      </c>
      <c r="AT24" s="234">
        <f t="shared" si="153"/>
        <v>0</v>
      </c>
      <c r="AU24" s="242">
        <f t="shared" si="154"/>
        <v>0</v>
      </c>
      <c r="AW24" s="234">
        <f t="shared" si="155"/>
        <v>12</v>
      </c>
      <c r="AX24" s="235" t="str">
        <f t="shared" si="156"/>
        <v/>
      </c>
      <c r="AY24" s="236" t="str">
        <f>IFERROR(+VLOOKUP(AX24,'Referencia Parámetros'!$A$2:$B$18,2),"")</f>
        <v/>
      </c>
      <c r="AZ24" s="1"/>
      <c r="BA24" s="1"/>
      <c r="BB24" s="136" t="str">
        <f t="shared" si="13"/>
        <v>Completar</v>
      </c>
      <c r="BC24" s="134"/>
      <c r="BD24" s="134"/>
      <c r="BE24" s="134"/>
      <c r="BF24" s="136" t="str">
        <f t="shared" si="14"/>
        <v>Completar</v>
      </c>
      <c r="BG24" s="137" t="str">
        <f t="shared" si="15"/>
        <v>Completar</v>
      </c>
      <c r="BH24" s="137" t="str">
        <f t="shared" si="16"/>
        <v>Completar</v>
      </c>
      <c r="BI24" s="135"/>
      <c r="BJ24" s="136" t="str">
        <f t="shared" si="17"/>
        <v>Completar</v>
      </c>
      <c r="BK24" s="237">
        <f t="shared" si="157"/>
        <v>0</v>
      </c>
      <c r="BL24" s="238">
        <f t="shared" si="158"/>
        <v>0</v>
      </c>
      <c r="BM24" s="239" t="str">
        <f>IFERROR(IF(BL24&gt;20*AY24,'Referencia Parámetros'!$D$20,IF(BL24&gt;10*AY24,'Referencia Parámetros'!$D$21,IF(BL24&gt;5*AY24,'Referencia Parámetros'!$D$22, IF(BL24&gt;1,'Referencia Parámetros'!$D$23,"NO APLICA")))),"")</f>
        <v/>
      </c>
      <c r="BN24" s="240" t="str">
        <f t="shared" si="159"/>
        <v/>
      </c>
      <c r="BO24" s="241">
        <f t="shared" si="110"/>
        <v>0</v>
      </c>
      <c r="BP24" s="234">
        <f t="shared" si="160"/>
        <v>0</v>
      </c>
      <c r="BQ24" s="234">
        <f t="shared" si="111"/>
        <v>0</v>
      </c>
      <c r="BR24" s="234">
        <f t="shared" si="161"/>
        <v>0</v>
      </c>
      <c r="BS24" s="242">
        <f t="shared" si="162"/>
        <v>0</v>
      </c>
      <c r="BU24" s="234">
        <f t="shared" si="163"/>
        <v>12</v>
      </c>
      <c r="BV24" s="235" t="str">
        <f t="shared" si="164"/>
        <v/>
      </c>
      <c r="BW24" s="236" t="str">
        <f>IFERROR(+VLOOKUP(BV24,'Referencia Parámetros'!$A$2:$B$18,2),"")</f>
        <v/>
      </c>
      <c r="BX24" s="1"/>
      <c r="BY24" s="1"/>
      <c r="BZ24" s="136" t="str">
        <f t="shared" si="22"/>
        <v>Completar</v>
      </c>
      <c r="CA24" s="134"/>
      <c r="CB24" s="134"/>
      <c r="CC24" s="134"/>
      <c r="CD24" s="136" t="str">
        <f t="shared" si="23"/>
        <v>Completar</v>
      </c>
      <c r="CE24" s="137" t="str">
        <f t="shared" si="24"/>
        <v>Completar</v>
      </c>
      <c r="CF24" s="137" t="str">
        <f t="shared" si="25"/>
        <v>Completar</v>
      </c>
      <c r="CG24" s="135"/>
      <c r="CH24" s="136" t="str">
        <f t="shared" si="26"/>
        <v>Completar</v>
      </c>
      <c r="CI24" s="237">
        <f t="shared" si="165"/>
        <v>0</v>
      </c>
      <c r="CJ24" s="238">
        <f t="shared" si="166"/>
        <v>0</v>
      </c>
      <c r="CK24" s="239" t="str">
        <f>IFERROR(IF(CJ24&gt;20*BW24,'Referencia Parámetros'!$D$20,IF(CJ24&gt;10*BW24,'Referencia Parámetros'!$D$21,IF(CJ24&gt;5*BW24,'Referencia Parámetros'!$D$22, IF(CJ24&gt;1,'Referencia Parámetros'!$D$23,"NO APLICA")))),"")</f>
        <v/>
      </c>
      <c r="CL24" s="240" t="str">
        <f t="shared" si="167"/>
        <v/>
      </c>
      <c r="CM24" s="241">
        <f t="shared" si="113"/>
        <v>0</v>
      </c>
      <c r="CN24" s="234">
        <f t="shared" si="168"/>
        <v>0</v>
      </c>
      <c r="CO24" s="234">
        <f t="shared" si="114"/>
        <v>0</v>
      </c>
      <c r="CP24" s="234">
        <f t="shared" si="169"/>
        <v>0</v>
      </c>
      <c r="CQ24" s="242">
        <f t="shared" si="170"/>
        <v>0</v>
      </c>
      <c r="CS24" s="234">
        <f t="shared" si="171"/>
        <v>12</v>
      </c>
      <c r="CT24" s="235" t="str">
        <f t="shared" si="172"/>
        <v/>
      </c>
      <c r="CU24" s="236" t="str">
        <f>IFERROR(+VLOOKUP(CT24,'Referencia Parámetros'!$A$2:$B$18,2),"")</f>
        <v/>
      </c>
      <c r="CV24" s="1"/>
      <c r="CW24" s="1"/>
      <c r="CX24" s="136" t="str">
        <f t="shared" si="31"/>
        <v>Completar</v>
      </c>
      <c r="CY24" s="134"/>
      <c r="CZ24" s="134"/>
      <c r="DA24" s="134"/>
      <c r="DB24" s="136" t="str">
        <f t="shared" si="32"/>
        <v>Completar</v>
      </c>
      <c r="DC24" s="137" t="str">
        <f t="shared" si="33"/>
        <v>Completar</v>
      </c>
      <c r="DD24" s="137" t="str">
        <f t="shared" si="34"/>
        <v>Completar</v>
      </c>
      <c r="DE24" s="135"/>
      <c r="DF24" s="136" t="str">
        <f t="shared" si="35"/>
        <v>Completar</v>
      </c>
      <c r="DG24" s="237">
        <f t="shared" si="173"/>
        <v>0</v>
      </c>
      <c r="DH24" s="238">
        <f t="shared" si="174"/>
        <v>0</v>
      </c>
      <c r="DI24" s="239" t="str">
        <f>IFERROR(IF(DH24&gt;20*CU24,'Referencia Parámetros'!$D$20,IF(DH24&gt;10*CU24,'Referencia Parámetros'!$D$21,IF(DH24&gt;5*CU24,'Referencia Parámetros'!$D$22, IF(DH24&gt;1,'Referencia Parámetros'!$D$23,"NO APLICA")))),"")</f>
        <v/>
      </c>
      <c r="DJ24" s="240" t="str">
        <f t="shared" si="175"/>
        <v/>
      </c>
      <c r="DK24" s="241">
        <f t="shared" si="116"/>
        <v>0</v>
      </c>
      <c r="DL24" s="234">
        <f t="shared" si="176"/>
        <v>0</v>
      </c>
      <c r="DM24" s="234">
        <f t="shared" si="117"/>
        <v>0</v>
      </c>
      <c r="DN24" s="234">
        <f t="shared" si="177"/>
        <v>0</v>
      </c>
      <c r="DO24" s="242">
        <f t="shared" si="178"/>
        <v>0</v>
      </c>
      <c r="DQ24" s="234">
        <f t="shared" si="179"/>
        <v>12</v>
      </c>
      <c r="DR24" s="235" t="str">
        <f t="shared" si="180"/>
        <v/>
      </c>
      <c r="DS24" s="236" t="str">
        <f>IFERROR(+VLOOKUP(DR24,'Referencia Parámetros'!$A$2:$B$18,2),"")</f>
        <v/>
      </c>
      <c r="DT24" s="1"/>
      <c r="DU24" s="1"/>
      <c r="DV24" s="136" t="str">
        <f t="shared" si="40"/>
        <v>Completar</v>
      </c>
      <c r="DW24" s="134"/>
      <c r="DX24" s="134"/>
      <c r="DY24" s="134"/>
      <c r="DZ24" s="136" t="str">
        <f t="shared" si="41"/>
        <v>Completar</v>
      </c>
      <c r="EA24" s="137" t="str">
        <f t="shared" si="42"/>
        <v>Completar</v>
      </c>
      <c r="EB24" s="137" t="str">
        <f t="shared" si="43"/>
        <v>Completar</v>
      </c>
      <c r="EC24" s="135"/>
      <c r="ED24" s="136" t="str">
        <f t="shared" si="44"/>
        <v>Completar</v>
      </c>
      <c r="EE24" s="237">
        <f t="shared" si="181"/>
        <v>0</v>
      </c>
      <c r="EF24" s="238">
        <f t="shared" si="182"/>
        <v>0</v>
      </c>
      <c r="EG24" s="239" t="str">
        <f>IFERROR(IF(EF24&gt;20*DS24,'Referencia Parámetros'!$D$20,IF(EF24&gt;10*DS24,'Referencia Parámetros'!$D$21,IF(EF24&gt;5*DS24,'Referencia Parámetros'!$D$22, IF(EF24&gt;1,'Referencia Parámetros'!$D$23,"NO APLICA")))),"")</f>
        <v/>
      </c>
      <c r="EH24" s="240" t="str">
        <f t="shared" si="183"/>
        <v/>
      </c>
      <c r="EI24" s="241">
        <f t="shared" si="119"/>
        <v>0</v>
      </c>
      <c r="EJ24" s="234">
        <f t="shared" si="184"/>
        <v>0</v>
      </c>
      <c r="EK24" s="234">
        <f t="shared" si="120"/>
        <v>0</v>
      </c>
      <c r="EL24" s="234">
        <f t="shared" si="185"/>
        <v>0</v>
      </c>
      <c r="EM24" s="242">
        <f t="shared" si="186"/>
        <v>0</v>
      </c>
      <c r="EO24" s="234">
        <f t="shared" si="187"/>
        <v>12</v>
      </c>
      <c r="EP24" s="235" t="str">
        <f t="shared" si="188"/>
        <v/>
      </c>
      <c r="EQ24" s="236" t="str">
        <f>IFERROR(+VLOOKUP(EP24,'Referencia Parámetros'!$A$2:$B$18,2),"")</f>
        <v/>
      </c>
      <c r="ER24" s="1"/>
      <c r="ES24" s="1"/>
      <c r="ET24" s="136" t="str">
        <f t="shared" si="49"/>
        <v>Completar</v>
      </c>
      <c r="EU24" s="134"/>
      <c r="EV24" s="134"/>
      <c r="EW24" s="134"/>
      <c r="EX24" s="136" t="str">
        <f t="shared" si="50"/>
        <v>Completar</v>
      </c>
      <c r="EY24" s="137" t="str">
        <f t="shared" si="51"/>
        <v>Completar</v>
      </c>
      <c r="EZ24" s="137" t="str">
        <f t="shared" si="52"/>
        <v>Completar</v>
      </c>
      <c r="FA24" s="135"/>
      <c r="FB24" s="136" t="str">
        <f t="shared" si="53"/>
        <v>Completar</v>
      </c>
      <c r="FC24" s="237">
        <f t="shared" si="189"/>
        <v>0</v>
      </c>
      <c r="FD24" s="238">
        <f t="shared" si="190"/>
        <v>0</v>
      </c>
      <c r="FE24" s="239" t="str">
        <f>IFERROR(IF(FD24&gt;20*EQ24,'Referencia Parámetros'!$D$20,IF(FD24&gt;10*EQ24,'Referencia Parámetros'!$D$21,IF(FD24&gt;5*EQ24,'Referencia Parámetros'!$D$22, IF(FD24&gt;1,'Referencia Parámetros'!$D$23,"NO APLICA")))),"")</f>
        <v/>
      </c>
      <c r="FF24" s="240" t="str">
        <f t="shared" si="191"/>
        <v/>
      </c>
      <c r="FG24" s="241">
        <f t="shared" si="122"/>
        <v>0</v>
      </c>
      <c r="FH24" s="234">
        <f t="shared" si="192"/>
        <v>0</v>
      </c>
      <c r="FI24" s="234">
        <f t="shared" si="123"/>
        <v>0</v>
      </c>
      <c r="FJ24" s="234">
        <f t="shared" si="193"/>
        <v>0</v>
      </c>
      <c r="FK24" s="242">
        <f t="shared" si="194"/>
        <v>0</v>
      </c>
      <c r="FM24" s="234">
        <f t="shared" si="195"/>
        <v>12</v>
      </c>
      <c r="FN24" s="235" t="str">
        <f t="shared" si="196"/>
        <v/>
      </c>
      <c r="FO24" s="236" t="str">
        <f>IFERROR(+VLOOKUP(FN24,'Referencia Parámetros'!$A$2:$B$18,2),"")</f>
        <v/>
      </c>
      <c r="FP24" s="1"/>
      <c r="FQ24" s="1"/>
      <c r="FR24" s="136" t="str">
        <f t="shared" si="58"/>
        <v>Completar</v>
      </c>
      <c r="FS24" s="134"/>
      <c r="FT24" s="134"/>
      <c r="FU24" s="134"/>
      <c r="FV24" s="136" t="str">
        <f t="shared" si="59"/>
        <v>Completar</v>
      </c>
      <c r="FW24" s="137" t="str">
        <f t="shared" si="60"/>
        <v>Completar</v>
      </c>
      <c r="FX24" s="137" t="str">
        <f t="shared" si="61"/>
        <v>Completar</v>
      </c>
      <c r="FY24" s="135"/>
      <c r="FZ24" s="136" t="str">
        <f t="shared" si="62"/>
        <v>Completar</v>
      </c>
      <c r="GA24" s="237">
        <f t="shared" si="197"/>
        <v>0</v>
      </c>
      <c r="GB24" s="238">
        <f t="shared" si="198"/>
        <v>0</v>
      </c>
      <c r="GC24" s="239" t="str">
        <f>IFERROR(IF(GB24&gt;20*FO24,'Referencia Parámetros'!$D$20,IF(GB24&gt;10*FO24,'Referencia Parámetros'!$D$21,IF(GB24&gt;5*FO24,'Referencia Parámetros'!$D$22, IF(GB24&gt;1,'Referencia Parámetros'!$D$23,"NO APLICA")))),"")</f>
        <v/>
      </c>
      <c r="GD24" s="240" t="str">
        <f t="shared" si="199"/>
        <v/>
      </c>
      <c r="GE24" s="241">
        <f t="shared" si="125"/>
        <v>0</v>
      </c>
      <c r="GF24" s="234">
        <f t="shared" si="200"/>
        <v>0</v>
      </c>
      <c r="GG24" s="234">
        <f t="shared" si="126"/>
        <v>0</v>
      </c>
      <c r="GH24" s="234">
        <f t="shared" si="201"/>
        <v>0</v>
      </c>
      <c r="GI24" s="242">
        <f t="shared" si="202"/>
        <v>0</v>
      </c>
      <c r="GK24" s="234">
        <f t="shared" si="203"/>
        <v>12</v>
      </c>
      <c r="GL24" s="235" t="str">
        <f t="shared" si="204"/>
        <v/>
      </c>
      <c r="GM24" s="236" t="str">
        <f>IFERROR(+VLOOKUP(GL24,'Referencia Parámetros'!$A$2:$B$18,2),"")</f>
        <v/>
      </c>
      <c r="GN24" s="1"/>
      <c r="GO24" s="1"/>
      <c r="GP24" s="136" t="str">
        <f t="shared" si="67"/>
        <v>Completar</v>
      </c>
      <c r="GQ24" s="134"/>
      <c r="GR24" s="134"/>
      <c r="GS24" s="134"/>
      <c r="GT24" s="136" t="str">
        <f t="shared" si="68"/>
        <v>Completar</v>
      </c>
      <c r="GU24" s="137" t="str">
        <f t="shared" si="69"/>
        <v>Completar</v>
      </c>
      <c r="GV24" s="137" t="str">
        <f t="shared" si="70"/>
        <v>Completar</v>
      </c>
      <c r="GW24" s="135"/>
      <c r="GX24" s="136" t="str">
        <f t="shared" si="71"/>
        <v>Completar</v>
      </c>
      <c r="GY24" s="237">
        <f t="shared" si="205"/>
        <v>0</v>
      </c>
      <c r="GZ24" s="238">
        <f t="shared" si="206"/>
        <v>0</v>
      </c>
      <c r="HA24" s="239" t="str">
        <f>IFERROR(IF(GZ24&gt;20*GM24,'Referencia Parámetros'!$D$20,IF(GZ24&gt;10*GM24,'Referencia Parámetros'!$D$21,IF(GZ24&gt;5*GM24,'Referencia Parámetros'!$D$22, IF(GZ24&gt;1,'Referencia Parámetros'!$D$23,"NO APLICA")))),"")</f>
        <v/>
      </c>
      <c r="HB24" s="240" t="str">
        <f t="shared" si="207"/>
        <v/>
      </c>
      <c r="HC24" s="241">
        <f t="shared" si="128"/>
        <v>0</v>
      </c>
      <c r="HD24" s="234">
        <f t="shared" si="208"/>
        <v>0</v>
      </c>
      <c r="HE24" s="234">
        <f t="shared" si="129"/>
        <v>0</v>
      </c>
      <c r="HF24" s="234">
        <f t="shared" si="209"/>
        <v>0</v>
      </c>
      <c r="HG24" s="242">
        <f t="shared" si="210"/>
        <v>0</v>
      </c>
      <c r="HI24" s="234">
        <f t="shared" si="211"/>
        <v>12</v>
      </c>
      <c r="HJ24" s="235" t="str">
        <f t="shared" si="212"/>
        <v/>
      </c>
      <c r="HK24" s="236" t="str">
        <f>IFERROR(+VLOOKUP(HJ24,'Referencia Parámetros'!$A$2:$B$18,2),"")</f>
        <v/>
      </c>
      <c r="HL24" s="1"/>
      <c r="HM24" s="1"/>
      <c r="HN24" s="136" t="str">
        <f t="shared" si="76"/>
        <v>Completar</v>
      </c>
      <c r="HO24" s="134"/>
      <c r="HP24" s="134"/>
      <c r="HQ24" s="134"/>
      <c r="HR24" s="136" t="str">
        <f t="shared" si="77"/>
        <v>Completar</v>
      </c>
      <c r="HS24" s="137" t="str">
        <f t="shared" si="78"/>
        <v>Completar</v>
      </c>
      <c r="HT24" s="137" t="str">
        <f t="shared" si="79"/>
        <v>Completar</v>
      </c>
      <c r="HU24" s="135"/>
      <c r="HV24" s="136" t="str">
        <f t="shared" si="80"/>
        <v>Completar</v>
      </c>
      <c r="HW24" s="237">
        <f t="shared" si="213"/>
        <v>0</v>
      </c>
      <c r="HX24" s="238">
        <f t="shared" si="214"/>
        <v>0</v>
      </c>
      <c r="HY24" s="239" t="str">
        <f>IFERROR(IF(HX24&gt;20*HK24,'Referencia Parámetros'!$D$20,IF(HX24&gt;10*HK24,'Referencia Parámetros'!$D$21,IF(HX24&gt;5*HK24,'Referencia Parámetros'!$D$22, IF(HX24&gt;1,'Referencia Parámetros'!$D$23,"NO APLICA")))),"")</f>
        <v/>
      </c>
      <c r="HZ24" s="240" t="str">
        <f t="shared" si="215"/>
        <v/>
      </c>
      <c r="IA24" s="241">
        <f t="shared" si="131"/>
        <v>0</v>
      </c>
      <c r="IB24" s="234">
        <f t="shared" si="216"/>
        <v>0</v>
      </c>
      <c r="IC24" s="234">
        <f t="shared" si="132"/>
        <v>0</v>
      </c>
      <c r="ID24" s="234">
        <f t="shared" si="217"/>
        <v>0</v>
      </c>
      <c r="IE24" s="242">
        <f t="shared" si="218"/>
        <v>0</v>
      </c>
      <c r="IG24" s="234">
        <f t="shared" si="219"/>
        <v>12</v>
      </c>
      <c r="IH24" s="235" t="str">
        <f t="shared" si="220"/>
        <v/>
      </c>
      <c r="II24" s="236" t="str">
        <f>IFERROR(+VLOOKUP(IH24,'Referencia Parámetros'!$A$2:$B$15,2),"")</f>
        <v/>
      </c>
      <c r="IJ24" s="1"/>
      <c r="IK24" s="1"/>
      <c r="IL24" s="136" t="str">
        <f t="shared" si="85"/>
        <v>Completar</v>
      </c>
      <c r="IM24" s="134"/>
      <c r="IN24" s="134"/>
      <c r="IO24" s="134"/>
      <c r="IP24" s="136" t="str">
        <f t="shared" si="86"/>
        <v>Completar</v>
      </c>
      <c r="IQ24" s="137" t="str">
        <f t="shared" si="87"/>
        <v>Completar</v>
      </c>
      <c r="IR24" s="137" t="str">
        <f t="shared" si="88"/>
        <v>Completar</v>
      </c>
      <c r="IS24" s="135"/>
      <c r="IT24" s="136" t="str">
        <f t="shared" si="89"/>
        <v>Completar</v>
      </c>
      <c r="IU24" s="237">
        <f t="shared" si="221"/>
        <v>0</v>
      </c>
      <c r="IV24" s="238">
        <f t="shared" si="222"/>
        <v>0</v>
      </c>
      <c r="IW24" s="239" t="str">
        <f>IFERROR(IF(IV24&gt;20*II24,'Referencia Parámetros'!$D$20,IF(IV24&gt;10*II24,'Referencia Parámetros'!$D$21,IF(IV24&gt;5*II24,'Referencia Parámetros'!$D$22, IF(IV24&gt;1,'Referencia Parámetros'!$D$23,"NO APLICA")))),"")</f>
        <v/>
      </c>
      <c r="IX24" s="240" t="str">
        <f t="shared" si="223"/>
        <v/>
      </c>
      <c r="IY24" s="241">
        <f t="shared" si="134"/>
        <v>0</v>
      </c>
      <c r="IZ24" s="234">
        <f t="shared" si="224"/>
        <v>0</v>
      </c>
      <c r="JA24" s="234">
        <f t="shared" si="135"/>
        <v>0</v>
      </c>
      <c r="JB24" s="234">
        <f t="shared" si="225"/>
        <v>0</v>
      </c>
      <c r="JC24" s="242">
        <f t="shared" si="226"/>
        <v>0</v>
      </c>
      <c r="JD24" s="198"/>
      <c r="JE24" s="234">
        <f t="shared" si="227"/>
        <v>12</v>
      </c>
      <c r="JF24" s="235" t="str">
        <f t="shared" si="228"/>
        <v/>
      </c>
      <c r="JG24" s="236" t="str">
        <f>IFERROR(+VLOOKUP(JF24,'Referencia Parámetros'!$A$2:$B$15,2),"")</f>
        <v/>
      </c>
      <c r="JH24" s="1"/>
      <c r="JI24" s="1"/>
      <c r="JJ24" s="136" t="str">
        <f t="shared" si="94"/>
        <v>Completar</v>
      </c>
      <c r="JK24" s="134"/>
      <c r="JL24" s="134"/>
      <c r="JM24" s="134"/>
      <c r="JN24" s="136" t="str">
        <f t="shared" si="95"/>
        <v>Completar</v>
      </c>
      <c r="JO24" s="137" t="str">
        <f t="shared" si="96"/>
        <v>Completar</v>
      </c>
      <c r="JP24" s="137" t="str">
        <f t="shared" si="97"/>
        <v>Completar</v>
      </c>
      <c r="JQ24" s="135"/>
      <c r="JR24" s="136" t="str">
        <f t="shared" si="98"/>
        <v>Completar</v>
      </c>
      <c r="JS24" s="237">
        <f t="shared" si="229"/>
        <v>0</v>
      </c>
      <c r="JT24" s="238">
        <f t="shared" si="230"/>
        <v>0</v>
      </c>
      <c r="JU24" s="239" t="str">
        <f>IFERROR(IF(JT24&gt;20*JG24,'Referencia Parámetros'!$D$20,IF(JT24&gt;10*JG24,'Referencia Parámetros'!$D$21,IF(JT24&gt;5*JG24,'Referencia Parámetros'!$D$22, IF(JT24&gt;1,'Referencia Parámetros'!$D$23,"NO APLICA")))),"")</f>
        <v/>
      </c>
      <c r="JV24" s="240" t="str">
        <f t="shared" si="231"/>
        <v/>
      </c>
      <c r="JW24" s="241">
        <f t="shared" si="137"/>
        <v>0</v>
      </c>
      <c r="JX24" s="234">
        <f t="shared" si="232"/>
        <v>0</v>
      </c>
      <c r="JY24" s="234">
        <f t="shared" si="138"/>
        <v>0</v>
      </c>
      <c r="JZ24" s="234">
        <f t="shared" si="233"/>
        <v>0</v>
      </c>
      <c r="KA24" s="242">
        <f t="shared" si="234"/>
        <v>0</v>
      </c>
    </row>
    <row r="25" spans="1:287" x14ac:dyDescent="0.25">
      <c r="A25" s="234">
        <f t="shared" si="139"/>
        <v>13</v>
      </c>
      <c r="B25" s="235" t="str">
        <f t="shared" si="140"/>
        <v/>
      </c>
      <c r="C25" s="236" t="str">
        <f>IFERROR(+VLOOKUP(B25,'Referencia Parámetros'!$A$2:$B$18,2),"")</f>
        <v/>
      </c>
      <c r="D25" s="1"/>
      <c r="E25" s="1"/>
      <c r="F25" s="136" t="str">
        <f>IFERROR(+VLOOKUP(D25,'Año 4'!JH$13:JJ$112,3,FALSE),"Completar")</f>
        <v>Completar</v>
      </c>
      <c r="G25" s="134"/>
      <c r="H25" s="134"/>
      <c r="I25" s="134"/>
      <c r="J25" s="136" t="str">
        <f>+IFERROR(VLOOKUP(D25,'Año 4'!JH$13:JR$112,7,0),"Completar")</f>
        <v>Completar</v>
      </c>
      <c r="K25" s="137" t="str">
        <f>IFERROR(VLOOKUP(D25,'Año 4'!JH$13:JR$112,8,FALSE),"Completar")</f>
        <v>Completar</v>
      </c>
      <c r="L25" s="137" t="str">
        <f>IFERROR(VLOOKUP(D25,'Año 4'!JH$13:JR$112,9,FALSE),"Completar")</f>
        <v>Completar</v>
      </c>
      <c r="M25" s="135"/>
      <c r="N25" s="136" t="str">
        <f>IFERROR(VLOOKUP(D25,'Año 4'!JH$13:JR$112,11,FALSE),"Completar")</f>
        <v>Completar</v>
      </c>
      <c r="O25" s="237">
        <f t="shared" si="141"/>
        <v>0</v>
      </c>
      <c r="P25" s="238">
        <f t="shared" si="142"/>
        <v>0</v>
      </c>
      <c r="Q25" s="239" t="str">
        <f>IFERROR(IF(P25&gt;20*C25,'Referencia Parámetros'!$D$20,IF(P25&gt;10*C25,'Referencia Parámetros'!$D$21,IF(P25&gt;5*C25,'Referencia Parámetros'!$D$22, IF(P25&gt;1,'Referencia Parámetros'!$D$23,"NO APLICA")))),"")</f>
        <v/>
      </c>
      <c r="R25" s="240" t="str">
        <f t="shared" si="143"/>
        <v/>
      </c>
      <c r="S25" s="241">
        <f t="shared" si="104"/>
        <v>0</v>
      </c>
      <c r="T25" s="234">
        <f t="shared" si="144"/>
        <v>0</v>
      </c>
      <c r="U25" s="234">
        <f t="shared" si="105"/>
        <v>0</v>
      </c>
      <c r="V25" s="234">
        <f t="shared" si="145"/>
        <v>0</v>
      </c>
      <c r="W25" s="242">
        <f t="shared" si="146"/>
        <v>0</v>
      </c>
      <c r="Y25" s="234">
        <f t="shared" si="147"/>
        <v>13</v>
      </c>
      <c r="Z25" s="235" t="str">
        <f t="shared" si="148"/>
        <v/>
      </c>
      <c r="AA25" s="236" t="str">
        <f>IFERROR(+VLOOKUP(Z25,'Referencia Parámetros'!$A$2:$B$18,2),"")</f>
        <v/>
      </c>
      <c r="AB25" s="1"/>
      <c r="AC25" s="1"/>
      <c r="AD25" s="136" t="str">
        <f t="shared" si="4"/>
        <v>Completar</v>
      </c>
      <c r="AE25" s="134"/>
      <c r="AF25" s="134"/>
      <c r="AG25" s="134"/>
      <c r="AH25" s="136" t="str">
        <f t="shared" si="5"/>
        <v>Completar</v>
      </c>
      <c r="AI25" s="137" t="str">
        <f t="shared" si="6"/>
        <v>Completar</v>
      </c>
      <c r="AJ25" s="137" t="str">
        <f t="shared" si="7"/>
        <v>Completar</v>
      </c>
      <c r="AK25" s="135"/>
      <c r="AL25" s="136" t="str">
        <f t="shared" si="8"/>
        <v>Completar</v>
      </c>
      <c r="AM25" s="237">
        <f t="shared" si="149"/>
        <v>0</v>
      </c>
      <c r="AN25" s="238">
        <f t="shared" si="150"/>
        <v>0</v>
      </c>
      <c r="AO25" s="239" t="str">
        <f>IFERROR(IF(AN25&gt;20*AA25,'Referencia Parámetros'!$D$20,IF(AN25&gt;10*AA25,'Referencia Parámetros'!$D$21,IF(AN25&gt;5*AA25,'Referencia Parámetros'!$D$22, IF(AN25&gt;1,'Referencia Parámetros'!$D$23,"NO APLICA")))),"")</f>
        <v/>
      </c>
      <c r="AP25" s="240" t="str">
        <f t="shared" si="151"/>
        <v/>
      </c>
      <c r="AQ25" s="241">
        <f t="shared" si="107"/>
        <v>0</v>
      </c>
      <c r="AR25" s="234">
        <f t="shared" si="152"/>
        <v>0</v>
      </c>
      <c r="AS25" s="234">
        <f t="shared" si="108"/>
        <v>0</v>
      </c>
      <c r="AT25" s="234">
        <f t="shared" si="153"/>
        <v>0</v>
      </c>
      <c r="AU25" s="242">
        <f t="shared" si="154"/>
        <v>0</v>
      </c>
      <c r="AW25" s="234">
        <f t="shared" si="155"/>
        <v>13</v>
      </c>
      <c r="AX25" s="235" t="str">
        <f t="shared" si="156"/>
        <v/>
      </c>
      <c r="AY25" s="236" t="str">
        <f>IFERROR(+VLOOKUP(AX25,'Referencia Parámetros'!$A$2:$B$18,2),"")</f>
        <v/>
      </c>
      <c r="AZ25" s="1"/>
      <c r="BA25" s="1"/>
      <c r="BB25" s="136" t="str">
        <f t="shared" si="13"/>
        <v>Completar</v>
      </c>
      <c r="BC25" s="134"/>
      <c r="BD25" s="134"/>
      <c r="BE25" s="134"/>
      <c r="BF25" s="136" t="str">
        <f t="shared" si="14"/>
        <v>Completar</v>
      </c>
      <c r="BG25" s="137" t="str">
        <f t="shared" si="15"/>
        <v>Completar</v>
      </c>
      <c r="BH25" s="137" t="str">
        <f t="shared" si="16"/>
        <v>Completar</v>
      </c>
      <c r="BI25" s="135"/>
      <c r="BJ25" s="136" t="str">
        <f t="shared" si="17"/>
        <v>Completar</v>
      </c>
      <c r="BK25" s="237">
        <f t="shared" si="157"/>
        <v>0</v>
      </c>
      <c r="BL25" s="238">
        <f t="shared" si="158"/>
        <v>0</v>
      </c>
      <c r="BM25" s="239" t="str">
        <f>IFERROR(IF(BL25&gt;20*AY25,'Referencia Parámetros'!$D$20,IF(BL25&gt;10*AY25,'Referencia Parámetros'!$D$21,IF(BL25&gt;5*AY25,'Referencia Parámetros'!$D$22, IF(BL25&gt;1,'Referencia Parámetros'!$D$23,"NO APLICA")))),"")</f>
        <v/>
      </c>
      <c r="BN25" s="240" t="str">
        <f t="shared" si="159"/>
        <v/>
      </c>
      <c r="BO25" s="241">
        <f t="shared" si="110"/>
        <v>0</v>
      </c>
      <c r="BP25" s="234">
        <f t="shared" si="160"/>
        <v>0</v>
      </c>
      <c r="BQ25" s="234">
        <f t="shared" si="111"/>
        <v>0</v>
      </c>
      <c r="BR25" s="234">
        <f t="shared" si="161"/>
        <v>0</v>
      </c>
      <c r="BS25" s="242">
        <f t="shared" si="162"/>
        <v>0</v>
      </c>
      <c r="BU25" s="234">
        <f t="shared" si="163"/>
        <v>13</v>
      </c>
      <c r="BV25" s="235" t="str">
        <f t="shared" si="164"/>
        <v/>
      </c>
      <c r="BW25" s="236" t="str">
        <f>IFERROR(+VLOOKUP(BV25,'Referencia Parámetros'!$A$2:$B$18,2),"")</f>
        <v/>
      </c>
      <c r="BX25" s="1"/>
      <c r="BY25" s="1"/>
      <c r="BZ25" s="136" t="str">
        <f t="shared" si="22"/>
        <v>Completar</v>
      </c>
      <c r="CA25" s="134"/>
      <c r="CB25" s="134"/>
      <c r="CC25" s="134"/>
      <c r="CD25" s="136" t="str">
        <f t="shared" si="23"/>
        <v>Completar</v>
      </c>
      <c r="CE25" s="137" t="str">
        <f t="shared" si="24"/>
        <v>Completar</v>
      </c>
      <c r="CF25" s="137" t="str">
        <f t="shared" si="25"/>
        <v>Completar</v>
      </c>
      <c r="CG25" s="135"/>
      <c r="CH25" s="136" t="str">
        <f t="shared" si="26"/>
        <v>Completar</v>
      </c>
      <c r="CI25" s="237">
        <f t="shared" si="165"/>
        <v>0</v>
      </c>
      <c r="CJ25" s="238">
        <f t="shared" si="166"/>
        <v>0</v>
      </c>
      <c r="CK25" s="239" t="str">
        <f>IFERROR(IF(CJ25&gt;20*BW25,'Referencia Parámetros'!$D$20,IF(CJ25&gt;10*BW25,'Referencia Parámetros'!$D$21,IF(CJ25&gt;5*BW25,'Referencia Parámetros'!$D$22, IF(CJ25&gt;1,'Referencia Parámetros'!$D$23,"NO APLICA")))),"")</f>
        <v/>
      </c>
      <c r="CL25" s="240" t="str">
        <f t="shared" si="167"/>
        <v/>
      </c>
      <c r="CM25" s="241">
        <f t="shared" si="113"/>
        <v>0</v>
      </c>
      <c r="CN25" s="234">
        <f t="shared" si="168"/>
        <v>0</v>
      </c>
      <c r="CO25" s="234">
        <f t="shared" si="114"/>
        <v>0</v>
      </c>
      <c r="CP25" s="234">
        <f t="shared" si="169"/>
        <v>0</v>
      </c>
      <c r="CQ25" s="242">
        <f t="shared" si="170"/>
        <v>0</v>
      </c>
      <c r="CS25" s="234">
        <f t="shared" si="171"/>
        <v>13</v>
      </c>
      <c r="CT25" s="235" t="str">
        <f t="shared" si="172"/>
        <v/>
      </c>
      <c r="CU25" s="236" t="str">
        <f>IFERROR(+VLOOKUP(CT25,'Referencia Parámetros'!$A$2:$B$18,2),"")</f>
        <v/>
      </c>
      <c r="CV25" s="1"/>
      <c r="CW25" s="1"/>
      <c r="CX25" s="136" t="str">
        <f t="shared" si="31"/>
        <v>Completar</v>
      </c>
      <c r="CY25" s="134"/>
      <c r="CZ25" s="134"/>
      <c r="DA25" s="134"/>
      <c r="DB25" s="136" t="str">
        <f t="shared" si="32"/>
        <v>Completar</v>
      </c>
      <c r="DC25" s="137" t="str">
        <f t="shared" si="33"/>
        <v>Completar</v>
      </c>
      <c r="DD25" s="137" t="str">
        <f t="shared" si="34"/>
        <v>Completar</v>
      </c>
      <c r="DE25" s="135"/>
      <c r="DF25" s="136" t="str">
        <f t="shared" si="35"/>
        <v>Completar</v>
      </c>
      <c r="DG25" s="237">
        <f t="shared" si="173"/>
        <v>0</v>
      </c>
      <c r="DH25" s="238">
        <f t="shared" si="174"/>
        <v>0</v>
      </c>
      <c r="DI25" s="239" t="str">
        <f>IFERROR(IF(DH25&gt;20*CU25,'Referencia Parámetros'!$D$20,IF(DH25&gt;10*CU25,'Referencia Parámetros'!$D$21,IF(DH25&gt;5*CU25,'Referencia Parámetros'!$D$22, IF(DH25&gt;1,'Referencia Parámetros'!$D$23,"NO APLICA")))),"")</f>
        <v/>
      </c>
      <c r="DJ25" s="240" t="str">
        <f t="shared" si="175"/>
        <v/>
      </c>
      <c r="DK25" s="241">
        <f t="shared" si="116"/>
        <v>0</v>
      </c>
      <c r="DL25" s="234">
        <f t="shared" si="176"/>
        <v>0</v>
      </c>
      <c r="DM25" s="234">
        <f t="shared" si="117"/>
        <v>0</v>
      </c>
      <c r="DN25" s="234">
        <f t="shared" si="177"/>
        <v>0</v>
      </c>
      <c r="DO25" s="242">
        <f t="shared" si="178"/>
        <v>0</v>
      </c>
      <c r="DQ25" s="234">
        <f t="shared" si="179"/>
        <v>13</v>
      </c>
      <c r="DR25" s="235" t="str">
        <f t="shared" si="180"/>
        <v/>
      </c>
      <c r="DS25" s="236" t="str">
        <f>IFERROR(+VLOOKUP(DR25,'Referencia Parámetros'!$A$2:$B$18,2),"")</f>
        <v/>
      </c>
      <c r="DT25" s="1"/>
      <c r="DU25" s="1"/>
      <c r="DV25" s="136" t="str">
        <f t="shared" si="40"/>
        <v>Completar</v>
      </c>
      <c r="DW25" s="134"/>
      <c r="DX25" s="134"/>
      <c r="DY25" s="134"/>
      <c r="DZ25" s="136" t="str">
        <f t="shared" si="41"/>
        <v>Completar</v>
      </c>
      <c r="EA25" s="137" t="str">
        <f t="shared" si="42"/>
        <v>Completar</v>
      </c>
      <c r="EB25" s="137" t="str">
        <f t="shared" si="43"/>
        <v>Completar</v>
      </c>
      <c r="EC25" s="135"/>
      <c r="ED25" s="136" t="str">
        <f t="shared" si="44"/>
        <v>Completar</v>
      </c>
      <c r="EE25" s="237">
        <f t="shared" si="181"/>
        <v>0</v>
      </c>
      <c r="EF25" s="238">
        <f t="shared" si="182"/>
        <v>0</v>
      </c>
      <c r="EG25" s="239" t="str">
        <f>IFERROR(IF(EF25&gt;20*DS25,'Referencia Parámetros'!$D$20,IF(EF25&gt;10*DS25,'Referencia Parámetros'!$D$21,IF(EF25&gt;5*DS25,'Referencia Parámetros'!$D$22, IF(EF25&gt;1,'Referencia Parámetros'!$D$23,"NO APLICA")))),"")</f>
        <v/>
      </c>
      <c r="EH25" s="240" t="str">
        <f t="shared" si="183"/>
        <v/>
      </c>
      <c r="EI25" s="241">
        <f t="shared" si="119"/>
        <v>0</v>
      </c>
      <c r="EJ25" s="234">
        <f t="shared" si="184"/>
        <v>0</v>
      </c>
      <c r="EK25" s="234">
        <f t="shared" si="120"/>
        <v>0</v>
      </c>
      <c r="EL25" s="234">
        <f t="shared" si="185"/>
        <v>0</v>
      </c>
      <c r="EM25" s="242">
        <f t="shared" si="186"/>
        <v>0</v>
      </c>
      <c r="EO25" s="234">
        <f t="shared" si="187"/>
        <v>13</v>
      </c>
      <c r="EP25" s="235" t="str">
        <f t="shared" si="188"/>
        <v/>
      </c>
      <c r="EQ25" s="236" t="str">
        <f>IFERROR(+VLOOKUP(EP25,'Referencia Parámetros'!$A$2:$B$18,2),"")</f>
        <v/>
      </c>
      <c r="ER25" s="1"/>
      <c r="ES25" s="1"/>
      <c r="ET25" s="136" t="str">
        <f t="shared" si="49"/>
        <v>Completar</v>
      </c>
      <c r="EU25" s="134"/>
      <c r="EV25" s="134"/>
      <c r="EW25" s="134"/>
      <c r="EX25" s="136" t="str">
        <f t="shared" si="50"/>
        <v>Completar</v>
      </c>
      <c r="EY25" s="137" t="str">
        <f t="shared" si="51"/>
        <v>Completar</v>
      </c>
      <c r="EZ25" s="137" t="str">
        <f t="shared" si="52"/>
        <v>Completar</v>
      </c>
      <c r="FA25" s="135"/>
      <c r="FB25" s="136" t="str">
        <f t="shared" si="53"/>
        <v>Completar</v>
      </c>
      <c r="FC25" s="237">
        <f t="shared" si="189"/>
        <v>0</v>
      </c>
      <c r="FD25" s="238">
        <f t="shared" si="190"/>
        <v>0</v>
      </c>
      <c r="FE25" s="239" t="str">
        <f>IFERROR(IF(FD25&gt;20*EQ25,'Referencia Parámetros'!$D$20,IF(FD25&gt;10*EQ25,'Referencia Parámetros'!$D$21,IF(FD25&gt;5*EQ25,'Referencia Parámetros'!$D$22, IF(FD25&gt;1,'Referencia Parámetros'!$D$23,"NO APLICA")))),"")</f>
        <v/>
      </c>
      <c r="FF25" s="240" t="str">
        <f t="shared" si="191"/>
        <v/>
      </c>
      <c r="FG25" s="241">
        <f t="shared" si="122"/>
        <v>0</v>
      </c>
      <c r="FH25" s="234">
        <f t="shared" si="192"/>
        <v>0</v>
      </c>
      <c r="FI25" s="234">
        <f t="shared" si="123"/>
        <v>0</v>
      </c>
      <c r="FJ25" s="234">
        <f t="shared" si="193"/>
        <v>0</v>
      </c>
      <c r="FK25" s="242">
        <f t="shared" si="194"/>
        <v>0</v>
      </c>
      <c r="FM25" s="234">
        <f t="shared" si="195"/>
        <v>13</v>
      </c>
      <c r="FN25" s="235" t="str">
        <f t="shared" si="196"/>
        <v/>
      </c>
      <c r="FO25" s="236" t="str">
        <f>IFERROR(+VLOOKUP(FN25,'Referencia Parámetros'!$A$2:$B$18,2),"")</f>
        <v/>
      </c>
      <c r="FP25" s="1"/>
      <c r="FQ25" s="1"/>
      <c r="FR25" s="136" t="str">
        <f t="shared" si="58"/>
        <v>Completar</v>
      </c>
      <c r="FS25" s="134"/>
      <c r="FT25" s="134"/>
      <c r="FU25" s="134"/>
      <c r="FV25" s="136" t="str">
        <f t="shared" si="59"/>
        <v>Completar</v>
      </c>
      <c r="FW25" s="137" t="str">
        <f t="shared" si="60"/>
        <v>Completar</v>
      </c>
      <c r="FX25" s="137" t="str">
        <f t="shared" si="61"/>
        <v>Completar</v>
      </c>
      <c r="FY25" s="135"/>
      <c r="FZ25" s="136" t="str">
        <f t="shared" si="62"/>
        <v>Completar</v>
      </c>
      <c r="GA25" s="237">
        <f t="shared" si="197"/>
        <v>0</v>
      </c>
      <c r="GB25" s="238">
        <f t="shared" si="198"/>
        <v>0</v>
      </c>
      <c r="GC25" s="239" t="str">
        <f>IFERROR(IF(GB25&gt;20*FO25,'Referencia Parámetros'!$D$20,IF(GB25&gt;10*FO25,'Referencia Parámetros'!$D$21,IF(GB25&gt;5*FO25,'Referencia Parámetros'!$D$22, IF(GB25&gt;1,'Referencia Parámetros'!$D$23,"NO APLICA")))),"")</f>
        <v/>
      </c>
      <c r="GD25" s="240" t="str">
        <f t="shared" si="199"/>
        <v/>
      </c>
      <c r="GE25" s="241">
        <f t="shared" si="125"/>
        <v>0</v>
      </c>
      <c r="GF25" s="234">
        <f t="shared" si="200"/>
        <v>0</v>
      </c>
      <c r="GG25" s="234">
        <f t="shared" si="126"/>
        <v>0</v>
      </c>
      <c r="GH25" s="234">
        <f t="shared" si="201"/>
        <v>0</v>
      </c>
      <c r="GI25" s="242">
        <f t="shared" si="202"/>
        <v>0</v>
      </c>
      <c r="GK25" s="234">
        <f t="shared" si="203"/>
        <v>13</v>
      </c>
      <c r="GL25" s="235" t="str">
        <f t="shared" si="204"/>
        <v/>
      </c>
      <c r="GM25" s="236" t="str">
        <f>IFERROR(+VLOOKUP(GL25,'Referencia Parámetros'!$A$2:$B$18,2),"")</f>
        <v/>
      </c>
      <c r="GN25" s="1"/>
      <c r="GO25" s="1"/>
      <c r="GP25" s="136" t="str">
        <f t="shared" si="67"/>
        <v>Completar</v>
      </c>
      <c r="GQ25" s="134"/>
      <c r="GR25" s="134"/>
      <c r="GS25" s="134"/>
      <c r="GT25" s="136" t="str">
        <f t="shared" si="68"/>
        <v>Completar</v>
      </c>
      <c r="GU25" s="137" t="str">
        <f t="shared" si="69"/>
        <v>Completar</v>
      </c>
      <c r="GV25" s="137" t="str">
        <f t="shared" si="70"/>
        <v>Completar</v>
      </c>
      <c r="GW25" s="135"/>
      <c r="GX25" s="136" t="str">
        <f t="shared" si="71"/>
        <v>Completar</v>
      </c>
      <c r="GY25" s="237">
        <f t="shared" si="205"/>
        <v>0</v>
      </c>
      <c r="GZ25" s="238">
        <f t="shared" si="206"/>
        <v>0</v>
      </c>
      <c r="HA25" s="239" t="str">
        <f>IFERROR(IF(GZ25&gt;20*GM25,'Referencia Parámetros'!$D$20,IF(GZ25&gt;10*GM25,'Referencia Parámetros'!$D$21,IF(GZ25&gt;5*GM25,'Referencia Parámetros'!$D$22, IF(GZ25&gt;1,'Referencia Parámetros'!$D$23,"NO APLICA")))),"")</f>
        <v/>
      </c>
      <c r="HB25" s="240" t="str">
        <f t="shared" si="207"/>
        <v/>
      </c>
      <c r="HC25" s="241">
        <f t="shared" si="128"/>
        <v>0</v>
      </c>
      <c r="HD25" s="234">
        <f t="shared" si="208"/>
        <v>0</v>
      </c>
      <c r="HE25" s="234">
        <f t="shared" si="129"/>
        <v>0</v>
      </c>
      <c r="HF25" s="234">
        <f t="shared" si="209"/>
        <v>0</v>
      </c>
      <c r="HG25" s="242">
        <f t="shared" si="210"/>
        <v>0</v>
      </c>
      <c r="HI25" s="234">
        <f t="shared" si="211"/>
        <v>13</v>
      </c>
      <c r="HJ25" s="235" t="str">
        <f t="shared" si="212"/>
        <v/>
      </c>
      <c r="HK25" s="236" t="str">
        <f>IFERROR(+VLOOKUP(HJ25,'Referencia Parámetros'!$A$2:$B$18,2),"")</f>
        <v/>
      </c>
      <c r="HL25" s="1"/>
      <c r="HM25" s="1"/>
      <c r="HN25" s="136" t="str">
        <f t="shared" si="76"/>
        <v>Completar</v>
      </c>
      <c r="HO25" s="134"/>
      <c r="HP25" s="134"/>
      <c r="HQ25" s="134"/>
      <c r="HR25" s="136" t="str">
        <f t="shared" si="77"/>
        <v>Completar</v>
      </c>
      <c r="HS25" s="137" t="str">
        <f t="shared" si="78"/>
        <v>Completar</v>
      </c>
      <c r="HT25" s="137" t="str">
        <f t="shared" si="79"/>
        <v>Completar</v>
      </c>
      <c r="HU25" s="135"/>
      <c r="HV25" s="136" t="str">
        <f t="shared" si="80"/>
        <v>Completar</v>
      </c>
      <c r="HW25" s="237">
        <f t="shared" si="213"/>
        <v>0</v>
      </c>
      <c r="HX25" s="238">
        <f t="shared" si="214"/>
        <v>0</v>
      </c>
      <c r="HY25" s="239" t="str">
        <f>IFERROR(IF(HX25&gt;20*HK25,'Referencia Parámetros'!$D$20,IF(HX25&gt;10*HK25,'Referencia Parámetros'!$D$21,IF(HX25&gt;5*HK25,'Referencia Parámetros'!$D$22, IF(HX25&gt;1,'Referencia Parámetros'!$D$23,"NO APLICA")))),"")</f>
        <v/>
      </c>
      <c r="HZ25" s="240" t="str">
        <f t="shared" si="215"/>
        <v/>
      </c>
      <c r="IA25" s="241">
        <f t="shared" si="131"/>
        <v>0</v>
      </c>
      <c r="IB25" s="234">
        <f t="shared" si="216"/>
        <v>0</v>
      </c>
      <c r="IC25" s="234">
        <f t="shared" si="132"/>
        <v>0</v>
      </c>
      <c r="ID25" s="234">
        <f t="shared" si="217"/>
        <v>0</v>
      </c>
      <c r="IE25" s="242">
        <f t="shared" si="218"/>
        <v>0</v>
      </c>
      <c r="IG25" s="234">
        <f t="shared" si="219"/>
        <v>13</v>
      </c>
      <c r="IH25" s="235" t="str">
        <f t="shared" si="220"/>
        <v/>
      </c>
      <c r="II25" s="236" t="str">
        <f>IFERROR(+VLOOKUP(IH25,'Referencia Parámetros'!$A$2:$B$15,2),"")</f>
        <v/>
      </c>
      <c r="IJ25" s="1"/>
      <c r="IK25" s="1"/>
      <c r="IL25" s="136" t="str">
        <f t="shared" si="85"/>
        <v>Completar</v>
      </c>
      <c r="IM25" s="134"/>
      <c r="IN25" s="134"/>
      <c r="IO25" s="134"/>
      <c r="IP25" s="136" t="str">
        <f t="shared" si="86"/>
        <v>Completar</v>
      </c>
      <c r="IQ25" s="137" t="str">
        <f t="shared" si="87"/>
        <v>Completar</v>
      </c>
      <c r="IR25" s="137" t="str">
        <f t="shared" si="88"/>
        <v>Completar</v>
      </c>
      <c r="IS25" s="135"/>
      <c r="IT25" s="136" t="str">
        <f t="shared" si="89"/>
        <v>Completar</v>
      </c>
      <c r="IU25" s="237">
        <f t="shared" si="221"/>
        <v>0</v>
      </c>
      <c r="IV25" s="238">
        <f t="shared" si="222"/>
        <v>0</v>
      </c>
      <c r="IW25" s="239" t="str">
        <f>IFERROR(IF(IV25&gt;20*II25,'Referencia Parámetros'!$D$20,IF(IV25&gt;10*II25,'Referencia Parámetros'!$D$21,IF(IV25&gt;5*II25,'Referencia Parámetros'!$D$22, IF(IV25&gt;1,'Referencia Parámetros'!$D$23,"NO APLICA")))),"")</f>
        <v/>
      </c>
      <c r="IX25" s="240" t="str">
        <f t="shared" si="223"/>
        <v/>
      </c>
      <c r="IY25" s="241">
        <f t="shared" si="134"/>
        <v>0</v>
      </c>
      <c r="IZ25" s="234">
        <f t="shared" si="224"/>
        <v>0</v>
      </c>
      <c r="JA25" s="234">
        <f t="shared" si="135"/>
        <v>0</v>
      </c>
      <c r="JB25" s="234">
        <f t="shared" si="225"/>
        <v>0</v>
      </c>
      <c r="JC25" s="242">
        <f t="shared" si="226"/>
        <v>0</v>
      </c>
      <c r="JD25" s="198"/>
      <c r="JE25" s="234">
        <f t="shared" si="227"/>
        <v>13</v>
      </c>
      <c r="JF25" s="235" t="str">
        <f t="shared" si="228"/>
        <v/>
      </c>
      <c r="JG25" s="236" t="str">
        <f>IFERROR(+VLOOKUP(JF25,'Referencia Parámetros'!$A$2:$B$15,2),"")</f>
        <v/>
      </c>
      <c r="JH25" s="1"/>
      <c r="JI25" s="1"/>
      <c r="JJ25" s="136" t="str">
        <f t="shared" si="94"/>
        <v>Completar</v>
      </c>
      <c r="JK25" s="134"/>
      <c r="JL25" s="134"/>
      <c r="JM25" s="134"/>
      <c r="JN25" s="136" t="str">
        <f t="shared" si="95"/>
        <v>Completar</v>
      </c>
      <c r="JO25" s="137" t="str">
        <f t="shared" si="96"/>
        <v>Completar</v>
      </c>
      <c r="JP25" s="137" t="str">
        <f t="shared" si="97"/>
        <v>Completar</v>
      </c>
      <c r="JQ25" s="135"/>
      <c r="JR25" s="136" t="str">
        <f t="shared" si="98"/>
        <v>Completar</v>
      </c>
      <c r="JS25" s="237">
        <f t="shared" si="229"/>
        <v>0</v>
      </c>
      <c r="JT25" s="238">
        <f t="shared" si="230"/>
        <v>0</v>
      </c>
      <c r="JU25" s="239" t="str">
        <f>IFERROR(IF(JT25&gt;20*JG25,'Referencia Parámetros'!$D$20,IF(JT25&gt;10*JG25,'Referencia Parámetros'!$D$21,IF(JT25&gt;5*JG25,'Referencia Parámetros'!$D$22, IF(JT25&gt;1,'Referencia Parámetros'!$D$23,"NO APLICA")))),"")</f>
        <v/>
      </c>
      <c r="JV25" s="240" t="str">
        <f t="shared" si="231"/>
        <v/>
      </c>
      <c r="JW25" s="241">
        <f t="shared" si="137"/>
        <v>0</v>
      </c>
      <c r="JX25" s="234">
        <f t="shared" si="232"/>
        <v>0</v>
      </c>
      <c r="JY25" s="234">
        <f t="shared" si="138"/>
        <v>0</v>
      </c>
      <c r="JZ25" s="234">
        <f t="shared" si="233"/>
        <v>0</v>
      </c>
      <c r="KA25" s="242">
        <f t="shared" si="234"/>
        <v>0</v>
      </c>
    </row>
    <row r="26" spans="1:287" x14ac:dyDescent="0.25">
      <c r="A26" s="234">
        <f t="shared" si="139"/>
        <v>14</v>
      </c>
      <c r="B26" s="235" t="str">
        <f t="shared" si="140"/>
        <v/>
      </c>
      <c r="C26" s="236" t="str">
        <f>IFERROR(+VLOOKUP(B26,'Referencia Parámetros'!$A$2:$B$18,2),"")</f>
        <v/>
      </c>
      <c r="D26" s="1"/>
      <c r="E26" s="1"/>
      <c r="F26" s="136" t="str">
        <f>IFERROR(+VLOOKUP(D26,'Año 4'!JH$13:JJ$112,3,FALSE),"Completar")</f>
        <v>Completar</v>
      </c>
      <c r="G26" s="134"/>
      <c r="H26" s="134"/>
      <c r="I26" s="134"/>
      <c r="J26" s="136" t="str">
        <f>+IFERROR(VLOOKUP(D26,'Año 4'!JH$13:JR$112,7,0),"Completar")</f>
        <v>Completar</v>
      </c>
      <c r="K26" s="137" t="str">
        <f>IFERROR(VLOOKUP(D26,'Año 4'!JH$13:JR$112,8,FALSE),"Completar")</f>
        <v>Completar</v>
      </c>
      <c r="L26" s="137" t="str">
        <f>IFERROR(VLOOKUP(D26,'Año 4'!JH$13:JR$112,9,FALSE),"Completar")</f>
        <v>Completar</v>
      </c>
      <c r="M26" s="135"/>
      <c r="N26" s="136" t="str">
        <f>IFERROR(VLOOKUP(D26,'Año 4'!JH$13:JR$112,11,FALSE),"Completar")</f>
        <v>Completar</v>
      </c>
      <c r="O26" s="237">
        <f t="shared" si="141"/>
        <v>0</v>
      </c>
      <c r="P26" s="238">
        <f t="shared" si="142"/>
        <v>0</v>
      </c>
      <c r="Q26" s="239" t="str">
        <f>IFERROR(IF(P26&gt;20*C26,'Referencia Parámetros'!$D$20,IF(P26&gt;10*C26,'Referencia Parámetros'!$D$21,IF(P26&gt;5*C26,'Referencia Parámetros'!$D$22, IF(P26&gt;1,'Referencia Parámetros'!$D$23,"NO APLICA")))),"")</f>
        <v/>
      </c>
      <c r="R26" s="240" t="str">
        <f t="shared" si="143"/>
        <v/>
      </c>
      <c r="S26" s="241">
        <f t="shared" si="104"/>
        <v>0</v>
      </c>
      <c r="T26" s="234">
        <f t="shared" si="144"/>
        <v>0</v>
      </c>
      <c r="U26" s="234">
        <f t="shared" si="105"/>
        <v>0</v>
      </c>
      <c r="V26" s="234">
        <f t="shared" si="145"/>
        <v>0</v>
      </c>
      <c r="W26" s="242">
        <f t="shared" si="146"/>
        <v>0</v>
      </c>
      <c r="Y26" s="234">
        <f t="shared" si="147"/>
        <v>14</v>
      </c>
      <c r="Z26" s="235" t="str">
        <f t="shared" si="148"/>
        <v/>
      </c>
      <c r="AA26" s="236" t="str">
        <f>IFERROR(+VLOOKUP(Z26,'Referencia Parámetros'!$A$2:$B$18,2),"")</f>
        <v/>
      </c>
      <c r="AB26" s="1"/>
      <c r="AC26" s="1"/>
      <c r="AD26" s="136" t="str">
        <f t="shared" si="4"/>
        <v>Completar</v>
      </c>
      <c r="AE26" s="134"/>
      <c r="AF26" s="134"/>
      <c r="AG26" s="134"/>
      <c r="AH26" s="136" t="str">
        <f t="shared" si="5"/>
        <v>Completar</v>
      </c>
      <c r="AI26" s="137" t="str">
        <f t="shared" si="6"/>
        <v>Completar</v>
      </c>
      <c r="AJ26" s="137" t="str">
        <f t="shared" si="7"/>
        <v>Completar</v>
      </c>
      <c r="AK26" s="135"/>
      <c r="AL26" s="136" t="str">
        <f t="shared" si="8"/>
        <v>Completar</v>
      </c>
      <c r="AM26" s="237">
        <f t="shared" si="149"/>
        <v>0</v>
      </c>
      <c r="AN26" s="238">
        <f t="shared" si="150"/>
        <v>0</v>
      </c>
      <c r="AO26" s="239" t="str">
        <f>IFERROR(IF(AN26&gt;20*AA26,'Referencia Parámetros'!$D$20,IF(AN26&gt;10*AA26,'Referencia Parámetros'!$D$21,IF(AN26&gt;5*AA26,'Referencia Parámetros'!$D$22, IF(AN26&gt;1,'Referencia Parámetros'!$D$23,"NO APLICA")))),"")</f>
        <v/>
      </c>
      <c r="AP26" s="240" t="str">
        <f t="shared" si="151"/>
        <v/>
      </c>
      <c r="AQ26" s="241">
        <f t="shared" si="107"/>
        <v>0</v>
      </c>
      <c r="AR26" s="234">
        <f t="shared" si="152"/>
        <v>0</v>
      </c>
      <c r="AS26" s="234">
        <f t="shared" si="108"/>
        <v>0</v>
      </c>
      <c r="AT26" s="234">
        <f t="shared" si="153"/>
        <v>0</v>
      </c>
      <c r="AU26" s="242">
        <f t="shared" si="154"/>
        <v>0</v>
      </c>
      <c r="AW26" s="234">
        <f t="shared" si="155"/>
        <v>14</v>
      </c>
      <c r="AX26" s="235" t="str">
        <f t="shared" si="156"/>
        <v/>
      </c>
      <c r="AY26" s="236" t="str">
        <f>IFERROR(+VLOOKUP(AX26,'Referencia Parámetros'!$A$2:$B$18,2),"")</f>
        <v/>
      </c>
      <c r="AZ26" s="1"/>
      <c r="BA26" s="1"/>
      <c r="BB26" s="136" t="str">
        <f t="shared" si="13"/>
        <v>Completar</v>
      </c>
      <c r="BC26" s="134"/>
      <c r="BD26" s="134"/>
      <c r="BE26" s="134"/>
      <c r="BF26" s="136" t="str">
        <f t="shared" si="14"/>
        <v>Completar</v>
      </c>
      <c r="BG26" s="137" t="str">
        <f t="shared" si="15"/>
        <v>Completar</v>
      </c>
      <c r="BH26" s="137" t="str">
        <f t="shared" si="16"/>
        <v>Completar</v>
      </c>
      <c r="BI26" s="135"/>
      <c r="BJ26" s="136" t="str">
        <f t="shared" si="17"/>
        <v>Completar</v>
      </c>
      <c r="BK26" s="237">
        <f t="shared" si="157"/>
        <v>0</v>
      </c>
      <c r="BL26" s="238">
        <f t="shared" si="158"/>
        <v>0</v>
      </c>
      <c r="BM26" s="239" t="str">
        <f>IFERROR(IF(BL26&gt;20*AY26,'Referencia Parámetros'!$D$20,IF(BL26&gt;10*AY26,'Referencia Parámetros'!$D$21,IF(BL26&gt;5*AY26,'Referencia Parámetros'!$D$22, IF(BL26&gt;1,'Referencia Parámetros'!$D$23,"NO APLICA")))),"")</f>
        <v/>
      </c>
      <c r="BN26" s="240" t="str">
        <f t="shared" si="159"/>
        <v/>
      </c>
      <c r="BO26" s="241">
        <f t="shared" si="110"/>
        <v>0</v>
      </c>
      <c r="BP26" s="234">
        <f t="shared" si="160"/>
        <v>0</v>
      </c>
      <c r="BQ26" s="234">
        <f t="shared" si="111"/>
        <v>0</v>
      </c>
      <c r="BR26" s="234">
        <f t="shared" si="161"/>
        <v>0</v>
      </c>
      <c r="BS26" s="242">
        <f t="shared" si="162"/>
        <v>0</v>
      </c>
      <c r="BU26" s="234">
        <f t="shared" si="163"/>
        <v>14</v>
      </c>
      <c r="BV26" s="235" t="str">
        <f t="shared" si="164"/>
        <v/>
      </c>
      <c r="BW26" s="236" t="str">
        <f>IFERROR(+VLOOKUP(BV26,'Referencia Parámetros'!$A$2:$B$18,2),"")</f>
        <v/>
      </c>
      <c r="BX26" s="1"/>
      <c r="BY26" s="1"/>
      <c r="BZ26" s="136" t="str">
        <f t="shared" si="22"/>
        <v>Completar</v>
      </c>
      <c r="CA26" s="134"/>
      <c r="CB26" s="134"/>
      <c r="CC26" s="134"/>
      <c r="CD26" s="136" t="str">
        <f t="shared" si="23"/>
        <v>Completar</v>
      </c>
      <c r="CE26" s="137" t="str">
        <f t="shared" si="24"/>
        <v>Completar</v>
      </c>
      <c r="CF26" s="137" t="str">
        <f t="shared" si="25"/>
        <v>Completar</v>
      </c>
      <c r="CG26" s="135"/>
      <c r="CH26" s="136" t="str">
        <f t="shared" si="26"/>
        <v>Completar</v>
      </c>
      <c r="CI26" s="237">
        <f t="shared" si="165"/>
        <v>0</v>
      </c>
      <c r="CJ26" s="238">
        <f t="shared" si="166"/>
        <v>0</v>
      </c>
      <c r="CK26" s="239" t="str">
        <f>IFERROR(IF(CJ26&gt;20*BW26,'Referencia Parámetros'!$D$20,IF(CJ26&gt;10*BW26,'Referencia Parámetros'!$D$21,IF(CJ26&gt;5*BW26,'Referencia Parámetros'!$D$22, IF(CJ26&gt;1,'Referencia Parámetros'!$D$23,"NO APLICA")))),"")</f>
        <v/>
      </c>
      <c r="CL26" s="240" t="str">
        <f t="shared" si="167"/>
        <v/>
      </c>
      <c r="CM26" s="241">
        <f t="shared" si="113"/>
        <v>0</v>
      </c>
      <c r="CN26" s="234">
        <f t="shared" si="168"/>
        <v>0</v>
      </c>
      <c r="CO26" s="234">
        <f t="shared" si="114"/>
        <v>0</v>
      </c>
      <c r="CP26" s="234">
        <f t="shared" si="169"/>
        <v>0</v>
      </c>
      <c r="CQ26" s="242">
        <f t="shared" si="170"/>
        <v>0</v>
      </c>
      <c r="CS26" s="234">
        <f t="shared" si="171"/>
        <v>14</v>
      </c>
      <c r="CT26" s="235" t="str">
        <f t="shared" si="172"/>
        <v/>
      </c>
      <c r="CU26" s="236" t="str">
        <f>IFERROR(+VLOOKUP(CT26,'Referencia Parámetros'!$A$2:$B$18,2),"")</f>
        <v/>
      </c>
      <c r="CV26" s="1"/>
      <c r="CW26" s="1"/>
      <c r="CX26" s="136" t="str">
        <f t="shared" si="31"/>
        <v>Completar</v>
      </c>
      <c r="CY26" s="134"/>
      <c r="CZ26" s="134"/>
      <c r="DA26" s="134"/>
      <c r="DB26" s="136" t="str">
        <f t="shared" si="32"/>
        <v>Completar</v>
      </c>
      <c r="DC26" s="137" t="str">
        <f t="shared" si="33"/>
        <v>Completar</v>
      </c>
      <c r="DD26" s="137" t="str">
        <f t="shared" si="34"/>
        <v>Completar</v>
      </c>
      <c r="DE26" s="135"/>
      <c r="DF26" s="136" t="str">
        <f t="shared" si="35"/>
        <v>Completar</v>
      </c>
      <c r="DG26" s="237">
        <f t="shared" si="173"/>
        <v>0</v>
      </c>
      <c r="DH26" s="238">
        <f t="shared" si="174"/>
        <v>0</v>
      </c>
      <c r="DI26" s="239" t="str">
        <f>IFERROR(IF(DH26&gt;20*CU26,'Referencia Parámetros'!$D$20,IF(DH26&gt;10*CU26,'Referencia Parámetros'!$D$21,IF(DH26&gt;5*CU26,'Referencia Parámetros'!$D$22, IF(DH26&gt;1,'Referencia Parámetros'!$D$23,"NO APLICA")))),"")</f>
        <v/>
      </c>
      <c r="DJ26" s="240" t="str">
        <f t="shared" si="175"/>
        <v/>
      </c>
      <c r="DK26" s="241">
        <f t="shared" si="116"/>
        <v>0</v>
      </c>
      <c r="DL26" s="234">
        <f t="shared" si="176"/>
        <v>0</v>
      </c>
      <c r="DM26" s="234">
        <f t="shared" si="117"/>
        <v>0</v>
      </c>
      <c r="DN26" s="234">
        <f t="shared" si="177"/>
        <v>0</v>
      </c>
      <c r="DO26" s="242">
        <f t="shared" si="178"/>
        <v>0</v>
      </c>
      <c r="DQ26" s="234">
        <f t="shared" si="179"/>
        <v>14</v>
      </c>
      <c r="DR26" s="235" t="str">
        <f t="shared" si="180"/>
        <v/>
      </c>
      <c r="DS26" s="236" t="str">
        <f>IFERROR(+VLOOKUP(DR26,'Referencia Parámetros'!$A$2:$B$18,2),"")</f>
        <v/>
      </c>
      <c r="DT26" s="1"/>
      <c r="DU26" s="1"/>
      <c r="DV26" s="136" t="str">
        <f t="shared" si="40"/>
        <v>Completar</v>
      </c>
      <c r="DW26" s="134"/>
      <c r="DX26" s="134"/>
      <c r="DY26" s="134"/>
      <c r="DZ26" s="136" t="str">
        <f t="shared" si="41"/>
        <v>Completar</v>
      </c>
      <c r="EA26" s="137" t="str">
        <f t="shared" si="42"/>
        <v>Completar</v>
      </c>
      <c r="EB26" s="137" t="str">
        <f t="shared" si="43"/>
        <v>Completar</v>
      </c>
      <c r="EC26" s="135"/>
      <c r="ED26" s="136" t="str">
        <f t="shared" si="44"/>
        <v>Completar</v>
      </c>
      <c r="EE26" s="237">
        <f t="shared" si="181"/>
        <v>0</v>
      </c>
      <c r="EF26" s="238">
        <f t="shared" si="182"/>
        <v>0</v>
      </c>
      <c r="EG26" s="239" t="str">
        <f>IFERROR(IF(EF26&gt;20*DS26,'Referencia Parámetros'!$D$20,IF(EF26&gt;10*DS26,'Referencia Parámetros'!$D$21,IF(EF26&gt;5*DS26,'Referencia Parámetros'!$D$22, IF(EF26&gt;1,'Referencia Parámetros'!$D$23,"NO APLICA")))),"")</f>
        <v/>
      </c>
      <c r="EH26" s="240" t="str">
        <f t="shared" si="183"/>
        <v/>
      </c>
      <c r="EI26" s="241">
        <f t="shared" si="119"/>
        <v>0</v>
      </c>
      <c r="EJ26" s="234">
        <f t="shared" si="184"/>
        <v>0</v>
      </c>
      <c r="EK26" s="234">
        <f t="shared" si="120"/>
        <v>0</v>
      </c>
      <c r="EL26" s="234">
        <f t="shared" si="185"/>
        <v>0</v>
      </c>
      <c r="EM26" s="242">
        <f t="shared" si="186"/>
        <v>0</v>
      </c>
      <c r="EO26" s="234">
        <f t="shared" si="187"/>
        <v>14</v>
      </c>
      <c r="EP26" s="235" t="str">
        <f t="shared" si="188"/>
        <v/>
      </c>
      <c r="EQ26" s="236" t="str">
        <f>IFERROR(+VLOOKUP(EP26,'Referencia Parámetros'!$A$2:$B$18,2),"")</f>
        <v/>
      </c>
      <c r="ER26" s="1"/>
      <c r="ES26" s="1"/>
      <c r="ET26" s="136" t="str">
        <f t="shared" si="49"/>
        <v>Completar</v>
      </c>
      <c r="EU26" s="134"/>
      <c r="EV26" s="134"/>
      <c r="EW26" s="134"/>
      <c r="EX26" s="136" t="str">
        <f t="shared" si="50"/>
        <v>Completar</v>
      </c>
      <c r="EY26" s="137" t="str">
        <f t="shared" si="51"/>
        <v>Completar</v>
      </c>
      <c r="EZ26" s="137" t="str">
        <f t="shared" si="52"/>
        <v>Completar</v>
      </c>
      <c r="FA26" s="135"/>
      <c r="FB26" s="136" t="str">
        <f t="shared" si="53"/>
        <v>Completar</v>
      </c>
      <c r="FC26" s="237">
        <f t="shared" si="189"/>
        <v>0</v>
      </c>
      <c r="FD26" s="238">
        <f t="shared" si="190"/>
        <v>0</v>
      </c>
      <c r="FE26" s="239" t="str">
        <f>IFERROR(IF(FD26&gt;20*EQ26,'Referencia Parámetros'!$D$20,IF(FD26&gt;10*EQ26,'Referencia Parámetros'!$D$21,IF(FD26&gt;5*EQ26,'Referencia Parámetros'!$D$22, IF(FD26&gt;1,'Referencia Parámetros'!$D$23,"NO APLICA")))),"")</f>
        <v/>
      </c>
      <c r="FF26" s="240" t="str">
        <f t="shared" si="191"/>
        <v/>
      </c>
      <c r="FG26" s="241">
        <f t="shared" si="122"/>
        <v>0</v>
      </c>
      <c r="FH26" s="234">
        <f t="shared" si="192"/>
        <v>0</v>
      </c>
      <c r="FI26" s="234">
        <f t="shared" si="123"/>
        <v>0</v>
      </c>
      <c r="FJ26" s="234">
        <f t="shared" si="193"/>
        <v>0</v>
      </c>
      <c r="FK26" s="242">
        <f t="shared" si="194"/>
        <v>0</v>
      </c>
      <c r="FM26" s="234">
        <f t="shared" si="195"/>
        <v>14</v>
      </c>
      <c r="FN26" s="235" t="str">
        <f t="shared" si="196"/>
        <v/>
      </c>
      <c r="FO26" s="236" t="str">
        <f>IFERROR(+VLOOKUP(FN26,'Referencia Parámetros'!$A$2:$B$18,2),"")</f>
        <v/>
      </c>
      <c r="FP26" s="1"/>
      <c r="FQ26" s="1"/>
      <c r="FR26" s="136" t="str">
        <f t="shared" si="58"/>
        <v>Completar</v>
      </c>
      <c r="FS26" s="134"/>
      <c r="FT26" s="134"/>
      <c r="FU26" s="134"/>
      <c r="FV26" s="136" t="str">
        <f t="shared" si="59"/>
        <v>Completar</v>
      </c>
      <c r="FW26" s="137" t="str">
        <f t="shared" si="60"/>
        <v>Completar</v>
      </c>
      <c r="FX26" s="137" t="str">
        <f t="shared" si="61"/>
        <v>Completar</v>
      </c>
      <c r="FY26" s="135"/>
      <c r="FZ26" s="136" t="str">
        <f t="shared" si="62"/>
        <v>Completar</v>
      </c>
      <c r="GA26" s="237">
        <f t="shared" si="197"/>
        <v>0</v>
      </c>
      <c r="GB26" s="238">
        <f t="shared" si="198"/>
        <v>0</v>
      </c>
      <c r="GC26" s="239" t="str">
        <f>IFERROR(IF(GB26&gt;20*FO26,'Referencia Parámetros'!$D$20,IF(GB26&gt;10*FO26,'Referencia Parámetros'!$D$21,IF(GB26&gt;5*FO26,'Referencia Parámetros'!$D$22, IF(GB26&gt;1,'Referencia Parámetros'!$D$23,"NO APLICA")))),"")</f>
        <v/>
      </c>
      <c r="GD26" s="240" t="str">
        <f t="shared" si="199"/>
        <v/>
      </c>
      <c r="GE26" s="241">
        <f t="shared" si="125"/>
        <v>0</v>
      </c>
      <c r="GF26" s="234">
        <f t="shared" si="200"/>
        <v>0</v>
      </c>
      <c r="GG26" s="234">
        <f t="shared" si="126"/>
        <v>0</v>
      </c>
      <c r="GH26" s="234">
        <f t="shared" si="201"/>
        <v>0</v>
      </c>
      <c r="GI26" s="242">
        <f t="shared" si="202"/>
        <v>0</v>
      </c>
      <c r="GK26" s="234">
        <f t="shared" si="203"/>
        <v>14</v>
      </c>
      <c r="GL26" s="235" t="str">
        <f t="shared" si="204"/>
        <v/>
      </c>
      <c r="GM26" s="236" t="str">
        <f>IFERROR(+VLOOKUP(GL26,'Referencia Parámetros'!$A$2:$B$18,2),"")</f>
        <v/>
      </c>
      <c r="GN26" s="1"/>
      <c r="GO26" s="1"/>
      <c r="GP26" s="136" t="str">
        <f t="shared" si="67"/>
        <v>Completar</v>
      </c>
      <c r="GQ26" s="134"/>
      <c r="GR26" s="134"/>
      <c r="GS26" s="134"/>
      <c r="GT26" s="136" t="str">
        <f t="shared" si="68"/>
        <v>Completar</v>
      </c>
      <c r="GU26" s="137" t="str">
        <f t="shared" si="69"/>
        <v>Completar</v>
      </c>
      <c r="GV26" s="137" t="str">
        <f t="shared" si="70"/>
        <v>Completar</v>
      </c>
      <c r="GW26" s="135"/>
      <c r="GX26" s="136" t="str">
        <f t="shared" si="71"/>
        <v>Completar</v>
      </c>
      <c r="GY26" s="237">
        <f t="shared" si="205"/>
        <v>0</v>
      </c>
      <c r="GZ26" s="238">
        <f t="shared" si="206"/>
        <v>0</v>
      </c>
      <c r="HA26" s="239" t="str">
        <f>IFERROR(IF(GZ26&gt;20*GM26,'Referencia Parámetros'!$D$20,IF(GZ26&gt;10*GM26,'Referencia Parámetros'!$D$21,IF(GZ26&gt;5*GM26,'Referencia Parámetros'!$D$22, IF(GZ26&gt;1,'Referencia Parámetros'!$D$23,"NO APLICA")))),"")</f>
        <v/>
      </c>
      <c r="HB26" s="240" t="str">
        <f t="shared" si="207"/>
        <v/>
      </c>
      <c r="HC26" s="241">
        <f t="shared" si="128"/>
        <v>0</v>
      </c>
      <c r="HD26" s="234">
        <f t="shared" si="208"/>
        <v>0</v>
      </c>
      <c r="HE26" s="234">
        <f t="shared" si="129"/>
        <v>0</v>
      </c>
      <c r="HF26" s="234">
        <f t="shared" si="209"/>
        <v>0</v>
      </c>
      <c r="HG26" s="242">
        <f t="shared" si="210"/>
        <v>0</v>
      </c>
      <c r="HI26" s="234">
        <f t="shared" si="211"/>
        <v>14</v>
      </c>
      <c r="HJ26" s="235" t="str">
        <f t="shared" si="212"/>
        <v/>
      </c>
      <c r="HK26" s="236" t="str">
        <f>IFERROR(+VLOOKUP(HJ26,'Referencia Parámetros'!$A$2:$B$18,2),"")</f>
        <v/>
      </c>
      <c r="HL26" s="1"/>
      <c r="HM26" s="1"/>
      <c r="HN26" s="136" t="str">
        <f t="shared" si="76"/>
        <v>Completar</v>
      </c>
      <c r="HO26" s="134"/>
      <c r="HP26" s="134"/>
      <c r="HQ26" s="134"/>
      <c r="HR26" s="136" t="str">
        <f t="shared" si="77"/>
        <v>Completar</v>
      </c>
      <c r="HS26" s="137" t="str">
        <f t="shared" si="78"/>
        <v>Completar</v>
      </c>
      <c r="HT26" s="137" t="str">
        <f t="shared" si="79"/>
        <v>Completar</v>
      </c>
      <c r="HU26" s="135"/>
      <c r="HV26" s="136" t="str">
        <f t="shared" si="80"/>
        <v>Completar</v>
      </c>
      <c r="HW26" s="237">
        <f t="shared" si="213"/>
        <v>0</v>
      </c>
      <c r="HX26" s="238">
        <f t="shared" si="214"/>
        <v>0</v>
      </c>
      <c r="HY26" s="239" t="str">
        <f>IFERROR(IF(HX26&gt;20*HK26,'Referencia Parámetros'!$D$20,IF(HX26&gt;10*HK26,'Referencia Parámetros'!$D$21,IF(HX26&gt;5*HK26,'Referencia Parámetros'!$D$22, IF(HX26&gt;1,'Referencia Parámetros'!$D$23,"NO APLICA")))),"")</f>
        <v/>
      </c>
      <c r="HZ26" s="240" t="str">
        <f t="shared" si="215"/>
        <v/>
      </c>
      <c r="IA26" s="241">
        <f t="shared" si="131"/>
        <v>0</v>
      </c>
      <c r="IB26" s="234">
        <f t="shared" si="216"/>
        <v>0</v>
      </c>
      <c r="IC26" s="234">
        <f t="shared" si="132"/>
        <v>0</v>
      </c>
      <c r="ID26" s="234">
        <f t="shared" si="217"/>
        <v>0</v>
      </c>
      <c r="IE26" s="242">
        <f t="shared" si="218"/>
        <v>0</v>
      </c>
      <c r="IG26" s="234">
        <f t="shared" si="219"/>
        <v>14</v>
      </c>
      <c r="IH26" s="235" t="str">
        <f t="shared" si="220"/>
        <v/>
      </c>
      <c r="II26" s="236" t="str">
        <f>IFERROR(+VLOOKUP(IH26,'Referencia Parámetros'!$A$2:$B$15,2),"")</f>
        <v/>
      </c>
      <c r="IJ26" s="1"/>
      <c r="IK26" s="1"/>
      <c r="IL26" s="136" t="str">
        <f t="shared" si="85"/>
        <v>Completar</v>
      </c>
      <c r="IM26" s="134"/>
      <c r="IN26" s="134"/>
      <c r="IO26" s="134"/>
      <c r="IP26" s="136" t="str">
        <f t="shared" si="86"/>
        <v>Completar</v>
      </c>
      <c r="IQ26" s="137" t="str">
        <f t="shared" si="87"/>
        <v>Completar</v>
      </c>
      <c r="IR26" s="137" t="str">
        <f t="shared" si="88"/>
        <v>Completar</v>
      </c>
      <c r="IS26" s="135"/>
      <c r="IT26" s="136" t="str">
        <f t="shared" si="89"/>
        <v>Completar</v>
      </c>
      <c r="IU26" s="237">
        <f t="shared" si="221"/>
        <v>0</v>
      </c>
      <c r="IV26" s="238">
        <f t="shared" si="222"/>
        <v>0</v>
      </c>
      <c r="IW26" s="239" t="str">
        <f>IFERROR(IF(IV26&gt;20*II26,'Referencia Parámetros'!$D$20,IF(IV26&gt;10*II26,'Referencia Parámetros'!$D$21,IF(IV26&gt;5*II26,'Referencia Parámetros'!$D$22, IF(IV26&gt;1,'Referencia Parámetros'!$D$23,"NO APLICA")))),"")</f>
        <v/>
      </c>
      <c r="IX26" s="240" t="str">
        <f t="shared" si="223"/>
        <v/>
      </c>
      <c r="IY26" s="241">
        <f t="shared" si="134"/>
        <v>0</v>
      </c>
      <c r="IZ26" s="234">
        <f t="shared" si="224"/>
        <v>0</v>
      </c>
      <c r="JA26" s="234">
        <f t="shared" si="135"/>
        <v>0</v>
      </c>
      <c r="JB26" s="234">
        <f t="shared" si="225"/>
        <v>0</v>
      </c>
      <c r="JC26" s="242">
        <f t="shared" si="226"/>
        <v>0</v>
      </c>
      <c r="JD26" s="198"/>
      <c r="JE26" s="234">
        <f t="shared" si="227"/>
        <v>14</v>
      </c>
      <c r="JF26" s="235" t="str">
        <f t="shared" si="228"/>
        <v/>
      </c>
      <c r="JG26" s="236" t="str">
        <f>IFERROR(+VLOOKUP(JF26,'Referencia Parámetros'!$A$2:$B$15,2),"")</f>
        <v/>
      </c>
      <c r="JH26" s="1"/>
      <c r="JI26" s="1"/>
      <c r="JJ26" s="136" t="str">
        <f t="shared" si="94"/>
        <v>Completar</v>
      </c>
      <c r="JK26" s="134"/>
      <c r="JL26" s="134"/>
      <c r="JM26" s="134"/>
      <c r="JN26" s="136" t="str">
        <f t="shared" si="95"/>
        <v>Completar</v>
      </c>
      <c r="JO26" s="137" t="str">
        <f t="shared" si="96"/>
        <v>Completar</v>
      </c>
      <c r="JP26" s="137" t="str">
        <f t="shared" si="97"/>
        <v>Completar</v>
      </c>
      <c r="JQ26" s="135"/>
      <c r="JR26" s="136" t="str">
        <f t="shared" si="98"/>
        <v>Completar</v>
      </c>
      <c r="JS26" s="237">
        <f t="shared" si="229"/>
        <v>0</v>
      </c>
      <c r="JT26" s="238">
        <f t="shared" si="230"/>
        <v>0</v>
      </c>
      <c r="JU26" s="239" t="str">
        <f>IFERROR(IF(JT26&gt;20*JG26,'Referencia Parámetros'!$D$20,IF(JT26&gt;10*JG26,'Referencia Parámetros'!$D$21,IF(JT26&gt;5*JG26,'Referencia Parámetros'!$D$22, IF(JT26&gt;1,'Referencia Parámetros'!$D$23,"NO APLICA")))),"")</f>
        <v/>
      </c>
      <c r="JV26" s="240" t="str">
        <f t="shared" si="231"/>
        <v/>
      </c>
      <c r="JW26" s="241">
        <f t="shared" si="137"/>
        <v>0</v>
      </c>
      <c r="JX26" s="234">
        <f t="shared" si="232"/>
        <v>0</v>
      </c>
      <c r="JY26" s="234">
        <f t="shared" si="138"/>
        <v>0</v>
      </c>
      <c r="JZ26" s="234">
        <f t="shared" si="233"/>
        <v>0</v>
      </c>
      <c r="KA26" s="242">
        <f t="shared" si="234"/>
        <v>0</v>
      </c>
    </row>
    <row r="27" spans="1:287" x14ac:dyDescent="0.25">
      <c r="A27" s="234">
        <f t="shared" si="139"/>
        <v>15</v>
      </c>
      <c r="B27" s="235" t="str">
        <f t="shared" si="140"/>
        <v/>
      </c>
      <c r="C27" s="236" t="str">
        <f>IFERROR(+VLOOKUP(B27,'Referencia Parámetros'!$A$2:$B$18,2),"")</f>
        <v/>
      </c>
      <c r="D27" s="1"/>
      <c r="E27" s="1"/>
      <c r="F27" s="136" t="str">
        <f>IFERROR(+VLOOKUP(D27,'Año 4'!JH$13:JJ$112,3,FALSE),"Completar")</f>
        <v>Completar</v>
      </c>
      <c r="G27" s="134"/>
      <c r="H27" s="134"/>
      <c r="I27" s="134"/>
      <c r="J27" s="136" t="str">
        <f>+IFERROR(VLOOKUP(D27,'Año 4'!JH$13:JR$112,7,0),"Completar")</f>
        <v>Completar</v>
      </c>
      <c r="K27" s="137" t="str">
        <f>IFERROR(VLOOKUP(D27,'Año 4'!JH$13:JR$112,8,FALSE),"Completar")</f>
        <v>Completar</v>
      </c>
      <c r="L27" s="137" t="str">
        <f>IFERROR(VLOOKUP(D27,'Año 4'!JH$13:JR$112,9,FALSE),"Completar")</f>
        <v>Completar</v>
      </c>
      <c r="M27" s="135"/>
      <c r="N27" s="136" t="str">
        <f>IFERROR(VLOOKUP(D27,'Año 4'!JH$13:JR$112,11,FALSE),"Completar")</f>
        <v>Completar</v>
      </c>
      <c r="O27" s="237">
        <f t="shared" si="141"/>
        <v>0</v>
      </c>
      <c r="P27" s="238">
        <f t="shared" si="142"/>
        <v>0</v>
      </c>
      <c r="Q27" s="239" t="str">
        <f>IFERROR(IF(P27&gt;20*C27,'Referencia Parámetros'!$D$20,IF(P27&gt;10*C27,'Referencia Parámetros'!$D$21,IF(P27&gt;5*C27,'Referencia Parámetros'!$D$22, IF(P27&gt;1,'Referencia Parámetros'!$D$23,"NO APLICA")))),"")</f>
        <v/>
      </c>
      <c r="R27" s="240" t="str">
        <f t="shared" si="143"/>
        <v/>
      </c>
      <c r="S27" s="241">
        <f t="shared" si="104"/>
        <v>0</v>
      </c>
      <c r="T27" s="234">
        <f t="shared" si="144"/>
        <v>0</v>
      </c>
      <c r="U27" s="234">
        <f t="shared" si="105"/>
        <v>0</v>
      </c>
      <c r="V27" s="234">
        <f t="shared" si="145"/>
        <v>0</v>
      </c>
      <c r="W27" s="242">
        <f t="shared" si="146"/>
        <v>0</v>
      </c>
      <c r="Y27" s="234">
        <f t="shared" si="147"/>
        <v>15</v>
      </c>
      <c r="Z27" s="235" t="str">
        <f t="shared" si="148"/>
        <v/>
      </c>
      <c r="AA27" s="236" t="str">
        <f>IFERROR(+VLOOKUP(Z27,'Referencia Parámetros'!$A$2:$B$18,2),"")</f>
        <v/>
      </c>
      <c r="AB27" s="1"/>
      <c r="AC27" s="1"/>
      <c r="AD27" s="136" t="str">
        <f t="shared" si="4"/>
        <v>Completar</v>
      </c>
      <c r="AE27" s="134"/>
      <c r="AF27" s="134"/>
      <c r="AG27" s="134"/>
      <c r="AH27" s="136" t="str">
        <f t="shared" si="5"/>
        <v>Completar</v>
      </c>
      <c r="AI27" s="137" t="str">
        <f t="shared" si="6"/>
        <v>Completar</v>
      </c>
      <c r="AJ27" s="137" t="str">
        <f t="shared" si="7"/>
        <v>Completar</v>
      </c>
      <c r="AK27" s="135"/>
      <c r="AL27" s="136" t="str">
        <f t="shared" si="8"/>
        <v>Completar</v>
      </c>
      <c r="AM27" s="237">
        <f t="shared" si="149"/>
        <v>0</v>
      </c>
      <c r="AN27" s="238">
        <f t="shared" si="150"/>
        <v>0</v>
      </c>
      <c r="AO27" s="239" t="str">
        <f>IFERROR(IF(AN27&gt;20*AA27,'Referencia Parámetros'!$D$20,IF(AN27&gt;10*AA27,'Referencia Parámetros'!$D$21,IF(AN27&gt;5*AA27,'Referencia Parámetros'!$D$22, IF(AN27&gt;1,'Referencia Parámetros'!$D$23,"NO APLICA")))),"")</f>
        <v/>
      </c>
      <c r="AP27" s="240" t="str">
        <f t="shared" si="151"/>
        <v/>
      </c>
      <c r="AQ27" s="241">
        <f t="shared" si="107"/>
        <v>0</v>
      </c>
      <c r="AR27" s="234">
        <f t="shared" si="152"/>
        <v>0</v>
      </c>
      <c r="AS27" s="234">
        <f t="shared" si="108"/>
        <v>0</v>
      </c>
      <c r="AT27" s="234">
        <f t="shared" si="153"/>
        <v>0</v>
      </c>
      <c r="AU27" s="242">
        <f t="shared" si="154"/>
        <v>0</v>
      </c>
      <c r="AW27" s="234">
        <f t="shared" si="155"/>
        <v>15</v>
      </c>
      <c r="AX27" s="235" t="str">
        <f t="shared" si="156"/>
        <v/>
      </c>
      <c r="AY27" s="236" t="str">
        <f>IFERROR(+VLOOKUP(AX27,'Referencia Parámetros'!$A$2:$B$18,2),"")</f>
        <v/>
      </c>
      <c r="AZ27" s="1"/>
      <c r="BA27" s="1"/>
      <c r="BB27" s="136" t="str">
        <f t="shared" si="13"/>
        <v>Completar</v>
      </c>
      <c r="BC27" s="134"/>
      <c r="BD27" s="134"/>
      <c r="BE27" s="134"/>
      <c r="BF27" s="136" t="str">
        <f t="shared" si="14"/>
        <v>Completar</v>
      </c>
      <c r="BG27" s="137" t="str">
        <f t="shared" si="15"/>
        <v>Completar</v>
      </c>
      <c r="BH27" s="137" t="str">
        <f t="shared" si="16"/>
        <v>Completar</v>
      </c>
      <c r="BI27" s="135"/>
      <c r="BJ27" s="136" t="str">
        <f t="shared" si="17"/>
        <v>Completar</v>
      </c>
      <c r="BK27" s="237">
        <f t="shared" si="157"/>
        <v>0</v>
      </c>
      <c r="BL27" s="238">
        <f t="shared" si="158"/>
        <v>0</v>
      </c>
      <c r="BM27" s="239" t="str">
        <f>IFERROR(IF(BL27&gt;20*AY27,'Referencia Parámetros'!$D$20,IF(BL27&gt;10*AY27,'Referencia Parámetros'!$D$21,IF(BL27&gt;5*AY27,'Referencia Parámetros'!$D$22, IF(BL27&gt;1,'Referencia Parámetros'!$D$23,"NO APLICA")))),"")</f>
        <v/>
      </c>
      <c r="BN27" s="240" t="str">
        <f t="shared" si="159"/>
        <v/>
      </c>
      <c r="BO27" s="241">
        <f t="shared" si="110"/>
        <v>0</v>
      </c>
      <c r="BP27" s="234">
        <f t="shared" si="160"/>
        <v>0</v>
      </c>
      <c r="BQ27" s="234">
        <f t="shared" si="111"/>
        <v>0</v>
      </c>
      <c r="BR27" s="234">
        <f t="shared" si="161"/>
        <v>0</v>
      </c>
      <c r="BS27" s="242">
        <f t="shared" si="162"/>
        <v>0</v>
      </c>
      <c r="BU27" s="234">
        <f t="shared" si="163"/>
        <v>15</v>
      </c>
      <c r="BV27" s="235" t="str">
        <f t="shared" si="164"/>
        <v/>
      </c>
      <c r="BW27" s="236" t="str">
        <f>IFERROR(+VLOOKUP(BV27,'Referencia Parámetros'!$A$2:$B$18,2),"")</f>
        <v/>
      </c>
      <c r="BX27" s="1"/>
      <c r="BY27" s="1"/>
      <c r="BZ27" s="136" t="str">
        <f t="shared" si="22"/>
        <v>Completar</v>
      </c>
      <c r="CA27" s="134"/>
      <c r="CB27" s="134"/>
      <c r="CC27" s="134"/>
      <c r="CD27" s="136" t="str">
        <f t="shared" si="23"/>
        <v>Completar</v>
      </c>
      <c r="CE27" s="137" t="str">
        <f t="shared" si="24"/>
        <v>Completar</v>
      </c>
      <c r="CF27" s="137" t="str">
        <f t="shared" si="25"/>
        <v>Completar</v>
      </c>
      <c r="CG27" s="135"/>
      <c r="CH27" s="136" t="str">
        <f t="shared" si="26"/>
        <v>Completar</v>
      </c>
      <c r="CI27" s="237">
        <f t="shared" si="165"/>
        <v>0</v>
      </c>
      <c r="CJ27" s="238">
        <f t="shared" si="166"/>
        <v>0</v>
      </c>
      <c r="CK27" s="239" t="str">
        <f>IFERROR(IF(CJ27&gt;20*BW27,'Referencia Parámetros'!$D$20,IF(CJ27&gt;10*BW27,'Referencia Parámetros'!$D$21,IF(CJ27&gt;5*BW27,'Referencia Parámetros'!$D$22, IF(CJ27&gt;1,'Referencia Parámetros'!$D$23,"NO APLICA")))),"")</f>
        <v/>
      </c>
      <c r="CL27" s="240" t="str">
        <f t="shared" si="167"/>
        <v/>
      </c>
      <c r="CM27" s="241">
        <f t="shared" si="113"/>
        <v>0</v>
      </c>
      <c r="CN27" s="234">
        <f t="shared" si="168"/>
        <v>0</v>
      </c>
      <c r="CO27" s="234">
        <f t="shared" si="114"/>
        <v>0</v>
      </c>
      <c r="CP27" s="234">
        <f t="shared" si="169"/>
        <v>0</v>
      </c>
      <c r="CQ27" s="242">
        <f t="shared" si="170"/>
        <v>0</v>
      </c>
      <c r="CS27" s="234">
        <f t="shared" si="171"/>
        <v>15</v>
      </c>
      <c r="CT27" s="235" t="str">
        <f t="shared" si="172"/>
        <v/>
      </c>
      <c r="CU27" s="236" t="str">
        <f>IFERROR(+VLOOKUP(CT27,'Referencia Parámetros'!$A$2:$B$18,2),"")</f>
        <v/>
      </c>
      <c r="CV27" s="1"/>
      <c r="CW27" s="1"/>
      <c r="CX27" s="136" t="str">
        <f t="shared" si="31"/>
        <v>Completar</v>
      </c>
      <c r="CY27" s="134"/>
      <c r="CZ27" s="134"/>
      <c r="DA27" s="134"/>
      <c r="DB27" s="136" t="str">
        <f t="shared" si="32"/>
        <v>Completar</v>
      </c>
      <c r="DC27" s="137" t="str">
        <f t="shared" si="33"/>
        <v>Completar</v>
      </c>
      <c r="DD27" s="137" t="str">
        <f t="shared" si="34"/>
        <v>Completar</v>
      </c>
      <c r="DE27" s="135"/>
      <c r="DF27" s="136" t="str">
        <f t="shared" si="35"/>
        <v>Completar</v>
      </c>
      <c r="DG27" s="237">
        <f t="shared" si="173"/>
        <v>0</v>
      </c>
      <c r="DH27" s="238">
        <f t="shared" si="174"/>
        <v>0</v>
      </c>
      <c r="DI27" s="239" t="str">
        <f>IFERROR(IF(DH27&gt;20*CU27,'Referencia Parámetros'!$D$20,IF(DH27&gt;10*CU27,'Referencia Parámetros'!$D$21,IF(DH27&gt;5*CU27,'Referencia Parámetros'!$D$22, IF(DH27&gt;1,'Referencia Parámetros'!$D$23,"NO APLICA")))),"")</f>
        <v/>
      </c>
      <c r="DJ27" s="240" t="str">
        <f t="shared" si="175"/>
        <v/>
      </c>
      <c r="DK27" s="241">
        <f t="shared" si="116"/>
        <v>0</v>
      </c>
      <c r="DL27" s="234">
        <f t="shared" si="176"/>
        <v>0</v>
      </c>
      <c r="DM27" s="234">
        <f t="shared" si="117"/>
        <v>0</v>
      </c>
      <c r="DN27" s="234">
        <f t="shared" si="177"/>
        <v>0</v>
      </c>
      <c r="DO27" s="242">
        <f t="shared" si="178"/>
        <v>0</v>
      </c>
      <c r="DQ27" s="234">
        <f t="shared" si="179"/>
        <v>15</v>
      </c>
      <c r="DR27" s="235" t="str">
        <f t="shared" si="180"/>
        <v/>
      </c>
      <c r="DS27" s="236" t="str">
        <f>IFERROR(+VLOOKUP(DR27,'Referencia Parámetros'!$A$2:$B$18,2),"")</f>
        <v/>
      </c>
      <c r="DT27" s="1"/>
      <c r="DU27" s="1"/>
      <c r="DV27" s="136" t="str">
        <f t="shared" si="40"/>
        <v>Completar</v>
      </c>
      <c r="DW27" s="134"/>
      <c r="DX27" s="134"/>
      <c r="DY27" s="134"/>
      <c r="DZ27" s="136" t="str">
        <f t="shared" si="41"/>
        <v>Completar</v>
      </c>
      <c r="EA27" s="137" t="str">
        <f t="shared" si="42"/>
        <v>Completar</v>
      </c>
      <c r="EB27" s="137" t="str">
        <f t="shared" si="43"/>
        <v>Completar</v>
      </c>
      <c r="EC27" s="135"/>
      <c r="ED27" s="136" t="str">
        <f t="shared" si="44"/>
        <v>Completar</v>
      </c>
      <c r="EE27" s="237">
        <f t="shared" si="181"/>
        <v>0</v>
      </c>
      <c r="EF27" s="238">
        <f t="shared" si="182"/>
        <v>0</v>
      </c>
      <c r="EG27" s="239" t="str">
        <f>IFERROR(IF(EF27&gt;20*DS27,'Referencia Parámetros'!$D$20,IF(EF27&gt;10*DS27,'Referencia Parámetros'!$D$21,IF(EF27&gt;5*DS27,'Referencia Parámetros'!$D$22, IF(EF27&gt;1,'Referencia Parámetros'!$D$23,"NO APLICA")))),"")</f>
        <v/>
      </c>
      <c r="EH27" s="240" t="str">
        <f t="shared" si="183"/>
        <v/>
      </c>
      <c r="EI27" s="241">
        <f t="shared" si="119"/>
        <v>0</v>
      </c>
      <c r="EJ27" s="234">
        <f t="shared" si="184"/>
        <v>0</v>
      </c>
      <c r="EK27" s="234">
        <f t="shared" si="120"/>
        <v>0</v>
      </c>
      <c r="EL27" s="234">
        <f t="shared" si="185"/>
        <v>0</v>
      </c>
      <c r="EM27" s="242">
        <f t="shared" si="186"/>
        <v>0</v>
      </c>
      <c r="EO27" s="234">
        <f t="shared" si="187"/>
        <v>15</v>
      </c>
      <c r="EP27" s="235" t="str">
        <f t="shared" si="188"/>
        <v/>
      </c>
      <c r="EQ27" s="236" t="str">
        <f>IFERROR(+VLOOKUP(EP27,'Referencia Parámetros'!$A$2:$B$18,2),"")</f>
        <v/>
      </c>
      <c r="ER27" s="1"/>
      <c r="ES27" s="1"/>
      <c r="ET27" s="136" t="str">
        <f t="shared" si="49"/>
        <v>Completar</v>
      </c>
      <c r="EU27" s="134"/>
      <c r="EV27" s="134"/>
      <c r="EW27" s="134"/>
      <c r="EX27" s="136" t="str">
        <f t="shared" si="50"/>
        <v>Completar</v>
      </c>
      <c r="EY27" s="137" t="str">
        <f t="shared" si="51"/>
        <v>Completar</v>
      </c>
      <c r="EZ27" s="137" t="str">
        <f t="shared" si="52"/>
        <v>Completar</v>
      </c>
      <c r="FA27" s="135"/>
      <c r="FB27" s="136" t="str">
        <f t="shared" si="53"/>
        <v>Completar</v>
      </c>
      <c r="FC27" s="237">
        <f t="shared" si="189"/>
        <v>0</v>
      </c>
      <c r="FD27" s="238">
        <f t="shared" si="190"/>
        <v>0</v>
      </c>
      <c r="FE27" s="239" t="str">
        <f>IFERROR(IF(FD27&gt;20*EQ27,'Referencia Parámetros'!$D$20,IF(FD27&gt;10*EQ27,'Referencia Parámetros'!$D$21,IF(FD27&gt;5*EQ27,'Referencia Parámetros'!$D$22, IF(FD27&gt;1,'Referencia Parámetros'!$D$23,"NO APLICA")))),"")</f>
        <v/>
      </c>
      <c r="FF27" s="240" t="str">
        <f t="shared" si="191"/>
        <v/>
      </c>
      <c r="FG27" s="241">
        <f t="shared" si="122"/>
        <v>0</v>
      </c>
      <c r="FH27" s="234">
        <f t="shared" si="192"/>
        <v>0</v>
      </c>
      <c r="FI27" s="234">
        <f t="shared" si="123"/>
        <v>0</v>
      </c>
      <c r="FJ27" s="234">
        <f t="shared" si="193"/>
        <v>0</v>
      </c>
      <c r="FK27" s="242">
        <f t="shared" si="194"/>
        <v>0</v>
      </c>
      <c r="FM27" s="234">
        <f t="shared" si="195"/>
        <v>15</v>
      </c>
      <c r="FN27" s="235" t="str">
        <f t="shared" si="196"/>
        <v/>
      </c>
      <c r="FO27" s="236" t="str">
        <f>IFERROR(+VLOOKUP(FN27,'Referencia Parámetros'!$A$2:$B$18,2),"")</f>
        <v/>
      </c>
      <c r="FP27" s="1"/>
      <c r="FQ27" s="1"/>
      <c r="FR27" s="136" t="str">
        <f t="shared" si="58"/>
        <v>Completar</v>
      </c>
      <c r="FS27" s="134"/>
      <c r="FT27" s="134"/>
      <c r="FU27" s="134"/>
      <c r="FV27" s="136" t="str">
        <f t="shared" si="59"/>
        <v>Completar</v>
      </c>
      <c r="FW27" s="137" t="str">
        <f t="shared" si="60"/>
        <v>Completar</v>
      </c>
      <c r="FX27" s="137" t="str">
        <f t="shared" si="61"/>
        <v>Completar</v>
      </c>
      <c r="FY27" s="135"/>
      <c r="FZ27" s="136" t="str">
        <f t="shared" si="62"/>
        <v>Completar</v>
      </c>
      <c r="GA27" s="237">
        <f t="shared" si="197"/>
        <v>0</v>
      </c>
      <c r="GB27" s="238">
        <f t="shared" si="198"/>
        <v>0</v>
      </c>
      <c r="GC27" s="239" t="str">
        <f>IFERROR(IF(GB27&gt;20*FO27,'Referencia Parámetros'!$D$20,IF(GB27&gt;10*FO27,'Referencia Parámetros'!$D$21,IF(GB27&gt;5*FO27,'Referencia Parámetros'!$D$22, IF(GB27&gt;1,'Referencia Parámetros'!$D$23,"NO APLICA")))),"")</f>
        <v/>
      </c>
      <c r="GD27" s="240" t="str">
        <f t="shared" si="199"/>
        <v/>
      </c>
      <c r="GE27" s="241">
        <f t="shared" si="125"/>
        <v>0</v>
      </c>
      <c r="GF27" s="234">
        <f t="shared" si="200"/>
        <v>0</v>
      </c>
      <c r="GG27" s="234">
        <f t="shared" si="126"/>
        <v>0</v>
      </c>
      <c r="GH27" s="234">
        <f t="shared" si="201"/>
        <v>0</v>
      </c>
      <c r="GI27" s="242">
        <f t="shared" si="202"/>
        <v>0</v>
      </c>
      <c r="GK27" s="234">
        <f t="shared" si="203"/>
        <v>15</v>
      </c>
      <c r="GL27" s="235" t="str">
        <f t="shared" si="204"/>
        <v/>
      </c>
      <c r="GM27" s="236" t="str">
        <f>IFERROR(+VLOOKUP(GL27,'Referencia Parámetros'!$A$2:$B$18,2),"")</f>
        <v/>
      </c>
      <c r="GN27" s="1"/>
      <c r="GO27" s="1"/>
      <c r="GP27" s="136" t="str">
        <f t="shared" si="67"/>
        <v>Completar</v>
      </c>
      <c r="GQ27" s="134"/>
      <c r="GR27" s="134"/>
      <c r="GS27" s="134"/>
      <c r="GT27" s="136" t="str">
        <f t="shared" si="68"/>
        <v>Completar</v>
      </c>
      <c r="GU27" s="137" t="str">
        <f t="shared" si="69"/>
        <v>Completar</v>
      </c>
      <c r="GV27" s="137" t="str">
        <f t="shared" si="70"/>
        <v>Completar</v>
      </c>
      <c r="GW27" s="135"/>
      <c r="GX27" s="136" t="str">
        <f t="shared" si="71"/>
        <v>Completar</v>
      </c>
      <c r="GY27" s="237">
        <f t="shared" si="205"/>
        <v>0</v>
      </c>
      <c r="GZ27" s="238">
        <f t="shared" si="206"/>
        <v>0</v>
      </c>
      <c r="HA27" s="239" t="str">
        <f>IFERROR(IF(GZ27&gt;20*GM27,'Referencia Parámetros'!$D$20,IF(GZ27&gt;10*GM27,'Referencia Parámetros'!$D$21,IF(GZ27&gt;5*GM27,'Referencia Parámetros'!$D$22, IF(GZ27&gt;1,'Referencia Parámetros'!$D$23,"NO APLICA")))),"")</f>
        <v/>
      </c>
      <c r="HB27" s="240" t="str">
        <f t="shared" si="207"/>
        <v/>
      </c>
      <c r="HC27" s="241">
        <f t="shared" si="128"/>
        <v>0</v>
      </c>
      <c r="HD27" s="234">
        <f t="shared" si="208"/>
        <v>0</v>
      </c>
      <c r="HE27" s="234">
        <f t="shared" si="129"/>
        <v>0</v>
      </c>
      <c r="HF27" s="234">
        <f t="shared" si="209"/>
        <v>0</v>
      </c>
      <c r="HG27" s="242">
        <f t="shared" si="210"/>
        <v>0</v>
      </c>
      <c r="HI27" s="234">
        <f t="shared" si="211"/>
        <v>15</v>
      </c>
      <c r="HJ27" s="235" t="str">
        <f t="shared" si="212"/>
        <v/>
      </c>
      <c r="HK27" s="236" t="str">
        <f>IFERROR(+VLOOKUP(HJ27,'Referencia Parámetros'!$A$2:$B$18,2),"")</f>
        <v/>
      </c>
      <c r="HL27" s="1"/>
      <c r="HM27" s="1"/>
      <c r="HN27" s="136" t="str">
        <f t="shared" si="76"/>
        <v>Completar</v>
      </c>
      <c r="HO27" s="134"/>
      <c r="HP27" s="134"/>
      <c r="HQ27" s="134"/>
      <c r="HR27" s="136" t="str">
        <f t="shared" si="77"/>
        <v>Completar</v>
      </c>
      <c r="HS27" s="137" t="str">
        <f t="shared" si="78"/>
        <v>Completar</v>
      </c>
      <c r="HT27" s="137" t="str">
        <f t="shared" si="79"/>
        <v>Completar</v>
      </c>
      <c r="HU27" s="135"/>
      <c r="HV27" s="136" t="str">
        <f t="shared" si="80"/>
        <v>Completar</v>
      </c>
      <c r="HW27" s="237">
        <f t="shared" si="213"/>
        <v>0</v>
      </c>
      <c r="HX27" s="238">
        <f t="shared" si="214"/>
        <v>0</v>
      </c>
      <c r="HY27" s="239" t="str">
        <f>IFERROR(IF(HX27&gt;20*HK27,'Referencia Parámetros'!$D$20,IF(HX27&gt;10*HK27,'Referencia Parámetros'!$D$21,IF(HX27&gt;5*HK27,'Referencia Parámetros'!$D$22, IF(HX27&gt;1,'Referencia Parámetros'!$D$23,"NO APLICA")))),"")</f>
        <v/>
      </c>
      <c r="HZ27" s="240" t="str">
        <f t="shared" si="215"/>
        <v/>
      </c>
      <c r="IA27" s="241">
        <f t="shared" si="131"/>
        <v>0</v>
      </c>
      <c r="IB27" s="234">
        <f t="shared" si="216"/>
        <v>0</v>
      </c>
      <c r="IC27" s="234">
        <f t="shared" si="132"/>
        <v>0</v>
      </c>
      <c r="ID27" s="234">
        <f t="shared" si="217"/>
        <v>0</v>
      </c>
      <c r="IE27" s="242">
        <f t="shared" si="218"/>
        <v>0</v>
      </c>
      <c r="IG27" s="234">
        <f t="shared" si="219"/>
        <v>15</v>
      </c>
      <c r="IH27" s="235" t="str">
        <f t="shared" si="220"/>
        <v/>
      </c>
      <c r="II27" s="236" t="str">
        <f>IFERROR(+VLOOKUP(IH27,'Referencia Parámetros'!$A$2:$B$15,2),"")</f>
        <v/>
      </c>
      <c r="IJ27" s="1"/>
      <c r="IK27" s="1"/>
      <c r="IL27" s="136" t="str">
        <f t="shared" si="85"/>
        <v>Completar</v>
      </c>
      <c r="IM27" s="134"/>
      <c r="IN27" s="134"/>
      <c r="IO27" s="134"/>
      <c r="IP27" s="136" t="str">
        <f t="shared" si="86"/>
        <v>Completar</v>
      </c>
      <c r="IQ27" s="137" t="str">
        <f t="shared" si="87"/>
        <v>Completar</v>
      </c>
      <c r="IR27" s="137" t="str">
        <f t="shared" si="88"/>
        <v>Completar</v>
      </c>
      <c r="IS27" s="135"/>
      <c r="IT27" s="136" t="str">
        <f t="shared" si="89"/>
        <v>Completar</v>
      </c>
      <c r="IU27" s="237">
        <f t="shared" si="221"/>
        <v>0</v>
      </c>
      <c r="IV27" s="238">
        <f t="shared" si="222"/>
        <v>0</v>
      </c>
      <c r="IW27" s="239" t="str">
        <f>IFERROR(IF(IV27&gt;20*II27,'Referencia Parámetros'!$D$20,IF(IV27&gt;10*II27,'Referencia Parámetros'!$D$21,IF(IV27&gt;5*II27,'Referencia Parámetros'!$D$22, IF(IV27&gt;1,'Referencia Parámetros'!$D$23,"NO APLICA")))),"")</f>
        <v/>
      </c>
      <c r="IX27" s="240" t="str">
        <f t="shared" si="223"/>
        <v/>
      </c>
      <c r="IY27" s="241">
        <f t="shared" si="134"/>
        <v>0</v>
      </c>
      <c r="IZ27" s="234">
        <f t="shared" si="224"/>
        <v>0</v>
      </c>
      <c r="JA27" s="234">
        <f t="shared" si="135"/>
        <v>0</v>
      </c>
      <c r="JB27" s="234">
        <f t="shared" si="225"/>
        <v>0</v>
      </c>
      <c r="JC27" s="242">
        <f t="shared" si="226"/>
        <v>0</v>
      </c>
      <c r="JD27" s="198"/>
      <c r="JE27" s="234">
        <f t="shared" si="227"/>
        <v>15</v>
      </c>
      <c r="JF27" s="235" t="str">
        <f t="shared" si="228"/>
        <v/>
      </c>
      <c r="JG27" s="236" t="str">
        <f>IFERROR(+VLOOKUP(JF27,'Referencia Parámetros'!$A$2:$B$15,2),"")</f>
        <v/>
      </c>
      <c r="JH27" s="1"/>
      <c r="JI27" s="1"/>
      <c r="JJ27" s="136" t="str">
        <f t="shared" si="94"/>
        <v>Completar</v>
      </c>
      <c r="JK27" s="134"/>
      <c r="JL27" s="134"/>
      <c r="JM27" s="134"/>
      <c r="JN27" s="136" t="str">
        <f t="shared" si="95"/>
        <v>Completar</v>
      </c>
      <c r="JO27" s="137" t="str">
        <f t="shared" si="96"/>
        <v>Completar</v>
      </c>
      <c r="JP27" s="137" t="str">
        <f t="shared" si="97"/>
        <v>Completar</v>
      </c>
      <c r="JQ27" s="135"/>
      <c r="JR27" s="136" t="str">
        <f t="shared" si="98"/>
        <v>Completar</v>
      </c>
      <c r="JS27" s="237">
        <f t="shared" si="229"/>
        <v>0</v>
      </c>
      <c r="JT27" s="238">
        <f t="shared" si="230"/>
        <v>0</v>
      </c>
      <c r="JU27" s="239" t="str">
        <f>IFERROR(IF(JT27&gt;20*JG27,'Referencia Parámetros'!$D$20,IF(JT27&gt;10*JG27,'Referencia Parámetros'!$D$21,IF(JT27&gt;5*JG27,'Referencia Parámetros'!$D$22, IF(JT27&gt;1,'Referencia Parámetros'!$D$23,"NO APLICA")))),"")</f>
        <v/>
      </c>
      <c r="JV27" s="240" t="str">
        <f t="shared" si="231"/>
        <v/>
      </c>
      <c r="JW27" s="241">
        <f t="shared" si="137"/>
        <v>0</v>
      </c>
      <c r="JX27" s="234">
        <f t="shared" si="232"/>
        <v>0</v>
      </c>
      <c r="JY27" s="234">
        <f t="shared" si="138"/>
        <v>0</v>
      </c>
      <c r="JZ27" s="234">
        <f t="shared" si="233"/>
        <v>0</v>
      </c>
      <c r="KA27" s="242">
        <f t="shared" si="234"/>
        <v>0</v>
      </c>
    </row>
    <row r="28" spans="1:287" x14ac:dyDescent="0.25">
      <c r="A28" s="234">
        <f t="shared" si="139"/>
        <v>16</v>
      </c>
      <c r="B28" s="235" t="str">
        <f t="shared" si="140"/>
        <v/>
      </c>
      <c r="C28" s="236" t="str">
        <f>IFERROR(+VLOOKUP(B28,'Referencia Parámetros'!$A$2:$B$18,2),"")</f>
        <v/>
      </c>
      <c r="D28" s="1"/>
      <c r="E28" s="1"/>
      <c r="F28" s="136" t="str">
        <f>IFERROR(+VLOOKUP(D28,'Año 4'!JH$13:JJ$112,3,FALSE),"Completar")</f>
        <v>Completar</v>
      </c>
      <c r="G28" s="134"/>
      <c r="H28" s="134"/>
      <c r="I28" s="134"/>
      <c r="J28" s="136" t="str">
        <f>+IFERROR(VLOOKUP(D28,'Año 4'!JH$13:JR$112,7,0),"Completar")</f>
        <v>Completar</v>
      </c>
      <c r="K28" s="137" t="str">
        <f>IFERROR(VLOOKUP(D28,'Año 4'!JH$13:JR$112,8,FALSE),"Completar")</f>
        <v>Completar</v>
      </c>
      <c r="L28" s="137" t="str">
        <f>IFERROR(VLOOKUP(D28,'Año 4'!JH$13:JR$112,9,FALSE),"Completar")</f>
        <v>Completar</v>
      </c>
      <c r="M28" s="135"/>
      <c r="N28" s="136" t="str">
        <f>IFERROR(VLOOKUP(D28,'Año 4'!JH$13:JR$112,11,FALSE),"Completar")</f>
        <v>Completar</v>
      </c>
      <c r="O28" s="237">
        <f t="shared" si="141"/>
        <v>0</v>
      </c>
      <c r="P28" s="238">
        <f t="shared" si="142"/>
        <v>0</v>
      </c>
      <c r="Q28" s="239" t="str">
        <f>IFERROR(IF(P28&gt;20*C28,'Referencia Parámetros'!$D$20,IF(P28&gt;10*C28,'Referencia Parámetros'!$D$21,IF(P28&gt;5*C28,'Referencia Parámetros'!$D$22, IF(P28&gt;1,'Referencia Parámetros'!$D$23,"NO APLICA")))),"")</f>
        <v/>
      </c>
      <c r="R28" s="240" t="str">
        <f t="shared" si="143"/>
        <v/>
      </c>
      <c r="S28" s="241">
        <f t="shared" si="104"/>
        <v>0</v>
      </c>
      <c r="T28" s="234">
        <f t="shared" si="144"/>
        <v>0</v>
      </c>
      <c r="U28" s="234">
        <f t="shared" si="105"/>
        <v>0</v>
      </c>
      <c r="V28" s="234">
        <f t="shared" si="145"/>
        <v>0</v>
      </c>
      <c r="W28" s="242">
        <f t="shared" si="146"/>
        <v>0</v>
      </c>
      <c r="Y28" s="234">
        <f t="shared" si="147"/>
        <v>16</v>
      </c>
      <c r="Z28" s="235" t="str">
        <f t="shared" si="148"/>
        <v/>
      </c>
      <c r="AA28" s="236" t="str">
        <f>IFERROR(+VLOOKUP(Z28,'Referencia Parámetros'!$A$2:$B$18,2),"")</f>
        <v/>
      </c>
      <c r="AB28" s="1"/>
      <c r="AC28" s="1"/>
      <c r="AD28" s="136" t="str">
        <f t="shared" si="4"/>
        <v>Completar</v>
      </c>
      <c r="AE28" s="134"/>
      <c r="AF28" s="134"/>
      <c r="AG28" s="134"/>
      <c r="AH28" s="136" t="str">
        <f t="shared" si="5"/>
        <v>Completar</v>
      </c>
      <c r="AI28" s="137" t="str">
        <f t="shared" si="6"/>
        <v>Completar</v>
      </c>
      <c r="AJ28" s="137" t="str">
        <f t="shared" si="7"/>
        <v>Completar</v>
      </c>
      <c r="AK28" s="135"/>
      <c r="AL28" s="136" t="str">
        <f t="shared" si="8"/>
        <v>Completar</v>
      </c>
      <c r="AM28" s="237">
        <f t="shared" si="149"/>
        <v>0</v>
      </c>
      <c r="AN28" s="238">
        <f t="shared" si="150"/>
        <v>0</v>
      </c>
      <c r="AO28" s="239" t="str">
        <f>IFERROR(IF(AN28&gt;20*AA28,'Referencia Parámetros'!$D$20,IF(AN28&gt;10*AA28,'Referencia Parámetros'!$D$21,IF(AN28&gt;5*AA28,'Referencia Parámetros'!$D$22, IF(AN28&gt;1,'Referencia Parámetros'!$D$23,"NO APLICA")))),"")</f>
        <v/>
      </c>
      <c r="AP28" s="240" t="str">
        <f t="shared" si="151"/>
        <v/>
      </c>
      <c r="AQ28" s="241">
        <f t="shared" si="107"/>
        <v>0</v>
      </c>
      <c r="AR28" s="234">
        <f t="shared" si="152"/>
        <v>0</v>
      </c>
      <c r="AS28" s="234">
        <f t="shared" si="108"/>
        <v>0</v>
      </c>
      <c r="AT28" s="234">
        <f t="shared" si="153"/>
        <v>0</v>
      </c>
      <c r="AU28" s="242">
        <f t="shared" si="154"/>
        <v>0</v>
      </c>
      <c r="AW28" s="234">
        <f t="shared" si="155"/>
        <v>16</v>
      </c>
      <c r="AX28" s="235" t="str">
        <f t="shared" si="156"/>
        <v/>
      </c>
      <c r="AY28" s="236" t="str">
        <f>IFERROR(+VLOOKUP(AX28,'Referencia Parámetros'!$A$2:$B$18,2),"")</f>
        <v/>
      </c>
      <c r="AZ28" s="1"/>
      <c r="BA28" s="1"/>
      <c r="BB28" s="136" t="str">
        <f t="shared" si="13"/>
        <v>Completar</v>
      </c>
      <c r="BC28" s="134"/>
      <c r="BD28" s="134"/>
      <c r="BE28" s="134"/>
      <c r="BF28" s="136" t="str">
        <f t="shared" si="14"/>
        <v>Completar</v>
      </c>
      <c r="BG28" s="137" t="str">
        <f t="shared" si="15"/>
        <v>Completar</v>
      </c>
      <c r="BH28" s="137" t="str">
        <f t="shared" si="16"/>
        <v>Completar</v>
      </c>
      <c r="BI28" s="135"/>
      <c r="BJ28" s="136" t="str">
        <f t="shared" si="17"/>
        <v>Completar</v>
      </c>
      <c r="BK28" s="237">
        <f t="shared" si="157"/>
        <v>0</v>
      </c>
      <c r="BL28" s="238">
        <f t="shared" si="158"/>
        <v>0</v>
      </c>
      <c r="BM28" s="239" t="str">
        <f>IFERROR(IF(BL28&gt;20*AY28,'Referencia Parámetros'!$D$20,IF(BL28&gt;10*AY28,'Referencia Parámetros'!$D$21,IF(BL28&gt;5*AY28,'Referencia Parámetros'!$D$22, IF(BL28&gt;1,'Referencia Parámetros'!$D$23,"NO APLICA")))),"")</f>
        <v/>
      </c>
      <c r="BN28" s="240" t="str">
        <f t="shared" si="159"/>
        <v/>
      </c>
      <c r="BO28" s="241">
        <f t="shared" si="110"/>
        <v>0</v>
      </c>
      <c r="BP28" s="234">
        <f t="shared" si="160"/>
        <v>0</v>
      </c>
      <c r="BQ28" s="234">
        <f t="shared" si="111"/>
        <v>0</v>
      </c>
      <c r="BR28" s="234">
        <f t="shared" si="161"/>
        <v>0</v>
      </c>
      <c r="BS28" s="242">
        <f t="shared" si="162"/>
        <v>0</v>
      </c>
      <c r="BU28" s="234">
        <f t="shared" si="163"/>
        <v>16</v>
      </c>
      <c r="BV28" s="235" t="str">
        <f t="shared" si="164"/>
        <v/>
      </c>
      <c r="BW28" s="236" t="str">
        <f>IFERROR(+VLOOKUP(BV28,'Referencia Parámetros'!$A$2:$B$18,2),"")</f>
        <v/>
      </c>
      <c r="BX28" s="1"/>
      <c r="BY28" s="1"/>
      <c r="BZ28" s="136" t="str">
        <f t="shared" si="22"/>
        <v>Completar</v>
      </c>
      <c r="CA28" s="134"/>
      <c r="CB28" s="134"/>
      <c r="CC28" s="134"/>
      <c r="CD28" s="136" t="str">
        <f t="shared" si="23"/>
        <v>Completar</v>
      </c>
      <c r="CE28" s="137" t="str">
        <f t="shared" si="24"/>
        <v>Completar</v>
      </c>
      <c r="CF28" s="137" t="str">
        <f t="shared" si="25"/>
        <v>Completar</v>
      </c>
      <c r="CG28" s="135"/>
      <c r="CH28" s="136" t="str">
        <f t="shared" si="26"/>
        <v>Completar</v>
      </c>
      <c r="CI28" s="237">
        <f t="shared" si="165"/>
        <v>0</v>
      </c>
      <c r="CJ28" s="238">
        <f t="shared" si="166"/>
        <v>0</v>
      </c>
      <c r="CK28" s="239" t="str">
        <f>IFERROR(IF(CJ28&gt;20*BW28,'Referencia Parámetros'!$D$20,IF(CJ28&gt;10*BW28,'Referencia Parámetros'!$D$21,IF(CJ28&gt;5*BW28,'Referencia Parámetros'!$D$22, IF(CJ28&gt;1,'Referencia Parámetros'!$D$23,"NO APLICA")))),"")</f>
        <v/>
      </c>
      <c r="CL28" s="240" t="str">
        <f t="shared" si="167"/>
        <v/>
      </c>
      <c r="CM28" s="241">
        <f t="shared" si="113"/>
        <v>0</v>
      </c>
      <c r="CN28" s="234">
        <f t="shared" si="168"/>
        <v>0</v>
      </c>
      <c r="CO28" s="234">
        <f t="shared" si="114"/>
        <v>0</v>
      </c>
      <c r="CP28" s="234">
        <f t="shared" si="169"/>
        <v>0</v>
      </c>
      <c r="CQ28" s="242">
        <f t="shared" si="170"/>
        <v>0</v>
      </c>
      <c r="CS28" s="234">
        <f t="shared" si="171"/>
        <v>16</v>
      </c>
      <c r="CT28" s="235" t="str">
        <f t="shared" si="172"/>
        <v/>
      </c>
      <c r="CU28" s="236" t="str">
        <f>IFERROR(+VLOOKUP(CT28,'Referencia Parámetros'!$A$2:$B$18,2),"")</f>
        <v/>
      </c>
      <c r="CV28" s="1"/>
      <c r="CW28" s="1"/>
      <c r="CX28" s="136" t="str">
        <f t="shared" si="31"/>
        <v>Completar</v>
      </c>
      <c r="CY28" s="134"/>
      <c r="CZ28" s="134"/>
      <c r="DA28" s="134"/>
      <c r="DB28" s="136" t="str">
        <f t="shared" si="32"/>
        <v>Completar</v>
      </c>
      <c r="DC28" s="137" t="str">
        <f t="shared" si="33"/>
        <v>Completar</v>
      </c>
      <c r="DD28" s="137" t="str">
        <f t="shared" si="34"/>
        <v>Completar</v>
      </c>
      <c r="DE28" s="135"/>
      <c r="DF28" s="136" t="str">
        <f t="shared" si="35"/>
        <v>Completar</v>
      </c>
      <c r="DG28" s="237">
        <f t="shared" si="173"/>
        <v>0</v>
      </c>
      <c r="DH28" s="238">
        <f t="shared" si="174"/>
        <v>0</v>
      </c>
      <c r="DI28" s="239" t="str">
        <f>IFERROR(IF(DH28&gt;20*CU28,'Referencia Parámetros'!$D$20,IF(DH28&gt;10*CU28,'Referencia Parámetros'!$D$21,IF(DH28&gt;5*CU28,'Referencia Parámetros'!$D$22, IF(DH28&gt;1,'Referencia Parámetros'!$D$23,"NO APLICA")))),"")</f>
        <v/>
      </c>
      <c r="DJ28" s="240" t="str">
        <f t="shared" si="175"/>
        <v/>
      </c>
      <c r="DK28" s="241">
        <f t="shared" si="116"/>
        <v>0</v>
      </c>
      <c r="DL28" s="234">
        <f t="shared" si="176"/>
        <v>0</v>
      </c>
      <c r="DM28" s="234">
        <f t="shared" si="117"/>
        <v>0</v>
      </c>
      <c r="DN28" s="234">
        <f t="shared" si="177"/>
        <v>0</v>
      </c>
      <c r="DO28" s="242">
        <f t="shared" si="178"/>
        <v>0</v>
      </c>
      <c r="DQ28" s="234">
        <f t="shared" si="179"/>
        <v>16</v>
      </c>
      <c r="DR28" s="235" t="str">
        <f t="shared" si="180"/>
        <v/>
      </c>
      <c r="DS28" s="236" t="str">
        <f>IFERROR(+VLOOKUP(DR28,'Referencia Parámetros'!$A$2:$B$18,2),"")</f>
        <v/>
      </c>
      <c r="DT28" s="1"/>
      <c r="DU28" s="1"/>
      <c r="DV28" s="136" t="str">
        <f t="shared" si="40"/>
        <v>Completar</v>
      </c>
      <c r="DW28" s="134"/>
      <c r="DX28" s="134"/>
      <c r="DY28" s="134"/>
      <c r="DZ28" s="136" t="str">
        <f t="shared" si="41"/>
        <v>Completar</v>
      </c>
      <c r="EA28" s="137" t="str">
        <f t="shared" si="42"/>
        <v>Completar</v>
      </c>
      <c r="EB28" s="137" t="str">
        <f t="shared" si="43"/>
        <v>Completar</v>
      </c>
      <c r="EC28" s="135"/>
      <c r="ED28" s="136" t="str">
        <f t="shared" si="44"/>
        <v>Completar</v>
      </c>
      <c r="EE28" s="237">
        <f t="shared" si="181"/>
        <v>0</v>
      </c>
      <c r="EF28" s="238">
        <f t="shared" si="182"/>
        <v>0</v>
      </c>
      <c r="EG28" s="239" t="str">
        <f>IFERROR(IF(EF28&gt;20*DS28,'Referencia Parámetros'!$D$20,IF(EF28&gt;10*DS28,'Referencia Parámetros'!$D$21,IF(EF28&gt;5*DS28,'Referencia Parámetros'!$D$22, IF(EF28&gt;1,'Referencia Parámetros'!$D$23,"NO APLICA")))),"")</f>
        <v/>
      </c>
      <c r="EH28" s="240" t="str">
        <f t="shared" si="183"/>
        <v/>
      </c>
      <c r="EI28" s="241">
        <f t="shared" si="119"/>
        <v>0</v>
      </c>
      <c r="EJ28" s="234">
        <f t="shared" si="184"/>
        <v>0</v>
      </c>
      <c r="EK28" s="234">
        <f t="shared" si="120"/>
        <v>0</v>
      </c>
      <c r="EL28" s="234">
        <f t="shared" si="185"/>
        <v>0</v>
      </c>
      <c r="EM28" s="242">
        <f t="shared" si="186"/>
        <v>0</v>
      </c>
      <c r="EO28" s="234">
        <f t="shared" si="187"/>
        <v>16</v>
      </c>
      <c r="EP28" s="235" t="str">
        <f t="shared" si="188"/>
        <v/>
      </c>
      <c r="EQ28" s="236" t="str">
        <f>IFERROR(+VLOOKUP(EP28,'Referencia Parámetros'!$A$2:$B$18,2),"")</f>
        <v/>
      </c>
      <c r="ER28" s="1"/>
      <c r="ES28" s="1"/>
      <c r="ET28" s="136" t="str">
        <f t="shared" si="49"/>
        <v>Completar</v>
      </c>
      <c r="EU28" s="134"/>
      <c r="EV28" s="134"/>
      <c r="EW28" s="134"/>
      <c r="EX28" s="136" t="str">
        <f t="shared" si="50"/>
        <v>Completar</v>
      </c>
      <c r="EY28" s="137" t="str">
        <f t="shared" si="51"/>
        <v>Completar</v>
      </c>
      <c r="EZ28" s="137" t="str">
        <f t="shared" si="52"/>
        <v>Completar</v>
      </c>
      <c r="FA28" s="135"/>
      <c r="FB28" s="136" t="str">
        <f t="shared" si="53"/>
        <v>Completar</v>
      </c>
      <c r="FC28" s="237">
        <f t="shared" si="189"/>
        <v>0</v>
      </c>
      <c r="FD28" s="238">
        <f t="shared" si="190"/>
        <v>0</v>
      </c>
      <c r="FE28" s="239" t="str">
        <f>IFERROR(IF(FD28&gt;20*EQ28,'Referencia Parámetros'!$D$20,IF(FD28&gt;10*EQ28,'Referencia Parámetros'!$D$21,IF(FD28&gt;5*EQ28,'Referencia Parámetros'!$D$22, IF(FD28&gt;1,'Referencia Parámetros'!$D$23,"NO APLICA")))),"")</f>
        <v/>
      </c>
      <c r="FF28" s="240" t="str">
        <f t="shared" si="191"/>
        <v/>
      </c>
      <c r="FG28" s="241">
        <f t="shared" si="122"/>
        <v>0</v>
      </c>
      <c r="FH28" s="234">
        <f t="shared" si="192"/>
        <v>0</v>
      </c>
      <c r="FI28" s="234">
        <f t="shared" si="123"/>
        <v>0</v>
      </c>
      <c r="FJ28" s="234">
        <f t="shared" si="193"/>
        <v>0</v>
      </c>
      <c r="FK28" s="242">
        <f t="shared" si="194"/>
        <v>0</v>
      </c>
      <c r="FM28" s="234">
        <f t="shared" si="195"/>
        <v>16</v>
      </c>
      <c r="FN28" s="235" t="str">
        <f t="shared" si="196"/>
        <v/>
      </c>
      <c r="FO28" s="236" t="str">
        <f>IFERROR(+VLOOKUP(FN28,'Referencia Parámetros'!$A$2:$B$18,2),"")</f>
        <v/>
      </c>
      <c r="FP28" s="1"/>
      <c r="FQ28" s="1"/>
      <c r="FR28" s="136" t="str">
        <f t="shared" si="58"/>
        <v>Completar</v>
      </c>
      <c r="FS28" s="134"/>
      <c r="FT28" s="134"/>
      <c r="FU28" s="134"/>
      <c r="FV28" s="136" t="str">
        <f t="shared" si="59"/>
        <v>Completar</v>
      </c>
      <c r="FW28" s="137" t="str">
        <f t="shared" si="60"/>
        <v>Completar</v>
      </c>
      <c r="FX28" s="137" t="str">
        <f t="shared" si="61"/>
        <v>Completar</v>
      </c>
      <c r="FY28" s="135"/>
      <c r="FZ28" s="136" t="str">
        <f t="shared" si="62"/>
        <v>Completar</v>
      </c>
      <c r="GA28" s="237">
        <f t="shared" si="197"/>
        <v>0</v>
      </c>
      <c r="GB28" s="238">
        <f t="shared" si="198"/>
        <v>0</v>
      </c>
      <c r="GC28" s="239" t="str">
        <f>IFERROR(IF(GB28&gt;20*FO28,'Referencia Parámetros'!$D$20,IF(GB28&gt;10*FO28,'Referencia Parámetros'!$D$21,IF(GB28&gt;5*FO28,'Referencia Parámetros'!$D$22, IF(GB28&gt;1,'Referencia Parámetros'!$D$23,"NO APLICA")))),"")</f>
        <v/>
      </c>
      <c r="GD28" s="240" t="str">
        <f t="shared" si="199"/>
        <v/>
      </c>
      <c r="GE28" s="241">
        <f t="shared" si="125"/>
        <v>0</v>
      </c>
      <c r="GF28" s="234">
        <f t="shared" si="200"/>
        <v>0</v>
      </c>
      <c r="GG28" s="234">
        <f t="shared" si="126"/>
        <v>0</v>
      </c>
      <c r="GH28" s="234">
        <f t="shared" si="201"/>
        <v>0</v>
      </c>
      <c r="GI28" s="242">
        <f t="shared" si="202"/>
        <v>0</v>
      </c>
      <c r="GK28" s="234">
        <f t="shared" si="203"/>
        <v>16</v>
      </c>
      <c r="GL28" s="235" t="str">
        <f t="shared" si="204"/>
        <v/>
      </c>
      <c r="GM28" s="236" t="str">
        <f>IFERROR(+VLOOKUP(GL28,'Referencia Parámetros'!$A$2:$B$18,2),"")</f>
        <v/>
      </c>
      <c r="GN28" s="1"/>
      <c r="GO28" s="1"/>
      <c r="GP28" s="136" t="str">
        <f t="shared" si="67"/>
        <v>Completar</v>
      </c>
      <c r="GQ28" s="134"/>
      <c r="GR28" s="134"/>
      <c r="GS28" s="134"/>
      <c r="GT28" s="136" t="str">
        <f t="shared" si="68"/>
        <v>Completar</v>
      </c>
      <c r="GU28" s="137" t="str">
        <f t="shared" si="69"/>
        <v>Completar</v>
      </c>
      <c r="GV28" s="137" t="str">
        <f t="shared" si="70"/>
        <v>Completar</v>
      </c>
      <c r="GW28" s="135"/>
      <c r="GX28" s="136" t="str">
        <f t="shared" si="71"/>
        <v>Completar</v>
      </c>
      <c r="GY28" s="237">
        <f t="shared" si="205"/>
        <v>0</v>
      </c>
      <c r="GZ28" s="238">
        <f t="shared" si="206"/>
        <v>0</v>
      </c>
      <c r="HA28" s="239" t="str">
        <f>IFERROR(IF(GZ28&gt;20*GM28,'Referencia Parámetros'!$D$20,IF(GZ28&gt;10*GM28,'Referencia Parámetros'!$D$21,IF(GZ28&gt;5*GM28,'Referencia Parámetros'!$D$22, IF(GZ28&gt;1,'Referencia Parámetros'!$D$23,"NO APLICA")))),"")</f>
        <v/>
      </c>
      <c r="HB28" s="240" t="str">
        <f t="shared" si="207"/>
        <v/>
      </c>
      <c r="HC28" s="241">
        <f t="shared" si="128"/>
        <v>0</v>
      </c>
      <c r="HD28" s="234">
        <f t="shared" si="208"/>
        <v>0</v>
      </c>
      <c r="HE28" s="234">
        <f t="shared" si="129"/>
        <v>0</v>
      </c>
      <c r="HF28" s="234">
        <f t="shared" si="209"/>
        <v>0</v>
      </c>
      <c r="HG28" s="242">
        <f t="shared" si="210"/>
        <v>0</v>
      </c>
      <c r="HI28" s="234">
        <f t="shared" si="211"/>
        <v>16</v>
      </c>
      <c r="HJ28" s="235" t="str">
        <f t="shared" si="212"/>
        <v/>
      </c>
      <c r="HK28" s="236" t="str">
        <f>IFERROR(+VLOOKUP(HJ28,'Referencia Parámetros'!$A$2:$B$18,2),"")</f>
        <v/>
      </c>
      <c r="HL28" s="1"/>
      <c r="HM28" s="1"/>
      <c r="HN28" s="136" t="str">
        <f t="shared" si="76"/>
        <v>Completar</v>
      </c>
      <c r="HO28" s="134"/>
      <c r="HP28" s="134"/>
      <c r="HQ28" s="134"/>
      <c r="HR28" s="136" t="str">
        <f t="shared" si="77"/>
        <v>Completar</v>
      </c>
      <c r="HS28" s="137" t="str">
        <f t="shared" si="78"/>
        <v>Completar</v>
      </c>
      <c r="HT28" s="137" t="str">
        <f t="shared" si="79"/>
        <v>Completar</v>
      </c>
      <c r="HU28" s="135"/>
      <c r="HV28" s="136" t="str">
        <f t="shared" si="80"/>
        <v>Completar</v>
      </c>
      <c r="HW28" s="237">
        <f t="shared" si="213"/>
        <v>0</v>
      </c>
      <c r="HX28" s="238">
        <f t="shared" si="214"/>
        <v>0</v>
      </c>
      <c r="HY28" s="239" t="str">
        <f>IFERROR(IF(HX28&gt;20*HK28,'Referencia Parámetros'!$D$20,IF(HX28&gt;10*HK28,'Referencia Parámetros'!$D$21,IF(HX28&gt;5*HK28,'Referencia Parámetros'!$D$22, IF(HX28&gt;1,'Referencia Parámetros'!$D$23,"NO APLICA")))),"")</f>
        <v/>
      </c>
      <c r="HZ28" s="240" t="str">
        <f t="shared" si="215"/>
        <v/>
      </c>
      <c r="IA28" s="241">
        <f t="shared" si="131"/>
        <v>0</v>
      </c>
      <c r="IB28" s="234">
        <f t="shared" si="216"/>
        <v>0</v>
      </c>
      <c r="IC28" s="234">
        <f t="shared" si="132"/>
        <v>0</v>
      </c>
      <c r="ID28" s="234">
        <f t="shared" si="217"/>
        <v>0</v>
      </c>
      <c r="IE28" s="242">
        <f t="shared" si="218"/>
        <v>0</v>
      </c>
      <c r="IG28" s="234">
        <f t="shared" si="219"/>
        <v>16</v>
      </c>
      <c r="IH28" s="235" t="str">
        <f t="shared" si="220"/>
        <v/>
      </c>
      <c r="II28" s="236" t="str">
        <f>IFERROR(+VLOOKUP(IH28,'Referencia Parámetros'!$A$2:$B$15,2),"")</f>
        <v/>
      </c>
      <c r="IJ28" s="1"/>
      <c r="IK28" s="1"/>
      <c r="IL28" s="136" t="str">
        <f t="shared" si="85"/>
        <v>Completar</v>
      </c>
      <c r="IM28" s="134"/>
      <c r="IN28" s="134"/>
      <c r="IO28" s="134"/>
      <c r="IP28" s="136" t="str">
        <f t="shared" si="86"/>
        <v>Completar</v>
      </c>
      <c r="IQ28" s="137" t="str">
        <f t="shared" si="87"/>
        <v>Completar</v>
      </c>
      <c r="IR28" s="137" t="str">
        <f t="shared" si="88"/>
        <v>Completar</v>
      </c>
      <c r="IS28" s="135"/>
      <c r="IT28" s="136" t="str">
        <f t="shared" si="89"/>
        <v>Completar</v>
      </c>
      <c r="IU28" s="237">
        <f t="shared" si="221"/>
        <v>0</v>
      </c>
      <c r="IV28" s="238">
        <f t="shared" si="222"/>
        <v>0</v>
      </c>
      <c r="IW28" s="239" t="str">
        <f>IFERROR(IF(IV28&gt;20*II28,'Referencia Parámetros'!$D$20,IF(IV28&gt;10*II28,'Referencia Parámetros'!$D$21,IF(IV28&gt;5*II28,'Referencia Parámetros'!$D$22, IF(IV28&gt;1,'Referencia Parámetros'!$D$23,"NO APLICA")))),"")</f>
        <v/>
      </c>
      <c r="IX28" s="240" t="str">
        <f t="shared" si="223"/>
        <v/>
      </c>
      <c r="IY28" s="241">
        <f t="shared" si="134"/>
        <v>0</v>
      </c>
      <c r="IZ28" s="234">
        <f t="shared" si="224"/>
        <v>0</v>
      </c>
      <c r="JA28" s="234">
        <f t="shared" si="135"/>
        <v>0</v>
      </c>
      <c r="JB28" s="234">
        <f t="shared" si="225"/>
        <v>0</v>
      </c>
      <c r="JC28" s="242">
        <f t="shared" si="226"/>
        <v>0</v>
      </c>
      <c r="JD28" s="198"/>
      <c r="JE28" s="234">
        <f t="shared" si="227"/>
        <v>16</v>
      </c>
      <c r="JF28" s="235" t="str">
        <f t="shared" si="228"/>
        <v/>
      </c>
      <c r="JG28" s="236" t="str">
        <f>IFERROR(+VLOOKUP(JF28,'Referencia Parámetros'!$A$2:$B$15,2),"")</f>
        <v/>
      </c>
      <c r="JH28" s="1"/>
      <c r="JI28" s="1"/>
      <c r="JJ28" s="136" t="str">
        <f t="shared" si="94"/>
        <v>Completar</v>
      </c>
      <c r="JK28" s="134"/>
      <c r="JL28" s="134"/>
      <c r="JM28" s="134"/>
      <c r="JN28" s="136" t="str">
        <f t="shared" si="95"/>
        <v>Completar</v>
      </c>
      <c r="JO28" s="137" t="str">
        <f t="shared" si="96"/>
        <v>Completar</v>
      </c>
      <c r="JP28" s="137" t="str">
        <f t="shared" si="97"/>
        <v>Completar</v>
      </c>
      <c r="JQ28" s="135"/>
      <c r="JR28" s="136" t="str">
        <f t="shared" si="98"/>
        <v>Completar</v>
      </c>
      <c r="JS28" s="237">
        <f t="shared" si="229"/>
        <v>0</v>
      </c>
      <c r="JT28" s="238">
        <f t="shared" si="230"/>
        <v>0</v>
      </c>
      <c r="JU28" s="239" t="str">
        <f>IFERROR(IF(JT28&gt;20*JG28,'Referencia Parámetros'!$D$20,IF(JT28&gt;10*JG28,'Referencia Parámetros'!$D$21,IF(JT28&gt;5*JG28,'Referencia Parámetros'!$D$22, IF(JT28&gt;1,'Referencia Parámetros'!$D$23,"NO APLICA")))),"")</f>
        <v/>
      </c>
      <c r="JV28" s="240" t="str">
        <f t="shared" si="231"/>
        <v/>
      </c>
      <c r="JW28" s="241">
        <f t="shared" si="137"/>
        <v>0</v>
      </c>
      <c r="JX28" s="234">
        <f t="shared" si="232"/>
        <v>0</v>
      </c>
      <c r="JY28" s="234">
        <f t="shared" si="138"/>
        <v>0</v>
      </c>
      <c r="JZ28" s="234">
        <f t="shared" si="233"/>
        <v>0</v>
      </c>
      <c r="KA28" s="242">
        <f t="shared" si="234"/>
        <v>0</v>
      </c>
    </row>
    <row r="29" spans="1:287" x14ac:dyDescent="0.25">
      <c r="A29" s="234">
        <f t="shared" si="139"/>
        <v>17</v>
      </c>
      <c r="B29" s="235" t="str">
        <f t="shared" si="140"/>
        <v/>
      </c>
      <c r="C29" s="236" t="str">
        <f>IFERROR(+VLOOKUP(B29,'Referencia Parámetros'!$A$2:$B$18,2),"")</f>
        <v/>
      </c>
      <c r="D29" s="1"/>
      <c r="E29" s="1"/>
      <c r="F29" s="136" t="str">
        <f>IFERROR(+VLOOKUP(D29,'Año 4'!JH$13:JJ$112,3,FALSE),"Completar")</f>
        <v>Completar</v>
      </c>
      <c r="G29" s="134"/>
      <c r="H29" s="134"/>
      <c r="I29" s="134"/>
      <c r="J29" s="136" t="str">
        <f>+IFERROR(VLOOKUP(D29,'Año 4'!JH$13:JR$112,7,0),"Completar")</f>
        <v>Completar</v>
      </c>
      <c r="K29" s="137" t="str">
        <f>IFERROR(VLOOKUP(D29,'Año 4'!JH$13:JR$112,8,FALSE),"Completar")</f>
        <v>Completar</v>
      </c>
      <c r="L29" s="137" t="str">
        <f>IFERROR(VLOOKUP(D29,'Año 4'!JH$13:JR$112,9,FALSE),"Completar")</f>
        <v>Completar</v>
      </c>
      <c r="M29" s="135"/>
      <c r="N29" s="136" t="str">
        <f>IFERROR(VLOOKUP(D29,'Año 4'!JH$13:JR$112,11,FALSE),"Completar")</f>
        <v>Completar</v>
      </c>
      <c r="O29" s="237">
        <f t="shared" si="141"/>
        <v>0</v>
      </c>
      <c r="P29" s="238">
        <f t="shared" si="142"/>
        <v>0</v>
      </c>
      <c r="Q29" s="239" t="str">
        <f>IFERROR(IF(P29&gt;20*C29,'Referencia Parámetros'!$D$20,IF(P29&gt;10*C29,'Referencia Parámetros'!$D$21,IF(P29&gt;5*C29,'Referencia Parámetros'!$D$22, IF(P29&gt;1,'Referencia Parámetros'!$D$23,"NO APLICA")))),"")</f>
        <v/>
      </c>
      <c r="R29" s="240" t="str">
        <f t="shared" si="143"/>
        <v/>
      </c>
      <c r="S29" s="241">
        <f t="shared" si="104"/>
        <v>0</v>
      </c>
      <c r="T29" s="234">
        <f t="shared" si="144"/>
        <v>0</v>
      </c>
      <c r="U29" s="234">
        <f t="shared" si="105"/>
        <v>0</v>
      </c>
      <c r="V29" s="234">
        <f t="shared" si="145"/>
        <v>0</v>
      </c>
      <c r="W29" s="242">
        <f t="shared" si="146"/>
        <v>0</v>
      </c>
      <c r="Y29" s="234">
        <f t="shared" si="147"/>
        <v>17</v>
      </c>
      <c r="Z29" s="235" t="str">
        <f t="shared" si="148"/>
        <v/>
      </c>
      <c r="AA29" s="236" t="str">
        <f>IFERROR(+VLOOKUP(Z29,'Referencia Parámetros'!$A$2:$B$18,2),"")</f>
        <v/>
      </c>
      <c r="AB29" s="1"/>
      <c r="AC29" s="1"/>
      <c r="AD29" s="136" t="str">
        <f t="shared" si="4"/>
        <v>Completar</v>
      </c>
      <c r="AE29" s="134"/>
      <c r="AF29" s="134"/>
      <c r="AG29" s="134"/>
      <c r="AH29" s="136" t="str">
        <f t="shared" si="5"/>
        <v>Completar</v>
      </c>
      <c r="AI29" s="137" t="str">
        <f t="shared" si="6"/>
        <v>Completar</v>
      </c>
      <c r="AJ29" s="137" t="str">
        <f t="shared" si="7"/>
        <v>Completar</v>
      </c>
      <c r="AK29" s="135"/>
      <c r="AL29" s="136" t="str">
        <f t="shared" si="8"/>
        <v>Completar</v>
      </c>
      <c r="AM29" s="237">
        <f t="shared" si="149"/>
        <v>0</v>
      </c>
      <c r="AN29" s="238">
        <f t="shared" si="150"/>
        <v>0</v>
      </c>
      <c r="AO29" s="239" t="str">
        <f>IFERROR(IF(AN29&gt;20*AA29,'Referencia Parámetros'!$D$20,IF(AN29&gt;10*AA29,'Referencia Parámetros'!$D$21,IF(AN29&gt;5*AA29,'Referencia Parámetros'!$D$22, IF(AN29&gt;1,'Referencia Parámetros'!$D$23,"NO APLICA")))),"")</f>
        <v/>
      </c>
      <c r="AP29" s="240" t="str">
        <f t="shared" si="151"/>
        <v/>
      </c>
      <c r="AQ29" s="241">
        <f t="shared" si="107"/>
        <v>0</v>
      </c>
      <c r="AR29" s="234">
        <f t="shared" si="152"/>
        <v>0</v>
      </c>
      <c r="AS29" s="234">
        <f t="shared" si="108"/>
        <v>0</v>
      </c>
      <c r="AT29" s="234">
        <f t="shared" si="153"/>
        <v>0</v>
      </c>
      <c r="AU29" s="242">
        <f t="shared" si="154"/>
        <v>0</v>
      </c>
      <c r="AW29" s="234">
        <f t="shared" si="155"/>
        <v>17</v>
      </c>
      <c r="AX29" s="235" t="str">
        <f t="shared" si="156"/>
        <v/>
      </c>
      <c r="AY29" s="236" t="str">
        <f>IFERROR(+VLOOKUP(AX29,'Referencia Parámetros'!$A$2:$B$18,2),"")</f>
        <v/>
      </c>
      <c r="AZ29" s="1"/>
      <c r="BA29" s="1"/>
      <c r="BB29" s="136" t="str">
        <f t="shared" si="13"/>
        <v>Completar</v>
      </c>
      <c r="BC29" s="134"/>
      <c r="BD29" s="134"/>
      <c r="BE29" s="134"/>
      <c r="BF29" s="136" t="str">
        <f t="shared" si="14"/>
        <v>Completar</v>
      </c>
      <c r="BG29" s="137" t="str">
        <f t="shared" si="15"/>
        <v>Completar</v>
      </c>
      <c r="BH29" s="137" t="str">
        <f t="shared" si="16"/>
        <v>Completar</v>
      </c>
      <c r="BI29" s="135"/>
      <c r="BJ29" s="136" t="str">
        <f t="shared" si="17"/>
        <v>Completar</v>
      </c>
      <c r="BK29" s="237">
        <f t="shared" si="157"/>
        <v>0</v>
      </c>
      <c r="BL29" s="238">
        <f t="shared" si="158"/>
        <v>0</v>
      </c>
      <c r="BM29" s="239" t="str">
        <f>IFERROR(IF(BL29&gt;20*AY29,'Referencia Parámetros'!$D$20,IF(BL29&gt;10*AY29,'Referencia Parámetros'!$D$21,IF(BL29&gt;5*AY29,'Referencia Parámetros'!$D$22, IF(BL29&gt;1,'Referencia Parámetros'!$D$23,"NO APLICA")))),"")</f>
        <v/>
      </c>
      <c r="BN29" s="240" t="str">
        <f t="shared" si="159"/>
        <v/>
      </c>
      <c r="BO29" s="241">
        <f t="shared" si="110"/>
        <v>0</v>
      </c>
      <c r="BP29" s="234">
        <f t="shared" si="160"/>
        <v>0</v>
      </c>
      <c r="BQ29" s="234">
        <f t="shared" si="111"/>
        <v>0</v>
      </c>
      <c r="BR29" s="234">
        <f t="shared" si="161"/>
        <v>0</v>
      </c>
      <c r="BS29" s="242">
        <f t="shared" si="162"/>
        <v>0</v>
      </c>
      <c r="BU29" s="234">
        <f t="shared" si="163"/>
        <v>17</v>
      </c>
      <c r="BV29" s="235" t="str">
        <f t="shared" si="164"/>
        <v/>
      </c>
      <c r="BW29" s="236" t="str">
        <f>IFERROR(+VLOOKUP(BV29,'Referencia Parámetros'!$A$2:$B$18,2),"")</f>
        <v/>
      </c>
      <c r="BX29" s="1"/>
      <c r="BY29" s="1"/>
      <c r="BZ29" s="136" t="str">
        <f t="shared" si="22"/>
        <v>Completar</v>
      </c>
      <c r="CA29" s="134"/>
      <c r="CB29" s="134"/>
      <c r="CC29" s="134"/>
      <c r="CD29" s="136" t="str">
        <f t="shared" si="23"/>
        <v>Completar</v>
      </c>
      <c r="CE29" s="137" t="str">
        <f t="shared" si="24"/>
        <v>Completar</v>
      </c>
      <c r="CF29" s="137" t="str">
        <f t="shared" si="25"/>
        <v>Completar</v>
      </c>
      <c r="CG29" s="135"/>
      <c r="CH29" s="136" t="str">
        <f t="shared" si="26"/>
        <v>Completar</v>
      </c>
      <c r="CI29" s="237">
        <f t="shared" si="165"/>
        <v>0</v>
      </c>
      <c r="CJ29" s="238">
        <f t="shared" si="166"/>
        <v>0</v>
      </c>
      <c r="CK29" s="239" t="str">
        <f>IFERROR(IF(CJ29&gt;20*BW29,'Referencia Parámetros'!$D$20,IF(CJ29&gt;10*BW29,'Referencia Parámetros'!$D$21,IF(CJ29&gt;5*BW29,'Referencia Parámetros'!$D$22, IF(CJ29&gt;1,'Referencia Parámetros'!$D$23,"NO APLICA")))),"")</f>
        <v/>
      </c>
      <c r="CL29" s="240" t="str">
        <f t="shared" si="167"/>
        <v/>
      </c>
      <c r="CM29" s="241">
        <f t="shared" si="113"/>
        <v>0</v>
      </c>
      <c r="CN29" s="234">
        <f t="shared" si="168"/>
        <v>0</v>
      </c>
      <c r="CO29" s="234">
        <f t="shared" si="114"/>
        <v>0</v>
      </c>
      <c r="CP29" s="234">
        <f t="shared" si="169"/>
        <v>0</v>
      </c>
      <c r="CQ29" s="242">
        <f t="shared" si="170"/>
        <v>0</v>
      </c>
      <c r="CS29" s="234">
        <f t="shared" si="171"/>
        <v>17</v>
      </c>
      <c r="CT29" s="235" t="str">
        <f t="shared" si="172"/>
        <v/>
      </c>
      <c r="CU29" s="236" t="str">
        <f>IFERROR(+VLOOKUP(CT29,'Referencia Parámetros'!$A$2:$B$18,2),"")</f>
        <v/>
      </c>
      <c r="CV29" s="1"/>
      <c r="CW29" s="1"/>
      <c r="CX29" s="136" t="str">
        <f t="shared" si="31"/>
        <v>Completar</v>
      </c>
      <c r="CY29" s="134"/>
      <c r="CZ29" s="134"/>
      <c r="DA29" s="134"/>
      <c r="DB29" s="136" t="str">
        <f t="shared" si="32"/>
        <v>Completar</v>
      </c>
      <c r="DC29" s="137" t="str">
        <f t="shared" si="33"/>
        <v>Completar</v>
      </c>
      <c r="DD29" s="137" t="str">
        <f t="shared" si="34"/>
        <v>Completar</v>
      </c>
      <c r="DE29" s="135"/>
      <c r="DF29" s="136" t="str">
        <f t="shared" si="35"/>
        <v>Completar</v>
      </c>
      <c r="DG29" s="237">
        <f t="shared" si="173"/>
        <v>0</v>
      </c>
      <c r="DH29" s="238">
        <f t="shared" si="174"/>
        <v>0</v>
      </c>
      <c r="DI29" s="239" t="str">
        <f>IFERROR(IF(DH29&gt;20*CU29,'Referencia Parámetros'!$D$20,IF(DH29&gt;10*CU29,'Referencia Parámetros'!$D$21,IF(DH29&gt;5*CU29,'Referencia Parámetros'!$D$22, IF(DH29&gt;1,'Referencia Parámetros'!$D$23,"NO APLICA")))),"")</f>
        <v/>
      </c>
      <c r="DJ29" s="240" t="str">
        <f t="shared" si="175"/>
        <v/>
      </c>
      <c r="DK29" s="241">
        <f t="shared" si="116"/>
        <v>0</v>
      </c>
      <c r="DL29" s="234">
        <f t="shared" si="176"/>
        <v>0</v>
      </c>
      <c r="DM29" s="234">
        <f t="shared" si="117"/>
        <v>0</v>
      </c>
      <c r="DN29" s="234">
        <f t="shared" si="177"/>
        <v>0</v>
      </c>
      <c r="DO29" s="242">
        <f t="shared" si="178"/>
        <v>0</v>
      </c>
      <c r="DQ29" s="234">
        <f t="shared" si="179"/>
        <v>17</v>
      </c>
      <c r="DR29" s="235" t="str">
        <f t="shared" si="180"/>
        <v/>
      </c>
      <c r="DS29" s="236" t="str">
        <f>IFERROR(+VLOOKUP(DR29,'Referencia Parámetros'!$A$2:$B$18,2),"")</f>
        <v/>
      </c>
      <c r="DT29" s="1"/>
      <c r="DU29" s="1"/>
      <c r="DV29" s="136" t="str">
        <f t="shared" si="40"/>
        <v>Completar</v>
      </c>
      <c r="DW29" s="134"/>
      <c r="DX29" s="134"/>
      <c r="DY29" s="134"/>
      <c r="DZ29" s="136" t="str">
        <f t="shared" si="41"/>
        <v>Completar</v>
      </c>
      <c r="EA29" s="137" t="str">
        <f t="shared" si="42"/>
        <v>Completar</v>
      </c>
      <c r="EB29" s="137" t="str">
        <f t="shared" si="43"/>
        <v>Completar</v>
      </c>
      <c r="EC29" s="135"/>
      <c r="ED29" s="136" t="str">
        <f t="shared" si="44"/>
        <v>Completar</v>
      </c>
      <c r="EE29" s="237">
        <f t="shared" si="181"/>
        <v>0</v>
      </c>
      <c r="EF29" s="238">
        <f t="shared" si="182"/>
        <v>0</v>
      </c>
      <c r="EG29" s="239" t="str">
        <f>IFERROR(IF(EF29&gt;20*DS29,'Referencia Parámetros'!$D$20,IF(EF29&gt;10*DS29,'Referencia Parámetros'!$D$21,IF(EF29&gt;5*DS29,'Referencia Parámetros'!$D$22, IF(EF29&gt;1,'Referencia Parámetros'!$D$23,"NO APLICA")))),"")</f>
        <v/>
      </c>
      <c r="EH29" s="240" t="str">
        <f t="shared" si="183"/>
        <v/>
      </c>
      <c r="EI29" s="241">
        <f t="shared" si="119"/>
        <v>0</v>
      </c>
      <c r="EJ29" s="234">
        <f t="shared" si="184"/>
        <v>0</v>
      </c>
      <c r="EK29" s="234">
        <f t="shared" si="120"/>
        <v>0</v>
      </c>
      <c r="EL29" s="234">
        <f t="shared" si="185"/>
        <v>0</v>
      </c>
      <c r="EM29" s="242">
        <f t="shared" si="186"/>
        <v>0</v>
      </c>
      <c r="EO29" s="234">
        <f t="shared" si="187"/>
        <v>17</v>
      </c>
      <c r="EP29" s="235" t="str">
        <f t="shared" si="188"/>
        <v/>
      </c>
      <c r="EQ29" s="236" t="str">
        <f>IFERROR(+VLOOKUP(EP29,'Referencia Parámetros'!$A$2:$B$18,2),"")</f>
        <v/>
      </c>
      <c r="ER29" s="1"/>
      <c r="ES29" s="1"/>
      <c r="ET29" s="136" t="str">
        <f t="shared" si="49"/>
        <v>Completar</v>
      </c>
      <c r="EU29" s="134"/>
      <c r="EV29" s="134"/>
      <c r="EW29" s="134"/>
      <c r="EX29" s="136" t="str">
        <f t="shared" si="50"/>
        <v>Completar</v>
      </c>
      <c r="EY29" s="137" t="str">
        <f t="shared" si="51"/>
        <v>Completar</v>
      </c>
      <c r="EZ29" s="137" t="str">
        <f t="shared" si="52"/>
        <v>Completar</v>
      </c>
      <c r="FA29" s="135"/>
      <c r="FB29" s="136" t="str">
        <f t="shared" si="53"/>
        <v>Completar</v>
      </c>
      <c r="FC29" s="237">
        <f t="shared" si="189"/>
        <v>0</v>
      </c>
      <c r="FD29" s="238">
        <f t="shared" si="190"/>
        <v>0</v>
      </c>
      <c r="FE29" s="239" t="str">
        <f>IFERROR(IF(FD29&gt;20*EQ29,'Referencia Parámetros'!$D$20,IF(FD29&gt;10*EQ29,'Referencia Parámetros'!$D$21,IF(FD29&gt;5*EQ29,'Referencia Parámetros'!$D$22, IF(FD29&gt;1,'Referencia Parámetros'!$D$23,"NO APLICA")))),"")</f>
        <v/>
      </c>
      <c r="FF29" s="240" t="str">
        <f t="shared" si="191"/>
        <v/>
      </c>
      <c r="FG29" s="241">
        <f t="shared" si="122"/>
        <v>0</v>
      </c>
      <c r="FH29" s="234">
        <f t="shared" si="192"/>
        <v>0</v>
      </c>
      <c r="FI29" s="234">
        <f t="shared" si="123"/>
        <v>0</v>
      </c>
      <c r="FJ29" s="234">
        <f t="shared" si="193"/>
        <v>0</v>
      </c>
      <c r="FK29" s="242">
        <f t="shared" si="194"/>
        <v>0</v>
      </c>
      <c r="FM29" s="234">
        <f t="shared" si="195"/>
        <v>17</v>
      </c>
      <c r="FN29" s="235" t="str">
        <f t="shared" si="196"/>
        <v/>
      </c>
      <c r="FO29" s="236" t="str">
        <f>IFERROR(+VLOOKUP(FN29,'Referencia Parámetros'!$A$2:$B$18,2),"")</f>
        <v/>
      </c>
      <c r="FP29" s="1"/>
      <c r="FQ29" s="1"/>
      <c r="FR29" s="136" t="str">
        <f t="shared" si="58"/>
        <v>Completar</v>
      </c>
      <c r="FS29" s="134"/>
      <c r="FT29" s="134"/>
      <c r="FU29" s="134"/>
      <c r="FV29" s="136" t="str">
        <f t="shared" si="59"/>
        <v>Completar</v>
      </c>
      <c r="FW29" s="137" t="str">
        <f t="shared" si="60"/>
        <v>Completar</v>
      </c>
      <c r="FX29" s="137" t="str">
        <f t="shared" si="61"/>
        <v>Completar</v>
      </c>
      <c r="FY29" s="135"/>
      <c r="FZ29" s="136" t="str">
        <f t="shared" si="62"/>
        <v>Completar</v>
      </c>
      <c r="GA29" s="237">
        <f t="shared" si="197"/>
        <v>0</v>
      </c>
      <c r="GB29" s="238">
        <f t="shared" si="198"/>
        <v>0</v>
      </c>
      <c r="GC29" s="239" t="str">
        <f>IFERROR(IF(GB29&gt;20*FO29,'Referencia Parámetros'!$D$20,IF(GB29&gt;10*FO29,'Referencia Parámetros'!$D$21,IF(GB29&gt;5*FO29,'Referencia Parámetros'!$D$22, IF(GB29&gt;1,'Referencia Parámetros'!$D$23,"NO APLICA")))),"")</f>
        <v/>
      </c>
      <c r="GD29" s="240" t="str">
        <f t="shared" si="199"/>
        <v/>
      </c>
      <c r="GE29" s="241">
        <f t="shared" si="125"/>
        <v>0</v>
      </c>
      <c r="GF29" s="234">
        <f t="shared" si="200"/>
        <v>0</v>
      </c>
      <c r="GG29" s="234">
        <f t="shared" si="126"/>
        <v>0</v>
      </c>
      <c r="GH29" s="234">
        <f t="shared" si="201"/>
        <v>0</v>
      </c>
      <c r="GI29" s="242">
        <f t="shared" si="202"/>
        <v>0</v>
      </c>
      <c r="GK29" s="234">
        <f t="shared" si="203"/>
        <v>17</v>
      </c>
      <c r="GL29" s="235" t="str">
        <f t="shared" si="204"/>
        <v/>
      </c>
      <c r="GM29" s="236" t="str">
        <f>IFERROR(+VLOOKUP(GL29,'Referencia Parámetros'!$A$2:$B$18,2),"")</f>
        <v/>
      </c>
      <c r="GN29" s="1"/>
      <c r="GO29" s="1"/>
      <c r="GP29" s="136" t="str">
        <f t="shared" si="67"/>
        <v>Completar</v>
      </c>
      <c r="GQ29" s="134"/>
      <c r="GR29" s="134"/>
      <c r="GS29" s="134"/>
      <c r="GT29" s="136" t="str">
        <f t="shared" si="68"/>
        <v>Completar</v>
      </c>
      <c r="GU29" s="137" t="str">
        <f t="shared" si="69"/>
        <v>Completar</v>
      </c>
      <c r="GV29" s="137" t="str">
        <f t="shared" si="70"/>
        <v>Completar</v>
      </c>
      <c r="GW29" s="135"/>
      <c r="GX29" s="136" t="str">
        <f t="shared" si="71"/>
        <v>Completar</v>
      </c>
      <c r="GY29" s="237">
        <f t="shared" si="205"/>
        <v>0</v>
      </c>
      <c r="GZ29" s="238">
        <f t="shared" si="206"/>
        <v>0</v>
      </c>
      <c r="HA29" s="239" t="str">
        <f>IFERROR(IF(GZ29&gt;20*GM29,'Referencia Parámetros'!$D$20,IF(GZ29&gt;10*GM29,'Referencia Parámetros'!$D$21,IF(GZ29&gt;5*GM29,'Referencia Parámetros'!$D$22, IF(GZ29&gt;1,'Referencia Parámetros'!$D$23,"NO APLICA")))),"")</f>
        <v/>
      </c>
      <c r="HB29" s="240" t="str">
        <f t="shared" si="207"/>
        <v/>
      </c>
      <c r="HC29" s="241">
        <f t="shared" si="128"/>
        <v>0</v>
      </c>
      <c r="HD29" s="234">
        <f t="shared" si="208"/>
        <v>0</v>
      </c>
      <c r="HE29" s="234">
        <f t="shared" si="129"/>
        <v>0</v>
      </c>
      <c r="HF29" s="234">
        <f t="shared" si="209"/>
        <v>0</v>
      </c>
      <c r="HG29" s="242">
        <f t="shared" si="210"/>
        <v>0</v>
      </c>
      <c r="HI29" s="234">
        <f t="shared" si="211"/>
        <v>17</v>
      </c>
      <c r="HJ29" s="235" t="str">
        <f t="shared" si="212"/>
        <v/>
      </c>
      <c r="HK29" s="236" t="str">
        <f>IFERROR(+VLOOKUP(HJ29,'Referencia Parámetros'!$A$2:$B$18,2),"")</f>
        <v/>
      </c>
      <c r="HL29" s="1"/>
      <c r="HM29" s="1"/>
      <c r="HN29" s="136" t="str">
        <f t="shared" si="76"/>
        <v>Completar</v>
      </c>
      <c r="HO29" s="134"/>
      <c r="HP29" s="134"/>
      <c r="HQ29" s="134"/>
      <c r="HR29" s="136" t="str">
        <f t="shared" si="77"/>
        <v>Completar</v>
      </c>
      <c r="HS29" s="137" t="str">
        <f t="shared" si="78"/>
        <v>Completar</v>
      </c>
      <c r="HT29" s="137" t="str">
        <f t="shared" si="79"/>
        <v>Completar</v>
      </c>
      <c r="HU29" s="135"/>
      <c r="HV29" s="136" t="str">
        <f t="shared" si="80"/>
        <v>Completar</v>
      </c>
      <c r="HW29" s="237">
        <f t="shared" si="213"/>
        <v>0</v>
      </c>
      <c r="HX29" s="238">
        <f t="shared" si="214"/>
        <v>0</v>
      </c>
      <c r="HY29" s="239" t="str">
        <f>IFERROR(IF(HX29&gt;20*HK29,'Referencia Parámetros'!$D$20,IF(HX29&gt;10*HK29,'Referencia Parámetros'!$D$21,IF(HX29&gt;5*HK29,'Referencia Parámetros'!$D$22, IF(HX29&gt;1,'Referencia Parámetros'!$D$23,"NO APLICA")))),"")</f>
        <v/>
      </c>
      <c r="HZ29" s="240" t="str">
        <f t="shared" si="215"/>
        <v/>
      </c>
      <c r="IA29" s="241">
        <f t="shared" si="131"/>
        <v>0</v>
      </c>
      <c r="IB29" s="234">
        <f t="shared" si="216"/>
        <v>0</v>
      </c>
      <c r="IC29" s="234">
        <f t="shared" si="132"/>
        <v>0</v>
      </c>
      <c r="ID29" s="234">
        <f t="shared" si="217"/>
        <v>0</v>
      </c>
      <c r="IE29" s="242">
        <f t="shared" si="218"/>
        <v>0</v>
      </c>
      <c r="IG29" s="234">
        <f t="shared" si="219"/>
        <v>17</v>
      </c>
      <c r="IH29" s="235" t="str">
        <f t="shared" si="220"/>
        <v/>
      </c>
      <c r="II29" s="236" t="str">
        <f>IFERROR(+VLOOKUP(IH29,'Referencia Parámetros'!$A$2:$B$15,2),"")</f>
        <v/>
      </c>
      <c r="IJ29" s="1"/>
      <c r="IK29" s="1"/>
      <c r="IL29" s="136" t="str">
        <f t="shared" si="85"/>
        <v>Completar</v>
      </c>
      <c r="IM29" s="134"/>
      <c r="IN29" s="134"/>
      <c r="IO29" s="134"/>
      <c r="IP29" s="136" t="str">
        <f t="shared" si="86"/>
        <v>Completar</v>
      </c>
      <c r="IQ29" s="137" t="str">
        <f t="shared" si="87"/>
        <v>Completar</v>
      </c>
      <c r="IR29" s="137" t="str">
        <f t="shared" si="88"/>
        <v>Completar</v>
      </c>
      <c r="IS29" s="135"/>
      <c r="IT29" s="136" t="str">
        <f t="shared" si="89"/>
        <v>Completar</v>
      </c>
      <c r="IU29" s="237">
        <f t="shared" si="221"/>
        <v>0</v>
      </c>
      <c r="IV29" s="238">
        <f t="shared" si="222"/>
        <v>0</v>
      </c>
      <c r="IW29" s="239" t="str">
        <f>IFERROR(IF(IV29&gt;20*II29,'Referencia Parámetros'!$D$20,IF(IV29&gt;10*II29,'Referencia Parámetros'!$D$21,IF(IV29&gt;5*II29,'Referencia Parámetros'!$D$22, IF(IV29&gt;1,'Referencia Parámetros'!$D$23,"NO APLICA")))),"")</f>
        <v/>
      </c>
      <c r="IX29" s="240" t="str">
        <f t="shared" si="223"/>
        <v/>
      </c>
      <c r="IY29" s="241">
        <f t="shared" si="134"/>
        <v>0</v>
      </c>
      <c r="IZ29" s="234">
        <f t="shared" si="224"/>
        <v>0</v>
      </c>
      <c r="JA29" s="234">
        <f t="shared" si="135"/>
        <v>0</v>
      </c>
      <c r="JB29" s="234">
        <f t="shared" si="225"/>
        <v>0</v>
      </c>
      <c r="JC29" s="242">
        <f t="shared" si="226"/>
        <v>0</v>
      </c>
      <c r="JD29" s="198"/>
      <c r="JE29" s="234">
        <f t="shared" si="227"/>
        <v>17</v>
      </c>
      <c r="JF29" s="235" t="str">
        <f t="shared" si="228"/>
        <v/>
      </c>
      <c r="JG29" s="236" t="str">
        <f>IFERROR(+VLOOKUP(JF29,'Referencia Parámetros'!$A$2:$B$15,2),"")</f>
        <v/>
      </c>
      <c r="JH29" s="1"/>
      <c r="JI29" s="1"/>
      <c r="JJ29" s="136" t="str">
        <f t="shared" si="94"/>
        <v>Completar</v>
      </c>
      <c r="JK29" s="134"/>
      <c r="JL29" s="134"/>
      <c r="JM29" s="134"/>
      <c r="JN29" s="136" t="str">
        <f t="shared" si="95"/>
        <v>Completar</v>
      </c>
      <c r="JO29" s="137" t="str">
        <f t="shared" si="96"/>
        <v>Completar</v>
      </c>
      <c r="JP29" s="137" t="str">
        <f t="shared" si="97"/>
        <v>Completar</v>
      </c>
      <c r="JQ29" s="135"/>
      <c r="JR29" s="136" t="str">
        <f t="shared" si="98"/>
        <v>Completar</v>
      </c>
      <c r="JS29" s="237">
        <f t="shared" si="229"/>
        <v>0</v>
      </c>
      <c r="JT29" s="238">
        <f t="shared" si="230"/>
        <v>0</v>
      </c>
      <c r="JU29" s="239" t="str">
        <f>IFERROR(IF(JT29&gt;20*JG29,'Referencia Parámetros'!$D$20,IF(JT29&gt;10*JG29,'Referencia Parámetros'!$D$21,IF(JT29&gt;5*JG29,'Referencia Parámetros'!$D$22, IF(JT29&gt;1,'Referencia Parámetros'!$D$23,"NO APLICA")))),"")</f>
        <v/>
      </c>
      <c r="JV29" s="240" t="str">
        <f t="shared" si="231"/>
        <v/>
      </c>
      <c r="JW29" s="241">
        <f t="shared" si="137"/>
        <v>0</v>
      </c>
      <c r="JX29" s="234">
        <f t="shared" si="232"/>
        <v>0</v>
      </c>
      <c r="JY29" s="234">
        <f t="shared" si="138"/>
        <v>0</v>
      </c>
      <c r="JZ29" s="234">
        <f t="shared" si="233"/>
        <v>0</v>
      </c>
      <c r="KA29" s="242">
        <f t="shared" si="234"/>
        <v>0</v>
      </c>
    </row>
    <row r="30" spans="1:287" x14ac:dyDescent="0.25">
      <c r="A30" s="234">
        <f t="shared" si="139"/>
        <v>18</v>
      </c>
      <c r="B30" s="235" t="str">
        <f t="shared" si="140"/>
        <v/>
      </c>
      <c r="C30" s="236" t="str">
        <f>IFERROR(+VLOOKUP(B30,'Referencia Parámetros'!$A$2:$B$18,2),"")</f>
        <v/>
      </c>
      <c r="D30" s="1"/>
      <c r="E30" s="1"/>
      <c r="F30" s="136" t="str">
        <f>IFERROR(+VLOOKUP(D30,'Año 4'!JH$13:JJ$112,3,FALSE),"Completar")</f>
        <v>Completar</v>
      </c>
      <c r="G30" s="134"/>
      <c r="H30" s="134"/>
      <c r="I30" s="134"/>
      <c r="J30" s="136" t="str">
        <f>+IFERROR(VLOOKUP(D30,'Año 4'!JH$13:JR$112,7,0),"Completar")</f>
        <v>Completar</v>
      </c>
      <c r="K30" s="137" t="str">
        <f>IFERROR(VLOOKUP(D30,'Año 4'!JH$13:JR$112,8,FALSE),"Completar")</f>
        <v>Completar</v>
      </c>
      <c r="L30" s="137" t="str">
        <f>IFERROR(VLOOKUP(D30,'Año 4'!JH$13:JR$112,9,FALSE),"Completar")</f>
        <v>Completar</v>
      </c>
      <c r="M30" s="135"/>
      <c r="N30" s="136" t="str">
        <f>IFERROR(VLOOKUP(D30,'Año 4'!JH$13:JR$112,11,FALSE),"Completar")</f>
        <v>Completar</v>
      </c>
      <c r="O30" s="237">
        <f t="shared" si="141"/>
        <v>0</v>
      </c>
      <c r="P30" s="238">
        <f t="shared" si="142"/>
        <v>0</v>
      </c>
      <c r="Q30" s="239" t="str">
        <f>IFERROR(IF(P30&gt;20*C30,'Referencia Parámetros'!$D$20,IF(P30&gt;10*C30,'Referencia Parámetros'!$D$21,IF(P30&gt;5*C30,'Referencia Parámetros'!$D$22, IF(P30&gt;1,'Referencia Parámetros'!$D$23,"NO APLICA")))),"")</f>
        <v/>
      </c>
      <c r="R30" s="240" t="str">
        <f t="shared" si="143"/>
        <v/>
      </c>
      <c r="S30" s="241">
        <f t="shared" si="104"/>
        <v>0</v>
      </c>
      <c r="T30" s="234">
        <f t="shared" si="144"/>
        <v>0</v>
      </c>
      <c r="U30" s="234">
        <f t="shared" si="105"/>
        <v>0</v>
      </c>
      <c r="V30" s="234">
        <f t="shared" si="145"/>
        <v>0</v>
      </c>
      <c r="W30" s="242">
        <f t="shared" si="146"/>
        <v>0</v>
      </c>
      <c r="Y30" s="234">
        <f t="shared" si="147"/>
        <v>18</v>
      </c>
      <c r="Z30" s="235" t="str">
        <f t="shared" si="148"/>
        <v/>
      </c>
      <c r="AA30" s="236" t="str">
        <f>IFERROR(+VLOOKUP(Z30,'Referencia Parámetros'!$A$2:$B$18,2),"")</f>
        <v/>
      </c>
      <c r="AB30" s="1"/>
      <c r="AC30" s="1"/>
      <c r="AD30" s="136" t="str">
        <f t="shared" si="4"/>
        <v>Completar</v>
      </c>
      <c r="AE30" s="134"/>
      <c r="AF30" s="134"/>
      <c r="AG30" s="134"/>
      <c r="AH30" s="136" t="str">
        <f t="shared" si="5"/>
        <v>Completar</v>
      </c>
      <c r="AI30" s="137" t="str">
        <f t="shared" si="6"/>
        <v>Completar</v>
      </c>
      <c r="AJ30" s="137" t="str">
        <f t="shared" si="7"/>
        <v>Completar</v>
      </c>
      <c r="AK30" s="135"/>
      <c r="AL30" s="136" t="str">
        <f t="shared" si="8"/>
        <v>Completar</v>
      </c>
      <c r="AM30" s="237">
        <f t="shared" si="149"/>
        <v>0</v>
      </c>
      <c r="AN30" s="238">
        <f t="shared" si="150"/>
        <v>0</v>
      </c>
      <c r="AO30" s="239" t="str">
        <f>IFERROR(IF(AN30&gt;20*AA30,'Referencia Parámetros'!$D$20,IF(AN30&gt;10*AA30,'Referencia Parámetros'!$D$21,IF(AN30&gt;5*AA30,'Referencia Parámetros'!$D$22, IF(AN30&gt;1,'Referencia Parámetros'!$D$23,"NO APLICA")))),"")</f>
        <v/>
      </c>
      <c r="AP30" s="240" t="str">
        <f t="shared" si="151"/>
        <v/>
      </c>
      <c r="AQ30" s="241">
        <f t="shared" si="107"/>
        <v>0</v>
      </c>
      <c r="AR30" s="234">
        <f t="shared" si="152"/>
        <v>0</v>
      </c>
      <c r="AS30" s="234">
        <f t="shared" si="108"/>
        <v>0</v>
      </c>
      <c r="AT30" s="234">
        <f t="shared" si="153"/>
        <v>0</v>
      </c>
      <c r="AU30" s="242">
        <f t="shared" si="154"/>
        <v>0</v>
      </c>
      <c r="AW30" s="234">
        <f t="shared" si="155"/>
        <v>18</v>
      </c>
      <c r="AX30" s="235" t="str">
        <f t="shared" si="156"/>
        <v/>
      </c>
      <c r="AY30" s="236" t="str">
        <f>IFERROR(+VLOOKUP(AX30,'Referencia Parámetros'!$A$2:$B$18,2),"")</f>
        <v/>
      </c>
      <c r="AZ30" s="1"/>
      <c r="BA30" s="1"/>
      <c r="BB30" s="136" t="str">
        <f t="shared" si="13"/>
        <v>Completar</v>
      </c>
      <c r="BC30" s="134"/>
      <c r="BD30" s="134"/>
      <c r="BE30" s="134"/>
      <c r="BF30" s="136" t="str">
        <f t="shared" si="14"/>
        <v>Completar</v>
      </c>
      <c r="BG30" s="137" t="str">
        <f t="shared" si="15"/>
        <v>Completar</v>
      </c>
      <c r="BH30" s="137" t="str">
        <f t="shared" si="16"/>
        <v>Completar</v>
      </c>
      <c r="BI30" s="135"/>
      <c r="BJ30" s="136" t="str">
        <f t="shared" si="17"/>
        <v>Completar</v>
      </c>
      <c r="BK30" s="237">
        <f t="shared" si="157"/>
        <v>0</v>
      </c>
      <c r="BL30" s="238">
        <f t="shared" si="158"/>
        <v>0</v>
      </c>
      <c r="BM30" s="239" t="str">
        <f>IFERROR(IF(BL30&gt;20*AY30,'Referencia Parámetros'!$D$20,IF(BL30&gt;10*AY30,'Referencia Parámetros'!$D$21,IF(BL30&gt;5*AY30,'Referencia Parámetros'!$D$22, IF(BL30&gt;1,'Referencia Parámetros'!$D$23,"NO APLICA")))),"")</f>
        <v/>
      </c>
      <c r="BN30" s="240" t="str">
        <f t="shared" si="159"/>
        <v/>
      </c>
      <c r="BO30" s="241">
        <f t="shared" si="110"/>
        <v>0</v>
      </c>
      <c r="BP30" s="234">
        <f t="shared" si="160"/>
        <v>0</v>
      </c>
      <c r="BQ30" s="234">
        <f t="shared" si="111"/>
        <v>0</v>
      </c>
      <c r="BR30" s="234">
        <f t="shared" si="161"/>
        <v>0</v>
      </c>
      <c r="BS30" s="242">
        <f t="shared" si="162"/>
        <v>0</v>
      </c>
      <c r="BU30" s="234">
        <f t="shared" si="163"/>
        <v>18</v>
      </c>
      <c r="BV30" s="235" t="str">
        <f t="shared" si="164"/>
        <v/>
      </c>
      <c r="BW30" s="236" t="str">
        <f>IFERROR(+VLOOKUP(BV30,'Referencia Parámetros'!$A$2:$B$18,2),"")</f>
        <v/>
      </c>
      <c r="BX30" s="1"/>
      <c r="BY30" s="1"/>
      <c r="BZ30" s="136" t="str">
        <f t="shared" si="22"/>
        <v>Completar</v>
      </c>
      <c r="CA30" s="134"/>
      <c r="CB30" s="134"/>
      <c r="CC30" s="134"/>
      <c r="CD30" s="136" t="str">
        <f t="shared" si="23"/>
        <v>Completar</v>
      </c>
      <c r="CE30" s="137" t="str">
        <f t="shared" si="24"/>
        <v>Completar</v>
      </c>
      <c r="CF30" s="137" t="str">
        <f t="shared" si="25"/>
        <v>Completar</v>
      </c>
      <c r="CG30" s="135"/>
      <c r="CH30" s="136" t="str">
        <f t="shared" si="26"/>
        <v>Completar</v>
      </c>
      <c r="CI30" s="237">
        <f t="shared" si="165"/>
        <v>0</v>
      </c>
      <c r="CJ30" s="238">
        <f t="shared" si="166"/>
        <v>0</v>
      </c>
      <c r="CK30" s="239" t="str">
        <f>IFERROR(IF(CJ30&gt;20*BW30,'Referencia Parámetros'!$D$20,IF(CJ30&gt;10*BW30,'Referencia Parámetros'!$D$21,IF(CJ30&gt;5*BW30,'Referencia Parámetros'!$D$22, IF(CJ30&gt;1,'Referencia Parámetros'!$D$23,"NO APLICA")))),"")</f>
        <v/>
      </c>
      <c r="CL30" s="240" t="str">
        <f t="shared" si="167"/>
        <v/>
      </c>
      <c r="CM30" s="241">
        <f t="shared" si="113"/>
        <v>0</v>
      </c>
      <c r="CN30" s="234">
        <f t="shared" si="168"/>
        <v>0</v>
      </c>
      <c r="CO30" s="234">
        <f t="shared" si="114"/>
        <v>0</v>
      </c>
      <c r="CP30" s="234">
        <f t="shared" si="169"/>
        <v>0</v>
      </c>
      <c r="CQ30" s="242">
        <f t="shared" si="170"/>
        <v>0</v>
      </c>
      <c r="CS30" s="234">
        <f t="shared" si="171"/>
        <v>18</v>
      </c>
      <c r="CT30" s="235" t="str">
        <f t="shared" si="172"/>
        <v/>
      </c>
      <c r="CU30" s="236" t="str">
        <f>IFERROR(+VLOOKUP(CT30,'Referencia Parámetros'!$A$2:$B$18,2),"")</f>
        <v/>
      </c>
      <c r="CV30" s="1"/>
      <c r="CW30" s="1"/>
      <c r="CX30" s="136" t="str">
        <f t="shared" si="31"/>
        <v>Completar</v>
      </c>
      <c r="CY30" s="134"/>
      <c r="CZ30" s="134"/>
      <c r="DA30" s="134"/>
      <c r="DB30" s="136" t="str">
        <f t="shared" si="32"/>
        <v>Completar</v>
      </c>
      <c r="DC30" s="137" t="str">
        <f t="shared" si="33"/>
        <v>Completar</v>
      </c>
      <c r="DD30" s="137" t="str">
        <f t="shared" si="34"/>
        <v>Completar</v>
      </c>
      <c r="DE30" s="135"/>
      <c r="DF30" s="136" t="str">
        <f t="shared" si="35"/>
        <v>Completar</v>
      </c>
      <c r="DG30" s="237">
        <f t="shared" si="173"/>
        <v>0</v>
      </c>
      <c r="DH30" s="238">
        <f t="shared" si="174"/>
        <v>0</v>
      </c>
      <c r="DI30" s="239" t="str">
        <f>IFERROR(IF(DH30&gt;20*CU30,'Referencia Parámetros'!$D$20,IF(DH30&gt;10*CU30,'Referencia Parámetros'!$D$21,IF(DH30&gt;5*CU30,'Referencia Parámetros'!$D$22, IF(DH30&gt;1,'Referencia Parámetros'!$D$23,"NO APLICA")))),"")</f>
        <v/>
      </c>
      <c r="DJ30" s="240" t="str">
        <f t="shared" si="175"/>
        <v/>
      </c>
      <c r="DK30" s="241">
        <f t="shared" si="116"/>
        <v>0</v>
      </c>
      <c r="DL30" s="234">
        <f t="shared" si="176"/>
        <v>0</v>
      </c>
      <c r="DM30" s="234">
        <f t="shared" si="117"/>
        <v>0</v>
      </c>
      <c r="DN30" s="234">
        <f t="shared" si="177"/>
        <v>0</v>
      </c>
      <c r="DO30" s="242">
        <f t="shared" si="178"/>
        <v>0</v>
      </c>
      <c r="DQ30" s="234">
        <f t="shared" si="179"/>
        <v>18</v>
      </c>
      <c r="DR30" s="235" t="str">
        <f t="shared" si="180"/>
        <v/>
      </c>
      <c r="DS30" s="236" t="str">
        <f>IFERROR(+VLOOKUP(DR30,'Referencia Parámetros'!$A$2:$B$18,2),"")</f>
        <v/>
      </c>
      <c r="DT30" s="1"/>
      <c r="DU30" s="1"/>
      <c r="DV30" s="136" t="str">
        <f t="shared" si="40"/>
        <v>Completar</v>
      </c>
      <c r="DW30" s="134"/>
      <c r="DX30" s="134"/>
      <c r="DY30" s="134"/>
      <c r="DZ30" s="136" t="str">
        <f t="shared" si="41"/>
        <v>Completar</v>
      </c>
      <c r="EA30" s="137" t="str">
        <f t="shared" si="42"/>
        <v>Completar</v>
      </c>
      <c r="EB30" s="137" t="str">
        <f t="shared" si="43"/>
        <v>Completar</v>
      </c>
      <c r="EC30" s="135"/>
      <c r="ED30" s="136" t="str">
        <f t="shared" si="44"/>
        <v>Completar</v>
      </c>
      <c r="EE30" s="237">
        <f t="shared" si="181"/>
        <v>0</v>
      </c>
      <c r="EF30" s="238">
        <f t="shared" si="182"/>
        <v>0</v>
      </c>
      <c r="EG30" s="239" t="str">
        <f>IFERROR(IF(EF30&gt;20*DS30,'Referencia Parámetros'!$D$20,IF(EF30&gt;10*DS30,'Referencia Parámetros'!$D$21,IF(EF30&gt;5*DS30,'Referencia Parámetros'!$D$22, IF(EF30&gt;1,'Referencia Parámetros'!$D$23,"NO APLICA")))),"")</f>
        <v/>
      </c>
      <c r="EH30" s="240" t="str">
        <f t="shared" si="183"/>
        <v/>
      </c>
      <c r="EI30" s="241">
        <f t="shared" si="119"/>
        <v>0</v>
      </c>
      <c r="EJ30" s="234">
        <f t="shared" si="184"/>
        <v>0</v>
      </c>
      <c r="EK30" s="234">
        <f t="shared" si="120"/>
        <v>0</v>
      </c>
      <c r="EL30" s="234">
        <f t="shared" si="185"/>
        <v>0</v>
      </c>
      <c r="EM30" s="242">
        <f t="shared" si="186"/>
        <v>0</v>
      </c>
      <c r="EO30" s="234">
        <f t="shared" si="187"/>
        <v>18</v>
      </c>
      <c r="EP30" s="235" t="str">
        <f t="shared" si="188"/>
        <v/>
      </c>
      <c r="EQ30" s="236" t="str">
        <f>IFERROR(+VLOOKUP(EP30,'Referencia Parámetros'!$A$2:$B$18,2),"")</f>
        <v/>
      </c>
      <c r="ER30" s="1"/>
      <c r="ES30" s="1"/>
      <c r="ET30" s="136" t="str">
        <f t="shared" si="49"/>
        <v>Completar</v>
      </c>
      <c r="EU30" s="134"/>
      <c r="EV30" s="134"/>
      <c r="EW30" s="134"/>
      <c r="EX30" s="136" t="str">
        <f t="shared" si="50"/>
        <v>Completar</v>
      </c>
      <c r="EY30" s="137" t="str">
        <f t="shared" si="51"/>
        <v>Completar</v>
      </c>
      <c r="EZ30" s="137" t="str">
        <f t="shared" si="52"/>
        <v>Completar</v>
      </c>
      <c r="FA30" s="135"/>
      <c r="FB30" s="136" t="str">
        <f t="shared" si="53"/>
        <v>Completar</v>
      </c>
      <c r="FC30" s="237">
        <f t="shared" si="189"/>
        <v>0</v>
      </c>
      <c r="FD30" s="238">
        <f t="shared" si="190"/>
        <v>0</v>
      </c>
      <c r="FE30" s="239" t="str">
        <f>IFERROR(IF(FD30&gt;20*EQ30,'Referencia Parámetros'!$D$20,IF(FD30&gt;10*EQ30,'Referencia Parámetros'!$D$21,IF(FD30&gt;5*EQ30,'Referencia Parámetros'!$D$22, IF(FD30&gt;1,'Referencia Parámetros'!$D$23,"NO APLICA")))),"")</f>
        <v/>
      </c>
      <c r="FF30" s="240" t="str">
        <f t="shared" si="191"/>
        <v/>
      </c>
      <c r="FG30" s="241">
        <f t="shared" si="122"/>
        <v>0</v>
      </c>
      <c r="FH30" s="234">
        <f t="shared" si="192"/>
        <v>0</v>
      </c>
      <c r="FI30" s="234">
        <f t="shared" si="123"/>
        <v>0</v>
      </c>
      <c r="FJ30" s="234">
        <f t="shared" si="193"/>
        <v>0</v>
      </c>
      <c r="FK30" s="242">
        <f t="shared" si="194"/>
        <v>0</v>
      </c>
      <c r="FM30" s="234">
        <f t="shared" si="195"/>
        <v>18</v>
      </c>
      <c r="FN30" s="235" t="str">
        <f t="shared" si="196"/>
        <v/>
      </c>
      <c r="FO30" s="236" t="str">
        <f>IFERROR(+VLOOKUP(FN30,'Referencia Parámetros'!$A$2:$B$18,2),"")</f>
        <v/>
      </c>
      <c r="FP30" s="1"/>
      <c r="FQ30" s="1"/>
      <c r="FR30" s="136" t="str">
        <f t="shared" si="58"/>
        <v>Completar</v>
      </c>
      <c r="FS30" s="134"/>
      <c r="FT30" s="134"/>
      <c r="FU30" s="134"/>
      <c r="FV30" s="136" t="str">
        <f t="shared" si="59"/>
        <v>Completar</v>
      </c>
      <c r="FW30" s="137" t="str">
        <f t="shared" si="60"/>
        <v>Completar</v>
      </c>
      <c r="FX30" s="137" t="str">
        <f t="shared" si="61"/>
        <v>Completar</v>
      </c>
      <c r="FY30" s="135"/>
      <c r="FZ30" s="136" t="str">
        <f t="shared" si="62"/>
        <v>Completar</v>
      </c>
      <c r="GA30" s="237">
        <f t="shared" si="197"/>
        <v>0</v>
      </c>
      <c r="GB30" s="238">
        <f t="shared" si="198"/>
        <v>0</v>
      </c>
      <c r="GC30" s="239" t="str">
        <f>IFERROR(IF(GB30&gt;20*FO30,'Referencia Parámetros'!$D$20,IF(GB30&gt;10*FO30,'Referencia Parámetros'!$D$21,IF(GB30&gt;5*FO30,'Referencia Parámetros'!$D$22, IF(GB30&gt;1,'Referencia Parámetros'!$D$23,"NO APLICA")))),"")</f>
        <v/>
      </c>
      <c r="GD30" s="240" t="str">
        <f t="shared" si="199"/>
        <v/>
      </c>
      <c r="GE30" s="241">
        <f t="shared" si="125"/>
        <v>0</v>
      </c>
      <c r="GF30" s="234">
        <f t="shared" si="200"/>
        <v>0</v>
      </c>
      <c r="GG30" s="234">
        <f t="shared" si="126"/>
        <v>0</v>
      </c>
      <c r="GH30" s="234">
        <f t="shared" si="201"/>
        <v>0</v>
      </c>
      <c r="GI30" s="242">
        <f t="shared" si="202"/>
        <v>0</v>
      </c>
      <c r="GK30" s="234">
        <f t="shared" si="203"/>
        <v>18</v>
      </c>
      <c r="GL30" s="235" t="str">
        <f t="shared" si="204"/>
        <v/>
      </c>
      <c r="GM30" s="236" t="str">
        <f>IFERROR(+VLOOKUP(GL30,'Referencia Parámetros'!$A$2:$B$18,2),"")</f>
        <v/>
      </c>
      <c r="GN30" s="1"/>
      <c r="GO30" s="1"/>
      <c r="GP30" s="136" t="str">
        <f t="shared" si="67"/>
        <v>Completar</v>
      </c>
      <c r="GQ30" s="134"/>
      <c r="GR30" s="134"/>
      <c r="GS30" s="134"/>
      <c r="GT30" s="136" t="str">
        <f t="shared" si="68"/>
        <v>Completar</v>
      </c>
      <c r="GU30" s="137" t="str">
        <f t="shared" si="69"/>
        <v>Completar</v>
      </c>
      <c r="GV30" s="137" t="str">
        <f t="shared" si="70"/>
        <v>Completar</v>
      </c>
      <c r="GW30" s="135"/>
      <c r="GX30" s="136" t="str">
        <f t="shared" si="71"/>
        <v>Completar</v>
      </c>
      <c r="GY30" s="237">
        <f t="shared" si="205"/>
        <v>0</v>
      </c>
      <c r="GZ30" s="238">
        <f t="shared" si="206"/>
        <v>0</v>
      </c>
      <c r="HA30" s="239" t="str">
        <f>IFERROR(IF(GZ30&gt;20*GM30,'Referencia Parámetros'!$D$20,IF(GZ30&gt;10*GM30,'Referencia Parámetros'!$D$21,IF(GZ30&gt;5*GM30,'Referencia Parámetros'!$D$22, IF(GZ30&gt;1,'Referencia Parámetros'!$D$23,"NO APLICA")))),"")</f>
        <v/>
      </c>
      <c r="HB30" s="240" t="str">
        <f t="shared" si="207"/>
        <v/>
      </c>
      <c r="HC30" s="241">
        <f t="shared" si="128"/>
        <v>0</v>
      </c>
      <c r="HD30" s="234">
        <f t="shared" si="208"/>
        <v>0</v>
      </c>
      <c r="HE30" s="234">
        <f t="shared" si="129"/>
        <v>0</v>
      </c>
      <c r="HF30" s="234">
        <f t="shared" si="209"/>
        <v>0</v>
      </c>
      <c r="HG30" s="242">
        <f t="shared" si="210"/>
        <v>0</v>
      </c>
      <c r="HI30" s="234">
        <f t="shared" si="211"/>
        <v>18</v>
      </c>
      <c r="HJ30" s="235" t="str">
        <f t="shared" si="212"/>
        <v/>
      </c>
      <c r="HK30" s="236" t="str">
        <f>IFERROR(+VLOOKUP(HJ30,'Referencia Parámetros'!$A$2:$B$18,2),"")</f>
        <v/>
      </c>
      <c r="HL30" s="1"/>
      <c r="HM30" s="1"/>
      <c r="HN30" s="136" t="str">
        <f t="shared" si="76"/>
        <v>Completar</v>
      </c>
      <c r="HO30" s="134"/>
      <c r="HP30" s="134"/>
      <c r="HQ30" s="134"/>
      <c r="HR30" s="136" t="str">
        <f t="shared" si="77"/>
        <v>Completar</v>
      </c>
      <c r="HS30" s="137" t="str">
        <f t="shared" si="78"/>
        <v>Completar</v>
      </c>
      <c r="HT30" s="137" t="str">
        <f t="shared" si="79"/>
        <v>Completar</v>
      </c>
      <c r="HU30" s="135"/>
      <c r="HV30" s="136" t="str">
        <f t="shared" si="80"/>
        <v>Completar</v>
      </c>
      <c r="HW30" s="237">
        <f t="shared" si="213"/>
        <v>0</v>
      </c>
      <c r="HX30" s="238">
        <f t="shared" si="214"/>
        <v>0</v>
      </c>
      <c r="HY30" s="239" t="str">
        <f>IFERROR(IF(HX30&gt;20*HK30,'Referencia Parámetros'!$D$20,IF(HX30&gt;10*HK30,'Referencia Parámetros'!$D$21,IF(HX30&gt;5*HK30,'Referencia Parámetros'!$D$22, IF(HX30&gt;1,'Referencia Parámetros'!$D$23,"NO APLICA")))),"")</f>
        <v/>
      </c>
      <c r="HZ30" s="240" t="str">
        <f t="shared" si="215"/>
        <v/>
      </c>
      <c r="IA30" s="241">
        <f t="shared" si="131"/>
        <v>0</v>
      </c>
      <c r="IB30" s="234">
        <f t="shared" si="216"/>
        <v>0</v>
      </c>
      <c r="IC30" s="234">
        <f t="shared" si="132"/>
        <v>0</v>
      </c>
      <c r="ID30" s="234">
        <f t="shared" si="217"/>
        <v>0</v>
      </c>
      <c r="IE30" s="242">
        <f t="shared" si="218"/>
        <v>0</v>
      </c>
      <c r="IG30" s="234">
        <f t="shared" si="219"/>
        <v>18</v>
      </c>
      <c r="IH30" s="235" t="str">
        <f t="shared" si="220"/>
        <v/>
      </c>
      <c r="II30" s="236" t="str">
        <f>IFERROR(+VLOOKUP(IH30,'Referencia Parámetros'!$A$2:$B$15,2),"")</f>
        <v/>
      </c>
      <c r="IJ30" s="1"/>
      <c r="IK30" s="1"/>
      <c r="IL30" s="136" t="str">
        <f t="shared" si="85"/>
        <v>Completar</v>
      </c>
      <c r="IM30" s="134"/>
      <c r="IN30" s="134"/>
      <c r="IO30" s="134"/>
      <c r="IP30" s="136" t="str">
        <f t="shared" si="86"/>
        <v>Completar</v>
      </c>
      <c r="IQ30" s="137" t="str">
        <f t="shared" si="87"/>
        <v>Completar</v>
      </c>
      <c r="IR30" s="137" t="str">
        <f t="shared" si="88"/>
        <v>Completar</v>
      </c>
      <c r="IS30" s="135"/>
      <c r="IT30" s="136" t="str">
        <f t="shared" si="89"/>
        <v>Completar</v>
      </c>
      <c r="IU30" s="237">
        <f t="shared" si="221"/>
        <v>0</v>
      </c>
      <c r="IV30" s="238">
        <f t="shared" si="222"/>
        <v>0</v>
      </c>
      <c r="IW30" s="239" t="str">
        <f>IFERROR(IF(IV30&gt;20*II30,'Referencia Parámetros'!$D$20,IF(IV30&gt;10*II30,'Referencia Parámetros'!$D$21,IF(IV30&gt;5*II30,'Referencia Parámetros'!$D$22, IF(IV30&gt;1,'Referencia Parámetros'!$D$23,"NO APLICA")))),"")</f>
        <v/>
      </c>
      <c r="IX30" s="240" t="str">
        <f t="shared" si="223"/>
        <v/>
      </c>
      <c r="IY30" s="241">
        <f t="shared" si="134"/>
        <v>0</v>
      </c>
      <c r="IZ30" s="234">
        <f t="shared" si="224"/>
        <v>0</v>
      </c>
      <c r="JA30" s="234">
        <f t="shared" si="135"/>
        <v>0</v>
      </c>
      <c r="JB30" s="234">
        <f t="shared" si="225"/>
        <v>0</v>
      </c>
      <c r="JC30" s="242">
        <f t="shared" si="226"/>
        <v>0</v>
      </c>
      <c r="JD30" s="198"/>
      <c r="JE30" s="234">
        <f t="shared" si="227"/>
        <v>18</v>
      </c>
      <c r="JF30" s="235" t="str">
        <f t="shared" si="228"/>
        <v/>
      </c>
      <c r="JG30" s="236" t="str">
        <f>IFERROR(+VLOOKUP(JF30,'Referencia Parámetros'!$A$2:$B$15,2),"")</f>
        <v/>
      </c>
      <c r="JH30" s="1"/>
      <c r="JI30" s="1"/>
      <c r="JJ30" s="136" t="str">
        <f t="shared" si="94"/>
        <v>Completar</v>
      </c>
      <c r="JK30" s="134"/>
      <c r="JL30" s="134"/>
      <c r="JM30" s="134"/>
      <c r="JN30" s="136" t="str">
        <f t="shared" si="95"/>
        <v>Completar</v>
      </c>
      <c r="JO30" s="137" t="str">
        <f t="shared" si="96"/>
        <v>Completar</v>
      </c>
      <c r="JP30" s="137" t="str">
        <f t="shared" si="97"/>
        <v>Completar</v>
      </c>
      <c r="JQ30" s="135"/>
      <c r="JR30" s="136" t="str">
        <f t="shared" si="98"/>
        <v>Completar</v>
      </c>
      <c r="JS30" s="237">
        <f t="shared" si="229"/>
        <v>0</v>
      </c>
      <c r="JT30" s="238">
        <f t="shared" si="230"/>
        <v>0</v>
      </c>
      <c r="JU30" s="239" t="str">
        <f>IFERROR(IF(JT30&gt;20*JG30,'Referencia Parámetros'!$D$20,IF(JT30&gt;10*JG30,'Referencia Parámetros'!$D$21,IF(JT30&gt;5*JG30,'Referencia Parámetros'!$D$22, IF(JT30&gt;1,'Referencia Parámetros'!$D$23,"NO APLICA")))),"")</f>
        <v/>
      </c>
      <c r="JV30" s="240" t="str">
        <f t="shared" si="231"/>
        <v/>
      </c>
      <c r="JW30" s="241">
        <f t="shared" si="137"/>
        <v>0</v>
      </c>
      <c r="JX30" s="234">
        <f t="shared" si="232"/>
        <v>0</v>
      </c>
      <c r="JY30" s="234">
        <f t="shared" si="138"/>
        <v>0</v>
      </c>
      <c r="JZ30" s="234">
        <f t="shared" si="233"/>
        <v>0</v>
      </c>
      <c r="KA30" s="242">
        <f t="shared" si="234"/>
        <v>0</v>
      </c>
    </row>
    <row r="31" spans="1:287" x14ac:dyDescent="0.25">
      <c r="A31" s="234">
        <f t="shared" si="139"/>
        <v>19</v>
      </c>
      <c r="B31" s="235" t="str">
        <f t="shared" si="140"/>
        <v/>
      </c>
      <c r="C31" s="236" t="str">
        <f>IFERROR(+VLOOKUP(B31,'Referencia Parámetros'!$A$2:$B$18,2),"")</f>
        <v/>
      </c>
      <c r="D31" s="1"/>
      <c r="E31" s="1"/>
      <c r="F31" s="136" t="str">
        <f>IFERROR(+VLOOKUP(D31,'Año 4'!JH$13:JJ$112,3,FALSE),"Completar")</f>
        <v>Completar</v>
      </c>
      <c r="G31" s="134"/>
      <c r="H31" s="134"/>
      <c r="I31" s="134"/>
      <c r="J31" s="136" t="str">
        <f>+IFERROR(VLOOKUP(D31,'Año 4'!JH$13:JR$112,7,0),"Completar")</f>
        <v>Completar</v>
      </c>
      <c r="K31" s="137" t="str">
        <f>IFERROR(VLOOKUP(D31,'Año 4'!JH$13:JR$112,8,FALSE),"Completar")</f>
        <v>Completar</v>
      </c>
      <c r="L31" s="137" t="str">
        <f>IFERROR(VLOOKUP(D31,'Año 4'!JH$13:JR$112,9,FALSE),"Completar")</f>
        <v>Completar</v>
      </c>
      <c r="M31" s="135"/>
      <c r="N31" s="136" t="str">
        <f>IFERROR(VLOOKUP(D31,'Año 4'!JH$13:JR$112,11,FALSE),"Completar")</f>
        <v>Completar</v>
      </c>
      <c r="O31" s="237">
        <f t="shared" si="141"/>
        <v>0</v>
      </c>
      <c r="P31" s="238">
        <f t="shared" si="142"/>
        <v>0</v>
      </c>
      <c r="Q31" s="239" t="str">
        <f>IFERROR(IF(P31&gt;20*C31,'Referencia Parámetros'!$D$20,IF(P31&gt;10*C31,'Referencia Parámetros'!$D$21,IF(P31&gt;5*C31,'Referencia Parámetros'!$D$22, IF(P31&gt;1,'Referencia Parámetros'!$D$23,"NO APLICA")))),"")</f>
        <v/>
      </c>
      <c r="R31" s="240" t="str">
        <f t="shared" si="143"/>
        <v/>
      </c>
      <c r="S31" s="241">
        <f t="shared" si="104"/>
        <v>0</v>
      </c>
      <c r="T31" s="234">
        <f t="shared" si="144"/>
        <v>0</v>
      </c>
      <c r="U31" s="234">
        <f t="shared" si="105"/>
        <v>0</v>
      </c>
      <c r="V31" s="234">
        <f t="shared" si="145"/>
        <v>0</v>
      </c>
      <c r="W31" s="242">
        <f t="shared" si="146"/>
        <v>0</v>
      </c>
      <c r="Y31" s="234">
        <f t="shared" si="147"/>
        <v>19</v>
      </c>
      <c r="Z31" s="235" t="str">
        <f t="shared" si="148"/>
        <v/>
      </c>
      <c r="AA31" s="236" t="str">
        <f>IFERROR(+VLOOKUP(Z31,'Referencia Parámetros'!$A$2:$B$18,2),"")</f>
        <v/>
      </c>
      <c r="AB31" s="1"/>
      <c r="AC31" s="1"/>
      <c r="AD31" s="136" t="str">
        <f t="shared" si="4"/>
        <v>Completar</v>
      </c>
      <c r="AE31" s="134"/>
      <c r="AF31" s="134"/>
      <c r="AG31" s="134"/>
      <c r="AH31" s="136" t="str">
        <f t="shared" si="5"/>
        <v>Completar</v>
      </c>
      <c r="AI31" s="137" t="str">
        <f t="shared" si="6"/>
        <v>Completar</v>
      </c>
      <c r="AJ31" s="137" t="str">
        <f t="shared" si="7"/>
        <v>Completar</v>
      </c>
      <c r="AK31" s="135"/>
      <c r="AL31" s="136" t="str">
        <f t="shared" si="8"/>
        <v>Completar</v>
      </c>
      <c r="AM31" s="237">
        <f t="shared" si="149"/>
        <v>0</v>
      </c>
      <c r="AN31" s="238">
        <f t="shared" si="150"/>
        <v>0</v>
      </c>
      <c r="AO31" s="239" t="str">
        <f>IFERROR(IF(AN31&gt;20*AA31,'Referencia Parámetros'!$D$20,IF(AN31&gt;10*AA31,'Referencia Parámetros'!$D$21,IF(AN31&gt;5*AA31,'Referencia Parámetros'!$D$22, IF(AN31&gt;1,'Referencia Parámetros'!$D$23,"NO APLICA")))),"")</f>
        <v/>
      </c>
      <c r="AP31" s="240" t="str">
        <f t="shared" si="151"/>
        <v/>
      </c>
      <c r="AQ31" s="241">
        <f t="shared" si="107"/>
        <v>0</v>
      </c>
      <c r="AR31" s="234">
        <f t="shared" si="152"/>
        <v>0</v>
      </c>
      <c r="AS31" s="234">
        <f t="shared" si="108"/>
        <v>0</v>
      </c>
      <c r="AT31" s="234">
        <f t="shared" si="153"/>
        <v>0</v>
      </c>
      <c r="AU31" s="242">
        <f t="shared" si="154"/>
        <v>0</v>
      </c>
      <c r="AW31" s="234">
        <f t="shared" si="155"/>
        <v>19</v>
      </c>
      <c r="AX31" s="235" t="str">
        <f t="shared" si="156"/>
        <v/>
      </c>
      <c r="AY31" s="236" t="str">
        <f>IFERROR(+VLOOKUP(AX31,'Referencia Parámetros'!$A$2:$B$18,2),"")</f>
        <v/>
      </c>
      <c r="AZ31" s="1"/>
      <c r="BA31" s="1"/>
      <c r="BB31" s="136" t="str">
        <f t="shared" si="13"/>
        <v>Completar</v>
      </c>
      <c r="BC31" s="134"/>
      <c r="BD31" s="134"/>
      <c r="BE31" s="134"/>
      <c r="BF31" s="136" t="str">
        <f t="shared" si="14"/>
        <v>Completar</v>
      </c>
      <c r="BG31" s="137" t="str">
        <f t="shared" si="15"/>
        <v>Completar</v>
      </c>
      <c r="BH31" s="137" t="str">
        <f t="shared" si="16"/>
        <v>Completar</v>
      </c>
      <c r="BI31" s="135"/>
      <c r="BJ31" s="136" t="str">
        <f t="shared" si="17"/>
        <v>Completar</v>
      </c>
      <c r="BK31" s="237">
        <f t="shared" si="157"/>
        <v>0</v>
      </c>
      <c r="BL31" s="238">
        <f t="shared" si="158"/>
        <v>0</v>
      </c>
      <c r="BM31" s="239" t="str">
        <f>IFERROR(IF(BL31&gt;20*AY31,'Referencia Parámetros'!$D$20,IF(BL31&gt;10*AY31,'Referencia Parámetros'!$D$21,IF(BL31&gt;5*AY31,'Referencia Parámetros'!$D$22, IF(BL31&gt;1,'Referencia Parámetros'!$D$23,"NO APLICA")))),"")</f>
        <v/>
      </c>
      <c r="BN31" s="240" t="str">
        <f t="shared" si="159"/>
        <v/>
      </c>
      <c r="BO31" s="241">
        <f t="shared" si="110"/>
        <v>0</v>
      </c>
      <c r="BP31" s="234">
        <f t="shared" si="160"/>
        <v>0</v>
      </c>
      <c r="BQ31" s="234">
        <f t="shared" si="111"/>
        <v>0</v>
      </c>
      <c r="BR31" s="234">
        <f t="shared" si="161"/>
        <v>0</v>
      </c>
      <c r="BS31" s="242">
        <f t="shared" si="162"/>
        <v>0</v>
      </c>
      <c r="BU31" s="234">
        <f t="shared" si="163"/>
        <v>19</v>
      </c>
      <c r="BV31" s="235" t="str">
        <f t="shared" si="164"/>
        <v/>
      </c>
      <c r="BW31" s="236" t="str">
        <f>IFERROR(+VLOOKUP(BV31,'Referencia Parámetros'!$A$2:$B$18,2),"")</f>
        <v/>
      </c>
      <c r="BX31" s="1"/>
      <c r="BY31" s="1"/>
      <c r="BZ31" s="136" t="str">
        <f t="shared" si="22"/>
        <v>Completar</v>
      </c>
      <c r="CA31" s="134"/>
      <c r="CB31" s="134"/>
      <c r="CC31" s="134"/>
      <c r="CD31" s="136" t="str">
        <f t="shared" si="23"/>
        <v>Completar</v>
      </c>
      <c r="CE31" s="137" t="str">
        <f t="shared" si="24"/>
        <v>Completar</v>
      </c>
      <c r="CF31" s="137" t="str">
        <f t="shared" si="25"/>
        <v>Completar</v>
      </c>
      <c r="CG31" s="135"/>
      <c r="CH31" s="136" t="str">
        <f t="shared" si="26"/>
        <v>Completar</v>
      </c>
      <c r="CI31" s="237">
        <f t="shared" si="165"/>
        <v>0</v>
      </c>
      <c r="CJ31" s="238">
        <f t="shared" si="166"/>
        <v>0</v>
      </c>
      <c r="CK31" s="239" t="str">
        <f>IFERROR(IF(CJ31&gt;20*BW31,'Referencia Parámetros'!$D$20,IF(CJ31&gt;10*BW31,'Referencia Parámetros'!$D$21,IF(CJ31&gt;5*BW31,'Referencia Parámetros'!$D$22, IF(CJ31&gt;1,'Referencia Parámetros'!$D$23,"NO APLICA")))),"")</f>
        <v/>
      </c>
      <c r="CL31" s="240" t="str">
        <f t="shared" si="167"/>
        <v/>
      </c>
      <c r="CM31" s="241">
        <f t="shared" si="113"/>
        <v>0</v>
      </c>
      <c r="CN31" s="234">
        <f t="shared" si="168"/>
        <v>0</v>
      </c>
      <c r="CO31" s="234">
        <f t="shared" si="114"/>
        <v>0</v>
      </c>
      <c r="CP31" s="234">
        <f t="shared" si="169"/>
        <v>0</v>
      </c>
      <c r="CQ31" s="242">
        <f t="shared" si="170"/>
        <v>0</v>
      </c>
      <c r="CS31" s="234">
        <f t="shared" si="171"/>
        <v>19</v>
      </c>
      <c r="CT31" s="235" t="str">
        <f t="shared" si="172"/>
        <v/>
      </c>
      <c r="CU31" s="236" t="str">
        <f>IFERROR(+VLOOKUP(CT31,'Referencia Parámetros'!$A$2:$B$18,2),"")</f>
        <v/>
      </c>
      <c r="CV31" s="1"/>
      <c r="CW31" s="1"/>
      <c r="CX31" s="136" t="str">
        <f t="shared" si="31"/>
        <v>Completar</v>
      </c>
      <c r="CY31" s="134"/>
      <c r="CZ31" s="134"/>
      <c r="DA31" s="134"/>
      <c r="DB31" s="136" t="str">
        <f t="shared" si="32"/>
        <v>Completar</v>
      </c>
      <c r="DC31" s="137" t="str">
        <f t="shared" si="33"/>
        <v>Completar</v>
      </c>
      <c r="DD31" s="137" t="str">
        <f t="shared" si="34"/>
        <v>Completar</v>
      </c>
      <c r="DE31" s="135"/>
      <c r="DF31" s="136" t="str">
        <f t="shared" si="35"/>
        <v>Completar</v>
      </c>
      <c r="DG31" s="237">
        <f t="shared" si="173"/>
        <v>0</v>
      </c>
      <c r="DH31" s="238">
        <f t="shared" si="174"/>
        <v>0</v>
      </c>
      <c r="DI31" s="239" t="str">
        <f>IFERROR(IF(DH31&gt;20*CU31,'Referencia Parámetros'!$D$20,IF(DH31&gt;10*CU31,'Referencia Parámetros'!$D$21,IF(DH31&gt;5*CU31,'Referencia Parámetros'!$D$22, IF(DH31&gt;1,'Referencia Parámetros'!$D$23,"NO APLICA")))),"")</f>
        <v/>
      </c>
      <c r="DJ31" s="240" t="str">
        <f t="shared" si="175"/>
        <v/>
      </c>
      <c r="DK31" s="241">
        <f t="shared" si="116"/>
        <v>0</v>
      </c>
      <c r="DL31" s="234">
        <f t="shared" si="176"/>
        <v>0</v>
      </c>
      <c r="DM31" s="234">
        <f t="shared" si="117"/>
        <v>0</v>
      </c>
      <c r="DN31" s="234">
        <f t="shared" si="177"/>
        <v>0</v>
      </c>
      <c r="DO31" s="242">
        <f t="shared" si="178"/>
        <v>0</v>
      </c>
      <c r="DQ31" s="234">
        <f t="shared" si="179"/>
        <v>19</v>
      </c>
      <c r="DR31" s="235" t="str">
        <f t="shared" si="180"/>
        <v/>
      </c>
      <c r="DS31" s="236" t="str">
        <f>IFERROR(+VLOOKUP(DR31,'Referencia Parámetros'!$A$2:$B$18,2),"")</f>
        <v/>
      </c>
      <c r="DT31" s="1"/>
      <c r="DU31" s="1"/>
      <c r="DV31" s="136" t="str">
        <f t="shared" si="40"/>
        <v>Completar</v>
      </c>
      <c r="DW31" s="134"/>
      <c r="DX31" s="134"/>
      <c r="DY31" s="134"/>
      <c r="DZ31" s="136" t="str">
        <f t="shared" si="41"/>
        <v>Completar</v>
      </c>
      <c r="EA31" s="137" t="str">
        <f t="shared" si="42"/>
        <v>Completar</v>
      </c>
      <c r="EB31" s="137" t="str">
        <f t="shared" si="43"/>
        <v>Completar</v>
      </c>
      <c r="EC31" s="135"/>
      <c r="ED31" s="136" t="str">
        <f t="shared" si="44"/>
        <v>Completar</v>
      </c>
      <c r="EE31" s="237">
        <f t="shared" si="181"/>
        <v>0</v>
      </c>
      <c r="EF31" s="238">
        <f t="shared" si="182"/>
        <v>0</v>
      </c>
      <c r="EG31" s="239" t="str">
        <f>IFERROR(IF(EF31&gt;20*DS31,'Referencia Parámetros'!$D$20,IF(EF31&gt;10*DS31,'Referencia Parámetros'!$D$21,IF(EF31&gt;5*DS31,'Referencia Parámetros'!$D$22, IF(EF31&gt;1,'Referencia Parámetros'!$D$23,"NO APLICA")))),"")</f>
        <v/>
      </c>
      <c r="EH31" s="240" t="str">
        <f t="shared" si="183"/>
        <v/>
      </c>
      <c r="EI31" s="241">
        <f t="shared" si="119"/>
        <v>0</v>
      </c>
      <c r="EJ31" s="234">
        <f t="shared" si="184"/>
        <v>0</v>
      </c>
      <c r="EK31" s="234">
        <f t="shared" si="120"/>
        <v>0</v>
      </c>
      <c r="EL31" s="234">
        <f t="shared" si="185"/>
        <v>0</v>
      </c>
      <c r="EM31" s="242">
        <f t="shared" si="186"/>
        <v>0</v>
      </c>
      <c r="EO31" s="234">
        <f t="shared" si="187"/>
        <v>19</v>
      </c>
      <c r="EP31" s="235" t="str">
        <f t="shared" si="188"/>
        <v/>
      </c>
      <c r="EQ31" s="236" t="str">
        <f>IFERROR(+VLOOKUP(EP31,'Referencia Parámetros'!$A$2:$B$18,2),"")</f>
        <v/>
      </c>
      <c r="ER31" s="1"/>
      <c r="ES31" s="1"/>
      <c r="ET31" s="136" t="str">
        <f t="shared" si="49"/>
        <v>Completar</v>
      </c>
      <c r="EU31" s="134"/>
      <c r="EV31" s="134"/>
      <c r="EW31" s="134"/>
      <c r="EX31" s="136" t="str">
        <f t="shared" si="50"/>
        <v>Completar</v>
      </c>
      <c r="EY31" s="137" t="str">
        <f t="shared" si="51"/>
        <v>Completar</v>
      </c>
      <c r="EZ31" s="137" t="str">
        <f t="shared" si="52"/>
        <v>Completar</v>
      </c>
      <c r="FA31" s="135"/>
      <c r="FB31" s="136" t="str">
        <f t="shared" si="53"/>
        <v>Completar</v>
      </c>
      <c r="FC31" s="237">
        <f t="shared" si="189"/>
        <v>0</v>
      </c>
      <c r="FD31" s="238">
        <f t="shared" si="190"/>
        <v>0</v>
      </c>
      <c r="FE31" s="239" t="str">
        <f>IFERROR(IF(FD31&gt;20*EQ31,'Referencia Parámetros'!$D$20,IF(FD31&gt;10*EQ31,'Referencia Parámetros'!$D$21,IF(FD31&gt;5*EQ31,'Referencia Parámetros'!$D$22, IF(FD31&gt;1,'Referencia Parámetros'!$D$23,"NO APLICA")))),"")</f>
        <v/>
      </c>
      <c r="FF31" s="240" t="str">
        <f t="shared" si="191"/>
        <v/>
      </c>
      <c r="FG31" s="241">
        <f t="shared" si="122"/>
        <v>0</v>
      </c>
      <c r="FH31" s="234">
        <f t="shared" si="192"/>
        <v>0</v>
      </c>
      <c r="FI31" s="234">
        <f t="shared" si="123"/>
        <v>0</v>
      </c>
      <c r="FJ31" s="234">
        <f t="shared" si="193"/>
        <v>0</v>
      </c>
      <c r="FK31" s="242">
        <f t="shared" si="194"/>
        <v>0</v>
      </c>
      <c r="FM31" s="234">
        <f t="shared" si="195"/>
        <v>19</v>
      </c>
      <c r="FN31" s="235" t="str">
        <f t="shared" si="196"/>
        <v/>
      </c>
      <c r="FO31" s="236" t="str">
        <f>IFERROR(+VLOOKUP(FN31,'Referencia Parámetros'!$A$2:$B$18,2),"")</f>
        <v/>
      </c>
      <c r="FP31" s="1"/>
      <c r="FQ31" s="1"/>
      <c r="FR31" s="136" t="str">
        <f t="shared" si="58"/>
        <v>Completar</v>
      </c>
      <c r="FS31" s="134"/>
      <c r="FT31" s="134"/>
      <c r="FU31" s="134"/>
      <c r="FV31" s="136" t="str">
        <f t="shared" si="59"/>
        <v>Completar</v>
      </c>
      <c r="FW31" s="137" t="str">
        <f t="shared" si="60"/>
        <v>Completar</v>
      </c>
      <c r="FX31" s="137" t="str">
        <f t="shared" si="61"/>
        <v>Completar</v>
      </c>
      <c r="FY31" s="135"/>
      <c r="FZ31" s="136" t="str">
        <f t="shared" si="62"/>
        <v>Completar</v>
      </c>
      <c r="GA31" s="237">
        <f t="shared" si="197"/>
        <v>0</v>
      </c>
      <c r="GB31" s="238">
        <f t="shared" si="198"/>
        <v>0</v>
      </c>
      <c r="GC31" s="239" t="str">
        <f>IFERROR(IF(GB31&gt;20*FO31,'Referencia Parámetros'!$D$20,IF(GB31&gt;10*FO31,'Referencia Parámetros'!$D$21,IF(GB31&gt;5*FO31,'Referencia Parámetros'!$D$22, IF(GB31&gt;1,'Referencia Parámetros'!$D$23,"NO APLICA")))),"")</f>
        <v/>
      </c>
      <c r="GD31" s="240" t="str">
        <f t="shared" si="199"/>
        <v/>
      </c>
      <c r="GE31" s="241">
        <f t="shared" si="125"/>
        <v>0</v>
      </c>
      <c r="GF31" s="234">
        <f t="shared" si="200"/>
        <v>0</v>
      </c>
      <c r="GG31" s="234">
        <f t="shared" si="126"/>
        <v>0</v>
      </c>
      <c r="GH31" s="234">
        <f t="shared" si="201"/>
        <v>0</v>
      </c>
      <c r="GI31" s="242">
        <f t="shared" si="202"/>
        <v>0</v>
      </c>
      <c r="GK31" s="234">
        <f t="shared" si="203"/>
        <v>19</v>
      </c>
      <c r="GL31" s="235" t="str">
        <f t="shared" si="204"/>
        <v/>
      </c>
      <c r="GM31" s="236" t="str">
        <f>IFERROR(+VLOOKUP(GL31,'Referencia Parámetros'!$A$2:$B$18,2),"")</f>
        <v/>
      </c>
      <c r="GN31" s="1"/>
      <c r="GO31" s="1"/>
      <c r="GP31" s="136" t="str">
        <f t="shared" si="67"/>
        <v>Completar</v>
      </c>
      <c r="GQ31" s="134"/>
      <c r="GR31" s="134"/>
      <c r="GS31" s="134"/>
      <c r="GT31" s="136" t="str">
        <f t="shared" si="68"/>
        <v>Completar</v>
      </c>
      <c r="GU31" s="137" t="str">
        <f t="shared" si="69"/>
        <v>Completar</v>
      </c>
      <c r="GV31" s="137" t="str">
        <f t="shared" si="70"/>
        <v>Completar</v>
      </c>
      <c r="GW31" s="135"/>
      <c r="GX31" s="136" t="str">
        <f t="shared" si="71"/>
        <v>Completar</v>
      </c>
      <c r="GY31" s="237">
        <f t="shared" si="205"/>
        <v>0</v>
      </c>
      <c r="GZ31" s="238">
        <f t="shared" si="206"/>
        <v>0</v>
      </c>
      <c r="HA31" s="239" t="str">
        <f>IFERROR(IF(GZ31&gt;20*GM31,'Referencia Parámetros'!$D$20,IF(GZ31&gt;10*GM31,'Referencia Parámetros'!$D$21,IF(GZ31&gt;5*GM31,'Referencia Parámetros'!$D$22, IF(GZ31&gt;1,'Referencia Parámetros'!$D$23,"NO APLICA")))),"")</f>
        <v/>
      </c>
      <c r="HB31" s="240" t="str">
        <f t="shared" si="207"/>
        <v/>
      </c>
      <c r="HC31" s="241">
        <f t="shared" si="128"/>
        <v>0</v>
      </c>
      <c r="HD31" s="234">
        <f t="shared" si="208"/>
        <v>0</v>
      </c>
      <c r="HE31" s="234">
        <f t="shared" si="129"/>
        <v>0</v>
      </c>
      <c r="HF31" s="234">
        <f t="shared" si="209"/>
        <v>0</v>
      </c>
      <c r="HG31" s="242">
        <f t="shared" si="210"/>
        <v>0</v>
      </c>
      <c r="HI31" s="234">
        <f t="shared" si="211"/>
        <v>19</v>
      </c>
      <c r="HJ31" s="235" t="str">
        <f t="shared" si="212"/>
        <v/>
      </c>
      <c r="HK31" s="236" t="str">
        <f>IFERROR(+VLOOKUP(HJ31,'Referencia Parámetros'!$A$2:$B$18,2),"")</f>
        <v/>
      </c>
      <c r="HL31" s="1"/>
      <c r="HM31" s="1"/>
      <c r="HN31" s="136" t="str">
        <f t="shared" si="76"/>
        <v>Completar</v>
      </c>
      <c r="HO31" s="134"/>
      <c r="HP31" s="134"/>
      <c r="HQ31" s="134"/>
      <c r="HR31" s="136" t="str">
        <f t="shared" si="77"/>
        <v>Completar</v>
      </c>
      <c r="HS31" s="137" t="str">
        <f t="shared" si="78"/>
        <v>Completar</v>
      </c>
      <c r="HT31" s="137" t="str">
        <f t="shared" si="79"/>
        <v>Completar</v>
      </c>
      <c r="HU31" s="135"/>
      <c r="HV31" s="136" t="str">
        <f t="shared" si="80"/>
        <v>Completar</v>
      </c>
      <c r="HW31" s="237">
        <f t="shared" si="213"/>
        <v>0</v>
      </c>
      <c r="HX31" s="238">
        <f t="shared" si="214"/>
        <v>0</v>
      </c>
      <c r="HY31" s="239" t="str">
        <f>IFERROR(IF(HX31&gt;20*HK31,'Referencia Parámetros'!$D$20,IF(HX31&gt;10*HK31,'Referencia Parámetros'!$D$21,IF(HX31&gt;5*HK31,'Referencia Parámetros'!$D$22, IF(HX31&gt;1,'Referencia Parámetros'!$D$23,"NO APLICA")))),"")</f>
        <v/>
      </c>
      <c r="HZ31" s="240" t="str">
        <f t="shared" si="215"/>
        <v/>
      </c>
      <c r="IA31" s="241">
        <f t="shared" si="131"/>
        <v>0</v>
      </c>
      <c r="IB31" s="234">
        <f t="shared" si="216"/>
        <v>0</v>
      </c>
      <c r="IC31" s="234">
        <f t="shared" si="132"/>
        <v>0</v>
      </c>
      <c r="ID31" s="234">
        <f t="shared" si="217"/>
        <v>0</v>
      </c>
      <c r="IE31" s="242">
        <f t="shared" si="218"/>
        <v>0</v>
      </c>
      <c r="IG31" s="234">
        <f t="shared" si="219"/>
        <v>19</v>
      </c>
      <c r="IH31" s="235" t="str">
        <f t="shared" si="220"/>
        <v/>
      </c>
      <c r="II31" s="236" t="str">
        <f>IFERROR(+VLOOKUP(IH31,'Referencia Parámetros'!$A$2:$B$15,2),"")</f>
        <v/>
      </c>
      <c r="IJ31" s="1"/>
      <c r="IK31" s="1"/>
      <c r="IL31" s="136" t="str">
        <f t="shared" si="85"/>
        <v>Completar</v>
      </c>
      <c r="IM31" s="134"/>
      <c r="IN31" s="134"/>
      <c r="IO31" s="134"/>
      <c r="IP31" s="136" t="str">
        <f t="shared" si="86"/>
        <v>Completar</v>
      </c>
      <c r="IQ31" s="137" t="str">
        <f t="shared" si="87"/>
        <v>Completar</v>
      </c>
      <c r="IR31" s="137" t="str">
        <f t="shared" si="88"/>
        <v>Completar</v>
      </c>
      <c r="IS31" s="135"/>
      <c r="IT31" s="136" t="str">
        <f t="shared" si="89"/>
        <v>Completar</v>
      </c>
      <c r="IU31" s="237">
        <f t="shared" si="221"/>
        <v>0</v>
      </c>
      <c r="IV31" s="238">
        <f t="shared" si="222"/>
        <v>0</v>
      </c>
      <c r="IW31" s="239" t="str">
        <f>IFERROR(IF(IV31&gt;20*II31,'Referencia Parámetros'!$D$20,IF(IV31&gt;10*II31,'Referencia Parámetros'!$D$21,IF(IV31&gt;5*II31,'Referencia Parámetros'!$D$22, IF(IV31&gt;1,'Referencia Parámetros'!$D$23,"NO APLICA")))),"")</f>
        <v/>
      </c>
      <c r="IX31" s="240" t="str">
        <f t="shared" si="223"/>
        <v/>
      </c>
      <c r="IY31" s="241">
        <f t="shared" si="134"/>
        <v>0</v>
      </c>
      <c r="IZ31" s="234">
        <f t="shared" si="224"/>
        <v>0</v>
      </c>
      <c r="JA31" s="234">
        <f t="shared" si="135"/>
        <v>0</v>
      </c>
      <c r="JB31" s="234">
        <f t="shared" si="225"/>
        <v>0</v>
      </c>
      <c r="JC31" s="242">
        <f t="shared" si="226"/>
        <v>0</v>
      </c>
      <c r="JD31" s="198"/>
      <c r="JE31" s="234">
        <f t="shared" si="227"/>
        <v>19</v>
      </c>
      <c r="JF31" s="235" t="str">
        <f t="shared" si="228"/>
        <v/>
      </c>
      <c r="JG31" s="236" t="str">
        <f>IFERROR(+VLOOKUP(JF31,'Referencia Parámetros'!$A$2:$B$15,2),"")</f>
        <v/>
      </c>
      <c r="JH31" s="1"/>
      <c r="JI31" s="1"/>
      <c r="JJ31" s="136" t="str">
        <f t="shared" si="94"/>
        <v>Completar</v>
      </c>
      <c r="JK31" s="134"/>
      <c r="JL31" s="134"/>
      <c r="JM31" s="134"/>
      <c r="JN31" s="136" t="str">
        <f t="shared" si="95"/>
        <v>Completar</v>
      </c>
      <c r="JO31" s="137" t="str">
        <f t="shared" si="96"/>
        <v>Completar</v>
      </c>
      <c r="JP31" s="137" t="str">
        <f t="shared" si="97"/>
        <v>Completar</v>
      </c>
      <c r="JQ31" s="135"/>
      <c r="JR31" s="136" t="str">
        <f t="shared" si="98"/>
        <v>Completar</v>
      </c>
      <c r="JS31" s="237">
        <f t="shared" si="229"/>
        <v>0</v>
      </c>
      <c r="JT31" s="238">
        <f t="shared" si="230"/>
        <v>0</v>
      </c>
      <c r="JU31" s="239" t="str">
        <f>IFERROR(IF(JT31&gt;20*JG31,'Referencia Parámetros'!$D$20,IF(JT31&gt;10*JG31,'Referencia Parámetros'!$D$21,IF(JT31&gt;5*JG31,'Referencia Parámetros'!$D$22, IF(JT31&gt;1,'Referencia Parámetros'!$D$23,"NO APLICA")))),"")</f>
        <v/>
      </c>
      <c r="JV31" s="240" t="str">
        <f t="shared" si="231"/>
        <v/>
      </c>
      <c r="JW31" s="241">
        <f t="shared" si="137"/>
        <v>0</v>
      </c>
      <c r="JX31" s="234">
        <f t="shared" si="232"/>
        <v>0</v>
      </c>
      <c r="JY31" s="234">
        <f t="shared" si="138"/>
        <v>0</v>
      </c>
      <c r="JZ31" s="234">
        <f t="shared" si="233"/>
        <v>0</v>
      </c>
      <c r="KA31" s="242">
        <f t="shared" si="234"/>
        <v>0</v>
      </c>
    </row>
    <row r="32" spans="1:287" x14ac:dyDescent="0.25">
      <c r="A32" s="234">
        <f t="shared" si="139"/>
        <v>20</v>
      </c>
      <c r="B32" s="235" t="str">
        <f t="shared" si="140"/>
        <v/>
      </c>
      <c r="C32" s="236" t="str">
        <f>IFERROR(+VLOOKUP(B32,'Referencia Parámetros'!$A$2:$B$18,2),"")</f>
        <v/>
      </c>
      <c r="D32" s="1"/>
      <c r="E32" s="1"/>
      <c r="F32" s="136" t="str">
        <f>IFERROR(+VLOOKUP(D32,'Año 4'!JH$13:JJ$112,3,FALSE),"Completar")</f>
        <v>Completar</v>
      </c>
      <c r="G32" s="134"/>
      <c r="H32" s="134"/>
      <c r="I32" s="134"/>
      <c r="J32" s="136" t="str">
        <f>+IFERROR(VLOOKUP(D32,'Año 4'!JH$13:JR$112,7,0),"Completar")</f>
        <v>Completar</v>
      </c>
      <c r="K32" s="137" t="str">
        <f>IFERROR(VLOOKUP(D32,'Año 4'!JH$13:JR$112,8,FALSE),"Completar")</f>
        <v>Completar</v>
      </c>
      <c r="L32" s="137" t="str">
        <f>IFERROR(VLOOKUP(D32,'Año 4'!JH$13:JR$112,9,FALSE),"Completar")</f>
        <v>Completar</v>
      </c>
      <c r="M32" s="135"/>
      <c r="N32" s="136" t="str">
        <f>IFERROR(VLOOKUP(D32,'Año 4'!JH$13:JR$112,11,FALSE),"Completar")</f>
        <v>Completar</v>
      </c>
      <c r="O32" s="237">
        <f t="shared" si="141"/>
        <v>0</v>
      </c>
      <c r="P32" s="238">
        <f t="shared" si="142"/>
        <v>0</v>
      </c>
      <c r="Q32" s="239" t="str">
        <f>IFERROR(IF(P32&gt;20*C32,'Referencia Parámetros'!$D$20,IF(P32&gt;10*C32,'Referencia Parámetros'!$D$21,IF(P32&gt;5*C32,'Referencia Parámetros'!$D$22, IF(P32&gt;1,'Referencia Parámetros'!$D$23,"NO APLICA")))),"")</f>
        <v/>
      </c>
      <c r="R32" s="240" t="str">
        <f t="shared" si="143"/>
        <v/>
      </c>
      <c r="S32" s="241">
        <f t="shared" si="104"/>
        <v>0</v>
      </c>
      <c r="T32" s="234">
        <f t="shared" si="144"/>
        <v>0</v>
      </c>
      <c r="U32" s="234">
        <f t="shared" si="105"/>
        <v>0</v>
      </c>
      <c r="V32" s="234">
        <f t="shared" si="145"/>
        <v>0</v>
      </c>
      <c r="W32" s="242">
        <f t="shared" si="146"/>
        <v>0</v>
      </c>
      <c r="Y32" s="234">
        <f t="shared" si="147"/>
        <v>20</v>
      </c>
      <c r="Z32" s="235" t="str">
        <f t="shared" si="148"/>
        <v/>
      </c>
      <c r="AA32" s="236" t="str">
        <f>IFERROR(+VLOOKUP(Z32,'Referencia Parámetros'!$A$2:$B$18,2),"")</f>
        <v/>
      </c>
      <c r="AB32" s="1"/>
      <c r="AC32" s="1"/>
      <c r="AD32" s="136" t="str">
        <f t="shared" si="4"/>
        <v>Completar</v>
      </c>
      <c r="AE32" s="134"/>
      <c r="AF32" s="134"/>
      <c r="AG32" s="134"/>
      <c r="AH32" s="136" t="str">
        <f t="shared" si="5"/>
        <v>Completar</v>
      </c>
      <c r="AI32" s="137" t="str">
        <f t="shared" si="6"/>
        <v>Completar</v>
      </c>
      <c r="AJ32" s="137" t="str">
        <f t="shared" si="7"/>
        <v>Completar</v>
      </c>
      <c r="AK32" s="135"/>
      <c r="AL32" s="136" t="str">
        <f t="shared" si="8"/>
        <v>Completar</v>
      </c>
      <c r="AM32" s="237">
        <f t="shared" si="149"/>
        <v>0</v>
      </c>
      <c r="AN32" s="238">
        <f t="shared" si="150"/>
        <v>0</v>
      </c>
      <c r="AO32" s="239" t="str">
        <f>IFERROR(IF(AN32&gt;20*AA32,'Referencia Parámetros'!$D$20,IF(AN32&gt;10*AA32,'Referencia Parámetros'!$D$21,IF(AN32&gt;5*AA32,'Referencia Parámetros'!$D$22, IF(AN32&gt;1,'Referencia Parámetros'!$D$23,"NO APLICA")))),"")</f>
        <v/>
      </c>
      <c r="AP32" s="240" t="str">
        <f t="shared" si="151"/>
        <v/>
      </c>
      <c r="AQ32" s="241">
        <f t="shared" si="107"/>
        <v>0</v>
      </c>
      <c r="AR32" s="234">
        <f t="shared" si="152"/>
        <v>0</v>
      </c>
      <c r="AS32" s="234">
        <f t="shared" si="108"/>
        <v>0</v>
      </c>
      <c r="AT32" s="234">
        <f t="shared" si="153"/>
        <v>0</v>
      </c>
      <c r="AU32" s="242">
        <f t="shared" si="154"/>
        <v>0</v>
      </c>
      <c r="AW32" s="234">
        <f t="shared" si="155"/>
        <v>20</v>
      </c>
      <c r="AX32" s="235" t="str">
        <f t="shared" si="156"/>
        <v/>
      </c>
      <c r="AY32" s="236" t="str">
        <f>IFERROR(+VLOOKUP(AX32,'Referencia Parámetros'!$A$2:$B$18,2),"")</f>
        <v/>
      </c>
      <c r="AZ32" s="1"/>
      <c r="BA32" s="1"/>
      <c r="BB32" s="136" t="str">
        <f t="shared" si="13"/>
        <v>Completar</v>
      </c>
      <c r="BC32" s="134"/>
      <c r="BD32" s="134"/>
      <c r="BE32" s="134"/>
      <c r="BF32" s="136" t="str">
        <f t="shared" si="14"/>
        <v>Completar</v>
      </c>
      <c r="BG32" s="137" t="str">
        <f t="shared" si="15"/>
        <v>Completar</v>
      </c>
      <c r="BH32" s="137" t="str">
        <f t="shared" si="16"/>
        <v>Completar</v>
      </c>
      <c r="BI32" s="135"/>
      <c r="BJ32" s="136" t="str">
        <f t="shared" si="17"/>
        <v>Completar</v>
      </c>
      <c r="BK32" s="237">
        <f t="shared" si="157"/>
        <v>0</v>
      </c>
      <c r="BL32" s="238">
        <f t="shared" si="158"/>
        <v>0</v>
      </c>
      <c r="BM32" s="239" t="str">
        <f>IFERROR(IF(BL32&gt;20*AY32,'Referencia Parámetros'!$D$20,IF(BL32&gt;10*AY32,'Referencia Parámetros'!$D$21,IF(BL32&gt;5*AY32,'Referencia Parámetros'!$D$22, IF(BL32&gt;1,'Referencia Parámetros'!$D$23,"NO APLICA")))),"")</f>
        <v/>
      </c>
      <c r="BN32" s="240" t="str">
        <f t="shared" si="159"/>
        <v/>
      </c>
      <c r="BO32" s="241">
        <f t="shared" si="110"/>
        <v>0</v>
      </c>
      <c r="BP32" s="234">
        <f t="shared" si="160"/>
        <v>0</v>
      </c>
      <c r="BQ32" s="234">
        <f t="shared" si="111"/>
        <v>0</v>
      </c>
      <c r="BR32" s="234">
        <f t="shared" si="161"/>
        <v>0</v>
      </c>
      <c r="BS32" s="242">
        <f t="shared" si="162"/>
        <v>0</v>
      </c>
      <c r="BU32" s="234">
        <f t="shared" si="163"/>
        <v>20</v>
      </c>
      <c r="BV32" s="235" t="str">
        <f t="shared" si="164"/>
        <v/>
      </c>
      <c r="BW32" s="236" t="str">
        <f>IFERROR(+VLOOKUP(BV32,'Referencia Parámetros'!$A$2:$B$18,2),"")</f>
        <v/>
      </c>
      <c r="BX32" s="1"/>
      <c r="BY32" s="1"/>
      <c r="BZ32" s="136" t="str">
        <f t="shared" si="22"/>
        <v>Completar</v>
      </c>
      <c r="CA32" s="134"/>
      <c r="CB32" s="134"/>
      <c r="CC32" s="134"/>
      <c r="CD32" s="136" t="str">
        <f t="shared" si="23"/>
        <v>Completar</v>
      </c>
      <c r="CE32" s="137" t="str">
        <f t="shared" si="24"/>
        <v>Completar</v>
      </c>
      <c r="CF32" s="137" t="str">
        <f t="shared" si="25"/>
        <v>Completar</v>
      </c>
      <c r="CG32" s="135"/>
      <c r="CH32" s="136" t="str">
        <f t="shared" si="26"/>
        <v>Completar</v>
      </c>
      <c r="CI32" s="237">
        <f t="shared" si="165"/>
        <v>0</v>
      </c>
      <c r="CJ32" s="238">
        <f t="shared" si="166"/>
        <v>0</v>
      </c>
      <c r="CK32" s="239" t="str">
        <f>IFERROR(IF(CJ32&gt;20*BW32,'Referencia Parámetros'!$D$20,IF(CJ32&gt;10*BW32,'Referencia Parámetros'!$D$21,IF(CJ32&gt;5*BW32,'Referencia Parámetros'!$D$22, IF(CJ32&gt;1,'Referencia Parámetros'!$D$23,"NO APLICA")))),"")</f>
        <v/>
      </c>
      <c r="CL32" s="240" t="str">
        <f t="shared" si="167"/>
        <v/>
      </c>
      <c r="CM32" s="241">
        <f t="shared" si="113"/>
        <v>0</v>
      </c>
      <c r="CN32" s="234">
        <f t="shared" si="168"/>
        <v>0</v>
      </c>
      <c r="CO32" s="234">
        <f t="shared" si="114"/>
        <v>0</v>
      </c>
      <c r="CP32" s="234">
        <f t="shared" si="169"/>
        <v>0</v>
      </c>
      <c r="CQ32" s="242">
        <f t="shared" si="170"/>
        <v>0</v>
      </c>
      <c r="CS32" s="234">
        <f t="shared" si="171"/>
        <v>20</v>
      </c>
      <c r="CT32" s="235" t="str">
        <f t="shared" si="172"/>
        <v/>
      </c>
      <c r="CU32" s="236" t="str">
        <f>IFERROR(+VLOOKUP(CT32,'Referencia Parámetros'!$A$2:$B$18,2),"")</f>
        <v/>
      </c>
      <c r="CV32" s="1"/>
      <c r="CW32" s="1"/>
      <c r="CX32" s="136" t="str">
        <f t="shared" si="31"/>
        <v>Completar</v>
      </c>
      <c r="CY32" s="134"/>
      <c r="CZ32" s="134"/>
      <c r="DA32" s="134"/>
      <c r="DB32" s="136" t="str">
        <f t="shared" si="32"/>
        <v>Completar</v>
      </c>
      <c r="DC32" s="137" t="str">
        <f t="shared" si="33"/>
        <v>Completar</v>
      </c>
      <c r="DD32" s="137" t="str">
        <f t="shared" si="34"/>
        <v>Completar</v>
      </c>
      <c r="DE32" s="135"/>
      <c r="DF32" s="136" t="str">
        <f t="shared" si="35"/>
        <v>Completar</v>
      </c>
      <c r="DG32" s="237">
        <f t="shared" si="173"/>
        <v>0</v>
      </c>
      <c r="DH32" s="238">
        <f t="shared" si="174"/>
        <v>0</v>
      </c>
      <c r="DI32" s="239" t="str">
        <f>IFERROR(IF(DH32&gt;20*CU32,'Referencia Parámetros'!$D$20,IF(DH32&gt;10*CU32,'Referencia Parámetros'!$D$21,IF(DH32&gt;5*CU32,'Referencia Parámetros'!$D$22, IF(DH32&gt;1,'Referencia Parámetros'!$D$23,"NO APLICA")))),"")</f>
        <v/>
      </c>
      <c r="DJ32" s="240" t="str">
        <f t="shared" si="175"/>
        <v/>
      </c>
      <c r="DK32" s="241">
        <f t="shared" si="116"/>
        <v>0</v>
      </c>
      <c r="DL32" s="234">
        <f t="shared" si="176"/>
        <v>0</v>
      </c>
      <c r="DM32" s="234">
        <f t="shared" si="117"/>
        <v>0</v>
      </c>
      <c r="DN32" s="234">
        <f t="shared" si="177"/>
        <v>0</v>
      </c>
      <c r="DO32" s="242">
        <f t="shared" si="178"/>
        <v>0</v>
      </c>
      <c r="DQ32" s="234">
        <f t="shared" si="179"/>
        <v>20</v>
      </c>
      <c r="DR32" s="235" t="str">
        <f t="shared" si="180"/>
        <v/>
      </c>
      <c r="DS32" s="236" t="str">
        <f>IFERROR(+VLOOKUP(DR32,'Referencia Parámetros'!$A$2:$B$18,2),"")</f>
        <v/>
      </c>
      <c r="DT32" s="1"/>
      <c r="DU32" s="1"/>
      <c r="DV32" s="136" t="str">
        <f t="shared" si="40"/>
        <v>Completar</v>
      </c>
      <c r="DW32" s="134"/>
      <c r="DX32" s="134"/>
      <c r="DY32" s="134"/>
      <c r="DZ32" s="136" t="str">
        <f t="shared" si="41"/>
        <v>Completar</v>
      </c>
      <c r="EA32" s="137" t="str">
        <f t="shared" si="42"/>
        <v>Completar</v>
      </c>
      <c r="EB32" s="137" t="str">
        <f t="shared" si="43"/>
        <v>Completar</v>
      </c>
      <c r="EC32" s="135"/>
      <c r="ED32" s="136" t="str">
        <f t="shared" si="44"/>
        <v>Completar</v>
      </c>
      <c r="EE32" s="237">
        <f t="shared" si="181"/>
        <v>0</v>
      </c>
      <c r="EF32" s="238">
        <f t="shared" si="182"/>
        <v>0</v>
      </c>
      <c r="EG32" s="239" t="str">
        <f>IFERROR(IF(EF32&gt;20*DS32,'Referencia Parámetros'!$D$20,IF(EF32&gt;10*DS32,'Referencia Parámetros'!$D$21,IF(EF32&gt;5*DS32,'Referencia Parámetros'!$D$22, IF(EF32&gt;1,'Referencia Parámetros'!$D$23,"NO APLICA")))),"")</f>
        <v/>
      </c>
      <c r="EH32" s="240" t="str">
        <f t="shared" si="183"/>
        <v/>
      </c>
      <c r="EI32" s="241">
        <f t="shared" si="119"/>
        <v>0</v>
      </c>
      <c r="EJ32" s="234">
        <f t="shared" si="184"/>
        <v>0</v>
      </c>
      <c r="EK32" s="234">
        <f t="shared" si="120"/>
        <v>0</v>
      </c>
      <c r="EL32" s="234">
        <f t="shared" si="185"/>
        <v>0</v>
      </c>
      <c r="EM32" s="242">
        <f t="shared" si="186"/>
        <v>0</v>
      </c>
      <c r="EO32" s="234">
        <f t="shared" si="187"/>
        <v>20</v>
      </c>
      <c r="EP32" s="235" t="str">
        <f t="shared" si="188"/>
        <v/>
      </c>
      <c r="EQ32" s="236" t="str">
        <f>IFERROR(+VLOOKUP(EP32,'Referencia Parámetros'!$A$2:$B$18,2),"")</f>
        <v/>
      </c>
      <c r="ER32" s="1"/>
      <c r="ES32" s="1"/>
      <c r="ET32" s="136" t="str">
        <f t="shared" si="49"/>
        <v>Completar</v>
      </c>
      <c r="EU32" s="134"/>
      <c r="EV32" s="134"/>
      <c r="EW32" s="134"/>
      <c r="EX32" s="136" t="str">
        <f t="shared" si="50"/>
        <v>Completar</v>
      </c>
      <c r="EY32" s="137" t="str">
        <f t="shared" si="51"/>
        <v>Completar</v>
      </c>
      <c r="EZ32" s="137" t="str">
        <f t="shared" si="52"/>
        <v>Completar</v>
      </c>
      <c r="FA32" s="135"/>
      <c r="FB32" s="136" t="str">
        <f t="shared" si="53"/>
        <v>Completar</v>
      </c>
      <c r="FC32" s="237">
        <f t="shared" si="189"/>
        <v>0</v>
      </c>
      <c r="FD32" s="238">
        <f t="shared" si="190"/>
        <v>0</v>
      </c>
      <c r="FE32" s="239" t="str">
        <f>IFERROR(IF(FD32&gt;20*EQ32,'Referencia Parámetros'!$D$20,IF(FD32&gt;10*EQ32,'Referencia Parámetros'!$D$21,IF(FD32&gt;5*EQ32,'Referencia Parámetros'!$D$22, IF(FD32&gt;1,'Referencia Parámetros'!$D$23,"NO APLICA")))),"")</f>
        <v/>
      </c>
      <c r="FF32" s="240" t="str">
        <f t="shared" si="191"/>
        <v/>
      </c>
      <c r="FG32" s="241">
        <f t="shared" si="122"/>
        <v>0</v>
      </c>
      <c r="FH32" s="234">
        <f t="shared" si="192"/>
        <v>0</v>
      </c>
      <c r="FI32" s="234">
        <f t="shared" si="123"/>
        <v>0</v>
      </c>
      <c r="FJ32" s="234">
        <f t="shared" si="193"/>
        <v>0</v>
      </c>
      <c r="FK32" s="242">
        <f t="shared" si="194"/>
        <v>0</v>
      </c>
      <c r="FM32" s="234">
        <f t="shared" si="195"/>
        <v>20</v>
      </c>
      <c r="FN32" s="235" t="str">
        <f t="shared" si="196"/>
        <v/>
      </c>
      <c r="FO32" s="236" t="str">
        <f>IFERROR(+VLOOKUP(FN32,'Referencia Parámetros'!$A$2:$B$18,2),"")</f>
        <v/>
      </c>
      <c r="FP32" s="1"/>
      <c r="FQ32" s="1"/>
      <c r="FR32" s="136" t="str">
        <f t="shared" si="58"/>
        <v>Completar</v>
      </c>
      <c r="FS32" s="134"/>
      <c r="FT32" s="134"/>
      <c r="FU32" s="134"/>
      <c r="FV32" s="136" t="str">
        <f t="shared" si="59"/>
        <v>Completar</v>
      </c>
      <c r="FW32" s="137" t="str">
        <f t="shared" si="60"/>
        <v>Completar</v>
      </c>
      <c r="FX32" s="137" t="str">
        <f t="shared" si="61"/>
        <v>Completar</v>
      </c>
      <c r="FY32" s="135"/>
      <c r="FZ32" s="136" t="str">
        <f t="shared" si="62"/>
        <v>Completar</v>
      </c>
      <c r="GA32" s="237">
        <f t="shared" si="197"/>
        <v>0</v>
      </c>
      <c r="GB32" s="238">
        <f t="shared" si="198"/>
        <v>0</v>
      </c>
      <c r="GC32" s="239" t="str">
        <f>IFERROR(IF(GB32&gt;20*FO32,'Referencia Parámetros'!$D$20,IF(GB32&gt;10*FO32,'Referencia Parámetros'!$D$21,IF(GB32&gt;5*FO32,'Referencia Parámetros'!$D$22, IF(GB32&gt;1,'Referencia Parámetros'!$D$23,"NO APLICA")))),"")</f>
        <v/>
      </c>
      <c r="GD32" s="240" t="str">
        <f t="shared" si="199"/>
        <v/>
      </c>
      <c r="GE32" s="241">
        <f t="shared" si="125"/>
        <v>0</v>
      </c>
      <c r="GF32" s="234">
        <f t="shared" si="200"/>
        <v>0</v>
      </c>
      <c r="GG32" s="234">
        <f t="shared" si="126"/>
        <v>0</v>
      </c>
      <c r="GH32" s="234">
        <f t="shared" si="201"/>
        <v>0</v>
      </c>
      <c r="GI32" s="242">
        <f t="shared" si="202"/>
        <v>0</v>
      </c>
      <c r="GK32" s="234">
        <f t="shared" si="203"/>
        <v>20</v>
      </c>
      <c r="GL32" s="235" t="str">
        <f t="shared" si="204"/>
        <v/>
      </c>
      <c r="GM32" s="236" t="str">
        <f>IFERROR(+VLOOKUP(GL32,'Referencia Parámetros'!$A$2:$B$18,2),"")</f>
        <v/>
      </c>
      <c r="GN32" s="1"/>
      <c r="GO32" s="1"/>
      <c r="GP32" s="136" t="str">
        <f t="shared" si="67"/>
        <v>Completar</v>
      </c>
      <c r="GQ32" s="134"/>
      <c r="GR32" s="134"/>
      <c r="GS32" s="134"/>
      <c r="GT32" s="136" t="str">
        <f t="shared" si="68"/>
        <v>Completar</v>
      </c>
      <c r="GU32" s="137" t="str">
        <f t="shared" si="69"/>
        <v>Completar</v>
      </c>
      <c r="GV32" s="137" t="str">
        <f t="shared" si="70"/>
        <v>Completar</v>
      </c>
      <c r="GW32" s="135"/>
      <c r="GX32" s="136" t="str">
        <f t="shared" si="71"/>
        <v>Completar</v>
      </c>
      <c r="GY32" s="237">
        <f t="shared" si="205"/>
        <v>0</v>
      </c>
      <c r="GZ32" s="238">
        <f t="shared" si="206"/>
        <v>0</v>
      </c>
      <c r="HA32" s="239" t="str">
        <f>IFERROR(IF(GZ32&gt;20*GM32,'Referencia Parámetros'!$D$20,IF(GZ32&gt;10*GM32,'Referencia Parámetros'!$D$21,IF(GZ32&gt;5*GM32,'Referencia Parámetros'!$D$22, IF(GZ32&gt;1,'Referencia Parámetros'!$D$23,"NO APLICA")))),"")</f>
        <v/>
      </c>
      <c r="HB32" s="240" t="str">
        <f t="shared" si="207"/>
        <v/>
      </c>
      <c r="HC32" s="241">
        <f t="shared" si="128"/>
        <v>0</v>
      </c>
      <c r="HD32" s="234">
        <f t="shared" si="208"/>
        <v>0</v>
      </c>
      <c r="HE32" s="234">
        <f t="shared" si="129"/>
        <v>0</v>
      </c>
      <c r="HF32" s="234">
        <f t="shared" si="209"/>
        <v>0</v>
      </c>
      <c r="HG32" s="242">
        <f t="shared" si="210"/>
        <v>0</v>
      </c>
      <c r="HI32" s="234">
        <f t="shared" si="211"/>
        <v>20</v>
      </c>
      <c r="HJ32" s="235" t="str">
        <f t="shared" si="212"/>
        <v/>
      </c>
      <c r="HK32" s="236" t="str">
        <f>IFERROR(+VLOOKUP(HJ32,'Referencia Parámetros'!$A$2:$B$18,2),"")</f>
        <v/>
      </c>
      <c r="HL32" s="1"/>
      <c r="HM32" s="1"/>
      <c r="HN32" s="136" t="str">
        <f t="shared" si="76"/>
        <v>Completar</v>
      </c>
      <c r="HO32" s="134"/>
      <c r="HP32" s="134"/>
      <c r="HQ32" s="134"/>
      <c r="HR32" s="136" t="str">
        <f t="shared" si="77"/>
        <v>Completar</v>
      </c>
      <c r="HS32" s="137" t="str">
        <f t="shared" si="78"/>
        <v>Completar</v>
      </c>
      <c r="HT32" s="137" t="str">
        <f t="shared" si="79"/>
        <v>Completar</v>
      </c>
      <c r="HU32" s="135"/>
      <c r="HV32" s="136" t="str">
        <f t="shared" si="80"/>
        <v>Completar</v>
      </c>
      <c r="HW32" s="237">
        <f t="shared" si="213"/>
        <v>0</v>
      </c>
      <c r="HX32" s="238">
        <f t="shared" si="214"/>
        <v>0</v>
      </c>
      <c r="HY32" s="239" t="str">
        <f>IFERROR(IF(HX32&gt;20*HK32,'Referencia Parámetros'!$D$20,IF(HX32&gt;10*HK32,'Referencia Parámetros'!$D$21,IF(HX32&gt;5*HK32,'Referencia Parámetros'!$D$22, IF(HX32&gt;1,'Referencia Parámetros'!$D$23,"NO APLICA")))),"")</f>
        <v/>
      </c>
      <c r="HZ32" s="240" t="str">
        <f t="shared" si="215"/>
        <v/>
      </c>
      <c r="IA32" s="241">
        <f t="shared" si="131"/>
        <v>0</v>
      </c>
      <c r="IB32" s="234">
        <f t="shared" si="216"/>
        <v>0</v>
      </c>
      <c r="IC32" s="234">
        <f t="shared" si="132"/>
        <v>0</v>
      </c>
      <c r="ID32" s="234">
        <f t="shared" si="217"/>
        <v>0</v>
      </c>
      <c r="IE32" s="242">
        <f t="shared" si="218"/>
        <v>0</v>
      </c>
      <c r="IG32" s="234">
        <f t="shared" si="219"/>
        <v>20</v>
      </c>
      <c r="IH32" s="235" t="str">
        <f t="shared" si="220"/>
        <v/>
      </c>
      <c r="II32" s="236" t="str">
        <f>IFERROR(+VLOOKUP(IH32,'Referencia Parámetros'!$A$2:$B$15,2),"")</f>
        <v/>
      </c>
      <c r="IJ32" s="1"/>
      <c r="IK32" s="1"/>
      <c r="IL32" s="136" t="str">
        <f t="shared" si="85"/>
        <v>Completar</v>
      </c>
      <c r="IM32" s="134"/>
      <c r="IN32" s="134"/>
      <c r="IO32" s="134"/>
      <c r="IP32" s="136" t="str">
        <f t="shared" si="86"/>
        <v>Completar</v>
      </c>
      <c r="IQ32" s="137" t="str">
        <f t="shared" si="87"/>
        <v>Completar</v>
      </c>
      <c r="IR32" s="137" t="str">
        <f t="shared" si="88"/>
        <v>Completar</v>
      </c>
      <c r="IS32" s="135"/>
      <c r="IT32" s="136" t="str">
        <f t="shared" si="89"/>
        <v>Completar</v>
      </c>
      <c r="IU32" s="237">
        <f t="shared" si="221"/>
        <v>0</v>
      </c>
      <c r="IV32" s="238">
        <f t="shared" si="222"/>
        <v>0</v>
      </c>
      <c r="IW32" s="239" t="str">
        <f>IFERROR(IF(IV32&gt;20*II32,'Referencia Parámetros'!$D$20,IF(IV32&gt;10*II32,'Referencia Parámetros'!$D$21,IF(IV32&gt;5*II32,'Referencia Parámetros'!$D$22, IF(IV32&gt;1,'Referencia Parámetros'!$D$23,"NO APLICA")))),"")</f>
        <v/>
      </c>
      <c r="IX32" s="240" t="str">
        <f t="shared" si="223"/>
        <v/>
      </c>
      <c r="IY32" s="241">
        <f t="shared" si="134"/>
        <v>0</v>
      </c>
      <c r="IZ32" s="234">
        <f t="shared" si="224"/>
        <v>0</v>
      </c>
      <c r="JA32" s="234">
        <f t="shared" si="135"/>
        <v>0</v>
      </c>
      <c r="JB32" s="234">
        <f t="shared" si="225"/>
        <v>0</v>
      </c>
      <c r="JC32" s="242">
        <f t="shared" si="226"/>
        <v>0</v>
      </c>
      <c r="JD32" s="198"/>
      <c r="JE32" s="234">
        <f t="shared" si="227"/>
        <v>20</v>
      </c>
      <c r="JF32" s="235" t="str">
        <f t="shared" si="228"/>
        <v/>
      </c>
      <c r="JG32" s="236" t="str">
        <f>IFERROR(+VLOOKUP(JF32,'Referencia Parámetros'!$A$2:$B$15,2),"")</f>
        <v/>
      </c>
      <c r="JH32" s="1"/>
      <c r="JI32" s="1"/>
      <c r="JJ32" s="136" t="str">
        <f t="shared" si="94"/>
        <v>Completar</v>
      </c>
      <c r="JK32" s="134"/>
      <c r="JL32" s="134"/>
      <c r="JM32" s="134"/>
      <c r="JN32" s="136" t="str">
        <f t="shared" si="95"/>
        <v>Completar</v>
      </c>
      <c r="JO32" s="137" t="str">
        <f t="shared" si="96"/>
        <v>Completar</v>
      </c>
      <c r="JP32" s="137" t="str">
        <f t="shared" si="97"/>
        <v>Completar</v>
      </c>
      <c r="JQ32" s="135"/>
      <c r="JR32" s="136" t="str">
        <f t="shared" si="98"/>
        <v>Completar</v>
      </c>
      <c r="JS32" s="237">
        <f t="shared" si="229"/>
        <v>0</v>
      </c>
      <c r="JT32" s="238">
        <f t="shared" si="230"/>
        <v>0</v>
      </c>
      <c r="JU32" s="239" t="str">
        <f>IFERROR(IF(JT32&gt;20*JG32,'Referencia Parámetros'!$D$20,IF(JT32&gt;10*JG32,'Referencia Parámetros'!$D$21,IF(JT32&gt;5*JG32,'Referencia Parámetros'!$D$22, IF(JT32&gt;1,'Referencia Parámetros'!$D$23,"NO APLICA")))),"")</f>
        <v/>
      </c>
      <c r="JV32" s="240" t="str">
        <f t="shared" si="231"/>
        <v/>
      </c>
      <c r="JW32" s="241">
        <f t="shared" si="137"/>
        <v>0</v>
      </c>
      <c r="JX32" s="234">
        <f t="shared" si="232"/>
        <v>0</v>
      </c>
      <c r="JY32" s="234">
        <f t="shared" si="138"/>
        <v>0</v>
      </c>
      <c r="JZ32" s="234">
        <f t="shared" si="233"/>
        <v>0</v>
      </c>
      <c r="KA32" s="242">
        <f t="shared" si="234"/>
        <v>0</v>
      </c>
    </row>
    <row r="33" spans="1:287" x14ac:dyDescent="0.25">
      <c r="A33" s="234">
        <f t="shared" si="139"/>
        <v>21</v>
      </c>
      <c r="B33" s="235" t="str">
        <f t="shared" si="140"/>
        <v/>
      </c>
      <c r="C33" s="236" t="str">
        <f>IFERROR(+VLOOKUP(B33,'Referencia Parámetros'!$A$2:$B$18,2),"")</f>
        <v/>
      </c>
      <c r="D33" s="1"/>
      <c r="E33" s="1"/>
      <c r="F33" s="136" t="str">
        <f>IFERROR(+VLOOKUP(D33,'Año 4'!JH$13:JJ$112,3,FALSE),"Completar")</f>
        <v>Completar</v>
      </c>
      <c r="G33" s="134"/>
      <c r="H33" s="134"/>
      <c r="I33" s="134"/>
      <c r="J33" s="136" t="str">
        <f>+IFERROR(VLOOKUP(D33,'Año 4'!JH$13:JR$112,7,0),"Completar")</f>
        <v>Completar</v>
      </c>
      <c r="K33" s="137" t="str">
        <f>IFERROR(VLOOKUP(D33,'Año 4'!JH$13:JR$112,8,FALSE),"Completar")</f>
        <v>Completar</v>
      </c>
      <c r="L33" s="137" t="str">
        <f>IFERROR(VLOOKUP(D33,'Año 4'!JH$13:JR$112,9,FALSE),"Completar")</f>
        <v>Completar</v>
      </c>
      <c r="M33" s="135"/>
      <c r="N33" s="136" t="str">
        <f>IFERROR(VLOOKUP(D33,'Año 4'!JH$13:JR$112,11,FALSE),"Completar")</f>
        <v>Completar</v>
      </c>
      <c r="O33" s="237">
        <f t="shared" si="141"/>
        <v>0</v>
      </c>
      <c r="P33" s="238">
        <f t="shared" si="142"/>
        <v>0</v>
      </c>
      <c r="Q33" s="239" t="str">
        <f>IFERROR(IF(P33&gt;20*C33,'Referencia Parámetros'!$D$20,IF(P33&gt;10*C33,'Referencia Parámetros'!$D$21,IF(P33&gt;5*C33,'Referencia Parámetros'!$D$22, IF(P33&gt;1,'Referencia Parámetros'!$D$23,"NO APLICA")))),"")</f>
        <v/>
      </c>
      <c r="R33" s="240" t="str">
        <f t="shared" si="143"/>
        <v/>
      </c>
      <c r="S33" s="241">
        <f t="shared" si="104"/>
        <v>0</v>
      </c>
      <c r="T33" s="234">
        <f t="shared" si="144"/>
        <v>0</v>
      </c>
      <c r="U33" s="234">
        <f t="shared" si="105"/>
        <v>0</v>
      </c>
      <c r="V33" s="234">
        <f t="shared" si="145"/>
        <v>0</v>
      </c>
      <c r="W33" s="242">
        <f t="shared" si="146"/>
        <v>0</v>
      </c>
      <c r="Y33" s="234">
        <f t="shared" si="147"/>
        <v>21</v>
      </c>
      <c r="Z33" s="235" t="str">
        <f t="shared" si="148"/>
        <v/>
      </c>
      <c r="AA33" s="236" t="str">
        <f>IFERROR(+VLOOKUP(Z33,'Referencia Parámetros'!$A$2:$B$18,2),"")</f>
        <v/>
      </c>
      <c r="AB33" s="1"/>
      <c r="AC33" s="1"/>
      <c r="AD33" s="136" t="str">
        <f t="shared" si="4"/>
        <v>Completar</v>
      </c>
      <c r="AE33" s="134"/>
      <c r="AF33" s="134"/>
      <c r="AG33" s="134"/>
      <c r="AH33" s="136" t="str">
        <f t="shared" si="5"/>
        <v>Completar</v>
      </c>
      <c r="AI33" s="137" t="str">
        <f t="shared" si="6"/>
        <v>Completar</v>
      </c>
      <c r="AJ33" s="137" t="str">
        <f t="shared" si="7"/>
        <v>Completar</v>
      </c>
      <c r="AK33" s="135"/>
      <c r="AL33" s="136" t="str">
        <f t="shared" si="8"/>
        <v>Completar</v>
      </c>
      <c r="AM33" s="237">
        <f t="shared" si="149"/>
        <v>0</v>
      </c>
      <c r="AN33" s="238">
        <f t="shared" si="150"/>
        <v>0</v>
      </c>
      <c r="AO33" s="239" t="str">
        <f>IFERROR(IF(AN33&gt;20*AA33,'Referencia Parámetros'!$D$20,IF(AN33&gt;10*AA33,'Referencia Parámetros'!$D$21,IF(AN33&gt;5*AA33,'Referencia Parámetros'!$D$22, IF(AN33&gt;1,'Referencia Parámetros'!$D$23,"NO APLICA")))),"")</f>
        <v/>
      </c>
      <c r="AP33" s="240" t="str">
        <f t="shared" si="151"/>
        <v/>
      </c>
      <c r="AQ33" s="241">
        <f t="shared" si="107"/>
        <v>0</v>
      </c>
      <c r="AR33" s="234">
        <f t="shared" si="152"/>
        <v>0</v>
      </c>
      <c r="AS33" s="234">
        <f t="shared" si="108"/>
        <v>0</v>
      </c>
      <c r="AT33" s="234">
        <f t="shared" si="153"/>
        <v>0</v>
      </c>
      <c r="AU33" s="242">
        <f t="shared" si="154"/>
        <v>0</v>
      </c>
      <c r="AW33" s="234">
        <f t="shared" si="155"/>
        <v>21</v>
      </c>
      <c r="AX33" s="235" t="str">
        <f t="shared" si="156"/>
        <v/>
      </c>
      <c r="AY33" s="236" t="str">
        <f>IFERROR(+VLOOKUP(AX33,'Referencia Parámetros'!$A$2:$B$18,2),"")</f>
        <v/>
      </c>
      <c r="AZ33" s="1"/>
      <c r="BA33" s="1"/>
      <c r="BB33" s="136" t="str">
        <f t="shared" si="13"/>
        <v>Completar</v>
      </c>
      <c r="BC33" s="134"/>
      <c r="BD33" s="134"/>
      <c r="BE33" s="134"/>
      <c r="BF33" s="136" t="str">
        <f t="shared" si="14"/>
        <v>Completar</v>
      </c>
      <c r="BG33" s="137" t="str">
        <f t="shared" si="15"/>
        <v>Completar</v>
      </c>
      <c r="BH33" s="137" t="str">
        <f t="shared" si="16"/>
        <v>Completar</v>
      </c>
      <c r="BI33" s="135"/>
      <c r="BJ33" s="136" t="str">
        <f t="shared" si="17"/>
        <v>Completar</v>
      </c>
      <c r="BK33" s="237">
        <f t="shared" si="157"/>
        <v>0</v>
      </c>
      <c r="BL33" s="238">
        <f t="shared" si="158"/>
        <v>0</v>
      </c>
      <c r="BM33" s="239" t="str">
        <f>IFERROR(IF(BL33&gt;20*AY33,'Referencia Parámetros'!$D$20,IF(BL33&gt;10*AY33,'Referencia Parámetros'!$D$21,IF(BL33&gt;5*AY33,'Referencia Parámetros'!$D$22, IF(BL33&gt;1,'Referencia Parámetros'!$D$23,"NO APLICA")))),"")</f>
        <v/>
      </c>
      <c r="BN33" s="240" t="str">
        <f t="shared" si="159"/>
        <v/>
      </c>
      <c r="BO33" s="241">
        <f t="shared" si="110"/>
        <v>0</v>
      </c>
      <c r="BP33" s="234">
        <f t="shared" si="160"/>
        <v>0</v>
      </c>
      <c r="BQ33" s="234">
        <f t="shared" si="111"/>
        <v>0</v>
      </c>
      <c r="BR33" s="234">
        <f t="shared" si="161"/>
        <v>0</v>
      </c>
      <c r="BS33" s="242">
        <f t="shared" si="162"/>
        <v>0</v>
      </c>
      <c r="BU33" s="234">
        <f t="shared" si="163"/>
        <v>21</v>
      </c>
      <c r="BV33" s="235" t="str">
        <f t="shared" si="164"/>
        <v/>
      </c>
      <c r="BW33" s="236" t="str">
        <f>IFERROR(+VLOOKUP(BV33,'Referencia Parámetros'!$A$2:$B$18,2),"")</f>
        <v/>
      </c>
      <c r="BX33" s="1"/>
      <c r="BY33" s="1"/>
      <c r="BZ33" s="136" t="str">
        <f t="shared" si="22"/>
        <v>Completar</v>
      </c>
      <c r="CA33" s="134"/>
      <c r="CB33" s="134"/>
      <c r="CC33" s="134"/>
      <c r="CD33" s="136" t="str">
        <f t="shared" si="23"/>
        <v>Completar</v>
      </c>
      <c r="CE33" s="137" t="str">
        <f t="shared" si="24"/>
        <v>Completar</v>
      </c>
      <c r="CF33" s="137" t="str">
        <f t="shared" si="25"/>
        <v>Completar</v>
      </c>
      <c r="CG33" s="135"/>
      <c r="CH33" s="136" t="str">
        <f t="shared" si="26"/>
        <v>Completar</v>
      </c>
      <c r="CI33" s="237">
        <f t="shared" si="165"/>
        <v>0</v>
      </c>
      <c r="CJ33" s="238">
        <f t="shared" si="166"/>
        <v>0</v>
      </c>
      <c r="CK33" s="239" t="str">
        <f>IFERROR(IF(CJ33&gt;20*BW33,'Referencia Parámetros'!$D$20,IF(CJ33&gt;10*BW33,'Referencia Parámetros'!$D$21,IF(CJ33&gt;5*BW33,'Referencia Parámetros'!$D$22, IF(CJ33&gt;1,'Referencia Parámetros'!$D$23,"NO APLICA")))),"")</f>
        <v/>
      </c>
      <c r="CL33" s="240" t="str">
        <f t="shared" si="167"/>
        <v/>
      </c>
      <c r="CM33" s="241">
        <f t="shared" si="113"/>
        <v>0</v>
      </c>
      <c r="CN33" s="234">
        <f t="shared" si="168"/>
        <v>0</v>
      </c>
      <c r="CO33" s="234">
        <f t="shared" si="114"/>
        <v>0</v>
      </c>
      <c r="CP33" s="234">
        <f t="shared" si="169"/>
        <v>0</v>
      </c>
      <c r="CQ33" s="242">
        <f t="shared" si="170"/>
        <v>0</v>
      </c>
      <c r="CS33" s="234">
        <f t="shared" si="171"/>
        <v>21</v>
      </c>
      <c r="CT33" s="235" t="str">
        <f t="shared" si="172"/>
        <v/>
      </c>
      <c r="CU33" s="236" t="str">
        <f>IFERROR(+VLOOKUP(CT33,'Referencia Parámetros'!$A$2:$B$18,2),"")</f>
        <v/>
      </c>
      <c r="CV33" s="1"/>
      <c r="CW33" s="1"/>
      <c r="CX33" s="136" t="str">
        <f t="shared" si="31"/>
        <v>Completar</v>
      </c>
      <c r="CY33" s="134"/>
      <c r="CZ33" s="134"/>
      <c r="DA33" s="134"/>
      <c r="DB33" s="136" t="str">
        <f t="shared" si="32"/>
        <v>Completar</v>
      </c>
      <c r="DC33" s="137" t="str">
        <f t="shared" si="33"/>
        <v>Completar</v>
      </c>
      <c r="DD33" s="137" t="str">
        <f t="shared" si="34"/>
        <v>Completar</v>
      </c>
      <c r="DE33" s="135"/>
      <c r="DF33" s="136" t="str">
        <f t="shared" si="35"/>
        <v>Completar</v>
      </c>
      <c r="DG33" s="237">
        <f t="shared" si="173"/>
        <v>0</v>
      </c>
      <c r="DH33" s="238">
        <f t="shared" si="174"/>
        <v>0</v>
      </c>
      <c r="DI33" s="239" t="str">
        <f>IFERROR(IF(DH33&gt;20*CU33,'Referencia Parámetros'!$D$20,IF(DH33&gt;10*CU33,'Referencia Parámetros'!$D$21,IF(DH33&gt;5*CU33,'Referencia Parámetros'!$D$22, IF(DH33&gt;1,'Referencia Parámetros'!$D$23,"NO APLICA")))),"")</f>
        <v/>
      </c>
      <c r="DJ33" s="240" t="str">
        <f t="shared" si="175"/>
        <v/>
      </c>
      <c r="DK33" s="241">
        <f t="shared" si="116"/>
        <v>0</v>
      </c>
      <c r="DL33" s="234">
        <f t="shared" si="176"/>
        <v>0</v>
      </c>
      <c r="DM33" s="234">
        <f t="shared" si="117"/>
        <v>0</v>
      </c>
      <c r="DN33" s="234">
        <f t="shared" si="177"/>
        <v>0</v>
      </c>
      <c r="DO33" s="242">
        <f t="shared" si="178"/>
        <v>0</v>
      </c>
      <c r="DQ33" s="234">
        <f t="shared" si="179"/>
        <v>21</v>
      </c>
      <c r="DR33" s="235" t="str">
        <f t="shared" si="180"/>
        <v/>
      </c>
      <c r="DS33" s="236" t="str">
        <f>IFERROR(+VLOOKUP(DR33,'Referencia Parámetros'!$A$2:$B$18,2),"")</f>
        <v/>
      </c>
      <c r="DT33" s="1"/>
      <c r="DU33" s="1"/>
      <c r="DV33" s="136" t="str">
        <f t="shared" si="40"/>
        <v>Completar</v>
      </c>
      <c r="DW33" s="134"/>
      <c r="DX33" s="134"/>
      <c r="DY33" s="134"/>
      <c r="DZ33" s="136" t="str">
        <f t="shared" si="41"/>
        <v>Completar</v>
      </c>
      <c r="EA33" s="137" t="str">
        <f t="shared" si="42"/>
        <v>Completar</v>
      </c>
      <c r="EB33" s="137" t="str">
        <f t="shared" si="43"/>
        <v>Completar</v>
      </c>
      <c r="EC33" s="135"/>
      <c r="ED33" s="136" t="str">
        <f t="shared" si="44"/>
        <v>Completar</v>
      </c>
      <c r="EE33" s="237">
        <f t="shared" si="181"/>
        <v>0</v>
      </c>
      <c r="EF33" s="238">
        <f t="shared" si="182"/>
        <v>0</v>
      </c>
      <c r="EG33" s="239" t="str">
        <f>IFERROR(IF(EF33&gt;20*DS33,'Referencia Parámetros'!$D$20,IF(EF33&gt;10*DS33,'Referencia Parámetros'!$D$21,IF(EF33&gt;5*DS33,'Referencia Parámetros'!$D$22, IF(EF33&gt;1,'Referencia Parámetros'!$D$23,"NO APLICA")))),"")</f>
        <v/>
      </c>
      <c r="EH33" s="240" t="str">
        <f t="shared" si="183"/>
        <v/>
      </c>
      <c r="EI33" s="241">
        <f t="shared" si="119"/>
        <v>0</v>
      </c>
      <c r="EJ33" s="234">
        <f t="shared" si="184"/>
        <v>0</v>
      </c>
      <c r="EK33" s="234">
        <f t="shared" si="120"/>
        <v>0</v>
      </c>
      <c r="EL33" s="234">
        <f t="shared" si="185"/>
        <v>0</v>
      </c>
      <c r="EM33" s="242">
        <f t="shared" si="186"/>
        <v>0</v>
      </c>
      <c r="EO33" s="234">
        <f t="shared" si="187"/>
        <v>21</v>
      </c>
      <c r="EP33" s="235" t="str">
        <f t="shared" si="188"/>
        <v/>
      </c>
      <c r="EQ33" s="236" t="str">
        <f>IFERROR(+VLOOKUP(EP33,'Referencia Parámetros'!$A$2:$B$18,2),"")</f>
        <v/>
      </c>
      <c r="ER33" s="1"/>
      <c r="ES33" s="1"/>
      <c r="ET33" s="136" t="str">
        <f t="shared" si="49"/>
        <v>Completar</v>
      </c>
      <c r="EU33" s="134"/>
      <c r="EV33" s="134"/>
      <c r="EW33" s="134"/>
      <c r="EX33" s="136" t="str">
        <f t="shared" si="50"/>
        <v>Completar</v>
      </c>
      <c r="EY33" s="137" t="str">
        <f t="shared" si="51"/>
        <v>Completar</v>
      </c>
      <c r="EZ33" s="137" t="str">
        <f t="shared" si="52"/>
        <v>Completar</v>
      </c>
      <c r="FA33" s="135"/>
      <c r="FB33" s="136" t="str">
        <f t="shared" si="53"/>
        <v>Completar</v>
      </c>
      <c r="FC33" s="237">
        <f t="shared" si="189"/>
        <v>0</v>
      </c>
      <c r="FD33" s="238">
        <f t="shared" si="190"/>
        <v>0</v>
      </c>
      <c r="FE33" s="239" t="str">
        <f>IFERROR(IF(FD33&gt;20*EQ33,'Referencia Parámetros'!$D$20,IF(FD33&gt;10*EQ33,'Referencia Parámetros'!$D$21,IF(FD33&gt;5*EQ33,'Referencia Parámetros'!$D$22, IF(FD33&gt;1,'Referencia Parámetros'!$D$23,"NO APLICA")))),"")</f>
        <v/>
      </c>
      <c r="FF33" s="240" t="str">
        <f t="shared" si="191"/>
        <v/>
      </c>
      <c r="FG33" s="241">
        <f t="shared" si="122"/>
        <v>0</v>
      </c>
      <c r="FH33" s="234">
        <f t="shared" si="192"/>
        <v>0</v>
      </c>
      <c r="FI33" s="234">
        <f t="shared" si="123"/>
        <v>0</v>
      </c>
      <c r="FJ33" s="234">
        <f t="shared" si="193"/>
        <v>0</v>
      </c>
      <c r="FK33" s="242">
        <f t="shared" si="194"/>
        <v>0</v>
      </c>
      <c r="FM33" s="234">
        <f t="shared" si="195"/>
        <v>21</v>
      </c>
      <c r="FN33" s="235" t="str">
        <f t="shared" si="196"/>
        <v/>
      </c>
      <c r="FO33" s="236" t="str">
        <f>IFERROR(+VLOOKUP(FN33,'Referencia Parámetros'!$A$2:$B$18,2),"")</f>
        <v/>
      </c>
      <c r="FP33" s="1"/>
      <c r="FQ33" s="1"/>
      <c r="FR33" s="136" t="str">
        <f t="shared" si="58"/>
        <v>Completar</v>
      </c>
      <c r="FS33" s="134"/>
      <c r="FT33" s="134"/>
      <c r="FU33" s="134"/>
      <c r="FV33" s="136" t="str">
        <f t="shared" si="59"/>
        <v>Completar</v>
      </c>
      <c r="FW33" s="137" t="str">
        <f t="shared" si="60"/>
        <v>Completar</v>
      </c>
      <c r="FX33" s="137" t="str">
        <f t="shared" si="61"/>
        <v>Completar</v>
      </c>
      <c r="FY33" s="135"/>
      <c r="FZ33" s="136" t="str">
        <f t="shared" si="62"/>
        <v>Completar</v>
      </c>
      <c r="GA33" s="237">
        <f t="shared" si="197"/>
        <v>0</v>
      </c>
      <c r="GB33" s="238">
        <f t="shared" si="198"/>
        <v>0</v>
      </c>
      <c r="GC33" s="239" t="str">
        <f>IFERROR(IF(GB33&gt;20*FO33,'Referencia Parámetros'!$D$20,IF(GB33&gt;10*FO33,'Referencia Parámetros'!$D$21,IF(GB33&gt;5*FO33,'Referencia Parámetros'!$D$22, IF(GB33&gt;1,'Referencia Parámetros'!$D$23,"NO APLICA")))),"")</f>
        <v/>
      </c>
      <c r="GD33" s="240" t="str">
        <f t="shared" si="199"/>
        <v/>
      </c>
      <c r="GE33" s="241">
        <f t="shared" si="125"/>
        <v>0</v>
      </c>
      <c r="GF33" s="234">
        <f t="shared" si="200"/>
        <v>0</v>
      </c>
      <c r="GG33" s="234">
        <f t="shared" si="126"/>
        <v>0</v>
      </c>
      <c r="GH33" s="234">
        <f t="shared" si="201"/>
        <v>0</v>
      </c>
      <c r="GI33" s="242">
        <f t="shared" si="202"/>
        <v>0</v>
      </c>
      <c r="GK33" s="234">
        <f t="shared" si="203"/>
        <v>21</v>
      </c>
      <c r="GL33" s="235" t="str">
        <f t="shared" si="204"/>
        <v/>
      </c>
      <c r="GM33" s="236" t="str">
        <f>IFERROR(+VLOOKUP(GL33,'Referencia Parámetros'!$A$2:$B$18,2),"")</f>
        <v/>
      </c>
      <c r="GN33" s="1"/>
      <c r="GO33" s="1"/>
      <c r="GP33" s="136" t="str">
        <f t="shared" si="67"/>
        <v>Completar</v>
      </c>
      <c r="GQ33" s="134"/>
      <c r="GR33" s="134"/>
      <c r="GS33" s="134"/>
      <c r="GT33" s="136" t="str">
        <f t="shared" si="68"/>
        <v>Completar</v>
      </c>
      <c r="GU33" s="137" t="str">
        <f t="shared" si="69"/>
        <v>Completar</v>
      </c>
      <c r="GV33" s="137" t="str">
        <f t="shared" si="70"/>
        <v>Completar</v>
      </c>
      <c r="GW33" s="135"/>
      <c r="GX33" s="136" t="str">
        <f t="shared" si="71"/>
        <v>Completar</v>
      </c>
      <c r="GY33" s="237">
        <f t="shared" si="205"/>
        <v>0</v>
      </c>
      <c r="GZ33" s="238">
        <f t="shared" si="206"/>
        <v>0</v>
      </c>
      <c r="HA33" s="239" t="str">
        <f>IFERROR(IF(GZ33&gt;20*GM33,'Referencia Parámetros'!$D$20,IF(GZ33&gt;10*GM33,'Referencia Parámetros'!$D$21,IF(GZ33&gt;5*GM33,'Referencia Parámetros'!$D$22, IF(GZ33&gt;1,'Referencia Parámetros'!$D$23,"NO APLICA")))),"")</f>
        <v/>
      </c>
      <c r="HB33" s="240" t="str">
        <f t="shared" si="207"/>
        <v/>
      </c>
      <c r="HC33" s="241">
        <f t="shared" si="128"/>
        <v>0</v>
      </c>
      <c r="HD33" s="234">
        <f t="shared" si="208"/>
        <v>0</v>
      </c>
      <c r="HE33" s="234">
        <f t="shared" si="129"/>
        <v>0</v>
      </c>
      <c r="HF33" s="234">
        <f t="shared" si="209"/>
        <v>0</v>
      </c>
      <c r="HG33" s="242">
        <f t="shared" si="210"/>
        <v>0</v>
      </c>
      <c r="HI33" s="234">
        <f t="shared" si="211"/>
        <v>21</v>
      </c>
      <c r="HJ33" s="235" t="str">
        <f t="shared" si="212"/>
        <v/>
      </c>
      <c r="HK33" s="236" t="str">
        <f>IFERROR(+VLOOKUP(HJ33,'Referencia Parámetros'!$A$2:$B$18,2),"")</f>
        <v/>
      </c>
      <c r="HL33" s="1"/>
      <c r="HM33" s="1"/>
      <c r="HN33" s="136" t="str">
        <f t="shared" si="76"/>
        <v>Completar</v>
      </c>
      <c r="HO33" s="134"/>
      <c r="HP33" s="134"/>
      <c r="HQ33" s="134"/>
      <c r="HR33" s="136" t="str">
        <f t="shared" si="77"/>
        <v>Completar</v>
      </c>
      <c r="HS33" s="137" t="str">
        <f t="shared" si="78"/>
        <v>Completar</v>
      </c>
      <c r="HT33" s="137" t="str">
        <f t="shared" si="79"/>
        <v>Completar</v>
      </c>
      <c r="HU33" s="135"/>
      <c r="HV33" s="136" t="str">
        <f t="shared" si="80"/>
        <v>Completar</v>
      </c>
      <c r="HW33" s="237">
        <f t="shared" si="213"/>
        <v>0</v>
      </c>
      <c r="HX33" s="238">
        <f t="shared" si="214"/>
        <v>0</v>
      </c>
      <c r="HY33" s="239" t="str">
        <f>IFERROR(IF(HX33&gt;20*HK33,'Referencia Parámetros'!$D$20,IF(HX33&gt;10*HK33,'Referencia Parámetros'!$D$21,IF(HX33&gt;5*HK33,'Referencia Parámetros'!$D$22, IF(HX33&gt;1,'Referencia Parámetros'!$D$23,"NO APLICA")))),"")</f>
        <v/>
      </c>
      <c r="HZ33" s="240" t="str">
        <f t="shared" si="215"/>
        <v/>
      </c>
      <c r="IA33" s="241">
        <f t="shared" si="131"/>
        <v>0</v>
      </c>
      <c r="IB33" s="234">
        <f t="shared" si="216"/>
        <v>0</v>
      </c>
      <c r="IC33" s="234">
        <f t="shared" si="132"/>
        <v>0</v>
      </c>
      <c r="ID33" s="234">
        <f t="shared" si="217"/>
        <v>0</v>
      </c>
      <c r="IE33" s="242">
        <f t="shared" si="218"/>
        <v>0</v>
      </c>
      <c r="IG33" s="234">
        <f t="shared" si="219"/>
        <v>21</v>
      </c>
      <c r="IH33" s="235" t="str">
        <f t="shared" si="220"/>
        <v/>
      </c>
      <c r="II33" s="236" t="str">
        <f>IFERROR(+VLOOKUP(IH33,'Referencia Parámetros'!$A$2:$B$15,2),"")</f>
        <v/>
      </c>
      <c r="IJ33" s="1"/>
      <c r="IK33" s="1"/>
      <c r="IL33" s="136" t="str">
        <f t="shared" si="85"/>
        <v>Completar</v>
      </c>
      <c r="IM33" s="134"/>
      <c r="IN33" s="134"/>
      <c r="IO33" s="134"/>
      <c r="IP33" s="136" t="str">
        <f t="shared" si="86"/>
        <v>Completar</v>
      </c>
      <c r="IQ33" s="137" t="str">
        <f t="shared" si="87"/>
        <v>Completar</v>
      </c>
      <c r="IR33" s="137" t="str">
        <f t="shared" si="88"/>
        <v>Completar</v>
      </c>
      <c r="IS33" s="135"/>
      <c r="IT33" s="136" t="str">
        <f t="shared" si="89"/>
        <v>Completar</v>
      </c>
      <c r="IU33" s="237">
        <f t="shared" si="221"/>
        <v>0</v>
      </c>
      <c r="IV33" s="238">
        <f t="shared" si="222"/>
        <v>0</v>
      </c>
      <c r="IW33" s="239" t="str">
        <f>IFERROR(IF(IV33&gt;20*II33,'Referencia Parámetros'!$D$20,IF(IV33&gt;10*II33,'Referencia Parámetros'!$D$21,IF(IV33&gt;5*II33,'Referencia Parámetros'!$D$22, IF(IV33&gt;1,'Referencia Parámetros'!$D$23,"NO APLICA")))),"")</f>
        <v/>
      </c>
      <c r="IX33" s="240" t="str">
        <f t="shared" si="223"/>
        <v/>
      </c>
      <c r="IY33" s="241">
        <f t="shared" si="134"/>
        <v>0</v>
      </c>
      <c r="IZ33" s="234">
        <f t="shared" si="224"/>
        <v>0</v>
      </c>
      <c r="JA33" s="234">
        <f t="shared" si="135"/>
        <v>0</v>
      </c>
      <c r="JB33" s="234">
        <f t="shared" si="225"/>
        <v>0</v>
      </c>
      <c r="JC33" s="242">
        <f t="shared" si="226"/>
        <v>0</v>
      </c>
      <c r="JD33" s="198"/>
      <c r="JE33" s="234">
        <f t="shared" si="227"/>
        <v>21</v>
      </c>
      <c r="JF33" s="235" t="str">
        <f t="shared" si="228"/>
        <v/>
      </c>
      <c r="JG33" s="236" t="str">
        <f>IFERROR(+VLOOKUP(JF33,'Referencia Parámetros'!$A$2:$B$15,2),"")</f>
        <v/>
      </c>
      <c r="JH33" s="1"/>
      <c r="JI33" s="1"/>
      <c r="JJ33" s="136" t="str">
        <f t="shared" si="94"/>
        <v>Completar</v>
      </c>
      <c r="JK33" s="134"/>
      <c r="JL33" s="134"/>
      <c r="JM33" s="134"/>
      <c r="JN33" s="136" t="str">
        <f t="shared" si="95"/>
        <v>Completar</v>
      </c>
      <c r="JO33" s="137" t="str">
        <f t="shared" si="96"/>
        <v>Completar</v>
      </c>
      <c r="JP33" s="137" t="str">
        <f t="shared" si="97"/>
        <v>Completar</v>
      </c>
      <c r="JQ33" s="135"/>
      <c r="JR33" s="136" t="str">
        <f t="shared" si="98"/>
        <v>Completar</v>
      </c>
      <c r="JS33" s="237">
        <f t="shared" si="229"/>
        <v>0</v>
      </c>
      <c r="JT33" s="238">
        <f t="shared" si="230"/>
        <v>0</v>
      </c>
      <c r="JU33" s="239" t="str">
        <f>IFERROR(IF(JT33&gt;20*JG33,'Referencia Parámetros'!$D$20,IF(JT33&gt;10*JG33,'Referencia Parámetros'!$D$21,IF(JT33&gt;5*JG33,'Referencia Parámetros'!$D$22, IF(JT33&gt;1,'Referencia Parámetros'!$D$23,"NO APLICA")))),"")</f>
        <v/>
      </c>
      <c r="JV33" s="240" t="str">
        <f t="shared" si="231"/>
        <v/>
      </c>
      <c r="JW33" s="241">
        <f t="shared" si="137"/>
        <v>0</v>
      </c>
      <c r="JX33" s="234">
        <f t="shared" si="232"/>
        <v>0</v>
      </c>
      <c r="JY33" s="234">
        <f t="shared" si="138"/>
        <v>0</v>
      </c>
      <c r="JZ33" s="234">
        <f t="shared" si="233"/>
        <v>0</v>
      </c>
      <c r="KA33" s="242">
        <f t="shared" si="234"/>
        <v>0</v>
      </c>
    </row>
    <row r="34" spans="1:287" x14ac:dyDescent="0.25">
      <c r="A34" s="234">
        <f t="shared" si="139"/>
        <v>22</v>
      </c>
      <c r="B34" s="235" t="str">
        <f t="shared" si="140"/>
        <v/>
      </c>
      <c r="C34" s="236" t="str">
        <f>IFERROR(+VLOOKUP(B34,'Referencia Parámetros'!$A$2:$B$18,2),"")</f>
        <v/>
      </c>
      <c r="D34" s="1"/>
      <c r="E34" s="1"/>
      <c r="F34" s="136" t="str">
        <f>IFERROR(+VLOOKUP(D34,'Año 4'!JH$13:JJ$112,3,FALSE),"Completar")</f>
        <v>Completar</v>
      </c>
      <c r="G34" s="134"/>
      <c r="H34" s="134"/>
      <c r="I34" s="134"/>
      <c r="J34" s="136" t="str">
        <f>+IFERROR(VLOOKUP(D34,'Año 4'!JH$13:JR$112,7,0),"Completar")</f>
        <v>Completar</v>
      </c>
      <c r="K34" s="137" t="str">
        <f>IFERROR(VLOOKUP(D34,'Año 4'!JH$13:JR$112,8,FALSE),"Completar")</f>
        <v>Completar</v>
      </c>
      <c r="L34" s="137" t="str">
        <f>IFERROR(VLOOKUP(D34,'Año 4'!JH$13:JR$112,9,FALSE),"Completar")</f>
        <v>Completar</v>
      </c>
      <c r="M34" s="135"/>
      <c r="N34" s="136" t="str">
        <f>IFERROR(VLOOKUP(D34,'Año 4'!JH$13:JR$112,11,FALSE),"Completar")</f>
        <v>Completar</v>
      </c>
      <c r="O34" s="237">
        <f t="shared" si="141"/>
        <v>0</v>
      </c>
      <c r="P34" s="238">
        <f t="shared" si="142"/>
        <v>0</v>
      </c>
      <c r="Q34" s="239" t="str">
        <f>IFERROR(IF(P34&gt;20*C34,'Referencia Parámetros'!$D$20,IF(P34&gt;10*C34,'Referencia Parámetros'!$D$21,IF(P34&gt;5*C34,'Referencia Parámetros'!$D$22, IF(P34&gt;1,'Referencia Parámetros'!$D$23,"NO APLICA")))),"")</f>
        <v/>
      </c>
      <c r="R34" s="240" t="str">
        <f t="shared" si="143"/>
        <v/>
      </c>
      <c r="S34" s="241">
        <f t="shared" si="104"/>
        <v>0</v>
      </c>
      <c r="T34" s="234">
        <f t="shared" si="144"/>
        <v>0</v>
      </c>
      <c r="U34" s="234">
        <f t="shared" si="105"/>
        <v>0</v>
      </c>
      <c r="V34" s="234">
        <f t="shared" si="145"/>
        <v>0</v>
      </c>
      <c r="W34" s="242">
        <f t="shared" si="146"/>
        <v>0</v>
      </c>
      <c r="Y34" s="234">
        <f t="shared" si="147"/>
        <v>22</v>
      </c>
      <c r="Z34" s="235" t="str">
        <f t="shared" si="148"/>
        <v/>
      </c>
      <c r="AA34" s="236" t="str">
        <f>IFERROR(+VLOOKUP(Z34,'Referencia Parámetros'!$A$2:$B$18,2),"")</f>
        <v/>
      </c>
      <c r="AB34" s="1"/>
      <c r="AC34" s="1"/>
      <c r="AD34" s="136" t="str">
        <f t="shared" si="4"/>
        <v>Completar</v>
      </c>
      <c r="AE34" s="134"/>
      <c r="AF34" s="134"/>
      <c r="AG34" s="134"/>
      <c r="AH34" s="136" t="str">
        <f t="shared" si="5"/>
        <v>Completar</v>
      </c>
      <c r="AI34" s="137" t="str">
        <f t="shared" si="6"/>
        <v>Completar</v>
      </c>
      <c r="AJ34" s="137" t="str">
        <f t="shared" si="7"/>
        <v>Completar</v>
      </c>
      <c r="AK34" s="135"/>
      <c r="AL34" s="136" t="str">
        <f t="shared" si="8"/>
        <v>Completar</v>
      </c>
      <c r="AM34" s="237">
        <f t="shared" si="149"/>
        <v>0</v>
      </c>
      <c r="AN34" s="238">
        <f t="shared" si="150"/>
        <v>0</v>
      </c>
      <c r="AO34" s="239" t="str">
        <f>IFERROR(IF(AN34&gt;20*AA34,'Referencia Parámetros'!$D$20,IF(AN34&gt;10*AA34,'Referencia Parámetros'!$D$21,IF(AN34&gt;5*AA34,'Referencia Parámetros'!$D$22, IF(AN34&gt;1,'Referencia Parámetros'!$D$23,"NO APLICA")))),"")</f>
        <v/>
      </c>
      <c r="AP34" s="240" t="str">
        <f t="shared" si="151"/>
        <v/>
      </c>
      <c r="AQ34" s="241">
        <f t="shared" si="107"/>
        <v>0</v>
      </c>
      <c r="AR34" s="234">
        <f t="shared" si="152"/>
        <v>0</v>
      </c>
      <c r="AS34" s="234">
        <f t="shared" si="108"/>
        <v>0</v>
      </c>
      <c r="AT34" s="234">
        <f t="shared" si="153"/>
        <v>0</v>
      </c>
      <c r="AU34" s="242">
        <f t="shared" si="154"/>
        <v>0</v>
      </c>
      <c r="AW34" s="234">
        <f t="shared" si="155"/>
        <v>22</v>
      </c>
      <c r="AX34" s="235" t="str">
        <f t="shared" si="156"/>
        <v/>
      </c>
      <c r="AY34" s="236" t="str">
        <f>IFERROR(+VLOOKUP(AX34,'Referencia Parámetros'!$A$2:$B$18,2),"")</f>
        <v/>
      </c>
      <c r="AZ34" s="1"/>
      <c r="BA34" s="1"/>
      <c r="BB34" s="136" t="str">
        <f t="shared" si="13"/>
        <v>Completar</v>
      </c>
      <c r="BC34" s="134"/>
      <c r="BD34" s="134"/>
      <c r="BE34" s="134"/>
      <c r="BF34" s="136" t="str">
        <f t="shared" si="14"/>
        <v>Completar</v>
      </c>
      <c r="BG34" s="137" t="str">
        <f t="shared" si="15"/>
        <v>Completar</v>
      </c>
      <c r="BH34" s="137" t="str">
        <f t="shared" si="16"/>
        <v>Completar</v>
      </c>
      <c r="BI34" s="135"/>
      <c r="BJ34" s="136" t="str">
        <f t="shared" si="17"/>
        <v>Completar</v>
      </c>
      <c r="BK34" s="237">
        <f t="shared" si="157"/>
        <v>0</v>
      </c>
      <c r="BL34" s="238">
        <f t="shared" si="158"/>
        <v>0</v>
      </c>
      <c r="BM34" s="239" t="str">
        <f>IFERROR(IF(BL34&gt;20*AY34,'Referencia Parámetros'!$D$20,IF(BL34&gt;10*AY34,'Referencia Parámetros'!$D$21,IF(BL34&gt;5*AY34,'Referencia Parámetros'!$D$22, IF(BL34&gt;1,'Referencia Parámetros'!$D$23,"NO APLICA")))),"")</f>
        <v/>
      </c>
      <c r="BN34" s="240" t="str">
        <f t="shared" si="159"/>
        <v/>
      </c>
      <c r="BO34" s="241">
        <f t="shared" si="110"/>
        <v>0</v>
      </c>
      <c r="BP34" s="234">
        <f t="shared" si="160"/>
        <v>0</v>
      </c>
      <c r="BQ34" s="234">
        <f t="shared" si="111"/>
        <v>0</v>
      </c>
      <c r="BR34" s="234">
        <f t="shared" si="161"/>
        <v>0</v>
      </c>
      <c r="BS34" s="242">
        <f t="shared" si="162"/>
        <v>0</v>
      </c>
      <c r="BU34" s="234">
        <f t="shared" si="163"/>
        <v>22</v>
      </c>
      <c r="BV34" s="235" t="str">
        <f t="shared" si="164"/>
        <v/>
      </c>
      <c r="BW34" s="236" t="str">
        <f>IFERROR(+VLOOKUP(BV34,'Referencia Parámetros'!$A$2:$B$18,2),"")</f>
        <v/>
      </c>
      <c r="BX34" s="1"/>
      <c r="BY34" s="1"/>
      <c r="BZ34" s="136" t="str">
        <f t="shared" si="22"/>
        <v>Completar</v>
      </c>
      <c r="CA34" s="134"/>
      <c r="CB34" s="134"/>
      <c r="CC34" s="134"/>
      <c r="CD34" s="136" t="str">
        <f t="shared" si="23"/>
        <v>Completar</v>
      </c>
      <c r="CE34" s="137" t="str">
        <f t="shared" si="24"/>
        <v>Completar</v>
      </c>
      <c r="CF34" s="137" t="str">
        <f t="shared" si="25"/>
        <v>Completar</v>
      </c>
      <c r="CG34" s="135"/>
      <c r="CH34" s="136" t="str">
        <f t="shared" si="26"/>
        <v>Completar</v>
      </c>
      <c r="CI34" s="237">
        <f t="shared" si="165"/>
        <v>0</v>
      </c>
      <c r="CJ34" s="238">
        <f t="shared" si="166"/>
        <v>0</v>
      </c>
      <c r="CK34" s="239" t="str">
        <f>IFERROR(IF(CJ34&gt;20*BW34,'Referencia Parámetros'!$D$20,IF(CJ34&gt;10*BW34,'Referencia Parámetros'!$D$21,IF(CJ34&gt;5*BW34,'Referencia Parámetros'!$D$22, IF(CJ34&gt;1,'Referencia Parámetros'!$D$23,"NO APLICA")))),"")</f>
        <v/>
      </c>
      <c r="CL34" s="240" t="str">
        <f t="shared" si="167"/>
        <v/>
      </c>
      <c r="CM34" s="241">
        <f t="shared" si="113"/>
        <v>0</v>
      </c>
      <c r="CN34" s="234">
        <f t="shared" si="168"/>
        <v>0</v>
      </c>
      <c r="CO34" s="234">
        <f t="shared" si="114"/>
        <v>0</v>
      </c>
      <c r="CP34" s="234">
        <f t="shared" si="169"/>
        <v>0</v>
      </c>
      <c r="CQ34" s="242">
        <f t="shared" si="170"/>
        <v>0</v>
      </c>
      <c r="CS34" s="234">
        <f t="shared" si="171"/>
        <v>22</v>
      </c>
      <c r="CT34" s="235" t="str">
        <f t="shared" si="172"/>
        <v/>
      </c>
      <c r="CU34" s="236" t="str">
        <f>IFERROR(+VLOOKUP(CT34,'Referencia Parámetros'!$A$2:$B$18,2),"")</f>
        <v/>
      </c>
      <c r="CV34" s="1"/>
      <c r="CW34" s="1"/>
      <c r="CX34" s="136" t="str">
        <f t="shared" si="31"/>
        <v>Completar</v>
      </c>
      <c r="CY34" s="134"/>
      <c r="CZ34" s="134"/>
      <c r="DA34" s="134"/>
      <c r="DB34" s="136" t="str">
        <f t="shared" si="32"/>
        <v>Completar</v>
      </c>
      <c r="DC34" s="137" t="str">
        <f t="shared" si="33"/>
        <v>Completar</v>
      </c>
      <c r="DD34" s="137" t="str">
        <f t="shared" si="34"/>
        <v>Completar</v>
      </c>
      <c r="DE34" s="135"/>
      <c r="DF34" s="136" t="str">
        <f t="shared" si="35"/>
        <v>Completar</v>
      </c>
      <c r="DG34" s="237">
        <f t="shared" si="173"/>
        <v>0</v>
      </c>
      <c r="DH34" s="238">
        <f t="shared" si="174"/>
        <v>0</v>
      </c>
      <c r="DI34" s="239" t="str">
        <f>IFERROR(IF(DH34&gt;20*CU34,'Referencia Parámetros'!$D$20,IF(DH34&gt;10*CU34,'Referencia Parámetros'!$D$21,IF(DH34&gt;5*CU34,'Referencia Parámetros'!$D$22, IF(DH34&gt;1,'Referencia Parámetros'!$D$23,"NO APLICA")))),"")</f>
        <v/>
      </c>
      <c r="DJ34" s="240" t="str">
        <f t="shared" si="175"/>
        <v/>
      </c>
      <c r="DK34" s="241">
        <f t="shared" si="116"/>
        <v>0</v>
      </c>
      <c r="DL34" s="234">
        <f t="shared" si="176"/>
        <v>0</v>
      </c>
      <c r="DM34" s="234">
        <f t="shared" si="117"/>
        <v>0</v>
      </c>
      <c r="DN34" s="234">
        <f t="shared" si="177"/>
        <v>0</v>
      </c>
      <c r="DO34" s="242">
        <f t="shared" si="178"/>
        <v>0</v>
      </c>
      <c r="DQ34" s="234">
        <f t="shared" si="179"/>
        <v>22</v>
      </c>
      <c r="DR34" s="235" t="str">
        <f t="shared" si="180"/>
        <v/>
      </c>
      <c r="DS34" s="236" t="str">
        <f>IFERROR(+VLOOKUP(DR34,'Referencia Parámetros'!$A$2:$B$18,2),"")</f>
        <v/>
      </c>
      <c r="DT34" s="1"/>
      <c r="DU34" s="1"/>
      <c r="DV34" s="136" t="str">
        <f t="shared" si="40"/>
        <v>Completar</v>
      </c>
      <c r="DW34" s="134"/>
      <c r="DX34" s="134"/>
      <c r="DY34" s="134"/>
      <c r="DZ34" s="136" t="str">
        <f t="shared" si="41"/>
        <v>Completar</v>
      </c>
      <c r="EA34" s="137" t="str">
        <f t="shared" si="42"/>
        <v>Completar</v>
      </c>
      <c r="EB34" s="137" t="str">
        <f t="shared" si="43"/>
        <v>Completar</v>
      </c>
      <c r="EC34" s="135"/>
      <c r="ED34" s="136" t="str">
        <f t="shared" si="44"/>
        <v>Completar</v>
      </c>
      <c r="EE34" s="237">
        <f t="shared" si="181"/>
        <v>0</v>
      </c>
      <c r="EF34" s="238">
        <f t="shared" si="182"/>
        <v>0</v>
      </c>
      <c r="EG34" s="239" t="str">
        <f>IFERROR(IF(EF34&gt;20*DS34,'Referencia Parámetros'!$D$20,IF(EF34&gt;10*DS34,'Referencia Parámetros'!$D$21,IF(EF34&gt;5*DS34,'Referencia Parámetros'!$D$22, IF(EF34&gt;1,'Referencia Parámetros'!$D$23,"NO APLICA")))),"")</f>
        <v/>
      </c>
      <c r="EH34" s="240" t="str">
        <f t="shared" si="183"/>
        <v/>
      </c>
      <c r="EI34" s="241">
        <f t="shared" si="119"/>
        <v>0</v>
      </c>
      <c r="EJ34" s="234">
        <f t="shared" si="184"/>
        <v>0</v>
      </c>
      <c r="EK34" s="234">
        <f t="shared" si="120"/>
        <v>0</v>
      </c>
      <c r="EL34" s="234">
        <f t="shared" si="185"/>
        <v>0</v>
      </c>
      <c r="EM34" s="242">
        <f t="shared" si="186"/>
        <v>0</v>
      </c>
      <c r="EO34" s="234">
        <f t="shared" si="187"/>
        <v>22</v>
      </c>
      <c r="EP34" s="235" t="str">
        <f t="shared" si="188"/>
        <v/>
      </c>
      <c r="EQ34" s="236" t="str">
        <f>IFERROR(+VLOOKUP(EP34,'Referencia Parámetros'!$A$2:$B$18,2),"")</f>
        <v/>
      </c>
      <c r="ER34" s="1"/>
      <c r="ES34" s="1"/>
      <c r="ET34" s="136" t="str">
        <f t="shared" si="49"/>
        <v>Completar</v>
      </c>
      <c r="EU34" s="134"/>
      <c r="EV34" s="134"/>
      <c r="EW34" s="134"/>
      <c r="EX34" s="136" t="str">
        <f t="shared" si="50"/>
        <v>Completar</v>
      </c>
      <c r="EY34" s="137" t="str">
        <f t="shared" si="51"/>
        <v>Completar</v>
      </c>
      <c r="EZ34" s="137" t="str">
        <f t="shared" si="52"/>
        <v>Completar</v>
      </c>
      <c r="FA34" s="135"/>
      <c r="FB34" s="136" t="str">
        <f t="shared" si="53"/>
        <v>Completar</v>
      </c>
      <c r="FC34" s="237">
        <f t="shared" si="189"/>
        <v>0</v>
      </c>
      <c r="FD34" s="238">
        <f t="shared" si="190"/>
        <v>0</v>
      </c>
      <c r="FE34" s="239" t="str">
        <f>IFERROR(IF(FD34&gt;20*EQ34,'Referencia Parámetros'!$D$20,IF(FD34&gt;10*EQ34,'Referencia Parámetros'!$D$21,IF(FD34&gt;5*EQ34,'Referencia Parámetros'!$D$22, IF(FD34&gt;1,'Referencia Parámetros'!$D$23,"NO APLICA")))),"")</f>
        <v/>
      </c>
      <c r="FF34" s="240" t="str">
        <f t="shared" si="191"/>
        <v/>
      </c>
      <c r="FG34" s="241">
        <f t="shared" si="122"/>
        <v>0</v>
      </c>
      <c r="FH34" s="234">
        <f t="shared" si="192"/>
        <v>0</v>
      </c>
      <c r="FI34" s="234">
        <f t="shared" si="123"/>
        <v>0</v>
      </c>
      <c r="FJ34" s="234">
        <f t="shared" si="193"/>
        <v>0</v>
      </c>
      <c r="FK34" s="242">
        <f t="shared" si="194"/>
        <v>0</v>
      </c>
      <c r="FM34" s="234">
        <f t="shared" si="195"/>
        <v>22</v>
      </c>
      <c r="FN34" s="235" t="str">
        <f t="shared" si="196"/>
        <v/>
      </c>
      <c r="FO34" s="236" t="str">
        <f>IFERROR(+VLOOKUP(FN34,'Referencia Parámetros'!$A$2:$B$18,2),"")</f>
        <v/>
      </c>
      <c r="FP34" s="1"/>
      <c r="FQ34" s="1"/>
      <c r="FR34" s="136" t="str">
        <f t="shared" si="58"/>
        <v>Completar</v>
      </c>
      <c r="FS34" s="134"/>
      <c r="FT34" s="134"/>
      <c r="FU34" s="134"/>
      <c r="FV34" s="136" t="str">
        <f t="shared" si="59"/>
        <v>Completar</v>
      </c>
      <c r="FW34" s="137" t="str">
        <f t="shared" si="60"/>
        <v>Completar</v>
      </c>
      <c r="FX34" s="137" t="str">
        <f t="shared" si="61"/>
        <v>Completar</v>
      </c>
      <c r="FY34" s="135"/>
      <c r="FZ34" s="136" t="str">
        <f t="shared" si="62"/>
        <v>Completar</v>
      </c>
      <c r="GA34" s="237">
        <f t="shared" si="197"/>
        <v>0</v>
      </c>
      <c r="GB34" s="238">
        <f t="shared" si="198"/>
        <v>0</v>
      </c>
      <c r="GC34" s="239" t="str">
        <f>IFERROR(IF(GB34&gt;20*FO34,'Referencia Parámetros'!$D$20,IF(GB34&gt;10*FO34,'Referencia Parámetros'!$D$21,IF(GB34&gt;5*FO34,'Referencia Parámetros'!$D$22, IF(GB34&gt;1,'Referencia Parámetros'!$D$23,"NO APLICA")))),"")</f>
        <v/>
      </c>
      <c r="GD34" s="240" t="str">
        <f t="shared" si="199"/>
        <v/>
      </c>
      <c r="GE34" s="241">
        <f t="shared" si="125"/>
        <v>0</v>
      </c>
      <c r="GF34" s="234">
        <f t="shared" si="200"/>
        <v>0</v>
      </c>
      <c r="GG34" s="234">
        <f t="shared" si="126"/>
        <v>0</v>
      </c>
      <c r="GH34" s="234">
        <f t="shared" si="201"/>
        <v>0</v>
      </c>
      <c r="GI34" s="242">
        <f t="shared" si="202"/>
        <v>0</v>
      </c>
      <c r="GK34" s="234">
        <f t="shared" si="203"/>
        <v>22</v>
      </c>
      <c r="GL34" s="235" t="str">
        <f t="shared" si="204"/>
        <v/>
      </c>
      <c r="GM34" s="236" t="str">
        <f>IFERROR(+VLOOKUP(GL34,'Referencia Parámetros'!$A$2:$B$18,2),"")</f>
        <v/>
      </c>
      <c r="GN34" s="1"/>
      <c r="GO34" s="1"/>
      <c r="GP34" s="136" t="str">
        <f t="shared" si="67"/>
        <v>Completar</v>
      </c>
      <c r="GQ34" s="134"/>
      <c r="GR34" s="134"/>
      <c r="GS34" s="134"/>
      <c r="GT34" s="136" t="str">
        <f t="shared" si="68"/>
        <v>Completar</v>
      </c>
      <c r="GU34" s="137" t="str">
        <f t="shared" si="69"/>
        <v>Completar</v>
      </c>
      <c r="GV34" s="137" t="str">
        <f t="shared" si="70"/>
        <v>Completar</v>
      </c>
      <c r="GW34" s="135"/>
      <c r="GX34" s="136" t="str">
        <f t="shared" si="71"/>
        <v>Completar</v>
      </c>
      <c r="GY34" s="237">
        <f t="shared" si="205"/>
        <v>0</v>
      </c>
      <c r="GZ34" s="238">
        <f t="shared" si="206"/>
        <v>0</v>
      </c>
      <c r="HA34" s="239" t="str">
        <f>IFERROR(IF(GZ34&gt;20*GM34,'Referencia Parámetros'!$D$20,IF(GZ34&gt;10*GM34,'Referencia Parámetros'!$D$21,IF(GZ34&gt;5*GM34,'Referencia Parámetros'!$D$22, IF(GZ34&gt;1,'Referencia Parámetros'!$D$23,"NO APLICA")))),"")</f>
        <v/>
      </c>
      <c r="HB34" s="240" t="str">
        <f t="shared" si="207"/>
        <v/>
      </c>
      <c r="HC34" s="241">
        <f t="shared" si="128"/>
        <v>0</v>
      </c>
      <c r="HD34" s="234">
        <f t="shared" si="208"/>
        <v>0</v>
      </c>
      <c r="HE34" s="234">
        <f t="shared" si="129"/>
        <v>0</v>
      </c>
      <c r="HF34" s="234">
        <f t="shared" si="209"/>
        <v>0</v>
      </c>
      <c r="HG34" s="242">
        <f t="shared" si="210"/>
        <v>0</v>
      </c>
      <c r="HI34" s="234">
        <f t="shared" si="211"/>
        <v>22</v>
      </c>
      <c r="HJ34" s="235" t="str">
        <f t="shared" si="212"/>
        <v/>
      </c>
      <c r="HK34" s="236" t="str">
        <f>IFERROR(+VLOOKUP(HJ34,'Referencia Parámetros'!$A$2:$B$18,2),"")</f>
        <v/>
      </c>
      <c r="HL34" s="1"/>
      <c r="HM34" s="1"/>
      <c r="HN34" s="136" t="str">
        <f t="shared" si="76"/>
        <v>Completar</v>
      </c>
      <c r="HO34" s="134"/>
      <c r="HP34" s="134"/>
      <c r="HQ34" s="134"/>
      <c r="HR34" s="136" t="str">
        <f t="shared" si="77"/>
        <v>Completar</v>
      </c>
      <c r="HS34" s="137" t="str">
        <f t="shared" si="78"/>
        <v>Completar</v>
      </c>
      <c r="HT34" s="137" t="str">
        <f t="shared" si="79"/>
        <v>Completar</v>
      </c>
      <c r="HU34" s="135"/>
      <c r="HV34" s="136" t="str">
        <f t="shared" si="80"/>
        <v>Completar</v>
      </c>
      <c r="HW34" s="237">
        <f t="shared" si="213"/>
        <v>0</v>
      </c>
      <c r="HX34" s="238">
        <f t="shared" si="214"/>
        <v>0</v>
      </c>
      <c r="HY34" s="239" t="str">
        <f>IFERROR(IF(HX34&gt;20*HK34,'Referencia Parámetros'!$D$20,IF(HX34&gt;10*HK34,'Referencia Parámetros'!$D$21,IF(HX34&gt;5*HK34,'Referencia Parámetros'!$D$22, IF(HX34&gt;1,'Referencia Parámetros'!$D$23,"NO APLICA")))),"")</f>
        <v/>
      </c>
      <c r="HZ34" s="240" t="str">
        <f t="shared" si="215"/>
        <v/>
      </c>
      <c r="IA34" s="241">
        <f t="shared" si="131"/>
        <v>0</v>
      </c>
      <c r="IB34" s="234">
        <f t="shared" si="216"/>
        <v>0</v>
      </c>
      <c r="IC34" s="234">
        <f t="shared" si="132"/>
        <v>0</v>
      </c>
      <c r="ID34" s="234">
        <f t="shared" si="217"/>
        <v>0</v>
      </c>
      <c r="IE34" s="242">
        <f t="shared" si="218"/>
        <v>0</v>
      </c>
      <c r="IG34" s="234">
        <f t="shared" si="219"/>
        <v>22</v>
      </c>
      <c r="IH34" s="235" t="str">
        <f t="shared" si="220"/>
        <v/>
      </c>
      <c r="II34" s="236" t="str">
        <f>IFERROR(+VLOOKUP(IH34,'Referencia Parámetros'!$A$2:$B$15,2),"")</f>
        <v/>
      </c>
      <c r="IJ34" s="1"/>
      <c r="IK34" s="1"/>
      <c r="IL34" s="136" t="str">
        <f t="shared" si="85"/>
        <v>Completar</v>
      </c>
      <c r="IM34" s="134"/>
      <c r="IN34" s="134"/>
      <c r="IO34" s="134"/>
      <c r="IP34" s="136" t="str">
        <f t="shared" si="86"/>
        <v>Completar</v>
      </c>
      <c r="IQ34" s="137" t="str">
        <f t="shared" si="87"/>
        <v>Completar</v>
      </c>
      <c r="IR34" s="137" t="str">
        <f t="shared" si="88"/>
        <v>Completar</v>
      </c>
      <c r="IS34" s="135"/>
      <c r="IT34" s="136" t="str">
        <f t="shared" si="89"/>
        <v>Completar</v>
      </c>
      <c r="IU34" s="237">
        <f t="shared" si="221"/>
        <v>0</v>
      </c>
      <c r="IV34" s="238">
        <f t="shared" si="222"/>
        <v>0</v>
      </c>
      <c r="IW34" s="239" t="str">
        <f>IFERROR(IF(IV34&gt;20*II34,'Referencia Parámetros'!$D$20,IF(IV34&gt;10*II34,'Referencia Parámetros'!$D$21,IF(IV34&gt;5*II34,'Referencia Parámetros'!$D$22, IF(IV34&gt;1,'Referencia Parámetros'!$D$23,"NO APLICA")))),"")</f>
        <v/>
      </c>
      <c r="IX34" s="240" t="str">
        <f t="shared" si="223"/>
        <v/>
      </c>
      <c r="IY34" s="241">
        <f t="shared" si="134"/>
        <v>0</v>
      </c>
      <c r="IZ34" s="234">
        <f t="shared" si="224"/>
        <v>0</v>
      </c>
      <c r="JA34" s="234">
        <f t="shared" si="135"/>
        <v>0</v>
      </c>
      <c r="JB34" s="234">
        <f t="shared" si="225"/>
        <v>0</v>
      </c>
      <c r="JC34" s="242">
        <f t="shared" si="226"/>
        <v>0</v>
      </c>
      <c r="JD34" s="198"/>
      <c r="JE34" s="234">
        <f t="shared" si="227"/>
        <v>22</v>
      </c>
      <c r="JF34" s="235" t="str">
        <f t="shared" si="228"/>
        <v/>
      </c>
      <c r="JG34" s="236" t="str">
        <f>IFERROR(+VLOOKUP(JF34,'Referencia Parámetros'!$A$2:$B$15,2),"")</f>
        <v/>
      </c>
      <c r="JH34" s="1"/>
      <c r="JI34" s="1"/>
      <c r="JJ34" s="136" t="str">
        <f t="shared" si="94"/>
        <v>Completar</v>
      </c>
      <c r="JK34" s="134"/>
      <c r="JL34" s="134"/>
      <c r="JM34" s="134"/>
      <c r="JN34" s="136" t="str">
        <f t="shared" si="95"/>
        <v>Completar</v>
      </c>
      <c r="JO34" s="137" t="str">
        <f t="shared" si="96"/>
        <v>Completar</v>
      </c>
      <c r="JP34" s="137" t="str">
        <f t="shared" si="97"/>
        <v>Completar</v>
      </c>
      <c r="JQ34" s="135"/>
      <c r="JR34" s="136" t="str">
        <f t="shared" si="98"/>
        <v>Completar</v>
      </c>
      <c r="JS34" s="237">
        <f t="shared" si="229"/>
        <v>0</v>
      </c>
      <c r="JT34" s="238">
        <f t="shared" si="230"/>
        <v>0</v>
      </c>
      <c r="JU34" s="239" t="str">
        <f>IFERROR(IF(JT34&gt;20*JG34,'Referencia Parámetros'!$D$20,IF(JT34&gt;10*JG34,'Referencia Parámetros'!$D$21,IF(JT34&gt;5*JG34,'Referencia Parámetros'!$D$22, IF(JT34&gt;1,'Referencia Parámetros'!$D$23,"NO APLICA")))),"")</f>
        <v/>
      </c>
      <c r="JV34" s="240" t="str">
        <f t="shared" si="231"/>
        <v/>
      </c>
      <c r="JW34" s="241">
        <f t="shared" si="137"/>
        <v>0</v>
      </c>
      <c r="JX34" s="234">
        <f t="shared" si="232"/>
        <v>0</v>
      </c>
      <c r="JY34" s="234">
        <f t="shared" si="138"/>
        <v>0</v>
      </c>
      <c r="JZ34" s="234">
        <f t="shared" si="233"/>
        <v>0</v>
      </c>
      <c r="KA34" s="242">
        <f t="shared" si="234"/>
        <v>0</v>
      </c>
    </row>
    <row r="35" spans="1:287" x14ac:dyDescent="0.25">
      <c r="A35" s="234">
        <f t="shared" si="139"/>
        <v>23</v>
      </c>
      <c r="B35" s="235" t="str">
        <f t="shared" si="140"/>
        <v/>
      </c>
      <c r="C35" s="236" t="str">
        <f>IFERROR(+VLOOKUP(B35,'Referencia Parámetros'!$A$2:$B$18,2),"")</f>
        <v/>
      </c>
      <c r="D35" s="1"/>
      <c r="E35" s="1"/>
      <c r="F35" s="136" t="str">
        <f>IFERROR(+VLOOKUP(D35,'Año 4'!JH$13:JJ$112,3,FALSE),"Completar")</f>
        <v>Completar</v>
      </c>
      <c r="G35" s="134"/>
      <c r="H35" s="134"/>
      <c r="I35" s="134"/>
      <c r="J35" s="136" t="str">
        <f>+IFERROR(VLOOKUP(D35,'Año 4'!JH$13:JR$112,7,0),"Completar")</f>
        <v>Completar</v>
      </c>
      <c r="K35" s="137" t="str">
        <f>IFERROR(VLOOKUP(D35,'Año 4'!JH$13:JR$112,8,FALSE),"Completar")</f>
        <v>Completar</v>
      </c>
      <c r="L35" s="137" t="str">
        <f>IFERROR(VLOOKUP(D35,'Año 4'!JH$13:JR$112,9,FALSE),"Completar")</f>
        <v>Completar</v>
      </c>
      <c r="M35" s="135"/>
      <c r="N35" s="136" t="str">
        <f>IFERROR(VLOOKUP(D35,'Año 4'!JH$13:JR$112,11,FALSE),"Completar")</f>
        <v>Completar</v>
      </c>
      <c r="O35" s="237">
        <f t="shared" si="141"/>
        <v>0</v>
      </c>
      <c r="P35" s="238">
        <f t="shared" si="142"/>
        <v>0</v>
      </c>
      <c r="Q35" s="239" t="str">
        <f>IFERROR(IF(P35&gt;20*C35,'Referencia Parámetros'!$D$20,IF(P35&gt;10*C35,'Referencia Parámetros'!$D$21,IF(P35&gt;5*C35,'Referencia Parámetros'!$D$22, IF(P35&gt;1,'Referencia Parámetros'!$D$23,"NO APLICA")))),"")</f>
        <v/>
      </c>
      <c r="R35" s="240" t="str">
        <f t="shared" si="143"/>
        <v/>
      </c>
      <c r="S35" s="241">
        <f t="shared" si="104"/>
        <v>0</v>
      </c>
      <c r="T35" s="234">
        <f t="shared" si="144"/>
        <v>0</v>
      </c>
      <c r="U35" s="234">
        <f t="shared" si="105"/>
        <v>0</v>
      </c>
      <c r="V35" s="234">
        <f t="shared" si="145"/>
        <v>0</v>
      </c>
      <c r="W35" s="242">
        <f t="shared" si="146"/>
        <v>0</v>
      </c>
      <c r="Y35" s="234">
        <f t="shared" si="147"/>
        <v>23</v>
      </c>
      <c r="Z35" s="235" t="str">
        <f t="shared" si="148"/>
        <v/>
      </c>
      <c r="AA35" s="236" t="str">
        <f>IFERROR(+VLOOKUP(Z35,'Referencia Parámetros'!$A$2:$B$18,2),"")</f>
        <v/>
      </c>
      <c r="AB35" s="1"/>
      <c r="AC35" s="1"/>
      <c r="AD35" s="136" t="str">
        <f t="shared" si="4"/>
        <v>Completar</v>
      </c>
      <c r="AE35" s="134"/>
      <c r="AF35" s="134"/>
      <c r="AG35" s="134"/>
      <c r="AH35" s="136" t="str">
        <f t="shared" si="5"/>
        <v>Completar</v>
      </c>
      <c r="AI35" s="137" t="str">
        <f t="shared" si="6"/>
        <v>Completar</v>
      </c>
      <c r="AJ35" s="137" t="str">
        <f t="shared" si="7"/>
        <v>Completar</v>
      </c>
      <c r="AK35" s="135"/>
      <c r="AL35" s="136" t="str">
        <f t="shared" si="8"/>
        <v>Completar</v>
      </c>
      <c r="AM35" s="237">
        <f t="shared" si="149"/>
        <v>0</v>
      </c>
      <c r="AN35" s="238">
        <f t="shared" si="150"/>
        <v>0</v>
      </c>
      <c r="AO35" s="239" t="str">
        <f>IFERROR(IF(AN35&gt;20*AA35,'Referencia Parámetros'!$D$20,IF(AN35&gt;10*AA35,'Referencia Parámetros'!$D$21,IF(AN35&gt;5*AA35,'Referencia Parámetros'!$D$22, IF(AN35&gt;1,'Referencia Parámetros'!$D$23,"NO APLICA")))),"")</f>
        <v/>
      </c>
      <c r="AP35" s="240" t="str">
        <f t="shared" si="151"/>
        <v/>
      </c>
      <c r="AQ35" s="241">
        <f t="shared" si="107"/>
        <v>0</v>
      </c>
      <c r="AR35" s="234">
        <f t="shared" si="152"/>
        <v>0</v>
      </c>
      <c r="AS35" s="234">
        <f t="shared" si="108"/>
        <v>0</v>
      </c>
      <c r="AT35" s="234">
        <f t="shared" si="153"/>
        <v>0</v>
      </c>
      <c r="AU35" s="242">
        <f t="shared" si="154"/>
        <v>0</v>
      </c>
      <c r="AW35" s="234">
        <f t="shared" si="155"/>
        <v>23</v>
      </c>
      <c r="AX35" s="235" t="str">
        <f t="shared" si="156"/>
        <v/>
      </c>
      <c r="AY35" s="236" t="str">
        <f>IFERROR(+VLOOKUP(AX35,'Referencia Parámetros'!$A$2:$B$18,2),"")</f>
        <v/>
      </c>
      <c r="AZ35" s="1"/>
      <c r="BA35" s="1"/>
      <c r="BB35" s="136" t="str">
        <f t="shared" si="13"/>
        <v>Completar</v>
      </c>
      <c r="BC35" s="134"/>
      <c r="BD35" s="134"/>
      <c r="BE35" s="134"/>
      <c r="BF35" s="136" t="str">
        <f t="shared" si="14"/>
        <v>Completar</v>
      </c>
      <c r="BG35" s="137" t="str">
        <f t="shared" si="15"/>
        <v>Completar</v>
      </c>
      <c r="BH35" s="137" t="str">
        <f t="shared" si="16"/>
        <v>Completar</v>
      </c>
      <c r="BI35" s="135"/>
      <c r="BJ35" s="136" t="str">
        <f t="shared" si="17"/>
        <v>Completar</v>
      </c>
      <c r="BK35" s="237">
        <f t="shared" si="157"/>
        <v>0</v>
      </c>
      <c r="BL35" s="238">
        <f t="shared" si="158"/>
        <v>0</v>
      </c>
      <c r="BM35" s="239" t="str">
        <f>IFERROR(IF(BL35&gt;20*AY35,'Referencia Parámetros'!$D$20,IF(BL35&gt;10*AY35,'Referencia Parámetros'!$D$21,IF(BL35&gt;5*AY35,'Referencia Parámetros'!$D$22, IF(BL35&gt;1,'Referencia Parámetros'!$D$23,"NO APLICA")))),"")</f>
        <v/>
      </c>
      <c r="BN35" s="240" t="str">
        <f t="shared" si="159"/>
        <v/>
      </c>
      <c r="BO35" s="241">
        <f t="shared" si="110"/>
        <v>0</v>
      </c>
      <c r="BP35" s="234">
        <f t="shared" si="160"/>
        <v>0</v>
      </c>
      <c r="BQ35" s="234">
        <f t="shared" si="111"/>
        <v>0</v>
      </c>
      <c r="BR35" s="234">
        <f t="shared" si="161"/>
        <v>0</v>
      </c>
      <c r="BS35" s="242">
        <f t="shared" si="162"/>
        <v>0</v>
      </c>
      <c r="BU35" s="234">
        <f t="shared" si="163"/>
        <v>23</v>
      </c>
      <c r="BV35" s="235" t="str">
        <f t="shared" si="164"/>
        <v/>
      </c>
      <c r="BW35" s="236" t="str">
        <f>IFERROR(+VLOOKUP(BV35,'Referencia Parámetros'!$A$2:$B$18,2),"")</f>
        <v/>
      </c>
      <c r="BX35" s="1"/>
      <c r="BY35" s="1"/>
      <c r="BZ35" s="136" t="str">
        <f t="shared" si="22"/>
        <v>Completar</v>
      </c>
      <c r="CA35" s="134"/>
      <c r="CB35" s="134"/>
      <c r="CC35" s="134"/>
      <c r="CD35" s="136" t="str">
        <f t="shared" si="23"/>
        <v>Completar</v>
      </c>
      <c r="CE35" s="137" t="str">
        <f t="shared" si="24"/>
        <v>Completar</v>
      </c>
      <c r="CF35" s="137" t="str">
        <f t="shared" si="25"/>
        <v>Completar</v>
      </c>
      <c r="CG35" s="135"/>
      <c r="CH35" s="136" t="str">
        <f t="shared" si="26"/>
        <v>Completar</v>
      </c>
      <c r="CI35" s="237">
        <f t="shared" si="165"/>
        <v>0</v>
      </c>
      <c r="CJ35" s="238">
        <f t="shared" si="166"/>
        <v>0</v>
      </c>
      <c r="CK35" s="239" t="str">
        <f>IFERROR(IF(CJ35&gt;20*BW35,'Referencia Parámetros'!$D$20,IF(CJ35&gt;10*BW35,'Referencia Parámetros'!$D$21,IF(CJ35&gt;5*BW35,'Referencia Parámetros'!$D$22, IF(CJ35&gt;1,'Referencia Parámetros'!$D$23,"NO APLICA")))),"")</f>
        <v/>
      </c>
      <c r="CL35" s="240" t="str">
        <f t="shared" si="167"/>
        <v/>
      </c>
      <c r="CM35" s="241">
        <f t="shared" si="113"/>
        <v>0</v>
      </c>
      <c r="CN35" s="234">
        <f t="shared" si="168"/>
        <v>0</v>
      </c>
      <c r="CO35" s="234">
        <f t="shared" si="114"/>
        <v>0</v>
      </c>
      <c r="CP35" s="234">
        <f t="shared" si="169"/>
        <v>0</v>
      </c>
      <c r="CQ35" s="242">
        <f t="shared" si="170"/>
        <v>0</v>
      </c>
      <c r="CS35" s="234">
        <f t="shared" si="171"/>
        <v>23</v>
      </c>
      <c r="CT35" s="235" t="str">
        <f t="shared" si="172"/>
        <v/>
      </c>
      <c r="CU35" s="236" t="str">
        <f>IFERROR(+VLOOKUP(CT35,'Referencia Parámetros'!$A$2:$B$18,2),"")</f>
        <v/>
      </c>
      <c r="CV35" s="1"/>
      <c r="CW35" s="1"/>
      <c r="CX35" s="136" t="str">
        <f t="shared" si="31"/>
        <v>Completar</v>
      </c>
      <c r="CY35" s="134"/>
      <c r="CZ35" s="134"/>
      <c r="DA35" s="134"/>
      <c r="DB35" s="136" t="str">
        <f t="shared" si="32"/>
        <v>Completar</v>
      </c>
      <c r="DC35" s="137" t="str">
        <f t="shared" si="33"/>
        <v>Completar</v>
      </c>
      <c r="DD35" s="137" t="str">
        <f t="shared" si="34"/>
        <v>Completar</v>
      </c>
      <c r="DE35" s="135"/>
      <c r="DF35" s="136" t="str">
        <f t="shared" si="35"/>
        <v>Completar</v>
      </c>
      <c r="DG35" s="237">
        <f t="shared" si="173"/>
        <v>0</v>
      </c>
      <c r="DH35" s="238">
        <f t="shared" si="174"/>
        <v>0</v>
      </c>
      <c r="DI35" s="239" t="str">
        <f>IFERROR(IF(DH35&gt;20*CU35,'Referencia Parámetros'!$D$20,IF(DH35&gt;10*CU35,'Referencia Parámetros'!$D$21,IF(DH35&gt;5*CU35,'Referencia Parámetros'!$D$22, IF(DH35&gt;1,'Referencia Parámetros'!$D$23,"NO APLICA")))),"")</f>
        <v/>
      </c>
      <c r="DJ35" s="240" t="str">
        <f t="shared" si="175"/>
        <v/>
      </c>
      <c r="DK35" s="241">
        <f t="shared" si="116"/>
        <v>0</v>
      </c>
      <c r="DL35" s="234">
        <f t="shared" si="176"/>
        <v>0</v>
      </c>
      <c r="DM35" s="234">
        <f t="shared" si="117"/>
        <v>0</v>
      </c>
      <c r="DN35" s="234">
        <f t="shared" si="177"/>
        <v>0</v>
      </c>
      <c r="DO35" s="242">
        <f t="shared" si="178"/>
        <v>0</v>
      </c>
      <c r="DQ35" s="234">
        <f t="shared" si="179"/>
        <v>23</v>
      </c>
      <c r="DR35" s="235" t="str">
        <f t="shared" si="180"/>
        <v/>
      </c>
      <c r="DS35" s="236" t="str">
        <f>IFERROR(+VLOOKUP(DR35,'Referencia Parámetros'!$A$2:$B$18,2),"")</f>
        <v/>
      </c>
      <c r="DT35" s="1"/>
      <c r="DU35" s="1"/>
      <c r="DV35" s="136" t="str">
        <f t="shared" si="40"/>
        <v>Completar</v>
      </c>
      <c r="DW35" s="134"/>
      <c r="DX35" s="134"/>
      <c r="DY35" s="134"/>
      <c r="DZ35" s="136" t="str">
        <f t="shared" si="41"/>
        <v>Completar</v>
      </c>
      <c r="EA35" s="137" t="str">
        <f t="shared" si="42"/>
        <v>Completar</v>
      </c>
      <c r="EB35" s="137" t="str">
        <f t="shared" si="43"/>
        <v>Completar</v>
      </c>
      <c r="EC35" s="135"/>
      <c r="ED35" s="136" t="str">
        <f t="shared" si="44"/>
        <v>Completar</v>
      </c>
      <c r="EE35" s="237">
        <f t="shared" si="181"/>
        <v>0</v>
      </c>
      <c r="EF35" s="238">
        <f t="shared" si="182"/>
        <v>0</v>
      </c>
      <c r="EG35" s="239" t="str">
        <f>IFERROR(IF(EF35&gt;20*DS35,'Referencia Parámetros'!$D$20,IF(EF35&gt;10*DS35,'Referencia Parámetros'!$D$21,IF(EF35&gt;5*DS35,'Referencia Parámetros'!$D$22, IF(EF35&gt;1,'Referencia Parámetros'!$D$23,"NO APLICA")))),"")</f>
        <v/>
      </c>
      <c r="EH35" s="240" t="str">
        <f t="shared" si="183"/>
        <v/>
      </c>
      <c r="EI35" s="241">
        <f t="shared" si="119"/>
        <v>0</v>
      </c>
      <c r="EJ35" s="234">
        <f t="shared" si="184"/>
        <v>0</v>
      </c>
      <c r="EK35" s="234">
        <f t="shared" si="120"/>
        <v>0</v>
      </c>
      <c r="EL35" s="234">
        <f t="shared" si="185"/>
        <v>0</v>
      </c>
      <c r="EM35" s="242">
        <f t="shared" si="186"/>
        <v>0</v>
      </c>
      <c r="EO35" s="234">
        <f t="shared" si="187"/>
        <v>23</v>
      </c>
      <c r="EP35" s="235" t="str">
        <f t="shared" si="188"/>
        <v/>
      </c>
      <c r="EQ35" s="236" t="str">
        <f>IFERROR(+VLOOKUP(EP35,'Referencia Parámetros'!$A$2:$B$18,2),"")</f>
        <v/>
      </c>
      <c r="ER35" s="1"/>
      <c r="ES35" s="1"/>
      <c r="ET35" s="136" t="str">
        <f t="shared" si="49"/>
        <v>Completar</v>
      </c>
      <c r="EU35" s="134"/>
      <c r="EV35" s="134"/>
      <c r="EW35" s="134"/>
      <c r="EX35" s="136" t="str">
        <f t="shared" si="50"/>
        <v>Completar</v>
      </c>
      <c r="EY35" s="137" t="str">
        <f t="shared" si="51"/>
        <v>Completar</v>
      </c>
      <c r="EZ35" s="137" t="str">
        <f t="shared" si="52"/>
        <v>Completar</v>
      </c>
      <c r="FA35" s="135"/>
      <c r="FB35" s="136" t="str">
        <f t="shared" si="53"/>
        <v>Completar</v>
      </c>
      <c r="FC35" s="237">
        <f t="shared" si="189"/>
        <v>0</v>
      </c>
      <c r="FD35" s="238">
        <f t="shared" si="190"/>
        <v>0</v>
      </c>
      <c r="FE35" s="239" t="str">
        <f>IFERROR(IF(FD35&gt;20*EQ35,'Referencia Parámetros'!$D$20,IF(FD35&gt;10*EQ35,'Referencia Parámetros'!$D$21,IF(FD35&gt;5*EQ35,'Referencia Parámetros'!$D$22, IF(FD35&gt;1,'Referencia Parámetros'!$D$23,"NO APLICA")))),"")</f>
        <v/>
      </c>
      <c r="FF35" s="240" t="str">
        <f t="shared" si="191"/>
        <v/>
      </c>
      <c r="FG35" s="241">
        <f t="shared" si="122"/>
        <v>0</v>
      </c>
      <c r="FH35" s="234">
        <f t="shared" si="192"/>
        <v>0</v>
      </c>
      <c r="FI35" s="234">
        <f t="shared" si="123"/>
        <v>0</v>
      </c>
      <c r="FJ35" s="234">
        <f t="shared" si="193"/>
        <v>0</v>
      </c>
      <c r="FK35" s="242">
        <f t="shared" si="194"/>
        <v>0</v>
      </c>
      <c r="FM35" s="234">
        <f t="shared" si="195"/>
        <v>23</v>
      </c>
      <c r="FN35" s="235" t="str">
        <f t="shared" si="196"/>
        <v/>
      </c>
      <c r="FO35" s="236" t="str">
        <f>IFERROR(+VLOOKUP(FN35,'Referencia Parámetros'!$A$2:$B$18,2),"")</f>
        <v/>
      </c>
      <c r="FP35" s="1"/>
      <c r="FQ35" s="1"/>
      <c r="FR35" s="136" t="str">
        <f t="shared" si="58"/>
        <v>Completar</v>
      </c>
      <c r="FS35" s="134"/>
      <c r="FT35" s="134"/>
      <c r="FU35" s="134"/>
      <c r="FV35" s="136" t="str">
        <f t="shared" si="59"/>
        <v>Completar</v>
      </c>
      <c r="FW35" s="137" t="str">
        <f t="shared" si="60"/>
        <v>Completar</v>
      </c>
      <c r="FX35" s="137" t="str">
        <f t="shared" si="61"/>
        <v>Completar</v>
      </c>
      <c r="FY35" s="135"/>
      <c r="FZ35" s="136" t="str">
        <f t="shared" si="62"/>
        <v>Completar</v>
      </c>
      <c r="GA35" s="237">
        <f t="shared" si="197"/>
        <v>0</v>
      </c>
      <c r="GB35" s="238">
        <f t="shared" si="198"/>
        <v>0</v>
      </c>
      <c r="GC35" s="239" t="str">
        <f>IFERROR(IF(GB35&gt;20*FO35,'Referencia Parámetros'!$D$20,IF(GB35&gt;10*FO35,'Referencia Parámetros'!$D$21,IF(GB35&gt;5*FO35,'Referencia Parámetros'!$D$22, IF(GB35&gt;1,'Referencia Parámetros'!$D$23,"NO APLICA")))),"")</f>
        <v/>
      </c>
      <c r="GD35" s="240" t="str">
        <f t="shared" si="199"/>
        <v/>
      </c>
      <c r="GE35" s="241">
        <f t="shared" si="125"/>
        <v>0</v>
      </c>
      <c r="GF35" s="234">
        <f t="shared" si="200"/>
        <v>0</v>
      </c>
      <c r="GG35" s="234">
        <f t="shared" si="126"/>
        <v>0</v>
      </c>
      <c r="GH35" s="234">
        <f t="shared" si="201"/>
        <v>0</v>
      </c>
      <c r="GI35" s="242">
        <f t="shared" si="202"/>
        <v>0</v>
      </c>
      <c r="GK35" s="234">
        <f t="shared" si="203"/>
        <v>23</v>
      </c>
      <c r="GL35" s="235" t="str">
        <f t="shared" si="204"/>
        <v/>
      </c>
      <c r="GM35" s="236" t="str">
        <f>IFERROR(+VLOOKUP(GL35,'Referencia Parámetros'!$A$2:$B$18,2),"")</f>
        <v/>
      </c>
      <c r="GN35" s="1"/>
      <c r="GO35" s="1"/>
      <c r="GP35" s="136" t="str">
        <f t="shared" si="67"/>
        <v>Completar</v>
      </c>
      <c r="GQ35" s="134"/>
      <c r="GR35" s="134"/>
      <c r="GS35" s="134"/>
      <c r="GT35" s="136" t="str">
        <f t="shared" si="68"/>
        <v>Completar</v>
      </c>
      <c r="GU35" s="137" t="str">
        <f t="shared" si="69"/>
        <v>Completar</v>
      </c>
      <c r="GV35" s="137" t="str">
        <f t="shared" si="70"/>
        <v>Completar</v>
      </c>
      <c r="GW35" s="135"/>
      <c r="GX35" s="136" t="str">
        <f t="shared" si="71"/>
        <v>Completar</v>
      </c>
      <c r="GY35" s="237">
        <f t="shared" si="205"/>
        <v>0</v>
      </c>
      <c r="GZ35" s="238">
        <f t="shared" si="206"/>
        <v>0</v>
      </c>
      <c r="HA35" s="239" t="str">
        <f>IFERROR(IF(GZ35&gt;20*GM35,'Referencia Parámetros'!$D$20,IF(GZ35&gt;10*GM35,'Referencia Parámetros'!$D$21,IF(GZ35&gt;5*GM35,'Referencia Parámetros'!$D$22, IF(GZ35&gt;1,'Referencia Parámetros'!$D$23,"NO APLICA")))),"")</f>
        <v/>
      </c>
      <c r="HB35" s="240" t="str">
        <f t="shared" si="207"/>
        <v/>
      </c>
      <c r="HC35" s="241">
        <f t="shared" si="128"/>
        <v>0</v>
      </c>
      <c r="HD35" s="234">
        <f t="shared" si="208"/>
        <v>0</v>
      </c>
      <c r="HE35" s="234">
        <f t="shared" si="129"/>
        <v>0</v>
      </c>
      <c r="HF35" s="234">
        <f t="shared" si="209"/>
        <v>0</v>
      </c>
      <c r="HG35" s="242">
        <f t="shared" si="210"/>
        <v>0</v>
      </c>
      <c r="HI35" s="234">
        <f t="shared" si="211"/>
        <v>23</v>
      </c>
      <c r="HJ35" s="235" t="str">
        <f t="shared" si="212"/>
        <v/>
      </c>
      <c r="HK35" s="236" t="str">
        <f>IFERROR(+VLOOKUP(HJ35,'Referencia Parámetros'!$A$2:$B$18,2),"")</f>
        <v/>
      </c>
      <c r="HL35" s="1"/>
      <c r="HM35" s="1"/>
      <c r="HN35" s="136" t="str">
        <f t="shared" si="76"/>
        <v>Completar</v>
      </c>
      <c r="HO35" s="134"/>
      <c r="HP35" s="134"/>
      <c r="HQ35" s="134"/>
      <c r="HR35" s="136" t="str">
        <f t="shared" si="77"/>
        <v>Completar</v>
      </c>
      <c r="HS35" s="137" t="str">
        <f t="shared" si="78"/>
        <v>Completar</v>
      </c>
      <c r="HT35" s="137" t="str">
        <f t="shared" si="79"/>
        <v>Completar</v>
      </c>
      <c r="HU35" s="135"/>
      <c r="HV35" s="136" t="str">
        <f t="shared" si="80"/>
        <v>Completar</v>
      </c>
      <c r="HW35" s="237">
        <f t="shared" si="213"/>
        <v>0</v>
      </c>
      <c r="HX35" s="238">
        <f t="shared" si="214"/>
        <v>0</v>
      </c>
      <c r="HY35" s="239" t="str">
        <f>IFERROR(IF(HX35&gt;20*HK35,'Referencia Parámetros'!$D$20,IF(HX35&gt;10*HK35,'Referencia Parámetros'!$D$21,IF(HX35&gt;5*HK35,'Referencia Parámetros'!$D$22, IF(HX35&gt;1,'Referencia Parámetros'!$D$23,"NO APLICA")))),"")</f>
        <v/>
      </c>
      <c r="HZ35" s="240" t="str">
        <f t="shared" si="215"/>
        <v/>
      </c>
      <c r="IA35" s="241">
        <f t="shared" si="131"/>
        <v>0</v>
      </c>
      <c r="IB35" s="234">
        <f t="shared" si="216"/>
        <v>0</v>
      </c>
      <c r="IC35" s="234">
        <f t="shared" si="132"/>
        <v>0</v>
      </c>
      <c r="ID35" s="234">
        <f t="shared" si="217"/>
        <v>0</v>
      </c>
      <c r="IE35" s="242">
        <f t="shared" si="218"/>
        <v>0</v>
      </c>
      <c r="IG35" s="234">
        <f t="shared" si="219"/>
        <v>23</v>
      </c>
      <c r="IH35" s="235" t="str">
        <f t="shared" si="220"/>
        <v/>
      </c>
      <c r="II35" s="236" t="str">
        <f>IFERROR(+VLOOKUP(IH35,'Referencia Parámetros'!$A$2:$B$15,2),"")</f>
        <v/>
      </c>
      <c r="IJ35" s="1"/>
      <c r="IK35" s="1"/>
      <c r="IL35" s="136" t="str">
        <f t="shared" si="85"/>
        <v>Completar</v>
      </c>
      <c r="IM35" s="134"/>
      <c r="IN35" s="134"/>
      <c r="IO35" s="134"/>
      <c r="IP35" s="136" t="str">
        <f t="shared" si="86"/>
        <v>Completar</v>
      </c>
      <c r="IQ35" s="137" t="str">
        <f t="shared" si="87"/>
        <v>Completar</v>
      </c>
      <c r="IR35" s="137" t="str">
        <f t="shared" si="88"/>
        <v>Completar</v>
      </c>
      <c r="IS35" s="135"/>
      <c r="IT35" s="136" t="str">
        <f t="shared" si="89"/>
        <v>Completar</v>
      </c>
      <c r="IU35" s="237">
        <f t="shared" si="221"/>
        <v>0</v>
      </c>
      <c r="IV35" s="238">
        <f t="shared" si="222"/>
        <v>0</v>
      </c>
      <c r="IW35" s="239" t="str">
        <f>IFERROR(IF(IV35&gt;20*II35,'Referencia Parámetros'!$D$20,IF(IV35&gt;10*II35,'Referencia Parámetros'!$D$21,IF(IV35&gt;5*II35,'Referencia Parámetros'!$D$22, IF(IV35&gt;1,'Referencia Parámetros'!$D$23,"NO APLICA")))),"")</f>
        <v/>
      </c>
      <c r="IX35" s="240" t="str">
        <f t="shared" si="223"/>
        <v/>
      </c>
      <c r="IY35" s="241">
        <f t="shared" si="134"/>
        <v>0</v>
      </c>
      <c r="IZ35" s="234">
        <f t="shared" si="224"/>
        <v>0</v>
      </c>
      <c r="JA35" s="234">
        <f t="shared" si="135"/>
        <v>0</v>
      </c>
      <c r="JB35" s="234">
        <f t="shared" si="225"/>
        <v>0</v>
      </c>
      <c r="JC35" s="242">
        <f t="shared" si="226"/>
        <v>0</v>
      </c>
      <c r="JD35" s="198"/>
      <c r="JE35" s="234">
        <f t="shared" si="227"/>
        <v>23</v>
      </c>
      <c r="JF35" s="235" t="str">
        <f t="shared" si="228"/>
        <v/>
      </c>
      <c r="JG35" s="236" t="str">
        <f>IFERROR(+VLOOKUP(JF35,'Referencia Parámetros'!$A$2:$B$15,2),"")</f>
        <v/>
      </c>
      <c r="JH35" s="1"/>
      <c r="JI35" s="1"/>
      <c r="JJ35" s="136" t="str">
        <f t="shared" si="94"/>
        <v>Completar</v>
      </c>
      <c r="JK35" s="134"/>
      <c r="JL35" s="134"/>
      <c r="JM35" s="134"/>
      <c r="JN35" s="136" t="str">
        <f t="shared" si="95"/>
        <v>Completar</v>
      </c>
      <c r="JO35" s="137" t="str">
        <f t="shared" si="96"/>
        <v>Completar</v>
      </c>
      <c r="JP35" s="137" t="str">
        <f t="shared" si="97"/>
        <v>Completar</v>
      </c>
      <c r="JQ35" s="135"/>
      <c r="JR35" s="136" t="str">
        <f t="shared" si="98"/>
        <v>Completar</v>
      </c>
      <c r="JS35" s="237">
        <f t="shared" si="229"/>
        <v>0</v>
      </c>
      <c r="JT35" s="238">
        <f t="shared" si="230"/>
        <v>0</v>
      </c>
      <c r="JU35" s="239" t="str">
        <f>IFERROR(IF(JT35&gt;20*JG35,'Referencia Parámetros'!$D$20,IF(JT35&gt;10*JG35,'Referencia Parámetros'!$D$21,IF(JT35&gt;5*JG35,'Referencia Parámetros'!$D$22, IF(JT35&gt;1,'Referencia Parámetros'!$D$23,"NO APLICA")))),"")</f>
        <v/>
      </c>
      <c r="JV35" s="240" t="str">
        <f t="shared" si="231"/>
        <v/>
      </c>
      <c r="JW35" s="241">
        <f t="shared" si="137"/>
        <v>0</v>
      </c>
      <c r="JX35" s="234">
        <f t="shared" si="232"/>
        <v>0</v>
      </c>
      <c r="JY35" s="234">
        <f t="shared" si="138"/>
        <v>0</v>
      </c>
      <c r="JZ35" s="234">
        <f t="shared" si="233"/>
        <v>0</v>
      </c>
      <c r="KA35" s="242">
        <f t="shared" si="234"/>
        <v>0</v>
      </c>
    </row>
    <row r="36" spans="1:287" x14ac:dyDescent="0.25">
      <c r="A36" s="234">
        <f t="shared" si="139"/>
        <v>24</v>
      </c>
      <c r="B36" s="235" t="str">
        <f t="shared" si="140"/>
        <v/>
      </c>
      <c r="C36" s="236" t="str">
        <f>IFERROR(+VLOOKUP(B36,'Referencia Parámetros'!$A$2:$B$18,2),"")</f>
        <v/>
      </c>
      <c r="D36" s="1"/>
      <c r="E36" s="1"/>
      <c r="F36" s="136" t="str">
        <f>IFERROR(+VLOOKUP(D36,'Año 4'!JH$13:JJ$112,3,FALSE),"Completar")</f>
        <v>Completar</v>
      </c>
      <c r="G36" s="134"/>
      <c r="H36" s="134"/>
      <c r="I36" s="134"/>
      <c r="J36" s="136" t="str">
        <f>+IFERROR(VLOOKUP(D36,'Año 4'!JH$13:JR$112,7,0),"Completar")</f>
        <v>Completar</v>
      </c>
      <c r="K36" s="137" t="str">
        <f>IFERROR(VLOOKUP(D36,'Año 4'!JH$13:JR$112,8,FALSE),"Completar")</f>
        <v>Completar</v>
      </c>
      <c r="L36" s="137" t="str">
        <f>IFERROR(VLOOKUP(D36,'Año 4'!JH$13:JR$112,9,FALSE),"Completar")</f>
        <v>Completar</v>
      </c>
      <c r="M36" s="135"/>
      <c r="N36" s="136" t="str">
        <f>IFERROR(VLOOKUP(D36,'Año 4'!JH$13:JR$112,11,FALSE),"Completar")</f>
        <v>Completar</v>
      </c>
      <c r="O36" s="237">
        <f t="shared" si="141"/>
        <v>0</v>
      </c>
      <c r="P36" s="238">
        <f t="shared" si="142"/>
        <v>0</v>
      </c>
      <c r="Q36" s="239" t="str">
        <f>IFERROR(IF(P36&gt;20*C36,'Referencia Parámetros'!$D$20,IF(P36&gt;10*C36,'Referencia Parámetros'!$D$21,IF(P36&gt;5*C36,'Referencia Parámetros'!$D$22, IF(P36&gt;1,'Referencia Parámetros'!$D$23,"NO APLICA")))),"")</f>
        <v/>
      </c>
      <c r="R36" s="240" t="str">
        <f t="shared" si="143"/>
        <v/>
      </c>
      <c r="S36" s="241">
        <f t="shared" si="104"/>
        <v>0</v>
      </c>
      <c r="T36" s="234">
        <f t="shared" si="144"/>
        <v>0</v>
      </c>
      <c r="U36" s="234">
        <f t="shared" si="105"/>
        <v>0</v>
      </c>
      <c r="V36" s="234">
        <f t="shared" si="145"/>
        <v>0</v>
      </c>
      <c r="W36" s="242">
        <f t="shared" si="146"/>
        <v>0</v>
      </c>
      <c r="Y36" s="234">
        <f t="shared" si="147"/>
        <v>24</v>
      </c>
      <c r="Z36" s="235" t="str">
        <f t="shared" si="148"/>
        <v/>
      </c>
      <c r="AA36" s="236" t="str">
        <f>IFERROR(+VLOOKUP(Z36,'Referencia Parámetros'!$A$2:$B$18,2),"")</f>
        <v/>
      </c>
      <c r="AB36" s="1"/>
      <c r="AC36" s="1"/>
      <c r="AD36" s="136" t="str">
        <f t="shared" si="4"/>
        <v>Completar</v>
      </c>
      <c r="AE36" s="134"/>
      <c r="AF36" s="134"/>
      <c r="AG36" s="134"/>
      <c r="AH36" s="136" t="str">
        <f t="shared" si="5"/>
        <v>Completar</v>
      </c>
      <c r="AI36" s="137" t="str">
        <f t="shared" si="6"/>
        <v>Completar</v>
      </c>
      <c r="AJ36" s="137" t="str">
        <f t="shared" si="7"/>
        <v>Completar</v>
      </c>
      <c r="AK36" s="135"/>
      <c r="AL36" s="136" t="str">
        <f t="shared" si="8"/>
        <v>Completar</v>
      </c>
      <c r="AM36" s="237">
        <f t="shared" si="149"/>
        <v>0</v>
      </c>
      <c r="AN36" s="238">
        <f t="shared" si="150"/>
        <v>0</v>
      </c>
      <c r="AO36" s="239" t="str">
        <f>IFERROR(IF(AN36&gt;20*AA36,'Referencia Parámetros'!$D$20,IF(AN36&gt;10*AA36,'Referencia Parámetros'!$D$21,IF(AN36&gt;5*AA36,'Referencia Parámetros'!$D$22, IF(AN36&gt;1,'Referencia Parámetros'!$D$23,"NO APLICA")))),"")</f>
        <v/>
      </c>
      <c r="AP36" s="240" t="str">
        <f t="shared" si="151"/>
        <v/>
      </c>
      <c r="AQ36" s="241">
        <f t="shared" si="107"/>
        <v>0</v>
      </c>
      <c r="AR36" s="234">
        <f t="shared" si="152"/>
        <v>0</v>
      </c>
      <c r="AS36" s="234">
        <f t="shared" si="108"/>
        <v>0</v>
      </c>
      <c r="AT36" s="234">
        <f t="shared" si="153"/>
        <v>0</v>
      </c>
      <c r="AU36" s="242">
        <f t="shared" si="154"/>
        <v>0</v>
      </c>
      <c r="AW36" s="234">
        <f t="shared" si="155"/>
        <v>24</v>
      </c>
      <c r="AX36" s="235" t="str">
        <f t="shared" si="156"/>
        <v/>
      </c>
      <c r="AY36" s="236" t="str">
        <f>IFERROR(+VLOOKUP(AX36,'Referencia Parámetros'!$A$2:$B$18,2),"")</f>
        <v/>
      </c>
      <c r="AZ36" s="1"/>
      <c r="BA36" s="1"/>
      <c r="BB36" s="136" t="str">
        <f t="shared" si="13"/>
        <v>Completar</v>
      </c>
      <c r="BC36" s="134"/>
      <c r="BD36" s="134"/>
      <c r="BE36" s="134"/>
      <c r="BF36" s="136" t="str">
        <f t="shared" si="14"/>
        <v>Completar</v>
      </c>
      <c r="BG36" s="137" t="str">
        <f t="shared" si="15"/>
        <v>Completar</v>
      </c>
      <c r="BH36" s="137" t="str">
        <f t="shared" si="16"/>
        <v>Completar</v>
      </c>
      <c r="BI36" s="135"/>
      <c r="BJ36" s="136" t="str">
        <f t="shared" si="17"/>
        <v>Completar</v>
      </c>
      <c r="BK36" s="237">
        <f t="shared" si="157"/>
        <v>0</v>
      </c>
      <c r="BL36" s="238">
        <f t="shared" si="158"/>
        <v>0</v>
      </c>
      <c r="BM36" s="239" t="str">
        <f>IFERROR(IF(BL36&gt;20*AY36,'Referencia Parámetros'!$D$20,IF(BL36&gt;10*AY36,'Referencia Parámetros'!$D$21,IF(BL36&gt;5*AY36,'Referencia Parámetros'!$D$22, IF(BL36&gt;1,'Referencia Parámetros'!$D$23,"NO APLICA")))),"")</f>
        <v/>
      </c>
      <c r="BN36" s="240" t="str">
        <f t="shared" si="159"/>
        <v/>
      </c>
      <c r="BO36" s="241">
        <f t="shared" si="110"/>
        <v>0</v>
      </c>
      <c r="BP36" s="234">
        <f t="shared" si="160"/>
        <v>0</v>
      </c>
      <c r="BQ36" s="234">
        <f t="shared" si="111"/>
        <v>0</v>
      </c>
      <c r="BR36" s="234">
        <f t="shared" si="161"/>
        <v>0</v>
      </c>
      <c r="BS36" s="242">
        <f t="shared" si="162"/>
        <v>0</v>
      </c>
      <c r="BU36" s="234">
        <f t="shared" si="163"/>
        <v>24</v>
      </c>
      <c r="BV36" s="235" t="str">
        <f t="shared" si="164"/>
        <v/>
      </c>
      <c r="BW36" s="236" t="str">
        <f>IFERROR(+VLOOKUP(BV36,'Referencia Parámetros'!$A$2:$B$18,2),"")</f>
        <v/>
      </c>
      <c r="BX36" s="1"/>
      <c r="BY36" s="1"/>
      <c r="BZ36" s="136" t="str">
        <f t="shared" si="22"/>
        <v>Completar</v>
      </c>
      <c r="CA36" s="134"/>
      <c r="CB36" s="134"/>
      <c r="CC36" s="134"/>
      <c r="CD36" s="136" t="str">
        <f t="shared" si="23"/>
        <v>Completar</v>
      </c>
      <c r="CE36" s="137" t="str">
        <f t="shared" si="24"/>
        <v>Completar</v>
      </c>
      <c r="CF36" s="137" t="str">
        <f t="shared" si="25"/>
        <v>Completar</v>
      </c>
      <c r="CG36" s="135"/>
      <c r="CH36" s="136" t="str">
        <f t="shared" si="26"/>
        <v>Completar</v>
      </c>
      <c r="CI36" s="237">
        <f t="shared" si="165"/>
        <v>0</v>
      </c>
      <c r="CJ36" s="238">
        <f t="shared" si="166"/>
        <v>0</v>
      </c>
      <c r="CK36" s="239" t="str">
        <f>IFERROR(IF(CJ36&gt;20*BW36,'Referencia Parámetros'!$D$20,IF(CJ36&gt;10*BW36,'Referencia Parámetros'!$D$21,IF(CJ36&gt;5*BW36,'Referencia Parámetros'!$D$22, IF(CJ36&gt;1,'Referencia Parámetros'!$D$23,"NO APLICA")))),"")</f>
        <v/>
      </c>
      <c r="CL36" s="240" t="str">
        <f t="shared" si="167"/>
        <v/>
      </c>
      <c r="CM36" s="241">
        <f t="shared" si="113"/>
        <v>0</v>
      </c>
      <c r="CN36" s="234">
        <f t="shared" si="168"/>
        <v>0</v>
      </c>
      <c r="CO36" s="234">
        <f t="shared" si="114"/>
        <v>0</v>
      </c>
      <c r="CP36" s="234">
        <f t="shared" si="169"/>
        <v>0</v>
      </c>
      <c r="CQ36" s="242">
        <f t="shared" si="170"/>
        <v>0</v>
      </c>
      <c r="CS36" s="234">
        <f t="shared" si="171"/>
        <v>24</v>
      </c>
      <c r="CT36" s="235" t="str">
        <f t="shared" si="172"/>
        <v/>
      </c>
      <c r="CU36" s="236" t="str">
        <f>IFERROR(+VLOOKUP(CT36,'Referencia Parámetros'!$A$2:$B$18,2),"")</f>
        <v/>
      </c>
      <c r="CV36" s="1"/>
      <c r="CW36" s="1"/>
      <c r="CX36" s="136" t="str">
        <f t="shared" si="31"/>
        <v>Completar</v>
      </c>
      <c r="CY36" s="134"/>
      <c r="CZ36" s="134"/>
      <c r="DA36" s="134"/>
      <c r="DB36" s="136" t="str">
        <f t="shared" si="32"/>
        <v>Completar</v>
      </c>
      <c r="DC36" s="137" t="str">
        <f t="shared" si="33"/>
        <v>Completar</v>
      </c>
      <c r="DD36" s="137" t="str">
        <f t="shared" si="34"/>
        <v>Completar</v>
      </c>
      <c r="DE36" s="135"/>
      <c r="DF36" s="136" t="str">
        <f t="shared" si="35"/>
        <v>Completar</v>
      </c>
      <c r="DG36" s="237">
        <f t="shared" si="173"/>
        <v>0</v>
      </c>
      <c r="DH36" s="238">
        <f t="shared" si="174"/>
        <v>0</v>
      </c>
      <c r="DI36" s="239" t="str">
        <f>IFERROR(IF(DH36&gt;20*CU36,'Referencia Parámetros'!$D$20,IF(DH36&gt;10*CU36,'Referencia Parámetros'!$D$21,IF(DH36&gt;5*CU36,'Referencia Parámetros'!$D$22, IF(DH36&gt;1,'Referencia Parámetros'!$D$23,"NO APLICA")))),"")</f>
        <v/>
      </c>
      <c r="DJ36" s="240" t="str">
        <f t="shared" si="175"/>
        <v/>
      </c>
      <c r="DK36" s="241">
        <f t="shared" si="116"/>
        <v>0</v>
      </c>
      <c r="DL36" s="234">
        <f t="shared" si="176"/>
        <v>0</v>
      </c>
      <c r="DM36" s="234">
        <f t="shared" si="117"/>
        <v>0</v>
      </c>
      <c r="DN36" s="234">
        <f t="shared" si="177"/>
        <v>0</v>
      </c>
      <c r="DO36" s="242">
        <f t="shared" si="178"/>
        <v>0</v>
      </c>
      <c r="DQ36" s="234">
        <f t="shared" si="179"/>
        <v>24</v>
      </c>
      <c r="DR36" s="235" t="str">
        <f t="shared" si="180"/>
        <v/>
      </c>
      <c r="DS36" s="236" t="str">
        <f>IFERROR(+VLOOKUP(DR36,'Referencia Parámetros'!$A$2:$B$18,2),"")</f>
        <v/>
      </c>
      <c r="DT36" s="1"/>
      <c r="DU36" s="1"/>
      <c r="DV36" s="136" t="str">
        <f t="shared" si="40"/>
        <v>Completar</v>
      </c>
      <c r="DW36" s="134"/>
      <c r="DX36" s="134"/>
      <c r="DY36" s="134"/>
      <c r="DZ36" s="136" t="str">
        <f t="shared" si="41"/>
        <v>Completar</v>
      </c>
      <c r="EA36" s="137" t="str">
        <f t="shared" si="42"/>
        <v>Completar</v>
      </c>
      <c r="EB36" s="137" t="str">
        <f t="shared" si="43"/>
        <v>Completar</v>
      </c>
      <c r="EC36" s="135"/>
      <c r="ED36" s="136" t="str">
        <f t="shared" si="44"/>
        <v>Completar</v>
      </c>
      <c r="EE36" s="237">
        <f t="shared" si="181"/>
        <v>0</v>
      </c>
      <c r="EF36" s="238">
        <f t="shared" si="182"/>
        <v>0</v>
      </c>
      <c r="EG36" s="239" t="str">
        <f>IFERROR(IF(EF36&gt;20*DS36,'Referencia Parámetros'!$D$20,IF(EF36&gt;10*DS36,'Referencia Parámetros'!$D$21,IF(EF36&gt;5*DS36,'Referencia Parámetros'!$D$22, IF(EF36&gt;1,'Referencia Parámetros'!$D$23,"NO APLICA")))),"")</f>
        <v/>
      </c>
      <c r="EH36" s="240" t="str">
        <f t="shared" si="183"/>
        <v/>
      </c>
      <c r="EI36" s="241">
        <f t="shared" si="119"/>
        <v>0</v>
      </c>
      <c r="EJ36" s="234">
        <f t="shared" si="184"/>
        <v>0</v>
      </c>
      <c r="EK36" s="234">
        <f t="shared" si="120"/>
        <v>0</v>
      </c>
      <c r="EL36" s="234">
        <f t="shared" si="185"/>
        <v>0</v>
      </c>
      <c r="EM36" s="242">
        <f t="shared" si="186"/>
        <v>0</v>
      </c>
      <c r="EO36" s="234">
        <f t="shared" si="187"/>
        <v>24</v>
      </c>
      <c r="EP36" s="235" t="str">
        <f t="shared" si="188"/>
        <v/>
      </c>
      <c r="EQ36" s="236" t="str">
        <f>IFERROR(+VLOOKUP(EP36,'Referencia Parámetros'!$A$2:$B$18,2),"")</f>
        <v/>
      </c>
      <c r="ER36" s="1"/>
      <c r="ES36" s="1"/>
      <c r="ET36" s="136" t="str">
        <f t="shared" si="49"/>
        <v>Completar</v>
      </c>
      <c r="EU36" s="134"/>
      <c r="EV36" s="134"/>
      <c r="EW36" s="134"/>
      <c r="EX36" s="136" t="str">
        <f t="shared" si="50"/>
        <v>Completar</v>
      </c>
      <c r="EY36" s="137" t="str">
        <f t="shared" si="51"/>
        <v>Completar</v>
      </c>
      <c r="EZ36" s="137" t="str">
        <f t="shared" si="52"/>
        <v>Completar</v>
      </c>
      <c r="FA36" s="135"/>
      <c r="FB36" s="136" t="str">
        <f t="shared" si="53"/>
        <v>Completar</v>
      </c>
      <c r="FC36" s="237">
        <f t="shared" si="189"/>
        <v>0</v>
      </c>
      <c r="FD36" s="238">
        <f t="shared" si="190"/>
        <v>0</v>
      </c>
      <c r="FE36" s="239" t="str">
        <f>IFERROR(IF(FD36&gt;20*EQ36,'Referencia Parámetros'!$D$20,IF(FD36&gt;10*EQ36,'Referencia Parámetros'!$D$21,IF(FD36&gt;5*EQ36,'Referencia Parámetros'!$D$22, IF(FD36&gt;1,'Referencia Parámetros'!$D$23,"NO APLICA")))),"")</f>
        <v/>
      </c>
      <c r="FF36" s="240" t="str">
        <f t="shared" si="191"/>
        <v/>
      </c>
      <c r="FG36" s="241">
        <f t="shared" si="122"/>
        <v>0</v>
      </c>
      <c r="FH36" s="234">
        <f t="shared" si="192"/>
        <v>0</v>
      </c>
      <c r="FI36" s="234">
        <f t="shared" si="123"/>
        <v>0</v>
      </c>
      <c r="FJ36" s="234">
        <f t="shared" si="193"/>
        <v>0</v>
      </c>
      <c r="FK36" s="242">
        <f t="shared" si="194"/>
        <v>0</v>
      </c>
      <c r="FM36" s="234">
        <f t="shared" si="195"/>
        <v>24</v>
      </c>
      <c r="FN36" s="235" t="str">
        <f t="shared" si="196"/>
        <v/>
      </c>
      <c r="FO36" s="236" t="str">
        <f>IFERROR(+VLOOKUP(FN36,'Referencia Parámetros'!$A$2:$B$18,2),"")</f>
        <v/>
      </c>
      <c r="FP36" s="1"/>
      <c r="FQ36" s="1"/>
      <c r="FR36" s="136" t="str">
        <f t="shared" si="58"/>
        <v>Completar</v>
      </c>
      <c r="FS36" s="134"/>
      <c r="FT36" s="134"/>
      <c r="FU36" s="134"/>
      <c r="FV36" s="136" t="str">
        <f t="shared" si="59"/>
        <v>Completar</v>
      </c>
      <c r="FW36" s="137" t="str">
        <f t="shared" si="60"/>
        <v>Completar</v>
      </c>
      <c r="FX36" s="137" t="str">
        <f t="shared" si="61"/>
        <v>Completar</v>
      </c>
      <c r="FY36" s="135"/>
      <c r="FZ36" s="136" t="str">
        <f t="shared" si="62"/>
        <v>Completar</v>
      </c>
      <c r="GA36" s="237">
        <f t="shared" si="197"/>
        <v>0</v>
      </c>
      <c r="GB36" s="238">
        <f t="shared" si="198"/>
        <v>0</v>
      </c>
      <c r="GC36" s="239" t="str">
        <f>IFERROR(IF(GB36&gt;20*FO36,'Referencia Parámetros'!$D$20,IF(GB36&gt;10*FO36,'Referencia Parámetros'!$D$21,IF(GB36&gt;5*FO36,'Referencia Parámetros'!$D$22, IF(GB36&gt;1,'Referencia Parámetros'!$D$23,"NO APLICA")))),"")</f>
        <v/>
      </c>
      <c r="GD36" s="240" t="str">
        <f t="shared" si="199"/>
        <v/>
      </c>
      <c r="GE36" s="241">
        <f t="shared" si="125"/>
        <v>0</v>
      </c>
      <c r="GF36" s="234">
        <f t="shared" si="200"/>
        <v>0</v>
      </c>
      <c r="GG36" s="234">
        <f t="shared" si="126"/>
        <v>0</v>
      </c>
      <c r="GH36" s="234">
        <f t="shared" si="201"/>
        <v>0</v>
      </c>
      <c r="GI36" s="242">
        <f t="shared" si="202"/>
        <v>0</v>
      </c>
      <c r="GK36" s="234">
        <f t="shared" si="203"/>
        <v>24</v>
      </c>
      <c r="GL36" s="235" t="str">
        <f t="shared" si="204"/>
        <v/>
      </c>
      <c r="GM36" s="236" t="str">
        <f>IFERROR(+VLOOKUP(GL36,'Referencia Parámetros'!$A$2:$B$18,2),"")</f>
        <v/>
      </c>
      <c r="GN36" s="1"/>
      <c r="GO36" s="1"/>
      <c r="GP36" s="136" t="str">
        <f t="shared" si="67"/>
        <v>Completar</v>
      </c>
      <c r="GQ36" s="134"/>
      <c r="GR36" s="134"/>
      <c r="GS36" s="134"/>
      <c r="GT36" s="136" t="str">
        <f t="shared" si="68"/>
        <v>Completar</v>
      </c>
      <c r="GU36" s="137" t="str">
        <f t="shared" si="69"/>
        <v>Completar</v>
      </c>
      <c r="GV36" s="137" t="str">
        <f t="shared" si="70"/>
        <v>Completar</v>
      </c>
      <c r="GW36" s="135"/>
      <c r="GX36" s="136" t="str">
        <f t="shared" si="71"/>
        <v>Completar</v>
      </c>
      <c r="GY36" s="237">
        <f t="shared" si="205"/>
        <v>0</v>
      </c>
      <c r="GZ36" s="238">
        <f t="shared" si="206"/>
        <v>0</v>
      </c>
      <c r="HA36" s="239" t="str">
        <f>IFERROR(IF(GZ36&gt;20*GM36,'Referencia Parámetros'!$D$20,IF(GZ36&gt;10*GM36,'Referencia Parámetros'!$D$21,IF(GZ36&gt;5*GM36,'Referencia Parámetros'!$D$22, IF(GZ36&gt;1,'Referencia Parámetros'!$D$23,"NO APLICA")))),"")</f>
        <v/>
      </c>
      <c r="HB36" s="240" t="str">
        <f t="shared" si="207"/>
        <v/>
      </c>
      <c r="HC36" s="241">
        <f t="shared" si="128"/>
        <v>0</v>
      </c>
      <c r="HD36" s="234">
        <f t="shared" si="208"/>
        <v>0</v>
      </c>
      <c r="HE36" s="234">
        <f t="shared" si="129"/>
        <v>0</v>
      </c>
      <c r="HF36" s="234">
        <f t="shared" si="209"/>
        <v>0</v>
      </c>
      <c r="HG36" s="242">
        <f t="shared" si="210"/>
        <v>0</v>
      </c>
      <c r="HI36" s="234">
        <f t="shared" si="211"/>
        <v>24</v>
      </c>
      <c r="HJ36" s="235" t="str">
        <f t="shared" si="212"/>
        <v/>
      </c>
      <c r="HK36" s="236" t="str">
        <f>IFERROR(+VLOOKUP(HJ36,'Referencia Parámetros'!$A$2:$B$18,2),"")</f>
        <v/>
      </c>
      <c r="HL36" s="1"/>
      <c r="HM36" s="1"/>
      <c r="HN36" s="136" t="str">
        <f t="shared" si="76"/>
        <v>Completar</v>
      </c>
      <c r="HO36" s="134"/>
      <c r="HP36" s="134"/>
      <c r="HQ36" s="134"/>
      <c r="HR36" s="136" t="str">
        <f t="shared" si="77"/>
        <v>Completar</v>
      </c>
      <c r="HS36" s="137" t="str">
        <f t="shared" si="78"/>
        <v>Completar</v>
      </c>
      <c r="HT36" s="137" t="str">
        <f t="shared" si="79"/>
        <v>Completar</v>
      </c>
      <c r="HU36" s="135"/>
      <c r="HV36" s="136" t="str">
        <f t="shared" si="80"/>
        <v>Completar</v>
      </c>
      <c r="HW36" s="237">
        <f t="shared" si="213"/>
        <v>0</v>
      </c>
      <c r="HX36" s="238">
        <f t="shared" si="214"/>
        <v>0</v>
      </c>
      <c r="HY36" s="239" t="str">
        <f>IFERROR(IF(HX36&gt;20*HK36,'Referencia Parámetros'!$D$20,IF(HX36&gt;10*HK36,'Referencia Parámetros'!$D$21,IF(HX36&gt;5*HK36,'Referencia Parámetros'!$D$22, IF(HX36&gt;1,'Referencia Parámetros'!$D$23,"NO APLICA")))),"")</f>
        <v/>
      </c>
      <c r="HZ36" s="240" t="str">
        <f t="shared" si="215"/>
        <v/>
      </c>
      <c r="IA36" s="241">
        <f t="shared" si="131"/>
        <v>0</v>
      </c>
      <c r="IB36" s="234">
        <f t="shared" si="216"/>
        <v>0</v>
      </c>
      <c r="IC36" s="234">
        <f t="shared" si="132"/>
        <v>0</v>
      </c>
      <c r="ID36" s="234">
        <f t="shared" si="217"/>
        <v>0</v>
      </c>
      <c r="IE36" s="242">
        <f t="shared" si="218"/>
        <v>0</v>
      </c>
      <c r="IG36" s="234">
        <f t="shared" si="219"/>
        <v>24</v>
      </c>
      <c r="IH36" s="235" t="str">
        <f t="shared" si="220"/>
        <v/>
      </c>
      <c r="II36" s="236" t="str">
        <f>IFERROR(+VLOOKUP(IH36,'Referencia Parámetros'!$A$2:$B$15,2),"")</f>
        <v/>
      </c>
      <c r="IJ36" s="1"/>
      <c r="IK36" s="1"/>
      <c r="IL36" s="136" t="str">
        <f t="shared" si="85"/>
        <v>Completar</v>
      </c>
      <c r="IM36" s="134"/>
      <c r="IN36" s="134"/>
      <c r="IO36" s="134"/>
      <c r="IP36" s="136" t="str">
        <f t="shared" si="86"/>
        <v>Completar</v>
      </c>
      <c r="IQ36" s="137" t="str">
        <f t="shared" si="87"/>
        <v>Completar</v>
      </c>
      <c r="IR36" s="137" t="str">
        <f t="shared" si="88"/>
        <v>Completar</v>
      </c>
      <c r="IS36" s="135"/>
      <c r="IT36" s="136" t="str">
        <f t="shared" si="89"/>
        <v>Completar</v>
      </c>
      <c r="IU36" s="237">
        <f t="shared" si="221"/>
        <v>0</v>
      </c>
      <c r="IV36" s="238">
        <f t="shared" si="222"/>
        <v>0</v>
      </c>
      <c r="IW36" s="239" t="str">
        <f>IFERROR(IF(IV36&gt;20*II36,'Referencia Parámetros'!$D$20,IF(IV36&gt;10*II36,'Referencia Parámetros'!$D$21,IF(IV36&gt;5*II36,'Referencia Parámetros'!$D$22, IF(IV36&gt;1,'Referencia Parámetros'!$D$23,"NO APLICA")))),"")</f>
        <v/>
      </c>
      <c r="IX36" s="240" t="str">
        <f t="shared" si="223"/>
        <v/>
      </c>
      <c r="IY36" s="241">
        <f t="shared" si="134"/>
        <v>0</v>
      </c>
      <c r="IZ36" s="234">
        <f t="shared" si="224"/>
        <v>0</v>
      </c>
      <c r="JA36" s="234">
        <f t="shared" si="135"/>
        <v>0</v>
      </c>
      <c r="JB36" s="234">
        <f t="shared" si="225"/>
        <v>0</v>
      </c>
      <c r="JC36" s="242">
        <f t="shared" si="226"/>
        <v>0</v>
      </c>
      <c r="JD36" s="198"/>
      <c r="JE36" s="234">
        <f t="shared" si="227"/>
        <v>24</v>
      </c>
      <c r="JF36" s="235" t="str">
        <f t="shared" si="228"/>
        <v/>
      </c>
      <c r="JG36" s="236" t="str">
        <f>IFERROR(+VLOOKUP(JF36,'Referencia Parámetros'!$A$2:$B$15,2),"")</f>
        <v/>
      </c>
      <c r="JH36" s="1"/>
      <c r="JI36" s="1"/>
      <c r="JJ36" s="136" t="str">
        <f t="shared" si="94"/>
        <v>Completar</v>
      </c>
      <c r="JK36" s="134"/>
      <c r="JL36" s="134"/>
      <c r="JM36" s="134"/>
      <c r="JN36" s="136" t="str">
        <f t="shared" si="95"/>
        <v>Completar</v>
      </c>
      <c r="JO36" s="137" t="str">
        <f t="shared" si="96"/>
        <v>Completar</v>
      </c>
      <c r="JP36" s="137" t="str">
        <f t="shared" si="97"/>
        <v>Completar</v>
      </c>
      <c r="JQ36" s="135"/>
      <c r="JR36" s="136" t="str">
        <f t="shared" si="98"/>
        <v>Completar</v>
      </c>
      <c r="JS36" s="237">
        <f t="shared" si="229"/>
        <v>0</v>
      </c>
      <c r="JT36" s="238">
        <f t="shared" si="230"/>
        <v>0</v>
      </c>
      <c r="JU36" s="239" t="str">
        <f>IFERROR(IF(JT36&gt;20*JG36,'Referencia Parámetros'!$D$20,IF(JT36&gt;10*JG36,'Referencia Parámetros'!$D$21,IF(JT36&gt;5*JG36,'Referencia Parámetros'!$D$22, IF(JT36&gt;1,'Referencia Parámetros'!$D$23,"NO APLICA")))),"")</f>
        <v/>
      </c>
      <c r="JV36" s="240" t="str">
        <f t="shared" si="231"/>
        <v/>
      </c>
      <c r="JW36" s="241">
        <f t="shared" si="137"/>
        <v>0</v>
      </c>
      <c r="JX36" s="234">
        <f t="shared" si="232"/>
        <v>0</v>
      </c>
      <c r="JY36" s="234">
        <f t="shared" si="138"/>
        <v>0</v>
      </c>
      <c r="JZ36" s="234">
        <f t="shared" si="233"/>
        <v>0</v>
      </c>
      <c r="KA36" s="242">
        <f t="shared" si="234"/>
        <v>0</v>
      </c>
    </row>
    <row r="37" spans="1:287" x14ac:dyDescent="0.25">
      <c r="A37" s="234">
        <f t="shared" si="139"/>
        <v>25</v>
      </c>
      <c r="B37" s="235" t="str">
        <f t="shared" si="140"/>
        <v/>
      </c>
      <c r="C37" s="236" t="str">
        <f>IFERROR(+VLOOKUP(B37,'Referencia Parámetros'!$A$2:$B$18,2),"")</f>
        <v/>
      </c>
      <c r="D37" s="1"/>
      <c r="E37" s="1"/>
      <c r="F37" s="136" t="str">
        <f>IFERROR(+VLOOKUP(D37,'Año 4'!JH$13:JJ$112,3,FALSE),"Completar")</f>
        <v>Completar</v>
      </c>
      <c r="G37" s="134"/>
      <c r="H37" s="134"/>
      <c r="I37" s="134"/>
      <c r="J37" s="136" t="str">
        <f>+IFERROR(VLOOKUP(D37,'Año 4'!JH$13:JR$112,7,0),"Completar")</f>
        <v>Completar</v>
      </c>
      <c r="K37" s="137" t="str">
        <f>IFERROR(VLOOKUP(D37,'Año 4'!JH$13:JR$112,8,FALSE),"Completar")</f>
        <v>Completar</v>
      </c>
      <c r="L37" s="137" t="str">
        <f>IFERROR(VLOOKUP(D37,'Año 4'!JH$13:JR$112,9,FALSE),"Completar")</f>
        <v>Completar</v>
      </c>
      <c r="M37" s="135"/>
      <c r="N37" s="136" t="str">
        <f>IFERROR(VLOOKUP(D37,'Año 4'!JH$13:JR$112,11,FALSE),"Completar")</f>
        <v>Completar</v>
      </c>
      <c r="O37" s="237">
        <f t="shared" si="141"/>
        <v>0</v>
      </c>
      <c r="P37" s="238">
        <f t="shared" si="142"/>
        <v>0</v>
      </c>
      <c r="Q37" s="239" t="str">
        <f>IFERROR(IF(P37&gt;20*C37,'Referencia Parámetros'!$D$20,IF(P37&gt;10*C37,'Referencia Parámetros'!$D$21,IF(P37&gt;5*C37,'Referencia Parámetros'!$D$22, IF(P37&gt;1,'Referencia Parámetros'!$D$23,"NO APLICA")))),"")</f>
        <v/>
      </c>
      <c r="R37" s="240" t="str">
        <f t="shared" si="143"/>
        <v/>
      </c>
      <c r="S37" s="241">
        <f t="shared" si="104"/>
        <v>0</v>
      </c>
      <c r="T37" s="234">
        <f t="shared" si="144"/>
        <v>0</v>
      </c>
      <c r="U37" s="234">
        <f t="shared" si="105"/>
        <v>0</v>
      </c>
      <c r="V37" s="234">
        <f t="shared" si="145"/>
        <v>0</v>
      </c>
      <c r="W37" s="242">
        <f t="shared" si="146"/>
        <v>0</v>
      </c>
      <c r="Y37" s="234">
        <f t="shared" si="147"/>
        <v>25</v>
      </c>
      <c r="Z37" s="235" t="str">
        <f t="shared" si="148"/>
        <v/>
      </c>
      <c r="AA37" s="236" t="str">
        <f>IFERROR(+VLOOKUP(Z37,'Referencia Parámetros'!$A$2:$B$18,2),"")</f>
        <v/>
      </c>
      <c r="AB37" s="1"/>
      <c r="AC37" s="1"/>
      <c r="AD37" s="136" t="str">
        <f t="shared" si="4"/>
        <v>Completar</v>
      </c>
      <c r="AE37" s="134"/>
      <c r="AF37" s="134"/>
      <c r="AG37" s="134"/>
      <c r="AH37" s="136" t="str">
        <f t="shared" si="5"/>
        <v>Completar</v>
      </c>
      <c r="AI37" s="137" t="str">
        <f t="shared" si="6"/>
        <v>Completar</v>
      </c>
      <c r="AJ37" s="137" t="str">
        <f t="shared" si="7"/>
        <v>Completar</v>
      </c>
      <c r="AK37" s="135"/>
      <c r="AL37" s="136" t="str">
        <f t="shared" si="8"/>
        <v>Completar</v>
      </c>
      <c r="AM37" s="237">
        <f t="shared" si="149"/>
        <v>0</v>
      </c>
      <c r="AN37" s="238">
        <f t="shared" si="150"/>
        <v>0</v>
      </c>
      <c r="AO37" s="239" t="str">
        <f>IFERROR(IF(AN37&gt;20*AA37,'Referencia Parámetros'!$D$20,IF(AN37&gt;10*AA37,'Referencia Parámetros'!$D$21,IF(AN37&gt;5*AA37,'Referencia Parámetros'!$D$22, IF(AN37&gt;1,'Referencia Parámetros'!$D$23,"NO APLICA")))),"")</f>
        <v/>
      </c>
      <c r="AP37" s="240" t="str">
        <f t="shared" si="151"/>
        <v/>
      </c>
      <c r="AQ37" s="241">
        <f t="shared" si="107"/>
        <v>0</v>
      </c>
      <c r="AR37" s="234">
        <f t="shared" si="152"/>
        <v>0</v>
      </c>
      <c r="AS37" s="234">
        <f t="shared" si="108"/>
        <v>0</v>
      </c>
      <c r="AT37" s="234">
        <f t="shared" si="153"/>
        <v>0</v>
      </c>
      <c r="AU37" s="242">
        <f t="shared" si="154"/>
        <v>0</v>
      </c>
      <c r="AW37" s="234">
        <f t="shared" si="155"/>
        <v>25</v>
      </c>
      <c r="AX37" s="235" t="str">
        <f t="shared" si="156"/>
        <v/>
      </c>
      <c r="AY37" s="236" t="str">
        <f>IFERROR(+VLOOKUP(AX37,'Referencia Parámetros'!$A$2:$B$18,2),"")</f>
        <v/>
      </c>
      <c r="AZ37" s="1"/>
      <c r="BA37" s="1"/>
      <c r="BB37" s="136" t="str">
        <f t="shared" si="13"/>
        <v>Completar</v>
      </c>
      <c r="BC37" s="134"/>
      <c r="BD37" s="134"/>
      <c r="BE37" s="134"/>
      <c r="BF37" s="136" t="str">
        <f t="shared" si="14"/>
        <v>Completar</v>
      </c>
      <c r="BG37" s="137" t="str">
        <f t="shared" si="15"/>
        <v>Completar</v>
      </c>
      <c r="BH37" s="137" t="str">
        <f t="shared" si="16"/>
        <v>Completar</v>
      </c>
      <c r="BI37" s="135"/>
      <c r="BJ37" s="136" t="str">
        <f t="shared" si="17"/>
        <v>Completar</v>
      </c>
      <c r="BK37" s="237">
        <f t="shared" si="157"/>
        <v>0</v>
      </c>
      <c r="BL37" s="238">
        <f t="shared" si="158"/>
        <v>0</v>
      </c>
      <c r="BM37" s="239" t="str">
        <f>IFERROR(IF(BL37&gt;20*AY37,'Referencia Parámetros'!$D$20,IF(BL37&gt;10*AY37,'Referencia Parámetros'!$D$21,IF(BL37&gt;5*AY37,'Referencia Parámetros'!$D$22, IF(BL37&gt;1,'Referencia Parámetros'!$D$23,"NO APLICA")))),"")</f>
        <v/>
      </c>
      <c r="BN37" s="240" t="str">
        <f t="shared" si="159"/>
        <v/>
      </c>
      <c r="BO37" s="241">
        <f t="shared" si="110"/>
        <v>0</v>
      </c>
      <c r="BP37" s="234">
        <f t="shared" si="160"/>
        <v>0</v>
      </c>
      <c r="BQ37" s="234">
        <f t="shared" si="111"/>
        <v>0</v>
      </c>
      <c r="BR37" s="234">
        <f t="shared" si="161"/>
        <v>0</v>
      </c>
      <c r="BS37" s="242">
        <f t="shared" si="162"/>
        <v>0</v>
      </c>
      <c r="BU37" s="234">
        <f t="shared" si="163"/>
        <v>25</v>
      </c>
      <c r="BV37" s="235" t="str">
        <f t="shared" si="164"/>
        <v/>
      </c>
      <c r="BW37" s="236" t="str">
        <f>IFERROR(+VLOOKUP(BV37,'Referencia Parámetros'!$A$2:$B$18,2),"")</f>
        <v/>
      </c>
      <c r="BX37" s="1"/>
      <c r="BY37" s="1"/>
      <c r="BZ37" s="136" t="str">
        <f t="shared" si="22"/>
        <v>Completar</v>
      </c>
      <c r="CA37" s="134"/>
      <c r="CB37" s="134"/>
      <c r="CC37" s="134"/>
      <c r="CD37" s="136" t="str">
        <f t="shared" si="23"/>
        <v>Completar</v>
      </c>
      <c r="CE37" s="137" t="str">
        <f t="shared" si="24"/>
        <v>Completar</v>
      </c>
      <c r="CF37" s="137" t="str">
        <f t="shared" si="25"/>
        <v>Completar</v>
      </c>
      <c r="CG37" s="135"/>
      <c r="CH37" s="136" t="str">
        <f t="shared" si="26"/>
        <v>Completar</v>
      </c>
      <c r="CI37" s="237">
        <f t="shared" si="165"/>
        <v>0</v>
      </c>
      <c r="CJ37" s="238">
        <f t="shared" si="166"/>
        <v>0</v>
      </c>
      <c r="CK37" s="239" t="str">
        <f>IFERROR(IF(CJ37&gt;20*BW37,'Referencia Parámetros'!$D$20,IF(CJ37&gt;10*BW37,'Referencia Parámetros'!$D$21,IF(CJ37&gt;5*BW37,'Referencia Parámetros'!$D$22, IF(CJ37&gt;1,'Referencia Parámetros'!$D$23,"NO APLICA")))),"")</f>
        <v/>
      </c>
      <c r="CL37" s="240" t="str">
        <f t="shared" si="167"/>
        <v/>
      </c>
      <c r="CM37" s="241">
        <f t="shared" si="113"/>
        <v>0</v>
      </c>
      <c r="CN37" s="234">
        <f t="shared" si="168"/>
        <v>0</v>
      </c>
      <c r="CO37" s="234">
        <f t="shared" si="114"/>
        <v>0</v>
      </c>
      <c r="CP37" s="234">
        <f t="shared" si="169"/>
        <v>0</v>
      </c>
      <c r="CQ37" s="242">
        <f t="shared" si="170"/>
        <v>0</v>
      </c>
      <c r="CS37" s="234">
        <f t="shared" si="171"/>
        <v>25</v>
      </c>
      <c r="CT37" s="235" t="str">
        <f t="shared" si="172"/>
        <v/>
      </c>
      <c r="CU37" s="236" t="str">
        <f>IFERROR(+VLOOKUP(CT37,'Referencia Parámetros'!$A$2:$B$18,2),"")</f>
        <v/>
      </c>
      <c r="CV37" s="1"/>
      <c r="CW37" s="1"/>
      <c r="CX37" s="136" t="str">
        <f t="shared" si="31"/>
        <v>Completar</v>
      </c>
      <c r="CY37" s="134"/>
      <c r="CZ37" s="134"/>
      <c r="DA37" s="134"/>
      <c r="DB37" s="136" t="str">
        <f t="shared" si="32"/>
        <v>Completar</v>
      </c>
      <c r="DC37" s="137" t="str">
        <f t="shared" si="33"/>
        <v>Completar</v>
      </c>
      <c r="DD37" s="137" t="str">
        <f t="shared" si="34"/>
        <v>Completar</v>
      </c>
      <c r="DE37" s="135"/>
      <c r="DF37" s="136" t="str">
        <f t="shared" si="35"/>
        <v>Completar</v>
      </c>
      <c r="DG37" s="237">
        <f t="shared" si="173"/>
        <v>0</v>
      </c>
      <c r="DH37" s="238">
        <f t="shared" si="174"/>
        <v>0</v>
      </c>
      <c r="DI37" s="239" t="str">
        <f>IFERROR(IF(DH37&gt;20*CU37,'Referencia Parámetros'!$D$20,IF(DH37&gt;10*CU37,'Referencia Parámetros'!$D$21,IF(DH37&gt;5*CU37,'Referencia Parámetros'!$D$22, IF(DH37&gt;1,'Referencia Parámetros'!$D$23,"NO APLICA")))),"")</f>
        <v/>
      </c>
      <c r="DJ37" s="240" t="str">
        <f t="shared" si="175"/>
        <v/>
      </c>
      <c r="DK37" s="241">
        <f t="shared" si="116"/>
        <v>0</v>
      </c>
      <c r="DL37" s="234">
        <f t="shared" si="176"/>
        <v>0</v>
      </c>
      <c r="DM37" s="234">
        <f t="shared" si="117"/>
        <v>0</v>
      </c>
      <c r="DN37" s="234">
        <f t="shared" si="177"/>
        <v>0</v>
      </c>
      <c r="DO37" s="242">
        <f t="shared" si="178"/>
        <v>0</v>
      </c>
      <c r="DQ37" s="234">
        <f t="shared" si="179"/>
        <v>25</v>
      </c>
      <c r="DR37" s="235" t="str">
        <f t="shared" si="180"/>
        <v/>
      </c>
      <c r="DS37" s="236" t="str">
        <f>IFERROR(+VLOOKUP(DR37,'Referencia Parámetros'!$A$2:$B$18,2),"")</f>
        <v/>
      </c>
      <c r="DT37" s="1"/>
      <c r="DU37" s="1"/>
      <c r="DV37" s="136" t="str">
        <f t="shared" si="40"/>
        <v>Completar</v>
      </c>
      <c r="DW37" s="134"/>
      <c r="DX37" s="134"/>
      <c r="DY37" s="134"/>
      <c r="DZ37" s="136" t="str">
        <f t="shared" si="41"/>
        <v>Completar</v>
      </c>
      <c r="EA37" s="137" t="str">
        <f t="shared" si="42"/>
        <v>Completar</v>
      </c>
      <c r="EB37" s="137" t="str">
        <f t="shared" si="43"/>
        <v>Completar</v>
      </c>
      <c r="EC37" s="135"/>
      <c r="ED37" s="136" t="str">
        <f t="shared" si="44"/>
        <v>Completar</v>
      </c>
      <c r="EE37" s="237">
        <f t="shared" si="181"/>
        <v>0</v>
      </c>
      <c r="EF37" s="238">
        <f t="shared" si="182"/>
        <v>0</v>
      </c>
      <c r="EG37" s="239" t="str">
        <f>IFERROR(IF(EF37&gt;20*DS37,'Referencia Parámetros'!$D$20,IF(EF37&gt;10*DS37,'Referencia Parámetros'!$D$21,IF(EF37&gt;5*DS37,'Referencia Parámetros'!$D$22, IF(EF37&gt;1,'Referencia Parámetros'!$D$23,"NO APLICA")))),"")</f>
        <v/>
      </c>
      <c r="EH37" s="240" t="str">
        <f t="shared" si="183"/>
        <v/>
      </c>
      <c r="EI37" s="241">
        <f t="shared" si="119"/>
        <v>0</v>
      </c>
      <c r="EJ37" s="234">
        <f t="shared" si="184"/>
        <v>0</v>
      </c>
      <c r="EK37" s="234">
        <f t="shared" si="120"/>
        <v>0</v>
      </c>
      <c r="EL37" s="234">
        <f t="shared" si="185"/>
        <v>0</v>
      </c>
      <c r="EM37" s="242">
        <f t="shared" si="186"/>
        <v>0</v>
      </c>
      <c r="EO37" s="234">
        <f t="shared" si="187"/>
        <v>25</v>
      </c>
      <c r="EP37" s="235" t="str">
        <f t="shared" si="188"/>
        <v/>
      </c>
      <c r="EQ37" s="236" t="str">
        <f>IFERROR(+VLOOKUP(EP37,'Referencia Parámetros'!$A$2:$B$18,2),"")</f>
        <v/>
      </c>
      <c r="ER37" s="1"/>
      <c r="ES37" s="1"/>
      <c r="ET37" s="136" t="str">
        <f t="shared" si="49"/>
        <v>Completar</v>
      </c>
      <c r="EU37" s="134"/>
      <c r="EV37" s="134"/>
      <c r="EW37" s="134"/>
      <c r="EX37" s="136" t="str">
        <f t="shared" si="50"/>
        <v>Completar</v>
      </c>
      <c r="EY37" s="137" t="str">
        <f t="shared" si="51"/>
        <v>Completar</v>
      </c>
      <c r="EZ37" s="137" t="str">
        <f t="shared" si="52"/>
        <v>Completar</v>
      </c>
      <c r="FA37" s="135"/>
      <c r="FB37" s="136" t="str">
        <f t="shared" si="53"/>
        <v>Completar</v>
      </c>
      <c r="FC37" s="237">
        <f t="shared" si="189"/>
        <v>0</v>
      </c>
      <c r="FD37" s="238">
        <f t="shared" si="190"/>
        <v>0</v>
      </c>
      <c r="FE37" s="239" t="str">
        <f>IFERROR(IF(FD37&gt;20*EQ37,'Referencia Parámetros'!$D$20,IF(FD37&gt;10*EQ37,'Referencia Parámetros'!$D$21,IF(FD37&gt;5*EQ37,'Referencia Parámetros'!$D$22, IF(FD37&gt;1,'Referencia Parámetros'!$D$23,"NO APLICA")))),"")</f>
        <v/>
      </c>
      <c r="FF37" s="240" t="str">
        <f t="shared" si="191"/>
        <v/>
      </c>
      <c r="FG37" s="241">
        <f t="shared" si="122"/>
        <v>0</v>
      </c>
      <c r="FH37" s="234">
        <f t="shared" si="192"/>
        <v>0</v>
      </c>
      <c r="FI37" s="234">
        <f t="shared" si="123"/>
        <v>0</v>
      </c>
      <c r="FJ37" s="234">
        <f t="shared" si="193"/>
        <v>0</v>
      </c>
      <c r="FK37" s="242">
        <f t="shared" si="194"/>
        <v>0</v>
      </c>
      <c r="FM37" s="234">
        <f t="shared" si="195"/>
        <v>25</v>
      </c>
      <c r="FN37" s="235" t="str">
        <f t="shared" si="196"/>
        <v/>
      </c>
      <c r="FO37" s="236" t="str">
        <f>IFERROR(+VLOOKUP(FN37,'Referencia Parámetros'!$A$2:$B$18,2),"")</f>
        <v/>
      </c>
      <c r="FP37" s="1"/>
      <c r="FQ37" s="1"/>
      <c r="FR37" s="136" t="str">
        <f t="shared" si="58"/>
        <v>Completar</v>
      </c>
      <c r="FS37" s="134"/>
      <c r="FT37" s="134"/>
      <c r="FU37" s="134"/>
      <c r="FV37" s="136" t="str">
        <f t="shared" si="59"/>
        <v>Completar</v>
      </c>
      <c r="FW37" s="137" t="str">
        <f t="shared" si="60"/>
        <v>Completar</v>
      </c>
      <c r="FX37" s="137" t="str">
        <f t="shared" si="61"/>
        <v>Completar</v>
      </c>
      <c r="FY37" s="135"/>
      <c r="FZ37" s="136" t="str">
        <f t="shared" si="62"/>
        <v>Completar</v>
      </c>
      <c r="GA37" s="237">
        <f t="shared" si="197"/>
        <v>0</v>
      </c>
      <c r="GB37" s="238">
        <f t="shared" si="198"/>
        <v>0</v>
      </c>
      <c r="GC37" s="239" t="str">
        <f>IFERROR(IF(GB37&gt;20*FO37,'Referencia Parámetros'!$D$20,IF(GB37&gt;10*FO37,'Referencia Parámetros'!$D$21,IF(GB37&gt;5*FO37,'Referencia Parámetros'!$D$22, IF(GB37&gt;1,'Referencia Parámetros'!$D$23,"NO APLICA")))),"")</f>
        <v/>
      </c>
      <c r="GD37" s="240" t="str">
        <f t="shared" si="199"/>
        <v/>
      </c>
      <c r="GE37" s="241">
        <f t="shared" si="125"/>
        <v>0</v>
      </c>
      <c r="GF37" s="234">
        <f t="shared" si="200"/>
        <v>0</v>
      </c>
      <c r="GG37" s="234">
        <f t="shared" si="126"/>
        <v>0</v>
      </c>
      <c r="GH37" s="234">
        <f t="shared" si="201"/>
        <v>0</v>
      </c>
      <c r="GI37" s="242">
        <f t="shared" si="202"/>
        <v>0</v>
      </c>
      <c r="GK37" s="234">
        <f t="shared" si="203"/>
        <v>25</v>
      </c>
      <c r="GL37" s="235" t="str">
        <f t="shared" si="204"/>
        <v/>
      </c>
      <c r="GM37" s="236" t="str">
        <f>IFERROR(+VLOOKUP(GL37,'Referencia Parámetros'!$A$2:$B$18,2),"")</f>
        <v/>
      </c>
      <c r="GN37" s="1"/>
      <c r="GO37" s="1"/>
      <c r="GP37" s="136" t="str">
        <f t="shared" si="67"/>
        <v>Completar</v>
      </c>
      <c r="GQ37" s="134"/>
      <c r="GR37" s="134"/>
      <c r="GS37" s="134"/>
      <c r="GT37" s="136" t="str">
        <f t="shared" si="68"/>
        <v>Completar</v>
      </c>
      <c r="GU37" s="137" t="str">
        <f t="shared" si="69"/>
        <v>Completar</v>
      </c>
      <c r="GV37" s="137" t="str">
        <f t="shared" si="70"/>
        <v>Completar</v>
      </c>
      <c r="GW37" s="135"/>
      <c r="GX37" s="136" t="str">
        <f t="shared" si="71"/>
        <v>Completar</v>
      </c>
      <c r="GY37" s="237">
        <f t="shared" si="205"/>
        <v>0</v>
      </c>
      <c r="GZ37" s="238">
        <f t="shared" si="206"/>
        <v>0</v>
      </c>
      <c r="HA37" s="239" t="str">
        <f>IFERROR(IF(GZ37&gt;20*GM37,'Referencia Parámetros'!$D$20,IF(GZ37&gt;10*GM37,'Referencia Parámetros'!$D$21,IF(GZ37&gt;5*GM37,'Referencia Parámetros'!$D$22, IF(GZ37&gt;1,'Referencia Parámetros'!$D$23,"NO APLICA")))),"")</f>
        <v/>
      </c>
      <c r="HB37" s="240" t="str">
        <f t="shared" si="207"/>
        <v/>
      </c>
      <c r="HC37" s="241">
        <f t="shared" si="128"/>
        <v>0</v>
      </c>
      <c r="HD37" s="234">
        <f t="shared" si="208"/>
        <v>0</v>
      </c>
      <c r="HE37" s="234">
        <f t="shared" si="129"/>
        <v>0</v>
      </c>
      <c r="HF37" s="234">
        <f t="shared" si="209"/>
        <v>0</v>
      </c>
      <c r="HG37" s="242">
        <f t="shared" si="210"/>
        <v>0</v>
      </c>
      <c r="HI37" s="234">
        <f t="shared" si="211"/>
        <v>25</v>
      </c>
      <c r="HJ37" s="235" t="str">
        <f t="shared" si="212"/>
        <v/>
      </c>
      <c r="HK37" s="236" t="str">
        <f>IFERROR(+VLOOKUP(HJ37,'Referencia Parámetros'!$A$2:$B$18,2),"")</f>
        <v/>
      </c>
      <c r="HL37" s="1"/>
      <c r="HM37" s="1"/>
      <c r="HN37" s="136" t="str">
        <f t="shared" si="76"/>
        <v>Completar</v>
      </c>
      <c r="HO37" s="134"/>
      <c r="HP37" s="134"/>
      <c r="HQ37" s="134"/>
      <c r="HR37" s="136" t="str">
        <f t="shared" si="77"/>
        <v>Completar</v>
      </c>
      <c r="HS37" s="137" t="str">
        <f t="shared" si="78"/>
        <v>Completar</v>
      </c>
      <c r="HT37" s="137" t="str">
        <f t="shared" si="79"/>
        <v>Completar</v>
      </c>
      <c r="HU37" s="135"/>
      <c r="HV37" s="136" t="str">
        <f t="shared" si="80"/>
        <v>Completar</v>
      </c>
      <c r="HW37" s="237">
        <f t="shared" si="213"/>
        <v>0</v>
      </c>
      <c r="HX37" s="238">
        <f t="shared" si="214"/>
        <v>0</v>
      </c>
      <c r="HY37" s="239" t="str">
        <f>IFERROR(IF(HX37&gt;20*HK37,'Referencia Parámetros'!$D$20,IF(HX37&gt;10*HK37,'Referencia Parámetros'!$D$21,IF(HX37&gt;5*HK37,'Referencia Parámetros'!$D$22, IF(HX37&gt;1,'Referencia Parámetros'!$D$23,"NO APLICA")))),"")</f>
        <v/>
      </c>
      <c r="HZ37" s="240" t="str">
        <f t="shared" si="215"/>
        <v/>
      </c>
      <c r="IA37" s="241">
        <f t="shared" si="131"/>
        <v>0</v>
      </c>
      <c r="IB37" s="234">
        <f t="shared" si="216"/>
        <v>0</v>
      </c>
      <c r="IC37" s="234">
        <f t="shared" si="132"/>
        <v>0</v>
      </c>
      <c r="ID37" s="234">
        <f t="shared" si="217"/>
        <v>0</v>
      </c>
      <c r="IE37" s="242">
        <f t="shared" si="218"/>
        <v>0</v>
      </c>
      <c r="IG37" s="234">
        <f t="shared" si="219"/>
        <v>25</v>
      </c>
      <c r="IH37" s="235" t="str">
        <f t="shared" si="220"/>
        <v/>
      </c>
      <c r="II37" s="236" t="str">
        <f>IFERROR(+VLOOKUP(IH37,'Referencia Parámetros'!$A$2:$B$15,2),"")</f>
        <v/>
      </c>
      <c r="IJ37" s="1"/>
      <c r="IK37" s="1"/>
      <c r="IL37" s="136" t="str">
        <f t="shared" si="85"/>
        <v>Completar</v>
      </c>
      <c r="IM37" s="134"/>
      <c r="IN37" s="134"/>
      <c r="IO37" s="134"/>
      <c r="IP37" s="136" t="str">
        <f t="shared" si="86"/>
        <v>Completar</v>
      </c>
      <c r="IQ37" s="137" t="str">
        <f t="shared" si="87"/>
        <v>Completar</v>
      </c>
      <c r="IR37" s="137" t="str">
        <f t="shared" si="88"/>
        <v>Completar</v>
      </c>
      <c r="IS37" s="135"/>
      <c r="IT37" s="136" t="str">
        <f t="shared" si="89"/>
        <v>Completar</v>
      </c>
      <c r="IU37" s="237">
        <f t="shared" si="221"/>
        <v>0</v>
      </c>
      <c r="IV37" s="238">
        <f t="shared" si="222"/>
        <v>0</v>
      </c>
      <c r="IW37" s="239" t="str">
        <f>IFERROR(IF(IV37&gt;20*II37,'Referencia Parámetros'!$D$20,IF(IV37&gt;10*II37,'Referencia Parámetros'!$D$21,IF(IV37&gt;5*II37,'Referencia Parámetros'!$D$22, IF(IV37&gt;1,'Referencia Parámetros'!$D$23,"NO APLICA")))),"")</f>
        <v/>
      </c>
      <c r="IX37" s="240" t="str">
        <f t="shared" si="223"/>
        <v/>
      </c>
      <c r="IY37" s="241">
        <f t="shared" si="134"/>
        <v>0</v>
      </c>
      <c r="IZ37" s="234">
        <f t="shared" si="224"/>
        <v>0</v>
      </c>
      <c r="JA37" s="234">
        <f t="shared" si="135"/>
        <v>0</v>
      </c>
      <c r="JB37" s="234">
        <f t="shared" si="225"/>
        <v>0</v>
      </c>
      <c r="JC37" s="242">
        <f t="shared" si="226"/>
        <v>0</v>
      </c>
      <c r="JD37" s="198"/>
      <c r="JE37" s="234">
        <f t="shared" si="227"/>
        <v>25</v>
      </c>
      <c r="JF37" s="235" t="str">
        <f t="shared" si="228"/>
        <v/>
      </c>
      <c r="JG37" s="236" t="str">
        <f>IFERROR(+VLOOKUP(JF37,'Referencia Parámetros'!$A$2:$B$15,2),"")</f>
        <v/>
      </c>
      <c r="JH37" s="1"/>
      <c r="JI37" s="1"/>
      <c r="JJ37" s="136" t="str">
        <f t="shared" si="94"/>
        <v>Completar</v>
      </c>
      <c r="JK37" s="134"/>
      <c r="JL37" s="134"/>
      <c r="JM37" s="134"/>
      <c r="JN37" s="136" t="str">
        <f t="shared" si="95"/>
        <v>Completar</v>
      </c>
      <c r="JO37" s="137" t="str">
        <f t="shared" si="96"/>
        <v>Completar</v>
      </c>
      <c r="JP37" s="137" t="str">
        <f t="shared" si="97"/>
        <v>Completar</v>
      </c>
      <c r="JQ37" s="135"/>
      <c r="JR37" s="136" t="str">
        <f t="shared" si="98"/>
        <v>Completar</v>
      </c>
      <c r="JS37" s="237">
        <f t="shared" si="229"/>
        <v>0</v>
      </c>
      <c r="JT37" s="238">
        <f t="shared" si="230"/>
        <v>0</v>
      </c>
      <c r="JU37" s="239" t="str">
        <f>IFERROR(IF(JT37&gt;20*JG37,'Referencia Parámetros'!$D$20,IF(JT37&gt;10*JG37,'Referencia Parámetros'!$D$21,IF(JT37&gt;5*JG37,'Referencia Parámetros'!$D$22, IF(JT37&gt;1,'Referencia Parámetros'!$D$23,"NO APLICA")))),"")</f>
        <v/>
      </c>
      <c r="JV37" s="240" t="str">
        <f t="shared" si="231"/>
        <v/>
      </c>
      <c r="JW37" s="241">
        <f t="shared" si="137"/>
        <v>0</v>
      </c>
      <c r="JX37" s="234">
        <f t="shared" si="232"/>
        <v>0</v>
      </c>
      <c r="JY37" s="234">
        <f t="shared" si="138"/>
        <v>0</v>
      </c>
      <c r="JZ37" s="234">
        <f t="shared" si="233"/>
        <v>0</v>
      </c>
      <c r="KA37" s="242">
        <f t="shared" si="234"/>
        <v>0</v>
      </c>
    </row>
    <row r="38" spans="1:287" x14ac:dyDescent="0.25">
      <c r="A38" s="234">
        <f t="shared" si="139"/>
        <v>26</v>
      </c>
      <c r="B38" s="235" t="str">
        <f t="shared" si="140"/>
        <v/>
      </c>
      <c r="C38" s="236" t="str">
        <f>IFERROR(+VLOOKUP(B38,'Referencia Parámetros'!$A$2:$B$18,2),"")</f>
        <v/>
      </c>
      <c r="D38" s="1"/>
      <c r="E38" s="1"/>
      <c r="F38" s="136" t="str">
        <f>IFERROR(+VLOOKUP(D38,'Año 4'!JH$13:JJ$112,3,FALSE),"Completar")</f>
        <v>Completar</v>
      </c>
      <c r="G38" s="134"/>
      <c r="H38" s="134"/>
      <c r="I38" s="134"/>
      <c r="J38" s="136" t="str">
        <f>+IFERROR(VLOOKUP(D38,'Año 4'!JH$13:JR$112,7,0),"Completar")</f>
        <v>Completar</v>
      </c>
      <c r="K38" s="137" t="str">
        <f>IFERROR(VLOOKUP(D38,'Año 4'!JH$13:JR$112,8,FALSE),"Completar")</f>
        <v>Completar</v>
      </c>
      <c r="L38" s="137" t="str">
        <f>IFERROR(VLOOKUP(D38,'Año 4'!JH$13:JR$112,9,FALSE),"Completar")</f>
        <v>Completar</v>
      </c>
      <c r="M38" s="135"/>
      <c r="N38" s="136" t="str">
        <f>IFERROR(VLOOKUP(D38,'Año 4'!JH$13:JR$112,11,FALSE),"Completar")</f>
        <v>Completar</v>
      </c>
      <c r="O38" s="237">
        <f t="shared" si="141"/>
        <v>0</v>
      </c>
      <c r="P38" s="238">
        <f t="shared" si="142"/>
        <v>0</v>
      </c>
      <c r="Q38" s="239" t="str">
        <f>IFERROR(IF(P38&gt;20*C38,'Referencia Parámetros'!$D$20,IF(P38&gt;10*C38,'Referencia Parámetros'!$D$21,IF(P38&gt;5*C38,'Referencia Parámetros'!$D$22, IF(P38&gt;1,'Referencia Parámetros'!$D$23,"NO APLICA")))),"")</f>
        <v/>
      </c>
      <c r="R38" s="240" t="str">
        <f t="shared" si="143"/>
        <v/>
      </c>
      <c r="S38" s="241">
        <f t="shared" si="104"/>
        <v>0</v>
      </c>
      <c r="T38" s="234">
        <f t="shared" si="144"/>
        <v>0</v>
      </c>
      <c r="U38" s="234">
        <f t="shared" si="105"/>
        <v>0</v>
      </c>
      <c r="V38" s="234">
        <f t="shared" si="145"/>
        <v>0</v>
      </c>
      <c r="W38" s="242">
        <f t="shared" si="146"/>
        <v>0</v>
      </c>
      <c r="Y38" s="234">
        <f t="shared" si="147"/>
        <v>26</v>
      </c>
      <c r="Z38" s="235" t="str">
        <f t="shared" si="148"/>
        <v/>
      </c>
      <c r="AA38" s="236" t="str">
        <f>IFERROR(+VLOOKUP(Z38,'Referencia Parámetros'!$A$2:$B$18,2),"")</f>
        <v/>
      </c>
      <c r="AB38" s="1"/>
      <c r="AC38" s="1"/>
      <c r="AD38" s="136" t="str">
        <f t="shared" si="4"/>
        <v>Completar</v>
      </c>
      <c r="AE38" s="134"/>
      <c r="AF38" s="134"/>
      <c r="AG38" s="134"/>
      <c r="AH38" s="136" t="str">
        <f t="shared" si="5"/>
        <v>Completar</v>
      </c>
      <c r="AI38" s="137" t="str">
        <f t="shared" si="6"/>
        <v>Completar</v>
      </c>
      <c r="AJ38" s="137" t="str">
        <f t="shared" si="7"/>
        <v>Completar</v>
      </c>
      <c r="AK38" s="135"/>
      <c r="AL38" s="136" t="str">
        <f t="shared" si="8"/>
        <v>Completar</v>
      </c>
      <c r="AM38" s="237">
        <f t="shared" si="149"/>
        <v>0</v>
      </c>
      <c r="AN38" s="238">
        <f t="shared" si="150"/>
        <v>0</v>
      </c>
      <c r="AO38" s="239" t="str">
        <f>IFERROR(IF(AN38&gt;20*AA38,'Referencia Parámetros'!$D$20,IF(AN38&gt;10*AA38,'Referencia Parámetros'!$D$21,IF(AN38&gt;5*AA38,'Referencia Parámetros'!$D$22, IF(AN38&gt;1,'Referencia Parámetros'!$D$23,"NO APLICA")))),"")</f>
        <v/>
      </c>
      <c r="AP38" s="240" t="str">
        <f t="shared" si="151"/>
        <v/>
      </c>
      <c r="AQ38" s="241">
        <f t="shared" si="107"/>
        <v>0</v>
      </c>
      <c r="AR38" s="234">
        <f t="shared" si="152"/>
        <v>0</v>
      </c>
      <c r="AS38" s="234">
        <f t="shared" si="108"/>
        <v>0</v>
      </c>
      <c r="AT38" s="234">
        <f t="shared" si="153"/>
        <v>0</v>
      </c>
      <c r="AU38" s="242">
        <f t="shared" si="154"/>
        <v>0</v>
      </c>
      <c r="AW38" s="234">
        <f t="shared" si="155"/>
        <v>26</v>
      </c>
      <c r="AX38" s="235" t="str">
        <f t="shared" si="156"/>
        <v/>
      </c>
      <c r="AY38" s="236" t="str">
        <f>IFERROR(+VLOOKUP(AX38,'Referencia Parámetros'!$A$2:$B$18,2),"")</f>
        <v/>
      </c>
      <c r="AZ38" s="1"/>
      <c r="BA38" s="1"/>
      <c r="BB38" s="136" t="str">
        <f t="shared" si="13"/>
        <v>Completar</v>
      </c>
      <c r="BC38" s="134"/>
      <c r="BD38" s="134"/>
      <c r="BE38" s="134"/>
      <c r="BF38" s="136" t="str">
        <f t="shared" si="14"/>
        <v>Completar</v>
      </c>
      <c r="BG38" s="137" t="str">
        <f t="shared" si="15"/>
        <v>Completar</v>
      </c>
      <c r="BH38" s="137" t="str">
        <f t="shared" si="16"/>
        <v>Completar</v>
      </c>
      <c r="BI38" s="135"/>
      <c r="BJ38" s="136" t="str">
        <f t="shared" si="17"/>
        <v>Completar</v>
      </c>
      <c r="BK38" s="237">
        <f t="shared" si="157"/>
        <v>0</v>
      </c>
      <c r="BL38" s="238">
        <f t="shared" si="158"/>
        <v>0</v>
      </c>
      <c r="BM38" s="239" t="str">
        <f>IFERROR(IF(BL38&gt;20*AY38,'Referencia Parámetros'!$D$20,IF(BL38&gt;10*AY38,'Referencia Parámetros'!$D$21,IF(BL38&gt;5*AY38,'Referencia Parámetros'!$D$22, IF(BL38&gt;1,'Referencia Parámetros'!$D$23,"NO APLICA")))),"")</f>
        <v/>
      </c>
      <c r="BN38" s="240" t="str">
        <f t="shared" si="159"/>
        <v/>
      </c>
      <c r="BO38" s="241">
        <f t="shared" si="110"/>
        <v>0</v>
      </c>
      <c r="BP38" s="234">
        <f t="shared" si="160"/>
        <v>0</v>
      </c>
      <c r="BQ38" s="234">
        <f t="shared" si="111"/>
        <v>0</v>
      </c>
      <c r="BR38" s="234">
        <f t="shared" si="161"/>
        <v>0</v>
      </c>
      <c r="BS38" s="242">
        <f t="shared" si="162"/>
        <v>0</v>
      </c>
      <c r="BU38" s="234">
        <f t="shared" si="163"/>
        <v>26</v>
      </c>
      <c r="BV38" s="235" t="str">
        <f t="shared" si="164"/>
        <v/>
      </c>
      <c r="BW38" s="236" t="str">
        <f>IFERROR(+VLOOKUP(BV38,'Referencia Parámetros'!$A$2:$B$18,2),"")</f>
        <v/>
      </c>
      <c r="BX38" s="1"/>
      <c r="BY38" s="1"/>
      <c r="BZ38" s="136" t="str">
        <f t="shared" si="22"/>
        <v>Completar</v>
      </c>
      <c r="CA38" s="134"/>
      <c r="CB38" s="134"/>
      <c r="CC38" s="134"/>
      <c r="CD38" s="136" t="str">
        <f t="shared" si="23"/>
        <v>Completar</v>
      </c>
      <c r="CE38" s="137" t="str">
        <f t="shared" si="24"/>
        <v>Completar</v>
      </c>
      <c r="CF38" s="137" t="str">
        <f t="shared" si="25"/>
        <v>Completar</v>
      </c>
      <c r="CG38" s="135"/>
      <c r="CH38" s="136" t="str">
        <f t="shared" si="26"/>
        <v>Completar</v>
      </c>
      <c r="CI38" s="237">
        <f t="shared" si="165"/>
        <v>0</v>
      </c>
      <c r="CJ38" s="238">
        <f t="shared" si="166"/>
        <v>0</v>
      </c>
      <c r="CK38" s="239" t="str">
        <f>IFERROR(IF(CJ38&gt;20*BW38,'Referencia Parámetros'!$D$20,IF(CJ38&gt;10*BW38,'Referencia Parámetros'!$D$21,IF(CJ38&gt;5*BW38,'Referencia Parámetros'!$D$22, IF(CJ38&gt;1,'Referencia Parámetros'!$D$23,"NO APLICA")))),"")</f>
        <v/>
      </c>
      <c r="CL38" s="240" t="str">
        <f t="shared" si="167"/>
        <v/>
      </c>
      <c r="CM38" s="241">
        <f t="shared" si="113"/>
        <v>0</v>
      </c>
      <c r="CN38" s="234">
        <f t="shared" si="168"/>
        <v>0</v>
      </c>
      <c r="CO38" s="234">
        <f t="shared" si="114"/>
        <v>0</v>
      </c>
      <c r="CP38" s="234">
        <f t="shared" si="169"/>
        <v>0</v>
      </c>
      <c r="CQ38" s="242">
        <f t="shared" si="170"/>
        <v>0</v>
      </c>
      <c r="CS38" s="234">
        <f t="shared" si="171"/>
        <v>26</v>
      </c>
      <c r="CT38" s="235" t="str">
        <f t="shared" si="172"/>
        <v/>
      </c>
      <c r="CU38" s="236" t="str">
        <f>IFERROR(+VLOOKUP(CT38,'Referencia Parámetros'!$A$2:$B$18,2),"")</f>
        <v/>
      </c>
      <c r="CV38" s="1"/>
      <c r="CW38" s="1"/>
      <c r="CX38" s="136" t="str">
        <f t="shared" si="31"/>
        <v>Completar</v>
      </c>
      <c r="CY38" s="134"/>
      <c r="CZ38" s="134"/>
      <c r="DA38" s="134"/>
      <c r="DB38" s="136" t="str">
        <f t="shared" si="32"/>
        <v>Completar</v>
      </c>
      <c r="DC38" s="137" t="str">
        <f t="shared" si="33"/>
        <v>Completar</v>
      </c>
      <c r="DD38" s="137" t="str">
        <f t="shared" si="34"/>
        <v>Completar</v>
      </c>
      <c r="DE38" s="135"/>
      <c r="DF38" s="136" t="str">
        <f t="shared" si="35"/>
        <v>Completar</v>
      </c>
      <c r="DG38" s="237">
        <f t="shared" si="173"/>
        <v>0</v>
      </c>
      <c r="DH38" s="238">
        <f t="shared" si="174"/>
        <v>0</v>
      </c>
      <c r="DI38" s="239" t="str">
        <f>IFERROR(IF(DH38&gt;20*CU38,'Referencia Parámetros'!$D$20,IF(DH38&gt;10*CU38,'Referencia Parámetros'!$D$21,IF(DH38&gt;5*CU38,'Referencia Parámetros'!$D$22, IF(DH38&gt;1,'Referencia Parámetros'!$D$23,"NO APLICA")))),"")</f>
        <v/>
      </c>
      <c r="DJ38" s="240" t="str">
        <f t="shared" si="175"/>
        <v/>
      </c>
      <c r="DK38" s="241">
        <f t="shared" si="116"/>
        <v>0</v>
      </c>
      <c r="DL38" s="234">
        <f t="shared" si="176"/>
        <v>0</v>
      </c>
      <c r="DM38" s="234">
        <f t="shared" si="117"/>
        <v>0</v>
      </c>
      <c r="DN38" s="234">
        <f t="shared" si="177"/>
        <v>0</v>
      </c>
      <c r="DO38" s="242">
        <f t="shared" si="178"/>
        <v>0</v>
      </c>
      <c r="DQ38" s="234">
        <f t="shared" si="179"/>
        <v>26</v>
      </c>
      <c r="DR38" s="235" t="str">
        <f t="shared" si="180"/>
        <v/>
      </c>
      <c r="DS38" s="236" t="str">
        <f>IFERROR(+VLOOKUP(DR38,'Referencia Parámetros'!$A$2:$B$18,2),"")</f>
        <v/>
      </c>
      <c r="DT38" s="1"/>
      <c r="DU38" s="1"/>
      <c r="DV38" s="136" t="str">
        <f t="shared" si="40"/>
        <v>Completar</v>
      </c>
      <c r="DW38" s="134"/>
      <c r="DX38" s="134"/>
      <c r="DY38" s="134"/>
      <c r="DZ38" s="136" t="str">
        <f t="shared" si="41"/>
        <v>Completar</v>
      </c>
      <c r="EA38" s="137" t="str">
        <f t="shared" si="42"/>
        <v>Completar</v>
      </c>
      <c r="EB38" s="137" t="str">
        <f t="shared" si="43"/>
        <v>Completar</v>
      </c>
      <c r="EC38" s="135"/>
      <c r="ED38" s="136" t="str">
        <f t="shared" si="44"/>
        <v>Completar</v>
      </c>
      <c r="EE38" s="237">
        <f t="shared" si="181"/>
        <v>0</v>
      </c>
      <c r="EF38" s="238">
        <f t="shared" si="182"/>
        <v>0</v>
      </c>
      <c r="EG38" s="239" t="str">
        <f>IFERROR(IF(EF38&gt;20*DS38,'Referencia Parámetros'!$D$20,IF(EF38&gt;10*DS38,'Referencia Parámetros'!$D$21,IF(EF38&gt;5*DS38,'Referencia Parámetros'!$D$22, IF(EF38&gt;1,'Referencia Parámetros'!$D$23,"NO APLICA")))),"")</f>
        <v/>
      </c>
      <c r="EH38" s="240" t="str">
        <f t="shared" si="183"/>
        <v/>
      </c>
      <c r="EI38" s="241">
        <f t="shared" si="119"/>
        <v>0</v>
      </c>
      <c r="EJ38" s="234">
        <f t="shared" si="184"/>
        <v>0</v>
      </c>
      <c r="EK38" s="234">
        <f t="shared" si="120"/>
        <v>0</v>
      </c>
      <c r="EL38" s="234">
        <f t="shared" si="185"/>
        <v>0</v>
      </c>
      <c r="EM38" s="242">
        <f t="shared" si="186"/>
        <v>0</v>
      </c>
      <c r="EO38" s="234">
        <f t="shared" si="187"/>
        <v>26</v>
      </c>
      <c r="EP38" s="235" t="str">
        <f t="shared" si="188"/>
        <v/>
      </c>
      <c r="EQ38" s="236" t="str">
        <f>IFERROR(+VLOOKUP(EP38,'Referencia Parámetros'!$A$2:$B$18,2),"")</f>
        <v/>
      </c>
      <c r="ER38" s="1"/>
      <c r="ES38" s="1"/>
      <c r="ET38" s="136" t="str">
        <f t="shared" si="49"/>
        <v>Completar</v>
      </c>
      <c r="EU38" s="134"/>
      <c r="EV38" s="134"/>
      <c r="EW38" s="134"/>
      <c r="EX38" s="136" t="str">
        <f t="shared" si="50"/>
        <v>Completar</v>
      </c>
      <c r="EY38" s="137" t="str">
        <f t="shared" si="51"/>
        <v>Completar</v>
      </c>
      <c r="EZ38" s="137" t="str">
        <f t="shared" si="52"/>
        <v>Completar</v>
      </c>
      <c r="FA38" s="135"/>
      <c r="FB38" s="136" t="str">
        <f t="shared" si="53"/>
        <v>Completar</v>
      </c>
      <c r="FC38" s="237">
        <f t="shared" si="189"/>
        <v>0</v>
      </c>
      <c r="FD38" s="238">
        <f t="shared" si="190"/>
        <v>0</v>
      </c>
      <c r="FE38" s="239" t="str">
        <f>IFERROR(IF(FD38&gt;20*EQ38,'Referencia Parámetros'!$D$20,IF(FD38&gt;10*EQ38,'Referencia Parámetros'!$D$21,IF(FD38&gt;5*EQ38,'Referencia Parámetros'!$D$22, IF(FD38&gt;1,'Referencia Parámetros'!$D$23,"NO APLICA")))),"")</f>
        <v/>
      </c>
      <c r="FF38" s="240" t="str">
        <f t="shared" si="191"/>
        <v/>
      </c>
      <c r="FG38" s="241">
        <f t="shared" si="122"/>
        <v>0</v>
      </c>
      <c r="FH38" s="234">
        <f t="shared" si="192"/>
        <v>0</v>
      </c>
      <c r="FI38" s="234">
        <f t="shared" si="123"/>
        <v>0</v>
      </c>
      <c r="FJ38" s="234">
        <f t="shared" si="193"/>
        <v>0</v>
      </c>
      <c r="FK38" s="242">
        <f t="shared" si="194"/>
        <v>0</v>
      </c>
      <c r="FM38" s="234">
        <f t="shared" si="195"/>
        <v>26</v>
      </c>
      <c r="FN38" s="235" t="str">
        <f t="shared" si="196"/>
        <v/>
      </c>
      <c r="FO38" s="236" t="str">
        <f>IFERROR(+VLOOKUP(FN38,'Referencia Parámetros'!$A$2:$B$18,2),"")</f>
        <v/>
      </c>
      <c r="FP38" s="1"/>
      <c r="FQ38" s="1"/>
      <c r="FR38" s="136" t="str">
        <f t="shared" si="58"/>
        <v>Completar</v>
      </c>
      <c r="FS38" s="134"/>
      <c r="FT38" s="134"/>
      <c r="FU38" s="134"/>
      <c r="FV38" s="136" t="str">
        <f t="shared" si="59"/>
        <v>Completar</v>
      </c>
      <c r="FW38" s="137" t="str">
        <f t="shared" si="60"/>
        <v>Completar</v>
      </c>
      <c r="FX38" s="137" t="str">
        <f t="shared" si="61"/>
        <v>Completar</v>
      </c>
      <c r="FY38" s="135"/>
      <c r="FZ38" s="136" t="str">
        <f t="shared" si="62"/>
        <v>Completar</v>
      </c>
      <c r="GA38" s="237">
        <f t="shared" si="197"/>
        <v>0</v>
      </c>
      <c r="GB38" s="238">
        <f t="shared" si="198"/>
        <v>0</v>
      </c>
      <c r="GC38" s="239" t="str">
        <f>IFERROR(IF(GB38&gt;20*FO38,'Referencia Parámetros'!$D$20,IF(GB38&gt;10*FO38,'Referencia Parámetros'!$D$21,IF(GB38&gt;5*FO38,'Referencia Parámetros'!$D$22, IF(GB38&gt;1,'Referencia Parámetros'!$D$23,"NO APLICA")))),"")</f>
        <v/>
      </c>
      <c r="GD38" s="240" t="str">
        <f t="shared" si="199"/>
        <v/>
      </c>
      <c r="GE38" s="241">
        <f t="shared" si="125"/>
        <v>0</v>
      </c>
      <c r="GF38" s="234">
        <f t="shared" si="200"/>
        <v>0</v>
      </c>
      <c r="GG38" s="234">
        <f t="shared" si="126"/>
        <v>0</v>
      </c>
      <c r="GH38" s="234">
        <f t="shared" si="201"/>
        <v>0</v>
      </c>
      <c r="GI38" s="242">
        <f t="shared" si="202"/>
        <v>0</v>
      </c>
      <c r="GK38" s="234">
        <f t="shared" si="203"/>
        <v>26</v>
      </c>
      <c r="GL38" s="235" t="str">
        <f t="shared" si="204"/>
        <v/>
      </c>
      <c r="GM38" s="236" t="str">
        <f>IFERROR(+VLOOKUP(GL38,'Referencia Parámetros'!$A$2:$B$18,2),"")</f>
        <v/>
      </c>
      <c r="GN38" s="1"/>
      <c r="GO38" s="1"/>
      <c r="GP38" s="136" t="str">
        <f t="shared" si="67"/>
        <v>Completar</v>
      </c>
      <c r="GQ38" s="134"/>
      <c r="GR38" s="134"/>
      <c r="GS38" s="134"/>
      <c r="GT38" s="136" t="str">
        <f t="shared" si="68"/>
        <v>Completar</v>
      </c>
      <c r="GU38" s="137" t="str">
        <f t="shared" si="69"/>
        <v>Completar</v>
      </c>
      <c r="GV38" s="137" t="str">
        <f t="shared" si="70"/>
        <v>Completar</v>
      </c>
      <c r="GW38" s="135"/>
      <c r="GX38" s="136" t="str">
        <f t="shared" si="71"/>
        <v>Completar</v>
      </c>
      <c r="GY38" s="237">
        <f t="shared" si="205"/>
        <v>0</v>
      </c>
      <c r="GZ38" s="238">
        <f t="shared" si="206"/>
        <v>0</v>
      </c>
      <c r="HA38" s="239" t="str">
        <f>IFERROR(IF(GZ38&gt;20*GM38,'Referencia Parámetros'!$D$20,IF(GZ38&gt;10*GM38,'Referencia Parámetros'!$D$21,IF(GZ38&gt;5*GM38,'Referencia Parámetros'!$D$22, IF(GZ38&gt;1,'Referencia Parámetros'!$D$23,"NO APLICA")))),"")</f>
        <v/>
      </c>
      <c r="HB38" s="240" t="str">
        <f t="shared" si="207"/>
        <v/>
      </c>
      <c r="HC38" s="241">
        <f t="shared" si="128"/>
        <v>0</v>
      </c>
      <c r="HD38" s="234">
        <f t="shared" si="208"/>
        <v>0</v>
      </c>
      <c r="HE38" s="234">
        <f t="shared" si="129"/>
        <v>0</v>
      </c>
      <c r="HF38" s="234">
        <f t="shared" si="209"/>
        <v>0</v>
      </c>
      <c r="HG38" s="242">
        <f t="shared" si="210"/>
        <v>0</v>
      </c>
      <c r="HI38" s="234">
        <f t="shared" si="211"/>
        <v>26</v>
      </c>
      <c r="HJ38" s="235" t="str">
        <f t="shared" si="212"/>
        <v/>
      </c>
      <c r="HK38" s="236" t="str">
        <f>IFERROR(+VLOOKUP(HJ38,'Referencia Parámetros'!$A$2:$B$18,2),"")</f>
        <v/>
      </c>
      <c r="HL38" s="1"/>
      <c r="HM38" s="1"/>
      <c r="HN38" s="136" t="str">
        <f t="shared" si="76"/>
        <v>Completar</v>
      </c>
      <c r="HO38" s="134"/>
      <c r="HP38" s="134"/>
      <c r="HQ38" s="134"/>
      <c r="HR38" s="136" t="str">
        <f t="shared" si="77"/>
        <v>Completar</v>
      </c>
      <c r="HS38" s="137" t="str">
        <f t="shared" si="78"/>
        <v>Completar</v>
      </c>
      <c r="HT38" s="137" t="str">
        <f t="shared" si="79"/>
        <v>Completar</v>
      </c>
      <c r="HU38" s="135"/>
      <c r="HV38" s="136" t="str">
        <f t="shared" si="80"/>
        <v>Completar</v>
      </c>
      <c r="HW38" s="237">
        <f t="shared" si="213"/>
        <v>0</v>
      </c>
      <c r="HX38" s="238">
        <f t="shared" si="214"/>
        <v>0</v>
      </c>
      <c r="HY38" s="239" t="str">
        <f>IFERROR(IF(HX38&gt;20*HK38,'Referencia Parámetros'!$D$20,IF(HX38&gt;10*HK38,'Referencia Parámetros'!$D$21,IF(HX38&gt;5*HK38,'Referencia Parámetros'!$D$22, IF(HX38&gt;1,'Referencia Parámetros'!$D$23,"NO APLICA")))),"")</f>
        <v/>
      </c>
      <c r="HZ38" s="240" t="str">
        <f t="shared" si="215"/>
        <v/>
      </c>
      <c r="IA38" s="241">
        <f t="shared" si="131"/>
        <v>0</v>
      </c>
      <c r="IB38" s="234">
        <f t="shared" si="216"/>
        <v>0</v>
      </c>
      <c r="IC38" s="234">
        <f t="shared" si="132"/>
        <v>0</v>
      </c>
      <c r="ID38" s="234">
        <f t="shared" si="217"/>
        <v>0</v>
      </c>
      <c r="IE38" s="242">
        <f t="shared" si="218"/>
        <v>0</v>
      </c>
      <c r="IG38" s="234">
        <f t="shared" si="219"/>
        <v>26</v>
      </c>
      <c r="IH38" s="235" t="str">
        <f t="shared" si="220"/>
        <v/>
      </c>
      <c r="II38" s="236" t="str">
        <f>IFERROR(+VLOOKUP(IH38,'Referencia Parámetros'!$A$2:$B$15,2),"")</f>
        <v/>
      </c>
      <c r="IJ38" s="1"/>
      <c r="IK38" s="1"/>
      <c r="IL38" s="136" t="str">
        <f t="shared" si="85"/>
        <v>Completar</v>
      </c>
      <c r="IM38" s="134"/>
      <c r="IN38" s="134"/>
      <c r="IO38" s="134"/>
      <c r="IP38" s="136" t="str">
        <f t="shared" si="86"/>
        <v>Completar</v>
      </c>
      <c r="IQ38" s="137" t="str">
        <f t="shared" si="87"/>
        <v>Completar</v>
      </c>
      <c r="IR38" s="137" t="str">
        <f t="shared" si="88"/>
        <v>Completar</v>
      </c>
      <c r="IS38" s="135"/>
      <c r="IT38" s="136" t="str">
        <f t="shared" si="89"/>
        <v>Completar</v>
      </c>
      <c r="IU38" s="237">
        <f t="shared" si="221"/>
        <v>0</v>
      </c>
      <c r="IV38" s="238">
        <f t="shared" si="222"/>
        <v>0</v>
      </c>
      <c r="IW38" s="239" t="str">
        <f>IFERROR(IF(IV38&gt;20*II38,'Referencia Parámetros'!$D$20,IF(IV38&gt;10*II38,'Referencia Parámetros'!$D$21,IF(IV38&gt;5*II38,'Referencia Parámetros'!$D$22, IF(IV38&gt;1,'Referencia Parámetros'!$D$23,"NO APLICA")))),"")</f>
        <v/>
      </c>
      <c r="IX38" s="240" t="str">
        <f t="shared" si="223"/>
        <v/>
      </c>
      <c r="IY38" s="241">
        <f t="shared" si="134"/>
        <v>0</v>
      </c>
      <c r="IZ38" s="234">
        <f t="shared" si="224"/>
        <v>0</v>
      </c>
      <c r="JA38" s="234">
        <f t="shared" si="135"/>
        <v>0</v>
      </c>
      <c r="JB38" s="234">
        <f t="shared" si="225"/>
        <v>0</v>
      </c>
      <c r="JC38" s="242">
        <f t="shared" si="226"/>
        <v>0</v>
      </c>
      <c r="JD38" s="198"/>
      <c r="JE38" s="234">
        <f t="shared" si="227"/>
        <v>26</v>
      </c>
      <c r="JF38" s="235" t="str">
        <f t="shared" si="228"/>
        <v/>
      </c>
      <c r="JG38" s="236" t="str">
        <f>IFERROR(+VLOOKUP(JF38,'Referencia Parámetros'!$A$2:$B$15,2),"")</f>
        <v/>
      </c>
      <c r="JH38" s="1"/>
      <c r="JI38" s="1"/>
      <c r="JJ38" s="136" t="str">
        <f t="shared" si="94"/>
        <v>Completar</v>
      </c>
      <c r="JK38" s="134"/>
      <c r="JL38" s="134"/>
      <c r="JM38" s="134"/>
      <c r="JN38" s="136" t="str">
        <f t="shared" si="95"/>
        <v>Completar</v>
      </c>
      <c r="JO38" s="137" t="str">
        <f t="shared" si="96"/>
        <v>Completar</v>
      </c>
      <c r="JP38" s="137" t="str">
        <f t="shared" si="97"/>
        <v>Completar</v>
      </c>
      <c r="JQ38" s="135"/>
      <c r="JR38" s="136" t="str">
        <f t="shared" si="98"/>
        <v>Completar</v>
      </c>
      <c r="JS38" s="237">
        <f t="shared" si="229"/>
        <v>0</v>
      </c>
      <c r="JT38" s="238">
        <f t="shared" si="230"/>
        <v>0</v>
      </c>
      <c r="JU38" s="239" t="str">
        <f>IFERROR(IF(JT38&gt;20*JG38,'Referencia Parámetros'!$D$20,IF(JT38&gt;10*JG38,'Referencia Parámetros'!$D$21,IF(JT38&gt;5*JG38,'Referencia Parámetros'!$D$22, IF(JT38&gt;1,'Referencia Parámetros'!$D$23,"NO APLICA")))),"")</f>
        <v/>
      </c>
      <c r="JV38" s="240" t="str">
        <f t="shared" si="231"/>
        <v/>
      </c>
      <c r="JW38" s="241">
        <f t="shared" si="137"/>
        <v>0</v>
      </c>
      <c r="JX38" s="234">
        <f t="shared" si="232"/>
        <v>0</v>
      </c>
      <c r="JY38" s="234">
        <f t="shared" si="138"/>
        <v>0</v>
      </c>
      <c r="JZ38" s="234">
        <f t="shared" si="233"/>
        <v>0</v>
      </c>
      <c r="KA38" s="242">
        <f t="shared" si="234"/>
        <v>0</v>
      </c>
    </row>
    <row r="39" spans="1:287" x14ac:dyDescent="0.25">
      <c r="A39" s="234">
        <f t="shared" si="139"/>
        <v>27</v>
      </c>
      <c r="B39" s="235" t="str">
        <f t="shared" si="140"/>
        <v/>
      </c>
      <c r="C39" s="236" t="str">
        <f>IFERROR(+VLOOKUP(B39,'Referencia Parámetros'!$A$2:$B$18,2),"")</f>
        <v/>
      </c>
      <c r="D39" s="1"/>
      <c r="E39" s="1"/>
      <c r="F39" s="136" t="str">
        <f>IFERROR(+VLOOKUP(D39,'Año 4'!JH$13:JJ$112,3,FALSE),"Completar")</f>
        <v>Completar</v>
      </c>
      <c r="G39" s="134"/>
      <c r="H39" s="134"/>
      <c r="I39" s="134"/>
      <c r="J39" s="136" t="str">
        <f>+IFERROR(VLOOKUP(D39,'Año 4'!JH$13:JR$112,7,0),"Completar")</f>
        <v>Completar</v>
      </c>
      <c r="K39" s="137" t="str">
        <f>IFERROR(VLOOKUP(D39,'Año 4'!JH$13:JR$112,8,FALSE),"Completar")</f>
        <v>Completar</v>
      </c>
      <c r="L39" s="137" t="str">
        <f>IFERROR(VLOOKUP(D39,'Año 4'!JH$13:JR$112,9,FALSE),"Completar")</f>
        <v>Completar</v>
      </c>
      <c r="M39" s="135"/>
      <c r="N39" s="136" t="str">
        <f>IFERROR(VLOOKUP(D39,'Año 4'!JH$13:JR$112,11,FALSE),"Completar")</f>
        <v>Completar</v>
      </c>
      <c r="O39" s="237">
        <f t="shared" si="141"/>
        <v>0</v>
      </c>
      <c r="P39" s="238">
        <f t="shared" si="142"/>
        <v>0</v>
      </c>
      <c r="Q39" s="239" t="str">
        <f>IFERROR(IF(P39&gt;20*C39,'Referencia Parámetros'!$D$20,IF(P39&gt;10*C39,'Referencia Parámetros'!$D$21,IF(P39&gt;5*C39,'Referencia Parámetros'!$D$22, IF(P39&gt;1,'Referencia Parámetros'!$D$23,"NO APLICA")))),"")</f>
        <v/>
      </c>
      <c r="R39" s="240" t="str">
        <f t="shared" si="143"/>
        <v/>
      </c>
      <c r="S39" s="241">
        <f t="shared" si="104"/>
        <v>0</v>
      </c>
      <c r="T39" s="234">
        <f t="shared" si="144"/>
        <v>0</v>
      </c>
      <c r="U39" s="234">
        <f t="shared" si="105"/>
        <v>0</v>
      </c>
      <c r="V39" s="234">
        <f t="shared" si="145"/>
        <v>0</v>
      </c>
      <c r="W39" s="242">
        <f t="shared" si="146"/>
        <v>0</v>
      </c>
      <c r="Y39" s="234">
        <f t="shared" si="147"/>
        <v>27</v>
      </c>
      <c r="Z39" s="235" t="str">
        <f t="shared" si="148"/>
        <v/>
      </c>
      <c r="AA39" s="236" t="str">
        <f>IFERROR(+VLOOKUP(Z39,'Referencia Parámetros'!$A$2:$B$18,2),"")</f>
        <v/>
      </c>
      <c r="AB39" s="1"/>
      <c r="AC39" s="1"/>
      <c r="AD39" s="136" t="str">
        <f t="shared" si="4"/>
        <v>Completar</v>
      </c>
      <c r="AE39" s="134"/>
      <c r="AF39" s="134"/>
      <c r="AG39" s="134"/>
      <c r="AH39" s="136" t="str">
        <f t="shared" si="5"/>
        <v>Completar</v>
      </c>
      <c r="AI39" s="137" t="str">
        <f t="shared" si="6"/>
        <v>Completar</v>
      </c>
      <c r="AJ39" s="137" t="str">
        <f t="shared" si="7"/>
        <v>Completar</v>
      </c>
      <c r="AK39" s="135"/>
      <c r="AL39" s="136" t="str">
        <f t="shared" si="8"/>
        <v>Completar</v>
      </c>
      <c r="AM39" s="237">
        <f t="shared" si="149"/>
        <v>0</v>
      </c>
      <c r="AN39" s="238">
        <f t="shared" si="150"/>
        <v>0</v>
      </c>
      <c r="AO39" s="239" t="str">
        <f>IFERROR(IF(AN39&gt;20*AA39,'Referencia Parámetros'!$D$20,IF(AN39&gt;10*AA39,'Referencia Parámetros'!$D$21,IF(AN39&gt;5*AA39,'Referencia Parámetros'!$D$22, IF(AN39&gt;1,'Referencia Parámetros'!$D$23,"NO APLICA")))),"")</f>
        <v/>
      </c>
      <c r="AP39" s="240" t="str">
        <f t="shared" si="151"/>
        <v/>
      </c>
      <c r="AQ39" s="241">
        <f t="shared" si="107"/>
        <v>0</v>
      </c>
      <c r="AR39" s="234">
        <f t="shared" si="152"/>
        <v>0</v>
      </c>
      <c r="AS39" s="234">
        <f t="shared" si="108"/>
        <v>0</v>
      </c>
      <c r="AT39" s="234">
        <f t="shared" si="153"/>
        <v>0</v>
      </c>
      <c r="AU39" s="242">
        <f t="shared" si="154"/>
        <v>0</v>
      </c>
      <c r="AW39" s="234">
        <f t="shared" si="155"/>
        <v>27</v>
      </c>
      <c r="AX39" s="235" t="str">
        <f t="shared" si="156"/>
        <v/>
      </c>
      <c r="AY39" s="236" t="str">
        <f>IFERROR(+VLOOKUP(AX39,'Referencia Parámetros'!$A$2:$B$18,2),"")</f>
        <v/>
      </c>
      <c r="AZ39" s="1"/>
      <c r="BA39" s="1"/>
      <c r="BB39" s="136" t="str">
        <f t="shared" si="13"/>
        <v>Completar</v>
      </c>
      <c r="BC39" s="134"/>
      <c r="BD39" s="134"/>
      <c r="BE39" s="134"/>
      <c r="BF39" s="136" t="str">
        <f t="shared" si="14"/>
        <v>Completar</v>
      </c>
      <c r="BG39" s="137" t="str">
        <f t="shared" si="15"/>
        <v>Completar</v>
      </c>
      <c r="BH39" s="137" t="str">
        <f t="shared" si="16"/>
        <v>Completar</v>
      </c>
      <c r="BI39" s="135"/>
      <c r="BJ39" s="136" t="str">
        <f t="shared" si="17"/>
        <v>Completar</v>
      </c>
      <c r="BK39" s="237">
        <f t="shared" si="157"/>
        <v>0</v>
      </c>
      <c r="BL39" s="238">
        <f t="shared" si="158"/>
        <v>0</v>
      </c>
      <c r="BM39" s="239" t="str">
        <f>IFERROR(IF(BL39&gt;20*AY39,'Referencia Parámetros'!$D$20,IF(BL39&gt;10*AY39,'Referencia Parámetros'!$D$21,IF(BL39&gt;5*AY39,'Referencia Parámetros'!$D$22, IF(BL39&gt;1,'Referencia Parámetros'!$D$23,"NO APLICA")))),"")</f>
        <v/>
      </c>
      <c r="BN39" s="240" t="str">
        <f t="shared" si="159"/>
        <v/>
      </c>
      <c r="BO39" s="241">
        <f t="shared" si="110"/>
        <v>0</v>
      </c>
      <c r="BP39" s="234">
        <f t="shared" si="160"/>
        <v>0</v>
      </c>
      <c r="BQ39" s="234">
        <f t="shared" si="111"/>
        <v>0</v>
      </c>
      <c r="BR39" s="234">
        <f t="shared" si="161"/>
        <v>0</v>
      </c>
      <c r="BS39" s="242">
        <f t="shared" si="162"/>
        <v>0</v>
      </c>
      <c r="BU39" s="234">
        <f t="shared" si="163"/>
        <v>27</v>
      </c>
      <c r="BV39" s="235" t="str">
        <f t="shared" si="164"/>
        <v/>
      </c>
      <c r="BW39" s="236" t="str">
        <f>IFERROR(+VLOOKUP(BV39,'Referencia Parámetros'!$A$2:$B$18,2),"")</f>
        <v/>
      </c>
      <c r="BX39" s="1"/>
      <c r="BY39" s="1"/>
      <c r="BZ39" s="136" t="str">
        <f t="shared" si="22"/>
        <v>Completar</v>
      </c>
      <c r="CA39" s="134"/>
      <c r="CB39" s="134"/>
      <c r="CC39" s="134"/>
      <c r="CD39" s="136" t="str">
        <f t="shared" si="23"/>
        <v>Completar</v>
      </c>
      <c r="CE39" s="137" t="str">
        <f t="shared" si="24"/>
        <v>Completar</v>
      </c>
      <c r="CF39" s="137" t="str">
        <f t="shared" si="25"/>
        <v>Completar</v>
      </c>
      <c r="CG39" s="135"/>
      <c r="CH39" s="136" t="str">
        <f t="shared" si="26"/>
        <v>Completar</v>
      </c>
      <c r="CI39" s="237">
        <f t="shared" si="165"/>
        <v>0</v>
      </c>
      <c r="CJ39" s="238">
        <f t="shared" si="166"/>
        <v>0</v>
      </c>
      <c r="CK39" s="239" t="str">
        <f>IFERROR(IF(CJ39&gt;20*BW39,'Referencia Parámetros'!$D$20,IF(CJ39&gt;10*BW39,'Referencia Parámetros'!$D$21,IF(CJ39&gt;5*BW39,'Referencia Parámetros'!$D$22, IF(CJ39&gt;1,'Referencia Parámetros'!$D$23,"NO APLICA")))),"")</f>
        <v/>
      </c>
      <c r="CL39" s="240" t="str">
        <f t="shared" si="167"/>
        <v/>
      </c>
      <c r="CM39" s="241">
        <f t="shared" si="113"/>
        <v>0</v>
      </c>
      <c r="CN39" s="234">
        <f t="shared" si="168"/>
        <v>0</v>
      </c>
      <c r="CO39" s="234">
        <f t="shared" si="114"/>
        <v>0</v>
      </c>
      <c r="CP39" s="234">
        <f t="shared" si="169"/>
        <v>0</v>
      </c>
      <c r="CQ39" s="242">
        <f t="shared" si="170"/>
        <v>0</v>
      </c>
      <c r="CS39" s="234">
        <f t="shared" si="171"/>
        <v>27</v>
      </c>
      <c r="CT39" s="235" t="str">
        <f t="shared" si="172"/>
        <v/>
      </c>
      <c r="CU39" s="236" t="str">
        <f>IFERROR(+VLOOKUP(CT39,'Referencia Parámetros'!$A$2:$B$18,2),"")</f>
        <v/>
      </c>
      <c r="CV39" s="1"/>
      <c r="CW39" s="1"/>
      <c r="CX39" s="136" t="str">
        <f t="shared" si="31"/>
        <v>Completar</v>
      </c>
      <c r="CY39" s="134"/>
      <c r="CZ39" s="134"/>
      <c r="DA39" s="134"/>
      <c r="DB39" s="136" t="str">
        <f t="shared" si="32"/>
        <v>Completar</v>
      </c>
      <c r="DC39" s="137" t="str">
        <f t="shared" si="33"/>
        <v>Completar</v>
      </c>
      <c r="DD39" s="137" t="str">
        <f t="shared" si="34"/>
        <v>Completar</v>
      </c>
      <c r="DE39" s="135"/>
      <c r="DF39" s="136" t="str">
        <f t="shared" si="35"/>
        <v>Completar</v>
      </c>
      <c r="DG39" s="237">
        <f t="shared" si="173"/>
        <v>0</v>
      </c>
      <c r="DH39" s="238">
        <f t="shared" si="174"/>
        <v>0</v>
      </c>
      <c r="DI39" s="239" t="str">
        <f>IFERROR(IF(DH39&gt;20*CU39,'Referencia Parámetros'!$D$20,IF(DH39&gt;10*CU39,'Referencia Parámetros'!$D$21,IF(DH39&gt;5*CU39,'Referencia Parámetros'!$D$22, IF(DH39&gt;1,'Referencia Parámetros'!$D$23,"NO APLICA")))),"")</f>
        <v/>
      </c>
      <c r="DJ39" s="240" t="str">
        <f t="shared" si="175"/>
        <v/>
      </c>
      <c r="DK39" s="241">
        <f t="shared" si="116"/>
        <v>0</v>
      </c>
      <c r="DL39" s="234">
        <f t="shared" si="176"/>
        <v>0</v>
      </c>
      <c r="DM39" s="234">
        <f t="shared" si="117"/>
        <v>0</v>
      </c>
      <c r="DN39" s="234">
        <f t="shared" si="177"/>
        <v>0</v>
      </c>
      <c r="DO39" s="242">
        <f t="shared" si="178"/>
        <v>0</v>
      </c>
      <c r="DQ39" s="234">
        <f t="shared" si="179"/>
        <v>27</v>
      </c>
      <c r="DR39" s="235" t="str">
        <f t="shared" si="180"/>
        <v/>
      </c>
      <c r="DS39" s="236" t="str">
        <f>IFERROR(+VLOOKUP(DR39,'Referencia Parámetros'!$A$2:$B$18,2),"")</f>
        <v/>
      </c>
      <c r="DT39" s="1"/>
      <c r="DU39" s="1"/>
      <c r="DV39" s="136" t="str">
        <f t="shared" si="40"/>
        <v>Completar</v>
      </c>
      <c r="DW39" s="134"/>
      <c r="DX39" s="134"/>
      <c r="DY39" s="134"/>
      <c r="DZ39" s="136" t="str">
        <f t="shared" si="41"/>
        <v>Completar</v>
      </c>
      <c r="EA39" s="137" t="str">
        <f t="shared" si="42"/>
        <v>Completar</v>
      </c>
      <c r="EB39" s="137" t="str">
        <f t="shared" si="43"/>
        <v>Completar</v>
      </c>
      <c r="EC39" s="135"/>
      <c r="ED39" s="136" t="str">
        <f t="shared" si="44"/>
        <v>Completar</v>
      </c>
      <c r="EE39" s="237">
        <f t="shared" si="181"/>
        <v>0</v>
      </c>
      <c r="EF39" s="238">
        <f t="shared" si="182"/>
        <v>0</v>
      </c>
      <c r="EG39" s="239" t="str">
        <f>IFERROR(IF(EF39&gt;20*DS39,'Referencia Parámetros'!$D$20,IF(EF39&gt;10*DS39,'Referencia Parámetros'!$D$21,IF(EF39&gt;5*DS39,'Referencia Parámetros'!$D$22, IF(EF39&gt;1,'Referencia Parámetros'!$D$23,"NO APLICA")))),"")</f>
        <v/>
      </c>
      <c r="EH39" s="240" t="str">
        <f t="shared" si="183"/>
        <v/>
      </c>
      <c r="EI39" s="241">
        <f t="shared" si="119"/>
        <v>0</v>
      </c>
      <c r="EJ39" s="234">
        <f t="shared" si="184"/>
        <v>0</v>
      </c>
      <c r="EK39" s="234">
        <f t="shared" si="120"/>
        <v>0</v>
      </c>
      <c r="EL39" s="234">
        <f t="shared" si="185"/>
        <v>0</v>
      </c>
      <c r="EM39" s="242">
        <f t="shared" si="186"/>
        <v>0</v>
      </c>
      <c r="EO39" s="234">
        <f t="shared" si="187"/>
        <v>27</v>
      </c>
      <c r="EP39" s="235" t="str">
        <f t="shared" si="188"/>
        <v/>
      </c>
      <c r="EQ39" s="236" t="str">
        <f>IFERROR(+VLOOKUP(EP39,'Referencia Parámetros'!$A$2:$B$18,2),"")</f>
        <v/>
      </c>
      <c r="ER39" s="1"/>
      <c r="ES39" s="1"/>
      <c r="ET39" s="136" t="str">
        <f t="shared" si="49"/>
        <v>Completar</v>
      </c>
      <c r="EU39" s="134"/>
      <c r="EV39" s="134"/>
      <c r="EW39" s="134"/>
      <c r="EX39" s="136" t="str">
        <f t="shared" si="50"/>
        <v>Completar</v>
      </c>
      <c r="EY39" s="137" t="str">
        <f t="shared" si="51"/>
        <v>Completar</v>
      </c>
      <c r="EZ39" s="137" t="str">
        <f t="shared" si="52"/>
        <v>Completar</v>
      </c>
      <c r="FA39" s="135"/>
      <c r="FB39" s="136" t="str">
        <f t="shared" si="53"/>
        <v>Completar</v>
      </c>
      <c r="FC39" s="237">
        <f t="shared" si="189"/>
        <v>0</v>
      </c>
      <c r="FD39" s="238">
        <f t="shared" si="190"/>
        <v>0</v>
      </c>
      <c r="FE39" s="239" t="str">
        <f>IFERROR(IF(FD39&gt;20*EQ39,'Referencia Parámetros'!$D$20,IF(FD39&gt;10*EQ39,'Referencia Parámetros'!$D$21,IF(FD39&gt;5*EQ39,'Referencia Parámetros'!$D$22, IF(FD39&gt;1,'Referencia Parámetros'!$D$23,"NO APLICA")))),"")</f>
        <v/>
      </c>
      <c r="FF39" s="240" t="str">
        <f t="shared" si="191"/>
        <v/>
      </c>
      <c r="FG39" s="241">
        <f t="shared" si="122"/>
        <v>0</v>
      </c>
      <c r="FH39" s="234">
        <f t="shared" si="192"/>
        <v>0</v>
      </c>
      <c r="FI39" s="234">
        <f t="shared" si="123"/>
        <v>0</v>
      </c>
      <c r="FJ39" s="234">
        <f t="shared" si="193"/>
        <v>0</v>
      </c>
      <c r="FK39" s="242">
        <f t="shared" si="194"/>
        <v>0</v>
      </c>
      <c r="FM39" s="234">
        <f t="shared" si="195"/>
        <v>27</v>
      </c>
      <c r="FN39" s="235" t="str">
        <f t="shared" si="196"/>
        <v/>
      </c>
      <c r="FO39" s="236" t="str">
        <f>IFERROR(+VLOOKUP(FN39,'Referencia Parámetros'!$A$2:$B$18,2),"")</f>
        <v/>
      </c>
      <c r="FP39" s="1"/>
      <c r="FQ39" s="1"/>
      <c r="FR39" s="136" t="str">
        <f t="shared" si="58"/>
        <v>Completar</v>
      </c>
      <c r="FS39" s="134"/>
      <c r="FT39" s="134"/>
      <c r="FU39" s="134"/>
      <c r="FV39" s="136" t="str">
        <f t="shared" si="59"/>
        <v>Completar</v>
      </c>
      <c r="FW39" s="137" t="str">
        <f t="shared" si="60"/>
        <v>Completar</v>
      </c>
      <c r="FX39" s="137" t="str">
        <f t="shared" si="61"/>
        <v>Completar</v>
      </c>
      <c r="FY39" s="135"/>
      <c r="FZ39" s="136" t="str">
        <f t="shared" si="62"/>
        <v>Completar</v>
      </c>
      <c r="GA39" s="237">
        <f t="shared" si="197"/>
        <v>0</v>
      </c>
      <c r="GB39" s="238">
        <f t="shared" si="198"/>
        <v>0</v>
      </c>
      <c r="GC39" s="239" t="str">
        <f>IFERROR(IF(GB39&gt;20*FO39,'Referencia Parámetros'!$D$20,IF(GB39&gt;10*FO39,'Referencia Parámetros'!$D$21,IF(GB39&gt;5*FO39,'Referencia Parámetros'!$D$22, IF(GB39&gt;1,'Referencia Parámetros'!$D$23,"NO APLICA")))),"")</f>
        <v/>
      </c>
      <c r="GD39" s="240" t="str">
        <f t="shared" si="199"/>
        <v/>
      </c>
      <c r="GE39" s="241">
        <f t="shared" si="125"/>
        <v>0</v>
      </c>
      <c r="GF39" s="234">
        <f t="shared" si="200"/>
        <v>0</v>
      </c>
      <c r="GG39" s="234">
        <f t="shared" si="126"/>
        <v>0</v>
      </c>
      <c r="GH39" s="234">
        <f t="shared" si="201"/>
        <v>0</v>
      </c>
      <c r="GI39" s="242">
        <f t="shared" si="202"/>
        <v>0</v>
      </c>
      <c r="GK39" s="234">
        <f t="shared" si="203"/>
        <v>27</v>
      </c>
      <c r="GL39" s="235" t="str">
        <f t="shared" si="204"/>
        <v/>
      </c>
      <c r="GM39" s="236" t="str">
        <f>IFERROR(+VLOOKUP(GL39,'Referencia Parámetros'!$A$2:$B$18,2),"")</f>
        <v/>
      </c>
      <c r="GN39" s="1"/>
      <c r="GO39" s="1"/>
      <c r="GP39" s="136" t="str">
        <f t="shared" si="67"/>
        <v>Completar</v>
      </c>
      <c r="GQ39" s="134"/>
      <c r="GR39" s="134"/>
      <c r="GS39" s="134"/>
      <c r="GT39" s="136" t="str">
        <f t="shared" si="68"/>
        <v>Completar</v>
      </c>
      <c r="GU39" s="137" t="str">
        <f t="shared" si="69"/>
        <v>Completar</v>
      </c>
      <c r="GV39" s="137" t="str">
        <f t="shared" si="70"/>
        <v>Completar</v>
      </c>
      <c r="GW39" s="135"/>
      <c r="GX39" s="136" t="str">
        <f t="shared" si="71"/>
        <v>Completar</v>
      </c>
      <c r="GY39" s="237">
        <f t="shared" si="205"/>
        <v>0</v>
      </c>
      <c r="GZ39" s="238">
        <f t="shared" si="206"/>
        <v>0</v>
      </c>
      <c r="HA39" s="239" t="str">
        <f>IFERROR(IF(GZ39&gt;20*GM39,'Referencia Parámetros'!$D$20,IF(GZ39&gt;10*GM39,'Referencia Parámetros'!$D$21,IF(GZ39&gt;5*GM39,'Referencia Parámetros'!$D$22, IF(GZ39&gt;1,'Referencia Parámetros'!$D$23,"NO APLICA")))),"")</f>
        <v/>
      </c>
      <c r="HB39" s="240" t="str">
        <f t="shared" si="207"/>
        <v/>
      </c>
      <c r="HC39" s="241">
        <f t="shared" si="128"/>
        <v>0</v>
      </c>
      <c r="HD39" s="234">
        <f t="shared" si="208"/>
        <v>0</v>
      </c>
      <c r="HE39" s="234">
        <f t="shared" si="129"/>
        <v>0</v>
      </c>
      <c r="HF39" s="234">
        <f t="shared" si="209"/>
        <v>0</v>
      </c>
      <c r="HG39" s="242">
        <f t="shared" si="210"/>
        <v>0</v>
      </c>
      <c r="HI39" s="234">
        <f t="shared" si="211"/>
        <v>27</v>
      </c>
      <c r="HJ39" s="235" t="str">
        <f t="shared" si="212"/>
        <v/>
      </c>
      <c r="HK39" s="236" t="str">
        <f>IFERROR(+VLOOKUP(HJ39,'Referencia Parámetros'!$A$2:$B$18,2),"")</f>
        <v/>
      </c>
      <c r="HL39" s="1"/>
      <c r="HM39" s="1"/>
      <c r="HN39" s="136" t="str">
        <f t="shared" si="76"/>
        <v>Completar</v>
      </c>
      <c r="HO39" s="134"/>
      <c r="HP39" s="134"/>
      <c r="HQ39" s="134"/>
      <c r="HR39" s="136" t="str">
        <f t="shared" si="77"/>
        <v>Completar</v>
      </c>
      <c r="HS39" s="137" t="str">
        <f t="shared" si="78"/>
        <v>Completar</v>
      </c>
      <c r="HT39" s="137" t="str">
        <f t="shared" si="79"/>
        <v>Completar</v>
      </c>
      <c r="HU39" s="135"/>
      <c r="HV39" s="136" t="str">
        <f t="shared" si="80"/>
        <v>Completar</v>
      </c>
      <c r="HW39" s="237">
        <f t="shared" si="213"/>
        <v>0</v>
      </c>
      <c r="HX39" s="238">
        <f t="shared" si="214"/>
        <v>0</v>
      </c>
      <c r="HY39" s="239" t="str">
        <f>IFERROR(IF(HX39&gt;20*HK39,'Referencia Parámetros'!$D$20,IF(HX39&gt;10*HK39,'Referencia Parámetros'!$D$21,IF(HX39&gt;5*HK39,'Referencia Parámetros'!$D$22, IF(HX39&gt;1,'Referencia Parámetros'!$D$23,"NO APLICA")))),"")</f>
        <v/>
      </c>
      <c r="HZ39" s="240" t="str">
        <f t="shared" si="215"/>
        <v/>
      </c>
      <c r="IA39" s="241">
        <f t="shared" si="131"/>
        <v>0</v>
      </c>
      <c r="IB39" s="234">
        <f t="shared" si="216"/>
        <v>0</v>
      </c>
      <c r="IC39" s="234">
        <f t="shared" si="132"/>
        <v>0</v>
      </c>
      <c r="ID39" s="234">
        <f t="shared" si="217"/>
        <v>0</v>
      </c>
      <c r="IE39" s="242">
        <f t="shared" si="218"/>
        <v>0</v>
      </c>
      <c r="IG39" s="234">
        <f t="shared" si="219"/>
        <v>27</v>
      </c>
      <c r="IH39" s="235" t="str">
        <f t="shared" si="220"/>
        <v/>
      </c>
      <c r="II39" s="236" t="str">
        <f>IFERROR(+VLOOKUP(IH39,'Referencia Parámetros'!$A$2:$B$15,2),"")</f>
        <v/>
      </c>
      <c r="IJ39" s="1"/>
      <c r="IK39" s="1"/>
      <c r="IL39" s="136" t="str">
        <f t="shared" si="85"/>
        <v>Completar</v>
      </c>
      <c r="IM39" s="134"/>
      <c r="IN39" s="134"/>
      <c r="IO39" s="134"/>
      <c r="IP39" s="136" t="str">
        <f t="shared" si="86"/>
        <v>Completar</v>
      </c>
      <c r="IQ39" s="137" t="str">
        <f t="shared" si="87"/>
        <v>Completar</v>
      </c>
      <c r="IR39" s="137" t="str">
        <f t="shared" si="88"/>
        <v>Completar</v>
      </c>
      <c r="IS39" s="135"/>
      <c r="IT39" s="136" t="str">
        <f t="shared" si="89"/>
        <v>Completar</v>
      </c>
      <c r="IU39" s="237">
        <f t="shared" si="221"/>
        <v>0</v>
      </c>
      <c r="IV39" s="238">
        <f t="shared" si="222"/>
        <v>0</v>
      </c>
      <c r="IW39" s="239" t="str">
        <f>IFERROR(IF(IV39&gt;20*II39,'Referencia Parámetros'!$D$20,IF(IV39&gt;10*II39,'Referencia Parámetros'!$D$21,IF(IV39&gt;5*II39,'Referencia Parámetros'!$D$22, IF(IV39&gt;1,'Referencia Parámetros'!$D$23,"NO APLICA")))),"")</f>
        <v/>
      </c>
      <c r="IX39" s="240" t="str">
        <f t="shared" si="223"/>
        <v/>
      </c>
      <c r="IY39" s="241">
        <f t="shared" si="134"/>
        <v>0</v>
      </c>
      <c r="IZ39" s="234">
        <f t="shared" si="224"/>
        <v>0</v>
      </c>
      <c r="JA39" s="234">
        <f t="shared" si="135"/>
        <v>0</v>
      </c>
      <c r="JB39" s="234">
        <f t="shared" si="225"/>
        <v>0</v>
      </c>
      <c r="JC39" s="242">
        <f t="shared" si="226"/>
        <v>0</v>
      </c>
      <c r="JD39" s="198"/>
      <c r="JE39" s="234">
        <f t="shared" si="227"/>
        <v>27</v>
      </c>
      <c r="JF39" s="235" t="str">
        <f t="shared" si="228"/>
        <v/>
      </c>
      <c r="JG39" s="236" t="str">
        <f>IFERROR(+VLOOKUP(JF39,'Referencia Parámetros'!$A$2:$B$15,2),"")</f>
        <v/>
      </c>
      <c r="JH39" s="1"/>
      <c r="JI39" s="1"/>
      <c r="JJ39" s="136" t="str">
        <f t="shared" si="94"/>
        <v>Completar</v>
      </c>
      <c r="JK39" s="134"/>
      <c r="JL39" s="134"/>
      <c r="JM39" s="134"/>
      <c r="JN39" s="136" t="str">
        <f t="shared" si="95"/>
        <v>Completar</v>
      </c>
      <c r="JO39" s="137" t="str">
        <f t="shared" si="96"/>
        <v>Completar</v>
      </c>
      <c r="JP39" s="137" t="str">
        <f t="shared" si="97"/>
        <v>Completar</v>
      </c>
      <c r="JQ39" s="135"/>
      <c r="JR39" s="136" t="str">
        <f t="shared" si="98"/>
        <v>Completar</v>
      </c>
      <c r="JS39" s="237">
        <f t="shared" si="229"/>
        <v>0</v>
      </c>
      <c r="JT39" s="238">
        <f t="shared" si="230"/>
        <v>0</v>
      </c>
      <c r="JU39" s="239" t="str">
        <f>IFERROR(IF(JT39&gt;20*JG39,'Referencia Parámetros'!$D$20,IF(JT39&gt;10*JG39,'Referencia Parámetros'!$D$21,IF(JT39&gt;5*JG39,'Referencia Parámetros'!$D$22, IF(JT39&gt;1,'Referencia Parámetros'!$D$23,"NO APLICA")))),"")</f>
        <v/>
      </c>
      <c r="JV39" s="240" t="str">
        <f t="shared" si="231"/>
        <v/>
      </c>
      <c r="JW39" s="241">
        <f t="shared" si="137"/>
        <v>0</v>
      </c>
      <c r="JX39" s="234">
        <f t="shared" si="232"/>
        <v>0</v>
      </c>
      <c r="JY39" s="234">
        <f t="shared" si="138"/>
        <v>0</v>
      </c>
      <c r="JZ39" s="234">
        <f t="shared" si="233"/>
        <v>0</v>
      </c>
      <c r="KA39" s="242">
        <f t="shared" si="234"/>
        <v>0</v>
      </c>
    </row>
    <row r="40" spans="1:287" x14ac:dyDescent="0.25">
      <c r="A40" s="234">
        <f t="shared" si="139"/>
        <v>28</v>
      </c>
      <c r="B40" s="235" t="str">
        <f t="shared" si="140"/>
        <v/>
      </c>
      <c r="C40" s="236" t="str">
        <f>IFERROR(+VLOOKUP(B40,'Referencia Parámetros'!$A$2:$B$18,2),"")</f>
        <v/>
      </c>
      <c r="D40" s="1"/>
      <c r="E40" s="1"/>
      <c r="F40" s="136" t="str">
        <f>IFERROR(+VLOOKUP(D40,'Año 4'!JH$13:JJ$112,3,FALSE),"Completar")</f>
        <v>Completar</v>
      </c>
      <c r="G40" s="134"/>
      <c r="H40" s="134"/>
      <c r="I40" s="134"/>
      <c r="J40" s="136" t="str">
        <f>+IFERROR(VLOOKUP(D40,'Año 4'!JH$13:JR$112,7,0),"Completar")</f>
        <v>Completar</v>
      </c>
      <c r="K40" s="137" t="str">
        <f>IFERROR(VLOOKUP(D40,'Año 4'!JH$13:JR$112,8,FALSE),"Completar")</f>
        <v>Completar</v>
      </c>
      <c r="L40" s="137" t="str">
        <f>IFERROR(VLOOKUP(D40,'Año 4'!JH$13:JR$112,9,FALSE),"Completar")</f>
        <v>Completar</v>
      </c>
      <c r="M40" s="135"/>
      <c r="N40" s="136" t="str">
        <f>IFERROR(VLOOKUP(D40,'Año 4'!JH$13:JR$112,11,FALSE),"Completar")</f>
        <v>Completar</v>
      </c>
      <c r="O40" s="237">
        <f t="shared" si="141"/>
        <v>0</v>
      </c>
      <c r="P40" s="238">
        <f t="shared" si="142"/>
        <v>0</v>
      </c>
      <c r="Q40" s="239" t="str">
        <f>IFERROR(IF(P40&gt;20*C40,'Referencia Parámetros'!$D$20,IF(P40&gt;10*C40,'Referencia Parámetros'!$D$21,IF(P40&gt;5*C40,'Referencia Parámetros'!$D$22, IF(P40&gt;1,'Referencia Parámetros'!$D$23,"NO APLICA")))),"")</f>
        <v/>
      </c>
      <c r="R40" s="240" t="str">
        <f t="shared" si="143"/>
        <v/>
      </c>
      <c r="S40" s="241">
        <f t="shared" si="104"/>
        <v>0</v>
      </c>
      <c r="T40" s="234">
        <f t="shared" si="144"/>
        <v>0</v>
      </c>
      <c r="U40" s="234">
        <f t="shared" si="105"/>
        <v>0</v>
      </c>
      <c r="V40" s="234">
        <f t="shared" si="145"/>
        <v>0</v>
      </c>
      <c r="W40" s="242">
        <f t="shared" si="146"/>
        <v>0</v>
      </c>
      <c r="Y40" s="234">
        <f t="shared" si="147"/>
        <v>28</v>
      </c>
      <c r="Z40" s="235" t="str">
        <f t="shared" si="148"/>
        <v/>
      </c>
      <c r="AA40" s="236" t="str">
        <f>IFERROR(+VLOOKUP(Z40,'Referencia Parámetros'!$A$2:$B$18,2),"")</f>
        <v/>
      </c>
      <c r="AB40" s="1"/>
      <c r="AC40" s="1"/>
      <c r="AD40" s="136" t="str">
        <f t="shared" si="4"/>
        <v>Completar</v>
      </c>
      <c r="AE40" s="134"/>
      <c r="AF40" s="134"/>
      <c r="AG40" s="134"/>
      <c r="AH40" s="136" t="str">
        <f t="shared" si="5"/>
        <v>Completar</v>
      </c>
      <c r="AI40" s="137" t="str">
        <f t="shared" si="6"/>
        <v>Completar</v>
      </c>
      <c r="AJ40" s="137" t="str">
        <f t="shared" si="7"/>
        <v>Completar</v>
      </c>
      <c r="AK40" s="135"/>
      <c r="AL40" s="136" t="str">
        <f t="shared" si="8"/>
        <v>Completar</v>
      </c>
      <c r="AM40" s="237">
        <f t="shared" si="149"/>
        <v>0</v>
      </c>
      <c r="AN40" s="238">
        <f t="shared" si="150"/>
        <v>0</v>
      </c>
      <c r="AO40" s="239" t="str">
        <f>IFERROR(IF(AN40&gt;20*AA40,'Referencia Parámetros'!$D$20,IF(AN40&gt;10*AA40,'Referencia Parámetros'!$D$21,IF(AN40&gt;5*AA40,'Referencia Parámetros'!$D$22, IF(AN40&gt;1,'Referencia Parámetros'!$D$23,"NO APLICA")))),"")</f>
        <v/>
      </c>
      <c r="AP40" s="240" t="str">
        <f t="shared" si="151"/>
        <v/>
      </c>
      <c r="AQ40" s="241">
        <f t="shared" si="107"/>
        <v>0</v>
      </c>
      <c r="AR40" s="234">
        <f t="shared" si="152"/>
        <v>0</v>
      </c>
      <c r="AS40" s="234">
        <f t="shared" si="108"/>
        <v>0</v>
      </c>
      <c r="AT40" s="234">
        <f t="shared" si="153"/>
        <v>0</v>
      </c>
      <c r="AU40" s="242">
        <f t="shared" si="154"/>
        <v>0</v>
      </c>
      <c r="AW40" s="234">
        <f t="shared" si="155"/>
        <v>28</v>
      </c>
      <c r="AX40" s="235" t="str">
        <f t="shared" si="156"/>
        <v/>
      </c>
      <c r="AY40" s="236" t="str">
        <f>IFERROR(+VLOOKUP(AX40,'Referencia Parámetros'!$A$2:$B$18,2),"")</f>
        <v/>
      </c>
      <c r="AZ40" s="1"/>
      <c r="BA40" s="1"/>
      <c r="BB40" s="136" t="str">
        <f t="shared" si="13"/>
        <v>Completar</v>
      </c>
      <c r="BC40" s="134"/>
      <c r="BD40" s="134"/>
      <c r="BE40" s="134"/>
      <c r="BF40" s="136" t="str">
        <f t="shared" si="14"/>
        <v>Completar</v>
      </c>
      <c r="BG40" s="137" t="str">
        <f t="shared" si="15"/>
        <v>Completar</v>
      </c>
      <c r="BH40" s="137" t="str">
        <f t="shared" si="16"/>
        <v>Completar</v>
      </c>
      <c r="BI40" s="135"/>
      <c r="BJ40" s="136" t="str">
        <f t="shared" si="17"/>
        <v>Completar</v>
      </c>
      <c r="BK40" s="237">
        <f t="shared" si="157"/>
        <v>0</v>
      </c>
      <c r="BL40" s="238">
        <f t="shared" si="158"/>
        <v>0</v>
      </c>
      <c r="BM40" s="239" t="str">
        <f>IFERROR(IF(BL40&gt;20*AY40,'Referencia Parámetros'!$D$20,IF(BL40&gt;10*AY40,'Referencia Parámetros'!$D$21,IF(BL40&gt;5*AY40,'Referencia Parámetros'!$D$22, IF(BL40&gt;1,'Referencia Parámetros'!$D$23,"NO APLICA")))),"")</f>
        <v/>
      </c>
      <c r="BN40" s="240" t="str">
        <f t="shared" si="159"/>
        <v/>
      </c>
      <c r="BO40" s="241">
        <f t="shared" si="110"/>
        <v>0</v>
      </c>
      <c r="BP40" s="234">
        <f t="shared" si="160"/>
        <v>0</v>
      </c>
      <c r="BQ40" s="234">
        <f t="shared" si="111"/>
        <v>0</v>
      </c>
      <c r="BR40" s="234">
        <f t="shared" si="161"/>
        <v>0</v>
      </c>
      <c r="BS40" s="242">
        <f t="shared" si="162"/>
        <v>0</v>
      </c>
      <c r="BU40" s="234">
        <f t="shared" si="163"/>
        <v>28</v>
      </c>
      <c r="BV40" s="235" t="str">
        <f t="shared" si="164"/>
        <v/>
      </c>
      <c r="BW40" s="236" t="str">
        <f>IFERROR(+VLOOKUP(BV40,'Referencia Parámetros'!$A$2:$B$18,2),"")</f>
        <v/>
      </c>
      <c r="BX40" s="1"/>
      <c r="BY40" s="1"/>
      <c r="BZ40" s="136" t="str">
        <f t="shared" si="22"/>
        <v>Completar</v>
      </c>
      <c r="CA40" s="134"/>
      <c r="CB40" s="134"/>
      <c r="CC40" s="134"/>
      <c r="CD40" s="136" t="str">
        <f t="shared" si="23"/>
        <v>Completar</v>
      </c>
      <c r="CE40" s="137" t="str">
        <f t="shared" si="24"/>
        <v>Completar</v>
      </c>
      <c r="CF40" s="137" t="str">
        <f t="shared" si="25"/>
        <v>Completar</v>
      </c>
      <c r="CG40" s="135"/>
      <c r="CH40" s="136" t="str">
        <f t="shared" si="26"/>
        <v>Completar</v>
      </c>
      <c r="CI40" s="237">
        <f t="shared" si="165"/>
        <v>0</v>
      </c>
      <c r="CJ40" s="238">
        <f t="shared" si="166"/>
        <v>0</v>
      </c>
      <c r="CK40" s="239" t="str">
        <f>IFERROR(IF(CJ40&gt;20*BW40,'Referencia Parámetros'!$D$20,IF(CJ40&gt;10*BW40,'Referencia Parámetros'!$D$21,IF(CJ40&gt;5*BW40,'Referencia Parámetros'!$D$22, IF(CJ40&gt;1,'Referencia Parámetros'!$D$23,"NO APLICA")))),"")</f>
        <v/>
      </c>
      <c r="CL40" s="240" t="str">
        <f t="shared" si="167"/>
        <v/>
      </c>
      <c r="CM40" s="241">
        <f t="shared" si="113"/>
        <v>0</v>
      </c>
      <c r="CN40" s="234">
        <f t="shared" si="168"/>
        <v>0</v>
      </c>
      <c r="CO40" s="234">
        <f t="shared" si="114"/>
        <v>0</v>
      </c>
      <c r="CP40" s="234">
        <f t="shared" si="169"/>
        <v>0</v>
      </c>
      <c r="CQ40" s="242">
        <f t="shared" si="170"/>
        <v>0</v>
      </c>
      <c r="CS40" s="234">
        <f t="shared" si="171"/>
        <v>28</v>
      </c>
      <c r="CT40" s="235" t="str">
        <f t="shared" si="172"/>
        <v/>
      </c>
      <c r="CU40" s="236" t="str">
        <f>IFERROR(+VLOOKUP(CT40,'Referencia Parámetros'!$A$2:$B$18,2),"")</f>
        <v/>
      </c>
      <c r="CV40" s="1"/>
      <c r="CW40" s="1"/>
      <c r="CX40" s="136" t="str">
        <f t="shared" si="31"/>
        <v>Completar</v>
      </c>
      <c r="CY40" s="134"/>
      <c r="CZ40" s="134"/>
      <c r="DA40" s="134"/>
      <c r="DB40" s="136" t="str">
        <f t="shared" si="32"/>
        <v>Completar</v>
      </c>
      <c r="DC40" s="137" t="str">
        <f t="shared" si="33"/>
        <v>Completar</v>
      </c>
      <c r="DD40" s="137" t="str">
        <f t="shared" si="34"/>
        <v>Completar</v>
      </c>
      <c r="DE40" s="135"/>
      <c r="DF40" s="136" t="str">
        <f t="shared" si="35"/>
        <v>Completar</v>
      </c>
      <c r="DG40" s="237">
        <f t="shared" si="173"/>
        <v>0</v>
      </c>
      <c r="DH40" s="238">
        <f t="shared" si="174"/>
        <v>0</v>
      </c>
      <c r="DI40" s="239" t="str">
        <f>IFERROR(IF(DH40&gt;20*CU40,'Referencia Parámetros'!$D$20,IF(DH40&gt;10*CU40,'Referencia Parámetros'!$D$21,IF(DH40&gt;5*CU40,'Referencia Parámetros'!$D$22, IF(DH40&gt;1,'Referencia Parámetros'!$D$23,"NO APLICA")))),"")</f>
        <v/>
      </c>
      <c r="DJ40" s="240" t="str">
        <f t="shared" si="175"/>
        <v/>
      </c>
      <c r="DK40" s="241">
        <f t="shared" si="116"/>
        <v>0</v>
      </c>
      <c r="DL40" s="234">
        <f t="shared" si="176"/>
        <v>0</v>
      </c>
      <c r="DM40" s="234">
        <f t="shared" si="117"/>
        <v>0</v>
      </c>
      <c r="DN40" s="234">
        <f t="shared" si="177"/>
        <v>0</v>
      </c>
      <c r="DO40" s="242">
        <f t="shared" si="178"/>
        <v>0</v>
      </c>
      <c r="DQ40" s="234">
        <f t="shared" si="179"/>
        <v>28</v>
      </c>
      <c r="DR40" s="235" t="str">
        <f t="shared" si="180"/>
        <v/>
      </c>
      <c r="DS40" s="236" t="str">
        <f>IFERROR(+VLOOKUP(DR40,'Referencia Parámetros'!$A$2:$B$18,2),"")</f>
        <v/>
      </c>
      <c r="DT40" s="1"/>
      <c r="DU40" s="1"/>
      <c r="DV40" s="136" t="str">
        <f t="shared" si="40"/>
        <v>Completar</v>
      </c>
      <c r="DW40" s="134"/>
      <c r="DX40" s="134"/>
      <c r="DY40" s="134"/>
      <c r="DZ40" s="136" t="str">
        <f t="shared" si="41"/>
        <v>Completar</v>
      </c>
      <c r="EA40" s="137" t="str">
        <f t="shared" si="42"/>
        <v>Completar</v>
      </c>
      <c r="EB40" s="137" t="str">
        <f t="shared" si="43"/>
        <v>Completar</v>
      </c>
      <c r="EC40" s="135"/>
      <c r="ED40" s="136" t="str">
        <f t="shared" si="44"/>
        <v>Completar</v>
      </c>
      <c r="EE40" s="237">
        <f t="shared" si="181"/>
        <v>0</v>
      </c>
      <c r="EF40" s="238">
        <f t="shared" si="182"/>
        <v>0</v>
      </c>
      <c r="EG40" s="239" t="str">
        <f>IFERROR(IF(EF40&gt;20*DS40,'Referencia Parámetros'!$D$20,IF(EF40&gt;10*DS40,'Referencia Parámetros'!$D$21,IF(EF40&gt;5*DS40,'Referencia Parámetros'!$D$22, IF(EF40&gt;1,'Referencia Parámetros'!$D$23,"NO APLICA")))),"")</f>
        <v/>
      </c>
      <c r="EH40" s="240" t="str">
        <f t="shared" si="183"/>
        <v/>
      </c>
      <c r="EI40" s="241">
        <f t="shared" si="119"/>
        <v>0</v>
      </c>
      <c r="EJ40" s="234">
        <f t="shared" si="184"/>
        <v>0</v>
      </c>
      <c r="EK40" s="234">
        <f t="shared" si="120"/>
        <v>0</v>
      </c>
      <c r="EL40" s="234">
        <f t="shared" si="185"/>
        <v>0</v>
      </c>
      <c r="EM40" s="242">
        <f t="shared" si="186"/>
        <v>0</v>
      </c>
      <c r="EO40" s="234">
        <f t="shared" si="187"/>
        <v>28</v>
      </c>
      <c r="EP40" s="235" t="str">
        <f t="shared" si="188"/>
        <v/>
      </c>
      <c r="EQ40" s="236" t="str">
        <f>IFERROR(+VLOOKUP(EP40,'Referencia Parámetros'!$A$2:$B$18,2),"")</f>
        <v/>
      </c>
      <c r="ER40" s="1"/>
      <c r="ES40" s="1"/>
      <c r="ET40" s="136" t="str">
        <f t="shared" si="49"/>
        <v>Completar</v>
      </c>
      <c r="EU40" s="134"/>
      <c r="EV40" s="134"/>
      <c r="EW40" s="134"/>
      <c r="EX40" s="136" t="str">
        <f t="shared" si="50"/>
        <v>Completar</v>
      </c>
      <c r="EY40" s="137" t="str">
        <f t="shared" si="51"/>
        <v>Completar</v>
      </c>
      <c r="EZ40" s="137" t="str">
        <f t="shared" si="52"/>
        <v>Completar</v>
      </c>
      <c r="FA40" s="135"/>
      <c r="FB40" s="136" t="str">
        <f t="shared" si="53"/>
        <v>Completar</v>
      </c>
      <c r="FC40" s="237">
        <f t="shared" si="189"/>
        <v>0</v>
      </c>
      <c r="FD40" s="238">
        <f t="shared" si="190"/>
        <v>0</v>
      </c>
      <c r="FE40" s="239" t="str">
        <f>IFERROR(IF(FD40&gt;20*EQ40,'Referencia Parámetros'!$D$20,IF(FD40&gt;10*EQ40,'Referencia Parámetros'!$D$21,IF(FD40&gt;5*EQ40,'Referencia Parámetros'!$D$22, IF(FD40&gt;1,'Referencia Parámetros'!$D$23,"NO APLICA")))),"")</f>
        <v/>
      </c>
      <c r="FF40" s="240" t="str">
        <f t="shared" si="191"/>
        <v/>
      </c>
      <c r="FG40" s="241">
        <f t="shared" si="122"/>
        <v>0</v>
      </c>
      <c r="FH40" s="234">
        <f t="shared" si="192"/>
        <v>0</v>
      </c>
      <c r="FI40" s="234">
        <f t="shared" si="123"/>
        <v>0</v>
      </c>
      <c r="FJ40" s="234">
        <f t="shared" si="193"/>
        <v>0</v>
      </c>
      <c r="FK40" s="242">
        <f t="shared" si="194"/>
        <v>0</v>
      </c>
      <c r="FM40" s="234">
        <f t="shared" si="195"/>
        <v>28</v>
      </c>
      <c r="FN40" s="235" t="str">
        <f t="shared" si="196"/>
        <v/>
      </c>
      <c r="FO40" s="236" t="str">
        <f>IFERROR(+VLOOKUP(FN40,'Referencia Parámetros'!$A$2:$B$18,2),"")</f>
        <v/>
      </c>
      <c r="FP40" s="1"/>
      <c r="FQ40" s="1"/>
      <c r="FR40" s="136" t="str">
        <f t="shared" si="58"/>
        <v>Completar</v>
      </c>
      <c r="FS40" s="134"/>
      <c r="FT40" s="134"/>
      <c r="FU40" s="134"/>
      <c r="FV40" s="136" t="str">
        <f t="shared" si="59"/>
        <v>Completar</v>
      </c>
      <c r="FW40" s="137" t="str">
        <f t="shared" si="60"/>
        <v>Completar</v>
      </c>
      <c r="FX40" s="137" t="str">
        <f t="shared" si="61"/>
        <v>Completar</v>
      </c>
      <c r="FY40" s="135"/>
      <c r="FZ40" s="136" t="str">
        <f t="shared" si="62"/>
        <v>Completar</v>
      </c>
      <c r="GA40" s="237">
        <f t="shared" si="197"/>
        <v>0</v>
      </c>
      <c r="GB40" s="238">
        <f t="shared" si="198"/>
        <v>0</v>
      </c>
      <c r="GC40" s="239" t="str">
        <f>IFERROR(IF(GB40&gt;20*FO40,'Referencia Parámetros'!$D$20,IF(GB40&gt;10*FO40,'Referencia Parámetros'!$D$21,IF(GB40&gt;5*FO40,'Referencia Parámetros'!$D$22, IF(GB40&gt;1,'Referencia Parámetros'!$D$23,"NO APLICA")))),"")</f>
        <v/>
      </c>
      <c r="GD40" s="240" t="str">
        <f t="shared" si="199"/>
        <v/>
      </c>
      <c r="GE40" s="241">
        <f t="shared" si="125"/>
        <v>0</v>
      </c>
      <c r="GF40" s="234">
        <f t="shared" si="200"/>
        <v>0</v>
      </c>
      <c r="GG40" s="234">
        <f t="shared" si="126"/>
        <v>0</v>
      </c>
      <c r="GH40" s="234">
        <f t="shared" si="201"/>
        <v>0</v>
      </c>
      <c r="GI40" s="242">
        <f t="shared" si="202"/>
        <v>0</v>
      </c>
      <c r="GK40" s="234">
        <f t="shared" si="203"/>
        <v>28</v>
      </c>
      <c r="GL40" s="235" t="str">
        <f t="shared" si="204"/>
        <v/>
      </c>
      <c r="GM40" s="236" t="str">
        <f>IFERROR(+VLOOKUP(GL40,'Referencia Parámetros'!$A$2:$B$18,2),"")</f>
        <v/>
      </c>
      <c r="GN40" s="1"/>
      <c r="GO40" s="1"/>
      <c r="GP40" s="136" t="str">
        <f t="shared" si="67"/>
        <v>Completar</v>
      </c>
      <c r="GQ40" s="134"/>
      <c r="GR40" s="134"/>
      <c r="GS40" s="134"/>
      <c r="GT40" s="136" t="str">
        <f t="shared" si="68"/>
        <v>Completar</v>
      </c>
      <c r="GU40" s="137" t="str">
        <f t="shared" si="69"/>
        <v>Completar</v>
      </c>
      <c r="GV40" s="137" t="str">
        <f t="shared" si="70"/>
        <v>Completar</v>
      </c>
      <c r="GW40" s="135"/>
      <c r="GX40" s="136" t="str">
        <f t="shared" si="71"/>
        <v>Completar</v>
      </c>
      <c r="GY40" s="237">
        <f t="shared" si="205"/>
        <v>0</v>
      </c>
      <c r="GZ40" s="238">
        <f t="shared" si="206"/>
        <v>0</v>
      </c>
      <c r="HA40" s="239" t="str">
        <f>IFERROR(IF(GZ40&gt;20*GM40,'Referencia Parámetros'!$D$20,IF(GZ40&gt;10*GM40,'Referencia Parámetros'!$D$21,IF(GZ40&gt;5*GM40,'Referencia Parámetros'!$D$22, IF(GZ40&gt;1,'Referencia Parámetros'!$D$23,"NO APLICA")))),"")</f>
        <v/>
      </c>
      <c r="HB40" s="240" t="str">
        <f t="shared" si="207"/>
        <v/>
      </c>
      <c r="HC40" s="241">
        <f t="shared" si="128"/>
        <v>0</v>
      </c>
      <c r="HD40" s="234">
        <f t="shared" si="208"/>
        <v>0</v>
      </c>
      <c r="HE40" s="234">
        <f t="shared" si="129"/>
        <v>0</v>
      </c>
      <c r="HF40" s="234">
        <f t="shared" si="209"/>
        <v>0</v>
      </c>
      <c r="HG40" s="242">
        <f t="shared" si="210"/>
        <v>0</v>
      </c>
      <c r="HI40" s="234">
        <f t="shared" si="211"/>
        <v>28</v>
      </c>
      <c r="HJ40" s="235" t="str">
        <f t="shared" si="212"/>
        <v/>
      </c>
      <c r="HK40" s="236" t="str">
        <f>IFERROR(+VLOOKUP(HJ40,'Referencia Parámetros'!$A$2:$B$18,2),"")</f>
        <v/>
      </c>
      <c r="HL40" s="1"/>
      <c r="HM40" s="1"/>
      <c r="HN40" s="136" t="str">
        <f t="shared" si="76"/>
        <v>Completar</v>
      </c>
      <c r="HO40" s="134"/>
      <c r="HP40" s="134"/>
      <c r="HQ40" s="134"/>
      <c r="HR40" s="136" t="str">
        <f t="shared" si="77"/>
        <v>Completar</v>
      </c>
      <c r="HS40" s="137" t="str">
        <f t="shared" si="78"/>
        <v>Completar</v>
      </c>
      <c r="HT40" s="137" t="str">
        <f t="shared" si="79"/>
        <v>Completar</v>
      </c>
      <c r="HU40" s="135"/>
      <c r="HV40" s="136" t="str">
        <f t="shared" si="80"/>
        <v>Completar</v>
      </c>
      <c r="HW40" s="237">
        <f t="shared" si="213"/>
        <v>0</v>
      </c>
      <c r="HX40" s="238">
        <f t="shared" si="214"/>
        <v>0</v>
      </c>
      <c r="HY40" s="239" t="str">
        <f>IFERROR(IF(HX40&gt;20*HK40,'Referencia Parámetros'!$D$20,IF(HX40&gt;10*HK40,'Referencia Parámetros'!$D$21,IF(HX40&gt;5*HK40,'Referencia Parámetros'!$D$22, IF(HX40&gt;1,'Referencia Parámetros'!$D$23,"NO APLICA")))),"")</f>
        <v/>
      </c>
      <c r="HZ40" s="240" t="str">
        <f t="shared" si="215"/>
        <v/>
      </c>
      <c r="IA40" s="241">
        <f t="shared" si="131"/>
        <v>0</v>
      </c>
      <c r="IB40" s="234">
        <f t="shared" si="216"/>
        <v>0</v>
      </c>
      <c r="IC40" s="234">
        <f t="shared" si="132"/>
        <v>0</v>
      </c>
      <c r="ID40" s="234">
        <f t="shared" si="217"/>
        <v>0</v>
      </c>
      <c r="IE40" s="242">
        <f t="shared" si="218"/>
        <v>0</v>
      </c>
      <c r="IG40" s="234">
        <f t="shared" si="219"/>
        <v>28</v>
      </c>
      <c r="IH40" s="235" t="str">
        <f t="shared" si="220"/>
        <v/>
      </c>
      <c r="II40" s="236" t="str">
        <f>IFERROR(+VLOOKUP(IH40,'Referencia Parámetros'!$A$2:$B$15,2),"")</f>
        <v/>
      </c>
      <c r="IJ40" s="1"/>
      <c r="IK40" s="1"/>
      <c r="IL40" s="136" t="str">
        <f t="shared" si="85"/>
        <v>Completar</v>
      </c>
      <c r="IM40" s="134"/>
      <c r="IN40" s="134"/>
      <c r="IO40" s="134"/>
      <c r="IP40" s="136" t="str">
        <f t="shared" si="86"/>
        <v>Completar</v>
      </c>
      <c r="IQ40" s="137" t="str">
        <f t="shared" si="87"/>
        <v>Completar</v>
      </c>
      <c r="IR40" s="137" t="str">
        <f t="shared" si="88"/>
        <v>Completar</v>
      </c>
      <c r="IS40" s="135"/>
      <c r="IT40" s="136" t="str">
        <f t="shared" si="89"/>
        <v>Completar</v>
      </c>
      <c r="IU40" s="237">
        <f t="shared" si="221"/>
        <v>0</v>
      </c>
      <c r="IV40" s="238">
        <f t="shared" si="222"/>
        <v>0</v>
      </c>
      <c r="IW40" s="239" t="str">
        <f>IFERROR(IF(IV40&gt;20*II40,'Referencia Parámetros'!$D$20,IF(IV40&gt;10*II40,'Referencia Parámetros'!$D$21,IF(IV40&gt;5*II40,'Referencia Parámetros'!$D$22, IF(IV40&gt;1,'Referencia Parámetros'!$D$23,"NO APLICA")))),"")</f>
        <v/>
      </c>
      <c r="IX40" s="240" t="str">
        <f t="shared" si="223"/>
        <v/>
      </c>
      <c r="IY40" s="241">
        <f t="shared" si="134"/>
        <v>0</v>
      </c>
      <c r="IZ40" s="234">
        <f t="shared" si="224"/>
        <v>0</v>
      </c>
      <c r="JA40" s="234">
        <f t="shared" si="135"/>
        <v>0</v>
      </c>
      <c r="JB40" s="234">
        <f t="shared" si="225"/>
        <v>0</v>
      </c>
      <c r="JC40" s="242">
        <f t="shared" si="226"/>
        <v>0</v>
      </c>
      <c r="JD40" s="198"/>
      <c r="JE40" s="234">
        <f t="shared" si="227"/>
        <v>28</v>
      </c>
      <c r="JF40" s="235" t="str">
        <f t="shared" si="228"/>
        <v/>
      </c>
      <c r="JG40" s="236" t="str">
        <f>IFERROR(+VLOOKUP(JF40,'Referencia Parámetros'!$A$2:$B$15,2),"")</f>
        <v/>
      </c>
      <c r="JH40" s="1"/>
      <c r="JI40" s="1"/>
      <c r="JJ40" s="136" t="str">
        <f t="shared" si="94"/>
        <v>Completar</v>
      </c>
      <c r="JK40" s="134"/>
      <c r="JL40" s="134"/>
      <c r="JM40" s="134"/>
      <c r="JN40" s="136" t="str">
        <f t="shared" si="95"/>
        <v>Completar</v>
      </c>
      <c r="JO40" s="137" t="str">
        <f t="shared" si="96"/>
        <v>Completar</v>
      </c>
      <c r="JP40" s="137" t="str">
        <f t="shared" si="97"/>
        <v>Completar</v>
      </c>
      <c r="JQ40" s="135"/>
      <c r="JR40" s="136" t="str">
        <f t="shared" si="98"/>
        <v>Completar</v>
      </c>
      <c r="JS40" s="237">
        <f t="shared" si="229"/>
        <v>0</v>
      </c>
      <c r="JT40" s="238">
        <f t="shared" si="230"/>
        <v>0</v>
      </c>
      <c r="JU40" s="239" t="str">
        <f>IFERROR(IF(JT40&gt;20*JG40,'Referencia Parámetros'!$D$20,IF(JT40&gt;10*JG40,'Referencia Parámetros'!$D$21,IF(JT40&gt;5*JG40,'Referencia Parámetros'!$D$22, IF(JT40&gt;1,'Referencia Parámetros'!$D$23,"NO APLICA")))),"")</f>
        <v/>
      </c>
      <c r="JV40" s="240" t="str">
        <f t="shared" si="231"/>
        <v/>
      </c>
      <c r="JW40" s="241">
        <f t="shared" si="137"/>
        <v>0</v>
      </c>
      <c r="JX40" s="234">
        <f t="shared" si="232"/>
        <v>0</v>
      </c>
      <c r="JY40" s="234">
        <f t="shared" si="138"/>
        <v>0</v>
      </c>
      <c r="JZ40" s="234">
        <f t="shared" si="233"/>
        <v>0</v>
      </c>
      <c r="KA40" s="242">
        <f t="shared" si="234"/>
        <v>0</v>
      </c>
    </row>
    <row r="41" spans="1:287" x14ac:dyDescent="0.25">
      <c r="A41" s="234">
        <f t="shared" si="139"/>
        <v>29</v>
      </c>
      <c r="B41" s="235" t="str">
        <f t="shared" si="140"/>
        <v/>
      </c>
      <c r="C41" s="236" t="str">
        <f>IFERROR(+VLOOKUP(B41,'Referencia Parámetros'!$A$2:$B$18,2),"")</f>
        <v/>
      </c>
      <c r="D41" s="1"/>
      <c r="E41" s="1"/>
      <c r="F41" s="136" t="str">
        <f>IFERROR(+VLOOKUP(D41,'Año 4'!JH$13:JJ$112,3,FALSE),"Completar")</f>
        <v>Completar</v>
      </c>
      <c r="G41" s="134"/>
      <c r="H41" s="134"/>
      <c r="I41" s="134"/>
      <c r="J41" s="136" t="str">
        <f>+IFERROR(VLOOKUP(D41,'Año 4'!JH$13:JR$112,7,0),"Completar")</f>
        <v>Completar</v>
      </c>
      <c r="K41" s="137" t="str">
        <f>IFERROR(VLOOKUP(D41,'Año 4'!JH$13:JR$112,8,FALSE),"Completar")</f>
        <v>Completar</v>
      </c>
      <c r="L41" s="137" t="str">
        <f>IFERROR(VLOOKUP(D41,'Año 4'!JH$13:JR$112,9,FALSE),"Completar")</f>
        <v>Completar</v>
      </c>
      <c r="M41" s="135"/>
      <c r="N41" s="136" t="str">
        <f>IFERROR(VLOOKUP(D41,'Año 4'!JH$13:JR$112,11,FALSE),"Completar")</f>
        <v>Completar</v>
      </c>
      <c r="O41" s="237">
        <f t="shared" si="141"/>
        <v>0</v>
      </c>
      <c r="P41" s="238">
        <f t="shared" si="142"/>
        <v>0</v>
      </c>
      <c r="Q41" s="239" t="str">
        <f>IFERROR(IF(P41&gt;20*C41,'Referencia Parámetros'!$D$20,IF(P41&gt;10*C41,'Referencia Parámetros'!$D$21,IF(P41&gt;5*C41,'Referencia Parámetros'!$D$22, IF(P41&gt;1,'Referencia Parámetros'!$D$23,"NO APLICA")))),"")</f>
        <v/>
      </c>
      <c r="R41" s="240" t="str">
        <f t="shared" si="143"/>
        <v/>
      </c>
      <c r="S41" s="241">
        <f t="shared" si="104"/>
        <v>0</v>
      </c>
      <c r="T41" s="234">
        <f t="shared" si="144"/>
        <v>0</v>
      </c>
      <c r="U41" s="234">
        <f t="shared" si="105"/>
        <v>0</v>
      </c>
      <c r="V41" s="234">
        <f t="shared" si="145"/>
        <v>0</v>
      </c>
      <c r="W41" s="242">
        <f t="shared" si="146"/>
        <v>0</v>
      </c>
      <c r="Y41" s="234">
        <f t="shared" si="147"/>
        <v>29</v>
      </c>
      <c r="Z41" s="235" t="str">
        <f t="shared" si="148"/>
        <v/>
      </c>
      <c r="AA41" s="236" t="str">
        <f>IFERROR(+VLOOKUP(Z41,'Referencia Parámetros'!$A$2:$B$18,2),"")</f>
        <v/>
      </c>
      <c r="AB41" s="1"/>
      <c r="AC41" s="1"/>
      <c r="AD41" s="136" t="str">
        <f t="shared" si="4"/>
        <v>Completar</v>
      </c>
      <c r="AE41" s="134"/>
      <c r="AF41" s="134"/>
      <c r="AG41" s="134"/>
      <c r="AH41" s="136" t="str">
        <f t="shared" si="5"/>
        <v>Completar</v>
      </c>
      <c r="AI41" s="137" t="str">
        <f t="shared" si="6"/>
        <v>Completar</v>
      </c>
      <c r="AJ41" s="137" t="str">
        <f t="shared" si="7"/>
        <v>Completar</v>
      </c>
      <c r="AK41" s="135"/>
      <c r="AL41" s="136" t="str">
        <f t="shared" si="8"/>
        <v>Completar</v>
      </c>
      <c r="AM41" s="237">
        <f t="shared" si="149"/>
        <v>0</v>
      </c>
      <c r="AN41" s="238">
        <f t="shared" si="150"/>
        <v>0</v>
      </c>
      <c r="AO41" s="239" t="str">
        <f>IFERROR(IF(AN41&gt;20*AA41,'Referencia Parámetros'!$D$20,IF(AN41&gt;10*AA41,'Referencia Parámetros'!$D$21,IF(AN41&gt;5*AA41,'Referencia Parámetros'!$D$22, IF(AN41&gt;1,'Referencia Parámetros'!$D$23,"NO APLICA")))),"")</f>
        <v/>
      </c>
      <c r="AP41" s="240" t="str">
        <f t="shared" si="151"/>
        <v/>
      </c>
      <c r="AQ41" s="241">
        <f t="shared" si="107"/>
        <v>0</v>
      </c>
      <c r="AR41" s="234">
        <f t="shared" si="152"/>
        <v>0</v>
      </c>
      <c r="AS41" s="234">
        <f t="shared" si="108"/>
        <v>0</v>
      </c>
      <c r="AT41" s="234">
        <f t="shared" si="153"/>
        <v>0</v>
      </c>
      <c r="AU41" s="242">
        <f t="shared" si="154"/>
        <v>0</v>
      </c>
      <c r="AW41" s="234">
        <f t="shared" si="155"/>
        <v>29</v>
      </c>
      <c r="AX41" s="235" t="str">
        <f t="shared" si="156"/>
        <v/>
      </c>
      <c r="AY41" s="236" t="str">
        <f>IFERROR(+VLOOKUP(AX41,'Referencia Parámetros'!$A$2:$B$18,2),"")</f>
        <v/>
      </c>
      <c r="AZ41" s="1"/>
      <c r="BA41" s="1"/>
      <c r="BB41" s="136" t="str">
        <f t="shared" si="13"/>
        <v>Completar</v>
      </c>
      <c r="BC41" s="134"/>
      <c r="BD41" s="134"/>
      <c r="BE41" s="134"/>
      <c r="BF41" s="136" t="str">
        <f t="shared" si="14"/>
        <v>Completar</v>
      </c>
      <c r="BG41" s="137" t="str">
        <f t="shared" si="15"/>
        <v>Completar</v>
      </c>
      <c r="BH41" s="137" t="str">
        <f t="shared" si="16"/>
        <v>Completar</v>
      </c>
      <c r="BI41" s="135"/>
      <c r="BJ41" s="136" t="str">
        <f t="shared" si="17"/>
        <v>Completar</v>
      </c>
      <c r="BK41" s="237">
        <f t="shared" si="157"/>
        <v>0</v>
      </c>
      <c r="BL41" s="238">
        <f t="shared" si="158"/>
        <v>0</v>
      </c>
      <c r="BM41" s="239" t="str">
        <f>IFERROR(IF(BL41&gt;20*AY41,'Referencia Parámetros'!$D$20,IF(BL41&gt;10*AY41,'Referencia Parámetros'!$D$21,IF(BL41&gt;5*AY41,'Referencia Parámetros'!$D$22, IF(BL41&gt;1,'Referencia Parámetros'!$D$23,"NO APLICA")))),"")</f>
        <v/>
      </c>
      <c r="BN41" s="240" t="str">
        <f t="shared" si="159"/>
        <v/>
      </c>
      <c r="BO41" s="241">
        <f t="shared" si="110"/>
        <v>0</v>
      </c>
      <c r="BP41" s="234">
        <f t="shared" si="160"/>
        <v>0</v>
      </c>
      <c r="BQ41" s="234">
        <f t="shared" si="111"/>
        <v>0</v>
      </c>
      <c r="BR41" s="234">
        <f t="shared" si="161"/>
        <v>0</v>
      </c>
      <c r="BS41" s="242">
        <f t="shared" si="162"/>
        <v>0</v>
      </c>
      <c r="BU41" s="234">
        <f t="shared" si="163"/>
        <v>29</v>
      </c>
      <c r="BV41" s="235" t="str">
        <f t="shared" si="164"/>
        <v/>
      </c>
      <c r="BW41" s="236" t="str">
        <f>IFERROR(+VLOOKUP(BV41,'Referencia Parámetros'!$A$2:$B$18,2),"")</f>
        <v/>
      </c>
      <c r="BX41" s="1"/>
      <c r="BY41" s="1"/>
      <c r="BZ41" s="136" t="str">
        <f t="shared" si="22"/>
        <v>Completar</v>
      </c>
      <c r="CA41" s="134"/>
      <c r="CB41" s="134"/>
      <c r="CC41" s="134"/>
      <c r="CD41" s="136" t="str">
        <f t="shared" si="23"/>
        <v>Completar</v>
      </c>
      <c r="CE41" s="137" t="str">
        <f t="shared" si="24"/>
        <v>Completar</v>
      </c>
      <c r="CF41" s="137" t="str">
        <f t="shared" si="25"/>
        <v>Completar</v>
      </c>
      <c r="CG41" s="135"/>
      <c r="CH41" s="136" t="str">
        <f t="shared" si="26"/>
        <v>Completar</v>
      </c>
      <c r="CI41" s="237">
        <f t="shared" si="165"/>
        <v>0</v>
      </c>
      <c r="CJ41" s="238">
        <f t="shared" si="166"/>
        <v>0</v>
      </c>
      <c r="CK41" s="239" t="str">
        <f>IFERROR(IF(CJ41&gt;20*BW41,'Referencia Parámetros'!$D$20,IF(CJ41&gt;10*BW41,'Referencia Parámetros'!$D$21,IF(CJ41&gt;5*BW41,'Referencia Parámetros'!$D$22, IF(CJ41&gt;1,'Referencia Parámetros'!$D$23,"NO APLICA")))),"")</f>
        <v/>
      </c>
      <c r="CL41" s="240" t="str">
        <f t="shared" si="167"/>
        <v/>
      </c>
      <c r="CM41" s="241">
        <f t="shared" si="113"/>
        <v>0</v>
      </c>
      <c r="CN41" s="234">
        <f t="shared" si="168"/>
        <v>0</v>
      </c>
      <c r="CO41" s="234">
        <f t="shared" si="114"/>
        <v>0</v>
      </c>
      <c r="CP41" s="234">
        <f t="shared" si="169"/>
        <v>0</v>
      </c>
      <c r="CQ41" s="242">
        <f t="shared" si="170"/>
        <v>0</v>
      </c>
      <c r="CS41" s="234">
        <f t="shared" si="171"/>
        <v>29</v>
      </c>
      <c r="CT41" s="235" t="str">
        <f t="shared" si="172"/>
        <v/>
      </c>
      <c r="CU41" s="236" t="str">
        <f>IFERROR(+VLOOKUP(CT41,'Referencia Parámetros'!$A$2:$B$18,2),"")</f>
        <v/>
      </c>
      <c r="CV41" s="1"/>
      <c r="CW41" s="1"/>
      <c r="CX41" s="136" t="str">
        <f t="shared" si="31"/>
        <v>Completar</v>
      </c>
      <c r="CY41" s="134"/>
      <c r="CZ41" s="134"/>
      <c r="DA41" s="134"/>
      <c r="DB41" s="136" t="str">
        <f t="shared" si="32"/>
        <v>Completar</v>
      </c>
      <c r="DC41" s="137" t="str">
        <f t="shared" si="33"/>
        <v>Completar</v>
      </c>
      <c r="DD41" s="137" t="str">
        <f t="shared" si="34"/>
        <v>Completar</v>
      </c>
      <c r="DE41" s="135"/>
      <c r="DF41" s="136" t="str">
        <f t="shared" si="35"/>
        <v>Completar</v>
      </c>
      <c r="DG41" s="237">
        <f t="shared" si="173"/>
        <v>0</v>
      </c>
      <c r="DH41" s="238">
        <f t="shared" si="174"/>
        <v>0</v>
      </c>
      <c r="DI41" s="239" t="str">
        <f>IFERROR(IF(DH41&gt;20*CU41,'Referencia Parámetros'!$D$20,IF(DH41&gt;10*CU41,'Referencia Parámetros'!$D$21,IF(DH41&gt;5*CU41,'Referencia Parámetros'!$D$22, IF(DH41&gt;1,'Referencia Parámetros'!$D$23,"NO APLICA")))),"")</f>
        <v/>
      </c>
      <c r="DJ41" s="240" t="str">
        <f t="shared" si="175"/>
        <v/>
      </c>
      <c r="DK41" s="241">
        <f t="shared" si="116"/>
        <v>0</v>
      </c>
      <c r="DL41" s="234">
        <f t="shared" si="176"/>
        <v>0</v>
      </c>
      <c r="DM41" s="234">
        <f t="shared" si="117"/>
        <v>0</v>
      </c>
      <c r="DN41" s="234">
        <f t="shared" si="177"/>
        <v>0</v>
      </c>
      <c r="DO41" s="242">
        <f t="shared" si="178"/>
        <v>0</v>
      </c>
      <c r="DQ41" s="234">
        <f t="shared" si="179"/>
        <v>29</v>
      </c>
      <c r="DR41" s="235" t="str">
        <f t="shared" si="180"/>
        <v/>
      </c>
      <c r="DS41" s="236" t="str">
        <f>IFERROR(+VLOOKUP(DR41,'Referencia Parámetros'!$A$2:$B$18,2),"")</f>
        <v/>
      </c>
      <c r="DT41" s="1"/>
      <c r="DU41" s="1"/>
      <c r="DV41" s="136" t="str">
        <f t="shared" si="40"/>
        <v>Completar</v>
      </c>
      <c r="DW41" s="134"/>
      <c r="DX41" s="134"/>
      <c r="DY41" s="134"/>
      <c r="DZ41" s="136" t="str">
        <f t="shared" si="41"/>
        <v>Completar</v>
      </c>
      <c r="EA41" s="137" t="str">
        <f t="shared" si="42"/>
        <v>Completar</v>
      </c>
      <c r="EB41" s="137" t="str">
        <f t="shared" si="43"/>
        <v>Completar</v>
      </c>
      <c r="EC41" s="135"/>
      <c r="ED41" s="136" t="str">
        <f t="shared" si="44"/>
        <v>Completar</v>
      </c>
      <c r="EE41" s="237">
        <f t="shared" si="181"/>
        <v>0</v>
      </c>
      <c r="EF41" s="238">
        <f t="shared" si="182"/>
        <v>0</v>
      </c>
      <c r="EG41" s="239" t="str">
        <f>IFERROR(IF(EF41&gt;20*DS41,'Referencia Parámetros'!$D$20,IF(EF41&gt;10*DS41,'Referencia Parámetros'!$D$21,IF(EF41&gt;5*DS41,'Referencia Parámetros'!$D$22, IF(EF41&gt;1,'Referencia Parámetros'!$D$23,"NO APLICA")))),"")</f>
        <v/>
      </c>
      <c r="EH41" s="240" t="str">
        <f t="shared" si="183"/>
        <v/>
      </c>
      <c r="EI41" s="241">
        <f t="shared" si="119"/>
        <v>0</v>
      </c>
      <c r="EJ41" s="234">
        <f t="shared" si="184"/>
        <v>0</v>
      </c>
      <c r="EK41" s="234">
        <f t="shared" si="120"/>
        <v>0</v>
      </c>
      <c r="EL41" s="234">
        <f t="shared" si="185"/>
        <v>0</v>
      </c>
      <c r="EM41" s="242">
        <f t="shared" si="186"/>
        <v>0</v>
      </c>
      <c r="EO41" s="234">
        <f t="shared" si="187"/>
        <v>29</v>
      </c>
      <c r="EP41" s="235" t="str">
        <f t="shared" si="188"/>
        <v/>
      </c>
      <c r="EQ41" s="236" t="str">
        <f>IFERROR(+VLOOKUP(EP41,'Referencia Parámetros'!$A$2:$B$18,2),"")</f>
        <v/>
      </c>
      <c r="ER41" s="1"/>
      <c r="ES41" s="1"/>
      <c r="ET41" s="136" t="str">
        <f t="shared" si="49"/>
        <v>Completar</v>
      </c>
      <c r="EU41" s="134"/>
      <c r="EV41" s="134"/>
      <c r="EW41" s="134"/>
      <c r="EX41" s="136" t="str">
        <f t="shared" si="50"/>
        <v>Completar</v>
      </c>
      <c r="EY41" s="137" t="str">
        <f t="shared" si="51"/>
        <v>Completar</v>
      </c>
      <c r="EZ41" s="137" t="str">
        <f t="shared" si="52"/>
        <v>Completar</v>
      </c>
      <c r="FA41" s="135"/>
      <c r="FB41" s="136" t="str">
        <f t="shared" si="53"/>
        <v>Completar</v>
      </c>
      <c r="FC41" s="237">
        <f t="shared" si="189"/>
        <v>0</v>
      </c>
      <c r="FD41" s="238">
        <f t="shared" si="190"/>
        <v>0</v>
      </c>
      <c r="FE41" s="239" t="str">
        <f>IFERROR(IF(FD41&gt;20*EQ41,'Referencia Parámetros'!$D$20,IF(FD41&gt;10*EQ41,'Referencia Parámetros'!$D$21,IF(FD41&gt;5*EQ41,'Referencia Parámetros'!$D$22, IF(FD41&gt;1,'Referencia Parámetros'!$D$23,"NO APLICA")))),"")</f>
        <v/>
      </c>
      <c r="FF41" s="240" t="str">
        <f t="shared" si="191"/>
        <v/>
      </c>
      <c r="FG41" s="241">
        <f t="shared" si="122"/>
        <v>0</v>
      </c>
      <c r="FH41" s="234">
        <f t="shared" si="192"/>
        <v>0</v>
      </c>
      <c r="FI41" s="234">
        <f t="shared" si="123"/>
        <v>0</v>
      </c>
      <c r="FJ41" s="234">
        <f t="shared" si="193"/>
        <v>0</v>
      </c>
      <c r="FK41" s="242">
        <f t="shared" si="194"/>
        <v>0</v>
      </c>
      <c r="FM41" s="234">
        <f t="shared" si="195"/>
        <v>29</v>
      </c>
      <c r="FN41" s="235" t="str">
        <f t="shared" si="196"/>
        <v/>
      </c>
      <c r="FO41" s="236" t="str">
        <f>IFERROR(+VLOOKUP(FN41,'Referencia Parámetros'!$A$2:$B$18,2),"")</f>
        <v/>
      </c>
      <c r="FP41" s="1"/>
      <c r="FQ41" s="1"/>
      <c r="FR41" s="136" t="str">
        <f t="shared" si="58"/>
        <v>Completar</v>
      </c>
      <c r="FS41" s="134"/>
      <c r="FT41" s="134"/>
      <c r="FU41" s="134"/>
      <c r="FV41" s="136" t="str">
        <f t="shared" si="59"/>
        <v>Completar</v>
      </c>
      <c r="FW41" s="137" t="str">
        <f t="shared" si="60"/>
        <v>Completar</v>
      </c>
      <c r="FX41" s="137" t="str">
        <f t="shared" si="61"/>
        <v>Completar</v>
      </c>
      <c r="FY41" s="135"/>
      <c r="FZ41" s="136" t="str">
        <f t="shared" si="62"/>
        <v>Completar</v>
      </c>
      <c r="GA41" s="237">
        <f t="shared" si="197"/>
        <v>0</v>
      </c>
      <c r="GB41" s="238">
        <f t="shared" si="198"/>
        <v>0</v>
      </c>
      <c r="GC41" s="239" t="str">
        <f>IFERROR(IF(GB41&gt;20*FO41,'Referencia Parámetros'!$D$20,IF(GB41&gt;10*FO41,'Referencia Parámetros'!$D$21,IF(GB41&gt;5*FO41,'Referencia Parámetros'!$D$22, IF(GB41&gt;1,'Referencia Parámetros'!$D$23,"NO APLICA")))),"")</f>
        <v/>
      </c>
      <c r="GD41" s="240" t="str">
        <f t="shared" si="199"/>
        <v/>
      </c>
      <c r="GE41" s="241">
        <f t="shared" si="125"/>
        <v>0</v>
      </c>
      <c r="GF41" s="234">
        <f t="shared" si="200"/>
        <v>0</v>
      </c>
      <c r="GG41" s="234">
        <f t="shared" si="126"/>
        <v>0</v>
      </c>
      <c r="GH41" s="234">
        <f t="shared" si="201"/>
        <v>0</v>
      </c>
      <c r="GI41" s="242">
        <f t="shared" si="202"/>
        <v>0</v>
      </c>
      <c r="GK41" s="234">
        <f t="shared" si="203"/>
        <v>29</v>
      </c>
      <c r="GL41" s="235" t="str">
        <f t="shared" si="204"/>
        <v/>
      </c>
      <c r="GM41" s="236" t="str">
        <f>IFERROR(+VLOOKUP(GL41,'Referencia Parámetros'!$A$2:$B$18,2),"")</f>
        <v/>
      </c>
      <c r="GN41" s="1"/>
      <c r="GO41" s="1"/>
      <c r="GP41" s="136" t="str">
        <f t="shared" si="67"/>
        <v>Completar</v>
      </c>
      <c r="GQ41" s="134"/>
      <c r="GR41" s="134"/>
      <c r="GS41" s="134"/>
      <c r="GT41" s="136" t="str">
        <f t="shared" si="68"/>
        <v>Completar</v>
      </c>
      <c r="GU41" s="137" t="str">
        <f t="shared" si="69"/>
        <v>Completar</v>
      </c>
      <c r="GV41" s="137" t="str">
        <f t="shared" si="70"/>
        <v>Completar</v>
      </c>
      <c r="GW41" s="135"/>
      <c r="GX41" s="136" t="str">
        <f t="shared" si="71"/>
        <v>Completar</v>
      </c>
      <c r="GY41" s="237">
        <f t="shared" si="205"/>
        <v>0</v>
      </c>
      <c r="GZ41" s="238">
        <f t="shared" si="206"/>
        <v>0</v>
      </c>
      <c r="HA41" s="239" t="str">
        <f>IFERROR(IF(GZ41&gt;20*GM41,'Referencia Parámetros'!$D$20,IF(GZ41&gt;10*GM41,'Referencia Parámetros'!$D$21,IF(GZ41&gt;5*GM41,'Referencia Parámetros'!$D$22, IF(GZ41&gt;1,'Referencia Parámetros'!$D$23,"NO APLICA")))),"")</f>
        <v/>
      </c>
      <c r="HB41" s="240" t="str">
        <f t="shared" si="207"/>
        <v/>
      </c>
      <c r="HC41" s="241">
        <f t="shared" si="128"/>
        <v>0</v>
      </c>
      <c r="HD41" s="234">
        <f t="shared" si="208"/>
        <v>0</v>
      </c>
      <c r="HE41" s="234">
        <f t="shared" si="129"/>
        <v>0</v>
      </c>
      <c r="HF41" s="234">
        <f t="shared" si="209"/>
        <v>0</v>
      </c>
      <c r="HG41" s="242">
        <f t="shared" si="210"/>
        <v>0</v>
      </c>
      <c r="HI41" s="234">
        <f t="shared" si="211"/>
        <v>29</v>
      </c>
      <c r="HJ41" s="235" t="str">
        <f t="shared" si="212"/>
        <v/>
      </c>
      <c r="HK41" s="236" t="str">
        <f>IFERROR(+VLOOKUP(HJ41,'Referencia Parámetros'!$A$2:$B$18,2),"")</f>
        <v/>
      </c>
      <c r="HL41" s="1"/>
      <c r="HM41" s="1"/>
      <c r="HN41" s="136" t="str">
        <f t="shared" si="76"/>
        <v>Completar</v>
      </c>
      <c r="HO41" s="134"/>
      <c r="HP41" s="134"/>
      <c r="HQ41" s="134"/>
      <c r="HR41" s="136" t="str">
        <f t="shared" si="77"/>
        <v>Completar</v>
      </c>
      <c r="HS41" s="137" t="str">
        <f t="shared" si="78"/>
        <v>Completar</v>
      </c>
      <c r="HT41" s="137" t="str">
        <f t="shared" si="79"/>
        <v>Completar</v>
      </c>
      <c r="HU41" s="135"/>
      <c r="HV41" s="136" t="str">
        <f t="shared" si="80"/>
        <v>Completar</v>
      </c>
      <c r="HW41" s="237">
        <f t="shared" si="213"/>
        <v>0</v>
      </c>
      <c r="HX41" s="238">
        <f t="shared" si="214"/>
        <v>0</v>
      </c>
      <c r="HY41" s="239" t="str">
        <f>IFERROR(IF(HX41&gt;20*HK41,'Referencia Parámetros'!$D$20,IF(HX41&gt;10*HK41,'Referencia Parámetros'!$D$21,IF(HX41&gt;5*HK41,'Referencia Parámetros'!$D$22, IF(HX41&gt;1,'Referencia Parámetros'!$D$23,"NO APLICA")))),"")</f>
        <v/>
      </c>
      <c r="HZ41" s="240" t="str">
        <f t="shared" si="215"/>
        <v/>
      </c>
      <c r="IA41" s="241">
        <f t="shared" si="131"/>
        <v>0</v>
      </c>
      <c r="IB41" s="234">
        <f t="shared" si="216"/>
        <v>0</v>
      </c>
      <c r="IC41" s="234">
        <f t="shared" si="132"/>
        <v>0</v>
      </c>
      <c r="ID41" s="234">
        <f t="shared" si="217"/>
        <v>0</v>
      </c>
      <c r="IE41" s="242">
        <f t="shared" si="218"/>
        <v>0</v>
      </c>
      <c r="IG41" s="234">
        <f t="shared" si="219"/>
        <v>29</v>
      </c>
      <c r="IH41" s="235" t="str">
        <f t="shared" si="220"/>
        <v/>
      </c>
      <c r="II41" s="236" t="str">
        <f>IFERROR(+VLOOKUP(IH41,'Referencia Parámetros'!$A$2:$B$15,2),"")</f>
        <v/>
      </c>
      <c r="IJ41" s="1"/>
      <c r="IK41" s="1"/>
      <c r="IL41" s="136" t="str">
        <f t="shared" si="85"/>
        <v>Completar</v>
      </c>
      <c r="IM41" s="134"/>
      <c r="IN41" s="134"/>
      <c r="IO41" s="134"/>
      <c r="IP41" s="136" t="str">
        <f t="shared" si="86"/>
        <v>Completar</v>
      </c>
      <c r="IQ41" s="137" t="str">
        <f t="shared" si="87"/>
        <v>Completar</v>
      </c>
      <c r="IR41" s="137" t="str">
        <f t="shared" si="88"/>
        <v>Completar</v>
      </c>
      <c r="IS41" s="135"/>
      <c r="IT41" s="136" t="str">
        <f t="shared" si="89"/>
        <v>Completar</v>
      </c>
      <c r="IU41" s="237">
        <f t="shared" si="221"/>
        <v>0</v>
      </c>
      <c r="IV41" s="238">
        <f t="shared" si="222"/>
        <v>0</v>
      </c>
      <c r="IW41" s="239" t="str">
        <f>IFERROR(IF(IV41&gt;20*II41,'Referencia Parámetros'!$D$20,IF(IV41&gt;10*II41,'Referencia Parámetros'!$D$21,IF(IV41&gt;5*II41,'Referencia Parámetros'!$D$22, IF(IV41&gt;1,'Referencia Parámetros'!$D$23,"NO APLICA")))),"")</f>
        <v/>
      </c>
      <c r="IX41" s="240" t="str">
        <f t="shared" si="223"/>
        <v/>
      </c>
      <c r="IY41" s="241">
        <f t="shared" si="134"/>
        <v>0</v>
      </c>
      <c r="IZ41" s="234">
        <f t="shared" si="224"/>
        <v>0</v>
      </c>
      <c r="JA41" s="234">
        <f t="shared" si="135"/>
        <v>0</v>
      </c>
      <c r="JB41" s="234">
        <f t="shared" si="225"/>
        <v>0</v>
      </c>
      <c r="JC41" s="242">
        <f t="shared" si="226"/>
        <v>0</v>
      </c>
      <c r="JD41" s="198"/>
      <c r="JE41" s="234">
        <f t="shared" si="227"/>
        <v>29</v>
      </c>
      <c r="JF41" s="235" t="str">
        <f t="shared" si="228"/>
        <v/>
      </c>
      <c r="JG41" s="236" t="str">
        <f>IFERROR(+VLOOKUP(JF41,'Referencia Parámetros'!$A$2:$B$15,2),"")</f>
        <v/>
      </c>
      <c r="JH41" s="1"/>
      <c r="JI41" s="1"/>
      <c r="JJ41" s="136" t="str">
        <f t="shared" si="94"/>
        <v>Completar</v>
      </c>
      <c r="JK41" s="134"/>
      <c r="JL41" s="134"/>
      <c r="JM41" s="134"/>
      <c r="JN41" s="136" t="str">
        <f t="shared" si="95"/>
        <v>Completar</v>
      </c>
      <c r="JO41" s="137" t="str">
        <f t="shared" si="96"/>
        <v>Completar</v>
      </c>
      <c r="JP41" s="137" t="str">
        <f t="shared" si="97"/>
        <v>Completar</v>
      </c>
      <c r="JQ41" s="135"/>
      <c r="JR41" s="136" t="str">
        <f t="shared" si="98"/>
        <v>Completar</v>
      </c>
      <c r="JS41" s="237">
        <f t="shared" si="229"/>
        <v>0</v>
      </c>
      <c r="JT41" s="238">
        <f t="shared" si="230"/>
        <v>0</v>
      </c>
      <c r="JU41" s="239" t="str">
        <f>IFERROR(IF(JT41&gt;20*JG41,'Referencia Parámetros'!$D$20,IF(JT41&gt;10*JG41,'Referencia Parámetros'!$D$21,IF(JT41&gt;5*JG41,'Referencia Parámetros'!$D$22, IF(JT41&gt;1,'Referencia Parámetros'!$D$23,"NO APLICA")))),"")</f>
        <v/>
      </c>
      <c r="JV41" s="240" t="str">
        <f t="shared" si="231"/>
        <v/>
      </c>
      <c r="JW41" s="241">
        <f t="shared" si="137"/>
        <v>0</v>
      </c>
      <c r="JX41" s="234">
        <f t="shared" si="232"/>
        <v>0</v>
      </c>
      <c r="JY41" s="234">
        <f t="shared" si="138"/>
        <v>0</v>
      </c>
      <c r="JZ41" s="234">
        <f t="shared" si="233"/>
        <v>0</v>
      </c>
      <c r="KA41" s="242">
        <f t="shared" si="234"/>
        <v>0</v>
      </c>
    </row>
    <row r="42" spans="1:287" x14ac:dyDescent="0.25">
      <c r="A42" s="234">
        <f t="shared" si="139"/>
        <v>30</v>
      </c>
      <c r="B42" s="235" t="str">
        <f t="shared" si="140"/>
        <v/>
      </c>
      <c r="C42" s="236" t="str">
        <f>IFERROR(+VLOOKUP(B42,'Referencia Parámetros'!$A$2:$B$18,2),"")</f>
        <v/>
      </c>
      <c r="D42" s="1"/>
      <c r="E42" s="1"/>
      <c r="F42" s="136" t="str">
        <f>IFERROR(+VLOOKUP(D42,'Año 4'!JH$13:JJ$112,3,FALSE),"Completar")</f>
        <v>Completar</v>
      </c>
      <c r="G42" s="134"/>
      <c r="H42" s="134"/>
      <c r="I42" s="134"/>
      <c r="J42" s="136" t="str">
        <f>+IFERROR(VLOOKUP(D42,'Año 4'!JH$13:JR$112,7,0),"Completar")</f>
        <v>Completar</v>
      </c>
      <c r="K42" s="137" t="str">
        <f>IFERROR(VLOOKUP(D42,'Año 4'!JH$13:JR$112,8,FALSE),"Completar")</f>
        <v>Completar</v>
      </c>
      <c r="L42" s="137" t="str">
        <f>IFERROR(VLOOKUP(D42,'Año 4'!JH$13:JR$112,9,FALSE),"Completar")</f>
        <v>Completar</v>
      </c>
      <c r="M42" s="135"/>
      <c r="N42" s="136" t="str">
        <f>IFERROR(VLOOKUP(D42,'Año 4'!JH$13:JR$112,11,FALSE),"Completar")</f>
        <v>Completar</v>
      </c>
      <c r="O42" s="237">
        <f t="shared" si="141"/>
        <v>0</v>
      </c>
      <c r="P42" s="238">
        <f t="shared" si="142"/>
        <v>0</v>
      </c>
      <c r="Q42" s="239" t="str">
        <f>IFERROR(IF(P42&gt;20*C42,'Referencia Parámetros'!$D$20,IF(P42&gt;10*C42,'Referencia Parámetros'!$D$21,IF(P42&gt;5*C42,'Referencia Parámetros'!$D$22, IF(P42&gt;1,'Referencia Parámetros'!$D$23,"NO APLICA")))),"")</f>
        <v/>
      </c>
      <c r="R42" s="240" t="str">
        <f t="shared" si="143"/>
        <v/>
      </c>
      <c r="S42" s="241">
        <f t="shared" si="104"/>
        <v>0</v>
      </c>
      <c r="T42" s="234">
        <f t="shared" si="144"/>
        <v>0</v>
      </c>
      <c r="U42" s="234">
        <f t="shared" si="105"/>
        <v>0</v>
      </c>
      <c r="V42" s="234">
        <f t="shared" si="145"/>
        <v>0</v>
      </c>
      <c r="W42" s="242">
        <f t="shared" si="146"/>
        <v>0</v>
      </c>
      <c r="Y42" s="234">
        <f t="shared" si="147"/>
        <v>30</v>
      </c>
      <c r="Z42" s="235" t="str">
        <f t="shared" si="148"/>
        <v/>
      </c>
      <c r="AA42" s="236" t="str">
        <f>IFERROR(+VLOOKUP(Z42,'Referencia Parámetros'!$A$2:$B$18,2),"")</f>
        <v/>
      </c>
      <c r="AB42" s="1"/>
      <c r="AC42" s="1"/>
      <c r="AD42" s="136" t="str">
        <f t="shared" si="4"/>
        <v>Completar</v>
      </c>
      <c r="AE42" s="134"/>
      <c r="AF42" s="134"/>
      <c r="AG42" s="134"/>
      <c r="AH42" s="136" t="str">
        <f t="shared" si="5"/>
        <v>Completar</v>
      </c>
      <c r="AI42" s="137" t="str">
        <f t="shared" si="6"/>
        <v>Completar</v>
      </c>
      <c r="AJ42" s="137" t="str">
        <f t="shared" si="7"/>
        <v>Completar</v>
      </c>
      <c r="AK42" s="135"/>
      <c r="AL42" s="136" t="str">
        <f t="shared" si="8"/>
        <v>Completar</v>
      </c>
      <c r="AM42" s="237">
        <f t="shared" si="149"/>
        <v>0</v>
      </c>
      <c r="AN42" s="238">
        <f t="shared" si="150"/>
        <v>0</v>
      </c>
      <c r="AO42" s="239" t="str">
        <f>IFERROR(IF(AN42&gt;20*AA42,'Referencia Parámetros'!$D$20,IF(AN42&gt;10*AA42,'Referencia Parámetros'!$D$21,IF(AN42&gt;5*AA42,'Referencia Parámetros'!$D$22, IF(AN42&gt;1,'Referencia Parámetros'!$D$23,"NO APLICA")))),"")</f>
        <v/>
      </c>
      <c r="AP42" s="240" t="str">
        <f t="shared" si="151"/>
        <v/>
      </c>
      <c r="AQ42" s="241">
        <f t="shared" si="107"/>
        <v>0</v>
      </c>
      <c r="AR42" s="234">
        <f t="shared" si="152"/>
        <v>0</v>
      </c>
      <c r="AS42" s="234">
        <f t="shared" si="108"/>
        <v>0</v>
      </c>
      <c r="AT42" s="234">
        <f t="shared" si="153"/>
        <v>0</v>
      </c>
      <c r="AU42" s="242">
        <f t="shared" si="154"/>
        <v>0</v>
      </c>
      <c r="AW42" s="234">
        <f t="shared" si="155"/>
        <v>30</v>
      </c>
      <c r="AX42" s="235" t="str">
        <f t="shared" si="156"/>
        <v/>
      </c>
      <c r="AY42" s="236" t="str">
        <f>IFERROR(+VLOOKUP(AX42,'Referencia Parámetros'!$A$2:$B$18,2),"")</f>
        <v/>
      </c>
      <c r="AZ42" s="1"/>
      <c r="BA42" s="1"/>
      <c r="BB42" s="136" t="str">
        <f t="shared" si="13"/>
        <v>Completar</v>
      </c>
      <c r="BC42" s="134"/>
      <c r="BD42" s="134"/>
      <c r="BE42" s="134"/>
      <c r="BF42" s="136" t="str">
        <f t="shared" si="14"/>
        <v>Completar</v>
      </c>
      <c r="BG42" s="137" t="str">
        <f t="shared" si="15"/>
        <v>Completar</v>
      </c>
      <c r="BH42" s="137" t="str">
        <f t="shared" si="16"/>
        <v>Completar</v>
      </c>
      <c r="BI42" s="135"/>
      <c r="BJ42" s="136" t="str">
        <f t="shared" si="17"/>
        <v>Completar</v>
      </c>
      <c r="BK42" s="237">
        <f t="shared" si="157"/>
        <v>0</v>
      </c>
      <c r="BL42" s="238">
        <f t="shared" si="158"/>
        <v>0</v>
      </c>
      <c r="BM42" s="239" t="str">
        <f>IFERROR(IF(BL42&gt;20*AY42,'Referencia Parámetros'!$D$20,IF(BL42&gt;10*AY42,'Referencia Parámetros'!$D$21,IF(BL42&gt;5*AY42,'Referencia Parámetros'!$D$22, IF(BL42&gt;1,'Referencia Parámetros'!$D$23,"NO APLICA")))),"")</f>
        <v/>
      </c>
      <c r="BN42" s="240" t="str">
        <f t="shared" si="159"/>
        <v/>
      </c>
      <c r="BO42" s="241">
        <f t="shared" si="110"/>
        <v>0</v>
      </c>
      <c r="BP42" s="234">
        <f t="shared" si="160"/>
        <v>0</v>
      </c>
      <c r="BQ42" s="234">
        <f t="shared" si="111"/>
        <v>0</v>
      </c>
      <c r="BR42" s="234">
        <f t="shared" si="161"/>
        <v>0</v>
      </c>
      <c r="BS42" s="242">
        <f t="shared" si="162"/>
        <v>0</v>
      </c>
      <c r="BU42" s="234">
        <f t="shared" si="163"/>
        <v>30</v>
      </c>
      <c r="BV42" s="235" t="str">
        <f t="shared" si="164"/>
        <v/>
      </c>
      <c r="BW42" s="236" t="str">
        <f>IFERROR(+VLOOKUP(BV42,'Referencia Parámetros'!$A$2:$B$18,2),"")</f>
        <v/>
      </c>
      <c r="BX42" s="1"/>
      <c r="BY42" s="1"/>
      <c r="BZ42" s="136" t="str">
        <f t="shared" si="22"/>
        <v>Completar</v>
      </c>
      <c r="CA42" s="134"/>
      <c r="CB42" s="134"/>
      <c r="CC42" s="134"/>
      <c r="CD42" s="136" t="str">
        <f t="shared" si="23"/>
        <v>Completar</v>
      </c>
      <c r="CE42" s="137" t="str">
        <f t="shared" si="24"/>
        <v>Completar</v>
      </c>
      <c r="CF42" s="137" t="str">
        <f t="shared" si="25"/>
        <v>Completar</v>
      </c>
      <c r="CG42" s="135"/>
      <c r="CH42" s="136" t="str">
        <f t="shared" si="26"/>
        <v>Completar</v>
      </c>
      <c r="CI42" s="237">
        <f t="shared" si="165"/>
        <v>0</v>
      </c>
      <c r="CJ42" s="238">
        <f t="shared" si="166"/>
        <v>0</v>
      </c>
      <c r="CK42" s="239" t="str">
        <f>IFERROR(IF(CJ42&gt;20*BW42,'Referencia Parámetros'!$D$20,IF(CJ42&gt;10*BW42,'Referencia Parámetros'!$D$21,IF(CJ42&gt;5*BW42,'Referencia Parámetros'!$D$22, IF(CJ42&gt;1,'Referencia Parámetros'!$D$23,"NO APLICA")))),"")</f>
        <v/>
      </c>
      <c r="CL42" s="240" t="str">
        <f t="shared" si="167"/>
        <v/>
      </c>
      <c r="CM42" s="241">
        <f t="shared" si="113"/>
        <v>0</v>
      </c>
      <c r="CN42" s="234">
        <f t="shared" si="168"/>
        <v>0</v>
      </c>
      <c r="CO42" s="234">
        <f t="shared" si="114"/>
        <v>0</v>
      </c>
      <c r="CP42" s="234">
        <f t="shared" si="169"/>
        <v>0</v>
      </c>
      <c r="CQ42" s="242">
        <f t="shared" si="170"/>
        <v>0</v>
      </c>
      <c r="CS42" s="234">
        <f t="shared" si="171"/>
        <v>30</v>
      </c>
      <c r="CT42" s="235" t="str">
        <f t="shared" si="172"/>
        <v/>
      </c>
      <c r="CU42" s="236" t="str">
        <f>IFERROR(+VLOOKUP(CT42,'Referencia Parámetros'!$A$2:$B$18,2),"")</f>
        <v/>
      </c>
      <c r="CV42" s="1"/>
      <c r="CW42" s="1"/>
      <c r="CX42" s="136" t="str">
        <f t="shared" si="31"/>
        <v>Completar</v>
      </c>
      <c r="CY42" s="134"/>
      <c r="CZ42" s="134"/>
      <c r="DA42" s="134"/>
      <c r="DB42" s="136" t="str">
        <f t="shared" si="32"/>
        <v>Completar</v>
      </c>
      <c r="DC42" s="137" t="str">
        <f t="shared" si="33"/>
        <v>Completar</v>
      </c>
      <c r="DD42" s="137" t="str">
        <f t="shared" si="34"/>
        <v>Completar</v>
      </c>
      <c r="DE42" s="135"/>
      <c r="DF42" s="136" t="str">
        <f t="shared" si="35"/>
        <v>Completar</v>
      </c>
      <c r="DG42" s="237">
        <f t="shared" si="173"/>
        <v>0</v>
      </c>
      <c r="DH42" s="238">
        <f t="shared" si="174"/>
        <v>0</v>
      </c>
      <c r="DI42" s="239" t="str">
        <f>IFERROR(IF(DH42&gt;20*CU42,'Referencia Parámetros'!$D$20,IF(DH42&gt;10*CU42,'Referencia Parámetros'!$D$21,IF(DH42&gt;5*CU42,'Referencia Parámetros'!$D$22, IF(DH42&gt;1,'Referencia Parámetros'!$D$23,"NO APLICA")))),"")</f>
        <v/>
      </c>
      <c r="DJ42" s="240" t="str">
        <f t="shared" si="175"/>
        <v/>
      </c>
      <c r="DK42" s="241">
        <f t="shared" si="116"/>
        <v>0</v>
      </c>
      <c r="DL42" s="234">
        <f t="shared" si="176"/>
        <v>0</v>
      </c>
      <c r="DM42" s="234">
        <f t="shared" si="117"/>
        <v>0</v>
      </c>
      <c r="DN42" s="234">
        <f t="shared" si="177"/>
        <v>0</v>
      </c>
      <c r="DO42" s="242">
        <f t="shared" si="178"/>
        <v>0</v>
      </c>
      <c r="DQ42" s="234">
        <f t="shared" si="179"/>
        <v>30</v>
      </c>
      <c r="DR42" s="235" t="str">
        <f t="shared" si="180"/>
        <v/>
      </c>
      <c r="DS42" s="236" t="str">
        <f>IFERROR(+VLOOKUP(DR42,'Referencia Parámetros'!$A$2:$B$18,2),"")</f>
        <v/>
      </c>
      <c r="DT42" s="1"/>
      <c r="DU42" s="1"/>
      <c r="DV42" s="136" t="str">
        <f t="shared" si="40"/>
        <v>Completar</v>
      </c>
      <c r="DW42" s="134"/>
      <c r="DX42" s="134"/>
      <c r="DY42" s="134"/>
      <c r="DZ42" s="136" t="str">
        <f t="shared" si="41"/>
        <v>Completar</v>
      </c>
      <c r="EA42" s="137" t="str">
        <f t="shared" si="42"/>
        <v>Completar</v>
      </c>
      <c r="EB42" s="137" t="str">
        <f t="shared" si="43"/>
        <v>Completar</v>
      </c>
      <c r="EC42" s="135"/>
      <c r="ED42" s="136" t="str">
        <f t="shared" si="44"/>
        <v>Completar</v>
      </c>
      <c r="EE42" s="237">
        <f t="shared" si="181"/>
        <v>0</v>
      </c>
      <c r="EF42" s="238">
        <f t="shared" si="182"/>
        <v>0</v>
      </c>
      <c r="EG42" s="239" t="str">
        <f>IFERROR(IF(EF42&gt;20*DS42,'Referencia Parámetros'!$D$20,IF(EF42&gt;10*DS42,'Referencia Parámetros'!$D$21,IF(EF42&gt;5*DS42,'Referencia Parámetros'!$D$22, IF(EF42&gt;1,'Referencia Parámetros'!$D$23,"NO APLICA")))),"")</f>
        <v/>
      </c>
      <c r="EH42" s="240" t="str">
        <f t="shared" si="183"/>
        <v/>
      </c>
      <c r="EI42" s="241">
        <f t="shared" si="119"/>
        <v>0</v>
      </c>
      <c r="EJ42" s="234">
        <f t="shared" si="184"/>
        <v>0</v>
      </c>
      <c r="EK42" s="234">
        <f t="shared" si="120"/>
        <v>0</v>
      </c>
      <c r="EL42" s="234">
        <f t="shared" si="185"/>
        <v>0</v>
      </c>
      <c r="EM42" s="242">
        <f t="shared" si="186"/>
        <v>0</v>
      </c>
      <c r="EO42" s="234">
        <f t="shared" si="187"/>
        <v>30</v>
      </c>
      <c r="EP42" s="235" t="str">
        <f t="shared" si="188"/>
        <v/>
      </c>
      <c r="EQ42" s="236" t="str">
        <f>IFERROR(+VLOOKUP(EP42,'Referencia Parámetros'!$A$2:$B$18,2),"")</f>
        <v/>
      </c>
      <c r="ER42" s="1"/>
      <c r="ES42" s="1"/>
      <c r="ET42" s="136" t="str">
        <f t="shared" si="49"/>
        <v>Completar</v>
      </c>
      <c r="EU42" s="134"/>
      <c r="EV42" s="134"/>
      <c r="EW42" s="134"/>
      <c r="EX42" s="136" t="str">
        <f t="shared" si="50"/>
        <v>Completar</v>
      </c>
      <c r="EY42" s="137" t="str">
        <f t="shared" si="51"/>
        <v>Completar</v>
      </c>
      <c r="EZ42" s="137" t="str">
        <f t="shared" si="52"/>
        <v>Completar</v>
      </c>
      <c r="FA42" s="135"/>
      <c r="FB42" s="136" t="str">
        <f t="shared" si="53"/>
        <v>Completar</v>
      </c>
      <c r="FC42" s="237">
        <f t="shared" si="189"/>
        <v>0</v>
      </c>
      <c r="FD42" s="238">
        <f t="shared" si="190"/>
        <v>0</v>
      </c>
      <c r="FE42" s="239" t="str">
        <f>IFERROR(IF(FD42&gt;20*EQ42,'Referencia Parámetros'!$D$20,IF(FD42&gt;10*EQ42,'Referencia Parámetros'!$D$21,IF(FD42&gt;5*EQ42,'Referencia Parámetros'!$D$22, IF(FD42&gt;1,'Referencia Parámetros'!$D$23,"NO APLICA")))),"")</f>
        <v/>
      </c>
      <c r="FF42" s="240" t="str">
        <f t="shared" si="191"/>
        <v/>
      </c>
      <c r="FG42" s="241">
        <f t="shared" si="122"/>
        <v>0</v>
      </c>
      <c r="FH42" s="234">
        <f t="shared" si="192"/>
        <v>0</v>
      </c>
      <c r="FI42" s="234">
        <f t="shared" si="123"/>
        <v>0</v>
      </c>
      <c r="FJ42" s="234">
        <f t="shared" si="193"/>
        <v>0</v>
      </c>
      <c r="FK42" s="242">
        <f t="shared" si="194"/>
        <v>0</v>
      </c>
      <c r="FM42" s="234">
        <f t="shared" si="195"/>
        <v>30</v>
      </c>
      <c r="FN42" s="235" t="str">
        <f t="shared" si="196"/>
        <v/>
      </c>
      <c r="FO42" s="236" t="str">
        <f>IFERROR(+VLOOKUP(FN42,'Referencia Parámetros'!$A$2:$B$18,2),"")</f>
        <v/>
      </c>
      <c r="FP42" s="1"/>
      <c r="FQ42" s="1"/>
      <c r="FR42" s="136" t="str">
        <f t="shared" si="58"/>
        <v>Completar</v>
      </c>
      <c r="FS42" s="134"/>
      <c r="FT42" s="134"/>
      <c r="FU42" s="134"/>
      <c r="FV42" s="136" t="str">
        <f t="shared" si="59"/>
        <v>Completar</v>
      </c>
      <c r="FW42" s="137" t="str">
        <f t="shared" si="60"/>
        <v>Completar</v>
      </c>
      <c r="FX42" s="137" t="str">
        <f t="shared" si="61"/>
        <v>Completar</v>
      </c>
      <c r="FY42" s="135"/>
      <c r="FZ42" s="136" t="str">
        <f t="shared" si="62"/>
        <v>Completar</v>
      </c>
      <c r="GA42" s="237">
        <f t="shared" si="197"/>
        <v>0</v>
      </c>
      <c r="GB42" s="238">
        <f t="shared" si="198"/>
        <v>0</v>
      </c>
      <c r="GC42" s="239" t="str">
        <f>IFERROR(IF(GB42&gt;20*FO42,'Referencia Parámetros'!$D$20,IF(GB42&gt;10*FO42,'Referencia Parámetros'!$D$21,IF(GB42&gt;5*FO42,'Referencia Parámetros'!$D$22, IF(GB42&gt;1,'Referencia Parámetros'!$D$23,"NO APLICA")))),"")</f>
        <v/>
      </c>
      <c r="GD42" s="240" t="str">
        <f t="shared" si="199"/>
        <v/>
      </c>
      <c r="GE42" s="241">
        <f t="shared" si="125"/>
        <v>0</v>
      </c>
      <c r="GF42" s="234">
        <f t="shared" si="200"/>
        <v>0</v>
      </c>
      <c r="GG42" s="234">
        <f t="shared" si="126"/>
        <v>0</v>
      </c>
      <c r="GH42" s="234">
        <f t="shared" si="201"/>
        <v>0</v>
      </c>
      <c r="GI42" s="242">
        <f t="shared" si="202"/>
        <v>0</v>
      </c>
      <c r="GK42" s="234">
        <f t="shared" si="203"/>
        <v>30</v>
      </c>
      <c r="GL42" s="235" t="str">
        <f t="shared" si="204"/>
        <v/>
      </c>
      <c r="GM42" s="236" t="str">
        <f>IFERROR(+VLOOKUP(GL42,'Referencia Parámetros'!$A$2:$B$18,2),"")</f>
        <v/>
      </c>
      <c r="GN42" s="1"/>
      <c r="GO42" s="1"/>
      <c r="GP42" s="136" t="str">
        <f t="shared" si="67"/>
        <v>Completar</v>
      </c>
      <c r="GQ42" s="134"/>
      <c r="GR42" s="134"/>
      <c r="GS42" s="134"/>
      <c r="GT42" s="136" t="str">
        <f t="shared" si="68"/>
        <v>Completar</v>
      </c>
      <c r="GU42" s="137" t="str">
        <f t="shared" si="69"/>
        <v>Completar</v>
      </c>
      <c r="GV42" s="137" t="str">
        <f t="shared" si="70"/>
        <v>Completar</v>
      </c>
      <c r="GW42" s="135"/>
      <c r="GX42" s="136" t="str">
        <f t="shared" si="71"/>
        <v>Completar</v>
      </c>
      <c r="GY42" s="237">
        <f t="shared" si="205"/>
        <v>0</v>
      </c>
      <c r="GZ42" s="238">
        <f t="shared" si="206"/>
        <v>0</v>
      </c>
      <c r="HA42" s="239" t="str">
        <f>IFERROR(IF(GZ42&gt;20*GM42,'Referencia Parámetros'!$D$20,IF(GZ42&gt;10*GM42,'Referencia Parámetros'!$D$21,IF(GZ42&gt;5*GM42,'Referencia Parámetros'!$D$22, IF(GZ42&gt;1,'Referencia Parámetros'!$D$23,"NO APLICA")))),"")</f>
        <v/>
      </c>
      <c r="HB42" s="240" t="str">
        <f t="shared" si="207"/>
        <v/>
      </c>
      <c r="HC42" s="241">
        <f t="shared" si="128"/>
        <v>0</v>
      </c>
      <c r="HD42" s="234">
        <f t="shared" si="208"/>
        <v>0</v>
      </c>
      <c r="HE42" s="234">
        <f t="shared" si="129"/>
        <v>0</v>
      </c>
      <c r="HF42" s="234">
        <f t="shared" si="209"/>
        <v>0</v>
      </c>
      <c r="HG42" s="242">
        <f t="shared" si="210"/>
        <v>0</v>
      </c>
      <c r="HI42" s="234">
        <f t="shared" si="211"/>
        <v>30</v>
      </c>
      <c r="HJ42" s="235" t="str">
        <f t="shared" si="212"/>
        <v/>
      </c>
      <c r="HK42" s="236" t="str">
        <f>IFERROR(+VLOOKUP(HJ42,'Referencia Parámetros'!$A$2:$B$18,2),"")</f>
        <v/>
      </c>
      <c r="HL42" s="1"/>
      <c r="HM42" s="1"/>
      <c r="HN42" s="136" t="str">
        <f t="shared" si="76"/>
        <v>Completar</v>
      </c>
      <c r="HO42" s="134"/>
      <c r="HP42" s="134"/>
      <c r="HQ42" s="134"/>
      <c r="HR42" s="136" t="str">
        <f t="shared" si="77"/>
        <v>Completar</v>
      </c>
      <c r="HS42" s="137" t="str">
        <f t="shared" si="78"/>
        <v>Completar</v>
      </c>
      <c r="HT42" s="137" t="str">
        <f t="shared" si="79"/>
        <v>Completar</v>
      </c>
      <c r="HU42" s="135"/>
      <c r="HV42" s="136" t="str">
        <f t="shared" si="80"/>
        <v>Completar</v>
      </c>
      <c r="HW42" s="237">
        <f t="shared" si="213"/>
        <v>0</v>
      </c>
      <c r="HX42" s="238">
        <f t="shared" si="214"/>
        <v>0</v>
      </c>
      <c r="HY42" s="239" t="str">
        <f>IFERROR(IF(HX42&gt;20*HK42,'Referencia Parámetros'!$D$20,IF(HX42&gt;10*HK42,'Referencia Parámetros'!$D$21,IF(HX42&gt;5*HK42,'Referencia Parámetros'!$D$22, IF(HX42&gt;1,'Referencia Parámetros'!$D$23,"NO APLICA")))),"")</f>
        <v/>
      </c>
      <c r="HZ42" s="240" t="str">
        <f t="shared" si="215"/>
        <v/>
      </c>
      <c r="IA42" s="241">
        <f t="shared" si="131"/>
        <v>0</v>
      </c>
      <c r="IB42" s="234">
        <f t="shared" si="216"/>
        <v>0</v>
      </c>
      <c r="IC42" s="234">
        <f t="shared" si="132"/>
        <v>0</v>
      </c>
      <c r="ID42" s="234">
        <f t="shared" si="217"/>
        <v>0</v>
      </c>
      <c r="IE42" s="242">
        <f t="shared" si="218"/>
        <v>0</v>
      </c>
      <c r="IG42" s="234">
        <f t="shared" si="219"/>
        <v>30</v>
      </c>
      <c r="IH42" s="235" t="str">
        <f t="shared" si="220"/>
        <v/>
      </c>
      <c r="II42" s="236" t="str">
        <f>IFERROR(+VLOOKUP(IH42,'Referencia Parámetros'!$A$2:$B$15,2),"")</f>
        <v/>
      </c>
      <c r="IJ42" s="1"/>
      <c r="IK42" s="1"/>
      <c r="IL42" s="136" t="str">
        <f t="shared" si="85"/>
        <v>Completar</v>
      </c>
      <c r="IM42" s="134"/>
      <c r="IN42" s="134"/>
      <c r="IO42" s="134"/>
      <c r="IP42" s="136" t="str">
        <f t="shared" si="86"/>
        <v>Completar</v>
      </c>
      <c r="IQ42" s="137" t="str">
        <f t="shared" si="87"/>
        <v>Completar</v>
      </c>
      <c r="IR42" s="137" t="str">
        <f t="shared" si="88"/>
        <v>Completar</v>
      </c>
      <c r="IS42" s="135"/>
      <c r="IT42" s="136" t="str">
        <f t="shared" si="89"/>
        <v>Completar</v>
      </c>
      <c r="IU42" s="237">
        <f t="shared" si="221"/>
        <v>0</v>
      </c>
      <c r="IV42" s="238">
        <f t="shared" si="222"/>
        <v>0</v>
      </c>
      <c r="IW42" s="239" t="str">
        <f>IFERROR(IF(IV42&gt;20*II42,'Referencia Parámetros'!$D$20,IF(IV42&gt;10*II42,'Referencia Parámetros'!$D$21,IF(IV42&gt;5*II42,'Referencia Parámetros'!$D$22, IF(IV42&gt;1,'Referencia Parámetros'!$D$23,"NO APLICA")))),"")</f>
        <v/>
      </c>
      <c r="IX42" s="240" t="str">
        <f t="shared" si="223"/>
        <v/>
      </c>
      <c r="IY42" s="241">
        <f t="shared" si="134"/>
        <v>0</v>
      </c>
      <c r="IZ42" s="234">
        <f t="shared" si="224"/>
        <v>0</v>
      </c>
      <c r="JA42" s="234">
        <f t="shared" si="135"/>
        <v>0</v>
      </c>
      <c r="JB42" s="234">
        <f t="shared" si="225"/>
        <v>0</v>
      </c>
      <c r="JC42" s="242">
        <f t="shared" si="226"/>
        <v>0</v>
      </c>
      <c r="JD42" s="198"/>
      <c r="JE42" s="234">
        <f t="shared" si="227"/>
        <v>30</v>
      </c>
      <c r="JF42" s="235" t="str">
        <f t="shared" si="228"/>
        <v/>
      </c>
      <c r="JG42" s="236" t="str">
        <f>IFERROR(+VLOOKUP(JF42,'Referencia Parámetros'!$A$2:$B$15,2),"")</f>
        <v/>
      </c>
      <c r="JH42" s="1"/>
      <c r="JI42" s="1"/>
      <c r="JJ42" s="136" t="str">
        <f t="shared" si="94"/>
        <v>Completar</v>
      </c>
      <c r="JK42" s="134"/>
      <c r="JL42" s="134"/>
      <c r="JM42" s="134"/>
      <c r="JN42" s="136" t="str">
        <f t="shared" si="95"/>
        <v>Completar</v>
      </c>
      <c r="JO42" s="137" t="str">
        <f t="shared" si="96"/>
        <v>Completar</v>
      </c>
      <c r="JP42" s="137" t="str">
        <f t="shared" si="97"/>
        <v>Completar</v>
      </c>
      <c r="JQ42" s="135"/>
      <c r="JR42" s="136" t="str">
        <f t="shared" si="98"/>
        <v>Completar</v>
      </c>
      <c r="JS42" s="237">
        <f t="shared" si="229"/>
        <v>0</v>
      </c>
      <c r="JT42" s="238">
        <f t="shared" si="230"/>
        <v>0</v>
      </c>
      <c r="JU42" s="239" t="str">
        <f>IFERROR(IF(JT42&gt;20*JG42,'Referencia Parámetros'!$D$20,IF(JT42&gt;10*JG42,'Referencia Parámetros'!$D$21,IF(JT42&gt;5*JG42,'Referencia Parámetros'!$D$22, IF(JT42&gt;1,'Referencia Parámetros'!$D$23,"NO APLICA")))),"")</f>
        <v/>
      </c>
      <c r="JV42" s="240" t="str">
        <f t="shared" si="231"/>
        <v/>
      </c>
      <c r="JW42" s="241">
        <f t="shared" si="137"/>
        <v>0</v>
      </c>
      <c r="JX42" s="234">
        <f t="shared" si="232"/>
        <v>0</v>
      </c>
      <c r="JY42" s="234">
        <f t="shared" si="138"/>
        <v>0</v>
      </c>
      <c r="JZ42" s="234">
        <f t="shared" si="233"/>
        <v>0</v>
      </c>
      <c r="KA42" s="242">
        <f t="shared" si="234"/>
        <v>0</v>
      </c>
    </row>
    <row r="43" spans="1:287" x14ac:dyDescent="0.25">
      <c r="A43" s="234">
        <f t="shared" si="139"/>
        <v>31</v>
      </c>
      <c r="B43" s="235" t="str">
        <f t="shared" si="140"/>
        <v/>
      </c>
      <c r="C43" s="236" t="str">
        <f>IFERROR(+VLOOKUP(B43,'Referencia Parámetros'!$A$2:$B$18,2),"")</f>
        <v/>
      </c>
      <c r="D43" s="1"/>
      <c r="E43" s="1"/>
      <c r="F43" s="136" t="str">
        <f>IFERROR(+VLOOKUP(D43,'Año 4'!JH$13:JJ$112,3,FALSE),"Completar")</f>
        <v>Completar</v>
      </c>
      <c r="G43" s="134"/>
      <c r="H43" s="134"/>
      <c r="I43" s="134"/>
      <c r="J43" s="136" t="str">
        <f>+IFERROR(VLOOKUP(D43,'Año 4'!JH$13:JR$112,7,0),"Completar")</f>
        <v>Completar</v>
      </c>
      <c r="K43" s="137" t="str">
        <f>IFERROR(VLOOKUP(D43,'Año 4'!JH$13:JR$112,8,FALSE),"Completar")</f>
        <v>Completar</v>
      </c>
      <c r="L43" s="137" t="str">
        <f>IFERROR(VLOOKUP(D43,'Año 4'!JH$13:JR$112,9,FALSE),"Completar")</f>
        <v>Completar</v>
      </c>
      <c r="M43" s="135"/>
      <c r="N43" s="136" t="str">
        <f>IFERROR(VLOOKUP(D43,'Año 4'!JH$13:JR$112,11,FALSE),"Completar")</f>
        <v>Completar</v>
      </c>
      <c r="O43" s="237">
        <f t="shared" si="141"/>
        <v>0</v>
      </c>
      <c r="P43" s="238">
        <f t="shared" si="142"/>
        <v>0</v>
      </c>
      <c r="Q43" s="239" t="str">
        <f>IFERROR(IF(P43&gt;20*C43,'Referencia Parámetros'!$D$20,IF(P43&gt;10*C43,'Referencia Parámetros'!$D$21,IF(P43&gt;5*C43,'Referencia Parámetros'!$D$22, IF(P43&gt;1,'Referencia Parámetros'!$D$23,"NO APLICA")))),"")</f>
        <v/>
      </c>
      <c r="R43" s="240" t="str">
        <f t="shared" si="143"/>
        <v/>
      </c>
      <c r="S43" s="241">
        <f t="shared" si="104"/>
        <v>0</v>
      </c>
      <c r="T43" s="234">
        <f t="shared" si="144"/>
        <v>0</v>
      </c>
      <c r="U43" s="234">
        <f t="shared" si="105"/>
        <v>0</v>
      </c>
      <c r="V43" s="234">
        <f t="shared" si="145"/>
        <v>0</v>
      </c>
      <c r="W43" s="242">
        <f t="shared" si="146"/>
        <v>0</v>
      </c>
      <c r="Y43" s="234">
        <f t="shared" si="147"/>
        <v>31</v>
      </c>
      <c r="Z43" s="235" t="str">
        <f t="shared" si="148"/>
        <v/>
      </c>
      <c r="AA43" s="236" t="str">
        <f>IFERROR(+VLOOKUP(Z43,'Referencia Parámetros'!$A$2:$B$18,2),"")</f>
        <v/>
      </c>
      <c r="AB43" s="1"/>
      <c r="AC43" s="1"/>
      <c r="AD43" s="136" t="str">
        <f t="shared" si="4"/>
        <v>Completar</v>
      </c>
      <c r="AE43" s="134"/>
      <c r="AF43" s="134"/>
      <c r="AG43" s="134"/>
      <c r="AH43" s="136" t="str">
        <f t="shared" si="5"/>
        <v>Completar</v>
      </c>
      <c r="AI43" s="137" t="str">
        <f t="shared" si="6"/>
        <v>Completar</v>
      </c>
      <c r="AJ43" s="137" t="str">
        <f t="shared" si="7"/>
        <v>Completar</v>
      </c>
      <c r="AK43" s="135"/>
      <c r="AL43" s="136" t="str">
        <f t="shared" si="8"/>
        <v>Completar</v>
      </c>
      <c r="AM43" s="237">
        <f t="shared" si="149"/>
        <v>0</v>
      </c>
      <c r="AN43" s="238">
        <f t="shared" si="150"/>
        <v>0</v>
      </c>
      <c r="AO43" s="239" t="str">
        <f>IFERROR(IF(AN43&gt;20*AA43,'Referencia Parámetros'!$D$20,IF(AN43&gt;10*AA43,'Referencia Parámetros'!$D$21,IF(AN43&gt;5*AA43,'Referencia Parámetros'!$D$22, IF(AN43&gt;1,'Referencia Parámetros'!$D$23,"NO APLICA")))),"")</f>
        <v/>
      </c>
      <c r="AP43" s="240" t="str">
        <f t="shared" si="151"/>
        <v/>
      </c>
      <c r="AQ43" s="241">
        <f t="shared" si="107"/>
        <v>0</v>
      </c>
      <c r="AR43" s="234">
        <f t="shared" si="152"/>
        <v>0</v>
      </c>
      <c r="AS43" s="234">
        <f t="shared" si="108"/>
        <v>0</v>
      </c>
      <c r="AT43" s="234">
        <f t="shared" si="153"/>
        <v>0</v>
      </c>
      <c r="AU43" s="242">
        <f t="shared" si="154"/>
        <v>0</v>
      </c>
      <c r="AW43" s="234">
        <f t="shared" si="155"/>
        <v>31</v>
      </c>
      <c r="AX43" s="235" t="str">
        <f t="shared" si="156"/>
        <v/>
      </c>
      <c r="AY43" s="236" t="str">
        <f>IFERROR(+VLOOKUP(AX43,'Referencia Parámetros'!$A$2:$B$18,2),"")</f>
        <v/>
      </c>
      <c r="AZ43" s="1"/>
      <c r="BA43" s="1"/>
      <c r="BB43" s="136" t="str">
        <f t="shared" si="13"/>
        <v>Completar</v>
      </c>
      <c r="BC43" s="134"/>
      <c r="BD43" s="134"/>
      <c r="BE43" s="134"/>
      <c r="BF43" s="136" t="str">
        <f t="shared" si="14"/>
        <v>Completar</v>
      </c>
      <c r="BG43" s="137" t="str">
        <f t="shared" si="15"/>
        <v>Completar</v>
      </c>
      <c r="BH43" s="137" t="str">
        <f t="shared" si="16"/>
        <v>Completar</v>
      </c>
      <c r="BI43" s="135"/>
      <c r="BJ43" s="136" t="str">
        <f t="shared" si="17"/>
        <v>Completar</v>
      </c>
      <c r="BK43" s="237">
        <f t="shared" si="157"/>
        <v>0</v>
      </c>
      <c r="BL43" s="238">
        <f t="shared" si="158"/>
        <v>0</v>
      </c>
      <c r="BM43" s="239" t="str">
        <f>IFERROR(IF(BL43&gt;20*AY43,'Referencia Parámetros'!$D$20,IF(BL43&gt;10*AY43,'Referencia Parámetros'!$D$21,IF(BL43&gt;5*AY43,'Referencia Parámetros'!$D$22, IF(BL43&gt;1,'Referencia Parámetros'!$D$23,"NO APLICA")))),"")</f>
        <v/>
      </c>
      <c r="BN43" s="240" t="str">
        <f t="shared" si="159"/>
        <v/>
      </c>
      <c r="BO43" s="241">
        <f t="shared" si="110"/>
        <v>0</v>
      </c>
      <c r="BP43" s="234">
        <f t="shared" si="160"/>
        <v>0</v>
      </c>
      <c r="BQ43" s="234">
        <f t="shared" si="111"/>
        <v>0</v>
      </c>
      <c r="BR43" s="234">
        <f t="shared" si="161"/>
        <v>0</v>
      </c>
      <c r="BS43" s="242">
        <f t="shared" si="162"/>
        <v>0</v>
      </c>
      <c r="BU43" s="234">
        <f t="shared" si="163"/>
        <v>31</v>
      </c>
      <c r="BV43" s="235" t="str">
        <f t="shared" si="164"/>
        <v/>
      </c>
      <c r="BW43" s="236" t="str">
        <f>IFERROR(+VLOOKUP(BV43,'Referencia Parámetros'!$A$2:$B$18,2),"")</f>
        <v/>
      </c>
      <c r="BX43" s="1"/>
      <c r="BY43" s="1"/>
      <c r="BZ43" s="136" t="str">
        <f t="shared" si="22"/>
        <v>Completar</v>
      </c>
      <c r="CA43" s="134"/>
      <c r="CB43" s="134"/>
      <c r="CC43" s="134"/>
      <c r="CD43" s="136" t="str">
        <f t="shared" si="23"/>
        <v>Completar</v>
      </c>
      <c r="CE43" s="137" t="str">
        <f t="shared" si="24"/>
        <v>Completar</v>
      </c>
      <c r="CF43" s="137" t="str">
        <f t="shared" si="25"/>
        <v>Completar</v>
      </c>
      <c r="CG43" s="135"/>
      <c r="CH43" s="136" t="str">
        <f t="shared" si="26"/>
        <v>Completar</v>
      </c>
      <c r="CI43" s="237">
        <f t="shared" si="165"/>
        <v>0</v>
      </c>
      <c r="CJ43" s="238">
        <f t="shared" si="166"/>
        <v>0</v>
      </c>
      <c r="CK43" s="239" t="str">
        <f>IFERROR(IF(CJ43&gt;20*BW43,'Referencia Parámetros'!$D$20,IF(CJ43&gt;10*BW43,'Referencia Parámetros'!$D$21,IF(CJ43&gt;5*BW43,'Referencia Parámetros'!$D$22, IF(CJ43&gt;1,'Referencia Parámetros'!$D$23,"NO APLICA")))),"")</f>
        <v/>
      </c>
      <c r="CL43" s="240" t="str">
        <f t="shared" si="167"/>
        <v/>
      </c>
      <c r="CM43" s="241">
        <f t="shared" si="113"/>
        <v>0</v>
      </c>
      <c r="CN43" s="234">
        <f t="shared" si="168"/>
        <v>0</v>
      </c>
      <c r="CO43" s="234">
        <f t="shared" si="114"/>
        <v>0</v>
      </c>
      <c r="CP43" s="234">
        <f t="shared" si="169"/>
        <v>0</v>
      </c>
      <c r="CQ43" s="242">
        <f t="shared" si="170"/>
        <v>0</v>
      </c>
      <c r="CS43" s="234">
        <f t="shared" si="171"/>
        <v>31</v>
      </c>
      <c r="CT43" s="235" t="str">
        <f t="shared" si="172"/>
        <v/>
      </c>
      <c r="CU43" s="236" t="str">
        <f>IFERROR(+VLOOKUP(CT43,'Referencia Parámetros'!$A$2:$B$18,2),"")</f>
        <v/>
      </c>
      <c r="CV43" s="1"/>
      <c r="CW43" s="1"/>
      <c r="CX43" s="136" t="str">
        <f t="shared" si="31"/>
        <v>Completar</v>
      </c>
      <c r="CY43" s="134"/>
      <c r="CZ43" s="134"/>
      <c r="DA43" s="134"/>
      <c r="DB43" s="136" t="str">
        <f t="shared" si="32"/>
        <v>Completar</v>
      </c>
      <c r="DC43" s="137" t="str">
        <f t="shared" si="33"/>
        <v>Completar</v>
      </c>
      <c r="DD43" s="137" t="str">
        <f t="shared" si="34"/>
        <v>Completar</v>
      </c>
      <c r="DE43" s="135"/>
      <c r="DF43" s="136" t="str">
        <f t="shared" si="35"/>
        <v>Completar</v>
      </c>
      <c r="DG43" s="237">
        <f t="shared" si="173"/>
        <v>0</v>
      </c>
      <c r="DH43" s="238">
        <f t="shared" si="174"/>
        <v>0</v>
      </c>
      <c r="DI43" s="239" t="str">
        <f>IFERROR(IF(DH43&gt;20*CU43,'Referencia Parámetros'!$D$20,IF(DH43&gt;10*CU43,'Referencia Parámetros'!$D$21,IF(DH43&gt;5*CU43,'Referencia Parámetros'!$D$22, IF(DH43&gt;1,'Referencia Parámetros'!$D$23,"NO APLICA")))),"")</f>
        <v/>
      </c>
      <c r="DJ43" s="240" t="str">
        <f t="shared" si="175"/>
        <v/>
      </c>
      <c r="DK43" s="241">
        <f t="shared" si="116"/>
        <v>0</v>
      </c>
      <c r="DL43" s="234">
        <f t="shared" si="176"/>
        <v>0</v>
      </c>
      <c r="DM43" s="234">
        <f t="shared" si="117"/>
        <v>0</v>
      </c>
      <c r="DN43" s="234">
        <f t="shared" si="177"/>
        <v>0</v>
      </c>
      <c r="DO43" s="242">
        <f t="shared" si="178"/>
        <v>0</v>
      </c>
      <c r="DQ43" s="234">
        <f t="shared" si="179"/>
        <v>31</v>
      </c>
      <c r="DR43" s="235" t="str">
        <f t="shared" si="180"/>
        <v/>
      </c>
      <c r="DS43" s="236" t="str">
        <f>IFERROR(+VLOOKUP(DR43,'Referencia Parámetros'!$A$2:$B$18,2),"")</f>
        <v/>
      </c>
      <c r="DT43" s="1"/>
      <c r="DU43" s="1"/>
      <c r="DV43" s="136" t="str">
        <f t="shared" si="40"/>
        <v>Completar</v>
      </c>
      <c r="DW43" s="134"/>
      <c r="DX43" s="134"/>
      <c r="DY43" s="134"/>
      <c r="DZ43" s="136" t="str">
        <f t="shared" si="41"/>
        <v>Completar</v>
      </c>
      <c r="EA43" s="137" t="str">
        <f t="shared" si="42"/>
        <v>Completar</v>
      </c>
      <c r="EB43" s="137" t="str">
        <f t="shared" si="43"/>
        <v>Completar</v>
      </c>
      <c r="EC43" s="135"/>
      <c r="ED43" s="136" t="str">
        <f t="shared" si="44"/>
        <v>Completar</v>
      </c>
      <c r="EE43" s="237">
        <f t="shared" si="181"/>
        <v>0</v>
      </c>
      <c r="EF43" s="238">
        <f t="shared" si="182"/>
        <v>0</v>
      </c>
      <c r="EG43" s="239" t="str">
        <f>IFERROR(IF(EF43&gt;20*DS43,'Referencia Parámetros'!$D$20,IF(EF43&gt;10*DS43,'Referencia Parámetros'!$D$21,IF(EF43&gt;5*DS43,'Referencia Parámetros'!$D$22, IF(EF43&gt;1,'Referencia Parámetros'!$D$23,"NO APLICA")))),"")</f>
        <v/>
      </c>
      <c r="EH43" s="240" t="str">
        <f t="shared" si="183"/>
        <v/>
      </c>
      <c r="EI43" s="241">
        <f t="shared" si="119"/>
        <v>0</v>
      </c>
      <c r="EJ43" s="234">
        <f t="shared" si="184"/>
        <v>0</v>
      </c>
      <c r="EK43" s="234">
        <f t="shared" si="120"/>
        <v>0</v>
      </c>
      <c r="EL43" s="234">
        <f t="shared" si="185"/>
        <v>0</v>
      </c>
      <c r="EM43" s="242">
        <f t="shared" si="186"/>
        <v>0</v>
      </c>
      <c r="EO43" s="234">
        <f t="shared" si="187"/>
        <v>31</v>
      </c>
      <c r="EP43" s="235" t="str">
        <f t="shared" si="188"/>
        <v/>
      </c>
      <c r="EQ43" s="236" t="str">
        <f>IFERROR(+VLOOKUP(EP43,'Referencia Parámetros'!$A$2:$B$18,2),"")</f>
        <v/>
      </c>
      <c r="ER43" s="1"/>
      <c r="ES43" s="1"/>
      <c r="ET43" s="136" t="str">
        <f t="shared" si="49"/>
        <v>Completar</v>
      </c>
      <c r="EU43" s="134"/>
      <c r="EV43" s="134"/>
      <c r="EW43" s="134"/>
      <c r="EX43" s="136" t="str">
        <f t="shared" si="50"/>
        <v>Completar</v>
      </c>
      <c r="EY43" s="137" t="str">
        <f t="shared" si="51"/>
        <v>Completar</v>
      </c>
      <c r="EZ43" s="137" t="str">
        <f t="shared" si="52"/>
        <v>Completar</v>
      </c>
      <c r="FA43" s="135"/>
      <c r="FB43" s="136" t="str">
        <f t="shared" si="53"/>
        <v>Completar</v>
      </c>
      <c r="FC43" s="237">
        <f t="shared" si="189"/>
        <v>0</v>
      </c>
      <c r="FD43" s="238">
        <f t="shared" si="190"/>
        <v>0</v>
      </c>
      <c r="FE43" s="239" t="str">
        <f>IFERROR(IF(FD43&gt;20*EQ43,'Referencia Parámetros'!$D$20,IF(FD43&gt;10*EQ43,'Referencia Parámetros'!$D$21,IF(FD43&gt;5*EQ43,'Referencia Parámetros'!$D$22, IF(FD43&gt;1,'Referencia Parámetros'!$D$23,"NO APLICA")))),"")</f>
        <v/>
      </c>
      <c r="FF43" s="240" t="str">
        <f t="shared" si="191"/>
        <v/>
      </c>
      <c r="FG43" s="241">
        <f t="shared" si="122"/>
        <v>0</v>
      </c>
      <c r="FH43" s="234">
        <f t="shared" si="192"/>
        <v>0</v>
      </c>
      <c r="FI43" s="234">
        <f t="shared" si="123"/>
        <v>0</v>
      </c>
      <c r="FJ43" s="234">
        <f t="shared" si="193"/>
        <v>0</v>
      </c>
      <c r="FK43" s="242">
        <f t="shared" si="194"/>
        <v>0</v>
      </c>
      <c r="FM43" s="234">
        <f t="shared" si="195"/>
        <v>31</v>
      </c>
      <c r="FN43" s="235" t="str">
        <f t="shared" si="196"/>
        <v/>
      </c>
      <c r="FO43" s="236" t="str">
        <f>IFERROR(+VLOOKUP(FN43,'Referencia Parámetros'!$A$2:$B$18,2),"")</f>
        <v/>
      </c>
      <c r="FP43" s="1"/>
      <c r="FQ43" s="1"/>
      <c r="FR43" s="136" t="str">
        <f t="shared" si="58"/>
        <v>Completar</v>
      </c>
      <c r="FS43" s="134"/>
      <c r="FT43" s="134"/>
      <c r="FU43" s="134"/>
      <c r="FV43" s="136" t="str">
        <f t="shared" si="59"/>
        <v>Completar</v>
      </c>
      <c r="FW43" s="137" t="str">
        <f t="shared" si="60"/>
        <v>Completar</v>
      </c>
      <c r="FX43" s="137" t="str">
        <f t="shared" si="61"/>
        <v>Completar</v>
      </c>
      <c r="FY43" s="135"/>
      <c r="FZ43" s="136" t="str">
        <f t="shared" si="62"/>
        <v>Completar</v>
      </c>
      <c r="GA43" s="237">
        <f t="shared" si="197"/>
        <v>0</v>
      </c>
      <c r="GB43" s="238">
        <f t="shared" si="198"/>
        <v>0</v>
      </c>
      <c r="GC43" s="239" t="str">
        <f>IFERROR(IF(GB43&gt;20*FO43,'Referencia Parámetros'!$D$20,IF(GB43&gt;10*FO43,'Referencia Parámetros'!$D$21,IF(GB43&gt;5*FO43,'Referencia Parámetros'!$D$22, IF(GB43&gt;1,'Referencia Parámetros'!$D$23,"NO APLICA")))),"")</f>
        <v/>
      </c>
      <c r="GD43" s="240" t="str">
        <f t="shared" si="199"/>
        <v/>
      </c>
      <c r="GE43" s="241">
        <f t="shared" si="125"/>
        <v>0</v>
      </c>
      <c r="GF43" s="234">
        <f t="shared" si="200"/>
        <v>0</v>
      </c>
      <c r="GG43" s="234">
        <f t="shared" si="126"/>
        <v>0</v>
      </c>
      <c r="GH43" s="234">
        <f t="shared" si="201"/>
        <v>0</v>
      </c>
      <c r="GI43" s="242">
        <f t="shared" si="202"/>
        <v>0</v>
      </c>
      <c r="GK43" s="234">
        <f t="shared" si="203"/>
        <v>31</v>
      </c>
      <c r="GL43" s="235" t="str">
        <f t="shared" si="204"/>
        <v/>
      </c>
      <c r="GM43" s="236" t="str">
        <f>IFERROR(+VLOOKUP(GL43,'Referencia Parámetros'!$A$2:$B$18,2),"")</f>
        <v/>
      </c>
      <c r="GN43" s="1"/>
      <c r="GO43" s="1"/>
      <c r="GP43" s="136" t="str">
        <f t="shared" si="67"/>
        <v>Completar</v>
      </c>
      <c r="GQ43" s="134"/>
      <c r="GR43" s="134"/>
      <c r="GS43" s="134"/>
      <c r="GT43" s="136" t="str">
        <f t="shared" si="68"/>
        <v>Completar</v>
      </c>
      <c r="GU43" s="137" t="str">
        <f t="shared" si="69"/>
        <v>Completar</v>
      </c>
      <c r="GV43" s="137" t="str">
        <f t="shared" si="70"/>
        <v>Completar</v>
      </c>
      <c r="GW43" s="135"/>
      <c r="GX43" s="136" t="str">
        <f t="shared" si="71"/>
        <v>Completar</v>
      </c>
      <c r="GY43" s="237">
        <f t="shared" si="205"/>
        <v>0</v>
      </c>
      <c r="GZ43" s="238">
        <f t="shared" si="206"/>
        <v>0</v>
      </c>
      <c r="HA43" s="239" t="str">
        <f>IFERROR(IF(GZ43&gt;20*GM43,'Referencia Parámetros'!$D$20,IF(GZ43&gt;10*GM43,'Referencia Parámetros'!$D$21,IF(GZ43&gt;5*GM43,'Referencia Parámetros'!$D$22, IF(GZ43&gt;1,'Referencia Parámetros'!$D$23,"NO APLICA")))),"")</f>
        <v/>
      </c>
      <c r="HB43" s="240" t="str">
        <f t="shared" si="207"/>
        <v/>
      </c>
      <c r="HC43" s="241">
        <f t="shared" si="128"/>
        <v>0</v>
      </c>
      <c r="HD43" s="234">
        <f t="shared" si="208"/>
        <v>0</v>
      </c>
      <c r="HE43" s="234">
        <f t="shared" si="129"/>
        <v>0</v>
      </c>
      <c r="HF43" s="234">
        <f t="shared" si="209"/>
        <v>0</v>
      </c>
      <c r="HG43" s="242">
        <f t="shared" si="210"/>
        <v>0</v>
      </c>
      <c r="HI43" s="234">
        <f t="shared" si="211"/>
        <v>31</v>
      </c>
      <c r="HJ43" s="235" t="str">
        <f t="shared" si="212"/>
        <v/>
      </c>
      <c r="HK43" s="236" t="str">
        <f>IFERROR(+VLOOKUP(HJ43,'Referencia Parámetros'!$A$2:$B$18,2),"")</f>
        <v/>
      </c>
      <c r="HL43" s="1"/>
      <c r="HM43" s="1"/>
      <c r="HN43" s="136" t="str">
        <f t="shared" si="76"/>
        <v>Completar</v>
      </c>
      <c r="HO43" s="134"/>
      <c r="HP43" s="134"/>
      <c r="HQ43" s="134"/>
      <c r="HR43" s="136" t="str">
        <f t="shared" si="77"/>
        <v>Completar</v>
      </c>
      <c r="HS43" s="137" t="str">
        <f t="shared" si="78"/>
        <v>Completar</v>
      </c>
      <c r="HT43" s="137" t="str">
        <f t="shared" si="79"/>
        <v>Completar</v>
      </c>
      <c r="HU43" s="135"/>
      <c r="HV43" s="136" t="str">
        <f t="shared" si="80"/>
        <v>Completar</v>
      </c>
      <c r="HW43" s="237">
        <f t="shared" si="213"/>
        <v>0</v>
      </c>
      <c r="HX43" s="238">
        <f t="shared" si="214"/>
        <v>0</v>
      </c>
      <c r="HY43" s="239" t="str">
        <f>IFERROR(IF(HX43&gt;20*HK43,'Referencia Parámetros'!$D$20,IF(HX43&gt;10*HK43,'Referencia Parámetros'!$D$21,IF(HX43&gt;5*HK43,'Referencia Parámetros'!$D$22, IF(HX43&gt;1,'Referencia Parámetros'!$D$23,"NO APLICA")))),"")</f>
        <v/>
      </c>
      <c r="HZ43" s="240" t="str">
        <f t="shared" si="215"/>
        <v/>
      </c>
      <c r="IA43" s="241">
        <f t="shared" si="131"/>
        <v>0</v>
      </c>
      <c r="IB43" s="234">
        <f t="shared" si="216"/>
        <v>0</v>
      </c>
      <c r="IC43" s="234">
        <f t="shared" si="132"/>
        <v>0</v>
      </c>
      <c r="ID43" s="234">
        <f t="shared" si="217"/>
        <v>0</v>
      </c>
      <c r="IE43" s="242">
        <f t="shared" si="218"/>
        <v>0</v>
      </c>
      <c r="IG43" s="234">
        <f t="shared" si="219"/>
        <v>31</v>
      </c>
      <c r="IH43" s="235" t="str">
        <f t="shared" si="220"/>
        <v/>
      </c>
      <c r="II43" s="236" t="str">
        <f>IFERROR(+VLOOKUP(IH43,'Referencia Parámetros'!$A$2:$B$15,2),"")</f>
        <v/>
      </c>
      <c r="IJ43" s="1"/>
      <c r="IK43" s="1"/>
      <c r="IL43" s="136" t="str">
        <f t="shared" si="85"/>
        <v>Completar</v>
      </c>
      <c r="IM43" s="134"/>
      <c r="IN43" s="134"/>
      <c r="IO43" s="134"/>
      <c r="IP43" s="136" t="str">
        <f t="shared" si="86"/>
        <v>Completar</v>
      </c>
      <c r="IQ43" s="137" t="str">
        <f t="shared" si="87"/>
        <v>Completar</v>
      </c>
      <c r="IR43" s="137" t="str">
        <f t="shared" si="88"/>
        <v>Completar</v>
      </c>
      <c r="IS43" s="135"/>
      <c r="IT43" s="136" t="str">
        <f t="shared" si="89"/>
        <v>Completar</v>
      </c>
      <c r="IU43" s="237">
        <f t="shared" si="221"/>
        <v>0</v>
      </c>
      <c r="IV43" s="238">
        <f t="shared" si="222"/>
        <v>0</v>
      </c>
      <c r="IW43" s="239" t="str">
        <f>IFERROR(IF(IV43&gt;20*II43,'Referencia Parámetros'!$D$20,IF(IV43&gt;10*II43,'Referencia Parámetros'!$D$21,IF(IV43&gt;5*II43,'Referencia Parámetros'!$D$22, IF(IV43&gt;1,'Referencia Parámetros'!$D$23,"NO APLICA")))),"")</f>
        <v/>
      </c>
      <c r="IX43" s="240" t="str">
        <f t="shared" si="223"/>
        <v/>
      </c>
      <c r="IY43" s="241">
        <f t="shared" si="134"/>
        <v>0</v>
      </c>
      <c r="IZ43" s="234">
        <f t="shared" si="224"/>
        <v>0</v>
      </c>
      <c r="JA43" s="234">
        <f t="shared" si="135"/>
        <v>0</v>
      </c>
      <c r="JB43" s="234">
        <f t="shared" si="225"/>
        <v>0</v>
      </c>
      <c r="JC43" s="242">
        <f t="shared" si="226"/>
        <v>0</v>
      </c>
      <c r="JD43" s="198"/>
      <c r="JE43" s="234">
        <f t="shared" si="227"/>
        <v>31</v>
      </c>
      <c r="JF43" s="235" t="str">
        <f t="shared" si="228"/>
        <v/>
      </c>
      <c r="JG43" s="236" t="str">
        <f>IFERROR(+VLOOKUP(JF43,'Referencia Parámetros'!$A$2:$B$15,2),"")</f>
        <v/>
      </c>
      <c r="JH43" s="1"/>
      <c r="JI43" s="1"/>
      <c r="JJ43" s="136" t="str">
        <f t="shared" si="94"/>
        <v>Completar</v>
      </c>
      <c r="JK43" s="134"/>
      <c r="JL43" s="134"/>
      <c r="JM43" s="134"/>
      <c r="JN43" s="136" t="str">
        <f t="shared" si="95"/>
        <v>Completar</v>
      </c>
      <c r="JO43" s="137" t="str">
        <f t="shared" si="96"/>
        <v>Completar</v>
      </c>
      <c r="JP43" s="137" t="str">
        <f t="shared" si="97"/>
        <v>Completar</v>
      </c>
      <c r="JQ43" s="135"/>
      <c r="JR43" s="136" t="str">
        <f t="shared" si="98"/>
        <v>Completar</v>
      </c>
      <c r="JS43" s="237">
        <f t="shared" si="229"/>
        <v>0</v>
      </c>
      <c r="JT43" s="238">
        <f t="shared" si="230"/>
        <v>0</v>
      </c>
      <c r="JU43" s="239" t="str">
        <f>IFERROR(IF(JT43&gt;20*JG43,'Referencia Parámetros'!$D$20,IF(JT43&gt;10*JG43,'Referencia Parámetros'!$D$21,IF(JT43&gt;5*JG43,'Referencia Parámetros'!$D$22, IF(JT43&gt;1,'Referencia Parámetros'!$D$23,"NO APLICA")))),"")</f>
        <v/>
      </c>
      <c r="JV43" s="240" t="str">
        <f t="shared" si="231"/>
        <v/>
      </c>
      <c r="JW43" s="241">
        <f t="shared" si="137"/>
        <v>0</v>
      </c>
      <c r="JX43" s="234">
        <f t="shared" si="232"/>
        <v>0</v>
      </c>
      <c r="JY43" s="234">
        <f t="shared" si="138"/>
        <v>0</v>
      </c>
      <c r="JZ43" s="234">
        <f t="shared" si="233"/>
        <v>0</v>
      </c>
      <c r="KA43" s="242">
        <f t="shared" si="234"/>
        <v>0</v>
      </c>
    </row>
    <row r="44" spans="1:287" x14ac:dyDescent="0.25">
      <c r="A44" s="234">
        <f t="shared" si="139"/>
        <v>32</v>
      </c>
      <c r="B44" s="235" t="str">
        <f t="shared" si="140"/>
        <v/>
      </c>
      <c r="C44" s="236" t="str">
        <f>IFERROR(+VLOOKUP(B44,'Referencia Parámetros'!$A$2:$B$18,2),"")</f>
        <v/>
      </c>
      <c r="D44" s="1"/>
      <c r="E44" s="1"/>
      <c r="F44" s="136" t="str">
        <f>IFERROR(+VLOOKUP(D44,'Año 4'!JH$13:JJ$112,3,FALSE),"Completar")</f>
        <v>Completar</v>
      </c>
      <c r="G44" s="134"/>
      <c r="H44" s="134"/>
      <c r="I44" s="134"/>
      <c r="J44" s="136" t="str">
        <f>+IFERROR(VLOOKUP(D44,'Año 4'!JH$13:JR$112,7,0),"Completar")</f>
        <v>Completar</v>
      </c>
      <c r="K44" s="137" t="str">
        <f>IFERROR(VLOOKUP(D44,'Año 4'!JH$13:JR$112,8,FALSE),"Completar")</f>
        <v>Completar</v>
      </c>
      <c r="L44" s="137" t="str">
        <f>IFERROR(VLOOKUP(D44,'Año 4'!JH$13:JR$112,9,FALSE),"Completar")</f>
        <v>Completar</v>
      </c>
      <c r="M44" s="135"/>
      <c r="N44" s="136" t="str">
        <f>IFERROR(VLOOKUP(D44,'Año 4'!JH$13:JR$112,11,FALSE),"Completar")</f>
        <v>Completar</v>
      </c>
      <c r="O44" s="237">
        <f t="shared" si="141"/>
        <v>0</v>
      </c>
      <c r="P44" s="238">
        <f t="shared" si="142"/>
        <v>0</v>
      </c>
      <c r="Q44" s="239" t="str">
        <f>IFERROR(IF(P44&gt;20*C44,'Referencia Parámetros'!$D$20,IF(P44&gt;10*C44,'Referencia Parámetros'!$D$21,IF(P44&gt;5*C44,'Referencia Parámetros'!$D$22, IF(P44&gt;1,'Referencia Parámetros'!$D$23,"NO APLICA")))),"")</f>
        <v/>
      </c>
      <c r="R44" s="240" t="str">
        <f t="shared" si="143"/>
        <v/>
      </c>
      <c r="S44" s="241">
        <f t="shared" si="104"/>
        <v>0</v>
      </c>
      <c r="T44" s="234">
        <f t="shared" si="144"/>
        <v>0</v>
      </c>
      <c r="U44" s="234">
        <f t="shared" si="105"/>
        <v>0</v>
      </c>
      <c r="V44" s="234">
        <f t="shared" si="145"/>
        <v>0</v>
      </c>
      <c r="W44" s="242">
        <f t="shared" si="146"/>
        <v>0</v>
      </c>
      <c r="Y44" s="234">
        <f t="shared" si="147"/>
        <v>32</v>
      </c>
      <c r="Z44" s="235" t="str">
        <f t="shared" si="148"/>
        <v/>
      </c>
      <c r="AA44" s="236" t="str">
        <f>IFERROR(+VLOOKUP(Z44,'Referencia Parámetros'!$A$2:$B$18,2),"")</f>
        <v/>
      </c>
      <c r="AB44" s="1"/>
      <c r="AC44" s="1"/>
      <c r="AD44" s="136" t="str">
        <f t="shared" si="4"/>
        <v>Completar</v>
      </c>
      <c r="AE44" s="134"/>
      <c r="AF44" s="134"/>
      <c r="AG44" s="134"/>
      <c r="AH44" s="136" t="str">
        <f t="shared" si="5"/>
        <v>Completar</v>
      </c>
      <c r="AI44" s="137" t="str">
        <f t="shared" si="6"/>
        <v>Completar</v>
      </c>
      <c r="AJ44" s="137" t="str">
        <f t="shared" si="7"/>
        <v>Completar</v>
      </c>
      <c r="AK44" s="135"/>
      <c r="AL44" s="136" t="str">
        <f t="shared" si="8"/>
        <v>Completar</v>
      </c>
      <c r="AM44" s="237">
        <f t="shared" si="149"/>
        <v>0</v>
      </c>
      <c r="AN44" s="238">
        <f t="shared" si="150"/>
        <v>0</v>
      </c>
      <c r="AO44" s="239" t="str">
        <f>IFERROR(IF(AN44&gt;20*AA44,'Referencia Parámetros'!$D$20,IF(AN44&gt;10*AA44,'Referencia Parámetros'!$D$21,IF(AN44&gt;5*AA44,'Referencia Parámetros'!$D$22, IF(AN44&gt;1,'Referencia Parámetros'!$D$23,"NO APLICA")))),"")</f>
        <v/>
      </c>
      <c r="AP44" s="240" t="str">
        <f t="shared" si="151"/>
        <v/>
      </c>
      <c r="AQ44" s="241">
        <f t="shared" si="107"/>
        <v>0</v>
      </c>
      <c r="AR44" s="234">
        <f t="shared" si="152"/>
        <v>0</v>
      </c>
      <c r="AS44" s="234">
        <f t="shared" si="108"/>
        <v>0</v>
      </c>
      <c r="AT44" s="234">
        <f t="shared" si="153"/>
        <v>0</v>
      </c>
      <c r="AU44" s="242">
        <f t="shared" si="154"/>
        <v>0</v>
      </c>
      <c r="AW44" s="234">
        <f t="shared" si="155"/>
        <v>32</v>
      </c>
      <c r="AX44" s="235" t="str">
        <f t="shared" si="156"/>
        <v/>
      </c>
      <c r="AY44" s="236" t="str">
        <f>IFERROR(+VLOOKUP(AX44,'Referencia Parámetros'!$A$2:$B$18,2),"")</f>
        <v/>
      </c>
      <c r="AZ44" s="1"/>
      <c r="BA44" s="1"/>
      <c r="BB44" s="136" t="str">
        <f t="shared" si="13"/>
        <v>Completar</v>
      </c>
      <c r="BC44" s="134"/>
      <c r="BD44" s="134"/>
      <c r="BE44" s="134"/>
      <c r="BF44" s="136" t="str">
        <f t="shared" si="14"/>
        <v>Completar</v>
      </c>
      <c r="BG44" s="137" t="str">
        <f t="shared" si="15"/>
        <v>Completar</v>
      </c>
      <c r="BH44" s="137" t="str">
        <f t="shared" si="16"/>
        <v>Completar</v>
      </c>
      <c r="BI44" s="135"/>
      <c r="BJ44" s="136" t="str">
        <f t="shared" si="17"/>
        <v>Completar</v>
      </c>
      <c r="BK44" s="237">
        <f t="shared" si="157"/>
        <v>0</v>
      </c>
      <c r="BL44" s="238">
        <f t="shared" si="158"/>
        <v>0</v>
      </c>
      <c r="BM44" s="239" t="str">
        <f>IFERROR(IF(BL44&gt;20*AY44,'Referencia Parámetros'!$D$20,IF(BL44&gt;10*AY44,'Referencia Parámetros'!$D$21,IF(BL44&gt;5*AY44,'Referencia Parámetros'!$D$22, IF(BL44&gt;1,'Referencia Parámetros'!$D$23,"NO APLICA")))),"")</f>
        <v/>
      </c>
      <c r="BN44" s="240" t="str">
        <f t="shared" si="159"/>
        <v/>
      </c>
      <c r="BO44" s="241">
        <f t="shared" si="110"/>
        <v>0</v>
      </c>
      <c r="BP44" s="234">
        <f t="shared" si="160"/>
        <v>0</v>
      </c>
      <c r="BQ44" s="234">
        <f t="shared" si="111"/>
        <v>0</v>
      </c>
      <c r="BR44" s="234">
        <f t="shared" si="161"/>
        <v>0</v>
      </c>
      <c r="BS44" s="242">
        <f t="shared" si="162"/>
        <v>0</v>
      </c>
      <c r="BU44" s="234">
        <f t="shared" si="163"/>
        <v>32</v>
      </c>
      <c r="BV44" s="235" t="str">
        <f t="shared" si="164"/>
        <v/>
      </c>
      <c r="BW44" s="236" t="str">
        <f>IFERROR(+VLOOKUP(BV44,'Referencia Parámetros'!$A$2:$B$18,2),"")</f>
        <v/>
      </c>
      <c r="BX44" s="1"/>
      <c r="BY44" s="1"/>
      <c r="BZ44" s="136" t="str">
        <f t="shared" si="22"/>
        <v>Completar</v>
      </c>
      <c r="CA44" s="134"/>
      <c r="CB44" s="134"/>
      <c r="CC44" s="134"/>
      <c r="CD44" s="136" t="str">
        <f t="shared" si="23"/>
        <v>Completar</v>
      </c>
      <c r="CE44" s="137" t="str">
        <f t="shared" si="24"/>
        <v>Completar</v>
      </c>
      <c r="CF44" s="137" t="str">
        <f t="shared" si="25"/>
        <v>Completar</v>
      </c>
      <c r="CG44" s="135"/>
      <c r="CH44" s="136" t="str">
        <f t="shared" si="26"/>
        <v>Completar</v>
      </c>
      <c r="CI44" s="237">
        <f t="shared" si="165"/>
        <v>0</v>
      </c>
      <c r="CJ44" s="238">
        <f t="shared" si="166"/>
        <v>0</v>
      </c>
      <c r="CK44" s="239" t="str">
        <f>IFERROR(IF(CJ44&gt;20*BW44,'Referencia Parámetros'!$D$20,IF(CJ44&gt;10*BW44,'Referencia Parámetros'!$D$21,IF(CJ44&gt;5*BW44,'Referencia Parámetros'!$D$22, IF(CJ44&gt;1,'Referencia Parámetros'!$D$23,"NO APLICA")))),"")</f>
        <v/>
      </c>
      <c r="CL44" s="240" t="str">
        <f t="shared" si="167"/>
        <v/>
      </c>
      <c r="CM44" s="241">
        <f t="shared" si="113"/>
        <v>0</v>
      </c>
      <c r="CN44" s="234">
        <f t="shared" si="168"/>
        <v>0</v>
      </c>
      <c r="CO44" s="234">
        <f t="shared" si="114"/>
        <v>0</v>
      </c>
      <c r="CP44" s="234">
        <f t="shared" si="169"/>
        <v>0</v>
      </c>
      <c r="CQ44" s="242">
        <f t="shared" si="170"/>
        <v>0</v>
      </c>
      <c r="CS44" s="234">
        <f t="shared" si="171"/>
        <v>32</v>
      </c>
      <c r="CT44" s="235" t="str">
        <f t="shared" si="172"/>
        <v/>
      </c>
      <c r="CU44" s="236" t="str">
        <f>IFERROR(+VLOOKUP(CT44,'Referencia Parámetros'!$A$2:$B$18,2),"")</f>
        <v/>
      </c>
      <c r="CV44" s="1"/>
      <c r="CW44" s="1"/>
      <c r="CX44" s="136" t="str">
        <f t="shared" si="31"/>
        <v>Completar</v>
      </c>
      <c r="CY44" s="134"/>
      <c r="CZ44" s="134"/>
      <c r="DA44" s="134"/>
      <c r="DB44" s="136" t="str">
        <f t="shared" si="32"/>
        <v>Completar</v>
      </c>
      <c r="DC44" s="137" t="str">
        <f t="shared" si="33"/>
        <v>Completar</v>
      </c>
      <c r="DD44" s="137" t="str">
        <f t="shared" si="34"/>
        <v>Completar</v>
      </c>
      <c r="DE44" s="135"/>
      <c r="DF44" s="136" t="str">
        <f t="shared" si="35"/>
        <v>Completar</v>
      </c>
      <c r="DG44" s="237">
        <f t="shared" si="173"/>
        <v>0</v>
      </c>
      <c r="DH44" s="238">
        <f t="shared" si="174"/>
        <v>0</v>
      </c>
      <c r="DI44" s="239" t="str">
        <f>IFERROR(IF(DH44&gt;20*CU44,'Referencia Parámetros'!$D$20,IF(DH44&gt;10*CU44,'Referencia Parámetros'!$D$21,IF(DH44&gt;5*CU44,'Referencia Parámetros'!$D$22, IF(DH44&gt;1,'Referencia Parámetros'!$D$23,"NO APLICA")))),"")</f>
        <v/>
      </c>
      <c r="DJ44" s="240" t="str">
        <f t="shared" si="175"/>
        <v/>
      </c>
      <c r="DK44" s="241">
        <f t="shared" si="116"/>
        <v>0</v>
      </c>
      <c r="DL44" s="234">
        <f t="shared" si="176"/>
        <v>0</v>
      </c>
      <c r="DM44" s="234">
        <f t="shared" si="117"/>
        <v>0</v>
      </c>
      <c r="DN44" s="234">
        <f t="shared" si="177"/>
        <v>0</v>
      </c>
      <c r="DO44" s="242">
        <f t="shared" si="178"/>
        <v>0</v>
      </c>
      <c r="DQ44" s="234">
        <f t="shared" si="179"/>
        <v>32</v>
      </c>
      <c r="DR44" s="235" t="str">
        <f t="shared" si="180"/>
        <v/>
      </c>
      <c r="DS44" s="236" t="str">
        <f>IFERROR(+VLOOKUP(DR44,'Referencia Parámetros'!$A$2:$B$18,2),"")</f>
        <v/>
      </c>
      <c r="DT44" s="1"/>
      <c r="DU44" s="1"/>
      <c r="DV44" s="136" t="str">
        <f t="shared" si="40"/>
        <v>Completar</v>
      </c>
      <c r="DW44" s="134"/>
      <c r="DX44" s="134"/>
      <c r="DY44" s="134"/>
      <c r="DZ44" s="136" t="str">
        <f t="shared" si="41"/>
        <v>Completar</v>
      </c>
      <c r="EA44" s="137" t="str">
        <f t="shared" si="42"/>
        <v>Completar</v>
      </c>
      <c r="EB44" s="137" t="str">
        <f t="shared" si="43"/>
        <v>Completar</v>
      </c>
      <c r="EC44" s="135"/>
      <c r="ED44" s="136" t="str">
        <f t="shared" si="44"/>
        <v>Completar</v>
      </c>
      <c r="EE44" s="237">
        <f t="shared" si="181"/>
        <v>0</v>
      </c>
      <c r="EF44" s="238">
        <f t="shared" si="182"/>
        <v>0</v>
      </c>
      <c r="EG44" s="239" t="str">
        <f>IFERROR(IF(EF44&gt;20*DS44,'Referencia Parámetros'!$D$20,IF(EF44&gt;10*DS44,'Referencia Parámetros'!$D$21,IF(EF44&gt;5*DS44,'Referencia Parámetros'!$D$22, IF(EF44&gt;1,'Referencia Parámetros'!$D$23,"NO APLICA")))),"")</f>
        <v/>
      </c>
      <c r="EH44" s="240" t="str">
        <f t="shared" si="183"/>
        <v/>
      </c>
      <c r="EI44" s="241">
        <f t="shared" si="119"/>
        <v>0</v>
      </c>
      <c r="EJ44" s="234">
        <f t="shared" si="184"/>
        <v>0</v>
      </c>
      <c r="EK44" s="234">
        <f t="shared" si="120"/>
        <v>0</v>
      </c>
      <c r="EL44" s="234">
        <f t="shared" si="185"/>
        <v>0</v>
      </c>
      <c r="EM44" s="242">
        <f t="shared" si="186"/>
        <v>0</v>
      </c>
      <c r="EO44" s="234">
        <f t="shared" si="187"/>
        <v>32</v>
      </c>
      <c r="EP44" s="235" t="str">
        <f t="shared" si="188"/>
        <v/>
      </c>
      <c r="EQ44" s="236" t="str">
        <f>IFERROR(+VLOOKUP(EP44,'Referencia Parámetros'!$A$2:$B$18,2),"")</f>
        <v/>
      </c>
      <c r="ER44" s="1"/>
      <c r="ES44" s="1"/>
      <c r="ET44" s="136" t="str">
        <f t="shared" si="49"/>
        <v>Completar</v>
      </c>
      <c r="EU44" s="134"/>
      <c r="EV44" s="134"/>
      <c r="EW44" s="134"/>
      <c r="EX44" s="136" t="str">
        <f t="shared" si="50"/>
        <v>Completar</v>
      </c>
      <c r="EY44" s="137" t="str">
        <f t="shared" si="51"/>
        <v>Completar</v>
      </c>
      <c r="EZ44" s="137" t="str">
        <f t="shared" si="52"/>
        <v>Completar</v>
      </c>
      <c r="FA44" s="135"/>
      <c r="FB44" s="136" t="str">
        <f t="shared" si="53"/>
        <v>Completar</v>
      </c>
      <c r="FC44" s="237">
        <f t="shared" si="189"/>
        <v>0</v>
      </c>
      <c r="FD44" s="238">
        <f t="shared" si="190"/>
        <v>0</v>
      </c>
      <c r="FE44" s="239" t="str">
        <f>IFERROR(IF(FD44&gt;20*EQ44,'Referencia Parámetros'!$D$20,IF(FD44&gt;10*EQ44,'Referencia Parámetros'!$D$21,IF(FD44&gt;5*EQ44,'Referencia Parámetros'!$D$22, IF(FD44&gt;1,'Referencia Parámetros'!$D$23,"NO APLICA")))),"")</f>
        <v/>
      </c>
      <c r="FF44" s="240" t="str">
        <f t="shared" si="191"/>
        <v/>
      </c>
      <c r="FG44" s="241">
        <f t="shared" si="122"/>
        <v>0</v>
      </c>
      <c r="FH44" s="234">
        <f t="shared" si="192"/>
        <v>0</v>
      </c>
      <c r="FI44" s="234">
        <f t="shared" si="123"/>
        <v>0</v>
      </c>
      <c r="FJ44" s="234">
        <f t="shared" si="193"/>
        <v>0</v>
      </c>
      <c r="FK44" s="242">
        <f t="shared" si="194"/>
        <v>0</v>
      </c>
      <c r="FM44" s="234">
        <f t="shared" si="195"/>
        <v>32</v>
      </c>
      <c r="FN44" s="235" t="str">
        <f t="shared" si="196"/>
        <v/>
      </c>
      <c r="FO44" s="236" t="str">
        <f>IFERROR(+VLOOKUP(FN44,'Referencia Parámetros'!$A$2:$B$18,2),"")</f>
        <v/>
      </c>
      <c r="FP44" s="1"/>
      <c r="FQ44" s="1"/>
      <c r="FR44" s="136" t="str">
        <f t="shared" si="58"/>
        <v>Completar</v>
      </c>
      <c r="FS44" s="134"/>
      <c r="FT44" s="134"/>
      <c r="FU44" s="134"/>
      <c r="FV44" s="136" t="str">
        <f t="shared" si="59"/>
        <v>Completar</v>
      </c>
      <c r="FW44" s="137" t="str">
        <f t="shared" si="60"/>
        <v>Completar</v>
      </c>
      <c r="FX44" s="137" t="str">
        <f t="shared" si="61"/>
        <v>Completar</v>
      </c>
      <c r="FY44" s="135"/>
      <c r="FZ44" s="136" t="str">
        <f t="shared" si="62"/>
        <v>Completar</v>
      </c>
      <c r="GA44" s="237">
        <f t="shared" si="197"/>
        <v>0</v>
      </c>
      <c r="GB44" s="238">
        <f t="shared" si="198"/>
        <v>0</v>
      </c>
      <c r="GC44" s="239" t="str">
        <f>IFERROR(IF(GB44&gt;20*FO44,'Referencia Parámetros'!$D$20,IF(GB44&gt;10*FO44,'Referencia Parámetros'!$D$21,IF(GB44&gt;5*FO44,'Referencia Parámetros'!$D$22, IF(GB44&gt;1,'Referencia Parámetros'!$D$23,"NO APLICA")))),"")</f>
        <v/>
      </c>
      <c r="GD44" s="240" t="str">
        <f t="shared" si="199"/>
        <v/>
      </c>
      <c r="GE44" s="241">
        <f t="shared" si="125"/>
        <v>0</v>
      </c>
      <c r="GF44" s="234">
        <f t="shared" si="200"/>
        <v>0</v>
      </c>
      <c r="GG44" s="234">
        <f t="shared" si="126"/>
        <v>0</v>
      </c>
      <c r="GH44" s="234">
        <f t="shared" si="201"/>
        <v>0</v>
      </c>
      <c r="GI44" s="242">
        <f t="shared" si="202"/>
        <v>0</v>
      </c>
      <c r="GK44" s="234">
        <f t="shared" si="203"/>
        <v>32</v>
      </c>
      <c r="GL44" s="235" t="str">
        <f t="shared" si="204"/>
        <v/>
      </c>
      <c r="GM44" s="236" t="str">
        <f>IFERROR(+VLOOKUP(GL44,'Referencia Parámetros'!$A$2:$B$18,2),"")</f>
        <v/>
      </c>
      <c r="GN44" s="1"/>
      <c r="GO44" s="1"/>
      <c r="GP44" s="136" t="str">
        <f t="shared" si="67"/>
        <v>Completar</v>
      </c>
      <c r="GQ44" s="134"/>
      <c r="GR44" s="134"/>
      <c r="GS44" s="134"/>
      <c r="GT44" s="136" t="str">
        <f t="shared" si="68"/>
        <v>Completar</v>
      </c>
      <c r="GU44" s="137" t="str">
        <f t="shared" si="69"/>
        <v>Completar</v>
      </c>
      <c r="GV44" s="137" t="str">
        <f t="shared" si="70"/>
        <v>Completar</v>
      </c>
      <c r="GW44" s="135"/>
      <c r="GX44" s="136" t="str">
        <f t="shared" si="71"/>
        <v>Completar</v>
      </c>
      <c r="GY44" s="237">
        <f t="shared" si="205"/>
        <v>0</v>
      </c>
      <c r="GZ44" s="238">
        <f t="shared" si="206"/>
        <v>0</v>
      </c>
      <c r="HA44" s="239" t="str">
        <f>IFERROR(IF(GZ44&gt;20*GM44,'Referencia Parámetros'!$D$20,IF(GZ44&gt;10*GM44,'Referencia Parámetros'!$D$21,IF(GZ44&gt;5*GM44,'Referencia Parámetros'!$D$22, IF(GZ44&gt;1,'Referencia Parámetros'!$D$23,"NO APLICA")))),"")</f>
        <v/>
      </c>
      <c r="HB44" s="240" t="str">
        <f t="shared" si="207"/>
        <v/>
      </c>
      <c r="HC44" s="241">
        <f t="shared" si="128"/>
        <v>0</v>
      </c>
      <c r="HD44" s="234">
        <f t="shared" si="208"/>
        <v>0</v>
      </c>
      <c r="HE44" s="234">
        <f t="shared" si="129"/>
        <v>0</v>
      </c>
      <c r="HF44" s="234">
        <f t="shared" si="209"/>
        <v>0</v>
      </c>
      <c r="HG44" s="242">
        <f t="shared" si="210"/>
        <v>0</v>
      </c>
      <c r="HI44" s="234">
        <f t="shared" si="211"/>
        <v>32</v>
      </c>
      <c r="HJ44" s="235" t="str">
        <f t="shared" si="212"/>
        <v/>
      </c>
      <c r="HK44" s="236" t="str">
        <f>IFERROR(+VLOOKUP(HJ44,'Referencia Parámetros'!$A$2:$B$18,2),"")</f>
        <v/>
      </c>
      <c r="HL44" s="1"/>
      <c r="HM44" s="1"/>
      <c r="HN44" s="136" t="str">
        <f t="shared" si="76"/>
        <v>Completar</v>
      </c>
      <c r="HO44" s="134"/>
      <c r="HP44" s="134"/>
      <c r="HQ44" s="134"/>
      <c r="HR44" s="136" t="str">
        <f t="shared" si="77"/>
        <v>Completar</v>
      </c>
      <c r="HS44" s="137" t="str">
        <f t="shared" si="78"/>
        <v>Completar</v>
      </c>
      <c r="HT44" s="137" t="str">
        <f t="shared" si="79"/>
        <v>Completar</v>
      </c>
      <c r="HU44" s="135"/>
      <c r="HV44" s="136" t="str">
        <f t="shared" si="80"/>
        <v>Completar</v>
      </c>
      <c r="HW44" s="237">
        <f t="shared" si="213"/>
        <v>0</v>
      </c>
      <c r="HX44" s="238">
        <f t="shared" si="214"/>
        <v>0</v>
      </c>
      <c r="HY44" s="239" t="str">
        <f>IFERROR(IF(HX44&gt;20*HK44,'Referencia Parámetros'!$D$20,IF(HX44&gt;10*HK44,'Referencia Parámetros'!$D$21,IF(HX44&gt;5*HK44,'Referencia Parámetros'!$D$22, IF(HX44&gt;1,'Referencia Parámetros'!$D$23,"NO APLICA")))),"")</f>
        <v/>
      </c>
      <c r="HZ44" s="240" t="str">
        <f t="shared" si="215"/>
        <v/>
      </c>
      <c r="IA44" s="241">
        <f t="shared" si="131"/>
        <v>0</v>
      </c>
      <c r="IB44" s="234">
        <f t="shared" si="216"/>
        <v>0</v>
      </c>
      <c r="IC44" s="234">
        <f t="shared" si="132"/>
        <v>0</v>
      </c>
      <c r="ID44" s="234">
        <f t="shared" si="217"/>
        <v>0</v>
      </c>
      <c r="IE44" s="242">
        <f t="shared" si="218"/>
        <v>0</v>
      </c>
      <c r="IG44" s="234">
        <f t="shared" si="219"/>
        <v>32</v>
      </c>
      <c r="IH44" s="235" t="str">
        <f t="shared" si="220"/>
        <v/>
      </c>
      <c r="II44" s="236" t="str">
        <f>IFERROR(+VLOOKUP(IH44,'Referencia Parámetros'!$A$2:$B$15,2),"")</f>
        <v/>
      </c>
      <c r="IJ44" s="1"/>
      <c r="IK44" s="1"/>
      <c r="IL44" s="136" t="str">
        <f t="shared" si="85"/>
        <v>Completar</v>
      </c>
      <c r="IM44" s="134"/>
      <c r="IN44" s="134"/>
      <c r="IO44" s="134"/>
      <c r="IP44" s="136" t="str">
        <f t="shared" si="86"/>
        <v>Completar</v>
      </c>
      <c r="IQ44" s="137" t="str">
        <f t="shared" si="87"/>
        <v>Completar</v>
      </c>
      <c r="IR44" s="137" t="str">
        <f t="shared" si="88"/>
        <v>Completar</v>
      </c>
      <c r="IS44" s="135"/>
      <c r="IT44" s="136" t="str">
        <f t="shared" si="89"/>
        <v>Completar</v>
      </c>
      <c r="IU44" s="237">
        <f t="shared" si="221"/>
        <v>0</v>
      </c>
      <c r="IV44" s="238">
        <f t="shared" si="222"/>
        <v>0</v>
      </c>
      <c r="IW44" s="239" t="str">
        <f>IFERROR(IF(IV44&gt;20*II44,'Referencia Parámetros'!$D$20,IF(IV44&gt;10*II44,'Referencia Parámetros'!$D$21,IF(IV44&gt;5*II44,'Referencia Parámetros'!$D$22, IF(IV44&gt;1,'Referencia Parámetros'!$D$23,"NO APLICA")))),"")</f>
        <v/>
      </c>
      <c r="IX44" s="240" t="str">
        <f t="shared" si="223"/>
        <v/>
      </c>
      <c r="IY44" s="241">
        <f t="shared" si="134"/>
        <v>0</v>
      </c>
      <c r="IZ44" s="234">
        <f t="shared" si="224"/>
        <v>0</v>
      </c>
      <c r="JA44" s="234">
        <f t="shared" si="135"/>
        <v>0</v>
      </c>
      <c r="JB44" s="234">
        <f t="shared" si="225"/>
        <v>0</v>
      </c>
      <c r="JC44" s="242">
        <f t="shared" si="226"/>
        <v>0</v>
      </c>
      <c r="JD44" s="198"/>
      <c r="JE44" s="234">
        <f t="shared" si="227"/>
        <v>32</v>
      </c>
      <c r="JF44" s="235" t="str">
        <f t="shared" si="228"/>
        <v/>
      </c>
      <c r="JG44" s="236" t="str">
        <f>IFERROR(+VLOOKUP(JF44,'Referencia Parámetros'!$A$2:$B$15,2),"")</f>
        <v/>
      </c>
      <c r="JH44" s="1"/>
      <c r="JI44" s="1"/>
      <c r="JJ44" s="136" t="str">
        <f t="shared" si="94"/>
        <v>Completar</v>
      </c>
      <c r="JK44" s="134"/>
      <c r="JL44" s="134"/>
      <c r="JM44" s="134"/>
      <c r="JN44" s="136" t="str">
        <f t="shared" si="95"/>
        <v>Completar</v>
      </c>
      <c r="JO44" s="137" t="str">
        <f t="shared" si="96"/>
        <v>Completar</v>
      </c>
      <c r="JP44" s="137" t="str">
        <f t="shared" si="97"/>
        <v>Completar</v>
      </c>
      <c r="JQ44" s="135"/>
      <c r="JR44" s="136" t="str">
        <f t="shared" si="98"/>
        <v>Completar</v>
      </c>
      <c r="JS44" s="237">
        <f t="shared" si="229"/>
        <v>0</v>
      </c>
      <c r="JT44" s="238">
        <f t="shared" si="230"/>
        <v>0</v>
      </c>
      <c r="JU44" s="239" t="str">
        <f>IFERROR(IF(JT44&gt;20*JG44,'Referencia Parámetros'!$D$20,IF(JT44&gt;10*JG44,'Referencia Parámetros'!$D$21,IF(JT44&gt;5*JG44,'Referencia Parámetros'!$D$22, IF(JT44&gt;1,'Referencia Parámetros'!$D$23,"NO APLICA")))),"")</f>
        <v/>
      </c>
      <c r="JV44" s="240" t="str">
        <f t="shared" si="231"/>
        <v/>
      </c>
      <c r="JW44" s="241">
        <f t="shared" si="137"/>
        <v>0</v>
      </c>
      <c r="JX44" s="234">
        <f t="shared" si="232"/>
        <v>0</v>
      </c>
      <c r="JY44" s="234">
        <f t="shared" si="138"/>
        <v>0</v>
      </c>
      <c r="JZ44" s="234">
        <f t="shared" si="233"/>
        <v>0</v>
      </c>
      <c r="KA44" s="242">
        <f t="shared" si="234"/>
        <v>0</v>
      </c>
    </row>
    <row r="45" spans="1:287" x14ac:dyDescent="0.25">
      <c r="A45" s="234">
        <f t="shared" si="139"/>
        <v>33</v>
      </c>
      <c r="B45" s="235" t="str">
        <f t="shared" si="140"/>
        <v/>
      </c>
      <c r="C45" s="236" t="str">
        <f>IFERROR(+VLOOKUP(B45,'Referencia Parámetros'!$A$2:$B$18,2),"")</f>
        <v/>
      </c>
      <c r="D45" s="1"/>
      <c r="E45" s="1"/>
      <c r="F45" s="136" t="str">
        <f>IFERROR(+VLOOKUP(D45,'Año 4'!JH$13:JJ$112,3,FALSE),"Completar")</f>
        <v>Completar</v>
      </c>
      <c r="G45" s="134"/>
      <c r="H45" s="134"/>
      <c r="I45" s="134"/>
      <c r="J45" s="136" t="str">
        <f>+IFERROR(VLOOKUP(D45,'Año 4'!JH$13:JR$112,7,0),"Completar")</f>
        <v>Completar</v>
      </c>
      <c r="K45" s="137" t="str">
        <f>IFERROR(VLOOKUP(D45,'Año 4'!JH$13:JR$112,8,FALSE),"Completar")</f>
        <v>Completar</v>
      </c>
      <c r="L45" s="137" t="str">
        <f>IFERROR(VLOOKUP(D45,'Año 4'!JH$13:JR$112,9,FALSE),"Completar")</f>
        <v>Completar</v>
      </c>
      <c r="M45" s="135"/>
      <c r="N45" s="136" t="str">
        <f>IFERROR(VLOOKUP(D45,'Año 4'!JH$13:JR$112,11,FALSE),"Completar")</f>
        <v>Completar</v>
      </c>
      <c r="O45" s="237">
        <f t="shared" si="141"/>
        <v>0</v>
      </c>
      <c r="P45" s="238">
        <f t="shared" si="142"/>
        <v>0</v>
      </c>
      <c r="Q45" s="239" t="str">
        <f>IFERROR(IF(P45&gt;20*C45,'Referencia Parámetros'!$D$20,IF(P45&gt;10*C45,'Referencia Parámetros'!$D$21,IF(P45&gt;5*C45,'Referencia Parámetros'!$D$22, IF(P45&gt;1,'Referencia Parámetros'!$D$23,"NO APLICA")))),"")</f>
        <v/>
      </c>
      <c r="R45" s="240" t="str">
        <f t="shared" si="143"/>
        <v/>
      </c>
      <c r="S45" s="241">
        <f t="shared" si="104"/>
        <v>0</v>
      </c>
      <c r="T45" s="234">
        <f t="shared" si="144"/>
        <v>0</v>
      </c>
      <c r="U45" s="234">
        <f t="shared" si="105"/>
        <v>0</v>
      </c>
      <c r="V45" s="234">
        <f t="shared" si="145"/>
        <v>0</v>
      </c>
      <c r="W45" s="242">
        <f t="shared" si="146"/>
        <v>0</v>
      </c>
      <c r="Y45" s="234">
        <f t="shared" si="147"/>
        <v>33</v>
      </c>
      <c r="Z45" s="235" t="str">
        <f t="shared" si="148"/>
        <v/>
      </c>
      <c r="AA45" s="236" t="str">
        <f>IFERROR(+VLOOKUP(Z45,'Referencia Parámetros'!$A$2:$B$18,2),"")</f>
        <v/>
      </c>
      <c r="AB45" s="1"/>
      <c r="AC45" s="1"/>
      <c r="AD45" s="136" t="str">
        <f t="shared" ref="AD45:AD76" si="235">IFERROR(+VLOOKUP(AB45,D$13:F$112,3,FALSE),"Completar")</f>
        <v>Completar</v>
      </c>
      <c r="AE45" s="134"/>
      <c r="AF45" s="134"/>
      <c r="AG45" s="134"/>
      <c r="AH45" s="136" t="str">
        <f t="shared" ref="AH45:AH76" si="236">+IFERROR(VLOOKUP(AB45,D$13:J$112,7,0),"Completar")</f>
        <v>Completar</v>
      </c>
      <c r="AI45" s="137" t="str">
        <f t="shared" ref="AI45:AI76" si="237">IFERROR(VLOOKUP(AB45,D$13:M$112,8,FALSE),"Completar")</f>
        <v>Completar</v>
      </c>
      <c r="AJ45" s="137" t="str">
        <f t="shared" ref="AJ45:AJ76" si="238">IFERROR(VLOOKUP(AB45,D$13:M$112,9,FALSE),"Completar")</f>
        <v>Completar</v>
      </c>
      <c r="AK45" s="135"/>
      <c r="AL45" s="136" t="str">
        <f t="shared" ref="AL45:AL76" si="239">IFERROR(VLOOKUP(AB45,D$13:N$112,11,FALSE),"Completar")</f>
        <v>Completar</v>
      </c>
      <c r="AM45" s="237">
        <f t="shared" si="149"/>
        <v>0</v>
      </c>
      <c r="AN45" s="238">
        <f t="shared" si="150"/>
        <v>0</v>
      </c>
      <c r="AO45" s="239" t="str">
        <f>IFERROR(IF(AN45&gt;20*AA45,'Referencia Parámetros'!$D$20,IF(AN45&gt;10*AA45,'Referencia Parámetros'!$D$21,IF(AN45&gt;5*AA45,'Referencia Parámetros'!$D$22, IF(AN45&gt;1,'Referencia Parámetros'!$D$23,"NO APLICA")))),"")</f>
        <v/>
      </c>
      <c r="AP45" s="240" t="str">
        <f t="shared" si="151"/>
        <v/>
      </c>
      <c r="AQ45" s="241">
        <f t="shared" si="107"/>
        <v>0</v>
      </c>
      <c r="AR45" s="234">
        <f t="shared" si="152"/>
        <v>0</v>
      </c>
      <c r="AS45" s="234">
        <f t="shared" si="108"/>
        <v>0</v>
      </c>
      <c r="AT45" s="234">
        <f t="shared" si="153"/>
        <v>0</v>
      </c>
      <c r="AU45" s="242">
        <f t="shared" si="154"/>
        <v>0</v>
      </c>
      <c r="AW45" s="234">
        <f t="shared" si="155"/>
        <v>33</v>
      </c>
      <c r="AX45" s="235" t="str">
        <f t="shared" si="156"/>
        <v/>
      </c>
      <c r="AY45" s="236" t="str">
        <f>IFERROR(+VLOOKUP(AX45,'Referencia Parámetros'!$A$2:$B$18,2),"")</f>
        <v/>
      </c>
      <c r="AZ45" s="1"/>
      <c r="BA45" s="1"/>
      <c r="BB45" s="136" t="str">
        <f t="shared" ref="BB45:BB76" si="240">IFERROR(+VLOOKUP(AZ45,AB$13:AD$112,3,FALSE),"Completar")</f>
        <v>Completar</v>
      </c>
      <c r="BC45" s="134"/>
      <c r="BD45" s="134"/>
      <c r="BE45" s="134"/>
      <c r="BF45" s="136" t="str">
        <f t="shared" ref="BF45:BF76" si="241">+IFERROR(VLOOKUP(AZ45,AB$13:AH$112,7,0),"Completar")</f>
        <v>Completar</v>
      </c>
      <c r="BG45" s="137" t="str">
        <f t="shared" ref="BG45:BG76" si="242">IFERROR(VLOOKUP(AZ45,AB$13:AK$112,8,FALSE),"Completar")</f>
        <v>Completar</v>
      </c>
      <c r="BH45" s="137" t="str">
        <f t="shared" ref="BH45:BH76" si="243">IFERROR(VLOOKUP(AZ45,AB$13:AK$112,9,FALSE),"Completar")</f>
        <v>Completar</v>
      </c>
      <c r="BI45" s="135"/>
      <c r="BJ45" s="136" t="str">
        <f t="shared" ref="BJ45:BJ76" si="244">IFERROR(VLOOKUP(AZ45,AB$13:AL$112,11,FALSE),"Completar")</f>
        <v>Completar</v>
      </c>
      <c r="BK45" s="237">
        <f t="shared" si="157"/>
        <v>0</v>
      </c>
      <c r="BL45" s="238">
        <f t="shared" si="158"/>
        <v>0</v>
      </c>
      <c r="BM45" s="239" t="str">
        <f>IFERROR(IF(BL45&gt;20*AY45,'Referencia Parámetros'!$D$20,IF(BL45&gt;10*AY45,'Referencia Parámetros'!$D$21,IF(BL45&gt;5*AY45,'Referencia Parámetros'!$D$22, IF(BL45&gt;1,'Referencia Parámetros'!$D$23,"NO APLICA")))),"")</f>
        <v/>
      </c>
      <c r="BN45" s="240" t="str">
        <f t="shared" si="159"/>
        <v/>
      </c>
      <c r="BO45" s="241">
        <f t="shared" si="110"/>
        <v>0</v>
      </c>
      <c r="BP45" s="234">
        <f t="shared" si="160"/>
        <v>0</v>
      </c>
      <c r="BQ45" s="234">
        <f t="shared" si="111"/>
        <v>0</v>
      </c>
      <c r="BR45" s="234">
        <f t="shared" si="161"/>
        <v>0</v>
      </c>
      <c r="BS45" s="242">
        <f t="shared" si="162"/>
        <v>0</v>
      </c>
      <c r="BU45" s="234">
        <f t="shared" si="163"/>
        <v>33</v>
      </c>
      <c r="BV45" s="235" t="str">
        <f t="shared" si="164"/>
        <v/>
      </c>
      <c r="BW45" s="236" t="str">
        <f>IFERROR(+VLOOKUP(BV45,'Referencia Parámetros'!$A$2:$B$18,2),"")</f>
        <v/>
      </c>
      <c r="BX45" s="1"/>
      <c r="BY45" s="1"/>
      <c r="BZ45" s="136" t="str">
        <f t="shared" ref="BZ45:BZ76" si="245">IFERROR(+VLOOKUP(BX45,AZ$13:BB$112,3,FALSE),"Completar")</f>
        <v>Completar</v>
      </c>
      <c r="CA45" s="134"/>
      <c r="CB45" s="134"/>
      <c r="CC45" s="134"/>
      <c r="CD45" s="136" t="str">
        <f t="shared" ref="CD45:CD76" si="246">+IFERROR(VLOOKUP(BX45,AZ$13:BF$112,7,0),"Completar")</f>
        <v>Completar</v>
      </c>
      <c r="CE45" s="137" t="str">
        <f t="shared" ref="CE45:CE76" si="247">IFERROR(VLOOKUP(BX45,AZ$13:BI$112,8,FALSE),"Completar")</f>
        <v>Completar</v>
      </c>
      <c r="CF45" s="137" t="str">
        <f t="shared" ref="CF45:CF76" si="248">IFERROR(VLOOKUP(BX45,AZ$13:BI$112,9,FALSE),"Completar")</f>
        <v>Completar</v>
      </c>
      <c r="CG45" s="135"/>
      <c r="CH45" s="136" t="str">
        <f t="shared" ref="CH45:CH76" si="249">IFERROR(VLOOKUP(BX45,AZ$13:BJ$112,11,FALSE),"Completar")</f>
        <v>Completar</v>
      </c>
      <c r="CI45" s="237">
        <f t="shared" si="165"/>
        <v>0</v>
      </c>
      <c r="CJ45" s="238">
        <f t="shared" si="166"/>
        <v>0</v>
      </c>
      <c r="CK45" s="239" t="str">
        <f>IFERROR(IF(CJ45&gt;20*BW45,'Referencia Parámetros'!$D$20,IF(CJ45&gt;10*BW45,'Referencia Parámetros'!$D$21,IF(CJ45&gt;5*BW45,'Referencia Parámetros'!$D$22, IF(CJ45&gt;1,'Referencia Parámetros'!$D$23,"NO APLICA")))),"")</f>
        <v/>
      </c>
      <c r="CL45" s="240" t="str">
        <f t="shared" si="167"/>
        <v/>
      </c>
      <c r="CM45" s="241">
        <f t="shared" si="113"/>
        <v>0</v>
      </c>
      <c r="CN45" s="234">
        <f t="shared" si="168"/>
        <v>0</v>
      </c>
      <c r="CO45" s="234">
        <f t="shared" si="114"/>
        <v>0</v>
      </c>
      <c r="CP45" s="234">
        <f t="shared" si="169"/>
        <v>0</v>
      </c>
      <c r="CQ45" s="242">
        <f t="shared" si="170"/>
        <v>0</v>
      </c>
      <c r="CS45" s="234">
        <f t="shared" si="171"/>
        <v>33</v>
      </c>
      <c r="CT45" s="235" t="str">
        <f t="shared" si="172"/>
        <v/>
      </c>
      <c r="CU45" s="236" t="str">
        <f>IFERROR(+VLOOKUP(CT45,'Referencia Parámetros'!$A$2:$B$18,2),"")</f>
        <v/>
      </c>
      <c r="CV45" s="1"/>
      <c r="CW45" s="1"/>
      <c r="CX45" s="136" t="str">
        <f t="shared" ref="CX45:CX76" si="250">IFERROR(+VLOOKUP(CV45,BX$13:BZ$112,3,FALSE),"Completar")</f>
        <v>Completar</v>
      </c>
      <c r="CY45" s="134"/>
      <c r="CZ45" s="134"/>
      <c r="DA45" s="134"/>
      <c r="DB45" s="136" t="str">
        <f t="shared" ref="DB45:DB76" si="251">+IFERROR(VLOOKUP(CV45,BX$13:CD$112,7,0),"Completar")</f>
        <v>Completar</v>
      </c>
      <c r="DC45" s="137" t="str">
        <f t="shared" ref="DC45:DC76" si="252">IFERROR(VLOOKUP(CV45,BX$13:CG$112,8,FALSE),"Completar")</f>
        <v>Completar</v>
      </c>
      <c r="DD45" s="137" t="str">
        <f t="shared" ref="DD45:DD76" si="253">IFERROR(VLOOKUP(CV45,BX$13:CG$112,9,FALSE),"Completar")</f>
        <v>Completar</v>
      </c>
      <c r="DE45" s="135"/>
      <c r="DF45" s="136" t="str">
        <f t="shared" ref="DF45:DF76" si="254">IFERROR(VLOOKUP(CV45,BX$13:CH$112,11,FALSE),"Completar")</f>
        <v>Completar</v>
      </c>
      <c r="DG45" s="237">
        <f t="shared" si="173"/>
        <v>0</v>
      </c>
      <c r="DH45" s="238">
        <f t="shared" si="174"/>
        <v>0</v>
      </c>
      <c r="DI45" s="239" t="str">
        <f>IFERROR(IF(DH45&gt;20*CU45,'Referencia Parámetros'!$D$20,IF(DH45&gt;10*CU45,'Referencia Parámetros'!$D$21,IF(DH45&gt;5*CU45,'Referencia Parámetros'!$D$22, IF(DH45&gt;1,'Referencia Parámetros'!$D$23,"NO APLICA")))),"")</f>
        <v/>
      </c>
      <c r="DJ45" s="240" t="str">
        <f t="shared" si="175"/>
        <v/>
      </c>
      <c r="DK45" s="241">
        <f t="shared" si="116"/>
        <v>0</v>
      </c>
      <c r="DL45" s="234">
        <f t="shared" si="176"/>
        <v>0</v>
      </c>
      <c r="DM45" s="234">
        <f t="shared" si="117"/>
        <v>0</v>
      </c>
      <c r="DN45" s="234">
        <f t="shared" si="177"/>
        <v>0</v>
      </c>
      <c r="DO45" s="242">
        <f t="shared" si="178"/>
        <v>0</v>
      </c>
      <c r="DQ45" s="234">
        <f t="shared" si="179"/>
        <v>33</v>
      </c>
      <c r="DR45" s="235" t="str">
        <f t="shared" si="180"/>
        <v/>
      </c>
      <c r="DS45" s="236" t="str">
        <f>IFERROR(+VLOOKUP(DR45,'Referencia Parámetros'!$A$2:$B$18,2),"")</f>
        <v/>
      </c>
      <c r="DT45" s="1"/>
      <c r="DU45" s="1"/>
      <c r="DV45" s="136" t="str">
        <f t="shared" ref="DV45:DV76" si="255">IFERROR(+VLOOKUP(DT45,CV$13:CX$112,3,FALSE),"Completar")</f>
        <v>Completar</v>
      </c>
      <c r="DW45" s="134"/>
      <c r="DX45" s="134"/>
      <c r="DY45" s="134"/>
      <c r="DZ45" s="136" t="str">
        <f t="shared" ref="DZ45:DZ76" si="256">+IFERROR(VLOOKUP(DT45,CV$13:DB$112,7,0),"Completar")</f>
        <v>Completar</v>
      </c>
      <c r="EA45" s="137" t="str">
        <f t="shared" ref="EA45:EA76" si="257">IFERROR(VLOOKUP(DT45,CV$13:DE$112,8,FALSE),"Completar")</f>
        <v>Completar</v>
      </c>
      <c r="EB45" s="137" t="str">
        <f t="shared" ref="EB45:EB76" si="258">IFERROR(VLOOKUP(DT45,CV$13:DE$112,9,FALSE),"Completar")</f>
        <v>Completar</v>
      </c>
      <c r="EC45" s="135"/>
      <c r="ED45" s="136" t="str">
        <f t="shared" ref="ED45:ED76" si="259">IFERROR(VLOOKUP(DT45,CV$13:DF$112,11,FALSE),"Completar")</f>
        <v>Completar</v>
      </c>
      <c r="EE45" s="237">
        <f t="shared" si="181"/>
        <v>0</v>
      </c>
      <c r="EF45" s="238">
        <f t="shared" si="182"/>
        <v>0</v>
      </c>
      <c r="EG45" s="239" t="str">
        <f>IFERROR(IF(EF45&gt;20*DS45,'Referencia Parámetros'!$D$20,IF(EF45&gt;10*DS45,'Referencia Parámetros'!$D$21,IF(EF45&gt;5*DS45,'Referencia Parámetros'!$D$22, IF(EF45&gt;1,'Referencia Parámetros'!$D$23,"NO APLICA")))),"")</f>
        <v/>
      </c>
      <c r="EH45" s="240" t="str">
        <f t="shared" si="183"/>
        <v/>
      </c>
      <c r="EI45" s="241">
        <f t="shared" si="119"/>
        <v>0</v>
      </c>
      <c r="EJ45" s="234">
        <f t="shared" si="184"/>
        <v>0</v>
      </c>
      <c r="EK45" s="234">
        <f t="shared" si="120"/>
        <v>0</v>
      </c>
      <c r="EL45" s="234">
        <f t="shared" si="185"/>
        <v>0</v>
      </c>
      <c r="EM45" s="242">
        <f t="shared" si="186"/>
        <v>0</v>
      </c>
      <c r="EO45" s="234">
        <f t="shared" si="187"/>
        <v>33</v>
      </c>
      <c r="EP45" s="235" t="str">
        <f t="shared" si="188"/>
        <v/>
      </c>
      <c r="EQ45" s="236" t="str">
        <f>IFERROR(+VLOOKUP(EP45,'Referencia Parámetros'!$A$2:$B$18,2),"")</f>
        <v/>
      </c>
      <c r="ER45" s="1"/>
      <c r="ES45" s="1"/>
      <c r="ET45" s="136" t="str">
        <f t="shared" ref="ET45:ET76" si="260">IFERROR(+VLOOKUP(ER45,DT$13:DV$112,3,FALSE),"Completar")</f>
        <v>Completar</v>
      </c>
      <c r="EU45" s="134"/>
      <c r="EV45" s="134"/>
      <c r="EW45" s="134"/>
      <c r="EX45" s="136" t="str">
        <f t="shared" ref="EX45:EX76" si="261">+IFERROR(VLOOKUP(ER45,DT$13:DZ$112,7,0),"Completar")</f>
        <v>Completar</v>
      </c>
      <c r="EY45" s="137" t="str">
        <f t="shared" ref="EY45:EY76" si="262">IFERROR(VLOOKUP(ER45,DT$13:EC$112,8,FALSE),"Completar")</f>
        <v>Completar</v>
      </c>
      <c r="EZ45" s="137" t="str">
        <f t="shared" ref="EZ45:EZ76" si="263">IFERROR(VLOOKUP(ER45,DT$13:EC$112,9,FALSE),"Completar")</f>
        <v>Completar</v>
      </c>
      <c r="FA45" s="135"/>
      <c r="FB45" s="136" t="str">
        <f t="shared" ref="FB45:FB76" si="264">IFERROR(VLOOKUP(ER45,DT$13:ED$112,11,FALSE),"Completar")</f>
        <v>Completar</v>
      </c>
      <c r="FC45" s="237">
        <f t="shared" si="189"/>
        <v>0</v>
      </c>
      <c r="FD45" s="238">
        <f t="shared" si="190"/>
        <v>0</v>
      </c>
      <c r="FE45" s="239" t="str">
        <f>IFERROR(IF(FD45&gt;20*EQ45,'Referencia Parámetros'!$D$20,IF(FD45&gt;10*EQ45,'Referencia Parámetros'!$D$21,IF(FD45&gt;5*EQ45,'Referencia Parámetros'!$D$22, IF(FD45&gt;1,'Referencia Parámetros'!$D$23,"NO APLICA")))),"")</f>
        <v/>
      </c>
      <c r="FF45" s="240" t="str">
        <f t="shared" si="191"/>
        <v/>
      </c>
      <c r="FG45" s="241">
        <f t="shared" si="122"/>
        <v>0</v>
      </c>
      <c r="FH45" s="234">
        <f t="shared" si="192"/>
        <v>0</v>
      </c>
      <c r="FI45" s="234">
        <f t="shared" si="123"/>
        <v>0</v>
      </c>
      <c r="FJ45" s="234">
        <f t="shared" si="193"/>
        <v>0</v>
      </c>
      <c r="FK45" s="242">
        <f t="shared" si="194"/>
        <v>0</v>
      </c>
      <c r="FM45" s="234">
        <f t="shared" si="195"/>
        <v>33</v>
      </c>
      <c r="FN45" s="235" t="str">
        <f t="shared" si="196"/>
        <v/>
      </c>
      <c r="FO45" s="236" t="str">
        <f>IFERROR(+VLOOKUP(FN45,'Referencia Parámetros'!$A$2:$B$18,2),"")</f>
        <v/>
      </c>
      <c r="FP45" s="1"/>
      <c r="FQ45" s="1"/>
      <c r="FR45" s="136" t="str">
        <f t="shared" ref="FR45:FR76" si="265">IFERROR(+VLOOKUP(FP45,ER$13:ET$112,3,FALSE),"Completar")</f>
        <v>Completar</v>
      </c>
      <c r="FS45" s="134"/>
      <c r="FT45" s="134"/>
      <c r="FU45" s="134"/>
      <c r="FV45" s="136" t="str">
        <f t="shared" ref="FV45:FV76" si="266">+IFERROR(VLOOKUP(FP45,ER$13:EX$112,7,0),"Completar")</f>
        <v>Completar</v>
      </c>
      <c r="FW45" s="137" t="str">
        <f t="shared" ref="FW45:FW76" si="267">IFERROR(VLOOKUP(FP45,ER$13:FA$112,8,FALSE),"Completar")</f>
        <v>Completar</v>
      </c>
      <c r="FX45" s="137" t="str">
        <f t="shared" ref="FX45:FX76" si="268">IFERROR(VLOOKUP(FP45,ER$13:FA$112,9,FALSE),"Completar")</f>
        <v>Completar</v>
      </c>
      <c r="FY45" s="135"/>
      <c r="FZ45" s="136" t="str">
        <f t="shared" ref="FZ45:FZ76" si="269">IFERROR(VLOOKUP(FP45,ER$13:FB$112,11,FALSE),"Completar")</f>
        <v>Completar</v>
      </c>
      <c r="GA45" s="237">
        <f t="shared" si="197"/>
        <v>0</v>
      </c>
      <c r="GB45" s="238">
        <f t="shared" si="198"/>
        <v>0</v>
      </c>
      <c r="GC45" s="239" t="str">
        <f>IFERROR(IF(GB45&gt;20*FO45,'Referencia Parámetros'!$D$20,IF(GB45&gt;10*FO45,'Referencia Parámetros'!$D$21,IF(GB45&gt;5*FO45,'Referencia Parámetros'!$D$22, IF(GB45&gt;1,'Referencia Parámetros'!$D$23,"NO APLICA")))),"")</f>
        <v/>
      </c>
      <c r="GD45" s="240" t="str">
        <f t="shared" si="199"/>
        <v/>
      </c>
      <c r="GE45" s="241">
        <f t="shared" si="125"/>
        <v>0</v>
      </c>
      <c r="GF45" s="234">
        <f t="shared" si="200"/>
        <v>0</v>
      </c>
      <c r="GG45" s="234">
        <f t="shared" si="126"/>
        <v>0</v>
      </c>
      <c r="GH45" s="234">
        <f t="shared" si="201"/>
        <v>0</v>
      </c>
      <c r="GI45" s="242">
        <f t="shared" si="202"/>
        <v>0</v>
      </c>
      <c r="GK45" s="234">
        <f t="shared" si="203"/>
        <v>33</v>
      </c>
      <c r="GL45" s="235" t="str">
        <f t="shared" si="204"/>
        <v/>
      </c>
      <c r="GM45" s="236" t="str">
        <f>IFERROR(+VLOOKUP(GL45,'Referencia Parámetros'!$A$2:$B$18,2),"")</f>
        <v/>
      </c>
      <c r="GN45" s="1"/>
      <c r="GO45" s="1"/>
      <c r="GP45" s="136" t="str">
        <f t="shared" ref="GP45:GP76" si="270">IFERROR(+VLOOKUP(GN45,FP$13:FR$112,3,FALSE),"Completar")</f>
        <v>Completar</v>
      </c>
      <c r="GQ45" s="134"/>
      <c r="GR45" s="134"/>
      <c r="GS45" s="134"/>
      <c r="GT45" s="136" t="str">
        <f t="shared" ref="GT45:GT76" si="271">+IFERROR(VLOOKUP(GN45,FP$13:FV$112,7,0),"Completar")</f>
        <v>Completar</v>
      </c>
      <c r="GU45" s="137" t="str">
        <f t="shared" ref="GU45:GU76" si="272">IFERROR(VLOOKUP(GN45,FP$13:FY$112,8,FALSE),"Completar")</f>
        <v>Completar</v>
      </c>
      <c r="GV45" s="137" t="str">
        <f t="shared" ref="GV45:GV76" si="273">IFERROR(VLOOKUP(GN45,FP$13:FY$112,9,FALSE),"Completar")</f>
        <v>Completar</v>
      </c>
      <c r="GW45" s="135"/>
      <c r="GX45" s="136" t="str">
        <f t="shared" ref="GX45:GX76" si="274">IFERROR(VLOOKUP(GN45,FP$13:FZ$112,11,FALSE),"Completar")</f>
        <v>Completar</v>
      </c>
      <c r="GY45" s="237">
        <f t="shared" si="205"/>
        <v>0</v>
      </c>
      <c r="GZ45" s="238">
        <f t="shared" si="206"/>
        <v>0</v>
      </c>
      <c r="HA45" s="239" t="str">
        <f>IFERROR(IF(GZ45&gt;20*GM45,'Referencia Parámetros'!$D$20,IF(GZ45&gt;10*GM45,'Referencia Parámetros'!$D$21,IF(GZ45&gt;5*GM45,'Referencia Parámetros'!$D$22, IF(GZ45&gt;1,'Referencia Parámetros'!$D$23,"NO APLICA")))),"")</f>
        <v/>
      </c>
      <c r="HB45" s="240" t="str">
        <f t="shared" si="207"/>
        <v/>
      </c>
      <c r="HC45" s="241">
        <f t="shared" si="128"/>
        <v>0</v>
      </c>
      <c r="HD45" s="234">
        <f t="shared" si="208"/>
        <v>0</v>
      </c>
      <c r="HE45" s="234">
        <f t="shared" si="129"/>
        <v>0</v>
      </c>
      <c r="HF45" s="234">
        <f t="shared" si="209"/>
        <v>0</v>
      </c>
      <c r="HG45" s="242">
        <f t="shared" si="210"/>
        <v>0</v>
      </c>
      <c r="HI45" s="234">
        <f t="shared" si="211"/>
        <v>33</v>
      </c>
      <c r="HJ45" s="235" t="str">
        <f t="shared" si="212"/>
        <v/>
      </c>
      <c r="HK45" s="236" t="str">
        <f>IFERROR(+VLOOKUP(HJ45,'Referencia Parámetros'!$A$2:$B$18,2),"")</f>
        <v/>
      </c>
      <c r="HL45" s="1"/>
      <c r="HM45" s="1"/>
      <c r="HN45" s="136" t="str">
        <f t="shared" ref="HN45:HN76" si="275">IFERROR(+VLOOKUP(HL45,GN$13:GP$112,3,FALSE),"Completar")</f>
        <v>Completar</v>
      </c>
      <c r="HO45" s="134"/>
      <c r="HP45" s="134"/>
      <c r="HQ45" s="134"/>
      <c r="HR45" s="136" t="str">
        <f t="shared" ref="HR45:HR76" si="276">+IFERROR(VLOOKUP(HL45,GN$13:GT$112,7,0),"Completar")</f>
        <v>Completar</v>
      </c>
      <c r="HS45" s="137" t="str">
        <f t="shared" ref="HS45:HS76" si="277">IFERROR(VLOOKUP(HL45,GN$13:GW$112,8,FALSE),"Completar")</f>
        <v>Completar</v>
      </c>
      <c r="HT45" s="137" t="str">
        <f t="shared" ref="HT45:HT76" si="278">IFERROR(VLOOKUP(HL45,GN$13:GW$112,9,FALSE),"Completar")</f>
        <v>Completar</v>
      </c>
      <c r="HU45" s="135"/>
      <c r="HV45" s="136" t="str">
        <f t="shared" ref="HV45:HV76" si="279">IFERROR(VLOOKUP(HL45,GN$13:GX$112,11,FALSE),"Completar")</f>
        <v>Completar</v>
      </c>
      <c r="HW45" s="237">
        <f t="shared" si="213"/>
        <v>0</v>
      </c>
      <c r="HX45" s="238">
        <f t="shared" si="214"/>
        <v>0</v>
      </c>
      <c r="HY45" s="239" t="str">
        <f>IFERROR(IF(HX45&gt;20*HK45,'Referencia Parámetros'!$D$20,IF(HX45&gt;10*HK45,'Referencia Parámetros'!$D$21,IF(HX45&gt;5*HK45,'Referencia Parámetros'!$D$22, IF(HX45&gt;1,'Referencia Parámetros'!$D$23,"NO APLICA")))),"")</f>
        <v/>
      </c>
      <c r="HZ45" s="240" t="str">
        <f t="shared" si="215"/>
        <v/>
      </c>
      <c r="IA45" s="241">
        <f t="shared" si="131"/>
        <v>0</v>
      </c>
      <c r="IB45" s="234">
        <f t="shared" si="216"/>
        <v>0</v>
      </c>
      <c r="IC45" s="234">
        <f t="shared" si="132"/>
        <v>0</v>
      </c>
      <c r="ID45" s="234">
        <f t="shared" si="217"/>
        <v>0</v>
      </c>
      <c r="IE45" s="242">
        <f t="shared" si="218"/>
        <v>0</v>
      </c>
      <c r="IG45" s="234">
        <f t="shared" si="219"/>
        <v>33</v>
      </c>
      <c r="IH45" s="235" t="str">
        <f t="shared" si="220"/>
        <v/>
      </c>
      <c r="II45" s="236" t="str">
        <f>IFERROR(+VLOOKUP(IH45,'Referencia Parámetros'!$A$2:$B$15,2),"")</f>
        <v/>
      </c>
      <c r="IJ45" s="1"/>
      <c r="IK45" s="1"/>
      <c r="IL45" s="136" t="str">
        <f t="shared" ref="IL45:IL76" si="280">IFERROR(+VLOOKUP(IJ45,HL$13:HN$112,3,FALSE),"Completar")</f>
        <v>Completar</v>
      </c>
      <c r="IM45" s="134"/>
      <c r="IN45" s="134"/>
      <c r="IO45" s="134"/>
      <c r="IP45" s="136" t="str">
        <f t="shared" ref="IP45:IP76" si="281">+IFERROR(VLOOKUP(IJ45,HL$13:HR$112,7,0),"Completar")</f>
        <v>Completar</v>
      </c>
      <c r="IQ45" s="137" t="str">
        <f t="shared" ref="IQ45:IQ76" si="282">IFERROR(VLOOKUP(IJ45,HL$13:HU$112,8,FALSE),"Completar")</f>
        <v>Completar</v>
      </c>
      <c r="IR45" s="137" t="str">
        <f t="shared" ref="IR45:IR76" si="283">IFERROR(VLOOKUP(IJ45,HL$13:HU$112,9,FALSE),"Completar")</f>
        <v>Completar</v>
      </c>
      <c r="IS45" s="135"/>
      <c r="IT45" s="136" t="str">
        <f t="shared" ref="IT45:IT76" si="284">IFERROR(VLOOKUP(IJ45,HL$13:HV$112,11,FALSE),"Completar")</f>
        <v>Completar</v>
      </c>
      <c r="IU45" s="237">
        <f t="shared" si="221"/>
        <v>0</v>
      </c>
      <c r="IV45" s="238">
        <f t="shared" si="222"/>
        <v>0</v>
      </c>
      <c r="IW45" s="239" t="str">
        <f>IFERROR(IF(IV45&gt;20*II45,'Referencia Parámetros'!$D$20,IF(IV45&gt;10*II45,'Referencia Parámetros'!$D$21,IF(IV45&gt;5*II45,'Referencia Parámetros'!$D$22, IF(IV45&gt;1,'Referencia Parámetros'!$D$23,"NO APLICA")))),"")</f>
        <v/>
      </c>
      <c r="IX45" s="240" t="str">
        <f t="shared" si="223"/>
        <v/>
      </c>
      <c r="IY45" s="241">
        <f t="shared" si="134"/>
        <v>0</v>
      </c>
      <c r="IZ45" s="234">
        <f t="shared" si="224"/>
        <v>0</v>
      </c>
      <c r="JA45" s="234">
        <f t="shared" si="135"/>
        <v>0</v>
      </c>
      <c r="JB45" s="234">
        <f t="shared" si="225"/>
        <v>0</v>
      </c>
      <c r="JC45" s="242">
        <f t="shared" si="226"/>
        <v>0</v>
      </c>
      <c r="JD45" s="198"/>
      <c r="JE45" s="234">
        <f t="shared" si="227"/>
        <v>33</v>
      </c>
      <c r="JF45" s="235" t="str">
        <f t="shared" si="228"/>
        <v/>
      </c>
      <c r="JG45" s="236" t="str">
        <f>IFERROR(+VLOOKUP(JF45,'Referencia Parámetros'!$A$2:$B$15,2),"")</f>
        <v/>
      </c>
      <c r="JH45" s="1"/>
      <c r="JI45" s="1"/>
      <c r="JJ45" s="136" t="str">
        <f t="shared" ref="JJ45:JJ76" si="285">IFERROR(+VLOOKUP(JH45,IJ$13:IL$112,3,FALSE),"Completar")</f>
        <v>Completar</v>
      </c>
      <c r="JK45" s="134"/>
      <c r="JL45" s="134"/>
      <c r="JM45" s="134"/>
      <c r="JN45" s="136" t="str">
        <f t="shared" ref="JN45:JN76" si="286">+IFERROR(VLOOKUP(JH45,IJ$13:IP$112,7,0),"Completar")</f>
        <v>Completar</v>
      </c>
      <c r="JO45" s="137" t="str">
        <f t="shared" ref="JO45:JO76" si="287">IFERROR(VLOOKUP(JH45,IJ$13:IS$112,8,FALSE),"Completar")</f>
        <v>Completar</v>
      </c>
      <c r="JP45" s="137" t="str">
        <f t="shared" ref="JP45:JP76" si="288">IFERROR(VLOOKUP(JH45,IJ$13:IS$112,9,FALSE),"Completar")</f>
        <v>Completar</v>
      </c>
      <c r="JQ45" s="135"/>
      <c r="JR45" s="136" t="str">
        <f t="shared" ref="JR45:JR76" si="289">IFERROR(VLOOKUP(JH45,IJ$13:IT$112,11,FALSE),"Completar")</f>
        <v>Completar</v>
      </c>
      <c r="JS45" s="237">
        <f t="shared" si="229"/>
        <v>0</v>
      </c>
      <c r="JT45" s="238">
        <f t="shared" si="230"/>
        <v>0</v>
      </c>
      <c r="JU45" s="239" t="str">
        <f>IFERROR(IF(JT45&gt;20*JG45,'Referencia Parámetros'!$D$20,IF(JT45&gt;10*JG45,'Referencia Parámetros'!$D$21,IF(JT45&gt;5*JG45,'Referencia Parámetros'!$D$22, IF(JT45&gt;1,'Referencia Parámetros'!$D$23,"NO APLICA")))),"")</f>
        <v/>
      </c>
      <c r="JV45" s="240" t="str">
        <f t="shared" si="231"/>
        <v/>
      </c>
      <c r="JW45" s="241">
        <f t="shared" si="137"/>
        <v>0</v>
      </c>
      <c r="JX45" s="234">
        <f t="shared" si="232"/>
        <v>0</v>
      </c>
      <c r="JY45" s="234">
        <f t="shared" si="138"/>
        <v>0</v>
      </c>
      <c r="JZ45" s="234">
        <f t="shared" si="233"/>
        <v>0</v>
      </c>
      <c r="KA45" s="242">
        <f t="shared" si="234"/>
        <v>0</v>
      </c>
    </row>
    <row r="46" spans="1:287" x14ac:dyDescent="0.25">
      <c r="A46" s="234">
        <f t="shared" si="139"/>
        <v>34</v>
      </c>
      <c r="B46" s="235" t="str">
        <f t="shared" si="140"/>
        <v/>
      </c>
      <c r="C46" s="236" t="str">
        <f>IFERROR(+VLOOKUP(B46,'Referencia Parámetros'!$A$2:$B$18,2),"")</f>
        <v/>
      </c>
      <c r="D46" s="1"/>
      <c r="E46" s="1"/>
      <c r="F46" s="136" t="str">
        <f>IFERROR(+VLOOKUP(D46,'Año 4'!JH$13:JJ$112,3,FALSE),"Completar")</f>
        <v>Completar</v>
      </c>
      <c r="G46" s="134"/>
      <c r="H46" s="134"/>
      <c r="I46" s="134"/>
      <c r="J46" s="136" t="str">
        <f>+IFERROR(VLOOKUP(D46,'Año 4'!JH$13:JR$112,7,0),"Completar")</f>
        <v>Completar</v>
      </c>
      <c r="K46" s="137" t="str">
        <f>IFERROR(VLOOKUP(D46,'Año 4'!JH$13:JR$112,8,FALSE),"Completar")</f>
        <v>Completar</v>
      </c>
      <c r="L46" s="137" t="str">
        <f>IFERROR(VLOOKUP(D46,'Año 4'!JH$13:JR$112,9,FALSE),"Completar")</f>
        <v>Completar</v>
      </c>
      <c r="M46" s="135"/>
      <c r="N46" s="136" t="str">
        <f>IFERROR(VLOOKUP(D46,'Año 4'!JH$13:JR$112,11,FALSE),"Completar")</f>
        <v>Completar</v>
      </c>
      <c r="O46" s="237">
        <f t="shared" si="141"/>
        <v>0</v>
      </c>
      <c r="P46" s="238">
        <f t="shared" si="142"/>
        <v>0</v>
      </c>
      <c r="Q46" s="239" t="str">
        <f>IFERROR(IF(P46&gt;20*C46,'Referencia Parámetros'!$D$20,IF(P46&gt;10*C46,'Referencia Parámetros'!$D$21,IF(P46&gt;5*C46,'Referencia Parámetros'!$D$22, IF(P46&gt;1,'Referencia Parámetros'!$D$23,"NO APLICA")))),"")</f>
        <v/>
      </c>
      <c r="R46" s="240" t="str">
        <f t="shared" si="143"/>
        <v/>
      </c>
      <c r="S46" s="241">
        <f t="shared" si="104"/>
        <v>0</v>
      </c>
      <c r="T46" s="234">
        <f t="shared" si="144"/>
        <v>0</v>
      </c>
      <c r="U46" s="234">
        <f t="shared" si="105"/>
        <v>0</v>
      </c>
      <c r="V46" s="234">
        <f t="shared" si="145"/>
        <v>0</v>
      </c>
      <c r="W46" s="242">
        <f t="shared" si="146"/>
        <v>0</v>
      </c>
      <c r="Y46" s="234">
        <f t="shared" si="147"/>
        <v>34</v>
      </c>
      <c r="Z46" s="235" t="str">
        <f t="shared" si="148"/>
        <v/>
      </c>
      <c r="AA46" s="236" t="str">
        <f>IFERROR(+VLOOKUP(Z46,'Referencia Parámetros'!$A$2:$B$18,2),"")</f>
        <v/>
      </c>
      <c r="AB46" s="1"/>
      <c r="AC46" s="1"/>
      <c r="AD46" s="136" t="str">
        <f t="shared" si="235"/>
        <v>Completar</v>
      </c>
      <c r="AE46" s="134"/>
      <c r="AF46" s="134"/>
      <c r="AG46" s="134"/>
      <c r="AH46" s="136" t="str">
        <f t="shared" si="236"/>
        <v>Completar</v>
      </c>
      <c r="AI46" s="137" t="str">
        <f t="shared" si="237"/>
        <v>Completar</v>
      </c>
      <c r="AJ46" s="137" t="str">
        <f t="shared" si="238"/>
        <v>Completar</v>
      </c>
      <c r="AK46" s="135"/>
      <c r="AL46" s="136" t="str">
        <f t="shared" si="239"/>
        <v>Completar</v>
      </c>
      <c r="AM46" s="237">
        <f t="shared" si="149"/>
        <v>0</v>
      </c>
      <c r="AN46" s="238">
        <f t="shared" si="150"/>
        <v>0</v>
      </c>
      <c r="AO46" s="239" t="str">
        <f>IFERROR(IF(AN46&gt;20*AA46,'Referencia Parámetros'!$D$20,IF(AN46&gt;10*AA46,'Referencia Parámetros'!$D$21,IF(AN46&gt;5*AA46,'Referencia Parámetros'!$D$22, IF(AN46&gt;1,'Referencia Parámetros'!$D$23,"NO APLICA")))),"")</f>
        <v/>
      </c>
      <c r="AP46" s="240" t="str">
        <f t="shared" si="151"/>
        <v/>
      </c>
      <c r="AQ46" s="241">
        <f t="shared" si="107"/>
        <v>0</v>
      </c>
      <c r="AR46" s="234">
        <f t="shared" si="152"/>
        <v>0</v>
      </c>
      <c r="AS46" s="234">
        <f t="shared" si="108"/>
        <v>0</v>
      </c>
      <c r="AT46" s="234">
        <f t="shared" si="153"/>
        <v>0</v>
      </c>
      <c r="AU46" s="242">
        <f t="shared" si="154"/>
        <v>0</v>
      </c>
      <c r="AW46" s="234">
        <f t="shared" si="155"/>
        <v>34</v>
      </c>
      <c r="AX46" s="235" t="str">
        <f t="shared" si="156"/>
        <v/>
      </c>
      <c r="AY46" s="236" t="str">
        <f>IFERROR(+VLOOKUP(AX46,'Referencia Parámetros'!$A$2:$B$18,2),"")</f>
        <v/>
      </c>
      <c r="AZ46" s="1"/>
      <c r="BA46" s="1"/>
      <c r="BB46" s="136" t="str">
        <f t="shared" si="240"/>
        <v>Completar</v>
      </c>
      <c r="BC46" s="134"/>
      <c r="BD46" s="134"/>
      <c r="BE46" s="134"/>
      <c r="BF46" s="136" t="str">
        <f t="shared" si="241"/>
        <v>Completar</v>
      </c>
      <c r="BG46" s="137" t="str">
        <f t="shared" si="242"/>
        <v>Completar</v>
      </c>
      <c r="BH46" s="137" t="str">
        <f t="shared" si="243"/>
        <v>Completar</v>
      </c>
      <c r="BI46" s="135"/>
      <c r="BJ46" s="136" t="str">
        <f t="shared" si="244"/>
        <v>Completar</v>
      </c>
      <c r="BK46" s="237">
        <f t="shared" si="157"/>
        <v>0</v>
      </c>
      <c r="BL46" s="238">
        <f t="shared" si="158"/>
        <v>0</v>
      </c>
      <c r="BM46" s="239" t="str">
        <f>IFERROR(IF(BL46&gt;20*AY46,'Referencia Parámetros'!$D$20,IF(BL46&gt;10*AY46,'Referencia Parámetros'!$D$21,IF(BL46&gt;5*AY46,'Referencia Parámetros'!$D$22, IF(BL46&gt;1,'Referencia Parámetros'!$D$23,"NO APLICA")))),"")</f>
        <v/>
      </c>
      <c r="BN46" s="240" t="str">
        <f t="shared" si="159"/>
        <v/>
      </c>
      <c r="BO46" s="241">
        <f t="shared" si="110"/>
        <v>0</v>
      </c>
      <c r="BP46" s="234">
        <f t="shared" si="160"/>
        <v>0</v>
      </c>
      <c r="BQ46" s="234">
        <f t="shared" si="111"/>
        <v>0</v>
      </c>
      <c r="BR46" s="234">
        <f t="shared" si="161"/>
        <v>0</v>
      </c>
      <c r="BS46" s="242">
        <f t="shared" si="162"/>
        <v>0</v>
      </c>
      <c r="BU46" s="234">
        <f t="shared" si="163"/>
        <v>34</v>
      </c>
      <c r="BV46" s="235" t="str">
        <f t="shared" si="164"/>
        <v/>
      </c>
      <c r="BW46" s="236" t="str">
        <f>IFERROR(+VLOOKUP(BV46,'Referencia Parámetros'!$A$2:$B$18,2),"")</f>
        <v/>
      </c>
      <c r="BX46" s="1"/>
      <c r="BY46" s="1"/>
      <c r="BZ46" s="136" t="str">
        <f t="shared" si="245"/>
        <v>Completar</v>
      </c>
      <c r="CA46" s="134"/>
      <c r="CB46" s="134"/>
      <c r="CC46" s="134"/>
      <c r="CD46" s="136" t="str">
        <f t="shared" si="246"/>
        <v>Completar</v>
      </c>
      <c r="CE46" s="137" t="str">
        <f t="shared" si="247"/>
        <v>Completar</v>
      </c>
      <c r="CF46" s="137" t="str">
        <f t="shared" si="248"/>
        <v>Completar</v>
      </c>
      <c r="CG46" s="135"/>
      <c r="CH46" s="136" t="str">
        <f t="shared" si="249"/>
        <v>Completar</v>
      </c>
      <c r="CI46" s="237">
        <f t="shared" si="165"/>
        <v>0</v>
      </c>
      <c r="CJ46" s="238">
        <f t="shared" si="166"/>
        <v>0</v>
      </c>
      <c r="CK46" s="239" t="str">
        <f>IFERROR(IF(CJ46&gt;20*BW46,'Referencia Parámetros'!$D$20,IF(CJ46&gt;10*BW46,'Referencia Parámetros'!$D$21,IF(CJ46&gt;5*BW46,'Referencia Parámetros'!$D$22, IF(CJ46&gt;1,'Referencia Parámetros'!$D$23,"NO APLICA")))),"")</f>
        <v/>
      </c>
      <c r="CL46" s="240" t="str">
        <f t="shared" si="167"/>
        <v/>
      </c>
      <c r="CM46" s="241">
        <f t="shared" si="113"/>
        <v>0</v>
      </c>
      <c r="CN46" s="234">
        <f t="shared" si="168"/>
        <v>0</v>
      </c>
      <c r="CO46" s="234">
        <f t="shared" si="114"/>
        <v>0</v>
      </c>
      <c r="CP46" s="234">
        <f t="shared" si="169"/>
        <v>0</v>
      </c>
      <c r="CQ46" s="242">
        <f t="shared" si="170"/>
        <v>0</v>
      </c>
      <c r="CS46" s="234">
        <f t="shared" si="171"/>
        <v>34</v>
      </c>
      <c r="CT46" s="235" t="str">
        <f t="shared" si="172"/>
        <v/>
      </c>
      <c r="CU46" s="236" t="str">
        <f>IFERROR(+VLOOKUP(CT46,'Referencia Parámetros'!$A$2:$B$18,2),"")</f>
        <v/>
      </c>
      <c r="CV46" s="1"/>
      <c r="CW46" s="1"/>
      <c r="CX46" s="136" t="str">
        <f t="shared" si="250"/>
        <v>Completar</v>
      </c>
      <c r="CY46" s="134"/>
      <c r="CZ46" s="134"/>
      <c r="DA46" s="134"/>
      <c r="DB46" s="136" t="str">
        <f t="shared" si="251"/>
        <v>Completar</v>
      </c>
      <c r="DC46" s="137" t="str">
        <f t="shared" si="252"/>
        <v>Completar</v>
      </c>
      <c r="DD46" s="137" t="str">
        <f t="shared" si="253"/>
        <v>Completar</v>
      </c>
      <c r="DE46" s="135"/>
      <c r="DF46" s="136" t="str">
        <f t="shared" si="254"/>
        <v>Completar</v>
      </c>
      <c r="DG46" s="237">
        <f t="shared" si="173"/>
        <v>0</v>
      </c>
      <c r="DH46" s="238">
        <f t="shared" si="174"/>
        <v>0</v>
      </c>
      <c r="DI46" s="239" t="str">
        <f>IFERROR(IF(DH46&gt;20*CU46,'Referencia Parámetros'!$D$20,IF(DH46&gt;10*CU46,'Referencia Parámetros'!$D$21,IF(DH46&gt;5*CU46,'Referencia Parámetros'!$D$22, IF(DH46&gt;1,'Referencia Parámetros'!$D$23,"NO APLICA")))),"")</f>
        <v/>
      </c>
      <c r="DJ46" s="240" t="str">
        <f t="shared" si="175"/>
        <v/>
      </c>
      <c r="DK46" s="241">
        <f t="shared" si="116"/>
        <v>0</v>
      </c>
      <c r="DL46" s="234">
        <f t="shared" si="176"/>
        <v>0</v>
      </c>
      <c r="DM46" s="234">
        <f t="shared" si="117"/>
        <v>0</v>
      </c>
      <c r="DN46" s="234">
        <f t="shared" si="177"/>
        <v>0</v>
      </c>
      <c r="DO46" s="242">
        <f t="shared" si="178"/>
        <v>0</v>
      </c>
      <c r="DQ46" s="234">
        <f t="shared" si="179"/>
        <v>34</v>
      </c>
      <c r="DR46" s="235" t="str">
        <f t="shared" si="180"/>
        <v/>
      </c>
      <c r="DS46" s="236" t="str">
        <f>IFERROR(+VLOOKUP(DR46,'Referencia Parámetros'!$A$2:$B$18,2),"")</f>
        <v/>
      </c>
      <c r="DT46" s="1"/>
      <c r="DU46" s="1"/>
      <c r="DV46" s="136" t="str">
        <f t="shared" si="255"/>
        <v>Completar</v>
      </c>
      <c r="DW46" s="134"/>
      <c r="DX46" s="134"/>
      <c r="DY46" s="134"/>
      <c r="DZ46" s="136" t="str">
        <f t="shared" si="256"/>
        <v>Completar</v>
      </c>
      <c r="EA46" s="137" t="str">
        <f t="shared" si="257"/>
        <v>Completar</v>
      </c>
      <c r="EB46" s="137" t="str">
        <f t="shared" si="258"/>
        <v>Completar</v>
      </c>
      <c r="EC46" s="135"/>
      <c r="ED46" s="136" t="str">
        <f t="shared" si="259"/>
        <v>Completar</v>
      </c>
      <c r="EE46" s="237">
        <f t="shared" si="181"/>
        <v>0</v>
      </c>
      <c r="EF46" s="238">
        <f t="shared" si="182"/>
        <v>0</v>
      </c>
      <c r="EG46" s="239" t="str">
        <f>IFERROR(IF(EF46&gt;20*DS46,'Referencia Parámetros'!$D$20,IF(EF46&gt;10*DS46,'Referencia Parámetros'!$D$21,IF(EF46&gt;5*DS46,'Referencia Parámetros'!$D$22, IF(EF46&gt;1,'Referencia Parámetros'!$D$23,"NO APLICA")))),"")</f>
        <v/>
      </c>
      <c r="EH46" s="240" t="str">
        <f t="shared" si="183"/>
        <v/>
      </c>
      <c r="EI46" s="241">
        <f t="shared" si="119"/>
        <v>0</v>
      </c>
      <c r="EJ46" s="234">
        <f t="shared" si="184"/>
        <v>0</v>
      </c>
      <c r="EK46" s="234">
        <f t="shared" si="120"/>
        <v>0</v>
      </c>
      <c r="EL46" s="234">
        <f t="shared" si="185"/>
        <v>0</v>
      </c>
      <c r="EM46" s="242">
        <f t="shared" si="186"/>
        <v>0</v>
      </c>
      <c r="EO46" s="234">
        <f t="shared" si="187"/>
        <v>34</v>
      </c>
      <c r="EP46" s="235" t="str">
        <f t="shared" si="188"/>
        <v/>
      </c>
      <c r="EQ46" s="236" t="str">
        <f>IFERROR(+VLOOKUP(EP46,'Referencia Parámetros'!$A$2:$B$18,2),"")</f>
        <v/>
      </c>
      <c r="ER46" s="1"/>
      <c r="ES46" s="1"/>
      <c r="ET46" s="136" t="str">
        <f t="shared" si="260"/>
        <v>Completar</v>
      </c>
      <c r="EU46" s="134"/>
      <c r="EV46" s="134"/>
      <c r="EW46" s="134"/>
      <c r="EX46" s="136" t="str">
        <f t="shared" si="261"/>
        <v>Completar</v>
      </c>
      <c r="EY46" s="137" t="str">
        <f t="shared" si="262"/>
        <v>Completar</v>
      </c>
      <c r="EZ46" s="137" t="str">
        <f t="shared" si="263"/>
        <v>Completar</v>
      </c>
      <c r="FA46" s="135"/>
      <c r="FB46" s="136" t="str">
        <f t="shared" si="264"/>
        <v>Completar</v>
      </c>
      <c r="FC46" s="237">
        <f t="shared" si="189"/>
        <v>0</v>
      </c>
      <c r="FD46" s="238">
        <f t="shared" si="190"/>
        <v>0</v>
      </c>
      <c r="FE46" s="239" t="str">
        <f>IFERROR(IF(FD46&gt;20*EQ46,'Referencia Parámetros'!$D$20,IF(FD46&gt;10*EQ46,'Referencia Parámetros'!$D$21,IF(FD46&gt;5*EQ46,'Referencia Parámetros'!$D$22, IF(FD46&gt;1,'Referencia Parámetros'!$D$23,"NO APLICA")))),"")</f>
        <v/>
      </c>
      <c r="FF46" s="240" t="str">
        <f t="shared" si="191"/>
        <v/>
      </c>
      <c r="FG46" s="241">
        <f t="shared" si="122"/>
        <v>0</v>
      </c>
      <c r="FH46" s="234">
        <f t="shared" si="192"/>
        <v>0</v>
      </c>
      <c r="FI46" s="234">
        <f t="shared" si="123"/>
        <v>0</v>
      </c>
      <c r="FJ46" s="234">
        <f t="shared" si="193"/>
        <v>0</v>
      </c>
      <c r="FK46" s="242">
        <f t="shared" si="194"/>
        <v>0</v>
      </c>
      <c r="FM46" s="234">
        <f t="shared" si="195"/>
        <v>34</v>
      </c>
      <c r="FN46" s="235" t="str">
        <f t="shared" si="196"/>
        <v/>
      </c>
      <c r="FO46" s="236" t="str">
        <f>IFERROR(+VLOOKUP(FN46,'Referencia Parámetros'!$A$2:$B$18,2),"")</f>
        <v/>
      </c>
      <c r="FP46" s="1"/>
      <c r="FQ46" s="1"/>
      <c r="FR46" s="136" t="str">
        <f t="shared" si="265"/>
        <v>Completar</v>
      </c>
      <c r="FS46" s="134"/>
      <c r="FT46" s="134"/>
      <c r="FU46" s="134"/>
      <c r="FV46" s="136" t="str">
        <f t="shared" si="266"/>
        <v>Completar</v>
      </c>
      <c r="FW46" s="137" t="str">
        <f t="shared" si="267"/>
        <v>Completar</v>
      </c>
      <c r="FX46" s="137" t="str">
        <f t="shared" si="268"/>
        <v>Completar</v>
      </c>
      <c r="FY46" s="135"/>
      <c r="FZ46" s="136" t="str">
        <f t="shared" si="269"/>
        <v>Completar</v>
      </c>
      <c r="GA46" s="237">
        <f t="shared" si="197"/>
        <v>0</v>
      </c>
      <c r="GB46" s="238">
        <f t="shared" si="198"/>
        <v>0</v>
      </c>
      <c r="GC46" s="239" t="str">
        <f>IFERROR(IF(GB46&gt;20*FO46,'Referencia Parámetros'!$D$20,IF(GB46&gt;10*FO46,'Referencia Parámetros'!$D$21,IF(GB46&gt;5*FO46,'Referencia Parámetros'!$D$22, IF(GB46&gt;1,'Referencia Parámetros'!$D$23,"NO APLICA")))),"")</f>
        <v/>
      </c>
      <c r="GD46" s="240" t="str">
        <f t="shared" si="199"/>
        <v/>
      </c>
      <c r="GE46" s="241">
        <f t="shared" si="125"/>
        <v>0</v>
      </c>
      <c r="GF46" s="234">
        <f t="shared" si="200"/>
        <v>0</v>
      </c>
      <c r="GG46" s="234">
        <f t="shared" si="126"/>
        <v>0</v>
      </c>
      <c r="GH46" s="234">
        <f t="shared" si="201"/>
        <v>0</v>
      </c>
      <c r="GI46" s="242">
        <f t="shared" si="202"/>
        <v>0</v>
      </c>
      <c r="GK46" s="234">
        <f t="shared" si="203"/>
        <v>34</v>
      </c>
      <c r="GL46" s="235" t="str">
        <f t="shared" si="204"/>
        <v/>
      </c>
      <c r="GM46" s="236" t="str">
        <f>IFERROR(+VLOOKUP(GL46,'Referencia Parámetros'!$A$2:$B$18,2),"")</f>
        <v/>
      </c>
      <c r="GN46" s="1"/>
      <c r="GO46" s="1"/>
      <c r="GP46" s="136" t="str">
        <f t="shared" si="270"/>
        <v>Completar</v>
      </c>
      <c r="GQ46" s="134"/>
      <c r="GR46" s="134"/>
      <c r="GS46" s="134"/>
      <c r="GT46" s="136" t="str">
        <f t="shared" si="271"/>
        <v>Completar</v>
      </c>
      <c r="GU46" s="137" t="str">
        <f t="shared" si="272"/>
        <v>Completar</v>
      </c>
      <c r="GV46" s="137" t="str">
        <f t="shared" si="273"/>
        <v>Completar</v>
      </c>
      <c r="GW46" s="135"/>
      <c r="GX46" s="136" t="str">
        <f t="shared" si="274"/>
        <v>Completar</v>
      </c>
      <c r="GY46" s="237">
        <f t="shared" si="205"/>
        <v>0</v>
      </c>
      <c r="GZ46" s="238">
        <f t="shared" si="206"/>
        <v>0</v>
      </c>
      <c r="HA46" s="239" t="str">
        <f>IFERROR(IF(GZ46&gt;20*GM46,'Referencia Parámetros'!$D$20,IF(GZ46&gt;10*GM46,'Referencia Parámetros'!$D$21,IF(GZ46&gt;5*GM46,'Referencia Parámetros'!$D$22, IF(GZ46&gt;1,'Referencia Parámetros'!$D$23,"NO APLICA")))),"")</f>
        <v/>
      </c>
      <c r="HB46" s="240" t="str">
        <f t="shared" si="207"/>
        <v/>
      </c>
      <c r="HC46" s="241">
        <f t="shared" si="128"/>
        <v>0</v>
      </c>
      <c r="HD46" s="234">
        <f t="shared" si="208"/>
        <v>0</v>
      </c>
      <c r="HE46" s="234">
        <f t="shared" si="129"/>
        <v>0</v>
      </c>
      <c r="HF46" s="234">
        <f t="shared" si="209"/>
        <v>0</v>
      </c>
      <c r="HG46" s="242">
        <f t="shared" si="210"/>
        <v>0</v>
      </c>
      <c r="HI46" s="234">
        <f t="shared" si="211"/>
        <v>34</v>
      </c>
      <c r="HJ46" s="235" t="str">
        <f t="shared" si="212"/>
        <v/>
      </c>
      <c r="HK46" s="236" t="str">
        <f>IFERROR(+VLOOKUP(HJ46,'Referencia Parámetros'!$A$2:$B$18,2),"")</f>
        <v/>
      </c>
      <c r="HL46" s="1"/>
      <c r="HM46" s="1"/>
      <c r="HN46" s="136" t="str">
        <f t="shared" si="275"/>
        <v>Completar</v>
      </c>
      <c r="HO46" s="134"/>
      <c r="HP46" s="134"/>
      <c r="HQ46" s="134"/>
      <c r="HR46" s="136" t="str">
        <f t="shared" si="276"/>
        <v>Completar</v>
      </c>
      <c r="HS46" s="137" t="str">
        <f t="shared" si="277"/>
        <v>Completar</v>
      </c>
      <c r="HT46" s="137" t="str">
        <f t="shared" si="278"/>
        <v>Completar</v>
      </c>
      <c r="HU46" s="135"/>
      <c r="HV46" s="136" t="str">
        <f t="shared" si="279"/>
        <v>Completar</v>
      </c>
      <c r="HW46" s="237">
        <f t="shared" si="213"/>
        <v>0</v>
      </c>
      <c r="HX46" s="238">
        <f t="shared" si="214"/>
        <v>0</v>
      </c>
      <c r="HY46" s="239" t="str">
        <f>IFERROR(IF(HX46&gt;20*HK46,'Referencia Parámetros'!$D$20,IF(HX46&gt;10*HK46,'Referencia Parámetros'!$D$21,IF(HX46&gt;5*HK46,'Referencia Parámetros'!$D$22, IF(HX46&gt;1,'Referencia Parámetros'!$D$23,"NO APLICA")))),"")</f>
        <v/>
      </c>
      <c r="HZ46" s="240" t="str">
        <f t="shared" si="215"/>
        <v/>
      </c>
      <c r="IA46" s="241">
        <f t="shared" si="131"/>
        <v>0</v>
      </c>
      <c r="IB46" s="234">
        <f t="shared" si="216"/>
        <v>0</v>
      </c>
      <c r="IC46" s="234">
        <f t="shared" si="132"/>
        <v>0</v>
      </c>
      <c r="ID46" s="234">
        <f t="shared" si="217"/>
        <v>0</v>
      </c>
      <c r="IE46" s="242">
        <f t="shared" si="218"/>
        <v>0</v>
      </c>
      <c r="IG46" s="234">
        <f t="shared" si="219"/>
        <v>34</v>
      </c>
      <c r="IH46" s="235" t="str">
        <f t="shared" si="220"/>
        <v/>
      </c>
      <c r="II46" s="236" t="str">
        <f>IFERROR(+VLOOKUP(IH46,'Referencia Parámetros'!$A$2:$B$15,2),"")</f>
        <v/>
      </c>
      <c r="IJ46" s="1"/>
      <c r="IK46" s="1"/>
      <c r="IL46" s="136" t="str">
        <f t="shared" si="280"/>
        <v>Completar</v>
      </c>
      <c r="IM46" s="134"/>
      <c r="IN46" s="134"/>
      <c r="IO46" s="134"/>
      <c r="IP46" s="136" t="str">
        <f t="shared" si="281"/>
        <v>Completar</v>
      </c>
      <c r="IQ46" s="137" t="str">
        <f t="shared" si="282"/>
        <v>Completar</v>
      </c>
      <c r="IR46" s="137" t="str">
        <f t="shared" si="283"/>
        <v>Completar</v>
      </c>
      <c r="IS46" s="135"/>
      <c r="IT46" s="136" t="str">
        <f t="shared" si="284"/>
        <v>Completar</v>
      </c>
      <c r="IU46" s="237">
        <f t="shared" si="221"/>
        <v>0</v>
      </c>
      <c r="IV46" s="238">
        <f t="shared" si="222"/>
        <v>0</v>
      </c>
      <c r="IW46" s="239" t="str">
        <f>IFERROR(IF(IV46&gt;20*II46,'Referencia Parámetros'!$D$20,IF(IV46&gt;10*II46,'Referencia Parámetros'!$D$21,IF(IV46&gt;5*II46,'Referencia Parámetros'!$D$22, IF(IV46&gt;1,'Referencia Parámetros'!$D$23,"NO APLICA")))),"")</f>
        <v/>
      </c>
      <c r="IX46" s="240" t="str">
        <f t="shared" si="223"/>
        <v/>
      </c>
      <c r="IY46" s="241">
        <f t="shared" si="134"/>
        <v>0</v>
      </c>
      <c r="IZ46" s="234">
        <f t="shared" si="224"/>
        <v>0</v>
      </c>
      <c r="JA46" s="234">
        <f t="shared" si="135"/>
        <v>0</v>
      </c>
      <c r="JB46" s="234">
        <f t="shared" si="225"/>
        <v>0</v>
      </c>
      <c r="JC46" s="242">
        <f t="shared" si="226"/>
        <v>0</v>
      </c>
      <c r="JD46" s="198"/>
      <c r="JE46" s="234">
        <f t="shared" si="227"/>
        <v>34</v>
      </c>
      <c r="JF46" s="235" t="str">
        <f t="shared" si="228"/>
        <v/>
      </c>
      <c r="JG46" s="236" t="str">
        <f>IFERROR(+VLOOKUP(JF46,'Referencia Parámetros'!$A$2:$B$15,2),"")</f>
        <v/>
      </c>
      <c r="JH46" s="1"/>
      <c r="JI46" s="1"/>
      <c r="JJ46" s="136" t="str">
        <f t="shared" si="285"/>
        <v>Completar</v>
      </c>
      <c r="JK46" s="134"/>
      <c r="JL46" s="134"/>
      <c r="JM46" s="134"/>
      <c r="JN46" s="136" t="str">
        <f t="shared" si="286"/>
        <v>Completar</v>
      </c>
      <c r="JO46" s="137" t="str">
        <f t="shared" si="287"/>
        <v>Completar</v>
      </c>
      <c r="JP46" s="137" t="str">
        <f t="shared" si="288"/>
        <v>Completar</v>
      </c>
      <c r="JQ46" s="135"/>
      <c r="JR46" s="136" t="str">
        <f t="shared" si="289"/>
        <v>Completar</v>
      </c>
      <c r="JS46" s="237">
        <f t="shared" si="229"/>
        <v>0</v>
      </c>
      <c r="JT46" s="238">
        <f t="shared" si="230"/>
        <v>0</v>
      </c>
      <c r="JU46" s="239" t="str">
        <f>IFERROR(IF(JT46&gt;20*JG46,'Referencia Parámetros'!$D$20,IF(JT46&gt;10*JG46,'Referencia Parámetros'!$D$21,IF(JT46&gt;5*JG46,'Referencia Parámetros'!$D$22, IF(JT46&gt;1,'Referencia Parámetros'!$D$23,"NO APLICA")))),"")</f>
        <v/>
      </c>
      <c r="JV46" s="240" t="str">
        <f t="shared" si="231"/>
        <v/>
      </c>
      <c r="JW46" s="241">
        <f t="shared" si="137"/>
        <v>0</v>
      </c>
      <c r="JX46" s="234">
        <f t="shared" si="232"/>
        <v>0</v>
      </c>
      <c r="JY46" s="234">
        <f t="shared" si="138"/>
        <v>0</v>
      </c>
      <c r="JZ46" s="234">
        <f t="shared" si="233"/>
        <v>0</v>
      </c>
      <c r="KA46" s="242">
        <f t="shared" si="234"/>
        <v>0</v>
      </c>
    </row>
    <row r="47" spans="1:287" x14ac:dyDescent="0.25">
      <c r="A47" s="234">
        <f t="shared" si="139"/>
        <v>35</v>
      </c>
      <c r="B47" s="235" t="str">
        <f t="shared" si="140"/>
        <v/>
      </c>
      <c r="C47" s="236" t="str">
        <f>IFERROR(+VLOOKUP(B47,'Referencia Parámetros'!$A$2:$B$18,2),"")</f>
        <v/>
      </c>
      <c r="D47" s="1"/>
      <c r="E47" s="1"/>
      <c r="F47" s="136" t="str">
        <f>IFERROR(+VLOOKUP(D47,'Año 4'!JH$13:JJ$112,3,FALSE),"Completar")</f>
        <v>Completar</v>
      </c>
      <c r="G47" s="134"/>
      <c r="H47" s="134"/>
      <c r="I47" s="134"/>
      <c r="J47" s="136" t="str">
        <f>+IFERROR(VLOOKUP(D47,'Año 4'!JH$13:JR$112,7,0),"Completar")</f>
        <v>Completar</v>
      </c>
      <c r="K47" s="137" t="str">
        <f>IFERROR(VLOOKUP(D47,'Año 4'!JH$13:JR$112,8,FALSE),"Completar")</f>
        <v>Completar</v>
      </c>
      <c r="L47" s="137" t="str">
        <f>IFERROR(VLOOKUP(D47,'Año 4'!JH$13:JR$112,9,FALSE),"Completar")</f>
        <v>Completar</v>
      </c>
      <c r="M47" s="135"/>
      <c r="N47" s="136" t="str">
        <f>IFERROR(VLOOKUP(D47,'Año 4'!JH$13:JR$112,11,FALSE),"Completar")</f>
        <v>Completar</v>
      </c>
      <c r="O47" s="237">
        <f t="shared" si="141"/>
        <v>0</v>
      </c>
      <c r="P47" s="238">
        <f t="shared" si="142"/>
        <v>0</v>
      </c>
      <c r="Q47" s="239" t="str">
        <f>IFERROR(IF(P47&gt;20*C47,'Referencia Parámetros'!$D$20,IF(P47&gt;10*C47,'Referencia Parámetros'!$D$21,IF(P47&gt;5*C47,'Referencia Parámetros'!$D$22, IF(P47&gt;1,'Referencia Parámetros'!$D$23,"NO APLICA")))),"")</f>
        <v/>
      </c>
      <c r="R47" s="240" t="str">
        <f t="shared" si="143"/>
        <v/>
      </c>
      <c r="S47" s="241">
        <f t="shared" si="104"/>
        <v>0</v>
      </c>
      <c r="T47" s="234">
        <f t="shared" si="144"/>
        <v>0</v>
      </c>
      <c r="U47" s="234">
        <f t="shared" si="105"/>
        <v>0</v>
      </c>
      <c r="V47" s="234">
        <f t="shared" si="145"/>
        <v>0</v>
      </c>
      <c r="W47" s="242">
        <f t="shared" si="146"/>
        <v>0</v>
      </c>
      <c r="Y47" s="234">
        <f t="shared" si="147"/>
        <v>35</v>
      </c>
      <c r="Z47" s="235" t="str">
        <f t="shared" si="148"/>
        <v/>
      </c>
      <c r="AA47" s="236" t="str">
        <f>IFERROR(+VLOOKUP(Z47,'Referencia Parámetros'!$A$2:$B$18,2),"")</f>
        <v/>
      </c>
      <c r="AB47" s="1"/>
      <c r="AC47" s="1"/>
      <c r="AD47" s="136" t="str">
        <f t="shared" si="235"/>
        <v>Completar</v>
      </c>
      <c r="AE47" s="134"/>
      <c r="AF47" s="134"/>
      <c r="AG47" s="134"/>
      <c r="AH47" s="136" t="str">
        <f t="shared" si="236"/>
        <v>Completar</v>
      </c>
      <c r="AI47" s="137" t="str">
        <f t="shared" si="237"/>
        <v>Completar</v>
      </c>
      <c r="AJ47" s="137" t="str">
        <f t="shared" si="238"/>
        <v>Completar</v>
      </c>
      <c r="AK47" s="135"/>
      <c r="AL47" s="136" t="str">
        <f t="shared" si="239"/>
        <v>Completar</v>
      </c>
      <c r="AM47" s="237">
        <f t="shared" si="149"/>
        <v>0</v>
      </c>
      <c r="AN47" s="238">
        <f t="shared" si="150"/>
        <v>0</v>
      </c>
      <c r="AO47" s="239" t="str">
        <f>IFERROR(IF(AN47&gt;20*AA47,'Referencia Parámetros'!$D$20,IF(AN47&gt;10*AA47,'Referencia Parámetros'!$D$21,IF(AN47&gt;5*AA47,'Referencia Parámetros'!$D$22, IF(AN47&gt;1,'Referencia Parámetros'!$D$23,"NO APLICA")))),"")</f>
        <v/>
      </c>
      <c r="AP47" s="240" t="str">
        <f t="shared" si="151"/>
        <v/>
      </c>
      <c r="AQ47" s="241">
        <f t="shared" si="107"/>
        <v>0</v>
      </c>
      <c r="AR47" s="234">
        <f t="shared" si="152"/>
        <v>0</v>
      </c>
      <c r="AS47" s="234">
        <f t="shared" si="108"/>
        <v>0</v>
      </c>
      <c r="AT47" s="234">
        <f t="shared" si="153"/>
        <v>0</v>
      </c>
      <c r="AU47" s="242">
        <f t="shared" si="154"/>
        <v>0</v>
      </c>
      <c r="AW47" s="234">
        <f t="shared" si="155"/>
        <v>35</v>
      </c>
      <c r="AX47" s="235" t="str">
        <f t="shared" si="156"/>
        <v/>
      </c>
      <c r="AY47" s="236" t="str">
        <f>IFERROR(+VLOOKUP(AX47,'Referencia Parámetros'!$A$2:$B$18,2),"")</f>
        <v/>
      </c>
      <c r="AZ47" s="1"/>
      <c r="BA47" s="1"/>
      <c r="BB47" s="136" t="str">
        <f t="shared" si="240"/>
        <v>Completar</v>
      </c>
      <c r="BC47" s="134"/>
      <c r="BD47" s="134"/>
      <c r="BE47" s="134"/>
      <c r="BF47" s="136" t="str">
        <f t="shared" si="241"/>
        <v>Completar</v>
      </c>
      <c r="BG47" s="137" t="str">
        <f t="shared" si="242"/>
        <v>Completar</v>
      </c>
      <c r="BH47" s="137" t="str">
        <f t="shared" si="243"/>
        <v>Completar</v>
      </c>
      <c r="BI47" s="135"/>
      <c r="BJ47" s="136" t="str">
        <f t="shared" si="244"/>
        <v>Completar</v>
      </c>
      <c r="BK47" s="237">
        <f t="shared" si="157"/>
        <v>0</v>
      </c>
      <c r="BL47" s="238">
        <f t="shared" si="158"/>
        <v>0</v>
      </c>
      <c r="BM47" s="239" t="str">
        <f>IFERROR(IF(BL47&gt;20*AY47,'Referencia Parámetros'!$D$20,IF(BL47&gt;10*AY47,'Referencia Parámetros'!$D$21,IF(BL47&gt;5*AY47,'Referencia Parámetros'!$D$22, IF(BL47&gt;1,'Referencia Parámetros'!$D$23,"NO APLICA")))),"")</f>
        <v/>
      </c>
      <c r="BN47" s="240" t="str">
        <f t="shared" si="159"/>
        <v/>
      </c>
      <c r="BO47" s="241">
        <f t="shared" si="110"/>
        <v>0</v>
      </c>
      <c r="BP47" s="234">
        <f t="shared" si="160"/>
        <v>0</v>
      </c>
      <c r="BQ47" s="234">
        <f t="shared" si="111"/>
        <v>0</v>
      </c>
      <c r="BR47" s="234">
        <f t="shared" si="161"/>
        <v>0</v>
      </c>
      <c r="BS47" s="242">
        <f t="shared" si="162"/>
        <v>0</v>
      </c>
      <c r="BU47" s="234">
        <f t="shared" si="163"/>
        <v>35</v>
      </c>
      <c r="BV47" s="235" t="str">
        <f t="shared" si="164"/>
        <v/>
      </c>
      <c r="BW47" s="236" t="str">
        <f>IFERROR(+VLOOKUP(BV47,'Referencia Parámetros'!$A$2:$B$18,2),"")</f>
        <v/>
      </c>
      <c r="BX47" s="1"/>
      <c r="BY47" s="1"/>
      <c r="BZ47" s="136" t="str">
        <f t="shared" si="245"/>
        <v>Completar</v>
      </c>
      <c r="CA47" s="134"/>
      <c r="CB47" s="134"/>
      <c r="CC47" s="134"/>
      <c r="CD47" s="136" t="str">
        <f t="shared" si="246"/>
        <v>Completar</v>
      </c>
      <c r="CE47" s="137" t="str">
        <f t="shared" si="247"/>
        <v>Completar</v>
      </c>
      <c r="CF47" s="137" t="str">
        <f t="shared" si="248"/>
        <v>Completar</v>
      </c>
      <c r="CG47" s="135"/>
      <c r="CH47" s="136" t="str">
        <f t="shared" si="249"/>
        <v>Completar</v>
      </c>
      <c r="CI47" s="237">
        <f t="shared" si="165"/>
        <v>0</v>
      </c>
      <c r="CJ47" s="238">
        <f t="shared" si="166"/>
        <v>0</v>
      </c>
      <c r="CK47" s="239" t="str">
        <f>IFERROR(IF(CJ47&gt;20*BW47,'Referencia Parámetros'!$D$20,IF(CJ47&gt;10*BW47,'Referencia Parámetros'!$D$21,IF(CJ47&gt;5*BW47,'Referencia Parámetros'!$D$22, IF(CJ47&gt;1,'Referencia Parámetros'!$D$23,"NO APLICA")))),"")</f>
        <v/>
      </c>
      <c r="CL47" s="240" t="str">
        <f t="shared" si="167"/>
        <v/>
      </c>
      <c r="CM47" s="241">
        <f t="shared" si="113"/>
        <v>0</v>
      </c>
      <c r="CN47" s="234">
        <f t="shared" si="168"/>
        <v>0</v>
      </c>
      <c r="CO47" s="234">
        <f t="shared" si="114"/>
        <v>0</v>
      </c>
      <c r="CP47" s="234">
        <f t="shared" si="169"/>
        <v>0</v>
      </c>
      <c r="CQ47" s="242">
        <f t="shared" si="170"/>
        <v>0</v>
      </c>
      <c r="CS47" s="234">
        <f t="shared" si="171"/>
        <v>35</v>
      </c>
      <c r="CT47" s="235" t="str">
        <f t="shared" si="172"/>
        <v/>
      </c>
      <c r="CU47" s="236" t="str">
        <f>IFERROR(+VLOOKUP(CT47,'Referencia Parámetros'!$A$2:$B$18,2),"")</f>
        <v/>
      </c>
      <c r="CV47" s="1"/>
      <c r="CW47" s="1"/>
      <c r="CX47" s="136" t="str">
        <f t="shared" si="250"/>
        <v>Completar</v>
      </c>
      <c r="CY47" s="134"/>
      <c r="CZ47" s="134"/>
      <c r="DA47" s="134"/>
      <c r="DB47" s="136" t="str">
        <f t="shared" si="251"/>
        <v>Completar</v>
      </c>
      <c r="DC47" s="137" t="str">
        <f t="shared" si="252"/>
        <v>Completar</v>
      </c>
      <c r="DD47" s="137" t="str">
        <f t="shared" si="253"/>
        <v>Completar</v>
      </c>
      <c r="DE47" s="135"/>
      <c r="DF47" s="136" t="str">
        <f t="shared" si="254"/>
        <v>Completar</v>
      </c>
      <c r="DG47" s="237">
        <f t="shared" si="173"/>
        <v>0</v>
      </c>
      <c r="DH47" s="238">
        <f t="shared" si="174"/>
        <v>0</v>
      </c>
      <c r="DI47" s="239" t="str">
        <f>IFERROR(IF(DH47&gt;20*CU47,'Referencia Parámetros'!$D$20,IF(DH47&gt;10*CU47,'Referencia Parámetros'!$D$21,IF(DH47&gt;5*CU47,'Referencia Parámetros'!$D$22, IF(DH47&gt;1,'Referencia Parámetros'!$D$23,"NO APLICA")))),"")</f>
        <v/>
      </c>
      <c r="DJ47" s="240" t="str">
        <f t="shared" si="175"/>
        <v/>
      </c>
      <c r="DK47" s="241">
        <f t="shared" si="116"/>
        <v>0</v>
      </c>
      <c r="DL47" s="234">
        <f t="shared" si="176"/>
        <v>0</v>
      </c>
      <c r="DM47" s="234">
        <f t="shared" si="117"/>
        <v>0</v>
      </c>
      <c r="DN47" s="234">
        <f t="shared" si="177"/>
        <v>0</v>
      </c>
      <c r="DO47" s="242">
        <f t="shared" si="178"/>
        <v>0</v>
      </c>
      <c r="DQ47" s="234">
        <f t="shared" si="179"/>
        <v>35</v>
      </c>
      <c r="DR47" s="235" t="str">
        <f t="shared" si="180"/>
        <v/>
      </c>
      <c r="DS47" s="236" t="str">
        <f>IFERROR(+VLOOKUP(DR47,'Referencia Parámetros'!$A$2:$B$18,2),"")</f>
        <v/>
      </c>
      <c r="DT47" s="1"/>
      <c r="DU47" s="1"/>
      <c r="DV47" s="136" t="str">
        <f t="shared" si="255"/>
        <v>Completar</v>
      </c>
      <c r="DW47" s="134"/>
      <c r="DX47" s="134"/>
      <c r="DY47" s="134"/>
      <c r="DZ47" s="136" t="str">
        <f t="shared" si="256"/>
        <v>Completar</v>
      </c>
      <c r="EA47" s="137" t="str">
        <f t="shared" si="257"/>
        <v>Completar</v>
      </c>
      <c r="EB47" s="137" t="str">
        <f t="shared" si="258"/>
        <v>Completar</v>
      </c>
      <c r="EC47" s="135"/>
      <c r="ED47" s="136" t="str">
        <f t="shared" si="259"/>
        <v>Completar</v>
      </c>
      <c r="EE47" s="237">
        <f t="shared" si="181"/>
        <v>0</v>
      </c>
      <c r="EF47" s="238">
        <f t="shared" si="182"/>
        <v>0</v>
      </c>
      <c r="EG47" s="239" t="str">
        <f>IFERROR(IF(EF47&gt;20*DS47,'Referencia Parámetros'!$D$20,IF(EF47&gt;10*DS47,'Referencia Parámetros'!$D$21,IF(EF47&gt;5*DS47,'Referencia Parámetros'!$D$22, IF(EF47&gt;1,'Referencia Parámetros'!$D$23,"NO APLICA")))),"")</f>
        <v/>
      </c>
      <c r="EH47" s="240" t="str">
        <f t="shared" si="183"/>
        <v/>
      </c>
      <c r="EI47" s="241">
        <f t="shared" si="119"/>
        <v>0</v>
      </c>
      <c r="EJ47" s="234">
        <f t="shared" si="184"/>
        <v>0</v>
      </c>
      <c r="EK47" s="234">
        <f t="shared" si="120"/>
        <v>0</v>
      </c>
      <c r="EL47" s="234">
        <f t="shared" si="185"/>
        <v>0</v>
      </c>
      <c r="EM47" s="242">
        <f t="shared" si="186"/>
        <v>0</v>
      </c>
      <c r="EO47" s="234">
        <f t="shared" si="187"/>
        <v>35</v>
      </c>
      <c r="EP47" s="235" t="str">
        <f t="shared" si="188"/>
        <v/>
      </c>
      <c r="EQ47" s="236" t="str">
        <f>IFERROR(+VLOOKUP(EP47,'Referencia Parámetros'!$A$2:$B$18,2),"")</f>
        <v/>
      </c>
      <c r="ER47" s="1"/>
      <c r="ES47" s="1"/>
      <c r="ET47" s="136" t="str">
        <f t="shared" si="260"/>
        <v>Completar</v>
      </c>
      <c r="EU47" s="134"/>
      <c r="EV47" s="134"/>
      <c r="EW47" s="134"/>
      <c r="EX47" s="136" t="str">
        <f t="shared" si="261"/>
        <v>Completar</v>
      </c>
      <c r="EY47" s="137" t="str">
        <f t="shared" si="262"/>
        <v>Completar</v>
      </c>
      <c r="EZ47" s="137" t="str">
        <f t="shared" si="263"/>
        <v>Completar</v>
      </c>
      <c r="FA47" s="135"/>
      <c r="FB47" s="136" t="str">
        <f t="shared" si="264"/>
        <v>Completar</v>
      </c>
      <c r="FC47" s="237">
        <f t="shared" si="189"/>
        <v>0</v>
      </c>
      <c r="FD47" s="238">
        <f t="shared" si="190"/>
        <v>0</v>
      </c>
      <c r="FE47" s="239" t="str">
        <f>IFERROR(IF(FD47&gt;20*EQ47,'Referencia Parámetros'!$D$20,IF(FD47&gt;10*EQ47,'Referencia Parámetros'!$D$21,IF(FD47&gt;5*EQ47,'Referencia Parámetros'!$D$22, IF(FD47&gt;1,'Referencia Parámetros'!$D$23,"NO APLICA")))),"")</f>
        <v/>
      </c>
      <c r="FF47" s="240" t="str">
        <f t="shared" si="191"/>
        <v/>
      </c>
      <c r="FG47" s="241">
        <f t="shared" si="122"/>
        <v>0</v>
      </c>
      <c r="FH47" s="234">
        <f t="shared" si="192"/>
        <v>0</v>
      </c>
      <c r="FI47" s="234">
        <f t="shared" si="123"/>
        <v>0</v>
      </c>
      <c r="FJ47" s="234">
        <f t="shared" si="193"/>
        <v>0</v>
      </c>
      <c r="FK47" s="242">
        <f t="shared" si="194"/>
        <v>0</v>
      </c>
      <c r="FM47" s="234">
        <f t="shared" si="195"/>
        <v>35</v>
      </c>
      <c r="FN47" s="235" t="str">
        <f t="shared" si="196"/>
        <v/>
      </c>
      <c r="FO47" s="236" t="str">
        <f>IFERROR(+VLOOKUP(FN47,'Referencia Parámetros'!$A$2:$B$18,2),"")</f>
        <v/>
      </c>
      <c r="FP47" s="1"/>
      <c r="FQ47" s="1"/>
      <c r="FR47" s="136" t="str">
        <f t="shared" si="265"/>
        <v>Completar</v>
      </c>
      <c r="FS47" s="134"/>
      <c r="FT47" s="134"/>
      <c r="FU47" s="134"/>
      <c r="FV47" s="136" t="str">
        <f t="shared" si="266"/>
        <v>Completar</v>
      </c>
      <c r="FW47" s="137" t="str">
        <f t="shared" si="267"/>
        <v>Completar</v>
      </c>
      <c r="FX47" s="137" t="str">
        <f t="shared" si="268"/>
        <v>Completar</v>
      </c>
      <c r="FY47" s="135"/>
      <c r="FZ47" s="136" t="str">
        <f t="shared" si="269"/>
        <v>Completar</v>
      </c>
      <c r="GA47" s="237">
        <f t="shared" si="197"/>
        <v>0</v>
      </c>
      <c r="GB47" s="238">
        <f t="shared" si="198"/>
        <v>0</v>
      </c>
      <c r="GC47" s="239" t="str">
        <f>IFERROR(IF(GB47&gt;20*FO47,'Referencia Parámetros'!$D$20,IF(GB47&gt;10*FO47,'Referencia Parámetros'!$D$21,IF(GB47&gt;5*FO47,'Referencia Parámetros'!$D$22, IF(GB47&gt;1,'Referencia Parámetros'!$D$23,"NO APLICA")))),"")</f>
        <v/>
      </c>
      <c r="GD47" s="240" t="str">
        <f t="shared" si="199"/>
        <v/>
      </c>
      <c r="GE47" s="241">
        <f t="shared" si="125"/>
        <v>0</v>
      </c>
      <c r="GF47" s="234">
        <f t="shared" si="200"/>
        <v>0</v>
      </c>
      <c r="GG47" s="234">
        <f t="shared" si="126"/>
        <v>0</v>
      </c>
      <c r="GH47" s="234">
        <f t="shared" si="201"/>
        <v>0</v>
      </c>
      <c r="GI47" s="242">
        <f t="shared" si="202"/>
        <v>0</v>
      </c>
      <c r="GK47" s="234">
        <f t="shared" si="203"/>
        <v>35</v>
      </c>
      <c r="GL47" s="235" t="str">
        <f t="shared" si="204"/>
        <v/>
      </c>
      <c r="GM47" s="236" t="str">
        <f>IFERROR(+VLOOKUP(GL47,'Referencia Parámetros'!$A$2:$B$18,2),"")</f>
        <v/>
      </c>
      <c r="GN47" s="1"/>
      <c r="GO47" s="1"/>
      <c r="GP47" s="136" t="str">
        <f t="shared" si="270"/>
        <v>Completar</v>
      </c>
      <c r="GQ47" s="134"/>
      <c r="GR47" s="134"/>
      <c r="GS47" s="134"/>
      <c r="GT47" s="136" t="str">
        <f t="shared" si="271"/>
        <v>Completar</v>
      </c>
      <c r="GU47" s="137" t="str">
        <f t="shared" si="272"/>
        <v>Completar</v>
      </c>
      <c r="GV47" s="137" t="str">
        <f t="shared" si="273"/>
        <v>Completar</v>
      </c>
      <c r="GW47" s="135"/>
      <c r="GX47" s="136" t="str">
        <f t="shared" si="274"/>
        <v>Completar</v>
      </c>
      <c r="GY47" s="237">
        <f t="shared" si="205"/>
        <v>0</v>
      </c>
      <c r="GZ47" s="238">
        <f t="shared" si="206"/>
        <v>0</v>
      </c>
      <c r="HA47" s="239" t="str">
        <f>IFERROR(IF(GZ47&gt;20*GM47,'Referencia Parámetros'!$D$20,IF(GZ47&gt;10*GM47,'Referencia Parámetros'!$D$21,IF(GZ47&gt;5*GM47,'Referencia Parámetros'!$D$22, IF(GZ47&gt;1,'Referencia Parámetros'!$D$23,"NO APLICA")))),"")</f>
        <v/>
      </c>
      <c r="HB47" s="240" t="str">
        <f t="shared" si="207"/>
        <v/>
      </c>
      <c r="HC47" s="241">
        <f t="shared" si="128"/>
        <v>0</v>
      </c>
      <c r="HD47" s="234">
        <f t="shared" si="208"/>
        <v>0</v>
      </c>
      <c r="HE47" s="234">
        <f t="shared" si="129"/>
        <v>0</v>
      </c>
      <c r="HF47" s="234">
        <f t="shared" si="209"/>
        <v>0</v>
      </c>
      <c r="HG47" s="242">
        <f t="shared" si="210"/>
        <v>0</v>
      </c>
      <c r="HI47" s="234">
        <f t="shared" si="211"/>
        <v>35</v>
      </c>
      <c r="HJ47" s="235" t="str">
        <f t="shared" si="212"/>
        <v/>
      </c>
      <c r="HK47" s="236" t="str">
        <f>IFERROR(+VLOOKUP(HJ47,'Referencia Parámetros'!$A$2:$B$18,2),"")</f>
        <v/>
      </c>
      <c r="HL47" s="1"/>
      <c r="HM47" s="1"/>
      <c r="HN47" s="136" t="str">
        <f t="shared" si="275"/>
        <v>Completar</v>
      </c>
      <c r="HO47" s="134"/>
      <c r="HP47" s="134"/>
      <c r="HQ47" s="134"/>
      <c r="HR47" s="136" t="str">
        <f t="shared" si="276"/>
        <v>Completar</v>
      </c>
      <c r="HS47" s="137" t="str">
        <f t="shared" si="277"/>
        <v>Completar</v>
      </c>
      <c r="HT47" s="137" t="str">
        <f t="shared" si="278"/>
        <v>Completar</v>
      </c>
      <c r="HU47" s="135"/>
      <c r="HV47" s="136" t="str">
        <f t="shared" si="279"/>
        <v>Completar</v>
      </c>
      <c r="HW47" s="237">
        <f t="shared" si="213"/>
        <v>0</v>
      </c>
      <c r="HX47" s="238">
        <f t="shared" si="214"/>
        <v>0</v>
      </c>
      <c r="HY47" s="239" t="str">
        <f>IFERROR(IF(HX47&gt;20*HK47,'Referencia Parámetros'!$D$20,IF(HX47&gt;10*HK47,'Referencia Parámetros'!$D$21,IF(HX47&gt;5*HK47,'Referencia Parámetros'!$D$22, IF(HX47&gt;1,'Referencia Parámetros'!$D$23,"NO APLICA")))),"")</f>
        <v/>
      </c>
      <c r="HZ47" s="240" t="str">
        <f t="shared" si="215"/>
        <v/>
      </c>
      <c r="IA47" s="241">
        <f t="shared" si="131"/>
        <v>0</v>
      </c>
      <c r="IB47" s="234">
        <f t="shared" si="216"/>
        <v>0</v>
      </c>
      <c r="IC47" s="234">
        <f t="shared" si="132"/>
        <v>0</v>
      </c>
      <c r="ID47" s="234">
        <f t="shared" si="217"/>
        <v>0</v>
      </c>
      <c r="IE47" s="242">
        <f t="shared" si="218"/>
        <v>0</v>
      </c>
      <c r="IG47" s="234">
        <f t="shared" si="219"/>
        <v>35</v>
      </c>
      <c r="IH47" s="235" t="str">
        <f t="shared" si="220"/>
        <v/>
      </c>
      <c r="II47" s="236" t="str">
        <f>IFERROR(+VLOOKUP(IH47,'Referencia Parámetros'!$A$2:$B$15,2),"")</f>
        <v/>
      </c>
      <c r="IJ47" s="1"/>
      <c r="IK47" s="1"/>
      <c r="IL47" s="136" t="str">
        <f t="shared" si="280"/>
        <v>Completar</v>
      </c>
      <c r="IM47" s="134"/>
      <c r="IN47" s="134"/>
      <c r="IO47" s="134"/>
      <c r="IP47" s="136" t="str">
        <f t="shared" si="281"/>
        <v>Completar</v>
      </c>
      <c r="IQ47" s="137" t="str">
        <f t="shared" si="282"/>
        <v>Completar</v>
      </c>
      <c r="IR47" s="137" t="str">
        <f t="shared" si="283"/>
        <v>Completar</v>
      </c>
      <c r="IS47" s="135"/>
      <c r="IT47" s="136" t="str">
        <f t="shared" si="284"/>
        <v>Completar</v>
      </c>
      <c r="IU47" s="237">
        <f t="shared" si="221"/>
        <v>0</v>
      </c>
      <c r="IV47" s="238">
        <f t="shared" si="222"/>
        <v>0</v>
      </c>
      <c r="IW47" s="239" t="str">
        <f>IFERROR(IF(IV47&gt;20*II47,'Referencia Parámetros'!$D$20,IF(IV47&gt;10*II47,'Referencia Parámetros'!$D$21,IF(IV47&gt;5*II47,'Referencia Parámetros'!$D$22, IF(IV47&gt;1,'Referencia Parámetros'!$D$23,"NO APLICA")))),"")</f>
        <v/>
      </c>
      <c r="IX47" s="240" t="str">
        <f t="shared" si="223"/>
        <v/>
      </c>
      <c r="IY47" s="241">
        <f t="shared" si="134"/>
        <v>0</v>
      </c>
      <c r="IZ47" s="234">
        <f t="shared" si="224"/>
        <v>0</v>
      </c>
      <c r="JA47" s="234">
        <f t="shared" si="135"/>
        <v>0</v>
      </c>
      <c r="JB47" s="234">
        <f t="shared" si="225"/>
        <v>0</v>
      </c>
      <c r="JC47" s="242">
        <f t="shared" si="226"/>
        <v>0</v>
      </c>
      <c r="JD47" s="198"/>
      <c r="JE47" s="234">
        <f t="shared" si="227"/>
        <v>35</v>
      </c>
      <c r="JF47" s="235" t="str">
        <f t="shared" si="228"/>
        <v/>
      </c>
      <c r="JG47" s="236" t="str">
        <f>IFERROR(+VLOOKUP(JF47,'Referencia Parámetros'!$A$2:$B$15,2),"")</f>
        <v/>
      </c>
      <c r="JH47" s="1"/>
      <c r="JI47" s="1"/>
      <c r="JJ47" s="136" t="str">
        <f t="shared" si="285"/>
        <v>Completar</v>
      </c>
      <c r="JK47" s="134"/>
      <c r="JL47" s="134"/>
      <c r="JM47" s="134"/>
      <c r="JN47" s="136" t="str">
        <f t="shared" si="286"/>
        <v>Completar</v>
      </c>
      <c r="JO47" s="137" t="str">
        <f t="shared" si="287"/>
        <v>Completar</v>
      </c>
      <c r="JP47" s="137" t="str">
        <f t="shared" si="288"/>
        <v>Completar</v>
      </c>
      <c r="JQ47" s="135"/>
      <c r="JR47" s="136" t="str">
        <f t="shared" si="289"/>
        <v>Completar</v>
      </c>
      <c r="JS47" s="237">
        <f t="shared" si="229"/>
        <v>0</v>
      </c>
      <c r="JT47" s="238">
        <f t="shared" si="230"/>
        <v>0</v>
      </c>
      <c r="JU47" s="239" t="str">
        <f>IFERROR(IF(JT47&gt;20*JG47,'Referencia Parámetros'!$D$20,IF(JT47&gt;10*JG47,'Referencia Parámetros'!$D$21,IF(JT47&gt;5*JG47,'Referencia Parámetros'!$D$22, IF(JT47&gt;1,'Referencia Parámetros'!$D$23,"NO APLICA")))),"")</f>
        <v/>
      </c>
      <c r="JV47" s="240" t="str">
        <f t="shared" si="231"/>
        <v/>
      </c>
      <c r="JW47" s="241">
        <f t="shared" si="137"/>
        <v>0</v>
      </c>
      <c r="JX47" s="234">
        <f t="shared" si="232"/>
        <v>0</v>
      </c>
      <c r="JY47" s="234">
        <f t="shared" si="138"/>
        <v>0</v>
      </c>
      <c r="JZ47" s="234">
        <f t="shared" si="233"/>
        <v>0</v>
      </c>
      <c r="KA47" s="242">
        <f t="shared" si="234"/>
        <v>0</v>
      </c>
    </row>
    <row r="48" spans="1:287" x14ac:dyDescent="0.25">
      <c r="A48" s="234">
        <f t="shared" si="139"/>
        <v>36</v>
      </c>
      <c r="B48" s="235" t="str">
        <f t="shared" si="140"/>
        <v/>
      </c>
      <c r="C48" s="236" t="str">
        <f>IFERROR(+VLOOKUP(B48,'Referencia Parámetros'!$A$2:$B$18,2),"")</f>
        <v/>
      </c>
      <c r="D48" s="1"/>
      <c r="E48" s="1"/>
      <c r="F48" s="136" t="str">
        <f>IFERROR(+VLOOKUP(D48,'Año 4'!JH$13:JJ$112,3,FALSE),"Completar")</f>
        <v>Completar</v>
      </c>
      <c r="G48" s="134"/>
      <c r="H48" s="134"/>
      <c r="I48" s="134"/>
      <c r="J48" s="136" t="str">
        <f>+IFERROR(VLOOKUP(D48,'Año 4'!JH$13:JR$112,7,0),"Completar")</f>
        <v>Completar</v>
      </c>
      <c r="K48" s="137" t="str">
        <f>IFERROR(VLOOKUP(D48,'Año 4'!JH$13:JR$112,8,FALSE),"Completar")</f>
        <v>Completar</v>
      </c>
      <c r="L48" s="137" t="str">
        <f>IFERROR(VLOOKUP(D48,'Año 4'!JH$13:JR$112,9,FALSE),"Completar")</f>
        <v>Completar</v>
      </c>
      <c r="M48" s="135"/>
      <c r="N48" s="136" t="str">
        <f>IFERROR(VLOOKUP(D48,'Año 4'!JH$13:JR$112,11,FALSE),"Completar")</f>
        <v>Completar</v>
      </c>
      <c r="O48" s="237">
        <f t="shared" si="141"/>
        <v>0</v>
      </c>
      <c r="P48" s="238">
        <f t="shared" si="142"/>
        <v>0</v>
      </c>
      <c r="Q48" s="239" t="str">
        <f>IFERROR(IF(P48&gt;20*C48,'Referencia Parámetros'!$D$20,IF(P48&gt;10*C48,'Referencia Parámetros'!$D$21,IF(P48&gt;5*C48,'Referencia Parámetros'!$D$22, IF(P48&gt;1,'Referencia Parámetros'!$D$23,"NO APLICA")))),"")</f>
        <v/>
      </c>
      <c r="R48" s="240" t="str">
        <f t="shared" si="143"/>
        <v/>
      </c>
      <c r="S48" s="241">
        <f t="shared" si="104"/>
        <v>0</v>
      </c>
      <c r="T48" s="234">
        <f t="shared" si="144"/>
        <v>0</v>
      </c>
      <c r="U48" s="234">
        <f t="shared" si="105"/>
        <v>0</v>
      </c>
      <c r="V48" s="234">
        <f t="shared" si="145"/>
        <v>0</v>
      </c>
      <c r="W48" s="242">
        <f t="shared" si="146"/>
        <v>0</v>
      </c>
      <c r="Y48" s="234">
        <f t="shared" si="147"/>
        <v>36</v>
      </c>
      <c r="Z48" s="235" t="str">
        <f t="shared" si="148"/>
        <v/>
      </c>
      <c r="AA48" s="236" t="str">
        <f>IFERROR(+VLOOKUP(Z48,'Referencia Parámetros'!$A$2:$B$18,2),"")</f>
        <v/>
      </c>
      <c r="AB48" s="1"/>
      <c r="AC48" s="1"/>
      <c r="AD48" s="136" t="str">
        <f t="shared" si="235"/>
        <v>Completar</v>
      </c>
      <c r="AE48" s="134"/>
      <c r="AF48" s="134"/>
      <c r="AG48" s="134"/>
      <c r="AH48" s="136" t="str">
        <f t="shared" si="236"/>
        <v>Completar</v>
      </c>
      <c r="AI48" s="137" t="str">
        <f t="shared" si="237"/>
        <v>Completar</v>
      </c>
      <c r="AJ48" s="137" t="str">
        <f t="shared" si="238"/>
        <v>Completar</v>
      </c>
      <c r="AK48" s="135"/>
      <c r="AL48" s="136" t="str">
        <f t="shared" si="239"/>
        <v>Completar</v>
      </c>
      <c r="AM48" s="237">
        <f t="shared" si="149"/>
        <v>0</v>
      </c>
      <c r="AN48" s="238">
        <f t="shared" si="150"/>
        <v>0</v>
      </c>
      <c r="AO48" s="239" t="str">
        <f>IFERROR(IF(AN48&gt;20*AA48,'Referencia Parámetros'!$D$20,IF(AN48&gt;10*AA48,'Referencia Parámetros'!$D$21,IF(AN48&gt;5*AA48,'Referencia Parámetros'!$D$22, IF(AN48&gt;1,'Referencia Parámetros'!$D$23,"NO APLICA")))),"")</f>
        <v/>
      </c>
      <c r="AP48" s="240" t="str">
        <f t="shared" si="151"/>
        <v/>
      </c>
      <c r="AQ48" s="241">
        <f t="shared" si="107"/>
        <v>0</v>
      </c>
      <c r="AR48" s="234">
        <f t="shared" si="152"/>
        <v>0</v>
      </c>
      <c r="AS48" s="234">
        <f t="shared" si="108"/>
        <v>0</v>
      </c>
      <c r="AT48" s="234">
        <f t="shared" si="153"/>
        <v>0</v>
      </c>
      <c r="AU48" s="242">
        <f t="shared" si="154"/>
        <v>0</v>
      </c>
      <c r="AW48" s="234">
        <f t="shared" si="155"/>
        <v>36</v>
      </c>
      <c r="AX48" s="235" t="str">
        <f t="shared" si="156"/>
        <v/>
      </c>
      <c r="AY48" s="236" t="str">
        <f>IFERROR(+VLOOKUP(AX48,'Referencia Parámetros'!$A$2:$B$18,2),"")</f>
        <v/>
      </c>
      <c r="AZ48" s="1"/>
      <c r="BA48" s="1"/>
      <c r="BB48" s="136" t="str">
        <f t="shared" si="240"/>
        <v>Completar</v>
      </c>
      <c r="BC48" s="134"/>
      <c r="BD48" s="134"/>
      <c r="BE48" s="134"/>
      <c r="BF48" s="136" t="str">
        <f t="shared" si="241"/>
        <v>Completar</v>
      </c>
      <c r="BG48" s="137" t="str">
        <f t="shared" si="242"/>
        <v>Completar</v>
      </c>
      <c r="BH48" s="137" t="str">
        <f t="shared" si="243"/>
        <v>Completar</v>
      </c>
      <c r="BI48" s="135"/>
      <c r="BJ48" s="136" t="str">
        <f t="shared" si="244"/>
        <v>Completar</v>
      </c>
      <c r="BK48" s="237">
        <f t="shared" si="157"/>
        <v>0</v>
      </c>
      <c r="BL48" s="238">
        <f t="shared" si="158"/>
        <v>0</v>
      </c>
      <c r="BM48" s="239" t="str">
        <f>IFERROR(IF(BL48&gt;20*AY48,'Referencia Parámetros'!$D$20,IF(BL48&gt;10*AY48,'Referencia Parámetros'!$D$21,IF(BL48&gt;5*AY48,'Referencia Parámetros'!$D$22, IF(BL48&gt;1,'Referencia Parámetros'!$D$23,"NO APLICA")))),"")</f>
        <v/>
      </c>
      <c r="BN48" s="240" t="str">
        <f t="shared" si="159"/>
        <v/>
      </c>
      <c r="BO48" s="241">
        <f t="shared" si="110"/>
        <v>0</v>
      </c>
      <c r="BP48" s="234">
        <f t="shared" si="160"/>
        <v>0</v>
      </c>
      <c r="BQ48" s="234">
        <f t="shared" si="111"/>
        <v>0</v>
      </c>
      <c r="BR48" s="234">
        <f t="shared" si="161"/>
        <v>0</v>
      </c>
      <c r="BS48" s="242">
        <f t="shared" si="162"/>
        <v>0</v>
      </c>
      <c r="BU48" s="234">
        <f t="shared" si="163"/>
        <v>36</v>
      </c>
      <c r="BV48" s="235" t="str">
        <f t="shared" si="164"/>
        <v/>
      </c>
      <c r="BW48" s="236" t="str">
        <f>IFERROR(+VLOOKUP(BV48,'Referencia Parámetros'!$A$2:$B$18,2),"")</f>
        <v/>
      </c>
      <c r="BX48" s="1"/>
      <c r="BY48" s="1"/>
      <c r="BZ48" s="136" t="str">
        <f t="shared" si="245"/>
        <v>Completar</v>
      </c>
      <c r="CA48" s="134"/>
      <c r="CB48" s="134"/>
      <c r="CC48" s="134"/>
      <c r="CD48" s="136" t="str">
        <f t="shared" si="246"/>
        <v>Completar</v>
      </c>
      <c r="CE48" s="137" t="str">
        <f t="shared" si="247"/>
        <v>Completar</v>
      </c>
      <c r="CF48" s="137" t="str">
        <f t="shared" si="248"/>
        <v>Completar</v>
      </c>
      <c r="CG48" s="135"/>
      <c r="CH48" s="136" t="str">
        <f t="shared" si="249"/>
        <v>Completar</v>
      </c>
      <c r="CI48" s="237">
        <f t="shared" si="165"/>
        <v>0</v>
      </c>
      <c r="CJ48" s="238">
        <f t="shared" si="166"/>
        <v>0</v>
      </c>
      <c r="CK48" s="239" t="str">
        <f>IFERROR(IF(CJ48&gt;20*BW48,'Referencia Parámetros'!$D$20,IF(CJ48&gt;10*BW48,'Referencia Parámetros'!$D$21,IF(CJ48&gt;5*BW48,'Referencia Parámetros'!$D$22, IF(CJ48&gt;1,'Referencia Parámetros'!$D$23,"NO APLICA")))),"")</f>
        <v/>
      </c>
      <c r="CL48" s="240" t="str">
        <f t="shared" si="167"/>
        <v/>
      </c>
      <c r="CM48" s="241">
        <f t="shared" si="113"/>
        <v>0</v>
      </c>
      <c r="CN48" s="234">
        <f t="shared" si="168"/>
        <v>0</v>
      </c>
      <c r="CO48" s="234">
        <f t="shared" si="114"/>
        <v>0</v>
      </c>
      <c r="CP48" s="234">
        <f t="shared" si="169"/>
        <v>0</v>
      </c>
      <c r="CQ48" s="242">
        <f t="shared" si="170"/>
        <v>0</v>
      </c>
      <c r="CS48" s="234">
        <f t="shared" si="171"/>
        <v>36</v>
      </c>
      <c r="CT48" s="235" t="str">
        <f t="shared" si="172"/>
        <v/>
      </c>
      <c r="CU48" s="236" t="str">
        <f>IFERROR(+VLOOKUP(CT48,'Referencia Parámetros'!$A$2:$B$18,2),"")</f>
        <v/>
      </c>
      <c r="CV48" s="1"/>
      <c r="CW48" s="1"/>
      <c r="CX48" s="136" t="str">
        <f t="shared" si="250"/>
        <v>Completar</v>
      </c>
      <c r="CY48" s="134"/>
      <c r="CZ48" s="134"/>
      <c r="DA48" s="134"/>
      <c r="DB48" s="136" t="str">
        <f t="shared" si="251"/>
        <v>Completar</v>
      </c>
      <c r="DC48" s="137" t="str">
        <f t="shared" si="252"/>
        <v>Completar</v>
      </c>
      <c r="DD48" s="137" t="str">
        <f t="shared" si="253"/>
        <v>Completar</v>
      </c>
      <c r="DE48" s="135"/>
      <c r="DF48" s="136" t="str">
        <f t="shared" si="254"/>
        <v>Completar</v>
      </c>
      <c r="DG48" s="237">
        <f t="shared" si="173"/>
        <v>0</v>
      </c>
      <c r="DH48" s="238">
        <f t="shared" si="174"/>
        <v>0</v>
      </c>
      <c r="DI48" s="239" t="str">
        <f>IFERROR(IF(DH48&gt;20*CU48,'Referencia Parámetros'!$D$20,IF(DH48&gt;10*CU48,'Referencia Parámetros'!$D$21,IF(DH48&gt;5*CU48,'Referencia Parámetros'!$D$22, IF(DH48&gt;1,'Referencia Parámetros'!$D$23,"NO APLICA")))),"")</f>
        <v/>
      </c>
      <c r="DJ48" s="240" t="str">
        <f t="shared" si="175"/>
        <v/>
      </c>
      <c r="DK48" s="241">
        <f t="shared" si="116"/>
        <v>0</v>
      </c>
      <c r="DL48" s="234">
        <f t="shared" si="176"/>
        <v>0</v>
      </c>
      <c r="DM48" s="234">
        <f t="shared" si="117"/>
        <v>0</v>
      </c>
      <c r="DN48" s="234">
        <f t="shared" si="177"/>
        <v>0</v>
      </c>
      <c r="DO48" s="242">
        <f t="shared" si="178"/>
        <v>0</v>
      </c>
      <c r="DQ48" s="234">
        <f t="shared" si="179"/>
        <v>36</v>
      </c>
      <c r="DR48" s="235" t="str">
        <f t="shared" si="180"/>
        <v/>
      </c>
      <c r="DS48" s="236" t="str">
        <f>IFERROR(+VLOOKUP(DR48,'Referencia Parámetros'!$A$2:$B$18,2),"")</f>
        <v/>
      </c>
      <c r="DT48" s="1"/>
      <c r="DU48" s="1"/>
      <c r="DV48" s="136" t="str">
        <f t="shared" si="255"/>
        <v>Completar</v>
      </c>
      <c r="DW48" s="134"/>
      <c r="DX48" s="134"/>
      <c r="DY48" s="134"/>
      <c r="DZ48" s="136" t="str">
        <f t="shared" si="256"/>
        <v>Completar</v>
      </c>
      <c r="EA48" s="137" t="str">
        <f t="shared" si="257"/>
        <v>Completar</v>
      </c>
      <c r="EB48" s="137" t="str">
        <f t="shared" si="258"/>
        <v>Completar</v>
      </c>
      <c r="EC48" s="135"/>
      <c r="ED48" s="136" t="str">
        <f t="shared" si="259"/>
        <v>Completar</v>
      </c>
      <c r="EE48" s="237">
        <f t="shared" si="181"/>
        <v>0</v>
      </c>
      <c r="EF48" s="238">
        <f t="shared" si="182"/>
        <v>0</v>
      </c>
      <c r="EG48" s="239" t="str">
        <f>IFERROR(IF(EF48&gt;20*DS48,'Referencia Parámetros'!$D$20,IF(EF48&gt;10*DS48,'Referencia Parámetros'!$D$21,IF(EF48&gt;5*DS48,'Referencia Parámetros'!$D$22, IF(EF48&gt;1,'Referencia Parámetros'!$D$23,"NO APLICA")))),"")</f>
        <v/>
      </c>
      <c r="EH48" s="240" t="str">
        <f t="shared" si="183"/>
        <v/>
      </c>
      <c r="EI48" s="241">
        <f t="shared" si="119"/>
        <v>0</v>
      </c>
      <c r="EJ48" s="234">
        <f t="shared" si="184"/>
        <v>0</v>
      </c>
      <c r="EK48" s="234">
        <f t="shared" si="120"/>
        <v>0</v>
      </c>
      <c r="EL48" s="234">
        <f t="shared" si="185"/>
        <v>0</v>
      </c>
      <c r="EM48" s="242">
        <f t="shared" si="186"/>
        <v>0</v>
      </c>
      <c r="EO48" s="234">
        <f t="shared" si="187"/>
        <v>36</v>
      </c>
      <c r="EP48" s="235" t="str">
        <f t="shared" si="188"/>
        <v/>
      </c>
      <c r="EQ48" s="236" t="str">
        <f>IFERROR(+VLOOKUP(EP48,'Referencia Parámetros'!$A$2:$B$18,2),"")</f>
        <v/>
      </c>
      <c r="ER48" s="1"/>
      <c r="ES48" s="1"/>
      <c r="ET48" s="136" t="str">
        <f t="shared" si="260"/>
        <v>Completar</v>
      </c>
      <c r="EU48" s="134"/>
      <c r="EV48" s="134"/>
      <c r="EW48" s="134"/>
      <c r="EX48" s="136" t="str">
        <f t="shared" si="261"/>
        <v>Completar</v>
      </c>
      <c r="EY48" s="137" t="str">
        <f t="shared" si="262"/>
        <v>Completar</v>
      </c>
      <c r="EZ48" s="137" t="str">
        <f t="shared" si="263"/>
        <v>Completar</v>
      </c>
      <c r="FA48" s="135"/>
      <c r="FB48" s="136" t="str">
        <f t="shared" si="264"/>
        <v>Completar</v>
      </c>
      <c r="FC48" s="237">
        <f t="shared" si="189"/>
        <v>0</v>
      </c>
      <c r="FD48" s="238">
        <f t="shared" si="190"/>
        <v>0</v>
      </c>
      <c r="FE48" s="239" t="str">
        <f>IFERROR(IF(FD48&gt;20*EQ48,'Referencia Parámetros'!$D$20,IF(FD48&gt;10*EQ48,'Referencia Parámetros'!$D$21,IF(FD48&gt;5*EQ48,'Referencia Parámetros'!$D$22, IF(FD48&gt;1,'Referencia Parámetros'!$D$23,"NO APLICA")))),"")</f>
        <v/>
      </c>
      <c r="FF48" s="240" t="str">
        <f t="shared" si="191"/>
        <v/>
      </c>
      <c r="FG48" s="241">
        <f t="shared" si="122"/>
        <v>0</v>
      </c>
      <c r="FH48" s="234">
        <f t="shared" si="192"/>
        <v>0</v>
      </c>
      <c r="FI48" s="234">
        <f t="shared" si="123"/>
        <v>0</v>
      </c>
      <c r="FJ48" s="234">
        <f t="shared" si="193"/>
        <v>0</v>
      </c>
      <c r="FK48" s="242">
        <f t="shared" si="194"/>
        <v>0</v>
      </c>
      <c r="FM48" s="234">
        <f t="shared" si="195"/>
        <v>36</v>
      </c>
      <c r="FN48" s="235" t="str">
        <f t="shared" si="196"/>
        <v/>
      </c>
      <c r="FO48" s="236" t="str">
        <f>IFERROR(+VLOOKUP(FN48,'Referencia Parámetros'!$A$2:$B$18,2),"")</f>
        <v/>
      </c>
      <c r="FP48" s="1"/>
      <c r="FQ48" s="1"/>
      <c r="FR48" s="136" t="str">
        <f t="shared" si="265"/>
        <v>Completar</v>
      </c>
      <c r="FS48" s="134"/>
      <c r="FT48" s="134"/>
      <c r="FU48" s="134"/>
      <c r="FV48" s="136" t="str">
        <f t="shared" si="266"/>
        <v>Completar</v>
      </c>
      <c r="FW48" s="137" t="str">
        <f t="shared" si="267"/>
        <v>Completar</v>
      </c>
      <c r="FX48" s="137" t="str">
        <f t="shared" si="268"/>
        <v>Completar</v>
      </c>
      <c r="FY48" s="135"/>
      <c r="FZ48" s="136" t="str">
        <f t="shared" si="269"/>
        <v>Completar</v>
      </c>
      <c r="GA48" s="237">
        <f t="shared" si="197"/>
        <v>0</v>
      </c>
      <c r="GB48" s="238">
        <f t="shared" si="198"/>
        <v>0</v>
      </c>
      <c r="GC48" s="239" t="str">
        <f>IFERROR(IF(GB48&gt;20*FO48,'Referencia Parámetros'!$D$20,IF(GB48&gt;10*FO48,'Referencia Parámetros'!$D$21,IF(GB48&gt;5*FO48,'Referencia Parámetros'!$D$22, IF(GB48&gt;1,'Referencia Parámetros'!$D$23,"NO APLICA")))),"")</f>
        <v/>
      </c>
      <c r="GD48" s="240" t="str">
        <f t="shared" si="199"/>
        <v/>
      </c>
      <c r="GE48" s="241">
        <f t="shared" si="125"/>
        <v>0</v>
      </c>
      <c r="GF48" s="234">
        <f t="shared" si="200"/>
        <v>0</v>
      </c>
      <c r="GG48" s="234">
        <f t="shared" si="126"/>
        <v>0</v>
      </c>
      <c r="GH48" s="234">
        <f t="shared" si="201"/>
        <v>0</v>
      </c>
      <c r="GI48" s="242">
        <f t="shared" si="202"/>
        <v>0</v>
      </c>
      <c r="GK48" s="234">
        <f t="shared" si="203"/>
        <v>36</v>
      </c>
      <c r="GL48" s="235" t="str">
        <f t="shared" si="204"/>
        <v/>
      </c>
      <c r="GM48" s="236" t="str">
        <f>IFERROR(+VLOOKUP(GL48,'Referencia Parámetros'!$A$2:$B$18,2),"")</f>
        <v/>
      </c>
      <c r="GN48" s="1"/>
      <c r="GO48" s="1"/>
      <c r="GP48" s="136" t="str">
        <f t="shared" si="270"/>
        <v>Completar</v>
      </c>
      <c r="GQ48" s="134"/>
      <c r="GR48" s="134"/>
      <c r="GS48" s="134"/>
      <c r="GT48" s="136" t="str">
        <f t="shared" si="271"/>
        <v>Completar</v>
      </c>
      <c r="GU48" s="137" t="str">
        <f t="shared" si="272"/>
        <v>Completar</v>
      </c>
      <c r="GV48" s="137" t="str">
        <f t="shared" si="273"/>
        <v>Completar</v>
      </c>
      <c r="GW48" s="135"/>
      <c r="GX48" s="136" t="str">
        <f t="shared" si="274"/>
        <v>Completar</v>
      </c>
      <c r="GY48" s="237">
        <f t="shared" si="205"/>
        <v>0</v>
      </c>
      <c r="GZ48" s="238">
        <f t="shared" si="206"/>
        <v>0</v>
      </c>
      <c r="HA48" s="239" t="str">
        <f>IFERROR(IF(GZ48&gt;20*GM48,'Referencia Parámetros'!$D$20,IF(GZ48&gt;10*GM48,'Referencia Parámetros'!$D$21,IF(GZ48&gt;5*GM48,'Referencia Parámetros'!$D$22, IF(GZ48&gt;1,'Referencia Parámetros'!$D$23,"NO APLICA")))),"")</f>
        <v/>
      </c>
      <c r="HB48" s="240" t="str">
        <f t="shared" si="207"/>
        <v/>
      </c>
      <c r="HC48" s="241">
        <f t="shared" si="128"/>
        <v>0</v>
      </c>
      <c r="HD48" s="234">
        <f t="shared" si="208"/>
        <v>0</v>
      </c>
      <c r="HE48" s="234">
        <f t="shared" si="129"/>
        <v>0</v>
      </c>
      <c r="HF48" s="234">
        <f t="shared" si="209"/>
        <v>0</v>
      </c>
      <c r="HG48" s="242">
        <f t="shared" si="210"/>
        <v>0</v>
      </c>
      <c r="HI48" s="234">
        <f t="shared" si="211"/>
        <v>36</v>
      </c>
      <c r="HJ48" s="235" t="str">
        <f t="shared" si="212"/>
        <v/>
      </c>
      <c r="HK48" s="236" t="str">
        <f>IFERROR(+VLOOKUP(HJ48,'Referencia Parámetros'!$A$2:$B$18,2),"")</f>
        <v/>
      </c>
      <c r="HL48" s="1"/>
      <c r="HM48" s="1"/>
      <c r="HN48" s="136" t="str">
        <f t="shared" si="275"/>
        <v>Completar</v>
      </c>
      <c r="HO48" s="134"/>
      <c r="HP48" s="134"/>
      <c r="HQ48" s="134"/>
      <c r="HR48" s="136" t="str">
        <f t="shared" si="276"/>
        <v>Completar</v>
      </c>
      <c r="HS48" s="137" t="str">
        <f t="shared" si="277"/>
        <v>Completar</v>
      </c>
      <c r="HT48" s="137" t="str">
        <f t="shared" si="278"/>
        <v>Completar</v>
      </c>
      <c r="HU48" s="135"/>
      <c r="HV48" s="136" t="str">
        <f t="shared" si="279"/>
        <v>Completar</v>
      </c>
      <c r="HW48" s="237">
        <f t="shared" si="213"/>
        <v>0</v>
      </c>
      <c r="HX48" s="238">
        <f t="shared" si="214"/>
        <v>0</v>
      </c>
      <c r="HY48" s="239" t="str">
        <f>IFERROR(IF(HX48&gt;20*HK48,'Referencia Parámetros'!$D$20,IF(HX48&gt;10*HK48,'Referencia Parámetros'!$D$21,IF(HX48&gt;5*HK48,'Referencia Parámetros'!$D$22, IF(HX48&gt;1,'Referencia Parámetros'!$D$23,"NO APLICA")))),"")</f>
        <v/>
      </c>
      <c r="HZ48" s="240" t="str">
        <f t="shared" si="215"/>
        <v/>
      </c>
      <c r="IA48" s="241">
        <f t="shared" si="131"/>
        <v>0</v>
      </c>
      <c r="IB48" s="234">
        <f t="shared" si="216"/>
        <v>0</v>
      </c>
      <c r="IC48" s="234">
        <f t="shared" si="132"/>
        <v>0</v>
      </c>
      <c r="ID48" s="234">
        <f t="shared" si="217"/>
        <v>0</v>
      </c>
      <c r="IE48" s="242">
        <f t="shared" si="218"/>
        <v>0</v>
      </c>
      <c r="IG48" s="234">
        <f t="shared" si="219"/>
        <v>36</v>
      </c>
      <c r="IH48" s="235" t="str">
        <f t="shared" si="220"/>
        <v/>
      </c>
      <c r="II48" s="236" t="str">
        <f>IFERROR(+VLOOKUP(IH48,'Referencia Parámetros'!$A$2:$B$15,2),"")</f>
        <v/>
      </c>
      <c r="IJ48" s="1"/>
      <c r="IK48" s="1"/>
      <c r="IL48" s="136" t="str">
        <f t="shared" si="280"/>
        <v>Completar</v>
      </c>
      <c r="IM48" s="134"/>
      <c r="IN48" s="134"/>
      <c r="IO48" s="134"/>
      <c r="IP48" s="136" t="str">
        <f t="shared" si="281"/>
        <v>Completar</v>
      </c>
      <c r="IQ48" s="137" t="str">
        <f t="shared" si="282"/>
        <v>Completar</v>
      </c>
      <c r="IR48" s="137" t="str">
        <f t="shared" si="283"/>
        <v>Completar</v>
      </c>
      <c r="IS48" s="135"/>
      <c r="IT48" s="136" t="str">
        <f t="shared" si="284"/>
        <v>Completar</v>
      </c>
      <c r="IU48" s="237">
        <f t="shared" si="221"/>
        <v>0</v>
      </c>
      <c r="IV48" s="238">
        <f t="shared" si="222"/>
        <v>0</v>
      </c>
      <c r="IW48" s="239" t="str">
        <f>IFERROR(IF(IV48&gt;20*II48,'Referencia Parámetros'!$D$20,IF(IV48&gt;10*II48,'Referencia Parámetros'!$D$21,IF(IV48&gt;5*II48,'Referencia Parámetros'!$D$22, IF(IV48&gt;1,'Referencia Parámetros'!$D$23,"NO APLICA")))),"")</f>
        <v/>
      </c>
      <c r="IX48" s="240" t="str">
        <f t="shared" si="223"/>
        <v/>
      </c>
      <c r="IY48" s="241">
        <f t="shared" si="134"/>
        <v>0</v>
      </c>
      <c r="IZ48" s="234">
        <f t="shared" si="224"/>
        <v>0</v>
      </c>
      <c r="JA48" s="234">
        <f t="shared" si="135"/>
        <v>0</v>
      </c>
      <c r="JB48" s="234">
        <f t="shared" si="225"/>
        <v>0</v>
      </c>
      <c r="JC48" s="242">
        <f t="shared" si="226"/>
        <v>0</v>
      </c>
      <c r="JD48" s="198"/>
      <c r="JE48" s="234">
        <f t="shared" si="227"/>
        <v>36</v>
      </c>
      <c r="JF48" s="235" t="str">
        <f t="shared" si="228"/>
        <v/>
      </c>
      <c r="JG48" s="236" t="str">
        <f>IFERROR(+VLOOKUP(JF48,'Referencia Parámetros'!$A$2:$B$15,2),"")</f>
        <v/>
      </c>
      <c r="JH48" s="1"/>
      <c r="JI48" s="1"/>
      <c r="JJ48" s="136" t="str">
        <f t="shared" si="285"/>
        <v>Completar</v>
      </c>
      <c r="JK48" s="134"/>
      <c r="JL48" s="134"/>
      <c r="JM48" s="134"/>
      <c r="JN48" s="136" t="str">
        <f t="shared" si="286"/>
        <v>Completar</v>
      </c>
      <c r="JO48" s="137" t="str">
        <f t="shared" si="287"/>
        <v>Completar</v>
      </c>
      <c r="JP48" s="137" t="str">
        <f t="shared" si="288"/>
        <v>Completar</v>
      </c>
      <c r="JQ48" s="135"/>
      <c r="JR48" s="136" t="str">
        <f t="shared" si="289"/>
        <v>Completar</v>
      </c>
      <c r="JS48" s="237">
        <f t="shared" si="229"/>
        <v>0</v>
      </c>
      <c r="JT48" s="238">
        <f t="shared" si="230"/>
        <v>0</v>
      </c>
      <c r="JU48" s="239" t="str">
        <f>IFERROR(IF(JT48&gt;20*JG48,'Referencia Parámetros'!$D$20,IF(JT48&gt;10*JG48,'Referencia Parámetros'!$D$21,IF(JT48&gt;5*JG48,'Referencia Parámetros'!$D$22, IF(JT48&gt;1,'Referencia Parámetros'!$D$23,"NO APLICA")))),"")</f>
        <v/>
      </c>
      <c r="JV48" s="240" t="str">
        <f t="shared" si="231"/>
        <v/>
      </c>
      <c r="JW48" s="241">
        <f t="shared" si="137"/>
        <v>0</v>
      </c>
      <c r="JX48" s="234">
        <f t="shared" si="232"/>
        <v>0</v>
      </c>
      <c r="JY48" s="234">
        <f t="shared" si="138"/>
        <v>0</v>
      </c>
      <c r="JZ48" s="234">
        <f t="shared" si="233"/>
        <v>0</v>
      </c>
      <c r="KA48" s="242">
        <f t="shared" si="234"/>
        <v>0</v>
      </c>
    </row>
    <row r="49" spans="1:287" x14ac:dyDescent="0.25">
      <c r="A49" s="234">
        <f t="shared" si="139"/>
        <v>37</v>
      </c>
      <c r="B49" s="235" t="str">
        <f t="shared" si="140"/>
        <v/>
      </c>
      <c r="C49" s="236" t="str">
        <f>IFERROR(+VLOOKUP(B49,'Referencia Parámetros'!$A$2:$B$18,2),"")</f>
        <v/>
      </c>
      <c r="D49" s="1"/>
      <c r="E49" s="1"/>
      <c r="F49" s="136" t="str">
        <f>IFERROR(+VLOOKUP(D49,'Año 4'!JH$13:JJ$112,3,FALSE),"Completar")</f>
        <v>Completar</v>
      </c>
      <c r="G49" s="134"/>
      <c r="H49" s="134"/>
      <c r="I49" s="134"/>
      <c r="J49" s="136" t="str">
        <f>+IFERROR(VLOOKUP(D49,'Año 4'!JH$13:JR$112,7,0),"Completar")</f>
        <v>Completar</v>
      </c>
      <c r="K49" s="137" t="str">
        <f>IFERROR(VLOOKUP(D49,'Año 4'!JH$13:JR$112,8,FALSE),"Completar")</f>
        <v>Completar</v>
      </c>
      <c r="L49" s="137" t="str">
        <f>IFERROR(VLOOKUP(D49,'Año 4'!JH$13:JR$112,9,FALSE),"Completar")</f>
        <v>Completar</v>
      </c>
      <c r="M49" s="135"/>
      <c r="N49" s="136" t="str">
        <f>IFERROR(VLOOKUP(D49,'Año 4'!JH$13:JR$112,11,FALSE),"Completar")</f>
        <v>Completar</v>
      </c>
      <c r="O49" s="237">
        <f t="shared" si="141"/>
        <v>0</v>
      </c>
      <c r="P49" s="238">
        <f t="shared" si="142"/>
        <v>0</v>
      </c>
      <c r="Q49" s="239" t="str">
        <f>IFERROR(IF(P49&gt;20*C49,'Referencia Parámetros'!$D$20,IF(P49&gt;10*C49,'Referencia Parámetros'!$D$21,IF(P49&gt;5*C49,'Referencia Parámetros'!$D$22, IF(P49&gt;1,'Referencia Parámetros'!$D$23,"NO APLICA")))),"")</f>
        <v/>
      </c>
      <c r="R49" s="240" t="str">
        <f t="shared" si="143"/>
        <v/>
      </c>
      <c r="S49" s="241">
        <f t="shared" si="104"/>
        <v>0</v>
      </c>
      <c r="T49" s="234">
        <f t="shared" si="144"/>
        <v>0</v>
      </c>
      <c r="U49" s="234">
        <f t="shared" si="105"/>
        <v>0</v>
      </c>
      <c r="V49" s="234">
        <f t="shared" si="145"/>
        <v>0</v>
      </c>
      <c r="W49" s="242">
        <f t="shared" si="146"/>
        <v>0</v>
      </c>
      <c r="Y49" s="234">
        <f t="shared" si="147"/>
        <v>37</v>
      </c>
      <c r="Z49" s="235" t="str">
        <f t="shared" si="148"/>
        <v/>
      </c>
      <c r="AA49" s="236" t="str">
        <f>IFERROR(+VLOOKUP(Z49,'Referencia Parámetros'!$A$2:$B$18,2),"")</f>
        <v/>
      </c>
      <c r="AB49" s="1"/>
      <c r="AC49" s="1"/>
      <c r="AD49" s="136" t="str">
        <f t="shared" si="235"/>
        <v>Completar</v>
      </c>
      <c r="AE49" s="134"/>
      <c r="AF49" s="134"/>
      <c r="AG49" s="134"/>
      <c r="AH49" s="136" t="str">
        <f t="shared" si="236"/>
        <v>Completar</v>
      </c>
      <c r="AI49" s="137" t="str">
        <f t="shared" si="237"/>
        <v>Completar</v>
      </c>
      <c r="AJ49" s="137" t="str">
        <f t="shared" si="238"/>
        <v>Completar</v>
      </c>
      <c r="AK49" s="135"/>
      <c r="AL49" s="136" t="str">
        <f t="shared" si="239"/>
        <v>Completar</v>
      </c>
      <c r="AM49" s="237">
        <f t="shared" si="149"/>
        <v>0</v>
      </c>
      <c r="AN49" s="238">
        <f t="shared" si="150"/>
        <v>0</v>
      </c>
      <c r="AO49" s="239" t="str">
        <f>IFERROR(IF(AN49&gt;20*AA49,'Referencia Parámetros'!$D$20,IF(AN49&gt;10*AA49,'Referencia Parámetros'!$D$21,IF(AN49&gt;5*AA49,'Referencia Parámetros'!$D$22, IF(AN49&gt;1,'Referencia Parámetros'!$D$23,"NO APLICA")))),"")</f>
        <v/>
      </c>
      <c r="AP49" s="240" t="str">
        <f t="shared" si="151"/>
        <v/>
      </c>
      <c r="AQ49" s="241">
        <f t="shared" si="107"/>
        <v>0</v>
      </c>
      <c r="AR49" s="234">
        <f t="shared" si="152"/>
        <v>0</v>
      </c>
      <c r="AS49" s="234">
        <f t="shared" si="108"/>
        <v>0</v>
      </c>
      <c r="AT49" s="234">
        <f t="shared" si="153"/>
        <v>0</v>
      </c>
      <c r="AU49" s="242">
        <f t="shared" si="154"/>
        <v>0</v>
      </c>
      <c r="AW49" s="234">
        <f t="shared" si="155"/>
        <v>37</v>
      </c>
      <c r="AX49" s="235" t="str">
        <f t="shared" si="156"/>
        <v/>
      </c>
      <c r="AY49" s="236" t="str">
        <f>IFERROR(+VLOOKUP(AX49,'Referencia Parámetros'!$A$2:$B$18,2),"")</f>
        <v/>
      </c>
      <c r="AZ49" s="1"/>
      <c r="BA49" s="1"/>
      <c r="BB49" s="136" t="str">
        <f t="shared" si="240"/>
        <v>Completar</v>
      </c>
      <c r="BC49" s="134"/>
      <c r="BD49" s="134"/>
      <c r="BE49" s="134"/>
      <c r="BF49" s="136" t="str">
        <f t="shared" si="241"/>
        <v>Completar</v>
      </c>
      <c r="BG49" s="137" t="str">
        <f t="shared" si="242"/>
        <v>Completar</v>
      </c>
      <c r="BH49" s="137" t="str">
        <f t="shared" si="243"/>
        <v>Completar</v>
      </c>
      <c r="BI49" s="135"/>
      <c r="BJ49" s="136" t="str">
        <f t="shared" si="244"/>
        <v>Completar</v>
      </c>
      <c r="BK49" s="237">
        <f t="shared" si="157"/>
        <v>0</v>
      </c>
      <c r="BL49" s="238">
        <f t="shared" si="158"/>
        <v>0</v>
      </c>
      <c r="BM49" s="239" t="str">
        <f>IFERROR(IF(BL49&gt;20*AY49,'Referencia Parámetros'!$D$20,IF(BL49&gt;10*AY49,'Referencia Parámetros'!$D$21,IF(BL49&gt;5*AY49,'Referencia Parámetros'!$D$22, IF(BL49&gt;1,'Referencia Parámetros'!$D$23,"NO APLICA")))),"")</f>
        <v/>
      </c>
      <c r="BN49" s="240" t="str">
        <f t="shared" si="159"/>
        <v/>
      </c>
      <c r="BO49" s="241">
        <f t="shared" si="110"/>
        <v>0</v>
      </c>
      <c r="BP49" s="234">
        <f t="shared" si="160"/>
        <v>0</v>
      </c>
      <c r="BQ49" s="234">
        <f t="shared" si="111"/>
        <v>0</v>
      </c>
      <c r="BR49" s="234">
        <f t="shared" si="161"/>
        <v>0</v>
      </c>
      <c r="BS49" s="242">
        <f t="shared" si="162"/>
        <v>0</v>
      </c>
      <c r="BU49" s="234">
        <f t="shared" si="163"/>
        <v>37</v>
      </c>
      <c r="BV49" s="235" t="str">
        <f t="shared" si="164"/>
        <v/>
      </c>
      <c r="BW49" s="236" t="str">
        <f>IFERROR(+VLOOKUP(BV49,'Referencia Parámetros'!$A$2:$B$18,2),"")</f>
        <v/>
      </c>
      <c r="BX49" s="1"/>
      <c r="BY49" s="1"/>
      <c r="BZ49" s="136" t="str">
        <f t="shared" si="245"/>
        <v>Completar</v>
      </c>
      <c r="CA49" s="134"/>
      <c r="CB49" s="134"/>
      <c r="CC49" s="134"/>
      <c r="CD49" s="136" t="str">
        <f t="shared" si="246"/>
        <v>Completar</v>
      </c>
      <c r="CE49" s="137" t="str">
        <f t="shared" si="247"/>
        <v>Completar</v>
      </c>
      <c r="CF49" s="137" t="str">
        <f t="shared" si="248"/>
        <v>Completar</v>
      </c>
      <c r="CG49" s="135"/>
      <c r="CH49" s="136" t="str">
        <f t="shared" si="249"/>
        <v>Completar</v>
      </c>
      <c r="CI49" s="237">
        <f t="shared" si="165"/>
        <v>0</v>
      </c>
      <c r="CJ49" s="238">
        <f t="shared" si="166"/>
        <v>0</v>
      </c>
      <c r="CK49" s="239" t="str">
        <f>IFERROR(IF(CJ49&gt;20*BW49,'Referencia Parámetros'!$D$20,IF(CJ49&gt;10*BW49,'Referencia Parámetros'!$D$21,IF(CJ49&gt;5*BW49,'Referencia Parámetros'!$D$22, IF(CJ49&gt;1,'Referencia Parámetros'!$D$23,"NO APLICA")))),"")</f>
        <v/>
      </c>
      <c r="CL49" s="240" t="str">
        <f t="shared" si="167"/>
        <v/>
      </c>
      <c r="CM49" s="241">
        <f t="shared" si="113"/>
        <v>0</v>
      </c>
      <c r="CN49" s="234">
        <f t="shared" si="168"/>
        <v>0</v>
      </c>
      <c r="CO49" s="234">
        <f t="shared" si="114"/>
        <v>0</v>
      </c>
      <c r="CP49" s="234">
        <f t="shared" si="169"/>
        <v>0</v>
      </c>
      <c r="CQ49" s="242">
        <f t="shared" si="170"/>
        <v>0</v>
      </c>
      <c r="CS49" s="234">
        <f t="shared" si="171"/>
        <v>37</v>
      </c>
      <c r="CT49" s="235" t="str">
        <f t="shared" si="172"/>
        <v/>
      </c>
      <c r="CU49" s="236" t="str">
        <f>IFERROR(+VLOOKUP(CT49,'Referencia Parámetros'!$A$2:$B$18,2),"")</f>
        <v/>
      </c>
      <c r="CV49" s="1"/>
      <c r="CW49" s="1"/>
      <c r="CX49" s="136" t="str">
        <f t="shared" si="250"/>
        <v>Completar</v>
      </c>
      <c r="CY49" s="134"/>
      <c r="CZ49" s="134"/>
      <c r="DA49" s="134"/>
      <c r="DB49" s="136" t="str">
        <f t="shared" si="251"/>
        <v>Completar</v>
      </c>
      <c r="DC49" s="137" t="str">
        <f t="shared" si="252"/>
        <v>Completar</v>
      </c>
      <c r="DD49" s="137" t="str">
        <f t="shared" si="253"/>
        <v>Completar</v>
      </c>
      <c r="DE49" s="135"/>
      <c r="DF49" s="136" t="str">
        <f t="shared" si="254"/>
        <v>Completar</v>
      </c>
      <c r="DG49" s="237">
        <f t="shared" si="173"/>
        <v>0</v>
      </c>
      <c r="DH49" s="238">
        <f t="shared" si="174"/>
        <v>0</v>
      </c>
      <c r="DI49" s="239" t="str">
        <f>IFERROR(IF(DH49&gt;20*CU49,'Referencia Parámetros'!$D$20,IF(DH49&gt;10*CU49,'Referencia Parámetros'!$D$21,IF(DH49&gt;5*CU49,'Referencia Parámetros'!$D$22, IF(DH49&gt;1,'Referencia Parámetros'!$D$23,"NO APLICA")))),"")</f>
        <v/>
      </c>
      <c r="DJ49" s="240" t="str">
        <f t="shared" si="175"/>
        <v/>
      </c>
      <c r="DK49" s="241">
        <f t="shared" si="116"/>
        <v>0</v>
      </c>
      <c r="DL49" s="234">
        <f t="shared" si="176"/>
        <v>0</v>
      </c>
      <c r="DM49" s="234">
        <f t="shared" si="117"/>
        <v>0</v>
      </c>
      <c r="DN49" s="234">
        <f t="shared" si="177"/>
        <v>0</v>
      </c>
      <c r="DO49" s="242">
        <f t="shared" si="178"/>
        <v>0</v>
      </c>
      <c r="DQ49" s="234">
        <f t="shared" si="179"/>
        <v>37</v>
      </c>
      <c r="DR49" s="235" t="str">
        <f t="shared" si="180"/>
        <v/>
      </c>
      <c r="DS49" s="236" t="str">
        <f>IFERROR(+VLOOKUP(DR49,'Referencia Parámetros'!$A$2:$B$18,2),"")</f>
        <v/>
      </c>
      <c r="DT49" s="1"/>
      <c r="DU49" s="1"/>
      <c r="DV49" s="136" t="str">
        <f t="shared" si="255"/>
        <v>Completar</v>
      </c>
      <c r="DW49" s="134"/>
      <c r="DX49" s="134"/>
      <c r="DY49" s="134"/>
      <c r="DZ49" s="136" t="str">
        <f t="shared" si="256"/>
        <v>Completar</v>
      </c>
      <c r="EA49" s="137" t="str">
        <f t="shared" si="257"/>
        <v>Completar</v>
      </c>
      <c r="EB49" s="137" t="str">
        <f t="shared" si="258"/>
        <v>Completar</v>
      </c>
      <c r="EC49" s="135"/>
      <c r="ED49" s="136" t="str">
        <f t="shared" si="259"/>
        <v>Completar</v>
      </c>
      <c r="EE49" s="237">
        <f t="shared" si="181"/>
        <v>0</v>
      </c>
      <c r="EF49" s="238">
        <f t="shared" si="182"/>
        <v>0</v>
      </c>
      <c r="EG49" s="239" t="str">
        <f>IFERROR(IF(EF49&gt;20*DS49,'Referencia Parámetros'!$D$20,IF(EF49&gt;10*DS49,'Referencia Parámetros'!$D$21,IF(EF49&gt;5*DS49,'Referencia Parámetros'!$D$22, IF(EF49&gt;1,'Referencia Parámetros'!$D$23,"NO APLICA")))),"")</f>
        <v/>
      </c>
      <c r="EH49" s="240" t="str">
        <f t="shared" si="183"/>
        <v/>
      </c>
      <c r="EI49" s="241">
        <f t="shared" si="119"/>
        <v>0</v>
      </c>
      <c r="EJ49" s="234">
        <f t="shared" si="184"/>
        <v>0</v>
      </c>
      <c r="EK49" s="234">
        <f t="shared" si="120"/>
        <v>0</v>
      </c>
      <c r="EL49" s="234">
        <f t="shared" si="185"/>
        <v>0</v>
      </c>
      <c r="EM49" s="242">
        <f t="shared" si="186"/>
        <v>0</v>
      </c>
      <c r="EO49" s="234">
        <f t="shared" si="187"/>
        <v>37</v>
      </c>
      <c r="EP49" s="235" t="str">
        <f t="shared" si="188"/>
        <v/>
      </c>
      <c r="EQ49" s="236" t="str">
        <f>IFERROR(+VLOOKUP(EP49,'Referencia Parámetros'!$A$2:$B$18,2),"")</f>
        <v/>
      </c>
      <c r="ER49" s="1"/>
      <c r="ES49" s="1"/>
      <c r="ET49" s="136" t="str">
        <f t="shared" si="260"/>
        <v>Completar</v>
      </c>
      <c r="EU49" s="134"/>
      <c r="EV49" s="134"/>
      <c r="EW49" s="134"/>
      <c r="EX49" s="136" t="str">
        <f t="shared" si="261"/>
        <v>Completar</v>
      </c>
      <c r="EY49" s="137" t="str">
        <f t="shared" si="262"/>
        <v>Completar</v>
      </c>
      <c r="EZ49" s="137" t="str">
        <f t="shared" si="263"/>
        <v>Completar</v>
      </c>
      <c r="FA49" s="135"/>
      <c r="FB49" s="136" t="str">
        <f t="shared" si="264"/>
        <v>Completar</v>
      </c>
      <c r="FC49" s="237">
        <f t="shared" si="189"/>
        <v>0</v>
      </c>
      <c r="FD49" s="238">
        <f t="shared" si="190"/>
        <v>0</v>
      </c>
      <c r="FE49" s="239" t="str">
        <f>IFERROR(IF(FD49&gt;20*EQ49,'Referencia Parámetros'!$D$20,IF(FD49&gt;10*EQ49,'Referencia Parámetros'!$D$21,IF(FD49&gt;5*EQ49,'Referencia Parámetros'!$D$22, IF(FD49&gt;1,'Referencia Parámetros'!$D$23,"NO APLICA")))),"")</f>
        <v/>
      </c>
      <c r="FF49" s="240" t="str">
        <f t="shared" si="191"/>
        <v/>
      </c>
      <c r="FG49" s="241">
        <f t="shared" si="122"/>
        <v>0</v>
      </c>
      <c r="FH49" s="234">
        <f t="shared" si="192"/>
        <v>0</v>
      </c>
      <c r="FI49" s="234">
        <f t="shared" si="123"/>
        <v>0</v>
      </c>
      <c r="FJ49" s="234">
        <f t="shared" si="193"/>
        <v>0</v>
      </c>
      <c r="FK49" s="242">
        <f t="shared" si="194"/>
        <v>0</v>
      </c>
      <c r="FM49" s="234">
        <f t="shared" si="195"/>
        <v>37</v>
      </c>
      <c r="FN49" s="235" t="str">
        <f t="shared" si="196"/>
        <v/>
      </c>
      <c r="FO49" s="236" t="str">
        <f>IFERROR(+VLOOKUP(FN49,'Referencia Parámetros'!$A$2:$B$18,2),"")</f>
        <v/>
      </c>
      <c r="FP49" s="1"/>
      <c r="FQ49" s="1"/>
      <c r="FR49" s="136" t="str">
        <f t="shared" si="265"/>
        <v>Completar</v>
      </c>
      <c r="FS49" s="134"/>
      <c r="FT49" s="134"/>
      <c r="FU49" s="134"/>
      <c r="FV49" s="136" t="str">
        <f t="shared" si="266"/>
        <v>Completar</v>
      </c>
      <c r="FW49" s="137" t="str">
        <f t="shared" si="267"/>
        <v>Completar</v>
      </c>
      <c r="FX49" s="137" t="str">
        <f t="shared" si="268"/>
        <v>Completar</v>
      </c>
      <c r="FY49" s="135"/>
      <c r="FZ49" s="136" t="str">
        <f t="shared" si="269"/>
        <v>Completar</v>
      </c>
      <c r="GA49" s="237">
        <f t="shared" si="197"/>
        <v>0</v>
      </c>
      <c r="GB49" s="238">
        <f t="shared" si="198"/>
        <v>0</v>
      </c>
      <c r="GC49" s="239" t="str">
        <f>IFERROR(IF(GB49&gt;20*FO49,'Referencia Parámetros'!$D$20,IF(GB49&gt;10*FO49,'Referencia Parámetros'!$D$21,IF(GB49&gt;5*FO49,'Referencia Parámetros'!$D$22, IF(GB49&gt;1,'Referencia Parámetros'!$D$23,"NO APLICA")))),"")</f>
        <v/>
      </c>
      <c r="GD49" s="240" t="str">
        <f t="shared" si="199"/>
        <v/>
      </c>
      <c r="GE49" s="241">
        <f t="shared" si="125"/>
        <v>0</v>
      </c>
      <c r="GF49" s="234">
        <f t="shared" si="200"/>
        <v>0</v>
      </c>
      <c r="GG49" s="234">
        <f t="shared" si="126"/>
        <v>0</v>
      </c>
      <c r="GH49" s="234">
        <f t="shared" si="201"/>
        <v>0</v>
      </c>
      <c r="GI49" s="242">
        <f t="shared" si="202"/>
        <v>0</v>
      </c>
      <c r="GK49" s="234">
        <f t="shared" si="203"/>
        <v>37</v>
      </c>
      <c r="GL49" s="235" t="str">
        <f t="shared" si="204"/>
        <v/>
      </c>
      <c r="GM49" s="236" t="str">
        <f>IFERROR(+VLOOKUP(GL49,'Referencia Parámetros'!$A$2:$B$18,2),"")</f>
        <v/>
      </c>
      <c r="GN49" s="1"/>
      <c r="GO49" s="1"/>
      <c r="GP49" s="136" t="str">
        <f t="shared" si="270"/>
        <v>Completar</v>
      </c>
      <c r="GQ49" s="134"/>
      <c r="GR49" s="134"/>
      <c r="GS49" s="134"/>
      <c r="GT49" s="136" t="str">
        <f t="shared" si="271"/>
        <v>Completar</v>
      </c>
      <c r="GU49" s="137" t="str">
        <f t="shared" si="272"/>
        <v>Completar</v>
      </c>
      <c r="GV49" s="137" t="str">
        <f t="shared" si="273"/>
        <v>Completar</v>
      </c>
      <c r="GW49" s="135"/>
      <c r="GX49" s="136" t="str">
        <f t="shared" si="274"/>
        <v>Completar</v>
      </c>
      <c r="GY49" s="237">
        <f t="shared" si="205"/>
        <v>0</v>
      </c>
      <c r="GZ49" s="238">
        <f t="shared" si="206"/>
        <v>0</v>
      </c>
      <c r="HA49" s="239" t="str">
        <f>IFERROR(IF(GZ49&gt;20*GM49,'Referencia Parámetros'!$D$20,IF(GZ49&gt;10*GM49,'Referencia Parámetros'!$D$21,IF(GZ49&gt;5*GM49,'Referencia Parámetros'!$D$22, IF(GZ49&gt;1,'Referencia Parámetros'!$D$23,"NO APLICA")))),"")</f>
        <v/>
      </c>
      <c r="HB49" s="240" t="str">
        <f t="shared" si="207"/>
        <v/>
      </c>
      <c r="HC49" s="241">
        <f t="shared" si="128"/>
        <v>0</v>
      </c>
      <c r="HD49" s="234">
        <f t="shared" si="208"/>
        <v>0</v>
      </c>
      <c r="HE49" s="234">
        <f t="shared" si="129"/>
        <v>0</v>
      </c>
      <c r="HF49" s="234">
        <f t="shared" si="209"/>
        <v>0</v>
      </c>
      <c r="HG49" s="242">
        <f t="shared" si="210"/>
        <v>0</v>
      </c>
      <c r="HI49" s="234">
        <f t="shared" si="211"/>
        <v>37</v>
      </c>
      <c r="HJ49" s="235" t="str">
        <f t="shared" si="212"/>
        <v/>
      </c>
      <c r="HK49" s="236" t="str">
        <f>IFERROR(+VLOOKUP(HJ49,'Referencia Parámetros'!$A$2:$B$18,2),"")</f>
        <v/>
      </c>
      <c r="HL49" s="1"/>
      <c r="HM49" s="1"/>
      <c r="HN49" s="136" t="str">
        <f t="shared" si="275"/>
        <v>Completar</v>
      </c>
      <c r="HO49" s="134"/>
      <c r="HP49" s="134"/>
      <c r="HQ49" s="134"/>
      <c r="HR49" s="136" t="str">
        <f t="shared" si="276"/>
        <v>Completar</v>
      </c>
      <c r="HS49" s="137" t="str">
        <f t="shared" si="277"/>
        <v>Completar</v>
      </c>
      <c r="HT49" s="137" t="str">
        <f t="shared" si="278"/>
        <v>Completar</v>
      </c>
      <c r="HU49" s="135"/>
      <c r="HV49" s="136" t="str">
        <f t="shared" si="279"/>
        <v>Completar</v>
      </c>
      <c r="HW49" s="237">
        <f t="shared" si="213"/>
        <v>0</v>
      </c>
      <c r="HX49" s="238">
        <f t="shared" si="214"/>
        <v>0</v>
      </c>
      <c r="HY49" s="239" t="str">
        <f>IFERROR(IF(HX49&gt;20*HK49,'Referencia Parámetros'!$D$20,IF(HX49&gt;10*HK49,'Referencia Parámetros'!$D$21,IF(HX49&gt;5*HK49,'Referencia Parámetros'!$D$22, IF(HX49&gt;1,'Referencia Parámetros'!$D$23,"NO APLICA")))),"")</f>
        <v/>
      </c>
      <c r="HZ49" s="240" t="str">
        <f t="shared" si="215"/>
        <v/>
      </c>
      <c r="IA49" s="241">
        <f t="shared" si="131"/>
        <v>0</v>
      </c>
      <c r="IB49" s="234">
        <f t="shared" si="216"/>
        <v>0</v>
      </c>
      <c r="IC49" s="234">
        <f t="shared" si="132"/>
        <v>0</v>
      </c>
      <c r="ID49" s="234">
        <f t="shared" si="217"/>
        <v>0</v>
      </c>
      <c r="IE49" s="242">
        <f t="shared" si="218"/>
        <v>0</v>
      </c>
      <c r="IG49" s="234">
        <f t="shared" si="219"/>
        <v>37</v>
      </c>
      <c r="IH49" s="235" t="str">
        <f t="shared" si="220"/>
        <v/>
      </c>
      <c r="II49" s="236" t="str">
        <f>IFERROR(+VLOOKUP(IH49,'Referencia Parámetros'!$A$2:$B$15,2),"")</f>
        <v/>
      </c>
      <c r="IJ49" s="1"/>
      <c r="IK49" s="1"/>
      <c r="IL49" s="136" t="str">
        <f t="shared" si="280"/>
        <v>Completar</v>
      </c>
      <c r="IM49" s="134"/>
      <c r="IN49" s="134"/>
      <c r="IO49" s="134"/>
      <c r="IP49" s="136" t="str">
        <f t="shared" si="281"/>
        <v>Completar</v>
      </c>
      <c r="IQ49" s="137" t="str">
        <f t="shared" si="282"/>
        <v>Completar</v>
      </c>
      <c r="IR49" s="137" t="str">
        <f t="shared" si="283"/>
        <v>Completar</v>
      </c>
      <c r="IS49" s="135"/>
      <c r="IT49" s="136" t="str">
        <f t="shared" si="284"/>
        <v>Completar</v>
      </c>
      <c r="IU49" s="237">
        <f t="shared" si="221"/>
        <v>0</v>
      </c>
      <c r="IV49" s="238">
        <f t="shared" si="222"/>
        <v>0</v>
      </c>
      <c r="IW49" s="239" t="str">
        <f>IFERROR(IF(IV49&gt;20*II49,'Referencia Parámetros'!$D$20,IF(IV49&gt;10*II49,'Referencia Parámetros'!$D$21,IF(IV49&gt;5*II49,'Referencia Parámetros'!$D$22, IF(IV49&gt;1,'Referencia Parámetros'!$D$23,"NO APLICA")))),"")</f>
        <v/>
      </c>
      <c r="IX49" s="240" t="str">
        <f t="shared" si="223"/>
        <v/>
      </c>
      <c r="IY49" s="241">
        <f t="shared" si="134"/>
        <v>0</v>
      </c>
      <c r="IZ49" s="234">
        <f t="shared" si="224"/>
        <v>0</v>
      </c>
      <c r="JA49" s="234">
        <f t="shared" si="135"/>
        <v>0</v>
      </c>
      <c r="JB49" s="234">
        <f t="shared" si="225"/>
        <v>0</v>
      </c>
      <c r="JC49" s="242">
        <f t="shared" si="226"/>
        <v>0</v>
      </c>
      <c r="JD49" s="198"/>
      <c r="JE49" s="234">
        <f t="shared" si="227"/>
        <v>37</v>
      </c>
      <c r="JF49" s="235" t="str">
        <f t="shared" si="228"/>
        <v/>
      </c>
      <c r="JG49" s="236" t="str">
        <f>IFERROR(+VLOOKUP(JF49,'Referencia Parámetros'!$A$2:$B$15,2),"")</f>
        <v/>
      </c>
      <c r="JH49" s="1"/>
      <c r="JI49" s="1"/>
      <c r="JJ49" s="136" t="str">
        <f t="shared" si="285"/>
        <v>Completar</v>
      </c>
      <c r="JK49" s="134"/>
      <c r="JL49" s="134"/>
      <c r="JM49" s="134"/>
      <c r="JN49" s="136" t="str">
        <f t="shared" si="286"/>
        <v>Completar</v>
      </c>
      <c r="JO49" s="137" t="str">
        <f t="shared" si="287"/>
        <v>Completar</v>
      </c>
      <c r="JP49" s="137" t="str">
        <f t="shared" si="288"/>
        <v>Completar</v>
      </c>
      <c r="JQ49" s="135"/>
      <c r="JR49" s="136" t="str">
        <f t="shared" si="289"/>
        <v>Completar</v>
      </c>
      <c r="JS49" s="237">
        <f t="shared" si="229"/>
        <v>0</v>
      </c>
      <c r="JT49" s="238">
        <f t="shared" si="230"/>
        <v>0</v>
      </c>
      <c r="JU49" s="239" t="str">
        <f>IFERROR(IF(JT49&gt;20*JG49,'Referencia Parámetros'!$D$20,IF(JT49&gt;10*JG49,'Referencia Parámetros'!$D$21,IF(JT49&gt;5*JG49,'Referencia Parámetros'!$D$22, IF(JT49&gt;1,'Referencia Parámetros'!$D$23,"NO APLICA")))),"")</f>
        <v/>
      </c>
      <c r="JV49" s="240" t="str">
        <f t="shared" si="231"/>
        <v/>
      </c>
      <c r="JW49" s="241">
        <f t="shared" si="137"/>
        <v>0</v>
      </c>
      <c r="JX49" s="234">
        <f t="shared" si="232"/>
        <v>0</v>
      </c>
      <c r="JY49" s="234">
        <f t="shared" si="138"/>
        <v>0</v>
      </c>
      <c r="JZ49" s="234">
        <f t="shared" si="233"/>
        <v>0</v>
      </c>
      <c r="KA49" s="242">
        <f t="shared" si="234"/>
        <v>0</v>
      </c>
    </row>
    <row r="50" spans="1:287" x14ac:dyDescent="0.25">
      <c r="A50" s="234">
        <f t="shared" si="139"/>
        <v>38</v>
      </c>
      <c r="B50" s="235" t="str">
        <f t="shared" si="140"/>
        <v/>
      </c>
      <c r="C50" s="236" t="str">
        <f>IFERROR(+VLOOKUP(B50,'Referencia Parámetros'!$A$2:$B$18,2),"")</f>
        <v/>
      </c>
      <c r="D50" s="1"/>
      <c r="E50" s="1"/>
      <c r="F50" s="136" t="str">
        <f>IFERROR(+VLOOKUP(D50,'Año 4'!JH$13:JJ$112,3,FALSE),"Completar")</f>
        <v>Completar</v>
      </c>
      <c r="G50" s="134"/>
      <c r="H50" s="134"/>
      <c r="I50" s="134"/>
      <c r="J50" s="136" t="str">
        <f>+IFERROR(VLOOKUP(D50,'Año 4'!JH$13:JR$112,7,0),"Completar")</f>
        <v>Completar</v>
      </c>
      <c r="K50" s="137" t="str">
        <f>IFERROR(VLOOKUP(D50,'Año 4'!JH$13:JR$112,8,FALSE),"Completar")</f>
        <v>Completar</v>
      </c>
      <c r="L50" s="137" t="str">
        <f>IFERROR(VLOOKUP(D50,'Año 4'!JH$13:JR$112,9,FALSE),"Completar")</f>
        <v>Completar</v>
      </c>
      <c r="M50" s="135"/>
      <c r="N50" s="136" t="str">
        <f>IFERROR(VLOOKUP(D50,'Año 4'!JH$13:JR$112,11,FALSE),"Completar")</f>
        <v>Completar</v>
      </c>
      <c r="O50" s="237">
        <f t="shared" si="141"/>
        <v>0</v>
      </c>
      <c r="P50" s="238">
        <f t="shared" si="142"/>
        <v>0</v>
      </c>
      <c r="Q50" s="239" t="str">
        <f>IFERROR(IF(P50&gt;20*C50,'Referencia Parámetros'!$D$20,IF(P50&gt;10*C50,'Referencia Parámetros'!$D$21,IF(P50&gt;5*C50,'Referencia Parámetros'!$D$22, IF(P50&gt;1,'Referencia Parámetros'!$D$23,"NO APLICA")))),"")</f>
        <v/>
      </c>
      <c r="R50" s="240" t="str">
        <f t="shared" si="143"/>
        <v/>
      </c>
      <c r="S50" s="241">
        <f t="shared" si="104"/>
        <v>0</v>
      </c>
      <c r="T50" s="234">
        <f t="shared" si="144"/>
        <v>0</v>
      </c>
      <c r="U50" s="234">
        <f t="shared" si="105"/>
        <v>0</v>
      </c>
      <c r="V50" s="234">
        <f t="shared" si="145"/>
        <v>0</v>
      </c>
      <c r="W50" s="242">
        <f t="shared" si="146"/>
        <v>0</v>
      </c>
      <c r="Y50" s="234">
        <f t="shared" si="147"/>
        <v>38</v>
      </c>
      <c r="Z50" s="235" t="str">
        <f t="shared" si="148"/>
        <v/>
      </c>
      <c r="AA50" s="236" t="str">
        <f>IFERROR(+VLOOKUP(Z50,'Referencia Parámetros'!$A$2:$B$18,2),"")</f>
        <v/>
      </c>
      <c r="AB50" s="1"/>
      <c r="AC50" s="1"/>
      <c r="AD50" s="136" t="str">
        <f t="shared" si="235"/>
        <v>Completar</v>
      </c>
      <c r="AE50" s="134"/>
      <c r="AF50" s="134"/>
      <c r="AG50" s="134"/>
      <c r="AH50" s="136" t="str">
        <f t="shared" si="236"/>
        <v>Completar</v>
      </c>
      <c r="AI50" s="137" t="str">
        <f t="shared" si="237"/>
        <v>Completar</v>
      </c>
      <c r="AJ50" s="137" t="str">
        <f t="shared" si="238"/>
        <v>Completar</v>
      </c>
      <c r="AK50" s="135"/>
      <c r="AL50" s="136" t="str">
        <f t="shared" si="239"/>
        <v>Completar</v>
      </c>
      <c r="AM50" s="237">
        <f t="shared" si="149"/>
        <v>0</v>
      </c>
      <c r="AN50" s="238">
        <f t="shared" si="150"/>
        <v>0</v>
      </c>
      <c r="AO50" s="239" t="str">
        <f>IFERROR(IF(AN50&gt;20*AA50,'Referencia Parámetros'!$D$20,IF(AN50&gt;10*AA50,'Referencia Parámetros'!$D$21,IF(AN50&gt;5*AA50,'Referencia Parámetros'!$D$22, IF(AN50&gt;1,'Referencia Parámetros'!$D$23,"NO APLICA")))),"")</f>
        <v/>
      </c>
      <c r="AP50" s="240" t="str">
        <f t="shared" si="151"/>
        <v/>
      </c>
      <c r="AQ50" s="241">
        <f t="shared" si="107"/>
        <v>0</v>
      </c>
      <c r="AR50" s="234">
        <f t="shared" si="152"/>
        <v>0</v>
      </c>
      <c r="AS50" s="234">
        <f t="shared" si="108"/>
        <v>0</v>
      </c>
      <c r="AT50" s="234">
        <f t="shared" si="153"/>
        <v>0</v>
      </c>
      <c r="AU50" s="242">
        <f t="shared" si="154"/>
        <v>0</v>
      </c>
      <c r="AW50" s="234">
        <f t="shared" si="155"/>
        <v>38</v>
      </c>
      <c r="AX50" s="235" t="str">
        <f t="shared" si="156"/>
        <v/>
      </c>
      <c r="AY50" s="236" t="str">
        <f>IFERROR(+VLOOKUP(AX50,'Referencia Parámetros'!$A$2:$B$18,2),"")</f>
        <v/>
      </c>
      <c r="AZ50" s="1"/>
      <c r="BA50" s="1"/>
      <c r="BB50" s="136" t="str">
        <f t="shared" si="240"/>
        <v>Completar</v>
      </c>
      <c r="BC50" s="134"/>
      <c r="BD50" s="134"/>
      <c r="BE50" s="134"/>
      <c r="BF50" s="136" t="str">
        <f t="shared" si="241"/>
        <v>Completar</v>
      </c>
      <c r="BG50" s="137" t="str">
        <f t="shared" si="242"/>
        <v>Completar</v>
      </c>
      <c r="BH50" s="137" t="str">
        <f t="shared" si="243"/>
        <v>Completar</v>
      </c>
      <c r="BI50" s="135"/>
      <c r="BJ50" s="136" t="str">
        <f t="shared" si="244"/>
        <v>Completar</v>
      </c>
      <c r="BK50" s="237">
        <f t="shared" si="157"/>
        <v>0</v>
      </c>
      <c r="BL50" s="238">
        <f t="shared" si="158"/>
        <v>0</v>
      </c>
      <c r="BM50" s="239" t="str">
        <f>IFERROR(IF(BL50&gt;20*AY50,'Referencia Parámetros'!$D$20,IF(BL50&gt;10*AY50,'Referencia Parámetros'!$D$21,IF(BL50&gt;5*AY50,'Referencia Parámetros'!$D$22, IF(BL50&gt;1,'Referencia Parámetros'!$D$23,"NO APLICA")))),"")</f>
        <v/>
      </c>
      <c r="BN50" s="240" t="str">
        <f t="shared" si="159"/>
        <v/>
      </c>
      <c r="BO50" s="241">
        <f t="shared" si="110"/>
        <v>0</v>
      </c>
      <c r="BP50" s="234">
        <f t="shared" si="160"/>
        <v>0</v>
      </c>
      <c r="BQ50" s="234">
        <f t="shared" si="111"/>
        <v>0</v>
      </c>
      <c r="BR50" s="234">
        <f t="shared" si="161"/>
        <v>0</v>
      </c>
      <c r="BS50" s="242">
        <f t="shared" si="162"/>
        <v>0</v>
      </c>
      <c r="BU50" s="234">
        <f t="shared" si="163"/>
        <v>38</v>
      </c>
      <c r="BV50" s="235" t="str">
        <f t="shared" si="164"/>
        <v/>
      </c>
      <c r="BW50" s="236" t="str">
        <f>IFERROR(+VLOOKUP(BV50,'Referencia Parámetros'!$A$2:$B$18,2),"")</f>
        <v/>
      </c>
      <c r="BX50" s="1"/>
      <c r="BY50" s="1"/>
      <c r="BZ50" s="136" t="str">
        <f t="shared" si="245"/>
        <v>Completar</v>
      </c>
      <c r="CA50" s="134"/>
      <c r="CB50" s="134"/>
      <c r="CC50" s="134"/>
      <c r="CD50" s="136" t="str">
        <f t="shared" si="246"/>
        <v>Completar</v>
      </c>
      <c r="CE50" s="137" t="str">
        <f t="shared" si="247"/>
        <v>Completar</v>
      </c>
      <c r="CF50" s="137" t="str">
        <f t="shared" si="248"/>
        <v>Completar</v>
      </c>
      <c r="CG50" s="135"/>
      <c r="CH50" s="136" t="str">
        <f t="shared" si="249"/>
        <v>Completar</v>
      </c>
      <c r="CI50" s="237">
        <f t="shared" si="165"/>
        <v>0</v>
      </c>
      <c r="CJ50" s="238">
        <f t="shared" si="166"/>
        <v>0</v>
      </c>
      <c r="CK50" s="239" t="str">
        <f>IFERROR(IF(CJ50&gt;20*BW50,'Referencia Parámetros'!$D$20,IF(CJ50&gt;10*BW50,'Referencia Parámetros'!$D$21,IF(CJ50&gt;5*BW50,'Referencia Parámetros'!$D$22, IF(CJ50&gt;1,'Referencia Parámetros'!$D$23,"NO APLICA")))),"")</f>
        <v/>
      </c>
      <c r="CL50" s="240" t="str">
        <f t="shared" si="167"/>
        <v/>
      </c>
      <c r="CM50" s="241">
        <f t="shared" si="113"/>
        <v>0</v>
      </c>
      <c r="CN50" s="234">
        <f t="shared" si="168"/>
        <v>0</v>
      </c>
      <c r="CO50" s="234">
        <f t="shared" si="114"/>
        <v>0</v>
      </c>
      <c r="CP50" s="234">
        <f t="shared" si="169"/>
        <v>0</v>
      </c>
      <c r="CQ50" s="242">
        <f t="shared" si="170"/>
        <v>0</v>
      </c>
      <c r="CS50" s="234">
        <f t="shared" si="171"/>
        <v>38</v>
      </c>
      <c r="CT50" s="235" t="str">
        <f t="shared" si="172"/>
        <v/>
      </c>
      <c r="CU50" s="236" t="str">
        <f>IFERROR(+VLOOKUP(CT50,'Referencia Parámetros'!$A$2:$B$18,2),"")</f>
        <v/>
      </c>
      <c r="CV50" s="1"/>
      <c r="CW50" s="1"/>
      <c r="CX50" s="136" t="str">
        <f t="shared" si="250"/>
        <v>Completar</v>
      </c>
      <c r="CY50" s="134"/>
      <c r="CZ50" s="134"/>
      <c r="DA50" s="134"/>
      <c r="DB50" s="136" t="str">
        <f t="shared" si="251"/>
        <v>Completar</v>
      </c>
      <c r="DC50" s="137" t="str">
        <f t="shared" si="252"/>
        <v>Completar</v>
      </c>
      <c r="DD50" s="137" t="str">
        <f t="shared" si="253"/>
        <v>Completar</v>
      </c>
      <c r="DE50" s="135"/>
      <c r="DF50" s="136" t="str">
        <f t="shared" si="254"/>
        <v>Completar</v>
      </c>
      <c r="DG50" s="237">
        <f t="shared" si="173"/>
        <v>0</v>
      </c>
      <c r="DH50" s="238">
        <f t="shared" si="174"/>
        <v>0</v>
      </c>
      <c r="DI50" s="239" t="str">
        <f>IFERROR(IF(DH50&gt;20*CU50,'Referencia Parámetros'!$D$20,IF(DH50&gt;10*CU50,'Referencia Parámetros'!$D$21,IF(DH50&gt;5*CU50,'Referencia Parámetros'!$D$22, IF(DH50&gt;1,'Referencia Parámetros'!$D$23,"NO APLICA")))),"")</f>
        <v/>
      </c>
      <c r="DJ50" s="240" t="str">
        <f t="shared" si="175"/>
        <v/>
      </c>
      <c r="DK50" s="241">
        <f t="shared" si="116"/>
        <v>0</v>
      </c>
      <c r="DL50" s="234">
        <f t="shared" si="176"/>
        <v>0</v>
      </c>
      <c r="DM50" s="234">
        <f t="shared" si="117"/>
        <v>0</v>
      </c>
      <c r="DN50" s="234">
        <f t="shared" si="177"/>
        <v>0</v>
      </c>
      <c r="DO50" s="242">
        <f t="shared" si="178"/>
        <v>0</v>
      </c>
      <c r="DQ50" s="234">
        <f t="shared" si="179"/>
        <v>38</v>
      </c>
      <c r="DR50" s="235" t="str">
        <f t="shared" si="180"/>
        <v/>
      </c>
      <c r="DS50" s="236" t="str">
        <f>IFERROR(+VLOOKUP(DR50,'Referencia Parámetros'!$A$2:$B$18,2),"")</f>
        <v/>
      </c>
      <c r="DT50" s="1"/>
      <c r="DU50" s="1"/>
      <c r="DV50" s="136" t="str">
        <f t="shared" si="255"/>
        <v>Completar</v>
      </c>
      <c r="DW50" s="134"/>
      <c r="DX50" s="134"/>
      <c r="DY50" s="134"/>
      <c r="DZ50" s="136" t="str">
        <f t="shared" si="256"/>
        <v>Completar</v>
      </c>
      <c r="EA50" s="137" t="str">
        <f t="shared" si="257"/>
        <v>Completar</v>
      </c>
      <c r="EB50" s="137" t="str">
        <f t="shared" si="258"/>
        <v>Completar</v>
      </c>
      <c r="EC50" s="135"/>
      <c r="ED50" s="136" t="str">
        <f t="shared" si="259"/>
        <v>Completar</v>
      </c>
      <c r="EE50" s="237">
        <f t="shared" si="181"/>
        <v>0</v>
      </c>
      <c r="EF50" s="238">
        <f t="shared" si="182"/>
        <v>0</v>
      </c>
      <c r="EG50" s="239" t="str">
        <f>IFERROR(IF(EF50&gt;20*DS50,'Referencia Parámetros'!$D$20,IF(EF50&gt;10*DS50,'Referencia Parámetros'!$D$21,IF(EF50&gt;5*DS50,'Referencia Parámetros'!$D$22, IF(EF50&gt;1,'Referencia Parámetros'!$D$23,"NO APLICA")))),"")</f>
        <v/>
      </c>
      <c r="EH50" s="240" t="str">
        <f t="shared" si="183"/>
        <v/>
      </c>
      <c r="EI50" s="241">
        <f t="shared" si="119"/>
        <v>0</v>
      </c>
      <c r="EJ50" s="234">
        <f t="shared" si="184"/>
        <v>0</v>
      </c>
      <c r="EK50" s="234">
        <f t="shared" si="120"/>
        <v>0</v>
      </c>
      <c r="EL50" s="234">
        <f t="shared" si="185"/>
        <v>0</v>
      </c>
      <c r="EM50" s="242">
        <f t="shared" si="186"/>
        <v>0</v>
      </c>
      <c r="EO50" s="234">
        <f t="shared" si="187"/>
        <v>38</v>
      </c>
      <c r="EP50" s="235" t="str">
        <f t="shared" si="188"/>
        <v/>
      </c>
      <c r="EQ50" s="236" t="str">
        <f>IFERROR(+VLOOKUP(EP50,'Referencia Parámetros'!$A$2:$B$18,2),"")</f>
        <v/>
      </c>
      <c r="ER50" s="1"/>
      <c r="ES50" s="1"/>
      <c r="ET50" s="136" t="str">
        <f t="shared" si="260"/>
        <v>Completar</v>
      </c>
      <c r="EU50" s="134"/>
      <c r="EV50" s="134"/>
      <c r="EW50" s="134"/>
      <c r="EX50" s="136" t="str">
        <f t="shared" si="261"/>
        <v>Completar</v>
      </c>
      <c r="EY50" s="137" t="str">
        <f t="shared" si="262"/>
        <v>Completar</v>
      </c>
      <c r="EZ50" s="137" t="str">
        <f t="shared" si="263"/>
        <v>Completar</v>
      </c>
      <c r="FA50" s="135"/>
      <c r="FB50" s="136" t="str">
        <f t="shared" si="264"/>
        <v>Completar</v>
      </c>
      <c r="FC50" s="237">
        <f t="shared" si="189"/>
        <v>0</v>
      </c>
      <c r="FD50" s="238">
        <f t="shared" si="190"/>
        <v>0</v>
      </c>
      <c r="FE50" s="239" t="str">
        <f>IFERROR(IF(FD50&gt;20*EQ50,'Referencia Parámetros'!$D$20,IF(FD50&gt;10*EQ50,'Referencia Parámetros'!$D$21,IF(FD50&gt;5*EQ50,'Referencia Parámetros'!$D$22, IF(FD50&gt;1,'Referencia Parámetros'!$D$23,"NO APLICA")))),"")</f>
        <v/>
      </c>
      <c r="FF50" s="240" t="str">
        <f t="shared" si="191"/>
        <v/>
      </c>
      <c r="FG50" s="241">
        <f t="shared" si="122"/>
        <v>0</v>
      </c>
      <c r="FH50" s="234">
        <f t="shared" si="192"/>
        <v>0</v>
      </c>
      <c r="FI50" s="234">
        <f t="shared" si="123"/>
        <v>0</v>
      </c>
      <c r="FJ50" s="234">
        <f t="shared" si="193"/>
        <v>0</v>
      </c>
      <c r="FK50" s="242">
        <f t="shared" si="194"/>
        <v>0</v>
      </c>
      <c r="FM50" s="234">
        <f t="shared" si="195"/>
        <v>38</v>
      </c>
      <c r="FN50" s="235" t="str">
        <f t="shared" si="196"/>
        <v/>
      </c>
      <c r="FO50" s="236" t="str">
        <f>IFERROR(+VLOOKUP(FN50,'Referencia Parámetros'!$A$2:$B$18,2),"")</f>
        <v/>
      </c>
      <c r="FP50" s="1"/>
      <c r="FQ50" s="1"/>
      <c r="FR50" s="136" t="str">
        <f t="shared" si="265"/>
        <v>Completar</v>
      </c>
      <c r="FS50" s="134"/>
      <c r="FT50" s="134"/>
      <c r="FU50" s="134"/>
      <c r="FV50" s="136" t="str">
        <f t="shared" si="266"/>
        <v>Completar</v>
      </c>
      <c r="FW50" s="137" t="str">
        <f t="shared" si="267"/>
        <v>Completar</v>
      </c>
      <c r="FX50" s="137" t="str">
        <f t="shared" si="268"/>
        <v>Completar</v>
      </c>
      <c r="FY50" s="135"/>
      <c r="FZ50" s="136" t="str">
        <f t="shared" si="269"/>
        <v>Completar</v>
      </c>
      <c r="GA50" s="237">
        <f t="shared" si="197"/>
        <v>0</v>
      </c>
      <c r="GB50" s="238">
        <f t="shared" si="198"/>
        <v>0</v>
      </c>
      <c r="GC50" s="239" t="str">
        <f>IFERROR(IF(GB50&gt;20*FO50,'Referencia Parámetros'!$D$20,IF(GB50&gt;10*FO50,'Referencia Parámetros'!$D$21,IF(GB50&gt;5*FO50,'Referencia Parámetros'!$D$22, IF(GB50&gt;1,'Referencia Parámetros'!$D$23,"NO APLICA")))),"")</f>
        <v/>
      </c>
      <c r="GD50" s="240" t="str">
        <f t="shared" si="199"/>
        <v/>
      </c>
      <c r="GE50" s="241">
        <f t="shared" si="125"/>
        <v>0</v>
      </c>
      <c r="GF50" s="234">
        <f t="shared" si="200"/>
        <v>0</v>
      </c>
      <c r="GG50" s="234">
        <f t="shared" si="126"/>
        <v>0</v>
      </c>
      <c r="GH50" s="234">
        <f t="shared" si="201"/>
        <v>0</v>
      </c>
      <c r="GI50" s="242">
        <f t="shared" si="202"/>
        <v>0</v>
      </c>
      <c r="GK50" s="234">
        <f t="shared" si="203"/>
        <v>38</v>
      </c>
      <c r="GL50" s="235" t="str">
        <f t="shared" si="204"/>
        <v/>
      </c>
      <c r="GM50" s="236" t="str">
        <f>IFERROR(+VLOOKUP(GL50,'Referencia Parámetros'!$A$2:$B$18,2),"")</f>
        <v/>
      </c>
      <c r="GN50" s="1"/>
      <c r="GO50" s="1"/>
      <c r="GP50" s="136" t="str">
        <f t="shared" si="270"/>
        <v>Completar</v>
      </c>
      <c r="GQ50" s="134"/>
      <c r="GR50" s="134"/>
      <c r="GS50" s="134"/>
      <c r="GT50" s="136" t="str">
        <f t="shared" si="271"/>
        <v>Completar</v>
      </c>
      <c r="GU50" s="137" t="str">
        <f t="shared" si="272"/>
        <v>Completar</v>
      </c>
      <c r="GV50" s="137" t="str">
        <f t="shared" si="273"/>
        <v>Completar</v>
      </c>
      <c r="GW50" s="135"/>
      <c r="GX50" s="136" t="str">
        <f t="shared" si="274"/>
        <v>Completar</v>
      </c>
      <c r="GY50" s="237">
        <f t="shared" si="205"/>
        <v>0</v>
      </c>
      <c r="GZ50" s="238">
        <f t="shared" si="206"/>
        <v>0</v>
      </c>
      <c r="HA50" s="239" t="str">
        <f>IFERROR(IF(GZ50&gt;20*GM50,'Referencia Parámetros'!$D$20,IF(GZ50&gt;10*GM50,'Referencia Parámetros'!$D$21,IF(GZ50&gt;5*GM50,'Referencia Parámetros'!$D$22, IF(GZ50&gt;1,'Referencia Parámetros'!$D$23,"NO APLICA")))),"")</f>
        <v/>
      </c>
      <c r="HB50" s="240" t="str">
        <f t="shared" si="207"/>
        <v/>
      </c>
      <c r="HC50" s="241">
        <f t="shared" si="128"/>
        <v>0</v>
      </c>
      <c r="HD50" s="234">
        <f t="shared" si="208"/>
        <v>0</v>
      </c>
      <c r="HE50" s="234">
        <f t="shared" si="129"/>
        <v>0</v>
      </c>
      <c r="HF50" s="234">
        <f t="shared" si="209"/>
        <v>0</v>
      </c>
      <c r="HG50" s="242">
        <f t="shared" si="210"/>
        <v>0</v>
      </c>
      <c r="HI50" s="234">
        <f t="shared" si="211"/>
        <v>38</v>
      </c>
      <c r="HJ50" s="235" t="str">
        <f t="shared" si="212"/>
        <v/>
      </c>
      <c r="HK50" s="236" t="str">
        <f>IFERROR(+VLOOKUP(HJ50,'Referencia Parámetros'!$A$2:$B$18,2),"")</f>
        <v/>
      </c>
      <c r="HL50" s="1"/>
      <c r="HM50" s="1"/>
      <c r="HN50" s="136" t="str">
        <f t="shared" si="275"/>
        <v>Completar</v>
      </c>
      <c r="HO50" s="134"/>
      <c r="HP50" s="134"/>
      <c r="HQ50" s="134"/>
      <c r="HR50" s="136" t="str">
        <f t="shared" si="276"/>
        <v>Completar</v>
      </c>
      <c r="HS50" s="137" t="str">
        <f t="shared" si="277"/>
        <v>Completar</v>
      </c>
      <c r="HT50" s="137" t="str">
        <f t="shared" si="278"/>
        <v>Completar</v>
      </c>
      <c r="HU50" s="135"/>
      <c r="HV50" s="136" t="str">
        <f t="shared" si="279"/>
        <v>Completar</v>
      </c>
      <c r="HW50" s="237">
        <f t="shared" si="213"/>
        <v>0</v>
      </c>
      <c r="HX50" s="238">
        <f t="shared" si="214"/>
        <v>0</v>
      </c>
      <c r="HY50" s="239" t="str">
        <f>IFERROR(IF(HX50&gt;20*HK50,'Referencia Parámetros'!$D$20,IF(HX50&gt;10*HK50,'Referencia Parámetros'!$D$21,IF(HX50&gt;5*HK50,'Referencia Parámetros'!$D$22, IF(HX50&gt;1,'Referencia Parámetros'!$D$23,"NO APLICA")))),"")</f>
        <v/>
      </c>
      <c r="HZ50" s="240" t="str">
        <f t="shared" si="215"/>
        <v/>
      </c>
      <c r="IA50" s="241">
        <f t="shared" si="131"/>
        <v>0</v>
      </c>
      <c r="IB50" s="234">
        <f t="shared" si="216"/>
        <v>0</v>
      </c>
      <c r="IC50" s="234">
        <f t="shared" si="132"/>
        <v>0</v>
      </c>
      <c r="ID50" s="234">
        <f t="shared" si="217"/>
        <v>0</v>
      </c>
      <c r="IE50" s="242">
        <f t="shared" si="218"/>
        <v>0</v>
      </c>
      <c r="IG50" s="234">
        <f t="shared" si="219"/>
        <v>38</v>
      </c>
      <c r="IH50" s="235" t="str">
        <f t="shared" si="220"/>
        <v/>
      </c>
      <c r="II50" s="236" t="str">
        <f>IFERROR(+VLOOKUP(IH50,'Referencia Parámetros'!$A$2:$B$15,2),"")</f>
        <v/>
      </c>
      <c r="IJ50" s="1"/>
      <c r="IK50" s="1"/>
      <c r="IL50" s="136" t="str">
        <f t="shared" si="280"/>
        <v>Completar</v>
      </c>
      <c r="IM50" s="134"/>
      <c r="IN50" s="134"/>
      <c r="IO50" s="134"/>
      <c r="IP50" s="136" t="str">
        <f t="shared" si="281"/>
        <v>Completar</v>
      </c>
      <c r="IQ50" s="137" t="str">
        <f t="shared" si="282"/>
        <v>Completar</v>
      </c>
      <c r="IR50" s="137" t="str">
        <f t="shared" si="283"/>
        <v>Completar</v>
      </c>
      <c r="IS50" s="135"/>
      <c r="IT50" s="136" t="str">
        <f t="shared" si="284"/>
        <v>Completar</v>
      </c>
      <c r="IU50" s="237">
        <f t="shared" si="221"/>
        <v>0</v>
      </c>
      <c r="IV50" s="238">
        <f t="shared" si="222"/>
        <v>0</v>
      </c>
      <c r="IW50" s="239" t="str">
        <f>IFERROR(IF(IV50&gt;20*II50,'Referencia Parámetros'!$D$20,IF(IV50&gt;10*II50,'Referencia Parámetros'!$D$21,IF(IV50&gt;5*II50,'Referencia Parámetros'!$D$22, IF(IV50&gt;1,'Referencia Parámetros'!$D$23,"NO APLICA")))),"")</f>
        <v/>
      </c>
      <c r="IX50" s="240" t="str">
        <f t="shared" si="223"/>
        <v/>
      </c>
      <c r="IY50" s="241">
        <f t="shared" si="134"/>
        <v>0</v>
      </c>
      <c r="IZ50" s="234">
        <f t="shared" si="224"/>
        <v>0</v>
      </c>
      <c r="JA50" s="234">
        <f t="shared" si="135"/>
        <v>0</v>
      </c>
      <c r="JB50" s="234">
        <f t="shared" si="225"/>
        <v>0</v>
      </c>
      <c r="JC50" s="242">
        <f t="shared" si="226"/>
        <v>0</v>
      </c>
      <c r="JD50" s="198"/>
      <c r="JE50" s="234">
        <f t="shared" si="227"/>
        <v>38</v>
      </c>
      <c r="JF50" s="235" t="str">
        <f t="shared" si="228"/>
        <v/>
      </c>
      <c r="JG50" s="236" t="str">
        <f>IFERROR(+VLOOKUP(JF50,'Referencia Parámetros'!$A$2:$B$15,2),"")</f>
        <v/>
      </c>
      <c r="JH50" s="1"/>
      <c r="JI50" s="1"/>
      <c r="JJ50" s="136" t="str">
        <f t="shared" si="285"/>
        <v>Completar</v>
      </c>
      <c r="JK50" s="134"/>
      <c r="JL50" s="134"/>
      <c r="JM50" s="134"/>
      <c r="JN50" s="136" t="str">
        <f t="shared" si="286"/>
        <v>Completar</v>
      </c>
      <c r="JO50" s="137" t="str">
        <f t="shared" si="287"/>
        <v>Completar</v>
      </c>
      <c r="JP50" s="137" t="str">
        <f t="shared" si="288"/>
        <v>Completar</v>
      </c>
      <c r="JQ50" s="135"/>
      <c r="JR50" s="136" t="str">
        <f t="shared" si="289"/>
        <v>Completar</v>
      </c>
      <c r="JS50" s="237">
        <f t="shared" si="229"/>
        <v>0</v>
      </c>
      <c r="JT50" s="238">
        <f t="shared" si="230"/>
        <v>0</v>
      </c>
      <c r="JU50" s="239" t="str">
        <f>IFERROR(IF(JT50&gt;20*JG50,'Referencia Parámetros'!$D$20,IF(JT50&gt;10*JG50,'Referencia Parámetros'!$D$21,IF(JT50&gt;5*JG50,'Referencia Parámetros'!$D$22, IF(JT50&gt;1,'Referencia Parámetros'!$D$23,"NO APLICA")))),"")</f>
        <v/>
      </c>
      <c r="JV50" s="240" t="str">
        <f t="shared" si="231"/>
        <v/>
      </c>
      <c r="JW50" s="241">
        <f t="shared" si="137"/>
        <v>0</v>
      </c>
      <c r="JX50" s="234">
        <f t="shared" si="232"/>
        <v>0</v>
      </c>
      <c r="JY50" s="234">
        <f t="shared" si="138"/>
        <v>0</v>
      </c>
      <c r="JZ50" s="234">
        <f t="shared" si="233"/>
        <v>0</v>
      </c>
      <c r="KA50" s="242">
        <f t="shared" si="234"/>
        <v>0</v>
      </c>
    </row>
    <row r="51" spans="1:287" x14ac:dyDescent="0.25">
      <c r="A51" s="234">
        <f t="shared" si="139"/>
        <v>39</v>
      </c>
      <c r="B51" s="235" t="str">
        <f t="shared" si="140"/>
        <v/>
      </c>
      <c r="C51" s="236" t="str">
        <f>IFERROR(+VLOOKUP(B51,'Referencia Parámetros'!$A$2:$B$18,2),"")</f>
        <v/>
      </c>
      <c r="D51" s="1"/>
      <c r="E51" s="1"/>
      <c r="F51" s="136" t="str">
        <f>IFERROR(+VLOOKUP(D51,'Año 4'!JH$13:JJ$112,3,FALSE),"Completar")</f>
        <v>Completar</v>
      </c>
      <c r="G51" s="134"/>
      <c r="H51" s="134"/>
      <c r="I51" s="134"/>
      <c r="J51" s="136" t="str">
        <f>+IFERROR(VLOOKUP(D51,'Año 4'!JH$13:JR$112,7,0),"Completar")</f>
        <v>Completar</v>
      </c>
      <c r="K51" s="137" t="str">
        <f>IFERROR(VLOOKUP(D51,'Año 4'!JH$13:JR$112,8,FALSE),"Completar")</f>
        <v>Completar</v>
      </c>
      <c r="L51" s="137" t="str">
        <f>IFERROR(VLOOKUP(D51,'Año 4'!JH$13:JR$112,9,FALSE),"Completar")</f>
        <v>Completar</v>
      </c>
      <c r="M51" s="135"/>
      <c r="N51" s="136" t="str">
        <f>IFERROR(VLOOKUP(D51,'Año 4'!JH$13:JR$112,11,FALSE),"Completar")</f>
        <v>Completar</v>
      </c>
      <c r="O51" s="237">
        <f t="shared" si="141"/>
        <v>0</v>
      </c>
      <c r="P51" s="238">
        <f t="shared" si="142"/>
        <v>0</v>
      </c>
      <c r="Q51" s="239" t="str">
        <f>IFERROR(IF(P51&gt;20*C51,'Referencia Parámetros'!$D$20,IF(P51&gt;10*C51,'Referencia Parámetros'!$D$21,IF(P51&gt;5*C51,'Referencia Parámetros'!$D$22, IF(P51&gt;1,'Referencia Parámetros'!$D$23,"NO APLICA")))),"")</f>
        <v/>
      </c>
      <c r="R51" s="240" t="str">
        <f t="shared" si="143"/>
        <v/>
      </c>
      <c r="S51" s="241">
        <f t="shared" si="104"/>
        <v>0</v>
      </c>
      <c r="T51" s="234">
        <f t="shared" si="144"/>
        <v>0</v>
      </c>
      <c r="U51" s="234">
        <f t="shared" si="105"/>
        <v>0</v>
      </c>
      <c r="V51" s="234">
        <f t="shared" si="145"/>
        <v>0</v>
      </c>
      <c r="W51" s="242">
        <f t="shared" si="146"/>
        <v>0</v>
      </c>
      <c r="Y51" s="234">
        <f t="shared" si="147"/>
        <v>39</v>
      </c>
      <c r="Z51" s="235" t="str">
        <f t="shared" si="148"/>
        <v/>
      </c>
      <c r="AA51" s="236" t="str">
        <f>IFERROR(+VLOOKUP(Z51,'Referencia Parámetros'!$A$2:$B$18,2),"")</f>
        <v/>
      </c>
      <c r="AB51" s="1"/>
      <c r="AC51" s="1"/>
      <c r="AD51" s="136" t="str">
        <f t="shared" si="235"/>
        <v>Completar</v>
      </c>
      <c r="AE51" s="134"/>
      <c r="AF51" s="134"/>
      <c r="AG51" s="134"/>
      <c r="AH51" s="136" t="str">
        <f t="shared" si="236"/>
        <v>Completar</v>
      </c>
      <c r="AI51" s="137" t="str">
        <f t="shared" si="237"/>
        <v>Completar</v>
      </c>
      <c r="AJ51" s="137" t="str">
        <f t="shared" si="238"/>
        <v>Completar</v>
      </c>
      <c r="AK51" s="135"/>
      <c r="AL51" s="136" t="str">
        <f t="shared" si="239"/>
        <v>Completar</v>
      </c>
      <c r="AM51" s="237">
        <f t="shared" si="149"/>
        <v>0</v>
      </c>
      <c r="AN51" s="238">
        <f t="shared" si="150"/>
        <v>0</v>
      </c>
      <c r="AO51" s="239" t="str">
        <f>IFERROR(IF(AN51&gt;20*AA51,'Referencia Parámetros'!$D$20,IF(AN51&gt;10*AA51,'Referencia Parámetros'!$D$21,IF(AN51&gt;5*AA51,'Referencia Parámetros'!$D$22, IF(AN51&gt;1,'Referencia Parámetros'!$D$23,"NO APLICA")))),"")</f>
        <v/>
      </c>
      <c r="AP51" s="240" t="str">
        <f t="shared" si="151"/>
        <v/>
      </c>
      <c r="AQ51" s="241">
        <f t="shared" si="107"/>
        <v>0</v>
      </c>
      <c r="AR51" s="234">
        <f t="shared" si="152"/>
        <v>0</v>
      </c>
      <c r="AS51" s="234">
        <f t="shared" si="108"/>
        <v>0</v>
      </c>
      <c r="AT51" s="234">
        <f t="shared" si="153"/>
        <v>0</v>
      </c>
      <c r="AU51" s="242">
        <f t="shared" si="154"/>
        <v>0</v>
      </c>
      <c r="AW51" s="234">
        <f t="shared" si="155"/>
        <v>39</v>
      </c>
      <c r="AX51" s="235" t="str">
        <f t="shared" si="156"/>
        <v/>
      </c>
      <c r="AY51" s="236" t="str">
        <f>IFERROR(+VLOOKUP(AX51,'Referencia Parámetros'!$A$2:$B$18,2),"")</f>
        <v/>
      </c>
      <c r="AZ51" s="1"/>
      <c r="BA51" s="1"/>
      <c r="BB51" s="136" t="str">
        <f t="shared" si="240"/>
        <v>Completar</v>
      </c>
      <c r="BC51" s="134"/>
      <c r="BD51" s="134"/>
      <c r="BE51" s="134"/>
      <c r="BF51" s="136" t="str">
        <f t="shared" si="241"/>
        <v>Completar</v>
      </c>
      <c r="BG51" s="137" t="str">
        <f t="shared" si="242"/>
        <v>Completar</v>
      </c>
      <c r="BH51" s="137" t="str">
        <f t="shared" si="243"/>
        <v>Completar</v>
      </c>
      <c r="BI51" s="135"/>
      <c r="BJ51" s="136" t="str">
        <f t="shared" si="244"/>
        <v>Completar</v>
      </c>
      <c r="BK51" s="237">
        <f t="shared" si="157"/>
        <v>0</v>
      </c>
      <c r="BL51" s="238">
        <f t="shared" si="158"/>
        <v>0</v>
      </c>
      <c r="BM51" s="239" t="str">
        <f>IFERROR(IF(BL51&gt;20*AY51,'Referencia Parámetros'!$D$20,IF(BL51&gt;10*AY51,'Referencia Parámetros'!$D$21,IF(BL51&gt;5*AY51,'Referencia Parámetros'!$D$22, IF(BL51&gt;1,'Referencia Parámetros'!$D$23,"NO APLICA")))),"")</f>
        <v/>
      </c>
      <c r="BN51" s="240" t="str">
        <f t="shared" si="159"/>
        <v/>
      </c>
      <c r="BO51" s="241">
        <f t="shared" si="110"/>
        <v>0</v>
      </c>
      <c r="BP51" s="234">
        <f t="shared" si="160"/>
        <v>0</v>
      </c>
      <c r="BQ51" s="234">
        <f t="shared" si="111"/>
        <v>0</v>
      </c>
      <c r="BR51" s="234">
        <f t="shared" si="161"/>
        <v>0</v>
      </c>
      <c r="BS51" s="242">
        <f t="shared" si="162"/>
        <v>0</v>
      </c>
      <c r="BU51" s="234">
        <f t="shared" si="163"/>
        <v>39</v>
      </c>
      <c r="BV51" s="235" t="str">
        <f t="shared" si="164"/>
        <v/>
      </c>
      <c r="BW51" s="236" t="str">
        <f>IFERROR(+VLOOKUP(BV51,'Referencia Parámetros'!$A$2:$B$18,2),"")</f>
        <v/>
      </c>
      <c r="BX51" s="1"/>
      <c r="BY51" s="1"/>
      <c r="BZ51" s="136" t="str">
        <f t="shared" si="245"/>
        <v>Completar</v>
      </c>
      <c r="CA51" s="134"/>
      <c r="CB51" s="134"/>
      <c r="CC51" s="134"/>
      <c r="CD51" s="136" t="str">
        <f t="shared" si="246"/>
        <v>Completar</v>
      </c>
      <c r="CE51" s="137" t="str">
        <f t="shared" si="247"/>
        <v>Completar</v>
      </c>
      <c r="CF51" s="137" t="str">
        <f t="shared" si="248"/>
        <v>Completar</v>
      </c>
      <c r="CG51" s="135"/>
      <c r="CH51" s="136" t="str">
        <f t="shared" si="249"/>
        <v>Completar</v>
      </c>
      <c r="CI51" s="237">
        <f t="shared" si="165"/>
        <v>0</v>
      </c>
      <c r="CJ51" s="238">
        <f t="shared" si="166"/>
        <v>0</v>
      </c>
      <c r="CK51" s="239" t="str">
        <f>IFERROR(IF(CJ51&gt;20*BW51,'Referencia Parámetros'!$D$20,IF(CJ51&gt;10*BW51,'Referencia Parámetros'!$D$21,IF(CJ51&gt;5*BW51,'Referencia Parámetros'!$D$22, IF(CJ51&gt;1,'Referencia Parámetros'!$D$23,"NO APLICA")))),"")</f>
        <v/>
      </c>
      <c r="CL51" s="240" t="str">
        <f t="shared" si="167"/>
        <v/>
      </c>
      <c r="CM51" s="241">
        <f t="shared" si="113"/>
        <v>0</v>
      </c>
      <c r="CN51" s="234">
        <f t="shared" si="168"/>
        <v>0</v>
      </c>
      <c r="CO51" s="234">
        <f t="shared" si="114"/>
        <v>0</v>
      </c>
      <c r="CP51" s="234">
        <f t="shared" si="169"/>
        <v>0</v>
      </c>
      <c r="CQ51" s="242">
        <f t="shared" si="170"/>
        <v>0</v>
      </c>
      <c r="CS51" s="234">
        <f t="shared" si="171"/>
        <v>39</v>
      </c>
      <c r="CT51" s="235" t="str">
        <f t="shared" si="172"/>
        <v/>
      </c>
      <c r="CU51" s="236" t="str">
        <f>IFERROR(+VLOOKUP(CT51,'Referencia Parámetros'!$A$2:$B$18,2),"")</f>
        <v/>
      </c>
      <c r="CV51" s="1"/>
      <c r="CW51" s="1"/>
      <c r="CX51" s="136" t="str">
        <f t="shared" si="250"/>
        <v>Completar</v>
      </c>
      <c r="CY51" s="134"/>
      <c r="CZ51" s="134"/>
      <c r="DA51" s="134"/>
      <c r="DB51" s="136" t="str">
        <f t="shared" si="251"/>
        <v>Completar</v>
      </c>
      <c r="DC51" s="137" t="str">
        <f t="shared" si="252"/>
        <v>Completar</v>
      </c>
      <c r="DD51" s="137" t="str">
        <f t="shared" si="253"/>
        <v>Completar</v>
      </c>
      <c r="DE51" s="135"/>
      <c r="DF51" s="136" t="str">
        <f t="shared" si="254"/>
        <v>Completar</v>
      </c>
      <c r="DG51" s="237">
        <f t="shared" si="173"/>
        <v>0</v>
      </c>
      <c r="DH51" s="238">
        <f t="shared" si="174"/>
        <v>0</v>
      </c>
      <c r="DI51" s="239" t="str">
        <f>IFERROR(IF(DH51&gt;20*CU51,'Referencia Parámetros'!$D$20,IF(DH51&gt;10*CU51,'Referencia Parámetros'!$D$21,IF(DH51&gt;5*CU51,'Referencia Parámetros'!$D$22, IF(DH51&gt;1,'Referencia Parámetros'!$D$23,"NO APLICA")))),"")</f>
        <v/>
      </c>
      <c r="DJ51" s="240" t="str">
        <f t="shared" si="175"/>
        <v/>
      </c>
      <c r="DK51" s="241">
        <f t="shared" si="116"/>
        <v>0</v>
      </c>
      <c r="DL51" s="234">
        <f t="shared" si="176"/>
        <v>0</v>
      </c>
      <c r="DM51" s="234">
        <f t="shared" si="117"/>
        <v>0</v>
      </c>
      <c r="DN51" s="234">
        <f t="shared" si="177"/>
        <v>0</v>
      </c>
      <c r="DO51" s="242">
        <f t="shared" si="178"/>
        <v>0</v>
      </c>
      <c r="DQ51" s="234">
        <f t="shared" si="179"/>
        <v>39</v>
      </c>
      <c r="DR51" s="235" t="str">
        <f t="shared" si="180"/>
        <v/>
      </c>
      <c r="DS51" s="236" t="str">
        <f>IFERROR(+VLOOKUP(DR51,'Referencia Parámetros'!$A$2:$B$18,2),"")</f>
        <v/>
      </c>
      <c r="DT51" s="1"/>
      <c r="DU51" s="1"/>
      <c r="DV51" s="136" t="str">
        <f t="shared" si="255"/>
        <v>Completar</v>
      </c>
      <c r="DW51" s="134"/>
      <c r="DX51" s="134"/>
      <c r="DY51" s="134"/>
      <c r="DZ51" s="136" t="str">
        <f t="shared" si="256"/>
        <v>Completar</v>
      </c>
      <c r="EA51" s="137" t="str">
        <f t="shared" si="257"/>
        <v>Completar</v>
      </c>
      <c r="EB51" s="137" t="str">
        <f t="shared" si="258"/>
        <v>Completar</v>
      </c>
      <c r="EC51" s="135"/>
      <c r="ED51" s="136" t="str">
        <f t="shared" si="259"/>
        <v>Completar</v>
      </c>
      <c r="EE51" s="237">
        <f t="shared" si="181"/>
        <v>0</v>
      </c>
      <c r="EF51" s="238">
        <f t="shared" si="182"/>
        <v>0</v>
      </c>
      <c r="EG51" s="239" t="str">
        <f>IFERROR(IF(EF51&gt;20*DS51,'Referencia Parámetros'!$D$20,IF(EF51&gt;10*DS51,'Referencia Parámetros'!$D$21,IF(EF51&gt;5*DS51,'Referencia Parámetros'!$D$22, IF(EF51&gt;1,'Referencia Parámetros'!$D$23,"NO APLICA")))),"")</f>
        <v/>
      </c>
      <c r="EH51" s="240" t="str">
        <f t="shared" si="183"/>
        <v/>
      </c>
      <c r="EI51" s="241">
        <f t="shared" si="119"/>
        <v>0</v>
      </c>
      <c r="EJ51" s="234">
        <f t="shared" si="184"/>
        <v>0</v>
      </c>
      <c r="EK51" s="234">
        <f t="shared" si="120"/>
        <v>0</v>
      </c>
      <c r="EL51" s="234">
        <f t="shared" si="185"/>
        <v>0</v>
      </c>
      <c r="EM51" s="242">
        <f t="shared" si="186"/>
        <v>0</v>
      </c>
      <c r="EO51" s="234">
        <f t="shared" si="187"/>
        <v>39</v>
      </c>
      <c r="EP51" s="235" t="str">
        <f t="shared" si="188"/>
        <v/>
      </c>
      <c r="EQ51" s="236" t="str">
        <f>IFERROR(+VLOOKUP(EP51,'Referencia Parámetros'!$A$2:$B$18,2),"")</f>
        <v/>
      </c>
      <c r="ER51" s="1"/>
      <c r="ES51" s="1"/>
      <c r="ET51" s="136" t="str">
        <f t="shared" si="260"/>
        <v>Completar</v>
      </c>
      <c r="EU51" s="134"/>
      <c r="EV51" s="134"/>
      <c r="EW51" s="134"/>
      <c r="EX51" s="136" t="str">
        <f t="shared" si="261"/>
        <v>Completar</v>
      </c>
      <c r="EY51" s="137" t="str">
        <f t="shared" si="262"/>
        <v>Completar</v>
      </c>
      <c r="EZ51" s="137" t="str">
        <f t="shared" si="263"/>
        <v>Completar</v>
      </c>
      <c r="FA51" s="135"/>
      <c r="FB51" s="136" t="str">
        <f t="shared" si="264"/>
        <v>Completar</v>
      </c>
      <c r="FC51" s="237">
        <f t="shared" si="189"/>
        <v>0</v>
      </c>
      <c r="FD51" s="238">
        <f t="shared" si="190"/>
        <v>0</v>
      </c>
      <c r="FE51" s="239" t="str">
        <f>IFERROR(IF(FD51&gt;20*EQ51,'Referencia Parámetros'!$D$20,IF(FD51&gt;10*EQ51,'Referencia Parámetros'!$D$21,IF(FD51&gt;5*EQ51,'Referencia Parámetros'!$D$22, IF(FD51&gt;1,'Referencia Parámetros'!$D$23,"NO APLICA")))),"")</f>
        <v/>
      </c>
      <c r="FF51" s="240" t="str">
        <f t="shared" si="191"/>
        <v/>
      </c>
      <c r="FG51" s="241">
        <f t="shared" si="122"/>
        <v>0</v>
      </c>
      <c r="FH51" s="234">
        <f t="shared" si="192"/>
        <v>0</v>
      </c>
      <c r="FI51" s="234">
        <f t="shared" si="123"/>
        <v>0</v>
      </c>
      <c r="FJ51" s="234">
        <f t="shared" si="193"/>
        <v>0</v>
      </c>
      <c r="FK51" s="242">
        <f t="shared" si="194"/>
        <v>0</v>
      </c>
      <c r="FM51" s="234">
        <f t="shared" si="195"/>
        <v>39</v>
      </c>
      <c r="FN51" s="235" t="str">
        <f t="shared" si="196"/>
        <v/>
      </c>
      <c r="FO51" s="236" t="str">
        <f>IFERROR(+VLOOKUP(FN51,'Referencia Parámetros'!$A$2:$B$18,2),"")</f>
        <v/>
      </c>
      <c r="FP51" s="1"/>
      <c r="FQ51" s="1"/>
      <c r="FR51" s="136" t="str">
        <f t="shared" si="265"/>
        <v>Completar</v>
      </c>
      <c r="FS51" s="134"/>
      <c r="FT51" s="134"/>
      <c r="FU51" s="134"/>
      <c r="FV51" s="136" t="str">
        <f t="shared" si="266"/>
        <v>Completar</v>
      </c>
      <c r="FW51" s="137" t="str">
        <f t="shared" si="267"/>
        <v>Completar</v>
      </c>
      <c r="FX51" s="137" t="str">
        <f t="shared" si="268"/>
        <v>Completar</v>
      </c>
      <c r="FY51" s="135"/>
      <c r="FZ51" s="136" t="str">
        <f t="shared" si="269"/>
        <v>Completar</v>
      </c>
      <c r="GA51" s="237">
        <f t="shared" si="197"/>
        <v>0</v>
      </c>
      <c r="GB51" s="238">
        <f t="shared" si="198"/>
        <v>0</v>
      </c>
      <c r="GC51" s="239" t="str">
        <f>IFERROR(IF(GB51&gt;20*FO51,'Referencia Parámetros'!$D$20,IF(GB51&gt;10*FO51,'Referencia Parámetros'!$D$21,IF(GB51&gt;5*FO51,'Referencia Parámetros'!$D$22, IF(GB51&gt;1,'Referencia Parámetros'!$D$23,"NO APLICA")))),"")</f>
        <v/>
      </c>
      <c r="GD51" s="240" t="str">
        <f t="shared" si="199"/>
        <v/>
      </c>
      <c r="GE51" s="241">
        <f t="shared" si="125"/>
        <v>0</v>
      </c>
      <c r="GF51" s="234">
        <f t="shared" si="200"/>
        <v>0</v>
      </c>
      <c r="GG51" s="234">
        <f t="shared" si="126"/>
        <v>0</v>
      </c>
      <c r="GH51" s="234">
        <f t="shared" si="201"/>
        <v>0</v>
      </c>
      <c r="GI51" s="242">
        <f t="shared" si="202"/>
        <v>0</v>
      </c>
      <c r="GK51" s="234">
        <f t="shared" si="203"/>
        <v>39</v>
      </c>
      <c r="GL51" s="235" t="str">
        <f t="shared" si="204"/>
        <v/>
      </c>
      <c r="GM51" s="236" t="str">
        <f>IFERROR(+VLOOKUP(GL51,'Referencia Parámetros'!$A$2:$B$18,2),"")</f>
        <v/>
      </c>
      <c r="GN51" s="1"/>
      <c r="GO51" s="1"/>
      <c r="GP51" s="136" t="str">
        <f t="shared" si="270"/>
        <v>Completar</v>
      </c>
      <c r="GQ51" s="134"/>
      <c r="GR51" s="134"/>
      <c r="GS51" s="134"/>
      <c r="GT51" s="136" t="str">
        <f t="shared" si="271"/>
        <v>Completar</v>
      </c>
      <c r="GU51" s="137" t="str">
        <f t="shared" si="272"/>
        <v>Completar</v>
      </c>
      <c r="GV51" s="137" t="str">
        <f t="shared" si="273"/>
        <v>Completar</v>
      </c>
      <c r="GW51" s="135"/>
      <c r="GX51" s="136" t="str">
        <f t="shared" si="274"/>
        <v>Completar</v>
      </c>
      <c r="GY51" s="237">
        <f t="shared" si="205"/>
        <v>0</v>
      </c>
      <c r="GZ51" s="238">
        <f t="shared" si="206"/>
        <v>0</v>
      </c>
      <c r="HA51" s="239" t="str">
        <f>IFERROR(IF(GZ51&gt;20*GM51,'Referencia Parámetros'!$D$20,IF(GZ51&gt;10*GM51,'Referencia Parámetros'!$D$21,IF(GZ51&gt;5*GM51,'Referencia Parámetros'!$D$22, IF(GZ51&gt;1,'Referencia Parámetros'!$D$23,"NO APLICA")))),"")</f>
        <v/>
      </c>
      <c r="HB51" s="240" t="str">
        <f t="shared" si="207"/>
        <v/>
      </c>
      <c r="HC51" s="241">
        <f t="shared" si="128"/>
        <v>0</v>
      </c>
      <c r="HD51" s="234">
        <f t="shared" si="208"/>
        <v>0</v>
      </c>
      <c r="HE51" s="234">
        <f t="shared" si="129"/>
        <v>0</v>
      </c>
      <c r="HF51" s="234">
        <f t="shared" si="209"/>
        <v>0</v>
      </c>
      <c r="HG51" s="242">
        <f t="shared" si="210"/>
        <v>0</v>
      </c>
      <c r="HI51" s="234">
        <f t="shared" si="211"/>
        <v>39</v>
      </c>
      <c r="HJ51" s="235" t="str">
        <f t="shared" si="212"/>
        <v/>
      </c>
      <c r="HK51" s="236" t="str">
        <f>IFERROR(+VLOOKUP(HJ51,'Referencia Parámetros'!$A$2:$B$18,2),"")</f>
        <v/>
      </c>
      <c r="HL51" s="1"/>
      <c r="HM51" s="1"/>
      <c r="HN51" s="136" t="str">
        <f t="shared" si="275"/>
        <v>Completar</v>
      </c>
      <c r="HO51" s="134"/>
      <c r="HP51" s="134"/>
      <c r="HQ51" s="134"/>
      <c r="HR51" s="136" t="str">
        <f t="shared" si="276"/>
        <v>Completar</v>
      </c>
      <c r="HS51" s="137" t="str">
        <f t="shared" si="277"/>
        <v>Completar</v>
      </c>
      <c r="HT51" s="137" t="str">
        <f t="shared" si="278"/>
        <v>Completar</v>
      </c>
      <c r="HU51" s="135"/>
      <c r="HV51" s="136" t="str">
        <f t="shared" si="279"/>
        <v>Completar</v>
      </c>
      <c r="HW51" s="237">
        <f t="shared" si="213"/>
        <v>0</v>
      </c>
      <c r="HX51" s="238">
        <f t="shared" si="214"/>
        <v>0</v>
      </c>
      <c r="HY51" s="239" t="str">
        <f>IFERROR(IF(HX51&gt;20*HK51,'Referencia Parámetros'!$D$20,IF(HX51&gt;10*HK51,'Referencia Parámetros'!$D$21,IF(HX51&gt;5*HK51,'Referencia Parámetros'!$D$22, IF(HX51&gt;1,'Referencia Parámetros'!$D$23,"NO APLICA")))),"")</f>
        <v/>
      </c>
      <c r="HZ51" s="240" t="str">
        <f t="shared" si="215"/>
        <v/>
      </c>
      <c r="IA51" s="241">
        <f t="shared" si="131"/>
        <v>0</v>
      </c>
      <c r="IB51" s="234">
        <f t="shared" si="216"/>
        <v>0</v>
      </c>
      <c r="IC51" s="234">
        <f t="shared" si="132"/>
        <v>0</v>
      </c>
      <c r="ID51" s="234">
        <f t="shared" si="217"/>
        <v>0</v>
      </c>
      <c r="IE51" s="242">
        <f t="shared" si="218"/>
        <v>0</v>
      </c>
      <c r="IG51" s="234">
        <f t="shared" si="219"/>
        <v>39</v>
      </c>
      <c r="IH51" s="235" t="str">
        <f t="shared" si="220"/>
        <v/>
      </c>
      <c r="II51" s="236" t="str">
        <f>IFERROR(+VLOOKUP(IH51,'Referencia Parámetros'!$A$2:$B$15,2),"")</f>
        <v/>
      </c>
      <c r="IJ51" s="1"/>
      <c r="IK51" s="1"/>
      <c r="IL51" s="136" t="str">
        <f t="shared" si="280"/>
        <v>Completar</v>
      </c>
      <c r="IM51" s="134"/>
      <c r="IN51" s="134"/>
      <c r="IO51" s="134"/>
      <c r="IP51" s="136" t="str">
        <f t="shared" si="281"/>
        <v>Completar</v>
      </c>
      <c r="IQ51" s="137" t="str">
        <f t="shared" si="282"/>
        <v>Completar</v>
      </c>
      <c r="IR51" s="137" t="str">
        <f t="shared" si="283"/>
        <v>Completar</v>
      </c>
      <c r="IS51" s="135"/>
      <c r="IT51" s="136" t="str">
        <f t="shared" si="284"/>
        <v>Completar</v>
      </c>
      <c r="IU51" s="237">
        <f t="shared" si="221"/>
        <v>0</v>
      </c>
      <c r="IV51" s="238">
        <f t="shared" si="222"/>
        <v>0</v>
      </c>
      <c r="IW51" s="239" t="str">
        <f>IFERROR(IF(IV51&gt;20*II51,'Referencia Parámetros'!$D$20,IF(IV51&gt;10*II51,'Referencia Parámetros'!$D$21,IF(IV51&gt;5*II51,'Referencia Parámetros'!$D$22, IF(IV51&gt;1,'Referencia Parámetros'!$D$23,"NO APLICA")))),"")</f>
        <v/>
      </c>
      <c r="IX51" s="240" t="str">
        <f t="shared" si="223"/>
        <v/>
      </c>
      <c r="IY51" s="241">
        <f t="shared" si="134"/>
        <v>0</v>
      </c>
      <c r="IZ51" s="234">
        <f t="shared" si="224"/>
        <v>0</v>
      </c>
      <c r="JA51" s="234">
        <f t="shared" si="135"/>
        <v>0</v>
      </c>
      <c r="JB51" s="234">
        <f t="shared" si="225"/>
        <v>0</v>
      </c>
      <c r="JC51" s="242">
        <f t="shared" si="226"/>
        <v>0</v>
      </c>
      <c r="JD51" s="198"/>
      <c r="JE51" s="234">
        <f t="shared" si="227"/>
        <v>39</v>
      </c>
      <c r="JF51" s="235" t="str">
        <f t="shared" si="228"/>
        <v/>
      </c>
      <c r="JG51" s="236" t="str">
        <f>IFERROR(+VLOOKUP(JF51,'Referencia Parámetros'!$A$2:$B$15,2),"")</f>
        <v/>
      </c>
      <c r="JH51" s="1"/>
      <c r="JI51" s="1"/>
      <c r="JJ51" s="136" t="str">
        <f t="shared" si="285"/>
        <v>Completar</v>
      </c>
      <c r="JK51" s="134"/>
      <c r="JL51" s="134"/>
      <c r="JM51" s="134"/>
      <c r="JN51" s="136" t="str">
        <f t="shared" si="286"/>
        <v>Completar</v>
      </c>
      <c r="JO51" s="137" t="str">
        <f t="shared" si="287"/>
        <v>Completar</v>
      </c>
      <c r="JP51" s="137" t="str">
        <f t="shared" si="288"/>
        <v>Completar</v>
      </c>
      <c r="JQ51" s="135"/>
      <c r="JR51" s="136" t="str">
        <f t="shared" si="289"/>
        <v>Completar</v>
      </c>
      <c r="JS51" s="237">
        <f t="shared" si="229"/>
        <v>0</v>
      </c>
      <c r="JT51" s="238">
        <f t="shared" si="230"/>
        <v>0</v>
      </c>
      <c r="JU51" s="239" t="str">
        <f>IFERROR(IF(JT51&gt;20*JG51,'Referencia Parámetros'!$D$20,IF(JT51&gt;10*JG51,'Referencia Parámetros'!$D$21,IF(JT51&gt;5*JG51,'Referencia Parámetros'!$D$22, IF(JT51&gt;1,'Referencia Parámetros'!$D$23,"NO APLICA")))),"")</f>
        <v/>
      </c>
      <c r="JV51" s="240" t="str">
        <f t="shared" si="231"/>
        <v/>
      </c>
      <c r="JW51" s="241">
        <f t="shared" si="137"/>
        <v>0</v>
      </c>
      <c r="JX51" s="234">
        <f t="shared" si="232"/>
        <v>0</v>
      </c>
      <c r="JY51" s="234">
        <f t="shared" si="138"/>
        <v>0</v>
      </c>
      <c r="JZ51" s="234">
        <f t="shared" si="233"/>
        <v>0</v>
      </c>
      <c r="KA51" s="242">
        <f t="shared" si="234"/>
        <v>0</v>
      </c>
    </row>
    <row r="52" spans="1:287" x14ac:dyDescent="0.25">
      <c r="A52" s="234">
        <f t="shared" si="139"/>
        <v>40</v>
      </c>
      <c r="B52" s="235" t="str">
        <f t="shared" si="140"/>
        <v/>
      </c>
      <c r="C52" s="236" t="str">
        <f>IFERROR(+VLOOKUP(B52,'Referencia Parámetros'!$A$2:$B$18,2),"")</f>
        <v/>
      </c>
      <c r="D52" s="1"/>
      <c r="E52" s="1"/>
      <c r="F52" s="136" t="str">
        <f>IFERROR(+VLOOKUP(D52,'Año 4'!JH$13:JJ$112,3,FALSE),"Completar")</f>
        <v>Completar</v>
      </c>
      <c r="G52" s="134"/>
      <c r="H52" s="134"/>
      <c r="I52" s="134"/>
      <c r="J52" s="136" t="str">
        <f>+IFERROR(VLOOKUP(D52,'Año 4'!JH$13:JR$112,7,0),"Completar")</f>
        <v>Completar</v>
      </c>
      <c r="K52" s="137" t="str">
        <f>IFERROR(VLOOKUP(D52,'Año 4'!JH$13:JR$112,8,FALSE),"Completar")</f>
        <v>Completar</v>
      </c>
      <c r="L52" s="137" t="str">
        <f>IFERROR(VLOOKUP(D52,'Año 4'!JH$13:JR$112,9,FALSE),"Completar")</f>
        <v>Completar</v>
      </c>
      <c r="M52" s="135"/>
      <c r="N52" s="136" t="str">
        <f>IFERROR(VLOOKUP(D52,'Año 4'!JH$13:JR$112,11,FALSE),"Completar")</f>
        <v>Completar</v>
      </c>
      <c r="O52" s="237">
        <f t="shared" si="141"/>
        <v>0</v>
      </c>
      <c r="P52" s="238">
        <f t="shared" si="142"/>
        <v>0</v>
      </c>
      <c r="Q52" s="239" t="str">
        <f>IFERROR(IF(P52&gt;20*C52,'Referencia Parámetros'!$D$20,IF(P52&gt;10*C52,'Referencia Parámetros'!$D$21,IF(P52&gt;5*C52,'Referencia Parámetros'!$D$22, IF(P52&gt;1,'Referencia Parámetros'!$D$23,"NO APLICA")))),"")</f>
        <v/>
      </c>
      <c r="R52" s="240" t="str">
        <f t="shared" si="143"/>
        <v/>
      </c>
      <c r="S52" s="241">
        <f t="shared" si="104"/>
        <v>0</v>
      </c>
      <c r="T52" s="234">
        <f t="shared" si="144"/>
        <v>0</v>
      </c>
      <c r="U52" s="234">
        <f t="shared" si="105"/>
        <v>0</v>
      </c>
      <c r="V52" s="234">
        <f t="shared" si="145"/>
        <v>0</v>
      </c>
      <c r="W52" s="242">
        <f t="shared" si="146"/>
        <v>0</v>
      </c>
      <c r="Y52" s="234">
        <f t="shared" si="147"/>
        <v>40</v>
      </c>
      <c r="Z52" s="235" t="str">
        <f t="shared" si="148"/>
        <v/>
      </c>
      <c r="AA52" s="236" t="str">
        <f>IFERROR(+VLOOKUP(Z52,'Referencia Parámetros'!$A$2:$B$18,2),"")</f>
        <v/>
      </c>
      <c r="AB52" s="1"/>
      <c r="AC52" s="1"/>
      <c r="AD52" s="136" t="str">
        <f t="shared" si="235"/>
        <v>Completar</v>
      </c>
      <c r="AE52" s="134"/>
      <c r="AF52" s="134"/>
      <c r="AG52" s="134"/>
      <c r="AH52" s="136" t="str">
        <f t="shared" si="236"/>
        <v>Completar</v>
      </c>
      <c r="AI52" s="137" t="str">
        <f t="shared" si="237"/>
        <v>Completar</v>
      </c>
      <c r="AJ52" s="137" t="str">
        <f t="shared" si="238"/>
        <v>Completar</v>
      </c>
      <c r="AK52" s="135"/>
      <c r="AL52" s="136" t="str">
        <f t="shared" si="239"/>
        <v>Completar</v>
      </c>
      <c r="AM52" s="237">
        <f t="shared" si="149"/>
        <v>0</v>
      </c>
      <c r="AN52" s="238">
        <f t="shared" si="150"/>
        <v>0</v>
      </c>
      <c r="AO52" s="239" t="str">
        <f>IFERROR(IF(AN52&gt;20*AA52,'Referencia Parámetros'!$D$20,IF(AN52&gt;10*AA52,'Referencia Parámetros'!$D$21,IF(AN52&gt;5*AA52,'Referencia Parámetros'!$D$22, IF(AN52&gt;1,'Referencia Parámetros'!$D$23,"NO APLICA")))),"")</f>
        <v/>
      </c>
      <c r="AP52" s="240" t="str">
        <f t="shared" si="151"/>
        <v/>
      </c>
      <c r="AQ52" s="241">
        <f t="shared" si="107"/>
        <v>0</v>
      </c>
      <c r="AR52" s="234">
        <f t="shared" si="152"/>
        <v>0</v>
      </c>
      <c r="AS52" s="234">
        <f t="shared" si="108"/>
        <v>0</v>
      </c>
      <c r="AT52" s="234">
        <f t="shared" si="153"/>
        <v>0</v>
      </c>
      <c r="AU52" s="242">
        <f t="shared" si="154"/>
        <v>0</v>
      </c>
      <c r="AW52" s="234">
        <f t="shared" si="155"/>
        <v>40</v>
      </c>
      <c r="AX52" s="235" t="str">
        <f t="shared" si="156"/>
        <v/>
      </c>
      <c r="AY52" s="236" t="str">
        <f>IFERROR(+VLOOKUP(AX52,'Referencia Parámetros'!$A$2:$B$18,2),"")</f>
        <v/>
      </c>
      <c r="AZ52" s="1"/>
      <c r="BA52" s="1"/>
      <c r="BB52" s="136" t="str">
        <f t="shared" si="240"/>
        <v>Completar</v>
      </c>
      <c r="BC52" s="134"/>
      <c r="BD52" s="134"/>
      <c r="BE52" s="134"/>
      <c r="BF52" s="136" t="str">
        <f t="shared" si="241"/>
        <v>Completar</v>
      </c>
      <c r="BG52" s="137" t="str">
        <f t="shared" si="242"/>
        <v>Completar</v>
      </c>
      <c r="BH52" s="137" t="str">
        <f t="shared" si="243"/>
        <v>Completar</v>
      </c>
      <c r="BI52" s="135"/>
      <c r="BJ52" s="136" t="str">
        <f t="shared" si="244"/>
        <v>Completar</v>
      </c>
      <c r="BK52" s="237">
        <f t="shared" si="157"/>
        <v>0</v>
      </c>
      <c r="BL52" s="238">
        <f t="shared" si="158"/>
        <v>0</v>
      </c>
      <c r="BM52" s="239" t="str">
        <f>IFERROR(IF(BL52&gt;20*AY52,'Referencia Parámetros'!$D$20,IF(BL52&gt;10*AY52,'Referencia Parámetros'!$D$21,IF(BL52&gt;5*AY52,'Referencia Parámetros'!$D$22, IF(BL52&gt;1,'Referencia Parámetros'!$D$23,"NO APLICA")))),"")</f>
        <v/>
      </c>
      <c r="BN52" s="240" t="str">
        <f t="shared" si="159"/>
        <v/>
      </c>
      <c r="BO52" s="241">
        <f t="shared" si="110"/>
        <v>0</v>
      </c>
      <c r="BP52" s="234">
        <f t="shared" si="160"/>
        <v>0</v>
      </c>
      <c r="BQ52" s="234">
        <f t="shared" si="111"/>
        <v>0</v>
      </c>
      <c r="BR52" s="234">
        <f t="shared" si="161"/>
        <v>0</v>
      </c>
      <c r="BS52" s="242">
        <f t="shared" si="162"/>
        <v>0</v>
      </c>
      <c r="BU52" s="234">
        <f t="shared" si="163"/>
        <v>40</v>
      </c>
      <c r="BV52" s="235" t="str">
        <f t="shared" si="164"/>
        <v/>
      </c>
      <c r="BW52" s="236" t="str">
        <f>IFERROR(+VLOOKUP(BV52,'Referencia Parámetros'!$A$2:$B$18,2),"")</f>
        <v/>
      </c>
      <c r="BX52" s="1"/>
      <c r="BY52" s="1"/>
      <c r="BZ52" s="136" t="str">
        <f t="shared" si="245"/>
        <v>Completar</v>
      </c>
      <c r="CA52" s="134"/>
      <c r="CB52" s="134"/>
      <c r="CC52" s="134"/>
      <c r="CD52" s="136" t="str">
        <f t="shared" si="246"/>
        <v>Completar</v>
      </c>
      <c r="CE52" s="137" t="str">
        <f t="shared" si="247"/>
        <v>Completar</v>
      </c>
      <c r="CF52" s="137" t="str">
        <f t="shared" si="248"/>
        <v>Completar</v>
      </c>
      <c r="CG52" s="135"/>
      <c r="CH52" s="136" t="str">
        <f t="shared" si="249"/>
        <v>Completar</v>
      </c>
      <c r="CI52" s="237">
        <f t="shared" si="165"/>
        <v>0</v>
      </c>
      <c r="CJ52" s="238">
        <f t="shared" si="166"/>
        <v>0</v>
      </c>
      <c r="CK52" s="239" t="str">
        <f>IFERROR(IF(CJ52&gt;20*BW52,'Referencia Parámetros'!$D$20,IF(CJ52&gt;10*BW52,'Referencia Parámetros'!$D$21,IF(CJ52&gt;5*BW52,'Referencia Parámetros'!$D$22, IF(CJ52&gt;1,'Referencia Parámetros'!$D$23,"NO APLICA")))),"")</f>
        <v/>
      </c>
      <c r="CL52" s="240" t="str">
        <f t="shared" si="167"/>
        <v/>
      </c>
      <c r="CM52" s="241">
        <f t="shared" si="113"/>
        <v>0</v>
      </c>
      <c r="CN52" s="234">
        <f t="shared" si="168"/>
        <v>0</v>
      </c>
      <c r="CO52" s="234">
        <f t="shared" si="114"/>
        <v>0</v>
      </c>
      <c r="CP52" s="234">
        <f t="shared" si="169"/>
        <v>0</v>
      </c>
      <c r="CQ52" s="242">
        <f t="shared" si="170"/>
        <v>0</v>
      </c>
      <c r="CS52" s="234">
        <f t="shared" si="171"/>
        <v>40</v>
      </c>
      <c r="CT52" s="235" t="str">
        <f t="shared" si="172"/>
        <v/>
      </c>
      <c r="CU52" s="236" t="str">
        <f>IFERROR(+VLOOKUP(CT52,'Referencia Parámetros'!$A$2:$B$18,2),"")</f>
        <v/>
      </c>
      <c r="CV52" s="1"/>
      <c r="CW52" s="1"/>
      <c r="CX52" s="136" t="str">
        <f t="shared" si="250"/>
        <v>Completar</v>
      </c>
      <c r="CY52" s="134"/>
      <c r="CZ52" s="134"/>
      <c r="DA52" s="134"/>
      <c r="DB52" s="136" t="str">
        <f t="shared" si="251"/>
        <v>Completar</v>
      </c>
      <c r="DC52" s="137" t="str">
        <f t="shared" si="252"/>
        <v>Completar</v>
      </c>
      <c r="DD52" s="137" t="str">
        <f t="shared" si="253"/>
        <v>Completar</v>
      </c>
      <c r="DE52" s="135"/>
      <c r="DF52" s="136" t="str">
        <f t="shared" si="254"/>
        <v>Completar</v>
      </c>
      <c r="DG52" s="237">
        <f t="shared" si="173"/>
        <v>0</v>
      </c>
      <c r="DH52" s="238">
        <f t="shared" si="174"/>
        <v>0</v>
      </c>
      <c r="DI52" s="239" t="str">
        <f>IFERROR(IF(DH52&gt;20*CU52,'Referencia Parámetros'!$D$20,IF(DH52&gt;10*CU52,'Referencia Parámetros'!$D$21,IF(DH52&gt;5*CU52,'Referencia Parámetros'!$D$22, IF(DH52&gt;1,'Referencia Parámetros'!$D$23,"NO APLICA")))),"")</f>
        <v/>
      </c>
      <c r="DJ52" s="240" t="str">
        <f t="shared" si="175"/>
        <v/>
      </c>
      <c r="DK52" s="241">
        <f t="shared" si="116"/>
        <v>0</v>
      </c>
      <c r="DL52" s="234">
        <f t="shared" si="176"/>
        <v>0</v>
      </c>
      <c r="DM52" s="234">
        <f t="shared" si="117"/>
        <v>0</v>
      </c>
      <c r="DN52" s="234">
        <f t="shared" si="177"/>
        <v>0</v>
      </c>
      <c r="DO52" s="242">
        <f t="shared" si="178"/>
        <v>0</v>
      </c>
      <c r="DQ52" s="234">
        <f t="shared" si="179"/>
        <v>40</v>
      </c>
      <c r="DR52" s="235" t="str">
        <f t="shared" si="180"/>
        <v/>
      </c>
      <c r="DS52" s="236" t="str">
        <f>IFERROR(+VLOOKUP(DR52,'Referencia Parámetros'!$A$2:$B$18,2),"")</f>
        <v/>
      </c>
      <c r="DT52" s="1"/>
      <c r="DU52" s="1"/>
      <c r="DV52" s="136" t="str">
        <f t="shared" si="255"/>
        <v>Completar</v>
      </c>
      <c r="DW52" s="134"/>
      <c r="DX52" s="134"/>
      <c r="DY52" s="134"/>
      <c r="DZ52" s="136" t="str">
        <f t="shared" si="256"/>
        <v>Completar</v>
      </c>
      <c r="EA52" s="137" t="str">
        <f t="shared" si="257"/>
        <v>Completar</v>
      </c>
      <c r="EB52" s="137" t="str">
        <f t="shared" si="258"/>
        <v>Completar</v>
      </c>
      <c r="EC52" s="135"/>
      <c r="ED52" s="136" t="str">
        <f t="shared" si="259"/>
        <v>Completar</v>
      </c>
      <c r="EE52" s="237">
        <f t="shared" si="181"/>
        <v>0</v>
      </c>
      <c r="EF52" s="238">
        <f t="shared" si="182"/>
        <v>0</v>
      </c>
      <c r="EG52" s="239" t="str">
        <f>IFERROR(IF(EF52&gt;20*DS52,'Referencia Parámetros'!$D$20,IF(EF52&gt;10*DS52,'Referencia Parámetros'!$D$21,IF(EF52&gt;5*DS52,'Referencia Parámetros'!$D$22, IF(EF52&gt;1,'Referencia Parámetros'!$D$23,"NO APLICA")))),"")</f>
        <v/>
      </c>
      <c r="EH52" s="240" t="str">
        <f t="shared" si="183"/>
        <v/>
      </c>
      <c r="EI52" s="241">
        <f t="shared" si="119"/>
        <v>0</v>
      </c>
      <c r="EJ52" s="234">
        <f t="shared" si="184"/>
        <v>0</v>
      </c>
      <c r="EK52" s="234">
        <f t="shared" si="120"/>
        <v>0</v>
      </c>
      <c r="EL52" s="234">
        <f t="shared" si="185"/>
        <v>0</v>
      </c>
      <c r="EM52" s="242">
        <f t="shared" si="186"/>
        <v>0</v>
      </c>
      <c r="EO52" s="234">
        <f t="shared" si="187"/>
        <v>40</v>
      </c>
      <c r="EP52" s="235" t="str">
        <f t="shared" si="188"/>
        <v/>
      </c>
      <c r="EQ52" s="236" t="str">
        <f>IFERROR(+VLOOKUP(EP52,'Referencia Parámetros'!$A$2:$B$18,2),"")</f>
        <v/>
      </c>
      <c r="ER52" s="1"/>
      <c r="ES52" s="1"/>
      <c r="ET52" s="136" t="str">
        <f t="shared" si="260"/>
        <v>Completar</v>
      </c>
      <c r="EU52" s="134"/>
      <c r="EV52" s="134"/>
      <c r="EW52" s="134"/>
      <c r="EX52" s="136" t="str">
        <f t="shared" si="261"/>
        <v>Completar</v>
      </c>
      <c r="EY52" s="137" t="str">
        <f t="shared" si="262"/>
        <v>Completar</v>
      </c>
      <c r="EZ52" s="137" t="str">
        <f t="shared" si="263"/>
        <v>Completar</v>
      </c>
      <c r="FA52" s="135"/>
      <c r="FB52" s="136" t="str">
        <f t="shared" si="264"/>
        <v>Completar</v>
      </c>
      <c r="FC52" s="237">
        <f t="shared" si="189"/>
        <v>0</v>
      </c>
      <c r="FD52" s="238">
        <f t="shared" si="190"/>
        <v>0</v>
      </c>
      <c r="FE52" s="239" t="str">
        <f>IFERROR(IF(FD52&gt;20*EQ52,'Referencia Parámetros'!$D$20,IF(FD52&gt;10*EQ52,'Referencia Parámetros'!$D$21,IF(FD52&gt;5*EQ52,'Referencia Parámetros'!$D$22, IF(FD52&gt;1,'Referencia Parámetros'!$D$23,"NO APLICA")))),"")</f>
        <v/>
      </c>
      <c r="FF52" s="240" t="str">
        <f t="shared" si="191"/>
        <v/>
      </c>
      <c r="FG52" s="241">
        <f t="shared" si="122"/>
        <v>0</v>
      </c>
      <c r="FH52" s="234">
        <f t="shared" si="192"/>
        <v>0</v>
      </c>
      <c r="FI52" s="234">
        <f t="shared" si="123"/>
        <v>0</v>
      </c>
      <c r="FJ52" s="234">
        <f t="shared" si="193"/>
        <v>0</v>
      </c>
      <c r="FK52" s="242">
        <f t="shared" si="194"/>
        <v>0</v>
      </c>
      <c r="FM52" s="234">
        <f t="shared" si="195"/>
        <v>40</v>
      </c>
      <c r="FN52" s="235" t="str">
        <f t="shared" si="196"/>
        <v/>
      </c>
      <c r="FO52" s="236" t="str">
        <f>IFERROR(+VLOOKUP(FN52,'Referencia Parámetros'!$A$2:$B$18,2),"")</f>
        <v/>
      </c>
      <c r="FP52" s="1"/>
      <c r="FQ52" s="1"/>
      <c r="FR52" s="136" t="str">
        <f t="shared" si="265"/>
        <v>Completar</v>
      </c>
      <c r="FS52" s="134"/>
      <c r="FT52" s="134"/>
      <c r="FU52" s="134"/>
      <c r="FV52" s="136" t="str">
        <f t="shared" si="266"/>
        <v>Completar</v>
      </c>
      <c r="FW52" s="137" t="str">
        <f t="shared" si="267"/>
        <v>Completar</v>
      </c>
      <c r="FX52" s="137" t="str">
        <f t="shared" si="268"/>
        <v>Completar</v>
      </c>
      <c r="FY52" s="135"/>
      <c r="FZ52" s="136" t="str">
        <f t="shared" si="269"/>
        <v>Completar</v>
      </c>
      <c r="GA52" s="237">
        <f t="shared" si="197"/>
        <v>0</v>
      </c>
      <c r="GB52" s="238">
        <f t="shared" si="198"/>
        <v>0</v>
      </c>
      <c r="GC52" s="239" t="str">
        <f>IFERROR(IF(GB52&gt;20*FO52,'Referencia Parámetros'!$D$20,IF(GB52&gt;10*FO52,'Referencia Parámetros'!$D$21,IF(GB52&gt;5*FO52,'Referencia Parámetros'!$D$22, IF(GB52&gt;1,'Referencia Parámetros'!$D$23,"NO APLICA")))),"")</f>
        <v/>
      </c>
      <c r="GD52" s="240" t="str">
        <f t="shared" si="199"/>
        <v/>
      </c>
      <c r="GE52" s="241">
        <f t="shared" si="125"/>
        <v>0</v>
      </c>
      <c r="GF52" s="234">
        <f t="shared" si="200"/>
        <v>0</v>
      </c>
      <c r="GG52" s="234">
        <f t="shared" si="126"/>
        <v>0</v>
      </c>
      <c r="GH52" s="234">
        <f t="shared" si="201"/>
        <v>0</v>
      </c>
      <c r="GI52" s="242">
        <f t="shared" si="202"/>
        <v>0</v>
      </c>
      <c r="GK52" s="234">
        <f t="shared" si="203"/>
        <v>40</v>
      </c>
      <c r="GL52" s="235" t="str">
        <f t="shared" si="204"/>
        <v/>
      </c>
      <c r="GM52" s="236" t="str">
        <f>IFERROR(+VLOOKUP(GL52,'Referencia Parámetros'!$A$2:$B$18,2),"")</f>
        <v/>
      </c>
      <c r="GN52" s="1"/>
      <c r="GO52" s="1"/>
      <c r="GP52" s="136" t="str">
        <f t="shared" si="270"/>
        <v>Completar</v>
      </c>
      <c r="GQ52" s="134"/>
      <c r="GR52" s="134"/>
      <c r="GS52" s="134"/>
      <c r="GT52" s="136" t="str">
        <f t="shared" si="271"/>
        <v>Completar</v>
      </c>
      <c r="GU52" s="137" t="str">
        <f t="shared" si="272"/>
        <v>Completar</v>
      </c>
      <c r="GV52" s="137" t="str">
        <f t="shared" si="273"/>
        <v>Completar</v>
      </c>
      <c r="GW52" s="135"/>
      <c r="GX52" s="136" t="str">
        <f t="shared" si="274"/>
        <v>Completar</v>
      </c>
      <c r="GY52" s="237">
        <f t="shared" si="205"/>
        <v>0</v>
      </c>
      <c r="GZ52" s="238">
        <f t="shared" si="206"/>
        <v>0</v>
      </c>
      <c r="HA52" s="239" t="str">
        <f>IFERROR(IF(GZ52&gt;20*GM52,'Referencia Parámetros'!$D$20,IF(GZ52&gt;10*GM52,'Referencia Parámetros'!$D$21,IF(GZ52&gt;5*GM52,'Referencia Parámetros'!$D$22, IF(GZ52&gt;1,'Referencia Parámetros'!$D$23,"NO APLICA")))),"")</f>
        <v/>
      </c>
      <c r="HB52" s="240" t="str">
        <f t="shared" si="207"/>
        <v/>
      </c>
      <c r="HC52" s="241">
        <f t="shared" si="128"/>
        <v>0</v>
      </c>
      <c r="HD52" s="234">
        <f t="shared" si="208"/>
        <v>0</v>
      </c>
      <c r="HE52" s="234">
        <f t="shared" si="129"/>
        <v>0</v>
      </c>
      <c r="HF52" s="234">
        <f t="shared" si="209"/>
        <v>0</v>
      </c>
      <c r="HG52" s="242">
        <f t="shared" si="210"/>
        <v>0</v>
      </c>
      <c r="HI52" s="234">
        <f t="shared" si="211"/>
        <v>40</v>
      </c>
      <c r="HJ52" s="235" t="str">
        <f t="shared" si="212"/>
        <v/>
      </c>
      <c r="HK52" s="236" t="str">
        <f>IFERROR(+VLOOKUP(HJ52,'Referencia Parámetros'!$A$2:$B$18,2),"")</f>
        <v/>
      </c>
      <c r="HL52" s="1"/>
      <c r="HM52" s="1"/>
      <c r="HN52" s="136" t="str">
        <f t="shared" si="275"/>
        <v>Completar</v>
      </c>
      <c r="HO52" s="134"/>
      <c r="HP52" s="134"/>
      <c r="HQ52" s="134"/>
      <c r="HR52" s="136" t="str">
        <f t="shared" si="276"/>
        <v>Completar</v>
      </c>
      <c r="HS52" s="137" t="str">
        <f t="shared" si="277"/>
        <v>Completar</v>
      </c>
      <c r="HT52" s="137" t="str">
        <f t="shared" si="278"/>
        <v>Completar</v>
      </c>
      <c r="HU52" s="135"/>
      <c r="HV52" s="136" t="str">
        <f t="shared" si="279"/>
        <v>Completar</v>
      </c>
      <c r="HW52" s="237">
        <f t="shared" si="213"/>
        <v>0</v>
      </c>
      <c r="HX52" s="238">
        <f t="shared" si="214"/>
        <v>0</v>
      </c>
      <c r="HY52" s="239" t="str">
        <f>IFERROR(IF(HX52&gt;20*HK52,'Referencia Parámetros'!$D$20,IF(HX52&gt;10*HK52,'Referencia Parámetros'!$D$21,IF(HX52&gt;5*HK52,'Referencia Parámetros'!$D$22, IF(HX52&gt;1,'Referencia Parámetros'!$D$23,"NO APLICA")))),"")</f>
        <v/>
      </c>
      <c r="HZ52" s="240" t="str">
        <f t="shared" si="215"/>
        <v/>
      </c>
      <c r="IA52" s="241">
        <f t="shared" si="131"/>
        <v>0</v>
      </c>
      <c r="IB52" s="234">
        <f t="shared" si="216"/>
        <v>0</v>
      </c>
      <c r="IC52" s="234">
        <f t="shared" si="132"/>
        <v>0</v>
      </c>
      <c r="ID52" s="234">
        <f t="shared" si="217"/>
        <v>0</v>
      </c>
      <c r="IE52" s="242">
        <f t="shared" si="218"/>
        <v>0</v>
      </c>
      <c r="IG52" s="234">
        <f t="shared" si="219"/>
        <v>40</v>
      </c>
      <c r="IH52" s="235" t="str">
        <f t="shared" si="220"/>
        <v/>
      </c>
      <c r="II52" s="236" t="str">
        <f>IFERROR(+VLOOKUP(IH52,'Referencia Parámetros'!$A$2:$B$15,2),"")</f>
        <v/>
      </c>
      <c r="IJ52" s="1"/>
      <c r="IK52" s="1"/>
      <c r="IL52" s="136" t="str">
        <f t="shared" si="280"/>
        <v>Completar</v>
      </c>
      <c r="IM52" s="134"/>
      <c r="IN52" s="134"/>
      <c r="IO52" s="134"/>
      <c r="IP52" s="136" t="str">
        <f t="shared" si="281"/>
        <v>Completar</v>
      </c>
      <c r="IQ52" s="137" t="str">
        <f t="shared" si="282"/>
        <v>Completar</v>
      </c>
      <c r="IR52" s="137" t="str">
        <f t="shared" si="283"/>
        <v>Completar</v>
      </c>
      <c r="IS52" s="135"/>
      <c r="IT52" s="136" t="str">
        <f t="shared" si="284"/>
        <v>Completar</v>
      </c>
      <c r="IU52" s="237">
        <f t="shared" si="221"/>
        <v>0</v>
      </c>
      <c r="IV52" s="238">
        <f t="shared" si="222"/>
        <v>0</v>
      </c>
      <c r="IW52" s="239" t="str">
        <f>IFERROR(IF(IV52&gt;20*II52,'Referencia Parámetros'!$D$20,IF(IV52&gt;10*II52,'Referencia Parámetros'!$D$21,IF(IV52&gt;5*II52,'Referencia Parámetros'!$D$22, IF(IV52&gt;1,'Referencia Parámetros'!$D$23,"NO APLICA")))),"")</f>
        <v/>
      </c>
      <c r="IX52" s="240" t="str">
        <f t="shared" si="223"/>
        <v/>
      </c>
      <c r="IY52" s="241">
        <f t="shared" si="134"/>
        <v>0</v>
      </c>
      <c r="IZ52" s="234">
        <f t="shared" si="224"/>
        <v>0</v>
      </c>
      <c r="JA52" s="234">
        <f t="shared" si="135"/>
        <v>0</v>
      </c>
      <c r="JB52" s="234">
        <f t="shared" si="225"/>
        <v>0</v>
      </c>
      <c r="JC52" s="242">
        <f t="shared" si="226"/>
        <v>0</v>
      </c>
      <c r="JD52" s="198"/>
      <c r="JE52" s="234">
        <f t="shared" si="227"/>
        <v>40</v>
      </c>
      <c r="JF52" s="235" t="str">
        <f t="shared" si="228"/>
        <v/>
      </c>
      <c r="JG52" s="236" t="str">
        <f>IFERROR(+VLOOKUP(JF52,'Referencia Parámetros'!$A$2:$B$15,2),"")</f>
        <v/>
      </c>
      <c r="JH52" s="1"/>
      <c r="JI52" s="1"/>
      <c r="JJ52" s="136" t="str">
        <f t="shared" si="285"/>
        <v>Completar</v>
      </c>
      <c r="JK52" s="134"/>
      <c r="JL52" s="134"/>
      <c r="JM52" s="134"/>
      <c r="JN52" s="136" t="str">
        <f t="shared" si="286"/>
        <v>Completar</v>
      </c>
      <c r="JO52" s="137" t="str">
        <f t="shared" si="287"/>
        <v>Completar</v>
      </c>
      <c r="JP52" s="137" t="str">
        <f t="shared" si="288"/>
        <v>Completar</v>
      </c>
      <c r="JQ52" s="135"/>
      <c r="JR52" s="136" t="str">
        <f t="shared" si="289"/>
        <v>Completar</v>
      </c>
      <c r="JS52" s="237">
        <f t="shared" si="229"/>
        <v>0</v>
      </c>
      <c r="JT52" s="238">
        <f t="shared" si="230"/>
        <v>0</v>
      </c>
      <c r="JU52" s="239" t="str">
        <f>IFERROR(IF(JT52&gt;20*JG52,'Referencia Parámetros'!$D$20,IF(JT52&gt;10*JG52,'Referencia Parámetros'!$D$21,IF(JT52&gt;5*JG52,'Referencia Parámetros'!$D$22, IF(JT52&gt;1,'Referencia Parámetros'!$D$23,"NO APLICA")))),"")</f>
        <v/>
      </c>
      <c r="JV52" s="240" t="str">
        <f t="shared" si="231"/>
        <v/>
      </c>
      <c r="JW52" s="241">
        <f t="shared" si="137"/>
        <v>0</v>
      </c>
      <c r="JX52" s="234">
        <f t="shared" si="232"/>
        <v>0</v>
      </c>
      <c r="JY52" s="234">
        <f t="shared" si="138"/>
        <v>0</v>
      </c>
      <c r="JZ52" s="234">
        <f t="shared" si="233"/>
        <v>0</v>
      </c>
      <c r="KA52" s="242">
        <f t="shared" si="234"/>
        <v>0</v>
      </c>
    </row>
    <row r="53" spans="1:287" x14ac:dyDescent="0.25">
      <c r="A53" s="234">
        <f t="shared" si="139"/>
        <v>41</v>
      </c>
      <c r="B53" s="235" t="str">
        <f t="shared" si="140"/>
        <v/>
      </c>
      <c r="C53" s="236" t="str">
        <f>IFERROR(+VLOOKUP(B53,'Referencia Parámetros'!$A$2:$B$18,2),"")</f>
        <v/>
      </c>
      <c r="D53" s="1"/>
      <c r="E53" s="1"/>
      <c r="F53" s="136" t="str">
        <f>IFERROR(+VLOOKUP(D53,'Año 4'!JH$13:JJ$112,3,FALSE),"Completar")</f>
        <v>Completar</v>
      </c>
      <c r="G53" s="134"/>
      <c r="H53" s="134"/>
      <c r="I53" s="134"/>
      <c r="J53" s="136" t="str">
        <f>+IFERROR(VLOOKUP(D53,'Año 4'!JH$13:JR$112,7,0),"Completar")</f>
        <v>Completar</v>
      </c>
      <c r="K53" s="137" t="str">
        <f>IFERROR(VLOOKUP(D53,'Año 4'!JH$13:JR$112,8,FALSE),"Completar")</f>
        <v>Completar</v>
      </c>
      <c r="L53" s="137" t="str">
        <f>IFERROR(VLOOKUP(D53,'Año 4'!JH$13:JR$112,9,FALSE),"Completar")</f>
        <v>Completar</v>
      </c>
      <c r="M53" s="135"/>
      <c r="N53" s="136" t="str">
        <f>IFERROR(VLOOKUP(D53,'Año 4'!JH$13:JR$112,11,FALSE),"Completar")</f>
        <v>Completar</v>
      </c>
      <c r="O53" s="237">
        <f t="shared" si="141"/>
        <v>0</v>
      </c>
      <c r="P53" s="238">
        <f t="shared" si="142"/>
        <v>0</v>
      </c>
      <c r="Q53" s="239" t="str">
        <f>IFERROR(IF(P53&gt;20*C53,'Referencia Parámetros'!$D$20,IF(P53&gt;10*C53,'Referencia Parámetros'!$D$21,IF(P53&gt;5*C53,'Referencia Parámetros'!$D$22, IF(P53&gt;1,'Referencia Parámetros'!$D$23,"NO APLICA")))),"")</f>
        <v/>
      </c>
      <c r="R53" s="240" t="str">
        <f t="shared" si="143"/>
        <v/>
      </c>
      <c r="S53" s="241">
        <f t="shared" si="104"/>
        <v>0</v>
      </c>
      <c r="T53" s="234">
        <f t="shared" si="144"/>
        <v>0</v>
      </c>
      <c r="U53" s="234">
        <f t="shared" si="105"/>
        <v>0</v>
      </c>
      <c r="V53" s="234">
        <f t="shared" si="145"/>
        <v>0</v>
      </c>
      <c r="W53" s="242">
        <f t="shared" si="146"/>
        <v>0</v>
      </c>
      <c r="Y53" s="234">
        <f t="shared" si="147"/>
        <v>41</v>
      </c>
      <c r="Z53" s="235" t="str">
        <f t="shared" si="148"/>
        <v/>
      </c>
      <c r="AA53" s="236" t="str">
        <f>IFERROR(+VLOOKUP(Z53,'Referencia Parámetros'!$A$2:$B$18,2),"")</f>
        <v/>
      </c>
      <c r="AB53" s="1"/>
      <c r="AC53" s="1"/>
      <c r="AD53" s="136" t="str">
        <f t="shared" si="235"/>
        <v>Completar</v>
      </c>
      <c r="AE53" s="134"/>
      <c r="AF53" s="134"/>
      <c r="AG53" s="134"/>
      <c r="AH53" s="136" t="str">
        <f t="shared" si="236"/>
        <v>Completar</v>
      </c>
      <c r="AI53" s="137" t="str">
        <f t="shared" si="237"/>
        <v>Completar</v>
      </c>
      <c r="AJ53" s="137" t="str">
        <f t="shared" si="238"/>
        <v>Completar</v>
      </c>
      <c r="AK53" s="135"/>
      <c r="AL53" s="136" t="str">
        <f t="shared" si="239"/>
        <v>Completar</v>
      </c>
      <c r="AM53" s="237">
        <f t="shared" si="149"/>
        <v>0</v>
      </c>
      <c r="AN53" s="238">
        <f t="shared" si="150"/>
        <v>0</v>
      </c>
      <c r="AO53" s="239" t="str">
        <f>IFERROR(IF(AN53&gt;20*AA53,'Referencia Parámetros'!$D$20,IF(AN53&gt;10*AA53,'Referencia Parámetros'!$D$21,IF(AN53&gt;5*AA53,'Referencia Parámetros'!$D$22, IF(AN53&gt;1,'Referencia Parámetros'!$D$23,"NO APLICA")))),"")</f>
        <v/>
      </c>
      <c r="AP53" s="240" t="str">
        <f t="shared" si="151"/>
        <v/>
      </c>
      <c r="AQ53" s="241">
        <f t="shared" si="107"/>
        <v>0</v>
      </c>
      <c r="AR53" s="234">
        <f t="shared" si="152"/>
        <v>0</v>
      </c>
      <c r="AS53" s="234">
        <f t="shared" si="108"/>
        <v>0</v>
      </c>
      <c r="AT53" s="234">
        <f t="shared" si="153"/>
        <v>0</v>
      </c>
      <c r="AU53" s="242">
        <f t="shared" si="154"/>
        <v>0</v>
      </c>
      <c r="AW53" s="234">
        <f t="shared" si="155"/>
        <v>41</v>
      </c>
      <c r="AX53" s="235" t="str">
        <f t="shared" si="156"/>
        <v/>
      </c>
      <c r="AY53" s="236" t="str">
        <f>IFERROR(+VLOOKUP(AX53,'Referencia Parámetros'!$A$2:$B$18,2),"")</f>
        <v/>
      </c>
      <c r="AZ53" s="1"/>
      <c r="BA53" s="1"/>
      <c r="BB53" s="136" t="str">
        <f t="shared" si="240"/>
        <v>Completar</v>
      </c>
      <c r="BC53" s="134"/>
      <c r="BD53" s="134"/>
      <c r="BE53" s="134"/>
      <c r="BF53" s="136" t="str">
        <f t="shared" si="241"/>
        <v>Completar</v>
      </c>
      <c r="BG53" s="137" t="str">
        <f t="shared" si="242"/>
        <v>Completar</v>
      </c>
      <c r="BH53" s="137" t="str">
        <f t="shared" si="243"/>
        <v>Completar</v>
      </c>
      <c r="BI53" s="135"/>
      <c r="BJ53" s="136" t="str">
        <f t="shared" si="244"/>
        <v>Completar</v>
      </c>
      <c r="BK53" s="237">
        <f t="shared" si="157"/>
        <v>0</v>
      </c>
      <c r="BL53" s="238">
        <f t="shared" si="158"/>
        <v>0</v>
      </c>
      <c r="BM53" s="239" t="str">
        <f>IFERROR(IF(BL53&gt;20*AY53,'Referencia Parámetros'!$D$20,IF(BL53&gt;10*AY53,'Referencia Parámetros'!$D$21,IF(BL53&gt;5*AY53,'Referencia Parámetros'!$D$22, IF(BL53&gt;1,'Referencia Parámetros'!$D$23,"NO APLICA")))),"")</f>
        <v/>
      </c>
      <c r="BN53" s="240" t="str">
        <f t="shared" si="159"/>
        <v/>
      </c>
      <c r="BO53" s="241">
        <f t="shared" si="110"/>
        <v>0</v>
      </c>
      <c r="BP53" s="234">
        <f t="shared" si="160"/>
        <v>0</v>
      </c>
      <c r="BQ53" s="234">
        <f t="shared" si="111"/>
        <v>0</v>
      </c>
      <c r="BR53" s="234">
        <f t="shared" si="161"/>
        <v>0</v>
      </c>
      <c r="BS53" s="242">
        <f t="shared" si="162"/>
        <v>0</v>
      </c>
      <c r="BU53" s="234">
        <f t="shared" si="163"/>
        <v>41</v>
      </c>
      <c r="BV53" s="235" t="str">
        <f t="shared" si="164"/>
        <v/>
      </c>
      <c r="BW53" s="236" t="str">
        <f>IFERROR(+VLOOKUP(BV53,'Referencia Parámetros'!$A$2:$B$18,2),"")</f>
        <v/>
      </c>
      <c r="BX53" s="1"/>
      <c r="BY53" s="1"/>
      <c r="BZ53" s="136" t="str">
        <f t="shared" si="245"/>
        <v>Completar</v>
      </c>
      <c r="CA53" s="134"/>
      <c r="CB53" s="134"/>
      <c r="CC53" s="134"/>
      <c r="CD53" s="136" t="str">
        <f t="shared" si="246"/>
        <v>Completar</v>
      </c>
      <c r="CE53" s="137" t="str">
        <f t="shared" si="247"/>
        <v>Completar</v>
      </c>
      <c r="CF53" s="137" t="str">
        <f t="shared" si="248"/>
        <v>Completar</v>
      </c>
      <c r="CG53" s="135"/>
      <c r="CH53" s="136" t="str">
        <f t="shared" si="249"/>
        <v>Completar</v>
      </c>
      <c r="CI53" s="237">
        <f t="shared" si="165"/>
        <v>0</v>
      </c>
      <c r="CJ53" s="238">
        <f t="shared" si="166"/>
        <v>0</v>
      </c>
      <c r="CK53" s="239" t="str">
        <f>IFERROR(IF(CJ53&gt;20*BW53,'Referencia Parámetros'!$D$20,IF(CJ53&gt;10*BW53,'Referencia Parámetros'!$D$21,IF(CJ53&gt;5*BW53,'Referencia Parámetros'!$D$22, IF(CJ53&gt;1,'Referencia Parámetros'!$D$23,"NO APLICA")))),"")</f>
        <v/>
      </c>
      <c r="CL53" s="240" t="str">
        <f t="shared" si="167"/>
        <v/>
      </c>
      <c r="CM53" s="241">
        <f t="shared" si="113"/>
        <v>0</v>
      </c>
      <c r="CN53" s="234">
        <f t="shared" si="168"/>
        <v>0</v>
      </c>
      <c r="CO53" s="234">
        <f t="shared" si="114"/>
        <v>0</v>
      </c>
      <c r="CP53" s="234">
        <f t="shared" si="169"/>
        <v>0</v>
      </c>
      <c r="CQ53" s="242">
        <f t="shared" si="170"/>
        <v>0</v>
      </c>
      <c r="CS53" s="234">
        <f t="shared" si="171"/>
        <v>41</v>
      </c>
      <c r="CT53" s="235" t="str">
        <f t="shared" si="172"/>
        <v/>
      </c>
      <c r="CU53" s="236" t="str">
        <f>IFERROR(+VLOOKUP(CT53,'Referencia Parámetros'!$A$2:$B$18,2),"")</f>
        <v/>
      </c>
      <c r="CV53" s="1"/>
      <c r="CW53" s="1"/>
      <c r="CX53" s="136" t="str">
        <f t="shared" si="250"/>
        <v>Completar</v>
      </c>
      <c r="CY53" s="134"/>
      <c r="CZ53" s="134"/>
      <c r="DA53" s="134"/>
      <c r="DB53" s="136" t="str">
        <f t="shared" si="251"/>
        <v>Completar</v>
      </c>
      <c r="DC53" s="137" t="str">
        <f t="shared" si="252"/>
        <v>Completar</v>
      </c>
      <c r="DD53" s="137" t="str">
        <f t="shared" si="253"/>
        <v>Completar</v>
      </c>
      <c r="DE53" s="135"/>
      <c r="DF53" s="136" t="str">
        <f t="shared" si="254"/>
        <v>Completar</v>
      </c>
      <c r="DG53" s="237">
        <f t="shared" si="173"/>
        <v>0</v>
      </c>
      <c r="DH53" s="238">
        <f t="shared" si="174"/>
        <v>0</v>
      </c>
      <c r="DI53" s="239" t="str">
        <f>IFERROR(IF(DH53&gt;20*CU53,'Referencia Parámetros'!$D$20,IF(DH53&gt;10*CU53,'Referencia Parámetros'!$D$21,IF(DH53&gt;5*CU53,'Referencia Parámetros'!$D$22, IF(DH53&gt;1,'Referencia Parámetros'!$D$23,"NO APLICA")))),"")</f>
        <v/>
      </c>
      <c r="DJ53" s="240" t="str">
        <f t="shared" si="175"/>
        <v/>
      </c>
      <c r="DK53" s="241">
        <f t="shared" si="116"/>
        <v>0</v>
      </c>
      <c r="DL53" s="234">
        <f t="shared" si="176"/>
        <v>0</v>
      </c>
      <c r="DM53" s="234">
        <f t="shared" si="117"/>
        <v>0</v>
      </c>
      <c r="DN53" s="234">
        <f t="shared" si="177"/>
        <v>0</v>
      </c>
      <c r="DO53" s="242">
        <f t="shared" si="178"/>
        <v>0</v>
      </c>
      <c r="DQ53" s="234">
        <f t="shared" si="179"/>
        <v>41</v>
      </c>
      <c r="DR53" s="235" t="str">
        <f t="shared" si="180"/>
        <v/>
      </c>
      <c r="DS53" s="236" t="str">
        <f>IFERROR(+VLOOKUP(DR53,'Referencia Parámetros'!$A$2:$B$18,2),"")</f>
        <v/>
      </c>
      <c r="DT53" s="1"/>
      <c r="DU53" s="1"/>
      <c r="DV53" s="136" t="str">
        <f t="shared" si="255"/>
        <v>Completar</v>
      </c>
      <c r="DW53" s="134"/>
      <c r="DX53" s="134"/>
      <c r="DY53" s="134"/>
      <c r="DZ53" s="136" t="str">
        <f t="shared" si="256"/>
        <v>Completar</v>
      </c>
      <c r="EA53" s="137" t="str">
        <f t="shared" si="257"/>
        <v>Completar</v>
      </c>
      <c r="EB53" s="137" t="str">
        <f t="shared" si="258"/>
        <v>Completar</v>
      </c>
      <c r="EC53" s="135"/>
      <c r="ED53" s="136" t="str">
        <f t="shared" si="259"/>
        <v>Completar</v>
      </c>
      <c r="EE53" s="237">
        <f t="shared" si="181"/>
        <v>0</v>
      </c>
      <c r="EF53" s="238">
        <f t="shared" si="182"/>
        <v>0</v>
      </c>
      <c r="EG53" s="239" t="str">
        <f>IFERROR(IF(EF53&gt;20*DS53,'Referencia Parámetros'!$D$20,IF(EF53&gt;10*DS53,'Referencia Parámetros'!$D$21,IF(EF53&gt;5*DS53,'Referencia Parámetros'!$D$22, IF(EF53&gt;1,'Referencia Parámetros'!$D$23,"NO APLICA")))),"")</f>
        <v/>
      </c>
      <c r="EH53" s="240" t="str">
        <f t="shared" si="183"/>
        <v/>
      </c>
      <c r="EI53" s="241">
        <f t="shared" si="119"/>
        <v>0</v>
      </c>
      <c r="EJ53" s="234">
        <f t="shared" si="184"/>
        <v>0</v>
      </c>
      <c r="EK53" s="234">
        <f t="shared" si="120"/>
        <v>0</v>
      </c>
      <c r="EL53" s="234">
        <f t="shared" si="185"/>
        <v>0</v>
      </c>
      <c r="EM53" s="242">
        <f t="shared" si="186"/>
        <v>0</v>
      </c>
      <c r="EO53" s="234">
        <f t="shared" si="187"/>
        <v>41</v>
      </c>
      <c r="EP53" s="235" t="str">
        <f t="shared" si="188"/>
        <v/>
      </c>
      <c r="EQ53" s="236" t="str">
        <f>IFERROR(+VLOOKUP(EP53,'Referencia Parámetros'!$A$2:$B$18,2),"")</f>
        <v/>
      </c>
      <c r="ER53" s="1"/>
      <c r="ES53" s="1"/>
      <c r="ET53" s="136" t="str">
        <f t="shared" si="260"/>
        <v>Completar</v>
      </c>
      <c r="EU53" s="134"/>
      <c r="EV53" s="134"/>
      <c r="EW53" s="134"/>
      <c r="EX53" s="136" t="str">
        <f t="shared" si="261"/>
        <v>Completar</v>
      </c>
      <c r="EY53" s="137" t="str">
        <f t="shared" si="262"/>
        <v>Completar</v>
      </c>
      <c r="EZ53" s="137" t="str">
        <f t="shared" si="263"/>
        <v>Completar</v>
      </c>
      <c r="FA53" s="135"/>
      <c r="FB53" s="136" t="str">
        <f t="shared" si="264"/>
        <v>Completar</v>
      </c>
      <c r="FC53" s="237">
        <f t="shared" si="189"/>
        <v>0</v>
      </c>
      <c r="FD53" s="238">
        <f t="shared" si="190"/>
        <v>0</v>
      </c>
      <c r="FE53" s="239" t="str">
        <f>IFERROR(IF(FD53&gt;20*EQ53,'Referencia Parámetros'!$D$20,IF(FD53&gt;10*EQ53,'Referencia Parámetros'!$D$21,IF(FD53&gt;5*EQ53,'Referencia Parámetros'!$D$22, IF(FD53&gt;1,'Referencia Parámetros'!$D$23,"NO APLICA")))),"")</f>
        <v/>
      </c>
      <c r="FF53" s="240" t="str">
        <f t="shared" si="191"/>
        <v/>
      </c>
      <c r="FG53" s="241">
        <f t="shared" si="122"/>
        <v>0</v>
      </c>
      <c r="FH53" s="234">
        <f t="shared" si="192"/>
        <v>0</v>
      </c>
      <c r="FI53" s="234">
        <f t="shared" si="123"/>
        <v>0</v>
      </c>
      <c r="FJ53" s="234">
        <f t="shared" si="193"/>
        <v>0</v>
      </c>
      <c r="FK53" s="242">
        <f t="shared" si="194"/>
        <v>0</v>
      </c>
      <c r="FM53" s="234">
        <f t="shared" si="195"/>
        <v>41</v>
      </c>
      <c r="FN53" s="235" t="str">
        <f t="shared" si="196"/>
        <v/>
      </c>
      <c r="FO53" s="236" t="str">
        <f>IFERROR(+VLOOKUP(FN53,'Referencia Parámetros'!$A$2:$B$18,2),"")</f>
        <v/>
      </c>
      <c r="FP53" s="1"/>
      <c r="FQ53" s="1"/>
      <c r="FR53" s="136" t="str">
        <f t="shared" si="265"/>
        <v>Completar</v>
      </c>
      <c r="FS53" s="134"/>
      <c r="FT53" s="134"/>
      <c r="FU53" s="134"/>
      <c r="FV53" s="136" t="str">
        <f t="shared" si="266"/>
        <v>Completar</v>
      </c>
      <c r="FW53" s="137" t="str">
        <f t="shared" si="267"/>
        <v>Completar</v>
      </c>
      <c r="FX53" s="137" t="str">
        <f t="shared" si="268"/>
        <v>Completar</v>
      </c>
      <c r="FY53" s="135"/>
      <c r="FZ53" s="136" t="str">
        <f t="shared" si="269"/>
        <v>Completar</v>
      </c>
      <c r="GA53" s="237">
        <f t="shared" si="197"/>
        <v>0</v>
      </c>
      <c r="GB53" s="238">
        <f t="shared" si="198"/>
        <v>0</v>
      </c>
      <c r="GC53" s="239" t="str">
        <f>IFERROR(IF(GB53&gt;20*FO53,'Referencia Parámetros'!$D$20,IF(GB53&gt;10*FO53,'Referencia Parámetros'!$D$21,IF(GB53&gt;5*FO53,'Referencia Parámetros'!$D$22, IF(GB53&gt;1,'Referencia Parámetros'!$D$23,"NO APLICA")))),"")</f>
        <v/>
      </c>
      <c r="GD53" s="240" t="str">
        <f t="shared" si="199"/>
        <v/>
      </c>
      <c r="GE53" s="241">
        <f t="shared" si="125"/>
        <v>0</v>
      </c>
      <c r="GF53" s="234">
        <f t="shared" si="200"/>
        <v>0</v>
      </c>
      <c r="GG53" s="234">
        <f t="shared" si="126"/>
        <v>0</v>
      </c>
      <c r="GH53" s="234">
        <f t="shared" si="201"/>
        <v>0</v>
      </c>
      <c r="GI53" s="242">
        <f t="shared" si="202"/>
        <v>0</v>
      </c>
      <c r="GK53" s="234">
        <f t="shared" si="203"/>
        <v>41</v>
      </c>
      <c r="GL53" s="235" t="str">
        <f t="shared" si="204"/>
        <v/>
      </c>
      <c r="GM53" s="236" t="str">
        <f>IFERROR(+VLOOKUP(GL53,'Referencia Parámetros'!$A$2:$B$18,2),"")</f>
        <v/>
      </c>
      <c r="GN53" s="1"/>
      <c r="GO53" s="1"/>
      <c r="GP53" s="136" t="str">
        <f t="shared" si="270"/>
        <v>Completar</v>
      </c>
      <c r="GQ53" s="134"/>
      <c r="GR53" s="134"/>
      <c r="GS53" s="134"/>
      <c r="GT53" s="136" t="str">
        <f t="shared" si="271"/>
        <v>Completar</v>
      </c>
      <c r="GU53" s="137" t="str">
        <f t="shared" si="272"/>
        <v>Completar</v>
      </c>
      <c r="GV53" s="137" t="str">
        <f t="shared" si="273"/>
        <v>Completar</v>
      </c>
      <c r="GW53" s="135"/>
      <c r="GX53" s="136" t="str">
        <f t="shared" si="274"/>
        <v>Completar</v>
      </c>
      <c r="GY53" s="237">
        <f t="shared" si="205"/>
        <v>0</v>
      </c>
      <c r="GZ53" s="238">
        <f t="shared" si="206"/>
        <v>0</v>
      </c>
      <c r="HA53" s="239" t="str">
        <f>IFERROR(IF(GZ53&gt;20*GM53,'Referencia Parámetros'!$D$20,IF(GZ53&gt;10*GM53,'Referencia Parámetros'!$D$21,IF(GZ53&gt;5*GM53,'Referencia Parámetros'!$D$22, IF(GZ53&gt;1,'Referencia Parámetros'!$D$23,"NO APLICA")))),"")</f>
        <v/>
      </c>
      <c r="HB53" s="240" t="str">
        <f t="shared" si="207"/>
        <v/>
      </c>
      <c r="HC53" s="241">
        <f t="shared" si="128"/>
        <v>0</v>
      </c>
      <c r="HD53" s="234">
        <f t="shared" si="208"/>
        <v>0</v>
      </c>
      <c r="HE53" s="234">
        <f t="shared" si="129"/>
        <v>0</v>
      </c>
      <c r="HF53" s="234">
        <f t="shared" si="209"/>
        <v>0</v>
      </c>
      <c r="HG53" s="242">
        <f t="shared" si="210"/>
        <v>0</v>
      </c>
      <c r="HI53" s="234">
        <f t="shared" si="211"/>
        <v>41</v>
      </c>
      <c r="HJ53" s="235" t="str">
        <f t="shared" si="212"/>
        <v/>
      </c>
      <c r="HK53" s="236" t="str">
        <f>IFERROR(+VLOOKUP(HJ53,'Referencia Parámetros'!$A$2:$B$18,2),"")</f>
        <v/>
      </c>
      <c r="HL53" s="1"/>
      <c r="HM53" s="1"/>
      <c r="HN53" s="136" t="str">
        <f t="shared" si="275"/>
        <v>Completar</v>
      </c>
      <c r="HO53" s="134"/>
      <c r="HP53" s="134"/>
      <c r="HQ53" s="134"/>
      <c r="HR53" s="136" t="str">
        <f t="shared" si="276"/>
        <v>Completar</v>
      </c>
      <c r="HS53" s="137" t="str">
        <f t="shared" si="277"/>
        <v>Completar</v>
      </c>
      <c r="HT53" s="137" t="str">
        <f t="shared" si="278"/>
        <v>Completar</v>
      </c>
      <c r="HU53" s="135"/>
      <c r="HV53" s="136" t="str">
        <f t="shared" si="279"/>
        <v>Completar</v>
      </c>
      <c r="HW53" s="237">
        <f t="shared" si="213"/>
        <v>0</v>
      </c>
      <c r="HX53" s="238">
        <f t="shared" si="214"/>
        <v>0</v>
      </c>
      <c r="HY53" s="239" t="str">
        <f>IFERROR(IF(HX53&gt;20*HK53,'Referencia Parámetros'!$D$20,IF(HX53&gt;10*HK53,'Referencia Parámetros'!$D$21,IF(HX53&gt;5*HK53,'Referencia Parámetros'!$D$22, IF(HX53&gt;1,'Referencia Parámetros'!$D$23,"NO APLICA")))),"")</f>
        <v/>
      </c>
      <c r="HZ53" s="240" t="str">
        <f t="shared" si="215"/>
        <v/>
      </c>
      <c r="IA53" s="241">
        <f t="shared" si="131"/>
        <v>0</v>
      </c>
      <c r="IB53" s="234">
        <f t="shared" si="216"/>
        <v>0</v>
      </c>
      <c r="IC53" s="234">
        <f t="shared" si="132"/>
        <v>0</v>
      </c>
      <c r="ID53" s="234">
        <f t="shared" si="217"/>
        <v>0</v>
      </c>
      <c r="IE53" s="242">
        <f t="shared" si="218"/>
        <v>0</v>
      </c>
      <c r="IG53" s="234">
        <f t="shared" si="219"/>
        <v>41</v>
      </c>
      <c r="IH53" s="235" t="str">
        <f t="shared" si="220"/>
        <v/>
      </c>
      <c r="II53" s="236" t="str">
        <f>IFERROR(+VLOOKUP(IH53,'Referencia Parámetros'!$A$2:$B$15,2),"")</f>
        <v/>
      </c>
      <c r="IJ53" s="1"/>
      <c r="IK53" s="1"/>
      <c r="IL53" s="136" t="str">
        <f t="shared" si="280"/>
        <v>Completar</v>
      </c>
      <c r="IM53" s="134"/>
      <c r="IN53" s="134"/>
      <c r="IO53" s="134"/>
      <c r="IP53" s="136" t="str">
        <f t="shared" si="281"/>
        <v>Completar</v>
      </c>
      <c r="IQ53" s="137" t="str">
        <f t="shared" si="282"/>
        <v>Completar</v>
      </c>
      <c r="IR53" s="137" t="str">
        <f t="shared" si="283"/>
        <v>Completar</v>
      </c>
      <c r="IS53" s="135"/>
      <c r="IT53" s="136" t="str">
        <f t="shared" si="284"/>
        <v>Completar</v>
      </c>
      <c r="IU53" s="237">
        <f t="shared" si="221"/>
        <v>0</v>
      </c>
      <c r="IV53" s="238">
        <f t="shared" si="222"/>
        <v>0</v>
      </c>
      <c r="IW53" s="239" t="str">
        <f>IFERROR(IF(IV53&gt;20*II53,'Referencia Parámetros'!$D$20,IF(IV53&gt;10*II53,'Referencia Parámetros'!$D$21,IF(IV53&gt;5*II53,'Referencia Parámetros'!$D$22, IF(IV53&gt;1,'Referencia Parámetros'!$D$23,"NO APLICA")))),"")</f>
        <v/>
      </c>
      <c r="IX53" s="240" t="str">
        <f t="shared" si="223"/>
        <v/>
      </c>
      <c r="IY53" s="241">
        <f t="shared" si="134"/>
        <v>0</v>
      </c>
      <c r="IZ53" s="234">
        <f t="shared" si="224"/>
        <v>0</v>
      </c>
      <c r="JA53" s="234">
        <f t="shared" si="135"/>
        <v>0</v>
      </c>
      <c r="JB53" s="234">
        <f t="shared" si="225"/>
        <v>0</v>
      </c>
      <c r="JC53" s="242">
        <f t="shared" si="226"/>
        <v>0</v>
      </c>
      <c r="JD53" s="198"/>
      <c r="JE53" s="234">
        <f t="shared" si="227"/>
        <v>41</v>
      </c>
      <c r="JF53" s="235" t="str">
        <f t="shared" si="228"/>
        <v/>
      </c>
      <c r="JG53" s="236" t="str">
        <f>IFERROR(+VLOOKUP(JF53,'Referencia Parámetros'!$A$2:$B$15,2),"")</f>
        <v/>
      </c>
      <c r="JH53" s="1"/>
      <c r="JI53" s="1"/>
      <c r="JJ53" s="136" t="str">
        <f t="shared" si="285"/>
        <v>Completar</v>
      </c>
      <c r="JK53" s="134"/>
      <c r="JL53" s="134"/>
      <c r="JM53" s="134"/>
      <c r="JN53" s="136" t="str">
        <f t="shared" si="286"/>
        <v>Completar</v>
      </c>
      <c r="JO53" s="137" t="str">
        <f t="shared" si="287"/>
        <v>Completar</v>
      </c>
      <c r="JP53" s="137" t="str">
        <f t="shared" si="288"/>
        <v>Completar</v>
      </c>
      <c r="JQ53" s="135"/>
      <c r="JR53" s="136" t="str">
        <f t="shared" si="289"/>
        <v>Completar</v>
      </c>
      <c r="JS53" s="237">
        <f t="shared" si="229"/>
        <v>0</v>
      </c>
      <c r="JT53" s="238">
        <f t="shared" si="230"/>
        <v>0</v>
      </c>
      <c r="JU53" s="239" t="str">
        <f>IFERROR(IF(JT53&gt;20*JG53,'Referencia Parámetros'!$D$20,IF(JT53&gt;10*JG53,'Referencia Parámetros'!$D$21,IF(JT53&gt;5*JG53,'Referencia Parámetros'!$D$22, IF(JT53&gt;1,'Referencia Parámetros'!$D$23,"NO APLICA")))),"")</f>
        <v/>
      </c>
      <c r="JV53" s="240" t="str">
        <f t="shared" si="231"/>
        <v/>
      </c>
      <c r="JW53" s="241">
        <f t="shared" si="137"/>
        <v>0</v>
      </c>
      <c r="JX53" s="234">
        <f t="shared" si="232"/>
        <v>0</v>
      </c>
      <c r="JY53" s="234">
        <f t="shared" si="138"/>
        <v>0</v>
      </c>
      <c r="JZ53" s="234">
        <f t="shared" si="233"/>
        <v>0</v>
      </c>
      <c r="KA53" s="242">
        <f t="shared" si="234"/>
        <v>0</v>
      </c>
    </row>
    <row r="54" spans="1:287" x14ac:dyDescent="0.25">
      <c r="A54" s="234">
        <f t="shared" si="139"/>
        <v>42</v>
      </c>
      <c r="B54" s="235" t="str">
        <f t="shared" si="140"/>
        <v/>
      </c>
      <c r="C54" s="236" t="str">
        <f>IFERROR(+VLOOKUP(B54,'Referencia Parámetros'!$A$2:$B$18,2),"")</f>
        <v/>
      </c>
      <c r="D54" s="1"/>
      <c r="E54" s="1"/>
      <c r="F54" s="136" t="str">
        <f>IFERROR(+VLOOKUP(D54,'Año 4'!JH$13:JJ$112,3,FALSE),"Completar")</f>
        <v>Completar</v>
      </c>
      <c r="G54" s="134"/>
      <c r="H54" s="134"/>
      <c r="I54" s="134"/>
      <c r="J54" s="136" t="str">
        <f>+IFERROR(VLOOKUP(D54,'Año 4'!JH$13:JR$112,7,0),"Completar")</f>
        <v>Completar</v>
      </c>
      <c r="K54" s="137" t="str">
        <f>IFERROR(VLOOKUP(D54,'Año 4'!JH$13:JR$112,8,FALSE),"Completar")</f>
        <v>Completar</v>
      </c>
      <c r="L54" s="137" t="str">
        <f>IFERROR(VLOOKUP(D54,'Año 4'!JH$13:JR$112,9,FALSE),"Completar")</f>
        <v>Completar</v>
      </c>
      <c r="M54" s="135"/>
      <c r="N54" s="136" t="str">
        <f>IFERROR(VLOOKUP(D54,'Año 4'!JH$13:JR$112,11,FALSE),"Completar")</f>
        <v>Completar</v>
      </c>
      <c r="O54" s="237">
        <f t="shared" si="141"/>
        <v>0</v>
      </c>
      <c r="P54" s="238">
        <f t="shared" si="142"/>
        <v>0</v>
      </c>
      <c r="Q54" s="239" t="str">
        <f>IFERROR(IF(P54&gt;20*C54,'Referencia Parámetros'!$D$20,IF(P54&gt;10*C54,'Referencia Parámetros'!$D$21,IF(P54&gt;5*C54,'Referencia Parámetros'!$D$22, IF(P54&gt;1,'Referencia Parámetros'!$D$23,"NO APLICA")))),"")</f>
        <v/>
      </c>
      <c r="R54" s="240" t="str">
        <f t="shared" si="143"/>
        <v/>
      </c>
      <c r="S54" s="241">
        <f t="shared" si="104"/>
        <v>0</v>
      </c>
      <c r="T54" s="234">
        <f t="shared" si="144"/>
        <v>0</v>
      </c>
      <c r="U54" s="234">
        <f t="shared" si="105"/>
        <v>0</v>
      </c>
      <c r="V54" s="234">
        <f t="shared" si="145"/>
        <v>0</v>
      </c>
      <c r="W54" s="242">
        <f t="shared" si="146"/>
        <v>0</v>
      </c>
      <c r="Y54" s="234">
        <f t="shared" si="147"/>
        <v>42</v>
      </c>
      <c r="Z54" s="235" t="str">
        <f t="shared" si="148"/>
        <v/>
      </c>
      <c r="AA54" s="236" t="str">
        <f>IFERROR(+VLOOKUP(Z54,'Referencia Parámetros'!$A$2:$B$18,2),"")</f>
        <v/>
      </c>
      <c r="AB54" s="1"/>
      <c r="AC54" s="1"/>
      <c r="AD54" s="136" t="str">
        <f t="shared" si="235"/>
        <v>Completar</v>
      </c>
      <c r="AE54" s="134"/>
      <c r="AF54" s="134"/>
      <c r="AG54" s="134"/>
      <c r="AH54" s="136" t="str">
        <f t="shared" si="236"/>
        <v>Completar</v>
      </c>
      <c r="AI54" s="137" t="str">
        <f t="shared" si="237"/>
        <v>Completar</v>
      </c>
      <c r="AJ54" s="137" t="str">
        <f t="shared" si="238"/>
        <v>Completar</v>
      </c>
      <c r="AK54" s="135"/>
      <c r="AL54" s="136" t="str">
        <f t="shared" si="239"/>
        <v>Completar</v>
      </c>
      <c r="AM54" s="237">
        <f t="shared" si="149"/>
        <v>0</v>
      </c>
      <c r="AN54" s="238">
        <f t="shared" si="150"/>
        <v>0</v>
      </c>
      <c r="AO54" s="239" t="str">
        <f>IFERROR(IF(AN54&gt;20*AA54,'Referencia Parámetros'!$D$20,IF(AN54&gt;10*AA54,'Referencia Parámetros'!$D$21,IF(AN54&gt;5*AA54,'Referencia Parámetros'!$D$22, IF(AN54&gt;1,'Referencia Parámetros'!$D$23,"NO APLICA")))),"")</f>
        <v/>
      </c>
      <c r="AP54" s="240" t="str">
        <f t="shared" si="151"/>
        <v/>
      </c>
      <c r="AQ54" s="241">
        <f t="shared" si="107"/>
        <v>0</v>
      </c>
      <c r="AR54" s="234">
        <f t="shared" si="152"/>
        <v>0</v>
      </c>
      <c r="AS54" s="234">
        <f t="shared" si="108"/>
        <v>0</v>
      </c>
      <c r="AT54" s="234">
        <f t="shared" si="153"/>
        <v>0</v>
      </c>
      <c r="AU54" s="242">
        <f t="shared" si="154"/>
        <v>0</v>
      </c>
      <c r="AW54" s="234">
        <f t="shared" si="155"/>
        <v>42</v>
      </c>
      <c r="AX54" s="235" t="str">
        <f t="shared" si="156"/>
        <v/>
      </c>
      <c r="AY54" s="236" t="str">
        <f>IFERROR(+VLOOKUP(AX54,'Referencia Parámetros'!$A$2:$B$18,2),"")</f>
        <v/>
      </c>
      <c r="AZ54" s="1"/>
      <c r="BA54" s="1"/>
      <c r="BB54" s="136" t="str">
        <f t="shared" si="240"/>
        <v>Completar</v>
      </c>
      <c r="BC54" s="134"/>
      <c r="BD54" s="134"/>
      <c r="BE54" s="134"/>
      <c r="BF54" s="136" t="str">
        <f t="shared" si="241"/>
        <v>Completar</v>
      </c>
      <c r="BG54" s="137" t="str">
        <f t="shared" si="242"/>
        <v>Completar</v>
      </c>
      <c r="BH54" s="137" t="str">
        <f t="shared" si="243"/>
        <v>Completar</v>
      </c>
      <c r="BI54" s="135"/>
      <c r="BJ54" s="136" t="str">
        <f t="shared" si="244"/>
        <v>Completar</v>
      </c>
      <c r="BK54" s="237">
        <f t="shared" si="157"/>
        <v>0</v>
      </c>
      <c r="BL54" s="238">
        <f t="shared" si="158"/>
        <v>0</v>
      </c>
      <c r="BM54" s="239" t="str">
        <f>IFERROR(IF(BL54&gt;20*AY54,'Referencia Parámetros'!$D$20,IF(BL54&gt;10*AY54,'Referencia Parámetros'!$D$21,IF(BL54&gt;5*AY54,'Referencia Parámetros'!$D$22, IF(BL54&gt;1,'Referencia Parámetros'!$D$23,"NO APLICA")))),"")</f>
        <v/>
      </c>
      <c r="BN54" s="240" t="str">
        <f t="shared" si="159"/>
        <v/>
      </c>
      <c r="BO54" s="241">
        <f t="shared" si="110"/>
        <v>0</v>
      </c>
      <c r="BP54" s="234">
        <f t="shared" si="160"/>
        <v>0</v>
      </c>
      <c r="BQ54" s="234">
        <f t="shared" si="111"/>
        <v>0</v>
      </c>
      <c r="BR54" s="234">
        <f t="shared" si="161"/>
        <v>0</v>
      </c>
      <c r="BS54" s="242">
        <f t="shared" si="162"/>
        <v>0</v>
      </c>
      <c r="BU54" s="234">
        <f t="shared" si="163"/>
        <v>42</v>
      </c>
      <c r="BV54" s="235" t="str">
        <f t="shared" si="164"/>
        <v/>
      </c>
      <c r="BW54" s="236" t="str">
        <f>IFERROR(+VLOOKUP(BV54,'Referencia Parámetros'!$A$2:$B$18,2),"")</f>
        <v/>
      </c>
      <c r="BX54" s="1"/>
      <c r="BY54" s="1"/>
      <c r="BZ54" s="136" t="str">
        <f t="shared" si="245"/>
        <v>Completar</v>
      </c>
      <c r="CA54" s="134"/>
      <c r="CB54" s="134"/>
      <c r="CC54" s="134"/>
      <c r="CD54" s="136" t="str">
        <f t="shared" si="246"/>
        <v>Completar</v>
      </c>
      <c r="CE54" s="137" t="str">
        <f t="shared" si="247"/>
        <v>Completar</v>
      </c>
      <c r="CF54" s="137" t="str">
        <f t="shared" si="248"/>
        <v>Completar</v>
      </c>
      <c r="CG54" s="135"/>
      <c r="CH54" s="136" t="str">
        <f t="shared" si="249"/>
        <v>Completar</v>
      </c>
      <c r="CI54" s="237">
        <f t="shared" si="165"/>
        <v>0</v>
      </c>
      <c r="CJ54" s="238">
        <f t="shared" si="166"/>
        <v>0</v>
      </c>
      <c r="CK54" s="239" t="str">
        <f>IFERROR(IF(CJ54&gt;20*BW54,'Referencia Parámetros'!$D$20,IF(CJ54&gt;10*BW54,'Referencia Parámetros'!$D$21,IF(CJ54&gt;5*BW54,'Referencia Parámetros'!$D$22, IF(CJ54&gt;1,'Referencia Parámetros'!$D$23,"NO APLICA")))),"")</f>
        <v/>
      </c>
      <c r="CL54" s="240" t="str">
        <f t="shared" si="167"/>
        <v/>
      </c>
      <c r="CM54" s="241">
        <f t="shared" si="113"/>
        <v>0</v>
      </c>
      <c r="CN54" s="234">
        <f t="shared" si="168"/>
        <v>0</v>
      </c>
      <c r="CO54" s="234">
        <f t="shared" si="114"/>
        <v>0</v>
      </c>
      <c r="CP54" s="234">
        <f t="shared" si="169"/>
        <v>0</v>
      </c>
      <c r="CQ54" s="242">
        <f t="shared" si="170"/>
        <v>0</v>
      </c>
      <c r="CS54" s="234">
        <f t="shared" si="171"/>
        <v>42</v>
      </c>
      <c r="CT54" s="235" t="str">
        <f t="shared" si="172"/>
        <v/>
      </c>
      <c r="CU54" s="236" t="str">
        <f>IFERROR(+VLOOKUP(CT54,'Referencia Parámetros'!$A$2:$B$18,2),"")</f>
        <v/>
      </c>
      <c r="CV54" s="1"/>
      <c r="CW54" s="1"/>
      <c r="CX54" s="136" t="str">
        <f t="shared" si="250"/>
        <v>Completar</v>
      </c>
      <c r="CY54" s="134"/>
      <c r="CZ54" s="134"/>
      <c r="DA54" s="134"/>
      <c r="DB54" s="136" t="str">
        <f t="shared" si="251"/>
        <v>Completar</v>
      </c>
      <c r="DC54" s="137" t="str">
        <f t="shared" si="252"/>
        <v>Completar</v>
      </c>
      <c r="DD54" s="137" t="str">
        <f t="shared" si="253"/>
        <v>Completar</v>
      </c>
      <c r="DE54" s="135"/>
      <c r="DF54" s="136" t="str">
        <f t="shared" si="254"/>
        <v>Completar</v>
      </c>
      <c r="DG54" s="237">
        <f t="shared" si="173"/>
        <v>0</v>
      </c>
      <c r="DH54" s="238">
        <f t="shared" si="174"/>
        <v>0</v>
      </c>
      <c r="DI54" s="239" t="str">
        <f>IFERROR(IF(DH54&gt;20*CU54,'Referencia Parámetros'!$D$20,IF(DH54&gt;10*CU54,'Referencia Parámetros'!$D$21,IF(DH54&gt;5*CU54,'Referencia Parámetros'!$D$22, IF(DH54&gt;1,'Referencia Parámetros'!$D$23,"NO APLICA")))),"")</f>
        <v/>
      </c>
      <c r="DJ54" s="240" t="str">
        <f t="shared" si="175"/>
        <v/>
      </c>
      <c r="DK54" s="241">
        <f t="shared" si="116"/>
        <v>0</v>
      </c>
      <c r="DL54" s="234">
        <f t="shared" si="176"/>
        <v>0</v>
      </c>
      <c r="DM54" s="234">
        <f t="shared" si="117"/>
        <v>0</v>
      </c>
      <c r="DN54" s="234">
        <f t="shared" si="177"/>
        <v>0</v>
      </c>
      <c r="DO54" s="242">
        <f t="shared" si="178"/>
        <v>0</v>
      </c>
      <c r="DQ54" s="234">
        <f t="shared" si="179"/>
        <v>42</v>
      </c>
      <c r="DR54" s="235" t="str">
        <f t="shared" si="180"/>
        <v/>
      </c>
      <c r="DS54" s="236" t="str">
        <f>IFERROR(+VLOOKUP(DR54,'Referencia Parámetros'!$A$2:$B$18,2),"")</f>
        <v/>
      </c>
      <c r="DT54" s="1"/>
      <c r="DU54" s="1"/>
      <c r="DV54" s="136" t="str">
        <f t="shared" si="255"/>
        <v>Completar</v>
      </c>
      <c r="DW54" s="134"/>
      <c r="DX54" s="134"/>
      <c r="DY54" s="134"/>
      <c r="DZ54" s="136" t="str">
        <f t="shared" si="256"/>
        <v>Completar</v>
      </c>
      <c r="EA54" s="137" t="str">
        <f t="shared" si="257"/>
        <v>Completar</v>
      </c>
      <c r="EB54" s="137" t="str">
        <f t="shared" si="258"/>
        <v>Completar</v>
      </c>
      <c r="EC54" s="135"/>
      <c r="ED54" s="136" t="str">
        <f t="shared" si="259"/>
        <v>Completar</v>
      </c>
      <c r="EE54" s="237">
        <f t="shared" si="181"/>
        <v>0</v>
      </c>
      <c r="EF54" s="238">
        <f t="shared" si="182"/>
        <v>0</v>
      </c>
      <c r="EG54" s="239" t="str">
        <f>IFERROR(IF(EF54&gt;20*DS54,'Referencia Parámetros'!$D$20,IF(EF54&gt;10*DS54,'Referencia Parámetros'!$D$21,IF(EF54&gt;5*DS54,'Referencia Parámetros'!$D$22, IF(EF54&gt;1,'Referencia Parámetros'!$D$23,"NO APLICA")))),"")</f>
        <v/>
      </c>
      <c r="EH54" s="240" t="str">
        <f t="shared" si="183"/>
        <v/>
      </c>
      <c r="EI54" s="241">
        <f t="shared" si="119"/>
        <v>0</v>
      </c>
      <c r="EJ54" s="234">
        <f t="shared" si="184"/>
        <v>0</v>
      </c>
      <c r="EK54" s="234">
        <f t="shared" si="120"/>
        <v>0</v>
      </c>
      <c r="EL54" s="234">
        <f t="shared" si="185"/>
        <v>0</v>
      </c>
      <c r="EM54" s="242">
        <f t="shared" si="186"/>
        <v>0</v>
      </c>
      <c r="EO54" s="234">
        <f t="shared" si="187"/>
        <v>42</v>
      </c>
      <c r="EP54" s="235" t="str">
        <f t="shared" si="188"/>
        <v/>
      </c>
      <c r="EQ54" s="236" t="str">
        <f>IFERROR(+VLOOKUP(EP54,'Referencia Parámetros'!$A$2:$B$18,2),"")</f>
        <v/>
      </c>
      <c r="ER54" s="1"/>
      <c r="ES54" s="1"/>
      <c r="ET54" s="136" t="str">
        <f t="shared" si="260"/>
        <v>Completar</v>
      </c>
      <c r="EU54" s="134"/>
      <c r="EV54" s="134"/>
      <c r="EW54" s="134"/>
      <c r="EX54" s="136" t="str">
        <f t="shared" si="261"/>
        <v>Completar</v>
      </c>
      <c r="EY54" s="137" t="str">
        <f t="shared" si="262"/>
        <v>Completar</v>
      </c>
      <c r="EZ54" s="137" t="str">
        <f t="shared" si="263"/>
        <v>Completar</v>
      </c>
      <c r="FA54" s="135"/>
      <c r="FB54" s="136" t="str">
        <f t="shared" si="264"/>
        <v>Completar</v>
      </c>
      <c r="FC54" s="237">
        <f t="shared" si="189"/>
        <v>0</v>
      </c>
      <c r="FD54" s="238">
        <f t="shared" si="190"/>
        <v>0</v>
      </c>
      <c r="FE54" s="239" t="str">
        <f>IFERROR(IF(FD54&gt;20*EQ54,'Referencia Parámetros'!$D$20,IF(FD54&gt;10*EQ54,'Referencia Parámetros'!$D$21,IF(FD54&gt;5*EQ54,'Referencia Parámetros'!$D$22, IF(FD54&gt;1,'Referencia Parámetros'!$D$23,"NO APLICA")))),"")</f>
        <v/>
      </c>
      <c r="FF54" s="240" t="str">
        <f t="shared" si="191"/>
        <v/>
      </c>
      <c r="FG54" s="241">
        <f t="shared" si="122"/>
        <v>0</v>
      </c>
      <c r="FH54" s="234">
        <f t="shared" si="192"/>
        <v>0</v>
      </c>
      <c r="FI54" s="234">
        <f t="shared" si="123"/>
        <v>0</v>
      </c>
      <c r="FJ54" s="234">
        <f t="shared" si="193"/>
        <v>0</v>
      </c>
      <c r="FK54" s="242">
        <f t="shared" si="194"/>
        <v>0</v>
      </c>
      <c r="FM54" s="234">
        <f t="shared" si="195"/>
        <v>42</v>
      </c>
      <c r="FN54" s="235" t="str">
        <f t="shared" si="196"/>
        <v/>
      </c>
      <c r="FO54" s="236" t="str">
        <f>IFERROR(+VLOOKUP(FN54,'Referencia Parámetros'!$A$2:$B$18,2),"")</f>
        <v/>
      </c>
      <c r="FP54" s="1"/>
      <c r="FQ54" s="1"/>
      <c r="FR54" s="136" t="str">
        <f t="shared" si="265"/>
        <v>Completar</v>
      </c>
      <c r="FS54" s="134"/>
      <c r="FT54" s="134"/>
      <c r="FU54" s="134"/>
      <c r="FV54" s="136" t="str">
        <f t="shared" si="266"/>
        <v>Completar</v>
      </c>
      <c r="FW54" s="137" t="str">
        <f t="shared" si="267"/>
        <v>Completar</v>
      </c>
      <c r="FX54" s="137" t="str">
        <f t="shared" si="268"/>
        <v>Completar</v>
      </c>
      <c r="FY54" s="135"/>
      <c r="FZ54" s="136" t="str">
        <f t="shared" si="269"/>
        <v>Completar</v>
      </c>
      <c r="GA54" s="237">
        <f t="shared" si="197"/>
        <v>0</v>
      </c>
      <c r="GB54" s="238">
        <f t="shared" si="198"/>
        <v>0</v>
      </c>
      <c r="GC54" s="239" t="str">
        <f>IFERROR(IF(GB54&gt;20*FO54,'Referencia Parámetros'!$D$20,IF(GB54&gt;10*FO54,'Referencia Parámetros'!$D$21,IF(GB54&gt;5*FO54,'Referencia Parámetros'!$D$22, IF(GB54&gt;1,'Referencia Parámetros'!$D$23,"NO APLICA")))),"")</f>
        <v/>
      </c>
      <c r="GD54" s="240" t="str">
        <f t="shared" si="199"/>
        <v/>
      </c>
      <c r="GE54" s="241">
        <f t="shared" si="125"/>
        <v>0</v>
      </c>
      <c r="GF54" s="234">
        <f t="shared" si="200"/>
        <v>0</v>
      </c>
      <c r="GG54" s="234">
        <f t="shared" si="126"/>
        <v>0</v>
      </c>
      <c r="GH54" s="234">
        <f t="shared" si="201"/>
        <v>0</v>
      </c>
      <c r="GI54" s="242">
        <f t="shared" si="202"/>
        <v>0</v>
      </c>
      <c r="GK54" s="234">
        <f t="shared" si="203"/>
        <v>42</v>
      </c>
      <c r="GL54" s="235" t="str">
        <f t="shared" si="204"/>
        <v/>
      </c>
      <c r="GM54" s="236" t="str">
        <f>IFERROR(+VLOOKUP(GL54,'Referencia Parámetros'!$A$2:$B$18,2),"")</f>
        <v/>
      </c>
      <c r="GN54" s="1"/>
      <c r="GO54" s="1"/>
      <c r="GP54" s="136" t="str">
        <f t="shared" si="270"/>
        <v>Completar</v>
      </c>
      <c r="GQ54" s="134"/>
      <c r="GR54" s="134"/>
      <c r="GS54" s="134"/>
      <c r="GT54" s="136" t="str">
        <f t="shared" si="271"/>
        <v>Completar</v>
      </c>
      <c r="GU54" s="137" t="str">
        <f t="shared" si="272"/>
        <v>Completar</v>
      </c>
      <c r="GV54" s="137" t="str">
        <f t="shared" si="273"/>
        <v>Completar</v>
      </c>
      <c r="GW54" s="135"/>
      <c r="GX54" s="136" t="str">
        <f t="shared" si="274"/>
        <v>Completar</v>
      </c>
      <c r="GY54" s="237">
        <f t="shared" si="205"/>
        <v>0</v>
      </c>
      <c r="GZ54" s="238">
        <f t="shared" si="206"/>
        <v>0</v>
      </c>
      <c r="HA54" s="239" t="str">
        <f>IFERROR(IF(GZ54&gt;20*GM54,'Referencia Parámetros'!$D$20,IF(GZ54&gt;10*GM54,'Referencia Parámetros'!$D$21,IF(GZ54&gt;5*GM54,'Referencia Parámetros'!$D$22, IF(GZ54&gt;1,'Referencia Parámetros'!$D$23,"NO APLICA")))),"")</f>
        <v/>
      </c>
      <c r="HB54" s="240" t="str">
        <f t="shared" si="207"/>
        <v/>
      </c>
      <c r="HC54" s="241">
        <f t="shared" si="128"/>
        <v>0</v>
      </c>
      <c r="HD54" s="234">
        <f t="shared" si="208"/>
        <v>0</v>
      </c>
      <c r="HE54" s="234">
        <f t="shared" si="129"/>
        <v>0</v>
      </c>
      <c r="HF54" s="234">
        <f t="shared" si="209"/>
        <v>0</v>
      </c>
      <c r="HG54" s="242">
        <f t="shared" si="210"/>
        <v>0</v>
      </c>
      <c r="HI54" s="234">
        <f t="shared" si="211"/>
        <v>42</v>
      </c>
      <c r="HJ54" s="235" t="str">
        <f t="shared" si="212"/>
        <v/>
      </c>
      <c r="HK54" s="236" t="str">
        <f>IFERROR(+VLOOKUP(HJ54,'Referencia Parámetros'!$A$2:$B$18,2),"")</f>
        <v/>
      </c>
      <c r="HL54" s="1"/>
      <c r="HM54" s="1"/>
      <c r="HN54" s="136" t="str">
        <f t="shared" si="275"/>
        <v>Completar</v>
      </c>
      <c r="HO54" s="134"/>
      <c r="HP54" s="134"/>
      <c r="HQ54" s="134"/>
      <c r="HR54" s="136" t="str">
        <f t="shared" si="276"/>
        <v>Completar</v>
      </c>
      <c r="HS54" s="137" t="str">
        <f t="shared" si="277"/>
        <v>Completar</v>
      </c>
      <c r="HT54" s="137" t="str">
        <f t="shared" si="278"/>
        <v>Completar</v>
      </c>
      <c r="HU54" s="135"/>
      <c r="HV54" s="136" t="str">
        <f t="shared" si="279"/>
        <v>Completar</v>
      </c>
      <c r="HW54" s="237">
        <f t="shared" si="213"/>
        <v>0</v>
      </c>
      <c r="HX54" s="238">
        <f t="shared" si="214"/>
        <v>0</v>
      </c>
      <c r="HY54" s="239" t="str">
        <f>IFERROR(IF(HX54&gt;20*HK54,'Referencia Parámetros'!$D$20,IF(HX54&gt;10*HK54,'Referencia Parámetros'!$D$21,IF(HX54&gt;5*HK54,'Referencia Parámetros'!$D$22, IF(HX54&gt;1,'Referencia Parámetros'!$D$23,"NO APLICA")))),"")</f>
        <v/>
      </c>
      <c r="HZ54" s="240" t="str">
        <f t="shared" si="215"/>
        <v/>
      </c>
      <c r="IA54" s="241">
        <f t="shared" si="131"/>
        <v>0</v>
      </c>
      <c r="IB54" s="234">
        <f t="shared" si="216"/>
        <v>0</v>
      </c>
      <c r="IC54" s="234">
        <f t="shared" si="132"/>
        <v>0</v>
      </c>
      <c r="ID54" s="234">
        <f t="shared" si="217"/>
        <v>0</v>
      </c>
      <c r="IE54" s="242">
        <f t="shared" si="218"/>
        <v>0</v>
      </c>
      <c r="IG54" s="234">
        <f t="shared" si="219"/>
        <v>42</v>
      </c>
      <c r="IH54" s="235" t="str">
        <f t="shared" si="220"/>
        <v/>
      </c>
      <c r="II54" s="236" t="str">
        <f>IFERROR(+VLOOKUP(IH54,'Referencia Parámetros'!$A$2:$B$15,2),"")</f>
        <v/>
      </c>
      <c r="IJ54" s="1"/>
      <c r="IK54" s="1"/>
      <c r="IL54" s="136" t="str">
        <f t="shared" si="280"/>
        <v>Completar</v>
      </c>
      <c r="IM54" s="134"/>
      <c r="IN54" s="134"/>
      <c r="IO54" s="134"/>
      <c r="IP54" s="136" t="str">
        <f t="shared" si="281"/>
        <v>Completar</v>
      </c>
      <c r="IQ54" s="137" t="str">
        <f t="shared" si="282"/>
        <v>Completar</v>
      </c>
      <c r="IR54" s="137" t="str">
        <f t="shared" si="283"/>
        <v>Completar</v>
      </c>
      <c r="IS54" s="135"/>
      <c r="IT54" s="136" t="str">
        <f t="shared" si="284"/>
        <v>Completar</v>
      </c>
      <c r="IU54" s="237">
        <f t="shared" si="221"/>
        <v>0</v>
      </c>
      <c r="IV54" s="238">
        <f t="shared" si="222"/>
        <v>0</v>
      </c>
      <c r="IW54" s="239" t="str">
        <f>IFERROR(IF(IV54&gt;20*II54,'Referencia Parámetros'!$D$20,IF(IV54&gt;10*II54,'Referencia Parámetros'!$D$21,IF(IV54&gt;5*II54,'Referencia Parámetros'!$D$22, IF(IV54&gt;1,'Referencia Parámetros'!$D$23,"NO APLICA")))),"")</f>
        <v/>
      </c>
      <c r="IX54" s="240" t="str">
        <f t="shared" si="223"/>
        <v/>
      </c>
      <c r="IY54" s="241">
        <f t="shared" si="134"/>
        <v>0</v>
      </c>
      <c r="IZ54" s="234">
        <f t="shared" si="224"/>
        <v>0</v>
      </c>
      <c r="JA54" s="234">
        <f t="shared" si="135"/>
        <v>0</v>
      </c>
      <c r="JB54" s="234">
        <f t="shared" si="225"/>
        <v>0</v>
      </c>
      <c r="JC54" s="242">
        <f t="shared" si="226"/>
        <v>0</v>
      </c>
      <c r="JD54" s="198"/>
      <c r="JE54" s="234">
        <f t="shared" si="227"/>
        <v>42</v>
      </c>
      <c r="JF54" s="235" t="str">
        <f t="shared" si="228"/>
        <v/>
      </c>
      <c r="JG54" s="236" t="str">
        <f>IFERROR(+VLOOKUP(JF54,'Referencia Parámetros'!$A$2:$B$15,2),"")</f>
        <v/>
      </c>
      <c r="JH54" s="1"/>
      <c r="JI54" s="1"/>
      <c r="JJ54" s="136" t="str">
        <f t="shared" si="285"/>
        <v>Completar</v>
      </c>
      <c r="JK54" s="134"/>
      <c r="JL54" s="134"/>
      <c r="JM54" s="134"/>
      <c r="JN54" s="136" t="str">
        <f t="shared" si="286"/>
        <v>Completar</v>
      </c>
      <c r="JO54" s="137" t="str">
        <f t="shared" si="287"/>
        <v>Completar</v>
      </c>
      <c r="JP54" s="137" t="str">
        <f t="shared" si="288"/>
        <v>Completar</v>
      </c>
      <c r="JQ54" s="135"/>
      <c r="JR54" s="136" t="str">
        <f t="shared" si="289"/>
        <v>Completar</v>
      </c>
      <c r="JS54" s="237">
        <f t="shared" si="229"/>
        <v>0</v>
      </c>
      <c r="JT54" s="238">
        <f t="shared" si="230"/>
        <v>0</v>
      </c>
      <c r="JU54" s="239" t="str">
        <f>IFERROR(IF(JT54&gt;20*JG54,'Referencia Parámetros'!$D$20,IF(JT54&gt;10*JG54,'Referencia Parámetros'!$D$21,IF(JT54&gt;5*JG54,'Referencia Parámetros'!$D$22, IF(JT54&gt;1,'Referencia Parámetros'!$D$23,"NO APLICA")))),"")</f>
        <v/>
      </c>
      <c r="JV54" s="240" t="str">
        <f t="shared" si="231"/>
        <v/>
      </c>
      <c r="JW54" s="241">
        <f t="shared" si="137"/>
        <v>0</v>
      </c>
      <c r="JX54" s="234">
        <f t="shared" si="232"/>
        <v>0</v>
      </c>
      <c r="JY54" s="234">
        <f t="shared" si="138"/>
        <v>0</v>
      </c>
      <c r="JZ54" s="234">
        <f t="shared" si="233"/>
        <v>0</v>
      </c>
      <c r="KA54" s="242">
        <f t="shared" si="234"/>
        <v>0</v>
      </c>
    </row>
    <row r="55" spans="1:287" x14ac:dyDescent="0.25">
      <c r="A55" s="234">
        <f t="shared" si="139"/>
        <v>43</v>
      </c>
      <c r="B55" s="235" t="str">
        <f t="shared" si="140"/>
        <v/>
      </c>
      <c r="C55" s="236" t="str">
        <f>IFERROR(+VLOOKUP(B55,'Referencia Parámetros'!$A$2:$B$18,2),"")</f>
        <v/>
      </c>
      <c r="D55" s="1"/>
      <c r="E55" s="1"/>
      <c r="F55" s="136" t="str">
        <f>IFERROR(+VLOOKUP(D55,'Año 4'!JH$13:JJ$112,3,FALSE),"Completar")</f>
        <v>Completar</v>
      </c>
      <c r="G55" s="134"/>
      <c r="H55" s="134"/>
      <c r="I55" s="134"/>
      <c r="J55" s="136" t="str">
        <f>+IFERROR(VLOOKUP(D55,'Año 4'!JH$13:JR$112,7,0),"Completar")</f>
        <v>Completar</v>
      </c>
      <c r="K55" s="137" t="str">
        <f>IFERROR(VLOOKUP(D55,'Año 4'!JH$13:JR$112,8,FALSE),"Completar")</f>
        <v>Completar</v>
      </c>
      <c r="L55" s="137" t="str">
        <f>IFERROR(VLOOKUP(D55,'Año 4'!JH$13:JR$112,9,FALSE),"Completar")</f>
        <v>Completar</v>
      </c>
      <c r="M55" s="135"/>
      <c r="N55" s="136" t="str">
        <f>IFERROR(VLOOKUP(D55,'Año 4'!JH$13:JR$112,11,FALSE),"Completar")</f>
        <v>Completar</v>
      </c>
      <c r="O55" s="237">
        <f t="shared" si="141"/>
        <v>0</v>
      </c>
      <c r="P55" s="238">
        <f t="shared" si="142"/>
        <v>0</v>
      </c>
      <c r="Q55" s="239" t="str">
        <f>IFERROR(IF(P55&gt;20*C55,'Referencia Parámetros'!$D$20,IF(P55&gt;10*C55,'Referencia Parámetros'!$D$21,IF(P55&gt;5*C55,'Referencia Parámetros'!$D$22, IF(P55&gt;1,'Referencia Parámetros'!$D$23,"NO APLICA")))),"")</f>
        <v/>
      </c>
      <c r="R55" s="240" t="str">
        <f t="shared" si="143"/>
        <v/>
      </c>
      <c r="S55" s="241">
        <f t="shared" si="104"/>
        <v>0</v>
      </c>
      <c r="T55" s="234">
        <f t="shared" si="144"/>
        <v>0</v>
      </c>
      <c r="U55" s="234">
        <f t="shared" si="105"/>
        <v>0</v>
      </c>
      <c r="V55" s="234">
        <f t="shared" si="145"/>
        <v>0</v>
      </c>
      <c r="W55" s="242">
        <f t="shared" si="146"/>
        <v>0</v>
      </c>
      <c r="Y55" s="234">
        <f t="shared" si="147"/>
        <v>43</v>
      </c>
      <c r="Z55" s="235" t="str">
        <f t="shared" si="148"/>
        <v/>
      </c>
      <c r="AA55" s="236" t="str">
        <f>IFERROR(+VLOOKUP(Z55,'Referencia Parámetros'!$A$2:$B$18,2),"")</f>
        <v/>
      </c>
      <c r="AB55" s="1"/>
      <c r="AC55" s="1"/>
      <c r="AD55" s="136" t="str">
        <f t="shared" si="235"/>
        <v>Completar</v>
      </c>
      <c r="AE55" s="134"/>
      <c r="AF55" s="134"/>
      <c r="AG55" s="134"/>
      <c r="AH55" s="136" t="str">
        <f t="shared" si="236"/>
        <v>Completar</v>
      </c>
      <c r="AI55" s="137" t="str">
        <f t="shared" si="237"/>
        <v>Completar</v>
      </c>
      <c r="AJ55" s="137" t="str">
        <f t="shared" si="238"/>
        <v>Completar</v>
      </c>
      <c r="AK55" s="135"/>
      <c r="AL55" s="136" t="str">
        <f t="shared" si="239"/>
        <v>Completar</v>
      </c>
      <c r="AM55" s="237">
        <f t="shared" si="149"/>
        <v>0</v>
      </c>
      <c r="AN55" s="238">
        <f t="shared" si="150"/>
        <v>0</v>
      </c>
      <c r="AO55" s="239" t="str">
        <f>IFERROR(IF(AN55&gt;20*AA55,'Referencia Parámetros'!$D$20,IF(AN55&gt;10*AA55,'Referencia Parámetros'!$D$21,IF(AN55&gt;5*AA55,'Referencia Parámetros'!$D$22, IF(AN55&gt;1,'Referencia Parámetros'!$D$23,"NO APLICA")))),"")</f>
        <v/>
      </c>
      <c r="AP55" s="240" t="str">
        <f t="shared" si="151"/>
        <v/>
      </c>
      <c r="AQ55" s="241">
        <f t="shared" si="107"/>
        <v>0</v>
      </c>
      <c r="AR55" s="234">
        <f t="shared" si="152"/>
        <v>0</v>
      </c>
      <c r="AS55" s="234">
        <f t="shared" si="108"/>
        <v>0</v>
      </c>
      <c r="AT55" s="234">
        <f t="shared" si="153"/>
        <v>0</v>
      </c>
      <c r="AU55" s="242">
        <f t="shared" si="154"/>
        <v>0</v>
      </c>
      <c r="AW55" s="234">
        <f t="shared" si="155"/>
        <v>43</v>
      </c>
      <c r="AX55" s="235" t="str">
        <f t="shared" si="156"/>
        <v/>
      </c>
      <c r="AY55" s="236" t="str">
        <f>IFERROR(+VLOOKUP(AX55,'Referencia Parámetros'!$A$2:$B$18,2),"")</f>
        <v/>
      </c>
      <c r="AZ55" s="1"/>
      <c r="BA55" s="1"/>
      <c r="BB55" s="136" t="str">
        <f t="shared" si="240"/>
        <v>Completar</v>
      </c>
      <c r="BC55" s="134"/>
      <c r="BD55" s="134"/>
      <c r="BE55" s="134"/>
      <c r="BF55" s="136" t="str">
        <f t="shared" si="241"/>
        <v>Completar</v>
      </c>
      <c r="BG55" s="137" t="str">
        <f t="shared" si="242"/>
        <v>Completar</v>
      </c>
      <c r="BH55" s="137" t="str">
        <f t="shared" si="243"/>
        <v>Completar</v>
      </c>
      <c r="BI55" s="135"/>
      <c r="BJ55" s="136" t="str">
        <f t="shared" si="244"/>
        <v>Completar</v>
      </c>
      <c r="BK55" s="237">
        <f t="shared" si="157"/>
        <v>0</v>
      </c>
      <c r="BL55" s="238">
        <f t="shared" si="158"/>
        <v>0</v>
      </c>
      <c r="BM55" s="239" t="str">
        <f>IFERROR(IF(BL55&gt;20*AY55,'Referencia Parámetros'!$D$20,IF(BL55&gt;10*AY55,'Referencia Parámetros'!$D$21,IF(BL55&gt;5*AY55,'Referencia Parámetros'!$D$22, IF(BL55&gt;1,'Referencia Parámetros'!$D$23,"NO APLICA")))),"")</f>
        <v/>
      </c>
      <c r="BN55" s="240" t="str">
        <f t="shared" si="159"/>
        <v/>
      </c>
      <c r="BO55" s="241">
        <f t="shared" si="110"/>
        <v>0</v>
      </c>
      <c r="BP55" s="234">
        <f t="shared" si="160"/>
        <v>0</v>
      </c>
      <c r="BQ55" s="234">
        <f t="shared" si="111"/>
        <v>0</v>
      </c>
      <c r="BR55" s="234">
        <f t="shared" si="161"/>
        <v>0</v>
      </c>
      <c r="BS55" s="242">
        <f t="shared" si="162"/>
        <v>0</v>
      </c>
      <c r="BU55" s="234">
        <f t="shared" si="163"/>
        <v>43</v>
      </c>
      <c r="BV55" s="235" t="str">
        <f t="shared" si="164"/>
        <v/>
      </c>
      <c r="BW55" s="236" t="str">
        <f>IFERROR(+VLOOKUP(BV55,'Referencia Parámetros'!$A$2:$B$18,2),"")</f>
        <v/>
      </c>
      <c r="BX55" s="1"/>
      <c r="BY55" s="1"/>
      <c r="BZ55" s="136" t="str">
        <f t="shared" si="245"/>
        <v>Completar</v>
      </c>
      <c r="CA55" s="134"/>
      <c r="CB55" s="134"/>
      <c r="CC55" s="134"/>
      <c r="CD55" s="136" t="str">
        <f t="shared" si="246"/>
        <v>Completar</v>
      </c>
      <c r="CE55" s="137" t="str">
        <f t="shared" si="247"/>
        <v>Completar</v>
      </c>
      <c r="CF55" s="137" t="str">
        <f t="shared" si="248"/>
        <v>Completar</v>
      </c>
      <c r="CG55" s="135"/>
      <c r="CH55" s="136" t="str">
        <f t="shared" si="249"/>
        <v>Completar</v>
      </c>
      <c r="CI55" s="237">
        <f t="shared" si="165"/>
        <v>0</v>
      </c>
      <c r="CJ55" s="238">
        <f t="shared" si="166"/>
        <v>0</v>
      </c>
      <c r="CK55" s="239" t="str">
        <f>IFERROR(IF(CJ55&gt;20*BW55,'Referencia Parámetros'!$D$20,IF(CJ55&gt;10*BW55,'Referencia Parámetros'!$D$21,IF(CJ55&gt;5*BW55,'Referencia Parámetros'!$D$22, IF(CJ55&gt;1,'Referencia Parámetros'!$D$23,"NO APLICA")))),"")</f>
        <v/>
      </c>
      <c r="CL55" s="240" t="str">
        <f t="shared" si="167"/>
        <v/>
      </c>
      <c r="CM55" s="241">
        <f t="shared" si="113"/>
        <v>0</v>
      </c>
      <c r="CN55" s="234">
        <f t="shared" si="168"/>
        <v>0</v>
      </c>
      <c r="CO55" s="234">
        <f t="shared" si="114"/>
        <v>0</v>
      </c>
      <c r="CP55" s="234">
        <f t="shared" si="169"/>
        <v>0</v>
      </c>
      <c r="CQ55" s="242">
        <f t="shared" si="170"/>
        <v>0</v>
      </c>
      <c r="CS55" s="234">
        <f t="shared" si="171"/>
        <v>43</v>
      </c>
      <c r="CT55" s="235" t="str">
        <f t="shared" si="172"/>
        <v/>
      </c>
      <c r="CU55" s="236" t="str">
        <f>IFERROR(+VLOOKUP(CT55,'Referencia Parámetros'!$A$2:$B$18,2),"")</f>
        <v/>
      </c>
      <c r="CV55" s="1"/>
      <c r="CW55" s="1"/>
      <c r="CX55" s="136" t="str">
        <f t="shared" si="250"/>
        <v>Completar</v>
      </c>
      <c r="CY55" s="134"/>
      <c r="CZ55" s="134"/>
      <c r="DA55" s="134"/>
      <c r="DB55" s="136" t="str">
        <f t="shared" si="251"/>
        <v>Completar</v>
      </c>
      <c r="DC55" s="137" t="str">
        <f t="shared" si="252"/>
        <v>Completar</v>
      </c>
      <c r="DD55" s="137" t="str">
        <f t="shared" si="253"/>
        <v>Completar</v>
      </c>
      <c r="DE55" s="135"/>
      <c r="DF55" s="136" t="str">
        <f t="shared" si="254"/>
        <v>Completar</v>
      </c>
      <c r="DG55" s="237">
        <f t="shared" si="173"/>
        <v>0</v>
      </c>
      <c r="DH55" s="238">
        <f t="shared" si="174"/>
        <v>0</v>
      </c>
      <c r="DI55" s="239" t="str">
        <f>IFERROR(IF(DH55&gt;20*CU55,'Referencia Parámetros'!$D$20,IF(DH55&gt;10*CU55,'Referencia Parámetros'!$D$21,IF(DH55&gt;5*CU55,'Referencia Parámetros'!$D$22, IF(DH55&gt;1,'Referencia Parámetros'!$D$23,"NO APLICA")))),"")</f>
        <v/>
      </c>
      <c r="DJ55" s="240" t="str">
        <f t="shared" si="175"/>
        <v/>
      </c>
      <c r="DK55" s="241">
        <f t="shared" si="116"/>
        <v>0</v>
      </c>
      <c r="DL55" s="234">
        <f t="shared" si="176"/>
        <v>0</v>
      </c>
      <c r="DM55" s="234">
        <f t="shared" si="117"/>
        <v>0</v>
      </c>
      <c r="DN55" s="234">
        <f t="shared" si="177"/>
        <v>0</v>
      </c>
      <c r="DO55" s="242">
        <f t="shared" si="178"/>
        <v>0</v>
      </c>
      <c r="DQ55" s="234">
        <f t="shared" si="179"/>
        <v>43</v>
      </c>
      <c r="DR55" s="235" t="str">
        <f t="shared" si="180"/>
        <v/>
      </c>
      <c r="DS55" s="236" t="str">
        <f>IFERROR(+VLOOKUP(DR55,'Referencia Parámetros'!$A$2:$B$18,2),"")</f>
        <v/>
      </c>
      <c r="DT55" s="1"/>
      <c r="DU55" s="1"/>
      <c r="DV55" s="136" t="str">
        <f t="shared" si="255"/>
        <v>Completar</v>
      </c>
      <c r="DW55" s="134"/>
      <c r="DX55" s="134"/>
      <c r="DY55" s="134"/>
      <c r="DZ55" s="136" t="str">
        <f t="shared" si="256"/>
        <v>Completar</v>
      </c>
      <c r="EA55" s="137" t="str">
        <f t="shared" si="257"/>
        <v>Completar</v>
      </c>
      <c r="EB55" s="137" t="str">
        <f t="shared" si="258"/>
        <v>Completar</v>
      </c>
      <c r="EC55" s="135"/>
      <c r="ED55" s="136" t="str">
        <f t="shared" si="259"/>
        <v>Completar</v>
      </c>
      <c r="EE55" s="237">
        <f t="shared" si="181"/>
        <v>0</v>
      </c>
      <c r="EF55" s="238">
        <f t="shared" si="182"/>
        <v>0</v>
      </c>
      <c r="EG55" s="239" t="str">
        <f>IFERROR(IF(EF55&gt;20*DS55,'Referencia Parámetros'!$D$20,IF(EF55&gt;10*DS55,'Referencia Parámetros'!$D$21,IF(EF55&gt;5*DS55,'Referencia Parámetros'!$D$22, IF(EF55&gt;1,'Referencia Parámetros'!$D$23,"NO APLICA")))),"")</f>
        <v/>
      </c>
      <c r="EH55" s="240" t="str">
        <f t="shared" si="183"/>
        <v/>
      </c>
      <c r="EI55" s="241">
        <f t="shared" si="119"/>
        <v>0</v>
      </c>
      <c r="EJ55" s="234">
        <f t="shared" si="184"/>
        <v>0</v>
      </c>
      <c r="EK55" s="234">
        <f t="shared" si="120"/>
        <v>0</v>
      </c>
      <c r="EL55" s="234">
        <f t="shared" si="185"/>
        <v>0</v>
      </c>
      <c r="EM55" s="242">
        <f t="shared" si="186"/>
        <v>0</v>
      </c>
      <c r="EO55" s="234">
        <f t="shared" si="187"/>
        <v>43</v>
      </c>
      <c r="EP55" s="235" t="str">
        <f t="shared" si="188"/>
        <v/>
      </c>
      <c r="EQ55" s="236" t="str">
        <f>IFERROR(+VLOOKUP(EP55,'Referencia Parámetros'!$A$2:$B$18,2),"")</f>
        <v/>
      </c>
      <c r="ER55" s="1"/>
      <c r="ES55" s="1"/>
      <c r="ET55" s="136" t="str">
        <f t="shared" si="260"/>
        <v>Completar</v>
      </c>
      <c r="EU55" s="134"/>
      <c r="EV55" s="134"/>
      <c r="EW55" s="134"/>
      <c r="EX55" s="136" t="str">
        <f t="shared" si="261"/>
        <v>Completar</v>
      </c>
      <c r="EY55" s="137" t="str">
        <f t="shared" si="262"/>
        <v>Completar</v>
      </c>
      <c r="EZ55" s="137" t="str">
        <f t="shared" si="263"/>
        <v>Completar</v>
      </c>
      <c r="FA55" s="135"/>
      <c r="FB55" s="136" t="str">
        <f t="shared" si="264"/>
        <v>Completar</v>
      </c>
      <c r="FC55" s="237">
        <f t="shared" si="189"/>
        <v>0</v>
      </c>
      <c r="FD55" s="238">
        <f t="shared" si="190"/>
        <v>0</v>
      </c>
      <c r="FE55" s="239" t="str">
        <f>IFERROR(IF(FD55&gt;20*EQ55,'Referencia Parámetros'!$D$20,IF(FD55&gt;10*EQ55,'Referencia Parámetros'!$D$21,IF(FD55&gt;5*EQ55,'Referencia Parámetros'!$D$22, IF(FD55&gt;1,'Referencia Parámetros'!$D$23,"NO APLICA")))),"")</f>
        <v/>
      </c>
      <c r="FF55" s="240" t="str">
        <f t="shared" si="191"/>
        <v/>
      </c>
      <c r="FG55" s="241">
        <f t="shared" si="122"/>
        <v>0</v>
      </c>
      <c r="FH55" s="234">
        <f t="shared" si="192"/>
        <v>0</v>
      </c>
      <c r="FI55" s="234">
        <f t="shared" si="123"/>
        <v>0</v>
      </c>
      <c r="FJ55" s="234">
        <f t="shared" si="193"/>
        <v>0</v>
      </c>
      <c r="FK55" s="242">
        <f t="shared" si="194"/>
        <v>0</v>
      </c>
      <c r="FM55" s="234">
        <f t="shared" si="195"/>
        <v>43</v>
      </c>
      <c r="FN55" s="235" t="str">
        <f t="shared" si="196"/>
        <v/>
      </c>
      <c r="FO55" s="236" t="str">
        <f>IFERROR(+VLOOKUP(FN55,'Referencia Parámetros'!$A$2:$B$18,2),"")</f>
        <v/>
      </c>
      <c r="FP55" s="1"/>
      <c r="FQ55" s="1"/>
      <c r="FR55" s="136" t="str">
        <f t="shared" si="265"/>
        <v>Completar</v>
      </c>
      <c r="FS55" s="134"/>
      <c r="FT55" s="134"/>
      <c r="FU55" s="134"/>
      <c r="FV55" s="136" t="str">
        <f t="shared" si="266"/>
        <v>Completar</v>
      </c>
      <c r="FW55" s="137" t="str">
        <f t="shared" si="267"/>
        <v>Completar</v>
      </c>
      <c r="FX55" s="137" t="str">
        <f t="shared" si="268"/>
        <v>Completar</v>
      </c>
      <c r="FY55" s="135"/>
      <c r="FZ55" s="136" t="str">
        <f t="shared" si="269"/>
        <v>Completar</v>
      </c>
      <c r="GA55" s="237">
        <f t="shared" si="197"/>
        <v>0</v>
      </c>
      <c r="GB55" s="238">
        <f t="shared" si="198"/>
        <v>0</v>
      </c>
      <c r="GC55" s="239" t="str">
        <f>IFERROR(IF(GB55&gt;20*FO55,'Referencia Parámetros'!$D$20,IF(GB55&gt;10*FO55,'Referencia Parámetros'!$D$21,IF(GB55&gt;5*FO55,'Referencia Parámetros'!$D$22, IF(GB55&gt;1,'Referencia Parámetros'!$D$23,"NO APLICA")))),"")</f>
        <v/>
      </c>
      <c r="GD55" s="240" t="str">
        <f t="shared" si="199"/>
        <v/>
      </c>
      <c r="GE55" s="241">
        <f t="shared" si="125"/>
        <v>0</v>
      </c>
      <c r="GF55" s="234">
        <f t="shared" si="200"/>
        <v>0</v>
      </c>
      <c r="GG55" s="234">
        <f t="shared" si="126"/>
        <v>0</v>
      </c>
      <c r="GH55" s="234">
        <f t="shared" si="201"/>
        <v>0</v>
      </c>
      <c r="GI55" s="242">
        <f t="shared" si="202"/>
        <v>0</v>
      </c>
      <c r="GK55" s="234">
        <f t="shared" si="203"/>
        <v>43</v>
      </c>
      <c r="GL55" s="235" t="str">
        <f t="shared" si="204"/>
        <v/>
      </c>
      <c r="GM55" s="236" t="str">
        <f>IFERROR(+VLOOKUP(GL55,'Referencia Parámetros'!$A$2:$B$18,2),"")</f>
        <v/>
      </c>
      <c r="GN55" s="1"/>
      <c r="GO55" s="1"/>
      <c r="GP55" s="136" t="str">
        <f t="shared" si="270"/>
        <v>Completar</v>
      </c>
      <c r="GQ55" s="134"/>
      <c r="GR55" s="134"/>
      <c r="GS55" s="134"/>
      <c r="GT55" s="136" t="str">
        <f t="shared" si="271"/>
        <v>Completar</v>
      </c>
      <c r="GU55" s="137" t="str">
        <f t="shared" si="272"/>
        <v>Completar</v>
      </c>
      <c r="GV55" s="137" t="str">
        <f t="shared" si="273"/>
        <v>Completar</v>
      </c>
      <c r="GW55" s="135"/>
      <c r="GX55" s="136" t="str">
        <f t="shared" si="274"/>
        <v>Completar</v>
      </c>
      <c r="GY55" s="237">
        <f t="shared" si="205"/>
        <v>0</v>
      </c>
      <c r="GZ55" s="238">
        <f t="shared" si="206"/>
        <v>0</v>
      </c>
      <c r="HA55" s="239" t="str">
        <f>IFERROR(IF(GZ55&gt;20*GM55,'Referencia Parámetros'!$D$20,IF(GZ55&gt;10*GM55,'Referencia Parámetros'!$D$21,IF(GZ55&gt;5*GM55,'Referencia Parámetros'!$D$22, IF(GZ55&gt;1,'Referencia Parámetros'!$D$23,"NO APLICA")))),"")</f>
        <v/>
      </c>
      <c r="HB55" s="240" t="str">
        <f t="shared" si="207"/>
        <v/>
      </c>
      <c r="HC55" s="241">
        <f t="shared" si="128"/>
        <v>0</v>
      </c>
      <c r="HD55" s="234">
        <f t="shared" si="208"/>
        <v>0</v>
      </c>
      <c r="HE55" s="234">
        <f t="shared" si="129"/>
        <v>0</v>
      </c>
      <c r="HF55" s="234">
        <f t="shared" si="209"/>
        <v>0</v>
      </c>
      <c r="HG55" s="242">
        <f t="shared" si="210"/>
        <v>0</v>
      </c>
      <c r="HI55" s="234">
        <f t="shared" si="211"/>
        <v>43</v>
      </c>
      <c r="HJ55" s="235" t="str">
        <f t="shared" si="212"/>
        <v/>
      </c>
      <c r="HK55" s="236" t="str">
        <f>IFERROR(+VLOOKUP(HJ55,'Referencia Parámetros'!$A$2:$B$18,2),"")</f>
        <v/>
      </c>
      <c r="HL55" s="1"/>
      <c r="HM55" s="1"/>
      <c r="HN55" s="136" t="str">
        <f t="shared" si="275"/>
        <v>Completar</v>
      </c>
      <c r="HO55" s="134"/>
      <c r="HP55" s="134"/>
      <c r="HQ55" s="134"/>
      <c r="HR55" s="136" t="str">
        <f t="shared" si="276"/>
        <v>Completar</v>
      </c>
      <c r="HS55" s="137" t="str">
        <f t="shared" si="277"/>
        <v>Completar</v>
      </c>
      <c r="HT55" s="137" t="str">
        <f t="shared" si="278"/>
        <v>Completar</v>
      </c>
      <c r="HU55" s="135"/>
      <c r="HV55" s="136" t="str">
        <f t="shared" si="279"/>
        <v>Completar</v>
      </c>
      <c r="HW55" s="237">
        <f t="shared" si="213"/>
        <v>0</v>
      </c>
      <c r="HX55" s="238">
        <f t="shared" si="214"/>
        <v>0</v>
      </c>
      <c r="HY55" s="239" t="str">
        <f>IFERROR(IF(HX55&gt;20*HK55,'Referencia Parámetros'!$D$20,IF(HX55&gt;10*HK55,'Referencia Parámetros'!$D$21,IF(HX55&gt;5*HK55,'Referencia Parámetros'!$D$22, IF(HX55&gt;1,'Referencia Parámetros'!$D$23,"NO APLICA")))),"")</f>
        <v/>
      </c>
      <c r="HZ55" s="240" t="str">
        <f t="shared" si="215"/>
        <v/>
      </c>
      <c r="IA55" s="241">
        <f t="shared" si="131"/>
        <v>0</v>
      </c>
      <c r="IB55" s="234">
        <f t="shared" si="216"/>
        <v>0</v>
      </c>
      <c r="IC55" s="234">
        <f t="shared" si="132"/>
        <v>0</v>
      </c>
      <c r="ID55" s="234">
        <f t="shared" si="217"/>
        <v>0</v>
      </c>
      <c r="IE55" s="242">
        <f t="shared" si="218"/>
        <v>0</v>
      </c>
      <c r="IG55" s="234">
        <f t="shared" si="219"/>
        <v>43</v>
      </c>
      <c r="IH55" s="235" t="str">
        <f t="shared" si="220"/>
        <v/>
      </c>
      <c r="II55" s="236" t="str">
        <f>IFERROR(+VLOOKUP(IH55,'Referencia Parámetros'!$A$2:$B$15,2),"")</f>
        <v/>
      </c>
      <c r="IJ55" s="1"/>
      <c r="IK55" s="1"/>
      <c r="IL55" s="136" t="str">
        <f t="shared" si="280"/>
        <v>Completar</v>
      </c>
      <c r="IM55" s="134"/>
      <c r="IN55" s="134"/>
      <c r="IO55" s="134"/>
      <c r="IP55" s="136" t="str">
        <f t="shared" si="281"/>
        <v>Completar</v>
      </c>
      <c r="IQ55" s="137" t="str">
        <f t="shared" si="282"/>
        <v>Completar</v>
      </c>
      <c r="IR55" s="137" t="str">
        <f t="shared" si="283"/>
        <v>Completar</v>
      </c>
      <c r="IS55" s="135"/>
      <c r="IT55" s="136" t="str">
        <f t="shared" si="284"/>
        <v>Completar</v>
      </c>
      <c r="IU55" s="237">
        <f t="shared" si="221"/>
        <v>0</v>
      </c>
      <c r="IV55" s="238">
        <f t="shared" si="222"/>
        <v>0</v>
      </c>
      <c r="IW55" s="239" t="str">
        <f>IFERROR(IF(IV55&gt;20*II55,'Referencia Parámetros'!$D$20,IF(IV55&gt;10*II55,'Referencia Parámetros'!$D$21,IF(IV55&gt;5*II55,'Referencia Parámetros'!$D$22, IF(IV55&gt;1,'Referencia Parámetros'!$D$23,"NO APLICA")))),"")</f>
        <v/>
      </c>
      <c r="IX55" s="240" t="str">
        <f t="shared" si="223"/>
        <v/>
      </c>
      <c r="IY55" s="241">
        <f t="shared" si="134"/>
        <v>0</v>
      </c>
      <c r="IZ55" s="234">
        <f t="shared" si="224"/>
        <v>0</v>
      </c>
      <c r="JA55" s="234">
        <f t="shared" si="135"/>
        <v>0</v>
      </c>
      <c r="JB55" s="234">
        <f t="shared" si="225"/>
        <v>0</v>
      </c>
      <c r="JC55" s="242">
        <f t="shared" si="226"/>
        <v>0</v>
      </c>
      <c r="JD55" s="198"/>
      <c r="JE55" s="234">
        <f t="shared" si="227"/>
        <v>43</v>
      </c>
      <c r="JF55" s="235" t="str">
        <f t="shared" si="228"/>
        <v/>
      </c>
      <c r="JG55" s="236" t="str">
        <f>IFERROR(+VLOOKUP(JF55,'Referencia Parámetros'!$A$2:$B$15,2),"")</f>
        <v/>
      </c>
      <c r="JH55" s="1"/>
      <c r="JI55" s="1"/>
      <c r="JJ55" s="136" t="str">
        <f t="shared" si="285"/>
        <v>Completar</v>
      </c>
      <c r="JK55" s="134"/>
      <c r="JL55" s="134"/>
      <c r="JM55" s="134"/>
      <c r="JN55" s="136" t="str">
        <f t="shared" si="286"/>
        <v>Completar</v>
      </c>
      <c r="JO55" s="137" t="str">
        <f t="shared" si="287"/>
        <v>Completar</v>
      </c>
      <c r="JP55" s="137" t="str">
        <f t="shared" si="288"/>
        <v>Completar</v>
      </c>
      <c r="JQ55" s="135"/>
      <c r="JR55" s="136" t="str">
        <f t="shared" si="289"/>
        <v>Completar</v>
      </c>
      <c r="JS55" s="237">
        <f t="shared" si="229"/>
        <v>0</v>
      </c>
      <c r="JT55" s="238">
        <f t="shared" si="230"/>
        <v>0</v>
      </c>
      <c r="JU55" s="239" t="str">
        <f>IFERROR(IF(JT55&gt;20*JG55,'Referencia Parámetros'!$D$20,IF(JT55&gt;10*JG55,'Referencia Parámetros'!$D$21,IF(JT55&gt;5*JG55,'Referencia Parámetros'!$D$22, IF(JT55&gt;1,'Referencia Parámetros'!$D$23,"NO APLICA")))),"")</f>
        <v/>
      </c>
      <c r="JV55" s="240" t="str">
        <f t="shared" si="231"/>
        <v/>
      </c>
      <c r="JW55" s="241">
        <f t="shared" si="137"/>
        <v>0</v>
      </c>
      <c r="JX55" s="234">
        <f t="shared" si="232"/>
        <v>0</v>
      </c>
      <c r="JY55" s="234">
        <f t="shared" si="138"/>
        <v>0</v>
      </c>
      <c r="JZ55" s="234">
        <f t="shared" si="233"/>
        <v>0</v>
      </c>
      <c r="KA55" s="242">
        <f t="shared" si="234"/>
        <v>0</v>
      </c>
    </row>
    <row r="56" spans="1:287" x14ac:dyDescent="0.25">
      <c r="A56" s="234">
        <f t="shared" si="139"/>
        <v>44</v>
      </c>
      <c r="B56" s="235" t="str">
        <f t="shared" si="140"/>
        <v/>
      </c>
      <c r="C56" s="236" t="str">
        <f>IFERROR(+VLOOKUP(B56,'Referencia Parámetros'!$A$2:$B$18,2),"")</f>
        <v/>
      </c>
      <c r="D56" s="1"/>
      <c r="E56" s="1"/>
      <c r="F56" s="136" t="str">
        <f>IFERROR(+VLOOKUP(D56,'Año 4'!JH$13:JJ$112,3,FALSE),"Completar")</f>
        <v>Completar</v>
      </c>
      <c r="G56" s="134"/>
      <c r="H56" s="134"/>
      <c r="I56" s="134"/>
      <c r="J56" s="136" t="str">
        <f>+IFERROR(VLOOKUP(D56,'Año 4'!JH$13:JR$112,7,0),"Completar")</f>
        <v>Completar</v>
      </c>
      <c r="K56" s="137" t="str">
        <f>IFERROR(VLOOKUP(D56,'Año 4'!JH$13:JR$112,8,FALSE),"Completar")</f>
        <v>Completar</v>
      </c>
      <c r="L56" s="137" t="str">
        <f>IFERROR(VLOOKUP(D56,'Año 4'!JH$13:JR$112,9,FALSE),"Completar")</f>
        <v>Completar</v>
      </c>
      <c r="M56" s="135"/>
      <c r="N56" s="136" t="str">
        <f>IFERROR(VLOOKUP(D56,'Año 4'!JH$13:JR$112,11,FALSE),"Completar")</f>
        <v>Completar</v>
      </c>
      <c r="O56" s="237">
        <f t="shared" si="141"/>
        <v>0</v>
      </c>
      <c r="P56" s="238">
        <f t="shared" si="142"/>
        <v>0</v>
      </c>
      <c r="Q56" s="239" t="str">
        <f>IFERROR(IF(P56&gt;20*C56,'Referencia Parámetros'!$D$20,IF(P56&gt;10*C56,'Referencia Parámetros'!$D$21,IF(P56&gt;5*C56,'Referencia Parámetros'!$D$22, IF(P56&gt;1,'Referencia Parámetros'!$D$23,"NO APLICA")))),"")</f>
        <v/>
      </c>
      <c r="R56" s="240" t="str">
        <f t="shared" si="143"/>
        <v/>
      </c>
      <c r="S56" s="241">
        <f t="shared" si="104"/>
        <v>0</v>
      </c>
      <c r="T56" s="234">
        <f t="shared" si="144"/>
        <v>0</v>
      </c>
      <c r="U56" s="234">
        <f t="shared" si="105"/>
        <v>0</v>
      </c>
      <c r="V56" s="234">
        <f t="shared" si="145"/>
        <v>0</v>
      </c>
      <c r="W56" s="242">
        <f t="shared" si="146"/>
        <v>0</v>
      </c>
      <c r="Y56" s="234">
        <f t="shared" si="147"/>
        <v>44</v>
      </c>
      <c r="Z56" s="235" t="str">
        <f t="shared" si="148"/>
        <v/>
      </c>
      <c r="AA56" s="236" t="str">
        <f>IFERROR(+VLOOKUP(Z56,'Referencia Parámetros'!$A$2:$B$18,2),"")</f>
        <v/>
      </c>
      <c r="AB56" s="1"/>
      <c r="AC56" s="1"/>
      <c r="AD56" s="136" t="str">
        <f t="shared" si="235"/>
        <v>Completar</v>
      </c>
      <c r="AE56" s="134"/>
      <c r="AF56" s="134"/>
      <c r="AG56" s="134"/>
      <c r="AH56" s="136" t="str">
        <f t="shared" si="236"/>
        <v>Completar</v>
      </c>
      <c r="AI56" s="137" t="str">
        <f t="shared" si="237"/>
        <v>Completar</v>
      </c>
      <c r="AJ56" s="137" t="str">
        <f t="shared" si="238"/>
        <v>Completar</v>
      </c>
      <c r="AK56" s="135"/>
      <c r="AL56" s="136" t="str">
        <f t="shared" si="239"/>
        <v>Completar</v>
      </c>
      <c r="AM56" s="237">
        <f t="shared" si="149"/>
        <v>0</v>
      </c>
      <c r="AN56" s="238">
        <f t="shared" si="150"/>
        <v>0</v>
      </c>
      <c r="AO56" s="239" t="str">
        <f>IFERROR(IF(AN56&gt;20*AA56,'Referencia Parámetros'!$D$20,IF(AN56&gt;10*AA56,'Referencia Parámetros'!$D$21,IF(AN56&gt;5*AA56,'Referencia Parámetros'!$D$22, IF(AN56&gt;1,'Referencia Parámetros'!$D$23,"NO APLICA")))),"")</f>
        <v/>
      </c>
      <c r="AP56" s="240" t="str">
        <f t="shared" si="151"/>
        <v/>
      </c>
      <c r="AQ56" s="241">
        <f t="shared" si="107"/>
        <v>0</v>
      </c>
      <c r="AR56" s="234">
        <f t="shared" si="152"/>
        <v>0</v>
      </c>
      <c r="AS56" s="234">
        <f t="shared" si="108"/>
        <v>0</v>
      </c>
      <c r="AT56" s="234">
        <f t="shared" si="153"/>
        <v>0</v>
      </c>
      <c r="AU56" s="242">
        <f t="shared" si="154"/>
        <v>0</v>
      </c>
      <c r="AW56" s="234">
        <f t="shared" si="155"/>
        <v>44</v>
      </c>
      <c r="AX56" s="235" t="str">
        <f t="shared" si="156"/>
        <v/>
      </c>
      <c r="AY56" s="236" t="str">
        <f>IFERROR(+VLOOKUP(AX56,'Referencia Parámetros'!$A$2:$B$18,2),"")</f>
        <v/>
      </c>
      <c r="AZ56" s="1"/>
      <c r="BA56" s="1"/>
      <c r="BB56" s="136" t="str">
        <f t="shared" si="240"/>
        <v>Completar</v>
      </c>
      <c r="BC56" s="134"/>
      <c r="BD56" s="134"/>
      <c r="BE56" s="134"/>
      <c r="BF56" s="136" t="str">
        <f t="shared" si="241"/>
        <v>Completar</v>
      </c>
      <c r="BG56" s="137" t="str">
        <f t="shared" si="242"/>
        <v>Completar</v>
      </c>
      <c r="BH56" s="137" t="str">
        <f t="shared" si="243"/>
        <v>Completar</v>
      </c>
      <c r="BI56" s="135"/>
      <c r="BJ56" s="136" t="str">
        <f t="shared" si="244"/>
        <v>Completar</v>
      </c>
      <c r="BK56" s="237">
        <f t="shared" si="157"/>
        <v>0</v>
      </c>
      <c r="BL56" s="238">
        <f t="shared" si="158"/>
        <v>0</v>
      </c>
      <c r="BM56" s="239" t="str">
        <f>IFERROR(IF(BL56&gt;20*AY56,'Referencia Parámetros'!$D$20,IF(BL56&gt;10*AY56,'Referencia Parámetros'!$D$21,IF(BL56&gt;5*AY56,'Referencia Parámetros'!$D$22, IF(BL56&gt;1,'Referencia Parámetros'!$D$23,"NO APLICA")))),"")</f>
        <v/>
      </c>
      <c r="BN56" s="240" t="str">
        <f t="shared" si="159"/>
        <v/>
      </c>
      <c r="BO56" s="241">
        <f t="shared" si="110"/>
        <v>0</v>
      </c>
      <c r="BP56" s="234">
        <f t="shared" si="160"/>
        <v>0</v>
      </c>
      <c r="BQ56" s="234">
        <f t="shared" si="111"/>
        <v>0</v>
      </c>
      <c r="BR56" s="234">
        <f t="shared" si="161"/>
        <v>0</v>
      </c>
      <c r="BS56" s="242">
        <f t="shared" si="162"/>
        <v>0</v>
      </c>
      <c r="BU56" s="234">
        <f t="shared" si="163"/>
        <v>44</v>
      </c>
      <c r="BV56" s="235" t="str">
        <f t="shared" si="164"/>
        <v/>
      </c>
      <c r="BW56" s="236" t="str">
        <f>IFERROR(+VLOOKUP(BV56,'Referencia Parámetros'!$A$2:$B$18,2),"")</f>
        <v/>
      </c>
      <c r="BX56" s="1"/>
      <c r="BY56" s="1"/>
      <c r="BZ56" s="136" t="str">
        <f t="shared" si="245"/>
        <v>Completar</v>
      </c>
      <c r="CA56" s="134"/>
      <c r="CB56" s="134"/>
      <c r="CC56" s="134"/>
      <c r="CD56" s="136" t="str">
        <f t="shared" si="246"/>
        <v>Completar</v>
      </c>
      <c r="CE56" s="137" t="str">
        <f t="shared" si="247"/>
        <v>Completar</v>
      </c>
      <c r="CF56" s="137" t="str">
        <f t="shared" si="248"/>
        <v>Completar</v>
      </c>
      <c r="CG56" s="135"/>
      <c r="CH56" s="136" t="str">
        <f t="shared" si="249"/>
        <v>Completar</v>
      </c>
      <c r="CI56" s="237">
        <f t="shared" si="165"/>
        <v>0</v>
      </c>
      <c r="CJ56" s="238">
        <f t="shared" si="166"/>
        <v>0</v>
      </c>
      <c r="CK56" s="239" t="str">
        <f>IFERROR(IF(CJ56&gt;20*BW56,'Referencia Parámetros'!$D$20,IF(CJ56&gt;10*BW56,'Referencia Parámetros'!$D$21,IF(CJ56&gt;5*BW56,'Referencia Parámetros'!$D$22, IF(CJ56&gt;1,'Referencia Parámetros'!$D$23,"NO APLICA")))),"")</f>
        <v/>
      </c>
      <c r="CL56" s="240" t="str">
        <f t="shared" si="167"/>
        <v/>
      </c>
      <c r="CM56" s="241">
        <f t="shared" si="113"/>
        <v>0</v>
      </c>
      <c r="CN56" s="234">
        <f t="shared" si="168"/>
        <v>0</v>
      </c>
      <c r="CO56" s="234">
        <f t="shared" si="114"/>
        <v>0</v>
      </c>
      <c r="CP56" s="234">
        <f t="shared" si="169"/>
        <v>0</v>
      </c>
      <c r="CQ56" s="242">
        <f t="shared" si="170"/>
        <v>0</v>
      </c>
      <c r="CS56" s="234">
        <f t="shared" si="171"/>
        <v>44</v>
      </c>
      <c r="CT56" s="235" t="str">
        <f t="shared" si="172"/>
        <v/>
      </c>
      <c r="CU56" s="236" t="str">
        <f>IFERROR(+VLOOKUP(CT56,'Referencia Parámetros'!$A$2:$B$18,2),"")</f>
        <v/>
      </c>
      <c r="CV56" s="1"/>
      <c r="CW56" s="1"/>
      <c r="CX56" s="136" t="str">
        <f t="shared" si="250"/>
        <v>Completar</v>
      </c>
      <c r="CY56" s="134"/>
      <c r="CZ56" s="134"/>
      <c r="DA56" s="134"/>
      <c r="DB56" s="136" t="str">
        <f t="shared" si="251"/>
        <v>Completar</v>
      </c>
      <c r="DC56" s="137" t="str">
        <f t="shared" si="252"/>
        <v>Completar</v>
      </c>
      <c r="DD56" s="137" t="str">
        <f t="shared" si="253"/>
        <v>Completar</v>
      </c>
      <c r="DE56" s="135"/>
      <c r="DF56" s="136" t="str">
        <f t="shared" si="254"/>
        <v>Completar</v>
      </c>
      <c r="DG56" s="237">
        <f t="shared" si="173"/>
        <v>0</v>
      </c>
      <c r="DH56" s="238">
        <f t="shared" si="174"/>
        <v>0</v>
      </c>
      <c r="DI56" s="239" t="str">
        <f>IFERROR(IF(DH56&gt;20*CU56,'Referencia Parámetros'!$D$20,IF(DH56&gt;10*CU56,'Referencia Parámetros'!$D$21,IF(DH56&gt;5*CU56,'Referencia Parámetros'!$D$22, IF(DH56&gt;1,'Referencia Parámetros'!$D$23,"NO APLICA")))),"")</f>
        <v/>
      </c>
      <c r="DJ56" s="240" t="str">
        <f t="shared" si="175"/>
        <v/>
      </c>
      <c r="DK56" s="241">
        <f t="shared" si="116"/>
        <v>0</v>
      </c>
      <c r="DL56" s="234">
        <f t="shared" si="176"/>
        <v>0</v>
      </c>
      <c r="DM56" s="234">
        <f t="shared" si="117"/>
        <v>0</v>
      </c>
      <c r="DN56" s="234">
        <f t="shared" si="177"/>
        <v>0</v>
      </c>
      <c r="DO56" s="242">
        <f t="shared" si="178"/>
        <v>0</v>
      </c>
      <c r="DQ56" s="234">
        <f t="shared" si="179"/>
        <v>44</v>
      </c>
      <c r="DR56" s="235" t="str">
        <f t="shared" si="180"/>
        <v/>
      </c>
      <c r="DS56" s="236" t="str">
        <f>IFERROR(+VLOOKUP(DR56,'Referencia Parámetros'!$A$2:$B$18,2),"")</f>
        <v/>
      </c>
      <c r="DT56" s="1"/>
      <c r="DU56" s="1"/>
      <c r="DV56" s="136" t="str">
        <f t="shared" si="255"/>
        <v>Completar</v>
      </c>
      <c r="DW56" s="134"/>
      <c r="DX56" s="134"/>
      <c r="DY56" s="134"/>
      <c r="DZ56" s="136" t="str">
        <f t="shared" si="256"/>
        <v>Completar</v>
      </c>
      <c r="EA56" s="137" t="str">
        <f t="shared" si="257"/>
        <v>Completar</v>
      </c>
      <c r="EB56" s="137" t="str">
        <f t="shared" si="258"/>
        <v>Completar</v>
      </c>
      <c r="EC56" s="135"/>
      <c r="ED56" s="136" t="str">
        <f t="shared" si="259"/>
        <v>Completar</v>
      </c>
      <c r="EE56" s="237">
        <f t="shared" si="181"/>
        <v>0</v>
      </c>
      <c r="EF56" s="238">
        <f t="shared" si="182"/>
        <v>0</v>
      </c>
      <c r="EG56" s="239" t="str">
        <f>IFERROR(IF(EF56&gt;20*DS56,'Referencia Parámetros'!$D$20,IF(EF56&gt;10*DS56,'Referencia Parámetros'!$D$21,IF(EF56&gt;5*DS56,'Referencia Parámetros'!$D$22, IF(EF56&gt;1,'Referencia Parámetros'!$D$23,"NO APLICA")))),"")</f>
        <v/>
      </c>
      <c r="EH56" s="240" t="str">
        <f t="shared" si="183"/>
        <v/>
      </c>
      <c r="EI56" s="241">
        <f t="shared" si="119"/>
        <v>0</v>
      </c>
      <c r="EJ56" s="234">
        <f t="shared" si="184"/>
        <v>0</v>
      </c>
      <c r="EK56" s="234">
        <f t="shared" si="120"/>
        <v>0</v>
      </c>
      <c r="EL56" s="234">
        <f t="shared" si="185"/>
        <v>0</v>
      </c>
      <c r="EM56" s="242">
        <f t="shared" si="186"/>
        <v>0</v>
      </c>
      <c r="EO56" s="234">
        <f t="shared" si="187"/>
        <v>44</v>
      </c>
      <c r="EP56" s="235" t="str">
        <f t="shared" si="188"/>
        <v/>
      </c>
      <c r="EQ56" s="236" t="str">
        <f>IFERROR(+VLOOKUP(EP56,'Referencia Parámetros'!$A$2:$B$18,2),"")</f>
        <v/>
      </c>
      <c r="ER56" s="1"/>
      <c r="ES56" s="1"/>
      <c r="ET56" s="136" t="str">
        <f t="shared" si="260"/>
        <v>Completar</v>
      </c>
      <c r="EU56" s="134"/>
      <c r="EV56" s="134"/>
      <c r="EW56" s="134"/>
      <c r="EX56" s="136" t="str">
        <f t="shared" si="261"/>
        <v>Completar</v>
      </c>
      <c r="EY56" s="137" t="str">
        <f t="shared" si="262"/>
        <v>Completar</v>
      </c>
      <c r="EZ56" s="137" t="str">
        <f t="shared" si="263"/>
        <v>Completar</v>
      </c>
      <c r="FA56" s="135"/>
      <c r="FB56" s="136" t="str">
        <f t="shared" si="264"/>
        <v>Completar</v>
      </c>
      <c r="FC56" s="237">
        <f t="shared" si="189"/>
        <v>0</v>
      </c>
      <c r="FD56" s="238">
        <f t="shared" si="190"/>
        <v>0</v>
      </c>
      <c r="FE56" s="239" t="str">
        <f>IFERROR(IF(FD56&gt;20*EQ56,'Referencia Parámetros'!$D$20,IF(FD56&gt;10*EQ56,'Referencia Parámetros'!$D$21,IF(FD56&gt;5*EQ56,'Referencia Parámetros'!$D$22, IF(FD56&gt;1,'Referencia Parámetros'!$D$23,"NO APLICA")))),"")</f>
        <v/>
      </c>
      <c r="FF56" s="240" t="str">
        <f t="shared" si="191"/>
        <v/>
      </c>
      <c r="FG56" s="241">
        <f t="shared" si="122"/>
        <v>0</v>
      </c>
      <c r="FH56" s="234">
        <f t="shared" si="192"/>
        <v>0</v>
      </c>
      <c r="FI56" s="234">
        <f t="shared" si="123"/>
        <v>0</v>
      </c>
      <c r="FJ56" s="234">
        <f t="shared" si="193"/>
        <v>0</v>
      </c>
      <c r="FK56" s="242">
        <f t="shared" si="194"/>
        <v>0</v>
      </c>
      <c r="FM56" s="234">
        <f t="shared" si="195"/>
        <v>44</v>
      </c>
      <c r="FN56" s="235" t="str">
        <f t="shared" si="196"/>
        <v/>
      </c>
      <c r="FO56" s="236" t="str">
        <f>IFERROR(+VLOOKUP(FN56,'Referencia Parámetros'!$A$2:$B$18,2),"")</f>
        <v/>
      </c>
      <c r="FP56" s="1"/>
      <c r="FQ56" s="1"/>
      <c r="FR56" s="136" t="str">
        <f t="shared" si="265"/>
        <v>Completar</v>
      </c>
      <c r="FS56" s="134"/>
      <c r="FT56" s="134"/>
      <c r="FU56" s="134"/>
      <c r="FV56" s="136" t="str">
        <f t="shared" si="266"/>
        <v>Completar</v>
      </c>
      <c r="FW56" s="137" t="str">
        <f t="shared" si="267"/>
        <v>Completar</v>
      </c>
      <c r="FX56" s="137" t="str">
        <f t="shared" si="268"/>
        <v>Completar</v>
      </c>
      <c r="FY56" s="135"/>
      <c r="FZ56" s="136" t="str">
        <f t="shared" si="269"/>
        <v>Completar</v>
      </c>
      <c r="GA56" s="237">
        <f t="shared" si="197"/>
        <v>0</v>
      </c>
      <c r="GB56" s="238">
        <f t="shared" si="198"/>
        <v>0</v>
      </c>
      <c r="GC56" s="239" t="str">
        <f>IFERROR(IF(GB56&gt;20*FO56,'Referencia Parámetros'!$D$20,IF(GB56&gt;10*FO56,'Referencia Parámetros'!$D$21,IF(GB56&gt;5*FO56,'Referencia Parámetros'!$D$22, IF(GB56&gt;1,'Referencia Parámetros'!$D$23,"NO APLICA")))),"")</f>
        <v/>
      </c>
      <c r="GD56" s="240" t="str">
        <f t="shared" si="199"/>
        <v/>
      </c>
      <c r="GE56" s="241">
        <f t="shared" si="125"/>
        <v>0</v>
      </c>
      <c r="GF56" s="234">
        <f t="shared" si="200"/>
        <v>0</v>
      </c>
      <c r="GG56" s="234">
        <f t="shared" si="126"/>
        <v>0</v>
      </c>
      <c r="GH56" s="234">
        <f t="shared" si="201"/>
        <v>0</v>
      </c>
      <c r="GI56" s="242">
        <f t="shared" si="202"/>
        <v>0</v>
      </c>
      <c r="GK56" s="234">
        <f t="shared" si="203"/>
        <v>44</v>
      </c>
      <c r="GL56" s="235" t="str">
        <f t="shared" si="204"/>
        <v/>
      </c>
      <c r="GM56" s="236" t="str">
        <f>IFERROR(+VLOOKUP(GL56,'Referencia Parámetros'!$A$2:$B$18,2),"")</f>
        <v/>
      </c>
      <c r="GN56" s="1"/>
      <c r="GO56" s="1"/>
      <c r="GP56" s="136" t="str">
        <f t="shared" si="270"/>
        <v>Completar</v>
      </c>
      <c r="GQ56" s="134"/>
      <c r="GR56" s="134"/>
      <c r="GS56" s="134"/>
      <c r="GT56" s="136" t="str">
        <f t="shared" si="271"/>
        <v>Completar</v>
      </c>
      <c r="GU56" s="137" t="str">
        <f t="shared" si="272"/>
        <v>Completar</v>
      </c>
      <c r="GV56" s="137" t="str">
        <f t="shared" si="273"/>
        <v>Completar</v>
      </c>
      <c r="GW56" s="135"/>
      <c r="GX56" s="136" t="str">
        <f t="shared" si="274"/>
        <v>Completar</v>
      </c>
      <c r="GY56" s="237">
        <f t="shared" si="205"/>
        <v>0</v>
      </c>
      <c r="GZ56" s="238">
        <f t="shared" si="206"/>
        <v>0</v>
      </c>
      <c r="HA56" s="239" t="str">
        <f>IFERROR(IF(GZ56&gt;20*GM56,'Referencia Parámetros'!$D$20,IF(GZ56&gt;10*GM56,'Referencia Parámetros'!$D$21,IF(GZ56&gt;5*GM56,'Referencia Parámetros'!$D$22, IF(GZ56&gt;1,'Referencia Parámetros'!$D$23,"NO APLICA")))),"")</f>
        <v/>
      </c>
      <c r="HB56" s="240" t="str">
        <f t="shared" si="207"/>
        <v/>
      </c>
      <c r="HC56" s="241">
        <f t="shared" si="128"/>
        <v>0</v>
      </c>
      <c r="HD56" s="234">
        <f t="shared" si="208"/>
        <v>0</v>
      </c>
      <c r="HE56" s="234">
        <f t="shared" si="129"/>
        <v>0</v>
      </c>
      <c r="HF56" s="234">
        <f t="shared" si="209"/>
        <v>0</v>
      </c>
      <c r="HG56" s="242">
        <f t="shared" si="210"/>
        <v>0</v>
      </c>
      <c r="HI56" s="234">
        <f t="shared" si="211"/>
        <v>44</v>
      </c>
      <c r="HJ56" s="235" t="str">
        <f t="shared" si="212"/>
        <v/>
      </c>
      <c r="HK56" s="236" t="str">
        <f>IFERROR(+VLOOKUP(HJ56,'Referencia Parámetros'!$A$2:$B$18,2),"")</f>
        <v/>
      </c>
      <c r="HL56" s="1"/>
      <c r="HM56" s="1"/>
      <c r="HN56" s="136" t="str">
        <f t="shared" si="275"/>
        <v>Completar</v>
      </c>
      <c r="HO56" s="134"/>
      <c r="HP56" s="134"/>
      <c r="HQ56" s="134"/>
      <c r="HR56" s="136" t="str">
        <f t="shared" si="276"/>
        <v>Completar</v>
      </c>
      <c r="HS56" s="137" t="str">
        <f t="shared" si="277"/>
        <v>Completar</v>
      </c>
      <c r="HT56" s="137" t="str">
        <f t="shared" si="278"/>
        <v>Completar</v>
      </c>
      <c r="HU56" s="135"/>
      <c r="HV56" s="136" t="str">
        <f t="shared" si="279"/>
        <v>Completar</v>
      </c>
      <c r="HW56" s="237">
        <f t="shared" si="213"/>
        <v>0</v>
      </c>
      <c r="HX56" s="238">
        <f t="shared" si="214"/>
        <v>0</v>
      </c>
      <c r="HY56" s="239" t="str">
        <f>IFERROR(IF(HX56&gt;20*HK56,'Referencia Parámetros'!$D$20,IF(HX56&gt;10*HK56,'Referencia Parámetros'!$D$21,IF(HX56&gt;5*HK56,'Referencia Parámetros'!$D$22, IF(HX56&gt;1,'Referencia Parámetros'!$D$23,"NO APLICA")))),"")</f>
        <v/>
      </c>
      <c r="HZ56" s="240" t="str">
        <f t="shared" si="215"/>
        <v/>
      </c>
      <c r="IA56" s="241">
        <f t="shared" si="131"/>
        <v>0</v>
      </c>
      <c r="IB56" s="234">
        <f t="shared" si="216"/>
        <v>0</v>
      </c>
      <c r="IC56" s="234">
        <f t="shared" si="132"/>
        <v>0</v>
      </c>
      <c r="ID56" s="234">
        <f t="shared" si="217"/>
        <v>0</v>
      </c>
      <c r="IE56" s="242">
        <f t="shared" si="218"/>
        <v>0</v>
      </c>
      <c r="IG56" s="234">
        <f t="shared" si="219"/>
        <v>44</v>
      </c>
      <c r="IH56" s="235" t="str">
        <f t="shared" si="220"/>
        <v/>
      </c>
      <c r="II56" s="236" t="str">
        <f>IFERROR(+VLOOKUP(IH56,'Referencia Parámetros'!$A$2:$B$15,2),"")</f>
        <v/>
      </c>
      <c r="IJ56" s="1"/>
      <c r="IK56" s="1"/>
      <c r="IL56" s="136" t="str">
        <f t="shared" si="280"/>
        <v>Completar</v>
      </c>
      <c r="IM56" s="134"/>
      <c r="IN56" s="134"/>
      <c r="IO56" s="134"/>
      <c r="IP56" s="136" t="str">
        <f t="shared" si="281"/>
        <v>Completar</v>
      </c>
      <c r="IQ56" s="137" t="str">
        <f t="shared" si="282"/>
        <v>Completar</v>
      </c>
      <c r="IR56" s="137" t="str">
        <f t="shared" si="283"/>
        <v>Completar</v>
      </c>
      <c r="IS56" s="135"/>
      <c r="IT56" s="136" t="str">
        <f t="shared" si="284"/>
        <v>Completar</v>
      </c>
      <c r="IU56" s="237">
        <f t="shared" si="221"/>
        <v>0</v>
      </c>
      <c r="IV56" s="238">
        <f t="shared" si="222"/>
        <v>0</v>
      </c>
      <c r="IW56" s="239" t="str">
        <f>IFERROR(IF(IV56&gt;20*II56,'Referencia Parámetros'!$D$20,IF(IV56&gt;10*II56,'Referencia Parámetros'!$D$21,IF(IV56&gt;5*II56,'Referencia Parámetros'!$D$22, IF(IV56&gt;1,'Referencia Parámetros'!$D$23,"NO APLICA")))),"")</f>
        <v/>
      </c>
      <c r="IX56" s="240" t="str">
        <f t="shared" si="223"/>
        <v/>
      </c>
      <c r="IY56" s="241">
        <f t="shared" si="134"/>
        <v>0</v>
      </c>
      <c r="IZ56" s="234">
        <f t="shared" si="224"/>
        <v>0</v>
      </c>
      <c r="JA56" s="234">
        <f t="shared" si="135"/>
        <v>0</v>
      </c>
      <c r="JB56" s="234">
        <f t="shared" si="225"/>
        <v>0</v>
      </c>
      <c r="JC56" s="242">
        <f t="shared" si="226"/>
        <v>0</v>
      </c>
      <c r="JD56" s="198"/>
      <c r="JE56" s="234">
        <f t="shared" si="227"/>
        <v>44</v>
      </c>
      <c r="JF56" s="235" t="str">
        <f t="shared" si="228"/>
        <v/>
      </c>
      <c r="JG56" s="236" t="str">
        <f>IFERROR(+VLOOKUP(JF56,'Referencia Parámetros'!$A$2:$B$15,2),"")</f>
        <v/>
      </c>
      <c r="JH56" s="1"/>
      <c r="JI56" s="1"/>
      <c r="JJ56" s="136" t="str">
        <f t="shared" si="285"/>
        <v>Completar</v>
      </c>
      <c r="JK56" s="134"/>
      <c r="JL56" s="134"/>
      <c r="JM56" s="134"/>
      <c r="JN56" s="136" t="str">
        <f t="shared" si="286"/>
        <v>Completar</v>
      </c>
      <c r="JO56" s="137" t="str">
        <f t="shared" si="287"/>
        <v>Completar</v>
      </c>
      <c r="JP56" s="137" t="str">
        <f t="shared" si="288"/>
        <v>Completar</v>
      </c>
      <c r="JQ56" s="135"/>
      <c r="JR56" s="136" t="str">
        <f t="shared" si="289"/>
        <v>Completar</v>
      </c>
      <c r="JS56" s="237">
        <f t="shared" si="229"/>
        <v>0</v>
      </c>
      <c r="JT56" s="238">
        <f t="shared" si="230"/>
        <v>0</v>
      </c>
      <c r="JU56" s="239" t="str">
        <f>IFERROR(IF(JT56&gt;20*JG56,'Referencia Parámetros'!$D$20,IF(JT56&gt;10*JG56,'Referencia Parámetros'!$D$21,IF(JT56&gt;5*JG56,'Referencia Parámetros'!$D$22, IF(JT56&gt;1,'Referencia Parámetros'!$D$23,"NO APLICA")))),"")</f>
        <v/>
      </c>
      <c r="JV56" s="240" t="str">
        <f t="shared" si="231"/>
        <v/>
      </c>
      <c r="JW56" s="241">
        <f t="shared" si="137"/>
        <v>0</v>
      </c>
      <c r="JX56" s="234">
        <f t="shared" si="232"/>
        <v>0</v>
      </c>
      <c r="JY56" s="234">
        <f t="shared" si="138"/>
        <v>0</v>
      </c>
      <c r="JZ56" s="234">
        <f t="shared" si="233"/>
        <v>0</v>
      </c>
      <c r="KA56" s="242">
        <f t="shared" si="234"/>
        <v>0</v>
      </c>
    </row>
    <row r="57" spans="1:287" x14ac:dyDescent="0.25">
      <c r="A57" s="234">
        <f t="shared" si="139"/>
        <v>45</v>
      </c>
      <c r="B57" s="235" t="str">
        <f t="shared" si="140"/>
        <v/>
      </c>
      <c r="C57" s="236" t="str">
        <f>IFERROR(+VLOOKUP(B57,'Referencia Parámetros'!$A$2:$B$18,2),"")</f>
        <v/>
      </c>
      <c r="D57" s="1"/>
      <c r="E57" s="1"/>
      <c r="F57" s="136" t="str">
        <f>IFERROR(+VLOOKUP(D57,'Año 4'!JH$13:JJ$112,3,FALSE),"Completar")</f>
        <v>Completar</v>
      </c>
      <c r="G57" s="134"/>
      <c r="H57" s="134"/>
      <c r="I57" s="134"/>
      <c r="J57" s="136" t="str">
        <f>+IFERROR(VLOOKUP(D57,'Año 4'!JH$13:JR$112,7,0),"Completar")</f>
        <v>Completar</v>
      </c>
      <c r="K57" s="137" t="str">
        <f>IFERROR(VLOOKUP(D57,'Año 4'!JH$13:JR$112,8,FALSE),"Completar")</f>
        <v>Completar</v>
      </c>
      <c r="L57" s="137" t="str">
        <f>IFERROR(VLOOKUP(D57,'Año 4'!JH$13:JR$112,9,FALSE),"Completar")</f>
        <v>Completar</v>
      </c>
      <c r="M57" s="135"/>
      <c r="N57" s="136" t="str">
        <f>IFERROR(VLOOKUP(D57,'Año 4'!JH$13:JR$112,11,FALSE),"Completar")</f>
        <v>Completar</v>
      </c>
      <c r="O57" s="237">
        <f t="shared" si="141"/>
        <v>0</v>
      </c>
      <c r="P57" s="238">
        <f t="shared" si="142"/>
        <v>0</v>
      </c>
      <c r="Q57" s="239" t="str">
        <f>IFERROR(IF(P57&gt;20*C57,'Referencia Parámetros'!$D$20,IF(P57&gt;10*C57,'Referencia Parámetros'!$D$21,IF(P57&gt;5*C57,'Referencia Parámetros'!$D$22, IF(P57&gt;1,'Referencia Parámetros'!$D$23,"NO APLICA")))),"")</f>
        <v/>
      </c>
      <c r="R57" s="240" t="str">
        <f t="shared" si="143"/>
        <v/>
      </c>
      <c r="S57" s="241">
        <f t="shared" si="104"/>
        <v>0</v>
      </c>
      <c r="T57" s="234">
        <f t="shared" si="144"/>
        <v>0</v>
      </c>
      <c r="U57" s="234">
        <f t="shared" si="105"/>
        <v>0</v>
      </c>
      <c r="V57" s="234">
        <f t="shared" si="145"/>
        <v>0</v>
      </c>
      <c r="W57" s="242">
        <f t="shared" si="146"/>
        <v>0</v>
      </c>
      <c r="Y57" s="234">
        <f t="shared" si="147"/>
        <v>45</v>
      </c>
      <c r="Z57" s="235" t="str">
        <f t="shared" si="148"/>
        <v/>
      </c>
      <c r="AA57" s="236" t="str">
        <f>IFERROR(+VLOOKUP(Z57,'Referencia Parámetros'!$A$2:$B$18,2),"")</f>
        <v/>
      </c>
      <c r="AB57" s="1"/>
      <c r="AC57" s="1"/>
      <c r="AD57" s="136" t="str">
        <f t="shared" si="235"/>
        <v>Completar</v>
      </c>
      <c r="AE57" s="134"/>
      <c r="AF57" s="134"/>
      <c r="AG57" s="134"/>
      <c r="AH57" s="136" t="str">
        <f t="shared" si="236"/>
        <v>Completar</v>
      </c>
      <c r="AI57" s="137" t="str">
        <f t="shared" si="237"/>
        <v>Completar</v>
      </c>
      <c r="AJ57" s="137" t="str">
        <f t="shared" si="238"/>
        <v>Completar</v>
      </c>
      <c r="AK57" s="135"/>
      <c r="AL57" s="136" t="str">
        <f t="shared" si="239"/>
        <v>Completar</v>
      </c>
      <c r="AM57" s="237">
        <f t="shared" si="149"/>
        <v>0</v>
      </c>
      <c r="AN57" s="238">
        <f t="shared" si="150"/>
        <v>0</v>
      </c>
      <c r="AO57" s="239" t="str">
        <f>IFERROR(IF(AN57&gt;20*AA57,'Referencia Parámetros'!$D$20,IF(AN57&gt;10*AA57,'Referencia Parámetros'!$D$21,IF(AN57&gt;5*AA57,'Referencia Parámetros'!$D$22, IF(AN57&gt;1,'Referencia Parámetros'!$D$23,"NO APLICA")))),"")</f>
        <v/>
      </c>
      <c r="AP57" s="240" t="str">
        <f t="shared" si="151"/>
        <v/>
      </c>
      <c r="AQ57" s="241">
        <f t="shared" si="107"/>
        <v>0</v>
      </c>
      <c r="AR57" s="234">
        <f t="shared" si="152"/>
        <v>0</v>
      </c>
      <c r="AS57" s="234">
        <f t="shared" si="108"/>
        <v>0</v>
      </c>
      <c r="AT57" s="234">
        <f t="shared" si="153"/>
        <v>0</v>
      </c>
      <c r="AU57" s="242">
        <f t="shared" si="154"/>
        <v>0</v>
      </c>
      <c r="AW57" s="234">
        <f t="shared" si="155"/>
        <v>45</v>
      </c>
      <c r="AX57" s="235" t="str">
        <f t="shared" si="156"/>
        <v/>
      </c>
      <c r="AY57" s="236" t="str">
        <f>IFERROR(+VLOOKUP(AX57,'Referencia Parámetros'!$A$2:$B$18,2),"")</f>
        <v/>
      </c>
      <c r="AZ57" s="1"/>
      <c r="BA57" s="1"/>
      <c r="BB57" s="136" t="str">
        <f t="shared" si="240"/>
        <v>Completar</v>
      </c>
      <c r="BC57" s="134"/>
      <c r="BD57" s="134"/>
      <c r="BE57" s="134"/>
      <c r="BF57" s="136" t="str">
        <f t="shared" si="241"/>
        <v>Completar</v>
      </c>
      <c r="BG57" s="137" t="str">
        <f t="shared" si="242"/>
        <v>Completar</v>
      </c>
      <c r="BH57" s="137" t="str">
        <f t="shared" si="243"/>
        <v>Completar</v>
      </c>
      <c r="BI57" s="135"/>
      <c r="BJ57" s="136" t="str">
        <f t="shared" si="244"/>
        <v>Completar</v>
      </c>
      <c r="BK57" s="237">
        <f t="shared" si="157"/>
        <v>0</v>
      </c>
      <c r="BL57" s="238">
        <f t="shared" si="158"/>
        <v>0</v>
      </c>
      <c r="BM57" s="239" t="str">
        <f>IFERROR(IF(BL57&gt;20*AY57,'Referencia Parámetros'!$D$20,IF(BL57&gt;10*AY57,'Referencia Parámetros'!$D$21,IF(BL57&gt;5*AY57,'Referencia Parámetros'!$D$22, IF(BL57&gt;1,'Referencia Parámetros'!$D$23,"NO APLICA")))),"")</f>
        <v/>
      </c>
      <c r="BN57" s="240" t="str">
        <f t="shared" si="159"/>
        <v/>
      </c>
      <c r="BO57" s="241">
        <f t="shared" si="110"/>
        <v>0</v>
      </c>
      <c r="BP57" s="234">
        <f t="shared" si="160"/>
        <v>0</v>
      </c>
      <c r="BQ57" s="234">
        <f t="shared" si="111"/>
        <v>0</v>
      </c>
      <c r="BR57" s="234">
        <f t="shared" si="161"/>
        <v>0</v>
      </c>
      <c r="BS57" s="242">
        <f t="shared" si="162"/>
        <v>0</v>
      </c>
      <c r="BU57" s="234">
        <f t="shared" si="163"/>
        <v>45</v>
      </c>
      <c r="BV57" s="235" t="str">
        <f t="shared" si="164"/>
        <v/>
      </c>
      <c r="BW57" s="236" t="str">
        <f>IFERROR(+VLOOKUP(BV57,'Referencia Parámetros'!$A$2:$B$18,2),"")</f>
        <v/>
      </c>
      <c r="BX57" s="1"/>
      <c r="BY57" s="1"/>
      <c r="BZ57" s="136" t="str">
        <f t="shared" si="245"/>
        <v>Completar</v>
      </c>
      <c r="CA57" s="134"/>
      <c r="CB57" s="134"/>
      <c r="CC57" s="134"/>
      <c r="CD57" s="136" t="str">
        <f t="shared" si="246"/>
        <v>Completar</v>
      </c>
      <c r="CE57" s="137" t="str">
        <f t="shared" si="247"/>
        <v>Completar</v>
      </c>
      <c r="CF57" s="137" t="str">
        <f t="shared" si="248"/>
        <v>Completar</v>
      </c>
      <c r="CG57" s="135"/>
      <c r="CH57" s="136" t="str">
        <f t="shared" si="249"/>
        <v>Completar</v>
      </c>
      <c r="CI57" s="237">
        <f t="shared" si="165"/>
        <v>0</v>
      </c>
      <c r="CJ57" s="238">
        <f t="shared" si="166"/>
        <v>0</v>
      </c>
      <c r="CK57" s="239" t="str">
        <f>IFERROR(IF(CJ57&gt;20*BW57,'Referencia Parámetros'!$D$20,IF(CJ57&gt;10*BW57,'Referencia Parámetros'!$D$21,IF(CJ57&gt;5*BW57,'Referencia Parámetros'!$D$22, IF(CJ57&gt;1,'Referencia Parámetros'!$D$23,"NO APLICA")))),"")</f>
        <v/>
      </c>
      <c r="CL57" s="240" t="str">
        <f t="shared" si="167"/>
        <v/>
      </c>
      <c r="CM57" s="241">
        <f t="shared" si="113"/>
        <v>0</v>
      </c>
      <c r="CN57" s="234">
        <f t="shared" si="168"/>
        <v>0</v>
      </c>
      <c r="CO57" s="234">
        <f t="shared" si="114"/>
        <v>0</v>
      </c>
      <c r="CP57" s="234">
        <f t="shared" si="169"/>
        <v>0</v>
      </c>
      <c r="CQ57" s="242">
        <f t="shared" si="170"/>
        <v>0</v>
      </c>
      <c r="CS57" s="234">
        <f t="shared" si="171"/>
        <v>45</v>
      </c>
      <c r="CT57" s="235" t="str">
        <f t="shared" si="172"/>
        <v/>
      </c>
      <c r="CU57" s="236" t="str">
        <f>IFERROR(+VLOOKUP(CT57,'Referencia Parámetros'!$A$2:$B$18,2),"")</f>
        <v/>
      </c>
      <c r="CV57" s="1"/>
      <c r="CW57" s="1"/>
      <c r="CX57" s="136" t="str">
        <f t="shared" si="250"/>
        <v>Completar</v>
      </c>
      <c r="CY57" s="134"/>
      <c r="CZ57" s="134"/>
      <c r="DA57" s="134"/>
      <c r="DB57" s="136" t="str">
        <f t="shared" si="251"/>
        <v>Completar</v>
      </c>
      <c r="DC57" s="137" t="str">
        <f t="shared" si="252"/>
        <v>Completar</v>
      </c>
      <c r="DD57" s="137" t="str">
        <f t="shared" si="253"/>
        <v>Completar</v>
      </c>
      <c r="DE57" s="135"/>
      <c r="DF57" s="136" t="str">
        <f t="shared" si="254"/>
        <v>Completar</v>
      </c>
      <c r="DG57" s="237">
        <f t="shared" si="173"/>
        <v>0</v>
      </c>
      <c r="DH57" s="238">
        <f t="shared" si="174"/>
        <v>0</v>
      </c>
      <c r="DI57" s="239" t="str">
        <f>IFERROR(IF(DH57&gt;20*CU57,'Referencia Parámetros'!$D$20,IF(DH57&gt;10*CU57,'Referencia Parámetros'!$D$21,IF(DH57&gt;5*CU57,'Referencia Parámetros'!$D$22, IF(DH57&gt;1,'Referencia Parámetros'!$D$23,"NO APLICA")))),"")</f>
        <v/>
      </c>
      <c r="DJ57" s="240" t="str">
        <f t="shared" si="175"/>
        <v/>
      </c>
      <c r="DK57" s="241">
        <f t="shared" si="116"/>
        <v>0</v>
      </c>
      <c r="DL57" s="234">
        <f t="shared" si="176"/>
        <v>0</v>
      </c>
      <c r="DM57" s="234">
        <f t="shared" si="117"/>
        <v>0</v>
      </c>
      <c r="DN57" s="234">
        <f t="shared" si="177"/>
        <v>0</v>
      </c>
      <c r="DO57" s="242">
        <f t="shared" si="178"/>
        <v>0</v>
      </c>
      <c r="DQ57" s="234">
        <f t="shared" si="179"/>
        <v>45</v>
      </c>
      <c r="DR57" s="235" t="str">
        <f t="shared" si="180"/>
        <v/>
      </c>
      <c r="DS57" s="236" t="str">
        <f>IFERROR(+VLOOKUP(DR57,'Referencia Parámetros'!$A$2:$B$18,2),"")</f>
        <v/>
      </c>
      <c r="DT57" s="1"/>
      <c r="DU57" s="1"/>
      <c r="DV57" s="136" t="str">
        <f t="shared" si="255"/>
        <v>Completar</v>
      </c>
      <c r="DW57" s="134"/>
      <c r="DX57" s="134"/>
      <c r="DY57" s="134"/>
      <c r="DZ57" s="136" t="str">
        <f t="shared" si="256"/>
        <v>Completar</v>
      </c>
      <c r="EA57" s="137" t="str">
        <f t="shared" si="257"/>
        <v>Completar</v>
      </c>
      <c r="EB57" s="137" t="str">
        <f t="shared" si="258"/>
        <v>Completar</v>
      </c>
      <c r="EC57" s="135"/>
      <c r="ED57" s="136" t="str">
        <f t="shared" si="259"/>
        <v>Completar</v>
      </c>
      <c r="EE57" s="237">
        <f t="shared" si="181"/>
        <v>0</v>
      </c>
      <c r="EF57" s="238">
        <f t="shared" si="182"/>
        <v>0</v>
      </c>
      <c r="EG57" s="239" t="str">
        <f>IFERROR(IF(EF57&gt;20*DS57,'Referencia Parámetros'!$D$20,IF(EF57&gt;10*DS57,'Referencia Parámetros'!$D$21,IF(EF57&gt;5*DS57,'Referencia Parámetros'!$D$22, IF(EF57&gt;1,'Referencia Parámetros'!$D$23,"NO APLICA")))),"")</f>
        <v/>
      </c>
      <c r="EH57" s="240" t="str">
        <f t="shared" si="183"/>
        <v/>
      </c>
      <c r="EI57" s="241">
        <f t="shared" si="119"/>
        <v>0</v>
      </c>
      <c r="EJ57" s="234">
        <f t="shared" si="184"/>
        <v>0</v>
      </c>
      <c r="EK57" s="234">
        <f t="shared" si="120"/>
        <v>0</v>
      </c>
      <c r="EL57" s="234">
        <f t="shared" si="185"/>
        <v>0</v>
      </c>
      <c r="EM57" s="242">
        <f t="shared" si="186"/>
        <v>0</v>
      </c>
      <c r="EO57" s="234">
        <f t="shared" si="187"/>
        <v>45</v>
      </c>
      <c r="EP57" s="235" t="str">
        <f t="shared" si="188"/>
        <v/>
      </c>
      <c r="EQ57" s="236" t="str">
        <f>IFERROR(+VLOOKUP(EP57,'Referencia Parámetros'!$A$2:$B$18,2),"")</f>
        <v/>
      </c>
      <c r="ER57" s="1"/>
      <c r="ES57" s="1"/>
      <c r="ET57" s="136" t="str">
        <f t="shared" si="260"/>
        <v>Completar</v>
      </c>
      <c r="EU57" s="134"/>
      <c r="EV57" s="134"/>
      <c r="EW57" s="134"/>
      <c r="EX57" s="136" t="str">
        <f t="shared" si="261"/>
        <v>Completar</v>
      </c>
      <c r="EY57" s="137" t="str">
        <f t="shared" si="262"/>
        <v>Completar</v>
      </c>
      <c r="EZ57" s="137" t="str">
        <f t="shared" si="263"/>
        <v>Completar</v>
      </c>
      <c r="FA57" s="135"/>
      <c r="FB57" s="136" t="str">
        <f t="shared" si="264"/>
        <v>Completar</v>
      </c>
      <c r="FC57" s="237">
        <f t="shared" si="189"/>
        <v>0</v>
      </c>
      <c r="FD57" s="238">
        <f t="shared" si="190"/>
        <v>0</v>
      </c>
      <c r="FE57" s="239" t="str">
        <f>IFERROR(IF(FD57&gt;20*EQ57,'Referencia Parámetros'!$D$20,IF(FD57&gt;10*EQ57,'Referencia Parámetros'!$D$21,IF(FD57&gt;5*EQ57,'Referencia Parámetros'!$D$22, IF(FD57&gt;1,'Referencia Parámetros'!$D$23,"NO APLICA")))),"")</f>
        <v/>
      </c>
      <c r="FF57" s="240" t="str">
        <f t="shared" si="191"/>
        <v/>
      </c>
      <c r="FG57" s="241">
        <f t="shared" si="122"/>
        <v>0</v>
      </c>
      <c r="FH57" s="234">
        <f t="shared" si="192"/>
        <v>0</v>
      </c>
      <c r="FI57" s="234">
        <f t="shared" si="123"/>
        <v>0</v>
      </c>
      <c r="FJ57" s="234">
        <f t="shared" si="193"/>
        <v>0</v>
      </c>
      <c r="FK57" s="242">
        <f t="shared" si="194"/>
        <v>0</v>
      </c>
      <c r="FM57" s="234">
        <f t="shared" si="195"/>
        <v>45</v>
      </c>
      <c r="FN57" s="235" t="str">
        <f t="shared" si="196"/>
        <v/>
      </c>
      <c r="FO57" s="236" t="str">
        <f>IFERROR(+VLOOKUP(FN57,'Referencia Parámetros'!$A$2:$B$18,2),"")</f>
        <v/>
      </c>
      <c r="FP57" s="1"/>
      <c r="FQ57" s="1"/>
      <c r="FR57" s="136" t="str">
        <f t="shared" si="265"/>
        <v>Completar</v>
      </c>
      <c r="FS57" s="134"/>
      <c r="FT57" s="134"/>
      <c r="FU57" s="134"/>
      <c r="FV57" s="136" t="str">
        <f t="shared" si="266"/>
        <v>Completar</v>
      </c>
      <c r="FW57" s="137" t="str">
        <f t="shared" si="267"/>
        <v>Completar</v>
      </c>
      <c r="FX57" s="137" t="str">
        <f t="shared" si="268"/>
        <v>Completar</v>
      </c>
      <c r="FY57" s="135"/>
      <c r="FZ57" s="136" t="str">
        <f t="shared" si="269"/>
        <v>Completar</v>
      </c>
      <c r="GA57" s="237">
        <f t="shared" si="197"/>
        <v>0</v>
      </c>
      <c r="GB57" s="238">
        <f t="shared" si="198"/>
        <v>0</v>
      </c>
      <c r="GC57" s="239" t="str">
        <f>IFERROR(IF(GB57&gt;20*FO57,'Referencia Parámetros'!$D$20,IF(GB57&gt;10*FO57,'Referencia Parámetros'!$D$21,IF(GB57&gt;5*FO57,'Referencia Parámetros'!$D$22, IF(GB57&gt;1,'Referencia Parámetros'!$D$23,"NO APLICA")))),"")</f>
        <v/>
      </c>
      <c r="GD57" s="240" t="str">
        <f t="shared" si="199"/>
        <v/>
      </c>
      <c r="GE57" s="241">
        <f t="shared" si="125"/>
        <v>0</v>
      </c>
      <c r="GF57" s="234">
        <f t="shared" si="200"/>
        <v>0</v>
      </c>
      <c r="GG57" s="234">
        <f t="shared" si="126"/>
        <v>0</v>
      </c>
      <c r="GH57" s="234">
        <f t="shared" si="201"/>
        <v>0</v>
      </c>
      <c r="GI57" s="242">
        <f t="shared" si="202"/>
        <v>0</v>
      </c>
      <c r="GK57" s="234">
        <f t="shared" si="203"/>
        <v>45</v>
      </c>
      <c r="GL57" s="235" t="str">
        <f t="shared" si="204"/>
        <v/>
      </c>
      <c r="GM57" s="236" t="str">
        <f>IFERROR(+VLOOKUP(GL57,'Referencia Parámetros'!$A$2:$B$18,2),"")</f>
        <v/>
      </c>
      <c r="GN57" s="1"/>
      <c r="GO57" s="1"/>
      <c r="GP57" s="136" t="str">
        <f t="shared" si="270"/>
        <v>Completar</v>
      </c>
      <c r="GQ57" s="134"/>
      <c r="GR57" s="134"/>
      <c r="GS57" s="134"/>
      <c r="GT57" s="136" t="str">
        <f t="shared" si="271"/>
        <v>Completar</v>
      </c>
      <c r="GU57" s="137" t="str">
        <f t="shared" si="272"/>
        <v>Completar</v>
      </c>
      <c r="GV57" s="137" t="str">
        <f t="shared" si="273"/>
        <v>Completar</v>
      </c>
      <c r="GW57" s="135"/>
      <c r="GX57" s="136" t="str">
        <f t="shared" si="274"/>
        <v>Completar</v>
      </c>
      <c r="GY57" s="237">
        <f t="shared" si="205"/>
        <v>0</v>
      </c>
      <c r="GZ57" s="238">
        <f t="shared" si="206"/>
        <v>0</v>
      </c>
      <c r="HA57" s="239" t="str">
        <f>IFERROR(IF(GZ57&gt;20*GM57,'Referencia Parámetros'!$D$20,IF(GZ57&gt;10*GM57,'Referencia Parámetros'!$D$21,IF(GZ57&gt;5*GM57,'Referencia Parámetros'!$D$22, IF(GZ57&gt;1,'Referencia Parámetros'!$D$23,"NO APLICA")))),"")</f>
        <v/>
      </c>
      <c r="HB57" s="240" t="str">
        <f t="shared" si="207"/>
        <v/>
      </c>
      <c r="HC57" s="241">
        <f t="shared" si="128"/>
        <v>0</v>
      </c>
      <c r="HD57" s="234">
        <f t="shared" si="208"/>
        <v>0</v>
      </c>
      <c r="HE57" s="234">
        <f t="shared" si="129"/>
        <v>0</v>
      </c>
      <c r="HF57" s="234">
        <f t="shared" si="209"/>
        <v>0</v>
      </c>
      <c r="HG57" s="242">
        <f t="shared" si="210"/>
        <v>0</v>
      </c>
      <c r="HI57" s="234">
        <f t="shared" si="211"/>
        <v>45</v>
      </c>
      <c r="HJ57" s="235" t="str">
        <f t="shared" si="212"/>
        <v/>
      </c>
      <c r="HK57" s="236" t="str">
        <f>IFERROR(+VLOOKUP(HJ57,'Referencia Parámetros'!$A$2:$B$18,2),"")</f>
        <v/>
      </c>
      <c r="HL57" s="1"/>
      <c r="HM57" s="1"/>
      <c r="HN57" s="136" t="str">
        <f t="shared" si="275"/>
        <v>Completar</v>
      </c>
      <c r="HO57" s="134"/>
      <c r="HP57" s="134"/>
      <c r="HQ57" s="134"/>
      <c r="HR57" s="136" t="str">
        <f t="shared" si="276"/>
        <v>Completar</v>
      </c>
      <c r="HS57" s="137" t="str">
        <f t="shared" si="277"/>
        <v>Completar</v>
      </c>
      <c r="HT57" s="137" t="str">
        <f t="shared" si="278"/>
        <v>Completar</v>
      </c>
      <c r="HU57" s="135"/>
      <c r="HV57" s="136" t="str">
        <f t="shared" si="279"/>
        <v>Completar</v>
      </c>
      <c r="HW57" s="237">
        <f t="shared" si="213"/>
        <v>0</v>
      </c>
      <c r="HX57" s="238">
        <f t="shared" si="214"/>
        <v>0</v>
      </c>
      <c r="HY57" s="239" t="str">
        <f>IFERROR(IF(HX57&gt;20*HK57,'Referencia Parámetros'!$D$20,IF(HX57&gt;10*HK57,'Referencia Parámetros'!$D$21,IF(HX57&gt;5*HK57,'Referencia Parámetros'!$D$22, IF(HX57&gt;1,'Referencia Parámetros'!$D$23,"NO APLICA")))),"")</f>
        <v/>
      </c>
      <c r="HZ57" s="240" t="str">
        <f t="shared" si="215"/>
        <v/>
      </c>
      <c r="IA57" s="241">
        <f t="shared" si="131"/>
        <v>0</v>
      </c>
      <c r="IB57" s="234">
        <f t="shared" si="216"/>
        <v>0</v>
      </c>
      <c r="IC57" s="234">
        <f t="shared" si="132"/>
        <v>0</v>
      </c>
      <c r="ID57" s="234">
        <f t="shared" si="217"/>
        <v>0</v>
      </c>
      <c r="IE57" s="242">
        <f t="shared" si="218"/>
        <v>0</v>
      </c>
      <c r="IG57" s="234">
        <f t="shared" si="219"/>
        <v>45</v>
      </c>
      <c r="IH57" s="235" t="str">
        <f t="shared" si="220"/>
        <v/>
      </c>
      <c r="II57" s="236" t="str">
        <f>IFERROR(+VLOOKUP(IH57,'Referencia Parámetros'!$A$2:$B$15,2),"")</f>
        <v/>
      </c>
      <c r="IJ57" s="1"/>
      <c r="IK57" s="1"/>
      <c r="IL57" s="136" t="str">
        <f t="shared" si="280"/>
        <v>Completar</v>
      </c>
      <c r="IM57" s="134"/>
      <c r="IN57" s="134"/>
      <c r="IO57" s="134"/>
      <c r="IP57" s="136" t="str">
        <f t="shared" si="281"/>
        <v>Completar</v>
      </c>
      <c r="IQ57" s="137" t="str">
        <f t="shared" si="282"/>
        <v>Completar</v>
      </c>
      <c r="IR57" s="137" t="str">
        <f t="shared" si="283"/>
        <v>Completar</v>
      </c>
      <c r="IS57" s="135"/>
      <c r="IT57" s="136" t="str">
        <f t="shared" si="284"/>
        <v>Completar</v>
      </c>
      <c r="IU57" s="237">
        <f t="shared" si="221"/>
        <v>0</v>
      </c>
      <c r="IV57" s="238">
        <f t="shared" si="222"/>
        <v>0</v>
      </c>
      <c r="IW57" s="239" t="str">
        <f>IFERROR(IF(IV57&gt;20*II57,'Referencia Parámetros'!$D$20,IF(IV57&gt;10*II57,'Referencia Parámetros'!$D$21,IF(IV57&gt;5*II57,'Referencia Parámetros'!$D$22, IF(IV57&gt;1,'Referencia Parámetros'!$D$23,"NO APLICA")))),"")</f>
        <v/>
      </c>
      <c r="IX57" s="240" t="str">
        <f t="shared" si="223"/>
        <v/>
      </c>
      <c r="IY57" s="241">
        <f t="shared" si="134"/>
        <v>0</v>
      </c>
      <c r="IZ57" s="234">
        <f t="shared" si="224"/>
        <v>0</v>
      </c>
      <c r="JA57" s="234">
        <f t="shared" si="135"/>
        <v>0</v>
      </c>
      <c r="JB57" s="234">
        <f t="shared" si="225"/>
        <v>0</v>
      </c>
      <c r="JC57" s="242">
        <f t="shared" si="226"/>
        <v>0</v>
      </c>
      <c r="JD57" s="198"/>
      <c r="JE57" s="234">
        <f t="shared" si="227"/>
        <v>45</v>
      </c>
      <c r="JF57" s="235" t="str">
        <f t="shared" si="228"/>
        <v/>
      </c>
      <c r="JG57" s="236" t="str">
        <f>IFERROR(+VLOOKUP(JF57,'Referencia Parámetros'!$A$2:$B$15,2),"")</f>
        <v/>
      </c>
      <c r="JH57" s="1"/>
      <c r="JI57" s="1"/>
      <c r="JJ57" s="136" t="str">
        <f t="shared" si="285"/>
        <v>Completar</v>
      </c>
      <c r="JK57" s="134"/>
      <c r="JL57" s="134"/>
      <c r="JM57" s="134"/>
      <c r="JN57" s="136" t="str">
        <f t="shared" si="286"/>
        <v>Completar</v>
      </c>
      <c r="JO57" s="137" t="str">
        <f t="shared" si="287"/>
        <v>Completar</v>
      </c>
      <c r="JP57" s="137" t="str">
        <f t="shared" si="288"/>
        <v>Completar</v>
      </c>
      <c r="JQ57" s="135"/>
      <c r="JR57" s="136" t="str">
        <f t="shared" si="289"/>
        <v>Completar</v>
      </c>
      <c r="JS57" s="237">
        <f t="shared" si="229"/>
        <v>0</v>
      </c>
      <c r="JT57" s="238">
        <f t="shared" si="230"/>
        <v>0</v>
      </c>
      <c r="JU57" s="239" t="str">
        <f>IFERROR(IF(JT57&gt;20*JG57,'Referencia Parámetros'!$D$20,IF(JT57&gt;10*JG57,'Referencia Parámetros'!$D$21,IF(JT57&gt;5*JG57,'Referencia Parámetros'!$D$22, IF(JT57&gt;1,'Referencia Parámetros'!$D$23,"NO APLICA")))),"")</f>
        <v/>
      </c>
      <c r="JV57" s="240" t="str">
        <f t="shared" si="231"/>
        <v/>
      </c>
      <c r="JW57" s="241">
        <f t="shared" si="137"/>
        <v>0</v>
      </c>
      <c r="JX57" s="234">
        <f t="shared" si="232"/>
        <v>0</v>
      </c>
      <c r="JY57" s="234">
        <f t="shared" si="138"/>
        <v>0</v>
      </c>
      <c r="JZ57" s="234">
        <f t="shared" si="233"/>
        <v>0</v>
      </c>
      <c r="KA57" s="242">
        <f t="shared" si="234"/>
        <v>0</v>
      </c>
    </row>
    <row r="58" spans="1:287" x14ac:dyDescent="0.25">
      <c r="A58" s="234">
        <f t="shared" si="139"/>
        <v>46</v>
      </c>
      <c r="B58" s="235" t="str">
        <f t="shared" si="140"/>
        <v/>
      </c>
      <c r="C58" s="236" t="str">
        <f>IFERROR(+VLOOKUP(B58,'Referencia Parámetros'!$A$2:$B$18,2),"")</f>
        <v/>
      </c>
      <c r="D58" s="1"/>
      <c r="E58" s="1"/>
      <c r="F58" s="136" t="str">
        <f>IFERROR(+VLOOKUP(D58,'Año 4'!JH$13:JJ$112,3,FALSE),"Completar")</f>
        <v>Completar</v>
      </c>
      <c r="G58" s="134"/>
      <c r="H58" s="134"/>
      <c r="I58" s="134"/>
      <c r="J58" s="136" t="str">
        <f>+IFERROR(VLOOKUP(D58,'Año 4'!JH$13:JR$112,7,0),"Completar")</f>
        <v>Completar</v>
      </c>
      <c r="K58" s="137" t="str">
        <f>IFERROR(VLOOKUP(D58,'Año 4'!JH$13:JR$112,8,FALSE),"Completar")</f>
        <v>Completar</v>
      </c>
      <c r="L58" s="137" t="str">
        <f>IFERROR(VLOOKUP(D58,'Año 4'!JH$13:JR$112,9,FALSE),"Completar")</f>
        <v>Completar</v>
      </c>
      <c r="M58" s="135"/>
      <c r="N58" s="136" t="str">
        <f>IFERROR(VLOOKUP(D58,'Año 4'!JH$13:JR$112,11,FALSE),"Completar")</f>
        <v>Completar</v>
      </c>
      <c r="O58" s="237">
        <f t="shared" si="141"/>
        <v>0</v>
      </c>
      <c r="P58" s="238">
        <f t="shared" si="142"/>
        <v>0</v>
      </c>
      <c r="Q58" s="239" t="str">
        <f>IFERROR(IF(P58&gt;20*C58,'Referencia Parámetros'!$D$20,IF(P58&gt;10*C58,'Referencia Parámetros'!$D$21,IF(P58&gt;5*C58,'Referencia Parámetros'!$D$22, IF(P58&gt;1,'Referencia Parámetros'!$D$23,"NO APLICA")))),"")</f>
        <v/>
      </c>
      <c r="R58" s="240" t="str">
        <f t="shared" si="143"/>
        <v/>
      </c>
      <c r="S58" s="241">
        <f t="shared" si="104"/>
        <v>0</v>
      </c>
      <c r="T58" s="234">
        <f t="shared" si="144"/>
        <v>0</v>
      </c>
      <c r="U58" s="234">
        <f t="shared" si="105"/>
        <v>0</v>
      </c>
      <c r="V58" s="234">
        <f t="shared" si="145"/>
        <v>0</v>
      </c>
      <c r="W58" s="242">
        <f t="shared" si="146"/>
        <v>0</v>
      </c>
      <c r="Y58" s="234">
        <f t="shared" si="147"/>
        <v>46</v>
      </c>
      <c r="Z58" s="235" t="str">
        <f t="shared" si="148"/>
        <v/>
      </c>
      <c r="AA58" s="236" t="str">
        <f>IFERROR(+VLOOKUP(Z58,'Referencia Parámetros'!$A$2:$B$18,2),"")</f>
        <v/>
      </c>
      <c r="AB58" s="1"/>
      <c r="AC58" s="1"/>
      <c r="AD58" s="136" t="str">
        <f t="shared" si="235"/>
        <v>Completar</v>
      </c>
      <c r="AE58" s="134"/>
      <c r="AF58" s="134"/>
      <c r="AG58" s="134"/>
      <c r="AH58" s="136" t="str">
        <f t="shared" si="236"/>
        <v>Completar</v>
      </c>
      <c r="AI58" s="137" t="str">
        <f t="shared" si="237"/>
        <v>Completar</v>
      </c>
      <c r="AJ58" s="137" t="str">
        <f t="shared" si="238"/>
        <v>Completar</v>
      </c>
      <c r="AK58" s="135"/>
      <c r="AL58" s="136" t="str">
        <f t="shared" si="239"/>
        <v>Completar</v>
      </c>
      <c r="AM58" s="237">
        <f t="shared" si="149"/>
        <v>0</v>
      </c>
      <c r="AN58" s="238">
        <f t="shared" si="150"/>
        <v>0</v>
      </c>
      <c r="AO58" s="239" t="str">
        <f>IFERROR(IF(AN58&gt;20*AA58,'Referencia Parámetros'!$D$20,IF(AN58&gt;10*AA58,'Referencia Parámetros'!$D$21,IF(AN58&gt;5*AA58,'Referencia Parámetros'!$D$22, IF(AN58&gt;1,'Referencia Parámetros'!$D$23,"NO APLICA")))),"")</f>
        <v/>
      </c>
      <c r="AP58" s="240" t="str">
        <f t="shared" si="151"/>
        <v/>
      </c>
      <c r="AQ58" s="241">
        <f t="shared" si="107"/>
        <v>0</v>
      </c>
      <c r="AR58" s="234">
        <f t="shared" si="152"/>
        <v>0</v>
      </c>
      <c r="AS58" s="234">
        <f t="shared" si="108"/>
        <v>0</v>
      </c>
      <c r="AT58" s="234">
        <f t="shared" si="153"/>
        <v>0</v>
      </c>
      <c r="AU58" s="242">
        <f t="shared" si="154"/>
        <v>0</v>
      </c>
      <c r="AW58" s="234">
        <f t="shared" si="155"/>
        <v>46</v>
      </c>
      <c r="AX58" s="235" t="str">
        <f t="shared" si="156"/>
        <v/>
      </c>
      <c r="AY58" s="236" t="str">
        <f>IFERROR(+VLOOKUP(AX58,'Referencia Parámetros'!$A$2:$B$18,2),"")</f>
        <v/>
      </c>
      <c r="AZ58" s="1"/>
      <c r="BA58" s="1"/>
      <c r="BB58" s="136" t="str">
        <f t="shared" si="240"/>
        <v>Completar</v>
      </c>
      <c r="BC58" s="134"/>
      <c r="BD58" s="134"/>
      <c r="BE58" s="134"/>
      <c r="BF58" s="136" t="str">
        <f t="shared" si="241"/>
        <v>Completar</v>
      </c>
      <c r="BG58" s="137" t="str">
        <f t="shared" si="242"/>
        <v>Completar</v>
      </c>
      <c r="BH58" s="137" t="str">
        <f t="shared" si="243"/>
        <v>Completar</v>
      </c>
      <c r="BI58" s="135"/>
      <c r="BJ58" s="136" t="str">
        <f t="shared" si="244"/>
        <v>Completar</v>
      </c>
      <c r="BK58" s="237">
        <f t="shared" si="157"/>
        <v>0</v>
      </c>
      <c r="BL58" s="238">
        <f t="shared" si="158"/>
        <v>0</v>
      </c>
      <c r="BM58" s="239" t="str">
        <f>IFERROR(IF(BL58&gt;20*AY58,'Referencia Parámetros'!$D$20,IF(BL58&gt;10*AY58,'Referencia Parámetros'!$D$21,IF(BL58&gt;5*AY58,'Referencia Parámetros'!$D$22, IF(BL58&gt;1,'Referencia Parámetros'!$D$23,"NO APLICA")))),"")</f>
        <v/>
      </c>
      <c r="BN58" s="240" t="str">
        <f t="shared" si="159"/>
        <v/>
      </c>
      <c r="BO58" s="241">
        <f t="shared" si="110"/>
        <v>0</v>
      </c>
      <c r="BP58" s="234">
        <f t="shared" si="160"/>
        <v>0</v>
      </c>
      <c r="BQ58" s="234">
        <f t="shared" si="111"/>
        <v>0</v>
      </c>
      <c r="BR58" s="234">
        <f t="shared" si="161"/>
        <v>0</v>
      </c>
      <c r="BS58" s="242">
        <f t="shared" si="162"/>
        <v>0</v>
      </c>
      <c r="BU58" s="234">
        <f t="shared" si="163"/>
        <v>46</v>
      </c>
      <c r="BV58" s="235" t="str">
        <f t="shared" si="164"/>
        <v/>
      </c>
      <c r="BW58" s="236" t="str">
        <f>IFERROR(+VLOOKUP(BV58,'Referencia Parámetros'!$A$2:$B$18,2),"")</f>
        <v/>
      </c>
      <c r="BX58" s="1"/>
      <c r="BY58" s="1"/>
      <c r="BZ58" s="136" t="str">
        <f t="shared" si="245"/>
        <v>Completar</v>
      </c>
      <c r="CA58" s="134"/>
      <c r="CB58" s="134"/>
      <c r="CC58" s="134"/>
      <c r="CD58" s="136" t="str">
        <f t="shared" si="246"/>
        <v>Completar</v>
      </c>
      <c r="CE58" s="137" t="str">
        <f t="shared" si="247"/>
        <v>Completar</v>
      </c>
      <c r="CF58" s="137" t="str">
        <f t="shared" si="248"/>
        <v>Completar</v>
      </c>
      <c r="CG58" s="135"/>
      <c r="CH58" s="136" t="str">
        <f t="shared" si="249"/>
        <v>Completar</v>
      </c>
      <c r="CI58" s="237">
        <f t="shared" si="165"/>
        <v>0</v>
      </c>
      <c r="CJ58" s="238">
        <f t="shared" si="166"/>
        <v>0</v>
      </c>
      <c r="CK58" s="239" t="str">
        <f>IFERROR(IF(CJ58&gt;20*BW58,'Referencia Parámetros'!$D$20,IF(CJ58&gt;10*BW58,'Referencia Parámetros'!$D$21,IF(CJ58&gt;5*BW58,'Referencia Parámetros'!$D$22, IF(CJ58&gt;1,'Referencia Parámetros'!$D$23,"NO APLICA")))),"")</f>
        <v/>
      </c>
      <c r="CL58" s="240" t="str">
        <f t="shared" si="167"/>
        <v/>
      </c>
      <c r="CM58" s="241">
        <f t="shared" si="113"/>
        <v>0</v>
      </c>
      <c r="CN58" s="234">
        <f t="shared" si="168"/>
        <v>0</v>
      </c>
      <c r="CO58" s="234">
        <f t="shared" si="114"/>
        <v>0</v>
      </c>
      <c r="CP58" s="234">
        <f t="shared" si="169"/>
        <v>0</v>
      </c>
      <c r="CQ58" s="242">
        <f t="shared" si="170"/>
        <v>0</v>
      </c>
      <c r="CS58" s="234">
        <f t="shared" si="171"/>
        <v>46</v>
      </c>
      <c r="CT58" s="235" t="str">
        <f t="shared" si="172"/>
        <v/>
      </c>
      <c r="CU58" s="236" t="str">
        <f>IFERROR(+VLOOKUP(CT58,'Referencia Parámetros'!$A$2:$B$18,2),"")</f>
        <v/>
      </c>
      <c r="CV58" s="1"/>
      <c r="CW58" s="1"/>
      <c r="CX58" s="136" t="str">
        <f t="shared" si="250"/>
        <v>Completar</v>
      </c>
      <c r="CY58" s="134"/>
      <c r="CZ58" s="134"/>
      <c r="DA58" s="134"/>
      <c r="DB58" s="136" t="str">
        <f t="shared" si="251"/>
        <v>Completar</v>
      </c>
      <c r="DC58" s="137" t="str">
        <f t="shared" si="252"/>
        <v>Completar</v>
      </c>
      <c r="DD58" s="137" t="str">
        <f t="shared" si="253"/>
        <v>Completar</v>
      </c>
      <c r="DE58" s="135"/>
      <c r="DF58" s="136" t="str">
        <f t="shared" si="254"/>
        <v>Completar</v>
      </c>
      <c r="DG58" s="237">
        <f t="shared" si="173"/>
        <v>0</v>
      </c>
      <c r="DH58" s="238">
        <f t="shared" si="174"/>
        <v>0</v>
      </c>
      <c r="DI58" s="239" t="str">
        <f>IFERROR(IF(DH58&gt;20*CU58,'Referencia Parámetros'!$D$20,IF(DH58&gt;10*CU58,'Referencia Parámetros'!$D$21,IF(DH58&gt;5*CU58,'Referencia Parámetros'!$D$22, IF(DH58&gt;1,'Referencia Parámetros'!$D$23,"NO APLICA")))),"")</f>
        <v/>
      </c>
      <c r="DJ58" s="240" t="str">
        <f t="shared" si="175"/>
        <v/>
      </c>
      <c r="DK58" s="241">
        <f t="shared" si="116"/>
        <v>0</v>
      </c>
      <c r="DL58" s="234">
        <f t="shared" si="176"/>
        <v>0</v>
      </c>
      <c r="DM58" s="234">
        <f t="shared" si="117"/>
        <v>0</v>
      </c>
      <c r="DN58" s="234">
        <f t="shared" si="177"/>
        <v>0</v>
      </c>
      <c r="DO58" s="242">
        <f t="shared" si="178"/>
        <v>0</v>
      </c>
      <c r="DQ58" s="234">
        <f t="shared" si="179"/>
        <v>46</v>
      </c>
      <c r="DR58" s="235" t="str">
        <f t="shared" si="180"/>
        <v/>
      </c>
      <c r="DS58" s="236" t="str">
        <f>IFERROR(+VLOOKUP(DR58,'Referencia Parámetros'!$A$2:$B$18,2),"")</f>
        <v/>
      </c>
      <c r="DT58" s="1"/>
      <c r="DU58" s="1"/>
      <c r="DV58" s="136" t="str">
        <f t="shared" si="255"/>
        <v>Completar</v>
      </c>
      <c r="DW58" s="134"/>
      <c r="DX58" s="134"/>
      <c r="DY58" s="134"/>
      <c r="DZ58" s="136" t="str">
        <f t="shared" si="256"/>
        <v>Completar</v>
      </c>
      <c r="EA58" s="137" t="str">
        <f t="shared" si="257"/>
        <v>Completar</v>
      </c>
      <c r="EB58" s="137" t="str">
        <f t="shared" si="258"/>
        <v>Completar</v>
      </c>
      <c r="EC58" s="135"/>
      <c r="ED58" s="136" t="str">
        <f t="shared" si="259"/>
        <v>Completar</v>
      </c>
      <c r="EE58" s="237">
        <f t="shared" si="181"/>
        <v>0</v>
      </c>
      <c r="EF58" s="238">
        <f t="shared" si="182"/>
        <v>0</v>
      </c>
      <c r="EG58" s="239" t="str">
        <f>IFERROR(IF(EF58&gt;20*DS58,'Referencia Parámetros'!$D$20,IF(EF58&gt;10*DS58,'Referencia Parámetros'!$D$21,IF(EF58&gt;5*DS58,'Referencia Parámetros'!$D$22, IF(EF58&gt;1,'Referencia Parámetros'!$D$23,"NO APLICA")))),"")</f>
        <v/>
      </c>
      <c r="EH58" s="240" t="str">
        <f t="shared" si="183"/>
        <v/>
      </c>
      <c r="EI58" s="241">
        <f t="shared" si="119"/>
        <v>0</v>
      </c>
      <c r="EJ58" s="234">
        <f t="shared" si="184"/>
        <v>0</v>
      </c>
      <c r="EK58" s="234">
        <f t="shared" si="120"/>
        <v>0</v>
      </c>
      <c r="EL58" s="234">
        <f t="shared" si="185"/>
        <v>0</v>
      </c>
      <c r="EM58" s="242">
        <f t="shared" si="186"/>
        <v>0</v>
      </c>
      <c r="EO58" s="234">
        <f t="shared" si="187"/>
        <v>46</v>
      </c>
      <c r="EP58" s="235" t="str">
        <f t="shared" si="188"/>
        <v/>
      </c>
      <c r="EQ58" s="236" t="str">
        <f>IFERROR(+VLOOKUP(EP58,'Referencia Parámetros'!$A$2:$B$18,2),"")</f>
        <v/>
      </c>
      <c r="ER58" s="1"/>
      <c r="ES58" s="1"/>
      <c r="ET58" s="136" t="str">
        <f t="shared" si="260"/>
        <v>Completar</v>
      </c>
      <c r="EU58" s="134"/>
      <c r="EV58" s="134"/>
      <c r="EW58" s="134"/>
      <c r="EX58" s="136" t="str">
        <f t="shared" si="261"/>
        <v>Completar</v>
      </c>
      <c r="EY58" s="137" t="str">
        <f t="shared" si="262"/>
        <v>Completar</v>
      </c>
      <c r="EZ58" s="137" t="str">
        <f t="shared" si="263"/>
        <v>Completar</v>
      </c>
      <c r="FA58" s="135"/>
      <c r="FB58" s="136" t="str">
        <f t="shared" si="264"/>
        <v>Completar</v>
      </c>
      <c r="FC58" s="237">
        <f t="shared" si="189"/>
        <v>0</v>
      </c>
      <c r="FD58" s="238">
        <f t="shared" si="190"/>
        <v>0</v>
      </c>
      <c r="FE58" s="239" t="str">
        <f>IFERROR(IF(FD58&gt;20*EQ58,'Referencia Parámetros'!$D$20,IF(FD58&gt;10*EQ58,'Referencia Parámetros'!$D$21,IF(FD58&gt;5*EQ58,'Referencia Parámetros'!$D$22, IF(FD58&gt;1,'Referencia Parámetros'!$D$23,"NO APLICA")))),"")</f>
        <v/>
      </c>
      <c r="FF58" s="240" t="str">
        <f t="shared" si="191"/>
        <v/>
      </c>
      <c r="FG58" s="241">
        <f t="shared" si="122"/>
        <v>0</v>
      </c>
      <c r="FH58" s="234">
        <f t="shared" si="192"/>
        <v>0</v>
      </c>
      <c r="FI58" s="234">
        <f t="shared" si="123"/>
        <v>0</v>
      </c>
      <c r="FJ58" s="234">
        <f t="shared" si="193"/>
        <v>0</v>
      </c>
      <c r="FK58" s="242">
        <f t="shared" si="194"/>
        <v>0</v>
      </c>
      <c r="FM58" s="234">
        <f t="shared" si="195"/>
        <v>46</v>
      </c>
      <c r="FN58" s="235" t="str">
        <f t="shared" si="196"/>
        <v/>
      </c>
      <c r="FO58" s="236" t="str">
        <f>IFERROR(+VLOOKUP(FN58,'Referencia Parámetros'!$A$2:$B$18,2),"")</f>
        <v/>
      </c>
      <c r="FP58" s="1"/>
      <c r="FQ58" s="1"/>
      <c r="FR58" s="136" t="str">
        <f t="shared" si="265"/>
        <v>Completar</v>
      </c>
      <c r="FS58" s="134"/>
      <c r="FT58" s="134"/>
      <c r="FU58" s="134"/>
      <c r="FV58" s="136" t="str">
        <f t="shared" si="266"/>
        <v>Completar</v>
      </c>
      <c r="FW58" s="137" t="str">
        <f t="shared" si="267"/>
        <v>Completar</v>
      </c>
      <c r="FX58" s="137" t="str">
        <f t="shared" si="268"/>
        <v>Completar</v>
      </c>
      <c r="FY58" s="135"/>
      <c r="FZ58" s="136" t="str">
        <f t="shared" si="269"/>
        <v>Completar</v>
      </c>
      <c r="GA58" s="237">
        <f t="shared" si="197"/>
        <v>0</v>
      </c>
      <c r="GB58" s="238">
        <f t="shared" si="198"/>
        <v>0</v>
      </c>
      <c r="GC58" s="239" t="str">
        <f>IFERROR(IF(GB58&gt;20*FO58,'Referencia Parámetros'!$D$20,IF(GB58&gt;10*FO58,'Referencia Parámetros'!$D$21,IF(GB58&gt;5*FO58,'Referencia Parámetros'!$D$22, IF(GB58&gt;1,'Referencia Parámetros'!$D$23,"NO APLICA")))),"")</f>
        <v/>
      </c>
      <c r="GD58" s="240" t="str">
        <f t="shared" si="199"/>
        <v/>
      </c>
      <c r="GE58" s="241">
        <f t="shared" si="125"/>
        <v>0</v>
      </c>
      <c r="GF58" s="234">
        <f t="shared" si="200"/>
        <v>0</v>
      </c>
      <c r="GG58" s="234">
        <f t="shared" si="126"/>
        <v>0</v>
      </c>
      <c r="GH58" s="234">
        <f t="shared" si="201"/>
        <v>0</v>
      </c>
      <c r="GI58" s="242">
        <f t="shared" si="202"/>
        <v>0</v>
      </c>
      <c r="GK58" s="234">
        <f t="shared" si="203"/>
        <v>46</v>
      </c>
      <c r="GL58" s="235" t="str">
        <f t="shared" si="204"/>
        <v/>
      </c>
      <c r="GM58" s="236" t="str">
        <f>IFERROR(+VLOOKUP(GL58,'Referencia Parámetros'!$A$2:$B$18,2),"")</f>
        <v/>
      </c>
      <c r="GN58" s="1"/>
      <c r="GO58" s="1"/>
      <c r="GP58" s="136" t="str">
        <f t="shared" si="270"/>
        <v>Completar</v>
      </c>
      <c r="GQ58" s="134"/>
      <c r="GR58" s="134"/>
      <c r="GS58" s="134"/>
      <c r="GT58" s="136" t="str">
        <f t="shared" si="271"/>
        <v>Completar</v>
      </c>
      <c r="GU58" s="137" t="str">
        <f t="shared" si="272"/>
        <v>Completar</v>
      </c>
      <c r="GV58" s="137" t="str">
        <f t="shared" si="273"/>
        <v>Completar</v>
      </c>
      <c r="GW58" s="135"/>
      <c r="GX58" s="136" t="str">
        <f t="shared" si="274"/>
        <v>Completar</v>
      </c>
      <c r="GY58" s="237">
        <f t="shared" si="205"/>
        <v>0</v>
      </c>
      <c r="GZ58" s="238">
        <f t="shared" si="206"/>
        <v>0</v>
      </c>
      <c r="HA58" s="239" t="str">
        <f>IFERROR(IF(GZ58&gt;20*GM58,'Referencia Parámetros'!$D$20,IF(GZ58&gt;10*GM58,'Referencia Parámetros'!$D$21,IF(GZ58&gt;5*GM58,'Referencia Parámetros'!$D$22, IF(GZ58&gt;1,'Referencia Parámetros'!$D$23,"NO APLICA")))),"")</f>
        <v/>
      </c>
      <c r="HB58" s="240" t="str">
        <f t="shared" si="207"/>
        <v/>
      </c>
      <c r="HC58" s="241">
        <f t="shared" si="128"/>
        <v>0</v>
      </c>
      <c r="HD58" s="234">
        <f t="shared" si="208"/>
        <v>0</v>
      </c>
      <c r="HE58" s="234">
        <f t="shared" si="129"/>
        <v>0</v>
      </c>
      <c r="HF58" s="234">
        <f t="shared" si="209"/>
        <v>0</v>
      </c>
      <c r="HG58" s="242">
        <f t="shared" si="210"/>
        <v>0</v>
      </c>
      <c r="HI58" s="234">
        <f t="shared" si="211"/>
        <v>46</v>
      </c>
      <c r="HJ58" s="235" t="str">
        <f t="shared" si="212"/>
        <v/>
      </c>
      <c r="HK58" s="236" t="str">
        <f>IFERROR(+VLOOKUP(HJ58,'Referencia Parámetros'!$A$2:$B$18,2),"")</f>
        <v/>
      </c>
      <c r="HL58" s="1"/>
      <c r="HM58" s="1"/>
      <c r="HN58" s="136" t="str">
        <f t="shared" si="275"/>
        <v>Completar</v>
      </c>
      <c r="HO58" s="134"/>
      <c r="HP58" s="134"/>
      <c r="HQ58" s="134"/>
      <c r="HR58" s="136" t="str">
        <f t="shared" si="276"/>
        <v>Completar</v>
      </c>
      <c r="HS58" s="137" t="str">
        <f t="shared" si="277"/>
        <v>Completar</v>
      </c>
      <c r="HT58" s="137" t="str">
        <f t="shared" si="278"/>
        <v>Completar</v>
      </c>
      <c r="HU58" s="135"/>
      <c r="HV58" s="136" t="str">
        <f t="shared" si="279"/>
        <v>Completar</v>
      </c>
      <c r="HW58" s="237">
        <f t="shared" si="213"/>
        <v>0</v>
      </c>
      <c r="HX58" s="238">
        <f t="shared" si="214"/>
        <v>0</v>
      </c>
      <c r="HY58" s="239" t="str">
        <f>IFERROR(IF(HX58&gt;20*HK58,'Referencia Parámetros'!$D$20,IF(HX58&gt;10*HK58,'Referencia Parámetros'!$D$21,IF(HX58&gt;5*HK58,'Referencia Parámetros'!$D$22, IF(HX58&gt;1,'Referencia Parámetros'!$D$23,"NO APLICA")))),"")</f>
        <v/>
      </c>
      <c r="HZ58" s="240" t="str">
        <f t="shared" si="215"/>
        <v/>
      </c>
      <c r="IA58" s="241">
        <f t="shared" si="131"/>
        <v>0</v>
      </c>
      <c r="IB58" s="234">
        <f t="shared" si="216"/>
        <v>0</v>
      </c>
      <c r="IC58" s="234">
        <f t="shared" si="132"/>
        <v>0</v>
      </c>
      <c r="ID58" s="234">
        <f t="shared" si="217"/>
        <v>0</v>
      </c>
      <c r="IE58" s="242">
        <f t="shared" si="218"/>
        <v>0</v>
      </c>
      <c r="IG58" s="234">
        <f t="shared" si="219"/>
        <v>46</v>
      </c>
      <c r="IH58" s="235" t="str">
        <f t="shared" si="220"/>
        <v/>
      </c>
      <c r="II58" s="236" t="str">
        <f>IFERROR(+VLOOKUP(IH58,'Referencia Parámetros'!$A$2:$B$15,2),"")</f>
        <v/>
      </c>
      <c r="IJ58" s="1"/>
      <c r="IK58" s="1"/>
      <c r="IL58" s="136" t="str">
        <f t="shared" si="280"/>
        <v>Completar</v>
      </c>
      <c r="IM58" s="134"/>
      <c r="IN58" s="134"/>
      <c r="IO58" s="134"/>
      <c r="IP58" s="136" t="str">
        <f t="shared" si="281"/>
        <v>Completar</v>
      </c>
      <c r="IQ58" s="137" t="str">
        <f t="shared" si="282"/>
        <v>Completar</v>
      </c>
      <c r="IR58" s="137" t="str">
        <f t="shared" si="283"/>
        <v>Completar</v>
      </c>
      <c r="IS58" s="135"/>
      <c r="IT58" s="136" t="str">
        <f t="shared" si="284"/>
        <v>Completar</v>
      </c>
      <c r="IU58" s="237">
        <f t="shared" si="221"/>
        <v>0</v>
      </c>
      <c r="IV58" s="238">
        <f t="shared" si="222"/>
        <v>0</v>
      </c>
      <c r="IW58" s="239" t="str">
        <f>IFERROR(IF(IV58&gt;20*II58,'Referencia Parámetros'!$D$20,IF(IV58&gt;10*II58,'Referencia Parámetros'!$D$21,IF(IV58&gt;5*II58,'Referencia Parámetros'!$D$22, IF(IV58&gt;1,'Referencia Parámetros'!$D$23,"NO APLICA")))),"")</f>
        <v/>
      </c>
      <c r="IX58" s="240" t="str">
        <f t="shared" si="223"/>
        <v/>
      </c>
      <c r="IY58" s="241">
        <f t="shared" si="134"/>
        <v>0</v>
      </c>
      <c r="IZ58" s="234">
        <f t="shared" si="224"/>
        <v>0</v>
      </c>
      <c r="JA58" s="234">
        <f t="shared" si="135"/>
        <v>0</v>
      </c>
      <c r="JB58" s="234">
        <f t="shared" si="225"/>
        <v>0</v>
      </c>
      <c r="JC58" s="242">
        <f t="shared" si="226"/>
        <v>0</v>
      </c>
      <c r="JD58" s="198"/>
      <c r="JE58" s="234">
        <f t="shared" si="227"/>
        <v>46</v>
      </c>
      <c r="JF58" s="235" t="str">
        <f t="shared" si="228"/>
        <v/>
      </c>
      <c r="JG58" s="236" t="str">
        <f>IFERROR(+VLOOKUP(JF58,'Referencia Parámetros'!$A$2:$B$15,2),"")</f>
        <v/>
      </c>
      <c r="JH58" s="1"/>
      <c r="JI58" s="1"/>
      <c r="JJ58" s="136" t="str">
        <f t="shared" si="285"/>
        <v>Completar</v>
      </c>
      <c r="JK58" s="134"/>
      <c r="JL58" s="134"/>
      <c r="JM58" s="134"/>
      <c r="JN58" s="136" t="str">
        <f t="shared" si="286"/>
        <v>Completar</v>
      </c>
      <c r="JO58" s="137" t="str">
        <f t="shared" si="287"/>
        <v>Completar</v>
      </c>
      <c r="JP58" s="137" t="str">
        <f t="shared" si="288"/>
        <v>Completar</v>
      </c>
      <c r="JQ58" s="135"/>
      <c r="JR58" s="136" t="str">
        <f t="shared" si="289"/>
        <v>Completar</v>
      </c>
      <c r="JS58" s="237">
        <f t="shared" si="229"/>
        <v>0</v>
      </c>
      <c r="JT58" s="238">
        <f t="shared" si="230"/>
        <v>0</v>
      </c>
      <c r="JU58" s="239" t="str">
        <f>IFERROR(IF(JT58&gt;20*JG58,'Referencia Parámetros'!$D$20,IF(JT58&gt;10*JG58,'Referencia Parámetros'!$D$21,IF(JT58&gt;5*JG58,'Referencia Parámetros'!$D$22, IF(JT58&gt;1,'Referencia Parámetros'!$D$23,"NO APLICA")))),"")</f>
        <v/>
      </c>
      <c r="JV58" s="240" t="str">
        <f t="shared" si="231"/>
        <v/>
      </c>
      <c r="JW58" s="241">
        <f t="shared" si="137"/>
        <v>0</v>
      </c>
      <c r="JX58" s="234">
        <f t="shared" si="232"/>
        <v>0</v>
      </c>
      <c r="JY58" s="234">
        <f t="shared" si="138"/>
        <v>0</v>
      </c>
      <c r="JZ58" s="234">
        <f t="shared" si="233"/>
        <v>0</v>
      </c>
      <c r="KA58" s="242">
        <f t="shared" si="234"/>
        <v>0</v>
      </c>
    </row>
    <row r="59" spans="1:287" x14ac:dyDescent="0.25">
      <c r="A59" s="234">
        <f t="shared" si="139"/>
        <v>47</v>
      </c>
      <c r="B59" s="235" t="str">
        <f t="shared" si="140"/>
        <v/>
      </c>
      <c r="C59" s="236" t="str">
        <f>IFERROR(+VLOOKUP(B59,'Referencia Parámetros'!$A$2:$B$18,2),"")</f>
        <v/>
      </c>
      <c r="D59" s="1"/>
      <c r="E59" s="1"/>
      <c r="F59" s="136" t="str">
        <f>IFERROR(+VLOOKUP(D59,'Año 4'!JH$13:JJ$112,3,FALSE),"Completar")</f>
        <v>Completar</v>
      </c>
      <c r="G59" s="134"/>
      <c r="H59" s="134"/>
      <c r="I59" s="134"/>
      <c r="J59" s="136" t="str">
        <f>+IFERROR(VLOOKUP(D59,'Año 4'!JH$13:JR$112,7,0),"Completar")</f>
        <v>Completar</v>
      </c>
      <c r="K59" s="137" t="str">
        <f>IFERROR(VLOOKUP(D59,'Año 4'!JH$13:JR$112,8,FALSE),"Completar")</f>
        <v>Completar</v>
      </c>
      <c r="L59" s="137" t="str">
        <f>IFERROR(VLOOKUP(D59,'Año 4'!JH$13:JR$112,9,FALSE),"Completar")</f>
        <v>Completar</v>
      </c>
      <c r="M59" s="135"/>
      <c r="N59" s="136" t="str">
        <f>IFERROR(VLOOKUP(D59,'Año 4'!JH$13:JR$112,11,FALSE),"Completar")</f>
        <v>Completar</v>
      </c>
      <c r="O59" s="237">
        <f t="shared" si="141"/>
        <v>0</v>
      </c>
      <c r="P59" s="238">
        <f t="shared" si="142"/>
        <v>0</v>
      </c>
      <c r="Q59" s="239" t="str">
        <f>IFERROR(IF(P59&gt;20*C59,'Referencia Parámetros'!$D$20,IF(P59&gt;10*C59,'Referencia Parámetros'!$D$21,IF(P59&gt;5*C59,'Referencia Parámetros'!$D$22, IF(P59&gt;1,'Referencia Parámetros'!$D$23,"NO APLICA")))),"")</f>
        <v/>
      </c>
      <c r="R59" s="240" t="str">
        <f t="shared" si="143"/>
        <v/>
      </c>
      <c r="S59" s="241">
        <f t="shared" si="104"/>
        <v>0</v>
      </c>
      <c r="T59" s="234">
        <f t="shared" si="144"/>
        <v>0</v>
      </c>
      <c r="U59" s="234">
        <f t="shared" si="105"/>
        <v>0</v>
      </c>
      <c r="V59" s="234">
        <f t="shared" si="145"/>
        <v>0</v>
      </c>
      <c r="W59" s="242">
        <f t="shared" si="146"/>
        <v>0</v>
      </c>
      <c r="Y59" s="234">
        <f t="shared" si="147"/>
        <v>47</v>
      </c>
      <c r="Z59" s="235" t="str">
        <f t="shared" si="148"/>
        <v/>
      </c>
      <c r="AA59" s="236" t="str">
        <f>IFERROR(+VLOOKUP(Z59,'Referencia Parámetros'!$A$2:$B$18,2),"")</f>
        <v/>
      </c>
      <c r="AB59" s="1"/>
      <c r="AC59" s="1"/>
      <c r="AD59" s="136" t="str">
        <f t="shared" si="235"/>
        <v>Completar</v>
      </c>
      <c r="AE59" s="134"/>
      <c r="AF59" s="134"/>
      <c r="AG59" s="134"/>
      <c r="AH59" s="136" t="str">
        <f t="shared" si="236"/>
        <v>Completar</v>
      </c>
      <c r="AI59" s="137" t="str">
        <f t="shared" si="237"/>
        <v>Completar</v>
      </c>
      <c r="AJ59" s="137" t="str">
        <f t="shared" si="238"/>
        <v>Completar</v>
      </c>
      <c r="AK59" s="135"/>
      <c r="AL59" s="136" t="str">
        <f t="shared" si="239"/>
        <v>Completar</v>
      </c>
      <c r="AM59" s="237">
        <f t="shared" si="149"/>
        <v>0</v>
      </c>
      <c r="AN59" s="238">
        <f t="shared" si="150"/>
        <v>0</v>
      </c>
      <c r="AO59" s="239" t="str">
        <f>IFERROR(IF(AN59&gt;20*AA59,'Referencia Parámetros'!$D$20,IF(AN59&gt;10*AA59,'Referencia Parámetros'!$D$21,IF(AN59&gt;5*AA59,'Referencia Parámetros'!$D$22, IF(AN59&gt;1,'Referencia Parámetros'!$D$23,"NO APLICA")))),"")</f>
        <v/>
      </c>
      <c r="AP59" s="240" t="str">
        <f t="shared" si="151"/>
        <v/>
      </c>
      <c r="AQ59" s="241">
        <f t="shared" si="107"/>
        <v>0</v>
      </c>
      <c r="AR59" s="234">
        <f t="shared" si="152"/>
        <v>0</v>
      </c>
      <c r="AS59" s="234">
        <f t="shared" si="108"/>
        <v>0</v>
      </c>
      <c r="AT59" s="234">
        <f t="shared" si="153"/>
        <v>0</v>
      </c>
      <c r="AU59" s="242">
        <f t="shared" si="154"/>
        <v>0</v>
      </c>
      <c r="AW59" s="234">
        <f t="shared" si="155"/>
        <v>47</v>
      </c>
      <c r="AX59" s="235" t="str">
        <f t="shared" si="156"/>
        <v/>
      </c>
      <c r="AY59" s="236" t="str">
        <f>IFERROR(+VLOOKUP(AX59,'Referencia Parámetros'!$A$2:$B$18,2),"")</f>
        <v/>
      </c>
      <c r="AZ59" s="1"/>
      <c r="BA59" s="1"/>
      <c r="BB59" s="136" t="str">
        <f t="shared" si="240"/>
        <v>Completar</v>
      </c>
      <c r="BC59" s="134"/>
      <c r="BD59" s="134"/>
      <c r="BE59" s="134"/>
      <c r="BF59" s="136" t="str">
        <f t="shared" si="241"/>
        <v>Completar</v>
      </c>
      <c r="BG59" s="137" t="str">
        <f t="shared" si="242"/>
        <v>Completar</v>
      </c>
      <c r="BH59" s="137" t="str">
        <f t="shared" si="243"/>
        <v>Completar</v>
      </c>
      <c r="BI59" s="135"/>
      <c r="BJ59" s="136" t="str">
        <f t="shared" si="244"/>
        <v>Completar</v>
      </c>
      <c r="BK59" s="237">
        <f t="shared" si="157"/>
        <v>0</v>
      </c>
      <c r="BL59" s="238">
        <f t="shared" si="158"/>
        <v>0</v>
      </c>
      <c r="BM59" s="239" t="str">
        <f>IFERROR(IF(BL59&gt;20*AY59,'Referencia Parámetros'!$D$20,IF(BL59&gt;10*AY59,'Referencia Parámetros'!$D$21,IF(BL59&gt;5*AY59,'Referencia Parámetros'!$D$22, IF(BL59&gt;1,'Referencia Parámetros'!$D$23,"NO APLICA")))),"")</f>
        <v/>
      </c>
      <c r="BN59" s="240" t="str">
        <f t="shared" si="159"/>
        <v/>
      </c>
      <c r="BO59" s="241">
        <f t="shared" si="110"/>
        <v>0</v>
      </c>
      <c r="BP59" s="234">
        <f t="shared" si="160"/>
        <v>0</v>
      </c>
      <c r="BQ59" s="234">
        <f t="shared" si="111"/>
        <v>0</v>
      </c>
      <c r="BR59" s="234">
        <f t="shared" si="161"/>
        <v>0</v>
      </c>
      <c r="BS59" s="242">
        <f t="shared" si="162"/>
        <v>0</v>
      </c>
      <c r="BU59" s="234">
        <f t="shared" si="163"/>
        <v>47</v>
      </c>
      <c r="BV59" s="235" t="str">
        <f t="shared" si="164"/>
        <v/>
      </c>
      <c r="BW59" s="236" t="str">
        <f>IFERROR(+VLOOKUP(BV59,'Referencia Parámetros'!$A$2:$B$18,2),"")</f>
        <v/>
      </c>
      <c r="BX59" s="1"/>
      <c r="BY59" s="1"/>
      <c r="BZ59" s="136" t="str">
        <f t="shared" si="245"/>
        <v>Completar</v>
      </c>
      <c r="CA59" s="134"/>
      <c r="CB59" s="134"/>
      <c r="CC59" s="134"/>
      <c r="CD59" s="136" t="str">
        <f t="shared" si="246"/>
        <v>Completar</v>
      </c>
      <c r="CE59" s="137" t="str">
        <f t="shared" si="247"/>
        <v>Completar</v>
      </c>
      <c r="CF59" s="137" t="str">
        <f t="shared" si="248"/>
        <v>Completar</v>
      </c>
      <c r="CG59" s="135"/>
      <c r="CH59" s="136" t="str">
        <f t="shared" si="249"/>
        <v>Completar</v>
      </c>
      <c r="CI59" s="237">
        <f t="shared" si="165"/>
        <v>0</v>
      </c>
      <c r="CJ59" s="238">
        <f t="shared" si="166"/>
        <v>0</v>
      </c>
      <c r="CK59" s="239" t="str">
        <f>IFERROR(IF(CJ59&gt;20*BW59,'Referencia Parámetros'!$D$20,IF(CJ59&gt;10*BW59,'Referencia Parámetros'!$D$21,IF(CJ59&gt;5*BW59,'Referencia Parámetros'!$D$22, IF(CJ59&gt;1,'Referencia Parámetros'!$D$23,"NO APLICA")))),"")</f>
        <v/>
      </c>
      <c r="CL59" s="240" t="str">
        <f t="shared" si="167"/>
        <v/>
      </c>
      <c r="CM59" s="241">
        <f t="shared" si="113"/>
        <v>0</v>
      </c>
      <c r="CN59" s="234">
        <f t="shared" si="168"/>
        <v>0</v>
      </c>
      <c r="CO59" s="234">
        <f t="shared" si="114"/>
        <v>0</v>
      </c>
      <c r="CP59" s="234">
        <f t="shared" si="169"/>
        <v>0</v>
      </c>
      <c r="CQ59" s="242">
        <f t="shared" si="170"/>
        <v>0</v>
      </c>
      <c r="CS59" s="234">
        <f t="shared" si="171"/>
        <v>47</v>
      </c>
      <c r="CT59" s="235" t="str">
        <f t="shared" si="172"/>
        <v/>
      </c>
      <c r="CU59" s="236" t="str">
        <f>IFERROR(+VLOOKUP(CT59,'Referencia Parámetros'!$A$2:$B$18,2),"")</f>
        <v/>
      </c>
      <c r="CV59" s="1"/>
      <c r="CW59" s="1"/>
      <c r="CX59" s="136" t="str">
        <f t="shared" si="250"/>
        <v>Completar</v>
      </c>
      <c r="CY59" s="134"/>
      <c r="CZ59" s="134"/>
      <c r="DA59" s="134"/>
      <c r="DB59" s="136" t="str">
        <f t="shared" si="251"/>
        <v>Completar</v>
      </c>
      <c r="DC59" s="137" t="str">
        <f t="shared" si="252"/>
        <v>Completar</v>
      </c>
      <c r="DD59" s="137" t="str">
        <f t="shared" si="253"/>
        <v>Completar</v>
      </c>
      <c r="DE59" s="135"/>
      <c r="DF59" s="136" t="str">
        <f t="shared" si="254"/>
        <v>Completar</v>
      </c>
      <c r="DG59" s="237">
        <f t="shared" si="173"/>
        <v>0</v>
      </c>
      <c r="DH59" s="238">
        <f t="shared" si="174"/>
        <v>0</v>
      </c>
      <c r="DI59" s="239" t="str">
        <f>IFERROR(IF(DH59&gt;20*CU59,'Referencia Parámetros'!$D$20,IF(DH59&gt;10*CU59,'Referencia Parámetros'!$D$21,IF(DH59&gt;5*CU59,'Referencia Parámetros'!$D$22, IF(DH59&gt;1,'Referencia Parámetros'!$D$23,"NO APLICA")))),"")</f>
        <v/>
      </c>
      <c r="DJ59" s="240" t="str">
        <f t="shared" si="175"/>
        <v/>
      </c>
      <c r="DK59" s="241">
        <f t="shared" si="116"/>
        <v>0</v>
      </c>
      <c r="DL59" s="234">
        <f t="shared" si="176"/>
        <v>0</v>
      </c>
      <c r="DM59" s="234">
        <f t="shared" si="117"/>
        <v>0</v>
      </c>
      <c r="DN59" s="234">
        <f t="shared" si="177"/>
        <v>0</v>
      </c>
      <c r="DO59" s="242">
        <f t="shared" si="178"/>
        <v>0</v>
      </c>
      <c r="DQ59" s="234">
        <f t="shared" si="179"/>
        <v>47</v>
      </c>
      <c r="DR59" s="235" t="str">
        <f t="shared" si="180"/>
        <v/>
      </c>
      <c r="DS59" s="236" t="str">
        <f>IFERROR(+VLOOKUP(DR59,'Referencia Parámetros'!$A$2:$B$18,2),"")</f>
        <v/>
      </c>
      <c r="DT59" s="1"/>
      <c r="DU59" s="1"/>
      <c r="DV59" s="136" t="str">
        <f t="shared" si="255"/>
        <v>Completar</v>
      </c>
      <c r="DW59" s="134"/>
      <c r="DX59" s="134"/>
      <c r="DY59" s="134"/>
      <c r="DZ59" s="136" t="str">
        <f t="shared" si="256"/>
        <v>Completar</v>
      </c>
      <c r="EA59" s="137" t="str">
        <f t="shared" si="257"/>
        <v>Completar</v>
      </c>
      <c r="EB59" s="137" t="str">
        <f t="shared" si="258"/>
        <v>Completar</v>
      </c>
      <c r="EC59" s="135"/>
      <c r="ED59" s="136" t="str">
        <f t="shared" si="259"/>
        <v>Completar</v>
      </c>
      <c r="EE59" s="237">
        <f t="shared" si="181"/>
        <v>0</v>
      </c>
      <c r="EF59" s="238">
        <f t="shared" si="182"/>
        <v>0</v>
      </c>
      <c r="EG59" s="239" t="str">
        <f>IFERROR(IF(EF59&gt;20*DS59,'Referencia Parámetros'!$D$20,IF(EF59&gt;10*DS59,'Referencia Parámetros'!$D$21,IF(EF59&gt;5*DS59,'Referencia Parámetros'!$D$22, IF(EF59&gt;1,'Referencia Parámetros'!$D$23,"NO APLICA")))),"")</f>
        <v/>
      </c>
      <c r="EH59" s="240" t="str">
        <f t="shared" si="183"/>
        <v/>
      </c>
      <c r="EI59" s="241">
        <f t="shared" si="119"/>
        <v>0</v>
      </c>
      <c r="EJ59" s="234">
        <f t="shared" si="184"/>
        <v>0</v>
      </c>
      <c r="EK59" s="234">
        <f t="shared" si="120"/>
        <v>0</v>
      </c>
      <c r="EL59" s="234">
        <f t="shared" si="185"/>
        <v>0</v>
      </c>
      <c r="EM59" s="242">
        <f t="shared" si="186"/>
        <v>0</v>
      </c>
      <c r="EO59" s="234">
        <f t="shared" si="187"/>
        <v>47</v>
      </c>
      <c r="EP59" s="235" t="str">
        <f t="shared" si="188"/>
        <v/>
      </c>
      <c r="EQ59" s="236" t="str">
        <f>IFERROR(+VLOOKUP(EP59,'Referencia Parámetros'!$A$2:$B$18,2),"")</f>
        <v/>
      </c>
      <c r="ER59" s="1"/>
      <c r="ES59" s="1"/>
      <c r="ET59" s="136" t="str">
        <f t="shared" si="260"/>
        <v>Completar</v>
      </c>
      <c r="EU59" s="134"/>
      <c r="EV59" s="134"/>
      <c r="EW59" s="134"/>
      <c r="EX59" s="136" t="str">
        <f t="shared" si="261"/>
        <v>Completar</v>
      </c>
      <c r="EY59" s="137" t="str">
        <f t="shared" si="262"/>
        <v>Completar</v>
      </c>
      <c r="EZ59" s="137" t="str">
        <f t="shared" si="263"/>
        <v>Completar</v>
      </c>
      <c r="FA59" s="135"/>
      <c r="FB59" s="136" t="str">
        <f t="shared" si="264"/>
        <v>Completar</v>
      </c>
      <c r="FC59" s="237">
        <f t="shared" si="189"/>
        <v>0</v>
      </c>
      <c r="FD59" s="238">
        <f t="shared" si="190"/>
        <v>0</v>
      </c>
      <c r="FE59" s="239" t="str">
        <f>IFERROR(IF(FD59&gt;20*EQ59,'Referencia Parámetros'!$D$20,IF(FD59&gt;10*EQ59,'Referencia Parámetros'!$D$21,IF(FD59&gt;5*EQ59,'Referencia Parámetros'!$D$22, IF(FD59&gt;1,'Referencia Parámetros'!$D$23,"NO APLICA")))),"")</f>
        <v/>
      </c>
      <c r="FF59" s="240" t="str">
        <f t="shared" si="191"/>
        <v/>
      </c>
      <c r="FG59" s="241">
        <f t="shared" si="122"/>
        <v>0</v>
      </c>
      <c r="FH59" s="234">
        <f t="shared" si="192"/>
        <v>0</v>
      </c>
      <c r="FI59" s="234">
        <f t="shared" si="123"/>
        <v>0</v>
      </c>
      <c r="FJ59" s="234">
        <f t="shared" si="193"/>
        <v>0</v>
      </c>
      <c r="FK59" s="242">
        <f t="shared" si="194"/>
        <v>0</v>
      </c>
      <c r="FM59" s="234">
        <f t="shared" si="195"/>
        <v>47</v>
      </c>
      <c r="FN59" s="235" t="str">
        <f t="shared" si="196"/>
        <v/>
      </c>
      <c r="FO59" s="236" t="str">
        <f>IFERROR(+VLOOKUP(FN59,'Referencia Parámetros'!$A$2:$B$18,2),"")</f>
        <v/>
      </c>
      <c r="FP59" s="1"/>
      <c r="FQ59" s="1"/>
      <c r="FR59" s="136" t="str">
        <f t="shared" si="265"/>
        <v>Completar</v>
      </c>
      <c r="FS59" s="134"/>
      <c r="FT59" s="134"/>
      <c r="FU59" s="134"/>
      <c r="FV59" s="136" t="str">
        <f t="shared" si="266"/>
        <v>Completar</v>
      </c>
      <c r="FW59" s="137" t="str">
        <f t="shared" si="267"/>
        <v>Completar</v>
      </c>
      <c r="FX59" s="137" t="str">
        <f t="shared" si="268"/>
        <v>Completar</v>
      </c>
      <c r="FY59" s="135"/>
      <c r="FZ59" s="136" t="str">
        <f t="shared" si="269"/>
        <v>Completar</v>
      </c>
      <c r="GA59" s="237">
        <f t="shared" si="197"/>
        <v>0</v>
      </c>
      <c r="GB59" s="238">
        <f t="shared" si="198"/>
        <v>0</v>
      </c>
      <c r="GC59" s="239" t="str">
        <f>IFERROR(IF(GB59&gt;20*FO59,'Referencia Parámetros'!$D$20,IF(GB59&gt;10*FO59,'Referencia Parámetros'!$D$21,IF(GB59&gt;5*FO59,'Referencia Parámetros'!$D$22, IF(GB59&gt;1,'Referencia Parámetros'!$D$23,"NO APLICA")))),"")</f>
        <v/>
      </c>
      <c r="GD59" s="240" t="str">
        <f t="shared" si="199"/>
        <v/>
      </c>
      <c r="GE59" s="241">
        <f t="shared" si="125"/>
        <v>0</v>
      </c>
      <c r="GF59" s="234">
        <f t="shared" si="200"/>
        <v>0</v>
      </c>
      <c r="GG59" s="234">
        <f t="shared" si="126"/>
        <v>0</v>
      </c>
      <c r="GH59" s="234">
        <f t="shared" si="201"/>
        <v>0</v>
      </c>
      <c r="GI59" s="242">
        <f t="shared" si="202"/>
        <v>0</v>
      </c>
      <c r="GK59" s="234">
        <f t="shared" si="203"/>
        <v>47</v>
      </c>
      <c r="GL59" s="235" t="str">
        <f t="shared" si="204"/>
        <v/>
      </c>
      <c r="GM59" s="236" t="str">
        <f>IFERROR(+VLOOKUP(GL59,'Referencia Parámetros'!$A$2:$B$18,2),"")</f>
        <v/>
      </c>
      <c r="GN59" s="1"/>
      <c r="GO59" s="1"/>
      <c r="GP59" s="136" t="str">
        <f t="shared" si="270"/>
        <v>Completar</v>
      </c>
      <c r="GQ59" s="134"/>
      <c r="GR59" s="134"/>
      <c r="GS59" s="134"/>
      <c r="GT59" s="136" t="str">
        <f t="shared" si="271"/>
        <v>Completar</v>
      </c>
      <c r="GU59" s="137" t="str">
        <f t="shared" si="272"/>
        <v>Completar</v>
      </c>
      <c r="GV59" s="137" t="str">
        <f t="shared" si="273"/>
        <v>Completar</v>
      </c>
      <c r="GW59" s="135"/>
      <c r="GX59" s="136" t="str">
        <f t="shared" si="274"/>
        <v>Completar</v>
      </c>
      <c r="GY59" s="237">
        <f t="shared" si="205"/>
        <v>0</v>
      </c>
      <c r="GZ59" s="238">
        <f t="shared" si="206"/>
        <v>0</v>
      </c>
      <c r="HA59" s="239" t="str">
        <f>IFERROR(IF(GZ59&gt;20*GM59,'Referencia Parámetros'!$D$20,IF(GZ59&gt;10*GM59,'Referencia Parámetros'!$D$21,IF(GZ59&gt;5*GM59,'Referencia Parámetros'!$D$22, IF(GZ59&gt;1,'Referencia Parámetros'!$D$23,"NO APLICA")))),"")</f>
        <v/>
      </c>
      <c r="HB59" s="240" t="str">
        <f t="shared" si="207"/>
        <v/>
      </c>
      <c r="HC59" s="241">
        <f t="shared" si="128"/>
        <v>0</v>
      </c>
      <c r="HD59" s="234">
        <f t="shared" si="208"/>
        <v>0</v>
      </c>
      <c r="HE59" s="234">
        <f t="shared" si="129"/>
        <v>0</v>
      </c>
      <c r="HF59" s="234">
        <f t="shared" si="209"/>
        <v>0</v>
      </c>
      <c r="HG59" s="242">
        <f t="shared" si="210"/>
        <v>0</v>
      </c>
      <c r="HI59" s="234">
        <f t="shared" si="211"/>
        <v>47</v>
      </c>
      <c r="HJ59" s="235" t="str">
        <f t="shared" si="212"/>
        <v/>
      </c>
      <c r="HK59" s="236" t="str">
        <f>IFERROR(+VLOOKUP(HJ59,'Referencia Parámetros'!$A$2:$B$18,2),"")</f>
        <v/>
      </c>
      <c r="HL59" s="1"/>
      <c r="HM59" s="1"/>
      <c r="HN59" s="136" t="str">
        <f t="shared" si="275"/>
        <v>Completar</v>
      </c>
      <c r="HO59" s="134"/>
      <c r="HP59" s="134"/>
      <c r="HQ59" s="134"/>
      <c r="HR59" s="136" t="str">
        <f t="shared" si="276"/>
        <v>Completar</v>
      </c>
      <c r="HS59" s="137" t="str">
        <f t="shared" si="277"/>
        <v>Completar</v>
      </c>
      <c r="HT59" s="137" t="str">
        <f t="shared" si="278"/>
        <v>Completar</v>
      </c>
      <c r="HU59" s="135"/>
      <c r="HV59" s="136" t="str">
        <f t="shared" si="279"/>
        <v>Completar</v>
      </c>
      <c r="HW59" s="237">
        <f t="shared" si="213"/>
        <v>0</v>
      </c>
      <c r="HX59" s="238">
        <f t="shared" si="214"/>
        <v>0</v>
      </c>
      <c r="HY59" s="239" t="str">
        <f>IFERROR(IF(HX59&gt;20*HK59,'Referencia Parámetros'!$D$20,IF(HX59&gt;10*HK59,'Referencia Parámetros'!$D$21,IF(HX59&gt;5*HK59,'Referencia Parámetros'!$D$22, IF(HX59&gt;1,'Referencia Parámetros'!$D$23,"NO APLICA")))),"")</f>
        <v/>
      </c>
      <c r="HZ59" s="240" t="str">
        <f t="shared" si="215"/>
        <v/>
      </c>
      <c r="IA59" s="241">
        <f t="shared" si="131"/>
        <v>0</v>
      </c>
      <c r="IB59" s="234">
        <f t="shared" si="216"/>
        <v>0</v>
      </c>
      <c r="IC59" s="234">
        <f t="shared" si="132"/>
        <v>0</v>
      </c>
      <c r="ID59" s="234">
        <f t="shared" si="217"/>
        <v>0</v>
      </c>
      <c r="IE59" s="242">
        <f t="shared" si="218"/>
        <v>0</v>
      </c>
      <c r="IG59" s="234">
        <f t="shared" si="219"/>
        <v>47</v>
      </c>
      <c r="IH59" s="235" t="str">
        <f t="shared" si="220"/>
        <v/>
      </c>
      <c r="II59" s="236" t="str">
        <f>IFERROR(+VLOOKUP(IH59,'Referencia Parámetros'!$A$2:$B$15,2),"")</f>
        <v/>
      </c>
      <c r="IJ59" s="1"/>
      <c r="IK59" s="1"/>
      <c r="IL59" s="136" t="str">
        <f t="shared" si="280"/>
        <v>Completar</v>
      </c>
      <c r="IM59" s="134"/>
      <c r="IN59" s="134"/>
      <c r="IO59" s="134"/>
      <c r="IP59" s="136" t="str">
        <f t="shared" si="281"/>
        <v>Completar</v>
      </c>
      <c r="IQ59" s="137" t="str">
        <f t="shared" si="282"/>
        <v>Completar</v>
      </c>
      <c r="IR59" s="137" t="str">
        <f t="shared" si="283"/>
        <v>Completar</v>
      </c>
      <c r="IS59" s="135"/>
      <c r="IT59" s="136" t="str">
        <f t="shared" si="284"/>
        <v>Completar</v>
      </c>
      <c r="IU59" s="237">
        <f t="shared" si="221"/>
        <v>0</v>
      </c>
      <c r="IV59" s="238">
        <f t="shared" si="222"/>
        <v>0</v>
      </c>
      <c r="IW59" s="239" t="str">
        <f>IFERROR(IF(IV59&gt;20*II59,'Referencia Parámetros'!$D$20,IF(IV59&gt;10*II59,'Referencia Parámetros'!$D$21,IF(IV59&gt;5*II59,'Referencia Parámetros'!$D$22, IF(IV59&gt;1,'Referencia Parámetros'!$D$23,"NO APLICA")))),"")</f>
        <v/>
      </c>
      <c r="IX59" s="240" t="str">
        <f t="shared" si="223"/>
        <v/>
      </c>
      <c r="IY59" s="241">
        <f t="shared" si="134"/>
        <v>0</v>
      </c>
      <c r="IZ59" s="234">
        <f t="shared" si="224"/>
        <v>0</v>
      </c>
      <c r="JA59" s="234">
        <f t="shared" si="135"/>
        <v>0</v>
      </c>
      <c r="JB59" s="234">
        <f t="shared" si="225"/>
        <v>0</v>
      </c>
      <c r="JC59" s="242">
        <f t="shared" si="226"/>
        <v>0</v>
      </c>
      <c r="JD59" s="198"/>
      <c r="JE59" s="234">
        <f t="shared" si="227"/>
        <v>47</v>
      </c>
      <c r="JF59" s="235" t="str">
        <f t="shared" si="228"/>
        <v/>
      </c>
      <c r="JG59" s="236" t="str">
        <f>IFERROR(+VLOOKUP(JF59,'Referencia Parámetros'!$A$2:$B$15,2),"")</f>
        <v/>
      </c>
      <c r="JH59" s="1"/>
      <c r="JI59" s="1"/>
      <c r="JJ59" s="136" t="str">
        <f t="shared" si="285"/>
        <v>Completar</v>
      </c>
      <c r="JK59" s="134"/>
      <c r="JL59" s="134"/>
      <c r="JM59" s="134"/>
      <c r="JN59" s="136" t="str">
        <f t="shared" si="286"/>
        <v>Completar</v>
      </c>
      <c r="JO59" s="137" t="str">
        <f t="shared" si="287"/>
        <v>Completar</v>
      </c>
      <c r="JP59" s="137" t="str">
        <f t="shared" si="288"/>
        <v>Completar</v>
      </c>
      <c r="JQ59" s="135"/>
      <c r="JR59" s="136" t="str">
        <f t="shared" si="289"/>
        <v>Completar</v>
      </c>
      <c r="JS59" s="237">
        <f t="shared" si="229"/>
        <v>0</v>
      </c>
      <c r="JT59" s="238">
        <f t="shared" si="230"/>
        <v>0</v>
      </c>
      <c r="JU59" s="239" t="str">
        <f>IFERROR(IF(JT59&gt;20*JG59,'Referencia Parámetros'!$D$20,IF(JT59&gt;10*JG59,'Referencia Parámetros'!$D$21,IF(JT59&gt;5*JG59,'Referencia Parámetros'!$D$22, IF(JT59&gt;1,'Referencia Parámetros'!$D$23,"NO APLICA")))),"")</f>
        <v/>
      </c>
      <c r="JV59" s="240" t="str">
        <f t="shared" si="231"/>
        <v/>
      </c>
      <c r="JW59" s="241">
        <f t="shared" si="137"/>
        <v>0</v>
      </c>
      <c r="JX59" s="234">
        <f t="shared" si="232"/>
        <v>0</v>
      </c>
      <c r="JY59" s="234">
        <f t="shared" si="138"/>
        <v>0</v>
      </c>
      <c r="JZ59" s="234">
        <f t="shared" si="233"/>
        <v>0</v>
      </c>
      <c r="KA59" s="242">
        <f t="shared" si="234"/>
        <v>0</v>
      </c>
    </row>
    <row r="60" spans="1:287" x14ac:dyDescent="0.25">
      <c r="A60" s="234">
        <f t="shared" si="139"/>
        <v>48</v>
      </c>
      <c r="B60" s="235" t="str">
        <f t="shared" si="140"/>
        <v/>
      </c>
      <c r="C60" s="236" t="str">
        <f>IFERROR(+VLOOKUP(B60,'Referencia Parámetros'!$A$2:$B$18,2),"")</f>
        <v/>
      </c>
      <c r="D60" s="1"/>
      <c r="E60" s="1"/>
      <c r="F60" s="136" t="str">
        <f>IFERROR(+VLOOKUP(D60,'Año 4'!JH$13:JJ$112,3,FALSE),"Completar")</f>
        <v>Completar</v>
      </c>
      <c r="G60" s="134"/>
      <c r="H60" s="134"/>
      <c r="I60" s="134"/>
      <c r="J60" s="136" t="str">
        <f>+IFERROR(VLOOKUP(D60,'Año 4'!JH$13:JR$112,7,0),"Completar")</f>
        <v>Completar</v>
      </c>
      <c r="K60" s="137" t="str">
        <f>IFERROR(VLOOKUP(D60,'Año 4'!JH$13:JR$112,8,FALSE),"Completar")</f>
        <v>Completar</v>
      </c>
      <c r="L60" s="137" t="str">
        <f>IFERROR(VLOOKUP(D60,'Año 4'!JH$13:JR$112,9,FALSE),"Completar")</f>
        <v>Completar</v>
      </c>
      <c r="M60" s="135"/>
      <c r="N60" s="136" t="str">
        <f>IFERROR(VLOOKUP(D60,'Año 4'!JH$13:JR$112,11,FALSE),"Completar")</f>
        <v>Completar</v>
      </c>
      <c r="O60" s="237">
        <f t="shared" si="141"/>
        <v>0</v>
      </c>
      <c r="P60" s="238">
        <f t="shared" si="142"/>
        <v>0</v>
      </c>
      <c r="Q60" s="239" t="str">
        <f>IFERROR(IF(P60&gt;20*C60,'Referencia Parámetros'!$D$20,IF(P60&gt;10*C60,'Referencia Parámetros'!$D$21,IF(P60&gt;5*C60,'Referencia Parámetros'!$D$22, IF(P60&gt;1,'Referencia Parámetros'!$D$23,"NO APLICA")))),"")</f>
        <v/>
      </c>
      <c r="R60" s="240" t="str">
        <f t="shared" si="143"/>
        <v/>
      </c>
      <c r="S60" s="241">
        <f t="shared" si="104"/>
        <v>0</v>
      </c>
      <c r="T60" s="234">
        <f t="shared" si="144"/>
        <v>0</v>
      </c>
      <c r="U60" s="234">
        <f t="shared" si="105"/>
        <v>0</v>
      </c>
      <c r="V60" s="234">
        <f t="shared" si="145"/>
        <v>0</v>
      </c>
      <c r="W60" s="242">
        <f t="shared" si="146"/>
        <v>0</v>
      </c>
      <c r="Y60" s="234">
        <f t="shared" si="147"/>
        <v>48</v>
      </c>
      <c r="Z60" s="235" t="str">
        <f t="shared" si="148"/>
        <v/>
      </c>
      <c r="AA60" s="236" t="str">
        <f>IFERROR(+VLOOKUP(Z60,'Referencia Parámetros'!$A$2:$B$18,2),"")</f>
        <v/>
      </c>
      <c r="AB60" s="1"/>
      <c r="AC60" s="1"/>
      <c r="AD60" s="136" t="str">
        <f t="shared" si="235"/>
        <v>Completar</v>
      </c>
      <c r="AE60" s="134"/>
      <c r="AF60" s="134"/>
      <c r="AG60" s="134"/>
      <c r="AH60" s="136" t="str">
        <f t="shared" si="236"/>
        <v>Completar</v>
      </c>
      <c r="AI60" s="137" t="str">
        <f t="shared" si="237"/>
        <v>Completar</v>
      </c>
      <c r="AJ60" s="137" t="str">
        <f t="shared" si="238"/>
        <v>Completar</v>
      </c>
      <c r="AK60" s="135"/>
      <c r="AL60" s="136" t="str">
        <f t="shared" si="239"/>
        <v>Completar</v>
      </c>
      <c r="AM60" s="237">
        <f t="shared" si="149"/>
        <v>0</v>
      </c>
      <c r="AN60" s="238">
        <f t="shared" si="150"/>
        <v>0</v>
      </c>
      <c r="AO60" s="239" t="str">
        <f>IFERROR(IF(AN60&gt;20*AA60,'Referencia Parámetros'!$D$20,IF(AN60&gt;10*AA60,'Referencia Parámetros'!$D$21,IF(AN60&gt;5*AA60,'Referencia Parámetros'!$D$22, IF(AN60&gt;1,'Referencia Parámetros'!$D$23,"NO APLICA")))),"")</f>
        <v/>
      </c>
      <c r="AP60" s="240" t="str">
        <f t="shared" si="151"/>
        <v/>
      </c>
      <c r="AQ60" s="241">
        <f t="shared" si="107"/>
        <v>0</v>
      </c>
      <c r="AR60" s="234">
        <f t="shared" si="152"/>
        <v>0</v>
      </c>
      <c r="AS60" s="234">
        <f t="shared" si="108"/>
        <v>0</v>
      </c>
      <c r="AT60" s="234">
        <f t="shared" si="153"/>
        <v>0</v>
      </c>
      <c r="AU60" s="242">
        <f t="shared" si="154"/>
        <v>0</v>
      </c>
      <c r="AW60" s="234">
        <f t="shared" si="155"/>
        <v>48</v>
      </c>
      <c r="AX60" s="235" t="str">
        <f t="shared" si="156"/>
        <v/>
      </c>
      <c r="AY60" s="236" t="str">
        <f>IFERROR(+VLOOKUP(AX60,'Referencia Parámetros'!$A$2:$B$18,2),"")</f>
        <v/>
      </c>
      <c r="AZ60" s="1"/>
      <c r="BA60" s="1"/>
      <c r="BB60" s="136" t="str">
        <f t="shared" si="240"/>
        <v>Completar</v>
      </c>
      <c r="BC60" s="134"/>
      <c r="BD60" s="134"/>
      <c r="BE60" s="134"/>
      <c r="BF60" s="136" t="str">
        <f t="shared" si="241"/>
        <v>Completar</v>
      </c>
      <c r="BG60" s="137" t="str">
        <f t="shared" si="242"/>
        <v>Completar</v>
      </c>
      <c r="BH60" s="137" t="str">
        <f t="shared" si="243"/>
        <v>Completar</v>
      </c>
      <c r="BI60" s="135"/>
      <c r="BJ60" s="136" t="str">
        <f t="shared" si="244"/>
        <v>Completar</v>
      </c>
      <c r="BK60" s="237">
        <f t="shared" si="157"/>
        <v>0</v>
      </c>
      <c r="BL60" s="238">
        <f t="shared" si="158"/>
        <v>0</v>
      </c>
      <c r="BM60" s="239" t="str">
        <f>IFERROR(IF(BL60&gt;20*AY60,'Referencia Parámetros'!$D$20,IF(BL60&gt;10*AY60,'Referencia Parámetros'!$D$21,IF(BL60&gt;5*AY60,'Referencia Parámetros'!$D$22, IF(BL60&gt;1,'Referencia Parámetros'!$D$23,"NO APLICA")))),"")</f>
        <v/>
      </c>
      <c r="BN60" s="240" t="str">
        <f t="shared" si="159"/>
        <v/>
      </c>
      <c r="BO60" s="241">
        <f t="shared" si="110"/>
        <v>0</v>
      </c>
      <c r="BP60" s="234">
        <f t="shared" si="160"/>
        <v>0</v>
      </c>
      <c r="BQ60" s="234">
        <f t="shared" si="111"/>
        <v>0</v>
      </c>
      <c r="BR60" s="234">
        <f t="shared" si="161"/>
        <v>0</v>
      </c>
      <c r="BS60" s="242">
        <f t="shared" si="162"/>
        <v>0</v>
      </c>
      <c r="BU60" s="234">
        <f t="shared" si="163"/>
        <v>48</v>
      </c>
      <c r="BV60" s="235" t="str">
        <f t="shared" si="164"/>
        <v/>
      </c>
      <c r="BW60" s="236" t="str">
        <f>IFERROR(+VLOOKUP(BV60,'Referencia Parámetros'!$A$2:$B$18,2),"")</f>
        <v/>
      </c>
      <c r="BX60" s="1"/>
      <c r="BY60" s="1"/>
      <c r="BZ60" s="136" t="str">
        <f t="shared" si="245"/>
        <v>Completar</v>
      </c>
      <c r="CA60" s="134"/>
      <c r="CB60" s="134"/>
      <c r="CC60" s="134"/>
      <c r="CD60" s="136" t="str">
        <f t="shared" si="246"/>
        <v>Completar</v>
      </c>
      <c r="CE60" s="137" t="str">
        <f t="shared" si="247"/>
        <v>Completar</v>
      </c>
      <c r="CF60" s="137" t="str">
        <f t="shared" si="248"/>
        <v>Completar</v>
      </c>
      <c r="CG60" s="135"/>
      <c r="CH60" s="136" t="str">
        <f t="shared" si="249"/>
        <v>Completar</v>
      </c>
      <c r="CI60" s="237">
        <f t="shared" si="165"/>
        <v>0</v>
      </c>
      <c r="CJ60" s="238">
        <f t="shared" si="166"/>
        <v>0</v>
      </c>
      <c r="CK60" s="239" t="str">
        <f>IFERROR(IF(CJ60&gt;20*BW60,'Referencia Parámetros'!$D$20,IF(CJ60&gt;10*BW60,'Referencia Parámetros'!$D$21,IF(CJ60&gt;5*BW60,'Referencia Parámetros'!$D$22, IF(CJ60&gt;1,'Referencia Parámetros'!$D$23,"NO APLICA")))),"")</f>
        <v/>
      </c>
      <c r="CL60" s="240" t="str">
        <f t="shared" si="167"/>
        <v/>
      </c>
      <c r="CM60" s="241">
        <f t="shared" si="113"/>
        <v>0</v>
      </c>
      <c r="CN60" s="234">
        <f t="shared" si="168"/>
        <v>0</v>
      </c>
      <c r="CO60" s="234">
        <f t="shared" si="114"/>
        <v>0</v>
      </c>
      <c r="CP60" s="234">
        <f t="shared" si="169"/>
        <v>0</v>
      </c>
      <c r="CQ60" s="242">
        <f t="shared" si="170"/>
        <v>0</v>
      </c>
      <c r="CS60" s="234">
        <f t="shared" si="171"/>
        <v>48</v>
      </c>
      <c r="CT60" s="235" t="str">
        <f t="shared" si="172"/>
        <v/>
      </c>
      <c r="CU60" s="236" t="str">
        <f>IFERROR(+VLOOKUP(CT60,'Referencia Parámetros'!$A$2:$B$18,2),"")</f>
        <v/>
      </c>
      <c r="CV60" s="1"/>
      <c r="CW60" s="1"/>
      <c r="CX60" s="136" t="str">
        <f t="shared" si="250"/>
        <v>Completar</v>
      </c>
      <c r="CY60" s="134"/>
      <c r="CZ60" s="134"/>
      <c r="DA60" s="134"/>
      <c r="DB60" s="136" t="str">
        <f t="shared" si="251"/>
        <v>Completar</v>
      </c>
      <c r="DC60" s="137" t="str">
        <f t="shared" si="252"/>
        <v>Completar</v>
      </c>
      <c r="DD60" s="137" t="str">
        <f t="shared" si="253"/>
        <v>Completar</v>
      </c>
      <c r="DE60" s="135"/>
      <c r="DF60" s="136" t="str">
        <f t="shared" si="254"/>
        <v>Completar</v>
      </c>
      <c r="DG60" s="237">
        <f t="shared" si="173"/>
        <v>0</v>
      </c>
      <c r="DH60" s="238">
        <f t="shared" si="174"/>
        <v>0</v>
      </c>
      <c r="DI60" s="239" t="str">
        <f>IFERROR(IF(DH60&gt;20*CU60,'Referencia Parámetros'!$D$20,IF(DH60&gt;10*CU60,'Referencia Parámetros'!$D$21,IF(DH60&gt;5*CU60,'Referencia Parámetros'!$D$22, IF(DH60&gt;1,'Referencia Parámetros'!$D$23,"NO APLICA")))),"")</f>
        <v/>
      </c>
      <c r="DJ60" s="240" t="str">
        <f t="shared" si="175"/>
        <v/>
      </c>
      <c r="DK60" s="241">
        <f t="shared" si="116"/>
        <v>0</v>
      </c>
      <c r="DL60" s="234">
        <f t="shared" si="176"/>
        <v>0</v>
      </c>
      <c r="DM60" s="234">
        <f t="shared" si="117"/>
        <v>0</v>
      </c>
      <c r="DN60" s="234">
        <f t="shared" si="177"/>
        <v>0</v>
      </c>
      <c r="DO60" s="242">
        <f t="shared" si="178"/>
        <v>0</v>
      </c>
      <c r="DQ60" s="234">
        <f t="shared" si="179"/>
        <v>48</v>
      </c>
      <c r="DR60" s="235" t="str">
        <f t="shared" si="180"/>
        <v/>
      </c>
      <c r="DS60" s="236" t="str">
        <f>IFERROR(+VLOOKUP(DR60,'Referencia Parámetros'!$A$2:$B$18,2),"")</f>
        <v/>
      </c>
      <c r="DT60" s="1"/>
      <c r="DU60" s="1"/>
      <c r="DV60" s="136" t="str">
        <f t="shared" si="255"/>
        <v>Completar</v>
      </c>
      <c r="DW60" s="134"/>
      <c r="DX60" s="134"/>
      <c r="DY60" s="134"/>
      <c r="DZ60" s="136" t="str">
        <f t="shared" si="256"/>
        <v>Completar</v>
      </c>
      <c r="EA60" s="137" t="str">
        <f t="shared" si="257"/>
        <v>Completar</v>
      </c>
      <c r="EB60" s="137" t="str">
        <f t="shared" si="258"/>
        <v>Completar</v>
      </c>
      <c r="EC60" s="135"/>
      <c r="ED60" s="136" t="str">
        <f t="shared" si="259"/>
        <v>Completar</v>
      </c>
      <c r="EE60" s="237">
        <f t="shared" si="181"/>
        <v>0</v>
      </c>
      <c r="EF60" s="238">
        <f t="shared" si="182"/>
        <v>0</v>
      </c>
      <c r="EG60" s="239" t="str">
        <f>IFERROR(IF(EF60&gt;20*DS60,'Referencia Parámetros'!$D$20,IF(EF60&gt;10*DS60,'Referencia Parámetros'!$D$21,IF(EF60&gt;5*DS60,'Referencia Parámetros'!$D$22, IF(EF60&gt;1,'Referencia Parámetros'!$D$23,"NO APLICA")))),"")</f>
        <v/>
      </c>
      <c r="EH60" s="240" t="str">
        <f t="shared" si="183"/>
        <v/>
      </c>
      <c r="EI60" s="241">
        <f t="shared" si="119"/>
        <v>0</v>
      </c>
      <c r="EJ60" s="234">
        <f t="shared" si="184"/>
        <v>0</v>
      </c>
      <c r="EK60" s="234">
        <f t="shared" si="120"/>
        <v>0</v>
      </c>
      <c r="EL60" s="234">
        <f t="shared" si="185"/>
        <v>0</v>
      </c>
      <c r="EM60" s="242">
        <f t="shared" si="186"/>
        <v>0</v>
      </c>
      <c r="EO60" s="234">
        <f t="shared" si="187"/>
        <v>48</v>
      </c>
      <c r="EP60" s="235" t="str">
        <f t="shared" si="188"/>
        <v/>
      </c>
      <c r="EQ60" s="236" t="str">
        <f>IFERROR(+VLOOKUP(EP60,'Referencia Parámetros'!$A$2:$B$18,2),"")</f>
        <v/>
      </c>
      <c r="ER60" s="1"/>
      <c r="ES60" s="1"/>
      <c r="ET60" s="136" t="str">
        <f t="shared" si="260"/>
        <v>Completar</v>
      </c>
      <c r="EU60" s="134"/>
      <c r="EV60" s="134"/>
      <c r="EW60" s="134"/>
      <c r="EX60" s="136" t="str">
        <f t="shared" si="261"/>
        <v>Completar</v>
      </c>
      <c r="EY60" s="137" t="str">
        <f t="shared" si="262"/>
        <v>Completar</v>
      </c>
      <c r="EZ60" s="137" t="str">
        <f t="shared" si="263"/>
        <v>Completar</v>
      </c>
      <c r="FA60" s="135"/>
      <c r="FB60" s="136" t="str">
        <f t="shared" si="264"/>
        <v>Completar</v>
      </c>
      <c r="FC60" s="237">
        <f t="shared" si="189"/>
        <v>0</v>
      </c>
      <c r="FD60" s="238">
        <f t="shared" si="190"/>
        <v>0</v>
      </c>
      <c r="FE60" s="239" t="str">
        <f>IFERROR(IF(FD60&gt;20*EQ60,'Referencia Parámetros'!$D$20,IF(FD60&gt;10*EQ60,'Referencia Parámetros'!$D$21,IF(FD60&gt;5*EQ60,'Referencia Parámetros'!$D$22, IF(FD60&gt;1,'Referencia Parámetros'!$D$23,"NO APLICA")))),"")</f>
        <v/>
      </c>
      <c r="FF60" s="240" t="str">
        <f t="shared" si="191"/>
        <v/>
      </c>
      <c r="FG60" s="241">
        <f t="shared" si="122"/>
        <v>0</v>
      </c>
      <c r="FH60" s="234">
        <f t="shared" si="192"/>
        <v>0</v>
      </c>
      <c r="FI60" s="234">
        <f t="shared" si="123"/>
        <v>0</v>
      </c>
      <c r="FJ60" s="234">
        <f t="shared" si="193"/>
        <v>0</v>
      </c>
      <c r="FK60" s="242">
        <f t="shared" si="194"/>
        <v>0</v>
      </c>
      <c r="FM60" s="234">
        <f t="shared" si="195"/>
        <v>48</v>
      </c>
      <c r="FN60" s="235" t="str">
        <f t="shared" si="196"/>
        <v/>
      </c>
      <c r="FO60" s="236" t="str">
        <f>IFERROR(+VLOOKUP(FN60,'Referencia Parámetros'!$A$2:$B$18,2),"")</f>
        <v/>
      </c>
      <c r="FP60" s="1"/>
      <c r="FQ60" s="1"/>
      <c r="FR60" s="136" t="str">
        <f t="shared" si="265"/>
        <v>Completar</v>
      </c>
      <c r="FS60" s="134"/>
      <c r="FT60" s="134"/>
      <c r="FU60" s="134"/>
      <c r="FV60" s="136" t="str">
        <f t="shared" si="266"/>
        <v>Completar</v>
      </c>
      <c r="FW60" s="137" t="str">
        <f t="shared" si="267"/>
        <v>Completar</v>
      </c>
      <c r="FX60" s="137" t="str">
        <f t="shared" si="268"/>
        <v>Completar</v>
      </c>
      <c r="FY60" s="135"/>
      <c r="FZ60" s="136" t="str">
        <f t="shared" si="269"/>
        <v>Completar</v>
      </c>
      <c r="GA60" s="237">
        <f t="shared" si="197"/>
        <v>0</v>
      </c>
      <c r="GB60" s="238">
        <f t="shared" si="198"/>
        <v>0</v>
      </c>
      <c r="GC60" s="239" t="str">
        <f>IFERROR(IF(GB60&gt;20*FO60,'Referencia Parámetros'!$D$20,IF(GB60&gt;10*FO60,'Referencia Parámetros'!$D$21,IF(GB60&gt;5*FO60,'Referencia Parámetros'!$D$22, IF(GB60&gt;1,'Referencia Parámetros'!$D$23,"NO APLICA")))),"")</f>
        <v/>
      </c>
      <c r="GD60" s="240" t="str">
        <f t="shared" si="199"/>
        <v/>
      </c>
      <c r="GE60" s="241">
        <f t="shared" si="125"/>
        <v>0</v>
      </c>
      <c r="GF60" s="234">
        <f t="shared" si="200"/>
        <v>0</v>
      </c>
      <c r="GG60" s="234">
        <f t="shared" si="126"/>
        <v>0</v>
      </c>
      <c r="GH60" s="234">
        <f t="shared" si="201"/>
        <v>0</v>
      </c>
      <c r="GI60" s="242">
        <f t="shared" si="202"/>
        <v>0</v>
      </c>
      <c r="GK60" s="234">
        <f t="shared" si="203"/>
        <v>48</v>
      </c>
      <c r="GL60" s="235" t="str">
        <f t="shared" si="204"/>
        <v/>
      </c>
      <c r="GM60" s="236" t="str">
        <f>IFERROR(+VLOOKUP(GL60,'Referencia Parámetros'!$A$2:$B$18,2),"")</f>
        <v/>
      </c>
      <c r="GN60" s="1"/>
      <c r="GO60" s="1"/>
      <c r="GP60" s="136" t="str">
        <f t="shared" si="270"/>
        <v>Completar</v>
      </c>
      <c r="GQ60" s="134"/>
      <c r="GR60" s="134"/>
      <c r="GS60" s="134"/>
      <c r="GT60" s="136" t="str">
        <f t="shared" si="271"/>
        <v>Completar</v>
      </c>
      <c r="GU60" s="137" t="str">
        <f t="shared" si="272"/>
        <v>Completar</v>
      </c>
      <c r="GV60" s="137" t="str">
        <f t="shared" si="273"/>
        <v>Completar</v>
      </c>
      <c r="GW60" s="135"/>
      <c r="GX60" s="136" t="str">
        <f t="shared" si="274"/>
        <v>Completar</v>
      </c>
      <c r="GY60" s="237">
        <f t="shared" si="205"/>
        <v>0</v>
      </c>
      <c r="GZ60" s="238">
        <f t="shared" si="206"/>
        <v>0</v>
      </c>
      <c r="HA60" s="239" t="str">
        <f>IFERROR(IF(GZ60&gt;20*GM60,'Referencia Parámetros'!$D$20,IF(GZ60&gt;10*GM60,'Referencia Parámetros'!$D$21,IF(GZ60&gt;5*GM60,'Referencia Parámetros'!$D$22, IF(GZ60&gt;1,'Referencia Parámetros'!$D$23,"NO APLICA")))),"")</f>
        <v/>
      </c>
      <c r="HB60" s="240" t="str">
        <f t="shared" si="207"/>
        <v/>
      </c>
      <c r="HC60" s="241">
        <f t="shared" si="128"/>
        <v>0</v>
      </c>
      <c r="HD60" s="234">
        <f t="shared" si="208"/>
        <v>0</v>
      </c>
      <c r="HE60" s="234">
        <f t="shared" si="129"/>
        <v>0</v>
      </c>
      <c r="HF60" s="234">
        <f t="shared" si="209"/>
        <v>0</v>
      </c>
      <c r="HG60" s="242">
        <f t="shared" si="210"/>
        <v>0</v>
      </c>
      <c r="HI60" s="234">
        <f t="shared" si="211"/>
        <v>48</v>
      </c>
      <c r="HJ60" s="235" t="str">
        <f t="shared" si="212"/>
        <v/>
      </c>
      <c r="HK60" s="236" t="str">
        <f>IFERROR(+VLOOKUP(HJ60,'Referencia Parámetros'!$A$2:$B$18,2),"")</f>
        <v/>
      </c>
      <c r="HL60" s="1"/>
      <c r="HM60" s="1"/>
      <c r="HN60" s="136" t="str">
        <f t="shared" si="275"/>
        <v>Completar</v>
      </c>
      <c r="HO60" s="134"/>
      <c r="HP60" s="134"/>
      <c r="HQ60" s="134"/>
      <c r="HR60" s="136" t="str">
        <f t="shared" si="276"/>
        <v>Completar</v>
      </c>
      <c r="HS60" s="137" t="str">
        <f t="shared" si="277"/>
        <v>Completar</v>
      </c>
      <c r="HT60" s="137" t="str">
        <f t="shared" si="278"/>
        <v>Completar</v>
      </c>
      <c r="HU60" s="135"/>
      <c r="HV60" s="136" t="str">
        <f t="shared" si="279"/>
        <v>Completar</v>
      </c>
      <c r="HW60" s="237">
        <f t="shared" si="213"/>
        <v>0</v>
      </c>
      <c r="HX60" s="238">
        <f t="shared" si="214"/>
        <v>0</v>
      </c>
      <c r="HY60" s="239" t="str">
        <f>IFERROR(IF(HX60&gt;20*HK60,'Referencia Parámetros'!$D$20,IF(HX60&gt;10*HK60,'Referencia Parámetros'!$D$21,IF(HX60&gt;5*HK60,'Referencia Parámetros'!$D$22, IF(HX60&gt;1,'Referencia Parámetros'!$D$23,"NO APLICA")))),"")</f>
        <v/>
      </c>
      <c r="HZ60" s="240" t="str">
        <f t="shared" si="215"/>
        <v/>
      </c>
      <c r="IA60" s="241">
        <f t="shared" si="131"/>
        <v>0</v>
      </c>
      <c r="IB60" s="234">
        <f t="shared" si="216"/>
        <v>0</v>
      </c>
      <c r="IC60" s="234">
        <f t="shared" si="132"/>
        <v>0</v>
      </c>
      <c r="ID60" s="234">
        <f t="shared" si="217"/>
        <v>0</v>
      </c>
      <c r="IE60" s="242">
        <f t="shared" si="218"/>
        <v>0</v>
      </c>
      <c r="IG60" s="234">
        <f t="shared" si="219"/>
        <v>48</v>
      </c>
      <c r="IH60" s="235" t="str">
        <f t="shared" si="220"/>
        <v/>
      </c>
      <c r="II60" s="236" t="str">
        <f>IFERROR(+VLOOKUP(IH60,'Referencia Parámetros'!$A$2:$B$15,2),"")</f>
        <v/>
      </c>
      <c r="IJ60" s="1"/>
      <c r="IK60" s="1"/>
      <c r="IL60" s="136" t="str">
        <f t="shared" si="280"/>
        <v>Completar</v>
      </c>
      <c r="IM60" s="134"/>
      <c r="IN60" s="134"/>
      <c r="IO60" s="134"/>
      <c r="IP60" s="136" t="str">
        <f t="shared" si="281"/>
        <v>Completar</v>
      </c>
      <c r="IQ60" s="137" t="str">
        <f t="shared" si="282"/>
        <v>Completar</v>
      </c>
      <c r="IR60" s="137" t="str">
        <f t="shared" si="283"/>
        <v>Completar</v>
      </c>
      <c r="IS60" s="135"/>
      <c r="IT60" s="136" t="str">
        <f t="shared" si="284"/>
        <v>Completar</v>
      </c>
      <c r="IU60" s="237">
        <f t="shared" si="221"/>
        <v>0</v>
      </c>
      <c r="IV60" s="238">
        <f t="shared" si="222"/>
        <v>0</v>
      </c>
      <c r="IW60" s="239" t="str">
        <f>IFERROR(IF(IV60&gt;20*II60,'Referencia Parámetros'!$D$20,IF(IV60&gt;10*II60,'Referencia Parámetros'!$D$21,IF(IV60&gt;5*II60,'Referencia Parámetros'!$D$22, IF(IV60&gt;1,'Referencia Parámetros'!$D$23,"NO APLICA")))),"")</f>
        <v/>
      </c>
      <c r="IX60" s="240" t="str">
        <f t="shared" si="223"/>
        <v/>
      </c>
      <c r="IY60" s="241">
        <f t="shared" si="134"/>
        <v>0</v>
      </c>
      <c r="IZ60" s="234">
        <f t="shared" si="224"/>
        <v>0</v>
      </c>
      <c r="JA60" s="234">
        <f t="shared" si="135"/>
        <v>0</v>
      </c>
      <c r="JB60" s="234">
        <f t="shared" si="225"/>
        <v>0</v>
      </c>
      <c r="JC60" s="242">
        <f t="shared" si="226"/>
        <v>0</v>
      </c>
      <c r="JD60" s="198"/>
      <c r="JE60" s="234">
        <f t="shared" si="227"/>
        <v>48</v>
      </c>
      <c r="JF60" s="235" t="str">
        <f t="shared" si="228"/>
        <v/>
      </c>
      <c r="JG60" s="236" t="str">
        <f>IFERROR(+VLOOKUP(JF60,'Referencia Parámetros'!$A$2:$B$15,2),"")</f>
        <v/>
      </c>
      <c r="JH60" s="1"/>
      <c r="JI60" s="1"/>
      <c r="JJ60" s="136" t="str">
        <f t="shared" si="285"/>
        <v>Completar</v>
      </c>
      <c r="JK60" s="134"/>
      <c r="JL60" s="134"/>
      <c r="JM60" s="134"/>
      <c r="JN60" s="136" t="str">
        <f t="shared" si="286"/>
        <v>Completar</v>
      </c>
      <c r="JO60" s="137" t="str">
        <f t="shared" si="287"/>
        <v>Completar</v>
      </c>
      <c r="JP60" s="137" t="str">
        <f t="shared" si="288"/>
        <v>Completar</v>
      </c>
      <c r="JQ60" s="135"/>
      <c r="JR60" s="136" t="str">
        <f t="shared" si="289"/>
        <v>Completar</v>
      </c>
      <c r="JS60" s="237">
        <f t="shared" si="229"/>
        <v>0</v>
      </c>
      <c r="JT60" s="238">
        <f t="shared" si="230"/>
        <v>0</v>
      </c>
      <c r="JU60" s="239" t="str">
        <f>IFERROR(IF(JT60&gt;20*JG60,'Referencia Parámetros'!$D$20,IF(JT60&gt;10*JG60,'Referencia Parámetros'!$D$21,IF(JT60&gt;5*JG60,'Referencia Parámetros'!$D$22, IF(JT60&gt;1,'Referencia Parámetros'!$D$23,"NO APLICA")))),"")</f>
        <v/>
      </c>
      <c r="JV60" s="240" t="str">
        <f t="shared" si="231"/>
        <v/>
      </c>
      <c r="JW60" s="241">
        <f t="shared" si="137"/>
        <v>0</v>
      </c>
      <c r="JX60" s="234">
        <f t="shared" si="232"/>
        <v>0</v>
      </c>
      <c r="JY60" s="234">
        <f t="shared" si="138"/>
        <v>0</v>
      </c>
      <c r="JZ60" s="234">
        <f t="shared" si="233"/>
        <v>0</v>
      </c>
      <c r="KA60" s="242">
        <f t="shared" si="234"/>
        <v>0</v>
      </c>
    </row>
    <row r="61" spans="1:287" x14ac:dyDescent="0.25">
      <c r="A61" s="234">
        <f t="shared" si="139"/>
        <v>49</v>
      </c>
      <c r="B61" s="235" t="str">
        <f t="shared" si="140"/>
        <v/>
      </c>
      <c r="C61" s="236" t="str">
        <f>IFERROR(+VLOOKUP(B61,'Referencia Parámetros'!$A$2:$B$18,2),"")</f>
        <v/>
      </c>
      <c r="D61" s="1"/>
      <c r="E61" s="1"/>
      <c r="F61" s="136" t="str">
        <f>IFERROR(+VLOOKUP(D61,'Año 4'!JH$13:JJ$112,3,FALSE),"Completar")</f>
        <v>Completar</v>
      </c>
      <c r="G61" s="134"/>
      <c r="H61" s="134"/>
      <c r="I61" s="134"/>
      <c r="J61" s="136" t="str">
        <f>+IFERROR(VLOOKUP(D61,'Año 4'!JH$13:JR$112,7,0),"Completar")</f>
        <v>Completar</v>
      </c>
      <c r="K61" s="137" t="str">
        <f>IFERROR(VLOOKUP(D61,'Año 4'!JH$13:JR$112,8,FALSE),"Completar")</f>
        <v>Completar</v>
      </c>
      <c r="L61" s="137" t="str">
        <f>IFERROR(VLOOKUP(D61,'Año 4'!JH$13:JR$112,9,FALSE),"Completar")</f>
        <v>Completar</v>
      </c>
      <c r="M61" s="135"/>
      <c r="N61" s="136" t="str">
        <f>IFERROR(VLOOKUP(D61,'Año 4'!JH$13:JR$112,11,FALSE),"Completar")</f>
        <v>Completar</v>
      </c>
      <c r="O61" s="237">
        <f t="shared" si="141"/>
        <v>0</v>
      </c>
      <c r="P61" s="238">
        <f t="shared" si="142"/>
        <v>0</v>
      </c>
      <c r="Q61" s="239" t="str">
        <f>IFERROR(IF(P61&gt;20*C61,'Referencia Parámetros'!$D$20,IF(P61&gt;10*C61,'Referencia Parámetros'!$D$21,IF(P61&gt;5*C61,'Referencia Parámetros'!$D$22, IF(P61&gt;1,'Referencia Parámetros'!$D$23,"NO APLICA")))),"")</f>
        <v/>
      </c>
      <c r="R61" s="240" t="str">
        <f t="shared" si="143"/>
        <v/>
      </c>
      <c r="S61" s="241">
        <f t="shared" si="104"/>
        <v>0</v>
      </c>
      <c r="T61" s="234">
        <f t="shared" si="144"/>
        <v>0</v>
      </c>
      <c r="U61" s="234">
        <f t="shared" si="105"/>
        <v>0</v>
      </c>
      <c r="V61" s="234">
        <f t="shared" si="145"/>
        <v>0</v>
      </c>
      <c r="W61" s="242">
        <f t="shared" si="146"/>
        <v>0</v>
      </c>
      <c r="Y61" s="234">
        <f t="shared" si="147"/>
        <v>49</v>
      </c>
      <c r="Z61" s="235" t="str">
        <f t="shared" si="148"/>
        <v/>
      </c>
      <c r="AA61" s="236" t="str">
        <f>IFERROR(+VLOOKUP(Z61,'Referencia Parámetros'!$A$2:$B$18,2),"")</f>
        <v/>
      </c>
      <c r="AB61" s="1"/>
      <c r="AC61" s="1"/>
      <c r="AD61" s="136" t="str">
        <f t="shared" si="235"/>
        <v>Completar</v>
      </c>
      <c r="AE61" s="134"/>
      <c r="AF61" s="134"/>
      <c r="AG61" s="134"/>
      <c r="AH61" s="136" t="str">
        <f t="shared" si="236"/>
        <v>Completar</v>
      </c>
      <c r="AI61" s="137" t="str">
        <f t="shared" si="237"/>
        <v>Completar</v>
      </c>
      <c r="AJ61" s="137" t="str">
        <f t="shared" si="238"/>
        <v>Completar</v>
      </c>
      <c r="AK61" s="135"/>
      <c r="AL61" s="136" t="str">
        <f t="shared" si="239"/>
        <v>Completar</v>
      </c>
      <c r="AM61" s="237">
        <f t="shared" si="149"/>
        <v>0</v>
      </c>
      <c r="AN61" s="238">
        <f t="shared" si="150"/>
        <v>0</v>
      </c>
      <c r="AO61" s="239" t="str">
        <f>IFERROR(IF(AN61&gt;20*AA61,'Referencia Parámetros'!$D$20,IF(AN61&gt;10*AA61,'Referencia Parámetros'!$D$21,IF(AN61&gt;5*AA61,'Referencia Parámetros'!$D$22, IF(AN61&gt;1,'Referencia Parámetros'!$D$23,"NO APLICA")))),"")</f>
        <v/>
      </c>
      <c r="AP61" s="240" t="str">
        <f t="shared" si="151"/>
        <v/>
      </c>
      <c r="AQ61" s="241">
        <f t="shared" si="107"/>
        <v>0</v>
      </c>
      <c r="AR61" s="234">
        <f t="shared" si="152"/>
        <v>0</v>
      </c>
      <c r="AS61" s="234">
        <f t="shared" si="108"/>
        <v>0</v>
      </c>
      <c r="AT61" s="234">
        <f t="shared" si="153"/>
        <v>0</v>
      </c>
      <c r="AU61" s="242">
        <f t="shared" si="154"/>
        <v>0</v>
      </c>
      <c r="AW61" s="234">
        <f t="shared" si="155"/>
        <v>49</v>
      </c>
      <c r="AX61" s="235" t="str">
        <f t="shared" si="156"/>
        <v/>
      </c>
      <c r="AY61" s="236" t="str">
        <f>IFERROR(+VLOOKUP(AX61,'Referencia Parámetros'!$A$2:$B$18,2),"")</f>
        <v/>
      </c>
      <c r="AZ61" s="1"/>
      <c r="BA61" s="1"/>
      <c r="BB61" s="136" t="str">
        <f t="shared" si="240"/>
        <v>Completar</v>
      </c>
      <c r="BC61" s="134"/>
      <c r="BD61" s="134"/>
      <c r="BE61" s="134"/>
      <c r="BF61" s="136" t="str">
        <f t="shared" si="241"/>
        <v>Completar</v>
      </c>
      <c r="BG61" s="137" t="str">
        <f t="shared" si="242"/>
        <v>Completar</v>
      </c>
      <c r="BH61" s="137" t="str">
        <f t="shared" si="243"/>
        <v>Completar</v>
      </c>
      <c r="BI61" s="135"/>
      <c r="BJ61" s="136" t="str">
        <f t="shared" si="244"/>
        <v>Completar</v>
      </c>
      <c r="BK61" s="237">
        <f t="shared" si="157"/>
        <v>0</v>
      </c>
      <c r="BL61" s="238">
        <f t="shared" si="158"/>
        <v>0</v>
      </c>
      <c r="BM61" s="239" t="str">
        <f>IFERROR(IF(BL61&gt;20*AY61,'Referencia Parámetros'!$D$20,IF(BL61&gt;10*AY61,'Referencia Parámetros'!$D$21,IF(BL61&gt;5*AY61,'Referencia Parámetros'!$D$22, IF(BL61&gt;1,'Referencia Parámetros'!$D$23,"NO APLICA")))),"")</f>
        <v/>
      </c>
      <c r="BN61" s="240" t="str">
        <f t="shared" si="159"/>
        <v/>
      </c>
      <c r="BO61" s="241">
        <f t="shared" si="110"/>
        <v>0</v>
      </c>
      <c r="BP61" s="234">
        <f t="shared" si="160"/>
        <v>0</v>
      </c>
      <c r="BQ61" s="234">
        <f t="shared" si="111"/>
        <v>0</v>
      </c>
      <c r="BR61" s="234">
        <f t="shared" si="161"/>
        <v>0</v>
      </c>
      <c r="BS61" s="242">
        <f t="shared" si="162"/>
        <v>0</v>
      </c>
      <c r="BU61" s="234">
        <f t="shared" si="163"/>
        <v>49</v>
      </c>
      <c r="BV61" s="235" t="str">
        <f t="shared" si="164"/>
        <v/>
      </c>
      <c r="BW61" s="236" t="str">
        <f>IFERROR(+VLOOKUP(BV61,'Referencia Parámetros'!$A$2:$B$18,2),"")</f>
        <v/>
      </c>
      <c r="BX61" s="1"/>
      <c r="BY61" s="1"/>
      <c r="BZ61" s="136" t="str">
        <f t="shared" si="245"/>
        <v>Completar</v>
      </c>
      <c r="CA61" s="134"/>
      <c r="CB61" s="134"/>
      <c r="CC61" s="134"/>
      <c r="CD61" s="136" t="str">
        <f t="shared" si="246"/>
        <v>Completar</v>
      </c>
      <c r="CE61" s="137" t="str">
        <f t="shared" si="247"/>
        <v>Completar</v>
      </c>
      <c r="CF61" s="137" t="str">
        <f t="shared" si="248"/>
        <v>Completar</v>
      </c>
      <c r="CG61" s="135"/>
      <c r="CH61" s="136" t="str">
        <f t="shared" si="249"/>
        <v>Completar</v>
      </c>
      <c r="CI61" s="237">
        <f t="shared" si="165"/>
        <v>0</v>
      </c>
      <c r="CJ61" s="238">
        <f t="shared" si="166"/>
        <v>0</v>
      </c>
      <c r="CK61" s="239" t="str">
        <f>IFERROR(IF(CJ61&gt;20*BW61,'Referencia Parámetros'!$D$20,IF(CJ61&gt;10*BW61,'Referencia Parámetros'!$D$21,IF(CJ61&gt;5*BW61,'Referencia Parámetros'!$D$22, IF(CJ61&gt;1,'Referencia Parámetros'!$D$23,"NO APLICA")))),"")</f>
        <v/>
      </c>
      <c r="CL61" s="240" t="str">
        <f t="shared" si="167"/>
        <v/>
      </c>
      <c r="CM61" s="241">
        <f t="shared" si="113"/>
        <v>0</v>
      </c>
      <c r="CN61" s="234">
        <f t="shared" si="168"/>
        <v>0</v>
      </c>
      <c r="CO61" s="234">
        <f t="shared" si="114"/>
        <v>0</v>
      </c>
      <c r="CP61" s="234">
        <f t="shared" si="169"/>
        <v>0</v>
      </c>
      <c r="CQ61" s="242">
        <f t="shared" si="170"/>
        <v>0</v>
      </c>
      <c r="CS61" s="234">
        <f t="shared" si="171"/>
        <v>49</v>
      </c>
      <c r="CT61" s="235" t="str">
        <f t="shared" si="172"/>
        <v/>
      </c>
      <c r="CU61" s="236" t="str">
        <f>IFERROR(+VLOOKUP(CT61,'Referencia Parámetros'!$A$2:$B$18,2),"")</f>
        <v/>
      </c>
      <c r="CV61" s="1"/>
      <c r="CW61" s="1"/>
      <c r="CX61" s="136" t="str">
        <f t="shared" si="250"/>
        <v>Completar</v>
      </c>
      <c r="CY61" s="134"/>
      <c r="CZ61" s="134"/>
      <c r="DA61" s="134"/>
      <c r="DB61" s="136" t="str">
        <f t="shared" si="251"/>
        <v>Completar</v>
      </c>
      <c r="DC61" s="137" t="str">
        <f t="shared" si="252"/>
        <v>Completar</v>
      </c>
      <c r="DD61" s="137" t="str">
        <f t="shared" si="253"/>
        <v>Completar</v>
      </c>
      <c r="DE61" s="135"/>
      <c r="DF61" s="136" t="str">
        <f t="shared" si="254"/>
        <v>Completar</v>
      </c>
      <c r="DG61" s="237">
        <f t="shared" si="173"/>
        <v>0</v>
      </c>
      <c r="DH61" s="238">
        <f t="shared" si="174"/>
        <v>0</v>
      </c>
      <c r="DI61" s="239" t="str">
        <f>IFERROR(IF(DH61&gt;20*CU61,'Referencia Parámetros'!$D$20,IF(DH61&gt;10*CU61,'Referencia Parámetros'!$D$21,IF(DH61&gt;5*CU61,'Referencia Parámetros'!$D$22, IF(DH61&gt;1,'Referencia Parámetros'!$D$23,"NO APLICA")))),"")</f>
        <v/>
      </c>
      <c r="DJ61" s="240" t="str">
        <f t="shared" si="175"/>
        <v/>
      </c>
      <c r="DK61" s="241">
        <f t="shared" si="116"/>
        <v>0</v>
      </c>
      <c r="DL61" s="234">
        <f t="shared" si="176"/>
        <v>0</v>
      </c>
      <c r="DM61" s="234">
        <f t="shared" si="117"/>
        <v>0</v>
      </c>
      <c r="DN61" s="234">
        <f t="shared" si="177"/>
        <v>0</v>
      </c>
      <c r="DO61" s="242">
        <f t="shared" si="178"/>
        <v>0</v>
      </c>
      <c r="DQ61" s="234">
        <f t="shared" si="179"/>
        <v>49</v>
      </c>
      <c r="DR61" s="235" t="str">
        <f t="shared" si="180"/>
        <v/>
      </c>
      <c r="DS61" s="236" t="str">
        <f>IFERROR(+VLOOKUP(DR61,'Referencia Parámetros'!$A$2:$B$18,2),"")</f>
        <v/>
      </c>
      <c r="DT61" s="1"/>
      <c r="DU61" s="1"/>
      <c r="DV61" s="136" t="str">
        <f t="shared" si="255"/>
        <v>Completar</v>
      </c>
      <c r="DW61" s="134"/>
      <c r="DX61" s="134"/>
      <c r="DY61" s="134"/>
      <c r="DZ61" s="136" t="str">
        <f t="shared" si="256"/>
        <v>Completar</v>
      </c>
      <c r="EA61" s="137" t="str">
        <f t="shared" si="257"/>
        <v>Completar</v>
      </c>
      <c r="EB61" s="137" t="str">
        <f t="shared" si="258"/>
        <v>Completar</v>
      </c>
      <c r="EC61" s="135"/>
      <c r="ED61" s="136" t="str">
        <f t="shared" si="259"/>
        <v>Completar</v>
      </c>
      <c r="EE61" s="237">
        <f t="shared" si="181"/>
        <v>0</v>
      </c>
      <c r="EF61" s="238">
        <f t="shared" si="182"/>
        <v>0</v>
      </c>
      <c r="EG61" s="239" t="str">
        <f>IFERROR(IF(EF61&gt;20*DS61,'Referencia Parámetros'!$D$20,IF(EF61&gt;10*DS61,'Referencia Parámetros'!$D$21,IF(EF61&gt;5*DS61,'Referencia Parámetros'!$D$22, IF(EF61&gt;1,'Referencia Parámetros'!$D$23,"NO APLICA")))),"")</f>
        <v/>
      </c>
      <c r="EH61" s="240" t="str">
        <f t="shared" si="183"/>
        <v/>
      </c>
      <c r="EI61" s="241">
        <f t="shared" si="119"/>
        <v>0</v>
      </c>
      <c r="EJ61" s="234">
        <f t="shared" si="184"/>
        <v>0</v>
      </c>
      <c r="EK61" s="234">
        <f t="shared" si="120"/>
        <v>0</v>
      </c>
      <c r="EL61" s="234">
        <f t="shared" si="185"/>
        <v>0</v>
      </c>
      <c r="EM61" s="242">
        <f t="shared" si="186"/>
        <v>0</v>
      </c>
      <c r="EO61" s="234">
        <f t="shared" si="187"/>
        <v>49</v>
      </c>
      <c r="EP61" s="235" t="str">
        <f t="shared" si="188"/>
        <v/>
      </c>
      <c r="EQ61" s="236" t="str">
        <f>IFERROR(+VLOOKUP(EP61,'Referencia Parámetros'!$A$2:$B$18,2),"")</f>
        <v/>
      </c>
      <c r="ER61" s="1"/>
      <c r="ES61" s="1"/>
      <c r="ET61" s="136" t="str">
        <f t="shared" si="260"/>
        <v>Completar</v>
      </c>
      <c r="EU61" s="134"/>
      <c r="EV61" s="134"/>
      <c r="EW61" s="134"/>
      <c r="EX61" s="136" t="str">
        <f t="shared" si="261"/>
        <v>Completar</v>
      </c>
      <c r="EY61" s="137" t="str">
        <f t="shared" si="262"/>
        <v>Completar</v>
      </c>
      <c r="EZ61" s="137" t="str">
        <f t="shared" si="263"/>
        <v>Completar</v>
      </c>
      <c r="FA61" s="135"/>
      <c r="FB61" s="136" t="str">
        <f t="shared" si="264"/>
        <v>Completar</v>
      </c>
      <c r="FC61" s="237">
        <f t="shared" si="189"/>
        <v>0</v>
      </c>
      <c r="FD61" s="238">
        <f t="shared" si="190"/>
        <v>0</v>
      </c>
      <c r="FE61" s="239" t="str">
        <f>IFERROR(IF(FD61&gt;20*EQ61,'Referencia Parámetros'!$D$20,IF(FD61&gt;10*EQ61,'Referencia Parámetros'!$D$21,IF(FD61&gt;5*EQ61,'Referencia Parámetros'!$D$22, IF(FD61&gt;1,'Referencia Parámetros'!$D$23,"NO APLICA")))),"")</f>
        <v/>
      </c>
      <c r="FF61" s="240" t="str">
        <f t="shared" si="191"/>
        <v/>
      </c>
      <c r="FG61" s="241">
        <f t="shared" si="122"/>
        <v>0</v>
      </c>
      <c r="FH61" s="234">
        <f t="shared" si="192"/>
        <v>0</v>
      </c>
      <c r="FI61" s="234">
        <f t="shared" si="123"/>
        <v>0</v>
      </c>
      <c r="FJ61" s="234">
        <f t="shared" si="193"/>
        <v>0</v>
      </c>
      <c r="FK61" s="242">
        <f t="shared" si="194"/>
        <v>0</v>
      </c>
      <c r="FM61" s="234">
        <f t="shared" si="195"/>
        <v>49</v>
      </c>
      <c r="FN61" s="235" t="str">
        <f t="shared" si="196"/>
        <v/>
      </c>
      <c r="FO61" s="236" t="str">
        <f>IFERROR(+VLOOKUP(FN61,'Referencia Parámetros'!$A$2:$B$18,2),"")</f>
        <v/>
      </c>
      <c r="FP61" s="1"/>
      <c r="FQ61" s="1"/>
      <c r="FR61" s="136" t="str">
        <f t="shared" si="265"/>
        <v>Completar</v>
      </c>
      <c r="FS61" s="134"/>
      <c r="FT61" s="134"/>
      <c r="FU61" s="134"/>
      <c r="FV61" s="136" t="str">
        <f t="shared" si="266"/>
        <v>Completar</v>
      </c>
      <c r="FW61" s="137" t="str">
        <f t="shared" si="267"/>
        <v>Completar</v>
      </c>
      <c r="FX61" s="137" t="str">
        <f t="shared" si="268"/>
        <v>Completar</v>
      </c>
      <c r="FY61" s="135"/>
      <c r="FZ61" s="136" t="str">
        <f t="shared" si="269"/>
        <v>Completar</v>
      </c>
      <c r="GA61" s="237">
        <f t="shared" si="197"/>
        <v>0</v>
      </c>
      <c r="GB61" s="238">
        <f t="shared" si="198"/>
        <v>0</v>
      </c>
      <c r="GC61" s="239" t="str">
        <f>IFERROR(IF(GB61&gt;20*FO61,'Referencia Parámetros'!$D$20,IF(GB61&gt;10*FO61,'Referencia Parámetros'!$D$21,IF(GB61&gt;5*FO61,'Referencia Parámetros'!$D$22, IF(GB61&gt;1,'Referencia Parámetros'!$D$23,"NO APLICA")))),"")</f>
        <v/>
      </c>
      <c r="GD61" s="240" t="str">
        <f t="shared" si="199"/>
        <v/>
      </c>
      <c r="GE61" s="241">
        <f t="shared" si="125"/>
        <v>0</v>
      </c>
      <c r="GF61" s="234">
        <f t="shared" si="200"/>
        <v>0</v>
      </c>
      <c r="GG61" s="234">
        <f t="shared" si="126"/>
        <v>0</v>
      </c>
      <c r="GH61" s="234">
        <f t="shared" si="201"/>
        <v>0</v>
      </c>
      <c r="GI61" s="242">
        <f t="shared" si="202"/>
        <v>0</v>
      </c>
      <c r="GK61" s="234">
        <f t="shared" si="203"/>
        <v>49</v>
      </c>
      <c r="GL61" s="235" t="str">
        <f t="shared" si="204"/>
        <v/>
      </c>
      <c r="GM61" s="236" t="str">
        <f>IFERROR(+VLOOKUP(GL61,'Referencia Parámetros'!$A$2:$B$18,2),"")</f>
        <v/>
      </c>
      <c r="GN61" s="1"/>
      <c r="GO61" s="1"/>
      <c r="GP61" s="136" t="str">
        <f t="shared" si="270"/>
        <v>Completar</v>
      </c>
      <c r="GQ61" s="134"/>
      <c r="GR61" s="134"/>
      <c r="GS61" s="134"/>
      <c r="GT61" s="136" t="str">
        <f t="shared" si="271"/>
        <v>Completar</v>
      </c>
      <c r="GU61" s="137" t="str">
        <f t="shared" si="272"/>
        <v>Completar</v>
      </c>
      <c r="GV61" s="137" t="str">
        <f t="shared" si="273"/>
        <v>Completar</v>
      </c>
      <c r="GW61" s="135"/>
      <c r="GX61" s="136" t="str">
        <f t="shared" si="274"/>
        <v>Completar</v>
      </c>
      <c r="GY61" s="237">
        <f t="shared" si="205"/>
        <v>0</v>
      </c>
      <c r="GZ61" s="238">
        <f t="shared" si="206"/>
        <v>0</v>
      </c>
      <c r="HA61" s="239" t="str">
        <f>IFERROR(IF(GZ61&gt;20*GM61,'Referencia Parámetros'!$D$20,IF(GZ61&gt;10*GM61,'Referencia Parámetros'!$D$21,IF(GZ61&gt;5*GM61,'Referencia Parámetros'!$D$22, IF(GZ61&gt;1,'Referencia Parámetros'!$D$23,"NO APLICA")))),"")</f>
        <v/>
      </c>
      <c r="HB61" s="240" t="str">
        <f t="shared" si="207"/>
        <v/>
      </c>
      <c r="HC61" s="241">
        <f t="shared" si="128"/>
        <v>0</v>
      </c>
      <c r="HD61" s="234">
        <f t="shared" si="208"/>
        <v>0</v>
      </c>
      <c r="HE61" s="234">
        <f t="shared" si="129"/>
        <v>0</v>
      </c>
      <c r="HF61" s="234">
        <f t="shared" si="209"/>
        <v>0</v>
      </c>
      <c r="HG61" s="242">
        <f t="shared" si="210"/>
        <v>0</v>
      </c>
      <c r="HI61" s="234">
        <f t="shared" si="211"/>
        <v>49</v>
      </c>
      <c r="HJ61" s="235" t="str">
        <f t="shared" si="212"/>
        <v/>
      </c>
      <c r="HK61" s="236" t="str">
        <f>IFERROR(+VLOOKUP(HJ61,'Referencia Parámetros'!$A$2:$B$18,2),"")</f>
        <v/>
      </c>
      <c r="HL61" s="1"/>
      <c r="HM61" s="1"/>
      <c r="HN61" s="136" t="str">
        <f t="shared" si="275"/>
        <v>Completar</v>
      </c>
      <c r="HO61" s="134"/>
      <c r="HP61" s="134"/>
      <c r="HQ61" s="134"/>
      <c r="HR61" s="136" t="str">
        <f t="shared" si="276"/>
        <v>Completar</v>
      </c>
      <c r="HS61" s="137" t="str">
        <f t="shared" si="277"/>
        <v>Completar</v>
      </c>
      <c r="HT61" s="137" t="str">
        <f t="shared" si="278"/>
        <v>Completar</v>
      </c>
      <c r="HU61" s="135"/>
      <c r="HV61" s="136" t="str">
        <f t="shared" si="279"/>
        <v>Completar</v>
      </c>
      <c r="HW61" s="237">
        <f t="shared" si="213"/>
        <v>0</v>
      </c>
      <c r="HX61" s="238">
        <f t="shared" si="214"/>
        <v>0</v>
      </c>
      <c r="HY61" s="239" t="str">
        <f>IFERROR(IF(HX61&gt;20*HK61,'Referencia Parámetros'!$D$20,IF(HX61&gt;10*HK61,'Referencia Parámetros'!$D$21,IF(HX61&gt;5*HK61,'Referencia Parámetros'!$D$22, IF(HX61&gt;1,'Referencia Parámetros'!$D$23,"NO APLICA")))),"")</f>
        <v/>
      </c>
      <c r="HZ61" s="240" t="str">
        <f t="shared" si="215"/>
        <v/>
      </c>
      <c r="IA61" s="241">
        <f t="shared" si="131"/>
        <v>0</v>
      </c>
      <c r="IB61" s="234">
        <f t="shared" si="216"/>
        <v>0</v>
      </c>
      <c r="IC61" s="234">
        <f t="shared" si="132"/>
        <v>0</v>
      </c>
      <c r="ID61" s="234">
        <f t="shared" si="217"/>
        <v>0</v>
      </c>
      <c r="IE61" s="242">
        <f t="shared" si="218"/>
        <v>0</v>
      </c>
      <c r="IG61" s="234">
        <f t="shared" si="219"/>
        <v>49</v>
      </c>
      <c r="IH61" s="235" t="str">
        <f t="shared" si="220"/>
        <v/>
      </c>
      <c r="II61" s="236" t="str">
        <f>IFERROR(+VLOOKUP(IH61,'Referencia Parámetros'!$A$2:$B$15,2),"")</f>
        <v/>
      </c>
      <c r="IJ61" s="1"/>
      <c r="IK61" s="1"/>
      <c r="IL61" s="136" t="str">
        <f t="shared" si="280"/>
        <v>Completar</v>
      </c>
      <c r="IM61" s="134"/>
      <c r="IN61" s="134"/>
      <c r="IO61" s="134"/>
      <c r="IP61" s="136" t="str">
        <f t="shared" si="281"/>
        <v>Completar</v>
      </c>
      <c r="IQ61" s="137" t="str">
        <f t="shared" si="282"/>
        <v>Completar</v>
      </c>
      <c r="IR61" s="137" t="str">
        <f t="shared" si="283"/>
        <v>Completar</v>
      </c>
      <c r="IS61" s="135"/>
      <c r="IT61" s="136" t="str">
        <f t="shared" si="284"/>
        <v>Completar</v>
      </c>
      <c r="IU61" s="237">
        <f t="shared" si="221"/>
        <v>0</v>
      </c>
      <c r="IV61" s="238">
        <f t="shared" si="222"/>
        <v>0</v>
      </c>
      <c r="IW61" s="239" t="str">
        <f>IFERROR(IF(IV61&gt;20*II61,'Referencia Parámetros'!$D$20,IF(IV61&gt;10*II61,'Referencia Parámetros'!$D$21,IF(IV61&gt;5*II61,'Referencia Parámetros'!$D$22, IF(IV61&gt;1,'Referencia Parámetros'!$D$23,"NO APLICA")))),"")</f>
        <v/>
      </c>
      <c r="IX61" s="240" t="str">
        <f t="shared" si="223"/>
        <v/>
      </c>
      <c r="IY61" s="241">
        <f t="shared" si="134"/>
        <v>0</v>
      </c>
      <c r="IZ61" s="234">
        <f t="shared" si="224"/>
        <v>0</v>
      </c>
      <c r="JA61" s="234">
        <f t="shared" si="135"/>
        <v>0</v>
      </c>
      <c r="JB61" s="234">
        <f t="shared" si="225"/>
        <v>0</v>
      </c>
      <c r="JC61" s="242">
        <f t="shared" si="226"/>
        <v>0</v>
      </c>
      <c r="JD61" s="198"/>
      <c r="JE61" s="234">
        <f t="shared" si="227"/>
        <v>49</v>
      </c>
      <c r="JF61" s="235" t="str">
        <f t="shared" si="228"/>
        <v/>
      </c>
      <c r="JG61" s="236" t="str">
        <f>IFERROR(+VLOOKUP(JF61,'Referencia Parámetros'!$A$2:$B$15,2),"")</f>
        <v/>
      </c>
      <c r="JH61" s="1"/>
      <c r="JI61" s="1"/>
      <c r="JJ61" s="136" t="str">
        <f t="shared" si="285"/>
        <v>Completar</v>
      </c>
      <c r="JK61" s="134"/>
      <c r="JL61" s="134"/>
      <c r="JM61" s="134"/>
      <c r="JN61" s="136" t="str">
        <f t="shared" si="286"/>
        <v>Completar</v>
      </c>
      <c r="JO61" s="137" t="str">
        <f t="shared" si="287"/>
        <v>Completar</v>
      </c>
      <c r="JP61" s="137" t="str">
        <f t="shared" si="288"/>
        <v>Completar</v>
      </c>
      <c r="JQ61" s="135"/>
      <c r="JR61" s="136" t="str">
        <f t="shared" si="289"/>
        <v>Completar</v>
      </c>
      <c r="JS61" s="237">
        <f t="shared" si="229"/>
        <v>0</v>
      </c>
      <c r="JT61" s="238">
        <f t="shared" si="230"/>
        <v>0</v>
      </c>
      <c r="JU61" s="239" t="str">
        <f>IFERROR(IF(JT61&gt;20*JG61,'Referencia Parámetros'!$D$20,IF(JT61&gt;10*JG61,'Referencia Parámetros'!$D$21,IF(JT61&gt;5*JG61,'Referencia Parámetros'!$D$22, IF(JT61&gt;1,'Referencia Parámetros'!$D$23,"NO APLICA")))),"")</f>
        <v/>
      </c>
      <c r="JV61" s="240" t="str">
        <f t="shared" si="231"/>
        <v/>
      </c>
      <c r="JW61" s="241">
        <f t="shared" si="137"/>
        <v>0</v>
      </c>
      <c r="JX61" s="234">
        <f t="shared" si="232"/>
        <v>0</v>
      </c>
      <c r="JY61" s="234">
        <f t="shared" si="138"/>
        <v>0</v>
      </c>
      <c r="JZ61" s="234">
        <f t="shared" si="233"/>
        <v>0</v>
      </c>
      <c r="KA61" s="242">
        <f t="shared" si="234"/>
        <v>0</v>
      </c>
    </row>
    <row r="62" spans="1:287" x14ac:dyDescent="0.25">
      <c r="A62" s="234">
        <f t="shared" si="139"/>
        <v>50</v>
      </c>
      <c r="B62" s="235" t="str">
        <f t="shared" si="140"/>
        <v/>
      </c>
      <c r="C62" s="236" t="str">
        <f>IFERROR(+VLOOKUP(B62,'Referencia Parámetros'!$A$2:$B$18,2),"")</f>
        <v/>
      </c>
      <c r="D62" s="1"/>
      <c r="E62" s="1"/>
      <c r="F62" s="136" t="str">
        <f>IFERROR(+VLOOKUP(D62,'Año 4'!JH$13:JJ$112,3,FALSE),"Completar")</f>
        <v>Completar</v>
      </c>
      <c r="G62" s="134"/>
      <c r="H62" s="134"/>
      <c r="I62" s="134"/>
      <c r="J62" s="136" t="str">
        <f>+IFERROR(VLOOKUP(D62,'Año 4'!JH$13:JR$112,7,0),"Completar")</f>
        <v>Completar</v>
      </c>
      <c r="K62" s="137" t="str">
        <f>IFERROR(VLOOKUP(D62,'Año 4'!JH$13:JR$112,8,FALSE),"Completar")</f>
        <v>Completar</v>
      </c>
      <c r="L62" s="137" t="str">
        <f>IFERROR(VLOOKUP(D62,'Año 4'!JH$13:JR$112,9,FALSE),"Completar")</f>
        <v>Completar</v>
      </c>
      <c r="M62" s="135"/>
      <c r="N62" s="136" t="str">
        <f>IFERROR(VLOOKUP(D62,'Año 4'!JH$13:JR$112,11,FALSE),"Completar")</f>
        <v>Completar</v>
      </c>
      <c r="O62" s="237">
        <f t="shared" si="141"/>
        <v>0</v>
      </c>
      <c r="P62" s="238">
        <f t="shared" si="142"/>
        <v>0</v>
      </c>
      <c r="Q62" s="239" t="str">
        <f>IFERROR(IF(P62&gt;20*C62,'Referencia Parámetros'!$D$20,IF(P62&gt;10*C62,'Referencia Parámetros'!$D$21,IF(P62&gt;5*C62,'Referencia Parámetros'!$D$22, IF(P62&gt;1,'Referencia Parámetros'!$D$23,"NO APLICA")))),"")</f>
        <v/>
      </c>
      <c r="R62" s="240" t="str">
        <f t="shared" si="143"/>
        <v/>
      </c>
      <c r="S62" s="241">
        <f t="shared" si="104"/>
        <v>0</v>
      </c>
      <c r="T62" s="234">
        <f t="shared" si="144"/>
        <v>0</v>
      </c>
      <c r="U62" s="234">
        <f t="shared" si="105"/>
        <v>0</v>
      </c>
      <c r="V62" s="234">
        <f t="shared" si="145"/>
        <v>0</v>
      </c>
      <c r="W62" s="242">
        <f t="shared" si="146"/>
        <v>0</v>
      </c>
      <c r="Y62" s="234">
        <f t="shared" si="147"/>
        <v>50</v>
      </c>
      <c r="Z62" s="235" t="str">
        <f t="shared" si="148"/>
        <v/>
      </c>
      <c r="AA62" s="236" t="str">
        <f>IFERROR(+VLOOKUP(Z62,'Referencia Parámetros'!$A$2:$B$18,2),"")</f>
        <v/>
      </c>
      <c r="AB62" s="1"/>
      <c r="AC62" s="1"/>
      <c r="AD62" s="136" t="str">
        <f t="shared" si="235"/>
        <v>Completar</v>
      </c>
      <c r="AE62" s="134"/>
      <c r="AF62" s="134"/>
      <c r="AG62" s="134"/>
      <c r="AH62" s="136" t="str">
        <f t="shared" si="236"/>
        <v>Completar</v>
      </c>
      <c r="AI62" s="137" t="str">
        <f t="shared" si="237"/>
        <v>Completar</v>
      </c>
      <c r="AJ62" s="137" t="str">
        <f t="shared" si="238"/>
        <v>Completar</v>
      </c>
      <c r="AK62" s="135"/>
      <c r="AL62" s="136" t="str">
        <f t="shared" si="239"/>
        <v>Completar</v>
      </c>
      <c r="AM62" s="237">
        <f t="shared" si="149"/>
        <v>0</v>
      </c>
      <c r="AN62" s="238">
        <f t="shared" si="150"/>
        <v>0</v>
      </c>
      <c r="AO62" s="239" t="str">
        <f>IFERROR(IF(AN62&gt;20*AA62,'Referencia Parámetros'!$D$20,IF(AN62&gt;10*AA62,'Referencia Parámetros'!$D$21,IF(AN62&gt;5*AA62,'Referencia Parámetros'!$D$22, IF(AN62&gt;1,'Referencia Parámetros'!$D$23,"NO APLICA")))),"")</f>
        <v/>
      </c>
      <c r="AP62" s="240" t="str">
        <f t="shared" si="151"/>
        <v/>
      </c>
      <c r="AQ62" s="241">
        <f t="shared" si="107"/>
        <v>0</v>
      </c>
      <c r="AR62" s="234">
        <f t="shared" si="152"/>
        <v>0</v>
      </c>
      <c r="AS62" s="234">
        <f t="shared" si="108"/>
        <v>0</v>
      </c>
      <c r="AT62" s="234">
        <f t="shared" si="153"/>
        <v>0</v>
      </c>
      <c r="AU62" s="242">
        <f t="shared" si="154"/>
        <v>0</v>
      </c>
      <c r="AW62" s="234">
        <f t="shared" si="155"/>
        <v>50</v>
      </c>
      <c r="AX62" s="235" t="str">
        <f t="shared" si="156"/>
        <v/>
      </c>
      <c r="AY62" s="236" t="str">
        <f>IFERROR(+VLOOKUP(AX62,'Referencia Parámetros'!$A$2:$B$18,2),"")</f>
        <v/>
      </c>
      <c r="AZ62" s="1"/>
      <c r="BA62" s="1"/>
      <c r="BB62" s="136" t="str">
        <f t="shared" si="240"/>
        <v>Completar</v>
      </c>
      <c r="BC62" s="134"/>
      <c r="BD62" s="134"/>
      <c r="BE62" s="134"/>
      <c r="BF62" s="136" t="str">
        <f t="shared" si="241"/>
        <v>Completar</v>
      </c>
      <c r="BG62" s="137" t="str">
        <f t="shared" si="242"/>
        <v>Completar</v>
      </c>
      <c r="BH62" s="137" t="str">
        <f t="shared" si="243"/>
        <v>Completar</v>
      </c>
      <c r="BI62" s="135"/>
      <c r="BJ62" s="136" t="str">
        <f t="shared" si="244"/>
        <v>Completar</v>
      </c>
      <c r="BK62" s="237">
        <f t="shared" si="157"/>
        <v>0</v>
      </c>
      <c r="BL62" s="238">
        <f t="shared" si="158"/>
        <v>0</v>
      </c>
      <c r="BM62" s="239" t="str">
        <f>IFERROR(IF(BL62&gt;20*AY62,'Referencia Parámetros'!$D$20,IF(BL62&gt;10*AY62,'Referencia Parámetros'!$D$21,IF(BL62&gt;5*AY62,'Referencia Parámetros'!$D$22, IF(BL62&gt;1,'Referencia Parámetros'!$D$23,"NO APLICA")))),"")</f>
        <v/>
      </c>
      <c r="BN62" s="240" t="str">
        <f t="shared" si="159"/>
        <v/>
      </c>
      <c r="BO62" s="241">
        <f t="shared" si="110"/>
        <v>0</v>
      </c>
      <c r="BP62" s="234">
        <f t="shared" si="160"/>
        <v>0</v>
      </c>
      <c r="BQ62" s="234">
        <f t="shared" si="111"/>
        <v>0</v>
      </c>
      <c r="BR62" s="234">
        <f t="shared" si="161"/>
        <v>0</v>
      </c>
      <c r="BS62" s="242">
        <f t="shared" si="162"/>
        <v>0</v>
      </c>
      <c r="BU62" s="234">
        <f t="shared" si="163"/>
        <v>50</v>
      </c>
      <c r="BV62" s="235" t="str">
        <f t="shared" si="164"/>
        <v/>
      </c>
      <c r="BW62" s="236" t="str">
        <f>IFERROR(+VLOOKUP(BV62,'Referencia Parámetros'!$A$2:$B$18,2),"")</f>
        <v/>
      </c>
      <c r="BX62" s="1"/>
      <c r="BY62" s="1"/>
      <c r="BZ62" s="136" t="str">
        <f t="shared" si="245"/>
        <v>Completar</v>
      </c>
      <c r="CA62" s="134"/>
      <c r="CB62" s="134"/>
      <c r="CC62" s="134"/>
      <c r="CD62" s="136" t="str">
        <f t="shared" si="246"/>
        <v>Completar</v>
      </c>
      <c r="CE62" s="137" t="str">
        <f t="shared" si="247"/>
        <v>Completar</v>
      </c>
      <c r="CF62" s="137" t="str">
        <f t="shared" si="248"/>
        <v>Completar</v>
      </c>
      <c r="CG62" s="135"/>
      <c r="CH62" s="136" t="str">
        <f t="shared" si="249"/>
        <v>Completar</v>
      </c>
      <c r="CI62" s="237">
        <f t="shared" si="165"/>
        <v>0</v>
      </c>
      <c r="CJ62" s="238">
        <f t="shared" si="166"/>
        <v>0</v>
      </c>
      <c r="CK62" s="239" t="str">
        <f>IFERROR(IF(CJ62&gt;20*BW62,'Referencia Parámetros'!$D$20,IF(CJ62&gt;10*BW62,'Referencia Parámetros'!$D$21,IF(CJ62&gt;5*BW62,'Referencia Parámetros'!$D$22, IF(CJ62&gt;1,'Referencia Parámetros'!$D$23,"NO APLICA")))),"")</f>
        <v/>
      </c>
      <c r="CL62" s="240" t="str">
        <f t="shared" si="167"/>
        <v/>
      </c>
      <c r="CM62" s="241">
        <f t="shared" si="113"/>
        <v>0</v>
      </c>
      <c r="CN62" s="234">
        <f t="shared" si="168"/>
        <v>0</v>
      </c>
      <c r="CO62" s="234">
        <f t="shared" si="114"/>
        <v>0</v>
      </c>
      <c r="CP62" s="234">
        <f t="shared" si="169"/>
        <v>0</v>
      </c>
      <c r="CQ62" s="242">
        <f t="shared" si="170"/>
        <v>0</v>
      </c>
      <c r="CS62" s="234">
        <f t="shared" si="171"/>
        <v>50</v>
      </c>
      <c r="CT62" s="235" t="str">
        <f t="shared" si="172"/>
        <v/>
      </c>
      <c r="CU62" s="236" t="str">
        <f>IFERROR(+VLOOKUP(CT62,'Referencia Parámetros'!$A$2:$B$18,2),"")</f>
        <v/>
      </c>
      <c r="CV62" s="1"/>
      <c r="CW62" s="1"/>
      <c r="CX62" s="136" t="str">
        <f t="shared" si="250"/>
        <v>Completar</v>
      </c>
      <c r="CY62" s="134"/>
      <c r="CZ62" s="134"/>
      <c r="DA62" s="134"/>
      <c r="DB62" s="136" t="str">
        <f t="shared" si="251"/>
        <v>Completar</v>
      </c>
      <c r="DC62" s="137" t="str">
        <f t="shared" si="252"/>
        <v>Completar</v>
      </c>
      <c r="DD62" s="137" t="str">
        <f t="shared" si="253"/>
        <v>Completar</v>
      </c>
      <c r="DE62" s="135"/>
      <c r="DF62" s="136" t="str">
        <f t="shared" si="254"/>
        <v>Completar</v>
      </c>
      <c r="DG62" s="237">
        <f t="shared" si="173"/>
        <v>0</v>
      </c>
      <c r="DH62" s="238">
        <f t="shared" si="174"/>
        <v>0</v>
      </c>
      <c r="DI62" s="239" t="str">
        <f>IFERROR(IF(DH62&gt;20*CU62,'Referencia Parámetros'!$D$20,IF(DH62&gt;10*CU62,'Referencia Parámetros'!$D$21,IF(DH62&gt;5*CU62,'Referencia Parámetros'!$D$22, IF(DH62&gt;1,'Referencia Parámetros'!$D$23,"NO APLICA")))),"")</f>
        <v/>
      </c>
      <c r="DJ62" s="240" t="str">
        <f t="shared" si="175"/>
        <v/>
      </c>
      <c r="DK62" s="241">
        <f t="shared" si="116"/>
        <v>0</v>
      </c>
      <c r="DL62" s="234">
        <f t="shared" si="176"/>
        <v>0</v>
      </c>
      <c r="DM62" s="234">
        <f t="shared" si="117"/>
        <v>0</v>
      </c>
      <c r="DN62" s="234">
        <f t="shared" si="177"/>
        <v>0</v>
      </c>
      <c r="DO62" s="242">
        <f t="shared" si="178"/>
        <v>0</v>
      </c>
      <c r="DQ62" s="234">
        <f t="shared" si="179"/>
        <v>50</v>
      </c>
      <c r="DR62" s="235" t="str">
        <f t="shared" si="180"/>
        <v/>
      </c>
      <c r="DS62" s="236" t="str">
        <f>IFERROR(+VLOOKUP(DR62,'Referencia Parámetros'!$A$2:$B$18,2),"")</f>
        <v/>
      </c>
      <c r="DT62" s="1"/>
      <c r="DU62" s="1"/>
      <c r="DV62" s="136" t="str">
        <f t="shared" si="255"/>
        <v>Completar</v>
      </c>
      <c r="DW62" s="134"/>
      <c r="DX62" s="134"/>
      <c r="DY62" s="134"/>
      <c r="DZ62" s="136" t="str">
        <f t="shared" si="256"/>
        <v>Completar</v>
      </c>
      <c r="EA62" s="137" t="str">
        <f t="shared" si="257"/>
        <v>Completar</v>
      </c>
      <c r="EB62" s="137" t="str">
        <f t="shared" si="258"/>
        <v>Completar</v>
      </c>
      <c r="EC62" s="135"/>
      <c r="ED62" s="136" t="str">
        <f t="shared" si="259"/>
        <v>Completar</v>
      </c>
      <c r="EE62" s="237">
        <f t="shared" si="181"/>
        <v>0</v>
      </c>
      <c r="EF62" s="238">
        <f t="shared" si="182"/>
        <v>0</v>
      </c>
      <c r="EG62" s="239" t="str">
        <f>IFERROR(IF(EF62&gt;20*DS62,'Referencia Parámetros'!$D$20,IF(EF62&gt;10*DS62,'Referencia Parámetros'!$D$21,IF(EF62&gt;5*DS62,'Referencia Parámetros'!$D$22, IF(EF62&gt;1,'Referencia Parámetros'!$D$23,"NO APLICA")))),"")</f>
        <v/>
      </c>
      <c r="EH62" s="240" t="str">
        <f t="shared" si="183"/>
        <v/>
      </c>
      <c r="EI62" s="241">
        <f t="shared" si="119"/>
        <v>0</v>
      </c>
      <c r="EJ62" s="234">
        <f t="shared" si="184"/>
        <v>0</v>
      </c>
      <c r="EK62" s="234">
        <f t="shared" si="120"/>
        <v>0</v>
      </c>
      <c r="EL62" s="234">
        <f t="shared" si="185"/>
        <v>0</v>
      </c>
      <c r="EM62" s="242">
        <f t="shared" si="186"/>
        <v>0</v>
      </c>
      <c r="EO62" s="234">
        <f t="shared" si="187"/>
        <v>50</v>
      </c>
      <c r="EP62" s="235" t="str">
        <f t="shared" si="188"/>
        <v/>
      </c>
      <c r="EQ62" s="236" t="str">
        <f>IFERROR(+VLOOKUP(EP62,'Referencia Parámetros'!$A$2:$B$18,2),"")</f>
        <v/>
      </c>
      <c r="ER62" s="1"/>
      <c r="ES62" s="1"/>
      <c r="ET62" s="136" t="str">
        <f t="shared" si="260"/>
        <v>Completar</v>
      </c>
      <c r="EU62" s="134"/>
      <c r="EV62" s="134"/>
      <c r="EW62" s="134"/>
      <c r="EX62" s="136" t="str">
        <f t="shared" si="261"/>
        <v>Completar</v>
      </c>
      <c r="EY62" s="137" t="str">
        <f t="shared" si="262"/>
        <v>Completar</v>
      </c>
      <c r="EZ62" s="137" t="str">
        <f t="shared" si="263"/>
        <v>Completar</v>
      </c>
      <c r="FA62" s="135"/>
      <c r="FB62" s="136" t="str">
        <f t="shared" si="264"/>
        <v>Completar</v>
      </c>
      <c r="FC62" s="237">
        <f t="shared" si="189"/>
        <v>0</v>
      </c>
      <c r="FD62" s="238">
        <f t="shared" si="190"/>
        <v>0</v>
      </c>
      <c r="FE62" s="239" t="str">
        <f>IFERROR(IF(FD62&gt;20*EQ62,'Referencia Parámetros'!$D$20,IF(FD62&gt;10*EQ62,'Referencia Parámetros'!$D$21,IF(FD62&gt;5*EQ62,'Referencia Parámetros'!$D$22, IF(FD62&gt;1,'Referencia Parámetros'!$D$23,"NO APLICA")))),"")</f>
        <v/>
      </c>
      <c r="FF62" s="240" t="str">
        <f t="shared" si="191"/>
        <v/>
      </c>
      <c r="FG62" s="241">
        <f t="shared" si="122"/>
        <v>0</v>
      </c>
      <c r="FH62" s="234">
        <f t="shared" si="192"/>
        <v>0</v>
      </c>
      <c r="FI62" s="234">
        <f t="shared" si="123"/>
        <v>0</v>
      </c>
      <c r="FJ62" s="234">
        <f t="shared" si="193"/>
        <v>0</v>
      </c>
      <c r="FK62" s="242">
        <f t="shared" si="194"/>
        <v>0</v>
      </c>
      <c r="FM62" s="234">
        <f t="shared" si="195"/>
        <v>50</v>
      </c>
      <c r="FN62" s="235" t="str">
        <f t="shared" si="196"/>
        <v/>
      </c>
      <c r="FO62" s="236" t="str">
        <f>IFERROR(+VLOOKUP(FN62,'Referencia Parámetros'!$A$2:$B$18,2),"")</f>
        <v/>
      </c>
      <c r="FP62" s="1"/>
      <c r="FQ62" s="1"/>
      <c r="FR62" s="136" t="str">
        <f t="shared" si="265"/>
        <v>Completar</v>
      </c>
      <c r="FS62" s="134"/>
      <c r="FT62" s="134"/>
      <c r="FU62" s="134"/>
      <c r="FV62" s="136" t="str">
        <f t="shared" si="266"/>
        <v>Completar</v>
      </c>
      <c r="FW62" s="137" t="str">
        <f t="shared" si="267"/>
        <v>Completar</v>
      </c>
      <c r="FX62" s="137" t="str">
        <f t="shared" si="268"/>
        <v>Completar</v>
      </c>
      <c r="FY62" s="135"/>
      <c r="FZ62" s="136" t="str">
        <f t="shared" si="269"/>
        <v>Completar</v>
      </c>
      <c r="GA62" s="237">
        <f t="shared" si="197"/>
        <v>0</v>
      </c>
      <c r="GB62" s="238">
        <f t="shared" si="198"/>
        <v>0</v>
      </c>
      <c r="GC62" s="239" t="str">
        <f>IFERROR(IF(GB62&gt;20*FO62,'Referencia Parámetros'!$D$20,IF(GB62&gt;10*FO62,'Referencia Parámetros'!$D$21,IF(GB62&gt;5*FO62,'Referencia Parámetros'!$D$22, IF(GB62&gt;1,'Referencia Parámetros'!$D$23,"NO APLICA")))),"")</f>
        <v/>
      </c>
      <c r="GD62" s="240" t="str">
        <f t="shared" si="199"/>
        <v/>
      </c>
      <c r="GE62" s="241">
        <f t="shared" si="125"/>
        <v>0</v>
      </c>
      <c r="GF62" s="234">
        <f t="shared" si="200"/>
        <v>0</v>
      </c>
      <c r="GG62" s="234">
        <f t="shared" si="126"/>
        <v>0</v>
      </c>
      <c r="GH62" s="234">
        <f t="shared" si="201"/>
        <v>0</v>
      </c>
      <c r="GI62" s="242">
        <f t="shared" si="202"/>
        <v>0</v>
      </c>
      <c r="GK62" s="234">
        <f t="shared" si="203"/>
        <v>50</v>
      </c>
      <c r="GL62" s="235" t="str">
        <f t="shared" si="204"/>
        <v/>
      </c>
      <c r="GM62" s="236" t="str">
        <f>IFERROR(+VLOOKUP(GL62,'Referencia Parámetros'!$A$2:$B$18,2),"")</f>
        <v/>
      </c>
      <c r="GN62" s="1"/>
      <c r="GO62" s="1"/>
      <c r="GP62" s="136" t="str">
        <f t="shared" si="270"/>
        <v>Completar</v>
      </c>
      <c r="GQ62" s="134"/>
      <c r="GR62" s="134"/>
      <c r="GS62" s="134"/>
      <c r="GT62" s="136" t="str">
        <f t="shared" si="271"/>
        <v>Completar</v>
      </c>
      <c r="GU62" s="137" t="str">
        <f t="shared" si="272"/>
        <v>Completar</v>
      </c>
      <c r="GV62" s="137" t="str">
        <f t="shared" si="273"/>
        <v>Completar</v>
      </c>
      <c r="GW62" s="135"/>
      <c r="GX62" s="136" t="str">
        <f t="shared" si="274"/>
        <v>Completar</v>
      </c>
      <c r="GY62" s="237">
        <f t="shared" si="205"/>
        <v>0</v>
      </c>
      <c r="GZ62" s="238">
        <f t="shared" si="206"/>
        <v>0</v>
      </c>
      <c r="HA62" s="239" t="str">
        <f>IFERROR(IF(GZ62&gt;20*GM62,'Referencia Parámetros'!$D$20,IF(GZ62&gt;10*GM62,'Referencia Parámetros'!$D$21,IF(GZ62&gt;5*GM62,'Referencia Parámetros'!$D$22, IF(GZ62&gt;1,'Referencia Parámetros'!$D$23,"NO APLICA")))),"")</f>
        <v/>
      </c>
      <c r="HB62" s="240" t="str">
        <f t="shared" si="207"/>
        <v/>
      </c>
      <c r="HC62" s="241">
        <f t="shared" si="128"/>
        <v>0</v>
      </c>
      <c r="HD62" s="234">
        <f t="shared" si="208"/>
        <v>0</v>
      </c>
      <c r="HE62" s="234">
        <f t="shared" si="129"/>
        <v>0</v>
      </c>
      <c r="HF62" s="234">
        <f t="shared" si="209"/>
        <v>0</v>
      </c>
      <c r="HG62" s="242">
        <f t="shared" si="210"/>
        <v>0</v>
      </c>
      <c r="HI62" s="234">
        <f t="shared" si="211"/>
        <v>50</v>
      </c>
      <c r="HJ62" s="235" t="str">
        <f t="shared" si="212"/>
        <v/>
      </c>
      <c r="HK62" s="236" t="str">
        <f>IFERROR(+VLOOKUP(HJ62,'Referencia Parámetros'!$A$2:$B$18,2),"")</f>
        <v/>
      </c>
      <c r="HL62" s="1"/>
      <c r="HM62" s="1"/>
      <c r="HN62" s="136" t="str">
        <f t="shared" si="275"/>
        <v>Completar</v>
      </c>
      <c r="HO62" s="134"/>
      <c r="HP62" s="134"/>
      <c r="HQ62" s="134"/>
      <c r="HR62" s="136" t="str">
        <f t="shared" si="276"/>
        <v>Completar</v>
      </c>
      <c r="HS62" s="137" t="str">
        <f t="shared" si="277"/>
        <v>Completar</v>
      </c>
      <c r="HT62" s="137" t="str">
        <f t="shared" si="278"/>
        <v>Completar</v>
      </c>
      <c r="HU62" s="135"/>
      <c r="HV62" s="136" t="str">
        <f t="shared" si="279"/>
        <v>Completar</v>
      </c>
      <c r="HW62" s="237">
        <f t="shared" si="213"/>
        <v>0</v>
      </c>
      <c r="HX62" s="238">
        <f t="shared" si="214"/>
        <v>0</v>
      </c>
      <c r="HY62" s="239" t="str">
        <f>IFERROR(IF(HX62&gt;20*HK62,'Referencia Parámetros'!$D$20,IF(HX62&gt;10*HK62,'Referencia Parámetros'!$D$21,IF(HX62&gt;5*HK62,'Referencia Parámetros'!$D$22, IF(HX62&gt;1,'Referencia Parámetros'!$D$23,"NO APLICA")))),"")</f>
        <v/>
      </c>
      <c r="HZ62" s="240" t="str">
        <f t="shared" si="215"/>
        <v/>
      </c>
      <c r="IA62" s="241">
        <f t="shared" si="131"/>
        <v>0</v>
      </c>
      <c r="IB62" s="234">
        <f t="shared" si="216"/>
        <v>0</v>
      </c>
      <c r="IC62" s="234">
        <f t="shared" si="132"/>
        <v>0</v>
      </c>
      <c r="ID62" s="234">
        <f t="shared" si="217"/>
        <v>0</v>
      </c>
      <c r="IE62" s="242">
        <f t="shared" si="218"/>
        <v>0</v>
      </c>
      <c r="IG62" s="234">
        <f t="shared" si="219"/>
        <v>50</v>
      </c>
      <c r="IH62" s="235" t="str">
        <f t="shared" si="220"/>
        <v/>
      </c>
      <c r="II62" s="236" t="str">
        <f>IFERROR(+VLOOKUP(IH62,'Referencia Parámetros'!$A$2:$B$15,2),"")</f>
        <v/>
      </c>
      <c r="IJ62" s="1"/>
      <c r="IK62" s="1"/>
      <c r="IL62" s="136" t="str">
        <f t="shared" si="280"/>
        <v>Completar</v>
      </c>
      <c r="IM62" s="134"/>
      <c r="IN62" s="134"/>
      <c r="IO62" s="134"/>
      <c r="IP62" s="136" t="str">
        <f t="shared" si="281"/>
        <v>Completar</v>
      </c>
      <c r="IQ62" s="137" t="str">
        <f t="shared" si="282"/>
        <v>Completar</v>
      </c>
      <c r="IR62" s="137" t="str">
        <f t="shared" si="283"/>
        <v>Completar</v>
      </c>
      <c r="IS62" s="135"/>
      <c r="IT62" s="136" t="str">
        <f t="shared" si="284"/>
        <v>Completar</v>
      </c>
      <c r="IU62" s="237">
        <f t="shared" si="221"/>
        <v>0</v>
      </c>
      <c r="IV62" s="238">
        <f t="shared" si="222"/>
        <v>0</v>
      </c>
      <c r="IW62" s="239" t="str">
        <f>IFERROR(IF(IV62&gt;20*II62,'Referencia Parámetros'!$D$20,IF(IV62&gt;10*II62,'Referencia Parámetros'!$D$21,IF(IV62&gt;5*II62,'Referencia Parámetros'!$D$22, IF(IV62&gt;1,'Referencia Parámetros'!$D$23,"NO APLICA")))),"")</f>
        <v/>
      </c>
      <c r="IX62" s="240" t="str">
        <f t="shared" si="223"/>
        <v/>
      </c>
      <c r="IY62" s="241">
        <f t="shared" si="134"/>
        <v>0</v>
      </c>
      <c r="IZ62" s="234">
        <f t="shared" si="224"/>
        <v>0</v>
      </c>
      <c r="JA62" s="234">
        <f t="shared" si="135"/>
        <v>0</v>
      </c>
      <c r="JB62" s="234">
        <f t="shared" si="225"/>
        <v>0</v>
      </c>
      <c r="JC62" s="242">
        <f t="shared" si="226"/>
        <v>0</v>
      </c>
      <c r="JD62" s="198"/>
      <c r="JE62" s="234">
        <f t="shared" si="227"/>
        <v>50</v>
      </c>
      <c r="JF62" s="235" t="str">
        <f t="shared" si="228"/>
        <v/>
      </c>
      <c r="JG62" s="236" t="str">
        <f>IFERROR(+VLOOKUP(JF62,'Referencia Parámetros'!$A$2:$B$15,2),"")</f>
        <v/>
      </c>
      <c r="JH62" s="1"/>
      <c r="JI62" s="1"/>
      <c r="JJ62" s="136" t="str">
        <f t="shared" si="285"/>
        <v>Completar</v>
      </c>
      <c r="JK62" s="134"/>
      <c r="JL62" s="134"/>
      <c r="JM62" s="134"/>
      <c r="JN62" s="136" t="str">
        <f t="shared" si="286"/>
        <v>Completar</v>
      </c>
      <c r="JO62" s="137" t="str">
        <f t="shared" si="287"/>
        <v>Completar</v>
      </c>
      <c r="JP62" s="137" t="str">
        <f t="shared" si="288"/>
        <v>Completar</v>
      </c>
      <c r="JQ62" s="135"/>
      <c r="JR62" s="136" t="str">
        <f t="shared" si="289"/>
        <v>Completar</v>
      </c>
      <c r="JS62" s="237">
        <f t="shared" si="229"/>
        <v>0</v>
      </c>
      <c r="JT62" s="238">
        <f t="shared" si="230"/>
        <v>0</v>
      </c>
      <c r="JU62" s="239" t="str">
        <f>IFERROR(IF(JT62&gt;20*JG62,'Referencia Parámetros'!$D$20,IF(JT62&gt;10*JG62,'Referencia Parámetros'!$D$21,IF(JT62&gt;5*JG62,'Referencia Parámetros'!$D$22, IF(JT62&gt;1,'Referencia Parámetros'!$D$23,"NO APLICA")))),"")</f>
        <v/>
      </c>
      <c r="JV62" s="240" t="str">
        <f t="shared" si="231"/>
        <v/>
      </c>
      <c r="JW62" s="241">
        <f t="shared" si="137"/>
        <v>0</v>
      </c>
      <c r="JX62" s="234">
        <f t="shared" si="232"/>
        <v>0</v>
      </c>
      <c r="JY62" s="234">
        <f t="shared" si="138"/>
        <v>0</v>
      </c>
      <c r="JZ62" s="234">
        <f t="shared" si="233"/>
        <v>0</v>
      </c>
      <c r="KA62" s="242">
        <f t="shared" si="234"/>
        <v>0</v>
      </c>
    </row>
    <row r="63" spans="1:287" x14ac:dyDescent="0.25">
      <c r="A63" s="234">
        <f t="shared" si="139"/>
        <v>51</v>
      </c>
      <c r="B63" s="235" t="str">
        <f t="shared" si="140"/>
        <v/>
      </c>
      <c r="C63" s="236" t="str">
        <f>IFERROR(+VLOOKUP(B63,'Referencia Parámetros'!$A$2:$B$18,2),"")</f>
        <v/>
      </c>
      <c r="D63" s="1"/>
      <c r="E63" s="1"/>
      <c r="F63" s="136" t="str">
        <f>IFERROR(+VLOOKUP(D63,'Año 4'!JH$13:JJ$112,3,FALSE),"Completar")</f>
        <v>Completar</v>
      </c>
      <c r="G63" s="134"/>
      <c r="H63" s="134"/>
      <c r="I63" s="134"/>
      <c r="J63" s="136" t="str">
        <f>+IFERROR(VLOOKUP(D63,'Año 4'!JH$13:JR$112,7,0),"Completar")</f>
        <v>Completar</v>
      </c>
      <c r="K63" s="137" t="str">
        <f>IFERROR(VLOOKUP(D63,'Año 4'!JH$13:JR$112,8,FALSE),"Completar")</f>
        <v>Completar</v>
      </c>
      <c r="L63" s="137" t="str">
        <f>IFERROR(VLOOKUP(D63,'Año 4'!JH$13:JR$112,9,FALSE),"Completar")</f>
        <v>Completar</v>
      </c>
      <c r="M63" s="135"/>
      <c r="N63" s="136" t="str">
        <f>IFERROR(VLOOKUP(D63,'Año 4'!JH$13:JR$112,11,FALSE),"Completar")</f>
        <v>Completar</v>
      </c>
      <c r="O63" s="237">
        <f t="shared" si="141"/>
        <v>0</v>
      </c>
      <c r="P63" s="238">
        <f t="shared" si="142"/>
        <v>0</v>
      </c>
      <c r="Q63" s="239" t="str">
        <f>IFERROR(IF(P63&gt;20*C63,'Referencia Parámetros'!$D$20,IF(P63&gt;10*C63,'Referencia Parámetros'!$D$21,IF(P63&gt;5*C63,'Referencia Parámetros'!$D$22, IF(P63&gt;1,'Referencia Parámetros'!$D$23,"NO APLICA")))),"")</f>
        <v/>
      </c>
      <c r="R63" s="240" t="str">
        <f t="shared" si="143"/>
        <v/>
      </c>
      <c r="S63" s="241">
        <f t="shared" si="104"/>
        <v>0</v>
      </c>
      <c r="T63" s="234">
        <f t="shared" si="144"/>
        <v>0</v>
      </c>
      <c r="U63" s="234">
        <f t="shared" si="105"/>
        <v>0</v>
      </c>
      <c r="V63" s="234">
        <f t="shared" si="145"/>
        <v>0</v>
      </c>
      <c r="W63" s="242">
        <f t="shared" si="146"/>
        <v>0</v>
      </c>
      <c r="Y63" s="234">
        <f t="shared" si="147"/>
        <v>51</v>
      </c>
      <c r="Z63" s="235" t="str">
        <f t="shared" si="148"/>
        <v/>
      </c>
      <c r="AA63" s="236" t="str">
        <f>IFERROR(+VLOOKUP(Z63,'Referencia Parámetros'!$A$2:$B$18,2),"")</f>
        <v/>
      </c>
      <c r="AB63" s="1"/>
      <c r="AC63" s="1"/>
      <c r="AD63" s="136" t="str">
        <f t="shared" si="235"/>
        <v>Completar</v>
      </c>
      <c r="AE63" s="134"/>
      <c r="AF63" s="134"/>
      <c r="AG63" s="134"/>
      <c r="AH63" s="136" t="str">
        <f t="shared" si="236"/>
        <v>Completar</v>
      </c>
      <c r="AI63" s="137" t="str">
        <f t="shared" si="237"/>
        <v>Completar</v>
      </c>
      <c r="AJ63" s="137" t="str">
        <f t="shared" si="238"/>
        <v>Completar</v>
      </c>
      <c r="AK63" s="135"/>
      <c r="AL63" s="136" t="str">
        <f t="shared" si="239"/>
        <v>Completar</v>
      </c>
      <c r="AM63" s="237">
        <f t="shared" si="149"/>
        <v>0</v>
      </c>
      <c r="AN63" s="238">
        <f t="shared" si="150"/>
        <v>0</v>
      </c>
      <c r="AO63" s="239" t="str">
        <f>IFERROR(IF(AN63&gt;20*AA63,'Referencia Parámetros'!$D$20,IF(AN63&gt;10*AA63,'Referencia Parámetros'!$D$21,IF(AN63&gt;5*AA63,'Referencia Parámetros'!$D$22, IF(AN63&gt;1,'Referencia Parámetros'!$D$23,"NO APLICA")))),"")</f>
        <v/>
      </c>
      <c r="AP63" s="240" t="str">
        <f t="shared" si="151"/>
        <v/>
      </c>
      <c r="AQ63" s="241">
        <f t="shared" si="107"/>
        <v>0</v>
      </c>
      <c r="AR63" s="234">
        <f t="shared" si="152"/>
        <v>0</v>
      </c>
      <c r="AS63" s="234">
        <f t="shared" si="108"/>
        <v>0</v>
      </c>
      <c r="AT63" s="234">
        <f t="shared" si="153"/>
        <v>0</v>
      </c>
      <c r="AU63" s="242">
        <f t="shared" si="154"/>
        <v>0</v>
      </c>
      <c r="AW63" s="234">
        <f t="shared" si="155"/>
        <v>51</v>
      </c>
      <c r="AX63" s="235" t="str">
        <f t="shared" si="156"/>
        <v/>
      </c>
      <c r="AY63" s="236" t="str">
        <f>IFERROR(+VLOOKUP(AX63,'Referencia Parámetros'!$A$2:$B$18,2),"")</f>
        <v/>
      </c>
      <c r="AZ63" s="1"/>
      <c r="BA63" s="1"/>
      <c r="BB63" s="136" t="str">
        <f t="shared" si="240"/>
        <v>Completar</v>
      </c>
      <c r="BC63" s="134"/>
      <c r="BD63" s="134"/>
      <c r="BE63" s="134"/>
      <c r="BF63" s="136" t="str">
        <f t="shared" si="241"/>
        <v>Completar</v>
      </c>
      <c r="BG63" s="137" t="str">
        <f t="shared" si="242"/>
        <v>Completar</v>
      </c>
      <c r="BH63" s="137" t="str">
        <f t="shared" si="243"/>
        <v>Completar</v>
      </c>
      <c r="BI63" s="135"/>
      <c r="BJ63" s="136" t="str">
        <f t="shared" si="244"/>
        <v>Completar</v>
      </c>
      <c r="BK63" s="237">
        <f t="shared" si="157"/>
        <v>0</v>
      </c>
      <c r="BL63" s="238">
        <f t="shared" si="158"/>
        <v>0</v>
      </c>
      <c r="BM63" s="239" t="str">
        <f>IFERROR(IF(BL63&gt;20*AY63,'Referencia Parámetros'!$D$20,IF(BL63&gt;10*AY63,'Referencia Parámetros'!$D$21,IF(BL63&gt;5*AY63,'Referencia Parámetros'!$D$22, IF(BL63&gt;1,'Referencia Parámetros'!$D$23,"NO APLICA")))),"")</f>
        <v/>
      </c>
      <c r="BN63" s="240" t="str">
        <f t="shared" si="159"/>
        <v/>
      </c>
      <c r="BO63" s="241">
        <f t="shared" si="110"/>
        <v>0</v>
      </c>
      <c r="BP63" s="234">
        <f t="shared" si="160"/>
        <v>0</v>
      </c>
      <c r="BQ63" s="234">
        <f t="shared" si="111"/>
        <v>0</v>
      </c>
      <c r="BR63" s="234">
        <f t="shared" si="161"/>
        <v>0</v>
      </c>
      <c r="BS63" s="242">
        <f t="shared" si="162"/>
        <v>0</v>
      </c>
      <c r="BU63" s="234">
        <f t="shared" si="163"/>
        <v>51</v>
      </c>
      <c r="BV63" s="235" t="str">
        <f t="shared" si="164"/>
        <v/>
      </c>
      <c r="BW63" s="236" t="str">
        <f>IFERROR(+VLOOKUP(BV63,'Referencia Parámetros'!$A$2:$B$18,2),"")</f>
        <v/>
      </c>
      <c r="BX63" s="1"/>
      <c r="BY63" s="1"/>
      <c r="BZ63" s="136" t="str">
        <f t="shared" si="245"/>
        <v>Completar</v>
      </c>
      <c r="CA63" s="134"/>
      <c r="CB63" s="134"/>
      <c r="CC63" s="134"/>
      <c r="CD63" s="136" t="str">
        <f t="shared" si="246"/>
        <v>Completar</v>
      </c>
      <c r="CE63" s="137" t="str">
        <f t="shared" si="247"/>
        <v>Completar</v>
      </c>
      <c r="CF63" s="137" t="str">
        <f t="shared" si="248"/>
        <v>Completar</v>
      </c>
      <c r="CG63" s="135"/>
      <c r="CH63" s="136" t="str">
        <f t="shared" si="249"/>
        <v>Completar</v>
      </c>
      <c r="CI63" s="237">
        <f t="shared" si="165"/>
        <v>0</v>
      </c>
      <c r="CJ63" s="238">
        <f t="shared" si="166"/>
        <v>0</v>
      </c>
      <c r="CK63" s="239" t="str">
        <f>IFERROR(IF(CJ63&gt;20*BW63,'Referencia Parámetros'!$D$20,IF(CJ63&gt;10*BW63,'Referencia Parámetros'!$D$21,IF(CJ63&gt;5*BW63,'Referencia Parámetros'!$D$22, IF(CJ63&gt;1,'Referencia Parámetros'!$D$23,"NO APLICA")))),"")</f>
        <v/>
      </c>
      <c r="CL63" s="240" t="str">
        <f t="shared" si="167"/>
        <v/>
      </c>
      <c r="CM63" s="241">
        <f t="shared" si="113"/>
        <v>0</v>
      </c>
      <c r="CN63" s="234">
        <f t="shared" si="168"/>
        <v>0</v>
      </c>
      <c r="CO63" s="234">
        <f t="shared" si="114"/>
        <v>0</v>
      </c>
      <c r="CP63" s="234">
        <f t="shared" si="169"/>
        <v>0</v>
      </c>
      <c r="CQ63" s="242">
        <f t="shared" si="170"/>
        <v>0</v>
      </c>
      <c r="CS63" s="234">
        <f t="shared" si="171"/>
        <v>51</v>
      </c>
      <c r="CT63" s="235" t="str">
        <f t="shared" si="172"/>
        <v/>
      </c>
      <c r="CU63" s="236" t="str">
        <f>IFERROR(+VLOOKUP(CT63,'Referencia Parámetros'!$A$2:$B$18,2),"")</f>
        <v/>
      </c>
      <c r="CV63" s="1"/>
      <c r="CW63" s="1"/>
      <c r="CX63" s="136" t="str">
        <f t="shared" si="250"/>
        <v>Completar</v>
      </c>
      <c r="CY63" s="134"/>
      <c r="CZ63" s="134"/>
      <c r="DA63" s="134"/>
      <c r="DB63" s="136" t="str">
        <f t="shared" si="251"/>
        <v>Completar</v>
      </c>
      <c r="DC63" s="137" t="str">
        <f t="shared" si="252"/>
        <v>Completar</v>
      </c>
      <c r="DD63" s="137" t="str">
        <f t="shared" si="253"/>
        <v>Completar</v>
      </c>
      <c r="DE63" s="135"/>
      <c r="DF63" s="136" t="str">
        <f t="shared" si="254"/>
        <v>Completar</v>
      </c>
      <c r="DG63" s="237">
        <f t="shared" si="173"/>
        <v>0</v>
      </c>
      <c r="DH63" s="238">
        <f t="shared" si="174"/>
        <v>0</v>
      </c>
      <c r="DI63" s="239" t="str">
        <f>IFERROR(IF(DH63&gt;20*CU63,'Referencia Parámetros'!$D$20,IF(DH63&gt;10*CU63,'Referencia Parámetros'!$D$21,IF(DH63&gt;5*CU63,'Referencia Parámetros'!$D$22, IF(DH63&gt;1,'Referencia Parámetros'!$D$23,"NO APLICA")))),"")</f>
        <v/>
      </c>
      <c r="DJ63" s="240" t="str">
        <f t="shared" si="175"/>
        <v/>
      </c>
      <c r="DK63" s="241">
        <f t="shared" si="116"/>
        <v>0</v>
      </c>
      <c r="DL63" s="234">
        <f t="shared" si="176"/>
        <v>0</v>
      </c>
      <c r="DM63" s="234">
        <f t="shared" si="117"/>
        <v>0</v>
      </c>
      <c r="DN63" s="234">
        <f t="shared" si="177"/>
        <v>0</v>
      </c>
      <c r="DO63" s="242">
        <f t="shared" si="178"/>
        <v>0</v>
      </c>
      <c r="DQ63" s="234">
        <f t="shared" si="179"/>
        <v>51</v>
      </c>
      <c r="DR63" s="235" t="str">
        <f t="shared" si="180"/>
        <v/>
      </c>
      <c r="DS63" s="236" t="str">
        <f>IFERROR(+VLOOKUP(DR63,'Referencia Parámetros'!$A$2:$B$18,2),"")</f>
        <v/>
      </c>
      <c r="DT63" s="1"/>
      <c r="DU63" s="1"/>
      <c r="DV63" s="136" t="str">
        <f t="shared" si="255"/>
        <v>Completar</v>
      </c>
      <c r="DW63" s="134"/>
      <c r="DX63" s="134"/>
      <c r="DY63" s="134"/>
      <c r="DZ63" s="136" t="str">
        <f t="shared" si="256"/>
        <v>Completar</v>
      </c>
      <c r="EA63" s="137" t="str">
        <f t="shared" si="257"/>
        <v>Completar</v>
      </c>
      <c r="EB63" s="137" t="str">
        <f t="shared" si="258"/>
        <v>Completar</v>
      </c>
      <c r="EC63" s="135"/>
      <c r="ED63" s="136" t="str">
        <f t="shared" si="259"/>
        <v>Completar</v>
      </c>
      <c r="EE63" s="237">
        <f t="shared" si="181"/>
        <v>0</v>
      </c>
      <c r="EF63" s="238">
        <f t="shared" si="182"/>
        <v>0</v>
      </c>
      <c r="EG63" s="239" t="str">
        <f>IFERROR(IF(EF63&gt;20*DS63,'Referencia Parámetros'!$D$20,IF(EF63&gt;10*DS63,'Referencia Parámetros'!$D$21,IF(EF63&gt;5*DS63,'Referencia Parámetros'!$D$22, IF(EF63&gt;1,'Referencia Parámetros'!$D$23,"NO APLICA")))),"")</f>
        <v/>
      </c>
      <c r="EH63" s="240" t="str">
        <f t="shared" si="183"/>
        <v/>
      </c>
      <c r="EI63" s="241">
        <f t="shared" si="119"/>
        <v>0</v>
      </c>
      <c r="EJ63" s="234">
        <f t="shared" si="184"/>
        <v>0</v>
      </c>
      <c r="EK63" s="234">
        <f t="shared" si="120"/>
        <v>0</v>
      </c>
      <c r="EL63" s="234">
        <f t="shared" si="185"/>
        <v>0</v>
      </c>
      <c r="EM63" s="242">
        <f t="shared" si="186"/>
        <v>0</v>
      </c>
      <c r="EO63" s="234">
        <f t="shared" si="187"/>
        <v>51</v>
      </c>
      <c r="EP63" s="235" t="str">
        <f t="shared" si="188"/>
        <v/>
      </c>
      <c r="EQ63" s="236" t="str">
        <f>IFERROR(+VLOOKUP(EP63,'Referencia Parámetros'!$A$2:$B$18,2),"")</f>
        <v/>
      </c>
      <c r="ER63" s="1"/>
      <c r="ES63" s="1"/>
      <c r="ET63" s="136" t="str">
        <f t="shared" si="260"/>
        <v>Completar</v>
      </c>
      <c r="EU63" s="134"/>
      <c r="EV63" s="134"/>
      <c r="EW63" s="134"/>
      <c r="EX63" s="136" t="str">
        <f t="shared" si="261"/>
        <v>Completar</v>
      </c>
      <c r="EY63" s="137" t="str">
        <f t="shared" si="262"/>
        <v>Completar</v>
      </c>
      <c r="EZ63" s="137" t="str">
        <f t="shared" si="263"/>
        <v>Completar</v>
      </c>
      <c r="FA63" s="135"/>
      <c r="FB63" s="136" t="str">
        <f t="shared" si="264"/>
        <v>Completar</v>
      </c>
      <c r="FC63" s="237">
        <f t="shared" si="189"/>
        <v>0</v>
      </c>
      <c r="FD63" s="238">
        <f t="shared" si="190"/>
        <v>0</v>
      </c>
      <c r="FE63" s="239" t="str">
        <f>IFERROR(IF(FD63&gt;20*EQ63,'Referencia Parámetros'!$D$20,IF(FD63&gt;10*EQ63,'Referencia Parámetros'!$D$21,IF(FD63&gt;5*EQ63,'Referencia Parámetros'!$D$22, IF(FD63&gt;1,'Referencia Parámetros'!$D$23,"NO APLICA")))),"")</f>
        <v/>
      </c>
      <c r="FF63" s="240" t="str">
        <f t="shared" si="191"/>
        <v/>
      </c>
      <c r="FG63" s="241">
        <f t="shared" si="122"/>
        <v>0</v>
      </c>
      <c r="FH63" s="234">
        <f t="shared" si="192"/>
        <v>0</v>
      </c>
      <c r="FI63" s="234">
        <f t="shared" si="123"/>
        <v>0</v>
      </c>
      <c r="FJ63" s="234">
        <f t="shared" si="193"/>
        <v>0</v>
      </c>
      <c r="FK63" s="242">
        <f t="shared" si="194"/>
        <v>0</v>
      </c>
      <c r="FM63" s="234">
        <f t="shared" si="195"/>
        <v>51</v>
      </c>
      <c r="FN63" s="235" t="str">
        <f t="shared" si="196"/>
        <v/>
      </c>
      <c r="FO63" s="236" t="str">
        <f>IFERROR(+VLOOKUP(FN63,'Referencia Parámetros'!$A$2:$B$18,2),"")</f>
        <v/>
      </c>
      <c r="FP63" s="1"/>
      <c r="FQ63" s="1"/>
      <c r="FR63" s="136" t="str">
        <f t="shared" si="265"/>
        <v>Completar</v>
      </c>
      <c r="FS63" s="134"/>
      <c r="FT63" s="134"/>
      <c r="FU63" s="134"/>
      <c r="FV63" s="136" t="str">
        <f t="shared" si="266"/>
        <v>Completar</v>
      </c>
      <c r="FW63" s="137" t="str">
        <f t="shared" si="267"/>
        <v>Completar</v>
      </c>
      <c r="FX63" s="137" t="str">
        <f t="shared" si="268"/>
        <v>Completar</v>
      </c>
      <c r="FY63" s="135"/>
      <c r="FZ63" s="136" t="str">
        <f t="shared" si="269"/>
        <v>Completar</v>
      </c>
      <c r="GA63" s="237">
        <f t="shared" si="197"/>
        <v>0</v>
      </c>
      <c r="GB63" s="238">
        <f t="shared" si="198"/>
        <v>0</v>
      </c>
      <c r="GC63" s="239" t="str">
        <f>IFERROR(IF(GB63&gt;20*FO63,'Referencia Parámetros'!$D$20,IF(GB63&gt;10*FO63,'Referencia Parámetros'!$D$21,IF(GB63&gt;5*FO63,'Referencia Parámetros'!$D$22, IF(GB63&gt;1,'Referencia Parámetros'!$D$23,"NO APLICA")))),"")</f>
        <v/>
      </c>
      <c r="GD63" s="240" t="str">
        <f t="shared" si="199"/>
        <v/>
      </c>
      <c r="GE63" s="241">
        <f t="shared" si="125"/>
        <v>0</v>
      </c>
      <c r="GF63" s="234">
        <f t="shared" si="200"/>
        <v>0</v>
      </c>
      <c r="GG63" s="234">
        <f t="shared" si="126"/>
        <v>0</v>
      </c>
      <c r="GH63" s="234">
        <f t="shared" si="201"/>
        <v>0</v>
      </c>
      <c r="GI63" s="242">
        <f t="shared" si="202"/>
        <v>0</v>
      </c>
      <c r="GK63" s="234">
        <f t="shared" si="203"/>
        <v>51</v>
      </c>
      <c r="GL63" s="235" t="str">
        <f t="shared" si="204"/>
        <v/>
      </c>
      <c r="GM63" s="236" t="str">
        <f>IFERROR(+VLOOKUP(GL63,'Referencia Parámetros'!$A$2:$B$18,2),"")</f>
        <v/>
      </c>
      <c r="GN63" s="1"/>
      <c r="GO63" s="1"/>
      <c r="GP63" s="136" t="str">
        <f t="shared" si="270"/>
        <v>Completar</v>
      </c>
      <c r="GQ63" s="134"/>
      <c r="GR63" s="134"/>
      <c r="GS63" s="134"/>
      <c r="GT63" s="136" t="str">
        <f t="shared" si="271"/>
        <v>Completar</v>
      </c>
      <c r="GU63" s="137" t="str">
        <f t="shared" si="272"/>
        <v>Completar</v>
      </c>
      <c r="GV63" s="137" t="str">
        <f t="shared" si="273"/>
        <v>Completar</v>
      </c>
      <c r="GW63" s="135"/>
      <c r="GX63" s="136" t="str">
        <f t="shared" si="274"/>
        <v>Completar</v>
      </c>
      <c r="GY63" s="237">
        <f t="shared" si="205"/>
        <v>0</v>
      </c>
      <c r="GZ63" s="238">
        <f t="shared" si="206"/>
        <v>0</v>
      </c>
      <c r="HA63" s="239" t="str">
        <f>IFERROR(IF(GZ63&gt;20*GM63,'Referencia Parámetros'!$D$20,IF(GZ63&gt;10*GM63,'Referencia Parámetros'!$D$21,IF(GZ63&gt;5*GM63,'Referencia Parámetros'!$D$22, IF(GZ63&gt;1,'Referencia Parámetros'!$D$23,"NO APLICA")))),"")</f>
        <v/>
      </c>
      <c r="HB63" s="240" t="str">
        <f t="shared" si="207"/>
        <v/>
      </c>
      <c r="HC63" s="241">
        <f t="shared" si="128"/>
        <v>0</v>
      </c>
      <c r="HD63" s="234">
        <f t="shared" si="208"/>
        <v>0</v>
      </c>
      <c r="HE63" s="234">
        <f t="shared" si="129"/>
        <v>0</v>
      </c>
      <c r="HF63" s="234">
        <f t="shared" si="209"/>
        <v>0</v>
      </c>
      <c r="HG63" s="242">
        <f t="shared" si="210"/>
        <v>0</v>
      </c>
      <c r="HI63" s="234">
        <f t="shared" si="211"/>
        <v>51</v>
      </c>
      <c r="HJ63" s="235" t="str">
        <f t="shared" si="212"/>
        <v/>
      </c>
      <c r="HK63" s="236" t="str">
        <f>IFERROR(+VLOOKUP(HJ63,'Referencia Parámetros'!$A$2:$B$18,2),"")</f>
        <v/>
      </c>
      <c r="HL63" s="1"/>
      <c r="HM63" s="1"/>
      <c r="HN63" s="136" t="str">
        <f t="shared" si="275"/>
        <v>Completar</v>
      </c>
      <c r="HO63" s="134"/>
      <c r="HP63" s="134"/>
      <c r="HQ63" s="134"/>
      <c r="HR63" s="136" t="str">
        <f t="shared" si="276"/>
        <v>Completar</v>
      </c>
      <c r="HS63" s="137" t="str">
        <f t="shared" si="277"/>
        <v>Completar</v>
      </c>
      <c r="HT63" s="137" t="str">
        <f t="shared" si="278"/>
        <v>Completar</v>
      </c>
      <c r="HU63" s="135"/>
      <c r="HV63" s="136" t="str">
        <f t="shared" si="279"/>
        <v>Completar</v>
      </c>
      <c r="HW63" s="237">
        <f t="shared" si="213"/>
        <v>0</v>
      </c>
      <c r="HX63" s="238">
        <f t="shared" si="214"/>
        <v>0</v>
      </c>
      <c r="HY63" s="239" t="str">
        <f>IFERROR(IF(HX63&gt;20*HK63,'Referencia Parámetros'!$D$20,IF(HX63&gt;10*HK63,'Referencia Parámetros'!$D$21,IF(HX63&gt;5*HK63,'Referencia Parámetros'!$D$22, IF(HX63&gt;1,'Referencia Parámetros'!$D$23,"NO APLICA")))),"")</f>
        <v/>
      </c>
      <c r="HZ63" s="240" t="str">
        <f t="shared" si="215"/>
        <v/>
      </c>
      <c r="IA63" s="241">
        <f t="shared" si="131"/>
        <v>0</v>
      </c>
      <c r="IB63" s="234">
        <f t="shared" si="216"/>
        <v>0</v>
      </c>
      <c r="IC63" s="234">
        <f t="shared" si="132"/>
        <v>0</v>
      </c>
      <c r="ID63" s="234">
        <f t="shared" si="217"/>
        <v>0</v>
      </c>
      <c r="IE63" s="242">
        <f t="shared" si="218"/>
        <v>0</v>
      </c>
      <c r="IG63" s="234">
        <f t="shared" si="219"/>
        <v>51</v>
      </c>
      <c r="IH63" s="235" t="str">
        <f t="shared" si="220"/>
        <v/>
      </c>
      <c r="II63" s="236" t="str">
        <f>IFERROR(+VLOOKUP(IH63,'Referencia Parámetros'!$A$2:$B$15,2),"")</f>
        <v/>
      </c>
      <c r="IJ63" s="1"/>
      <c r="IK63" s="1"/>
      <c r="IL63" s="136" t="str">
        <f t="shared" si="280"/>
        <v>Completar</v>
      </c>
      <c r="IM63" s="134"/>
      <c r="IN63" s="134"/>
      <c r="IO63" s="134"/>
      <c r="IP63" s="136" t="str">
        <f t="shared" si="281"/>
        <v>Completar</v>
      </c>
      <c r="IQ63" s="137" t="str">
        <f t="shared" si="282"/>
        <v>Completar</v>
      </c>
      <c r="IR63" s="137" t="str">
        <f t="shared" si="283"/>
        <v>Completar</v>
      </c>
      <c r="IS63" s="135"/>
      <c r="IT63" s="136" t="str">
        <f t="shared" si="284"/>
        <v>Completar</v>
      </c>
      <c r="IU63" s="237">
        <f t="shared" si="221"/>
        <v>0</v>
      </c>
      <c r="IV63" s="238">
        <f t="shared" si="222"/>
        <v>0</v>
      </c>
      <c r="IW63" s="239" t="str">
        <f>IFERROR(IF(IV63&gt;20*II63,'Referencia Parámetros'!$D$20,IF(IV63&gt;10*II63,'Referencia Parámetros'!$D$21,IF(IV63&gt;5*II63,'Referencia Parámetros'!$D$22, IF(IV63&gt;1,'Referencia Parámetros'!$D$23,"NO APLICA")))),"")</f>
        <v/>
      </c>
      <c r="IX63" s="240" t="str">
        <f t="shared" si="223"/>
        <v/>
      </c>
      <c r="IY63" s="241">
        <f t="shared" si="134"/>
        <v>0</v>
      </c>
      <c r="IZ63" s="234">
        <f t="shared" si="224"/>
        <v>0</v>
      </c>
      <c r="JA63" s="234">
        <f t="shared" si="135"/>
        <v>0</v>
      </c>
      <c r="JB63" s="234">
        <f t="shared" si="225"/>
        <v>0</v>
      </c>
      <c r="JC63" s="242">
        <f t="shared" si="226"/>
        <v>0</v>
      </c>
      <c r="JD63" s="198"/>
      <c r="JE63" s="234">
        <f t="shared" si="227"/>
        <v>51</v>
      </c>
      <c r="JF63" s="235" t="str">
        <f t="shared" si="228"/>
        <v/>
      </c>
      <c r="JG63" s="236" t="str">
        <f>IFERROR(+VLOOKUP(JF63,'Referencia Parámetros'!$A$2:$B$15,2),"")</f>
        <v/>
      </c>
      <c r="JH63" s="1"/>
      <c r="JI63" s="1"/>
      <c r="JJ63" s="136" t="str">
        <f t="shared" si="285"/>
        <v>Completar</v>
      </c>
      <c r="JK63" s="134"/>
      <c r="JL63" s="134"/>
      <c r="JM63" s="134"/>
      <c r="JN63" s="136" t="str">
        <f t="shared" si="286"/>
        <v>Completar</v>
      </c>
      <c r="JO63" s="137" t="str">
        <f t="shared" si="287"/>
        <v>Completar</v>
      </c>
      <c r="JP63" s="137" t="str">
        <f t="shared" si="288"/>
        <v>Completar</v>
      </c>
      <c r="JQ63" s="135"/>
      <c r="JR63" s="136" t="str">
        <f t="shared" si="289"/>
        <v>Completar</v>
      </c>
      <c r="JS63" s="237">
        <f t="shared" si="229"/>
        <v>0</v>
      </c>
      <c r="JT63" s="238">
        <f t="shared" si="230"/>
        <v>0</v>
      </c>
      <c r="JU63" s="239" t="str">
        <f>IFERROR(IF(JT63&gt;20*JG63,'Referencia Parámetros'!$D$20,IF(JT63&gt;10*JG63,'Referencia Parámetros'!$D$21,IF(JT63&gt;5*JG63,'Referencia Parámetros'!$D$22, IF(JT63&gt;1,'Referencia Parámetros'!$D$23,"NO APLICA")))),"")</f>
        <v/>
      </c>
      <c r="JV63" s="240" t="str">
        <f t="shared" si="231"/>
        <v/>
      </c>
      <c r="JW63" s="241">
        <f t="shared" si="137"/>
        <v>0</v>
      </c>
      <c r="JX63" s="234">
        <f t="shared" si="232"/>
        <v>0</v>
      </c>
      <c r="JY63" s="234">
        <f t="shared" si="138"/>
        <v>0</v>
      </c>
      <c r="JZ63" s="234">
        <f t="shared" si="233"/>
        <v>0</v>
      </c>
      <c r="KA63" s="242">
        <f t="shared" si="234"/>
        <v>0</v>
      </c>
    </row>
    <row r="64" spans="1:287" x14ac:dyDescent="0.25">
      <c r="A64" s="234">
        <f t="shared" si="139"/>
        <v>52</v>
      </c>
      <c r="B64" s="235" t="str">
        <f t="shared" si="140"/>
        <v/>
      </c>
      <c r="C64" s="236" t="str">
        <f>IFERROR(+VLOOKUP(B64,'Referencia Parámetros'!$A$2:$B$18,2),"")</f>
        <v/>
      </c>
      <c r="D64" s="1"/>
      <c r="E64" s="1"/>
      <c r="F64" s="136" t="str">
        <f>IFERROR(+VLOOKUP(D64,'Año 4'!JH$13:JJ$112,3,FALSE),"Completar")</f>
        <v>Completar</v>
      </c>
      <c r="G64" s="134"/>
      <c r="H64" s="134"/>
      <c r="I64" s="134"/>
      <c r="J64" s="136" t="str">
        <f>+IFERROR(VLOOKUP(D64,'Año 4'!JH$13:JR$112,7,0),"Completar")</f>
        <v>Completar</v>
      </c>
      <c r="K64" s="137" t="str">
        <f>IFERROR(VLOOKUP(D64,'Año 4'!JH$13:JR$112,8,FALSE),"Completar")</f>
        <v>Completar</v>
      </c>
      <c r="L64" s="137" t="str">
        <f>IFERROR(VLOOKUP(D64,'Año 4'!JH$13:JR$112,9,FALSE),"Completar")</f>
        <v>Completar</v>
      </c>
      <c r="M64" s="135"/>
      <c r="N64" s="136" t="str">
        <f>IFERROR(VLOOKUP(D64,'Año 4'!JH$13:JR$112,11,FALSE),"Completar")</f>
        <v>Completar</v>
      </c>
      <c r="O64" s="237">
        <f t="shared" si="141"/>
        <v>0</v>
      </c>
      <c r="P64" s="238">
        <f t="shared" si="142"/>
        <v>0</v>
      </c>
      <c r="Q64" s="239" t="str">
        <f>IFERROR(IF(P64&gt;20*C64,'Referencia Parámetros'!$D$20,IF(P64&gt;10*C64,'Referencia Parámetros'!$D$21,IF(P64&gt;5*C64,'Referencia Parámetros'!$D$22, IF(P64&gt;1,'Referencia Parámetros'!$D$23,"NO APLICA")))),"")</f>
        <v/>
      </c>
      <c r="R64" s="240" t="str">
        <f t="shared" si="143"/>
        <v/>
      </c>
      <c r="S64" s="241">
        <f t="shared" si="104"/>
        <v>0</v>
      </c>
      <c r="T64" s="234">
        <f t="shared" si="144"/>
        <v>0</v>
      </c>
      <c r="U64" s="234">
        <f t="shared" si="105"/>
        <v>0</v>
      </c>
      <c r="V64" s="234">
        <f t="shared" si="145"/>
        <v>0</v>
      </c>
      <c r="W64" s="242">
        <f t="shared" si="146"/>
        <v>0</v>
      </c>
      <c r="Y64" s="234">
        <f t="shared" si="147"/>
        <v>52</v>
      </c>
      <c r="Z64" s="235" t="str">
        <f t="shared" si="148"/>
        <v/>
      </c>
      <c r="AA64" s="236" t="str">
        <f>IFERROR(+VLOOKUP(Z64,'Referencia Parámetros'!$A$2:$B$18,2),"")</f>
        <v/>
      </c>
      <c r="AB64" s="1"/>
      <c r="AC64" s="1"/>
      <c r="AD64" s="136" t="str">
        <f t="shared" si="235"/>
        <v>Completar</v>
      </c>
      <c r="AE64" s="134"/>
      <c r="AF64" s="134"/>
      <c r="AG64" s="134"/>
      <c r="AH64" s="136" t="str">
        <f t="shared" si="236"/>
        <v>Completar</v>
      </c>
      <c r="AI64" s="137" t="str">
        <f t="shared" si="237"/>
        <v>Completar</v>
      </c>
      <c r="AJ64" s="137" t="str">
        <f t="shared" si="238"/>
        <v>Completar</v>
      </c>
      <c r="AK64" s="135"/>
      <c r="AL64" s="136" t="str">
        <f t="shared" si="239"/>
        <v>Completar</v>
      </c>
      <c r="AM64" s="237">
        <f t="shared" si="149"/>
        <v>0</v>
      </c>
      <c r="AN64" s="238">
        <f t="shared" si="150"/>
        <v>0</v>
      </c>
      <c r="AO64" s="239" t="str">
        <f>IFERROR(IF(AN64&gt;20*AA64,'Referencia Parámetros'!$D$20,IF(AN64&gt;10*AA64,'Referencia Parámetros'!$D$21,IF(AN64&gt;5*AA64,'Referencia Parámetros'!$D$22, IF(AN64&gt;1,'Referencia Parámetros'!$D$23,"NO APLICA")))),"")</f>
        <v/>
      </c>
      <c r="AP64" s="240" t="str">
        <f t="shared" si="151"/>
        <v/>
      </c>
      <c r="AQ64" s="241">
        <f t="shared" si="107"/>
        <v>0</v>
      </c>
      <c r="AR64" s="234">
        <f t="shared" si="152"/>
        <v>0</v>
      </c>
      <c r="AS64" s="234">
        <f t="shared" si="108"/>
        <v>0</v>
      </c>
      <c r="AT64" s="234">
        <f t="shared" si="153"/>
        <v>0</v>
      </c>
      <c r="AU64" s="242">
        <f t="shared" si="154"/>
        <v>0</v>
      </c>
      <c r="AW64" s="234">
        <f t="shared" si="155"/>
        <v>52</v>
      </c>
      <c r="AX64" s="235" t="str">
        <f t="shared" si="156"/>
        <v/>
      </c>
      <c r="AY64" s="236" t="str">
        <f>IFERROR(+VLOOKUP(AX64,'Referencia Parámetros'!$A$2:$B$18,2),"")</f>
        <v/>
      </c>
      <c r="AZ64" s="1"/>
      <c r="BA64" s="1"/>
      <c r="BB64" s="136" t="str">
        <f t="shared" si="240"/>
        <v>Completar</v>
      </c>
      <c r="BC64" s="134"/>
      <c r="BD64" s="134"/>
      <c r="BE64" s="134"/>
      <c r="BF64" s="136" t="str">
        <f t="shared" si="241"/>
        <v>Completar</v>
      </c>
      <c r="BG64" s="137" t="str">
        <f t="shared" si="242"/>
        <v>Completar</v>
      </c>
      <c r="BH64" s="137" t="str">
        <f t="shared" si="243"/>
        <v>Completar</v>
      </c>
      <c r="BI64" s="135"/>
      <c r="BJ64" s="136" t="str">
        <f t="shared" si="244"/>
        <v>Completar</v>
      </c>
      <c r="BK64" s="237">
        <f t="shared" si="157"/>
        <v>0</v>
      </c>
      <c r="BL64" s="238">
        <f t="shared" si="158"/>
        <v>0</v>
      </c>
      <c r="BM64" s="239" t="str">
        <f>IFERROR(IF(BL64&gt;20*AY64,'Referencia Parámetros'!$D$20,IF(BL64&gt;10*AY64,'Referencia Parámetros'!$D$21,IF(BL64&gt;5*AY64,'Referencia Parámetros'!$D$22, IF(BL64&gt;1,'Referencia Parámetros'!$D$23,"NO APLICA")))),"")</f>
        <v/>
      </c>
      <c r="BN64" s="240" t="str">
        <f t="shared" si="159"/>
        <v/>
      </c>
      <c r="BO64" s="241">
        <f t="shared" si="110"/>
        <v>0</v>
      </c>
      <c r="BP64" s="234">
        <f t="shared" si="160"/>
        <v>0</v>
      </c>
      <c r="BQ64" s="234">
        <f t="shared" si="111"/>
        <v>0</v>
      </c>
      <c r="BR64" s="234">
        <f t="shared" si="161"/>
        <v>0</v>
      </c>
      <c r="BS64" s="242">
        <f t="shared" si="162"/>
        <v>0</v>
      </c>
      <c r="BU64" s="234">
        <f t="shared" si="163"/>
        <v>52</v>
      </c>
      <c r="BV64" s="235" t="str">
        <f t="shared" si="164"/>
        <v/>
      </c>
      <c r="BW64" s="236" t="str">
        <f>IFERROR(+VLOOKUP(BV64,'Referencia Parámetros'!$A$2:$B$18,2),"")</f>
        <v/>
      </c>
      <c r="BX64" s="1"/>
      <c r="BY64" s="1"/>
      <c r="BZ64" s="136" t="str">
        <f t="shared" si="245"/>
        <v>Completar</v>
      </c>
      <c r="CA64" s="134"/>
      <c r="CB64" s="134"/>
      <c r="CC64" s="134"/>
      <c r="CD64" s="136" t="str">
        <f t="shared" si="246"/>
        <v>Completar</v>
      </c>
      <c r="CE64" s="137" t="str">
        <f t="shared" si="247"/>
        <v>Completar</v>
      </c>
      <c r="CF64" s="137" t="str">
        <f t="shared" si="248"/>
        <v>Completar</v>
      </c>
      <c r="CG64" s="135"/>
      <c r="CH64" s="136" t="str">
        <f t="shared" si="249"/>
        <v>Completar</v>
      </c>
      <c r="CI64" s="237">
        <f t="shared" si="165"/>
        <v>0</v>
      </c>
      <c r="CJ64" s="238">
        <f t="shared" si="166"/>
        <v>0</v>
      </c>
      <c r="CK64" s="239" t="str">
        <f>IFERROR(IF(CJ64&gt;20*BW64,'Referencia Parámetros'!$D$20,IF(CJ64&gt;10*BW64,'Referencia Parámetros'!$D$21,IF(CJ64&gt;5*BW64,'Referencia Parámetros'!$D$22, IF(CJ64&gt;1,'Referencia Parámetros'!$D$23,"NO APLICA")))),"")</f>
        <v/>
      </c>
      <c r="CL64" s="240" t="str">
        <f t="shared" si="167"/>
        <v/>
      </c>
      <c r="CM64" s="241">
        <f t="shared" si="113"/>
        <v>0</v>
      </c>
      <c r="CN64" s="234">
        <f t="shared" si="168"/>
        <v>0</v>
      </c>
      <c r="CO64" s="234">
        <f t="shared" si="114"/>
        <v>0</v>
      </c>
      <c r="CP64" s="234">
        <f t="shared" si="169"/>
        <v>0</v>
      </c>
      <c r="CQ64" s="242">
        <f t="shared" si="170"/>
        <v>0</v>
      </c>
      <c r="CS64" s="234">
        <f t="shared" si="171"/>
        <v>52</v>
      </c>
      <c r="CT64" s="235" t="str">
        <f t="shared" si="172"/>
        <v/>
      </c>
      <c r="CU64" s="236" t="str">
        <f>IFERROR(+VLOOKUP(CT64,'Referencia Parámetros'!$A$2:$B$18,2),"")</f>
        <v/>
      </c>
      <c r="CV64" s="1"/>
      <c r="CW64" s="1"/>
      <c r="CX64" s="136" t="str">
        <f t="shared" si="250"/>
        <v>Completar</v>
      </c>
      <c r="CY64" s="134"/>
      <c r="CZ64" s="134"/>
      <c r="DA64" s="134"/>
      <c r="DB64" s="136" t="str">
        <f t="shared" si="251"/>
        <v>Completar</v>
      </c>
      <c r="DC64" s="137" t="str">
        <f t="shared" si="252"/>
        <v>Completar</v>
      </c>
      <c r="DD64" s="137" t="str">
        <f t="shared" si="253"/>
        <v>Completar</v>
      </c>
      <c r="DE64" s="135"/>
      <c r="DF64" s="136" t="str">
        <f t="shared" si="254"/>
        <v>Completar</v>
      </c>
      <c r="DG64" s="237">
        <f t="shared" si="173"/>
        <v>0</v>
      </c>
      <c r="DH64" s="238">
        <f t="shared" si="174"/>
        <v>0</v>
      </c>
      <c r="DI64" s="239" t="str">
        <f>IFERROR(IF(DH64&gt;20*CU64,'Referencia Parámetros'!$D$20,IF(DH64&gt;10*CU64,'Referencia Parámetros'!$D$21,IF(DH64&gt;5*CU64,'Referencia Parámetros'!$D$22, IF(DH64&gt;1,'Referencia Parámetros'!$D$23,"NO APLICA")))),"")</f>
        <v/>
      </c>
      <c r="DJ64" s="240" t="str">
        <f t="shared" si="175"/>
        <v/>
      </c>
      <c r="DK64" s="241">
        <f t="shared" si="116"/>
        <v>0</v>
      </c>
      <c r="DL64" s="234">
        <f t="shared" si="176"/>
        <v>0</v>
      </c>
      <c r="DM64" s="234">
        <f t="shared" si="117"/>
        <v>0</v>
      </c>
      <c r="DN64" s="234">
        <f t="shared" si="177"/>
        <v>0</v>
      </c>
      <c r="DO64" s="242">
        <f t="shared" si="178"/>
        <v>0</v>
      </c>
      <c r="DQ64" s="234">
        <f t="shared" si="179"/>
        <v>52</v>
      </c>
      <c r="DR64" s="235" t="str">
        <f t="shared" si="180"/>
        <v/>
      </c>
      <c r="DS64" s="236" t="str">
        <f>IFERROR(+VLOOKUP(DR64,'Referencia Parámetros'!$A$2:$B$18,2),"")</f>
        <v/>
      </c>
      <c r="DT64" s="1"/>
      <c r="DU64" s="1"/>
      <c r="DV64" s="136" t="str">
        <f t="shared" si="255"/>
        <v>Completar</v>
      </c>
      <c r="DW64" s="134"/>
      <c r="DX64" s="134"/>
      <c r="DY64" s="134"/>
      <c r="DZ64" s="136" t="str">
        <f t="shared" si="256"/>
        <v>Completar</v>
      </c>
      <c r="EA64" s="137" t="str">
        <f t="shared" si="257"/>
        <v>Completar</v>
      </c>
      <c r="EB64" s="137" t="str">
        <f t="shared" si="258"/>
        <v>Completar</v>
      </c>
      <c r="EC64" s="135"/>
      <c r="ED64" s="136" t="str">
        <f t="shared" si="259"/>
        <v>Completar</v>
      </c>
      <c r="EE64" s="237">
        <f t="shared" si="181"/>
        <v>0</v>
      </c>
      <c r="EF64" s="238">
        <f t="shared" si="182"/>
        <v>0</v>
      </c>
      <c r="EG64" s="239" t="str">
        <f>IFERROR(IF(EF64&gt;20*DS64,'Referencia Parámetros'!$D$20,IF(EF64&gt;10*DS64,'Referencia Parámetros'!$D$21,IF(EF64&gt;5*DS64,'Referencia Parámetros'!$D$22, IF(EF64&gt;1,'Referencia Parámetros'!$D$23,"NO APLICA")))),"")</f>
        <v/>
      </c>
      <c r="EH64" s="240" t="str">
        <f t="shared" si="183"/>
        <v/>
      </c>
      <c r="EI64" s="241">
        <f t="shared" si="119"/>
        <v>0</v>
      </c>
      <c r="EJ64" s="234">
        <f t="shared" si="184"/>
        <v>0</v>
      </c>
      <c r="EK64" s="234">
        <f t="shared" si="120"/>
        <v>0</v>
      </c>
      <c r="EL64" s="234">
        <f t="shared" si="185"/>
        <v>0</v>
      </c>
      <c r="EM64" s="242">
        <f t="shared" si="186"/>
        <v>0</v>
      </c>
      <c r="EO64" s="234">
        <f t="shared" si="187"/>
        <v>52</v>
      </c>
      <c r="EP64" s="235" t="str">
        <f t="shared" si="188"/>
        <v/>
      </c>
      <c r="EQ64" s="236" t="str">
        <f>IFERROR(+VLOOKUP(EP64,'Referencia Parámetros'!$A$2:$B$18,2),"")</f>
        <v/>
      </c>
      <c r="ER64" s="1"/>
      <c r="ES64" s="1"/>
      <c r="ET64" s="136" t="str">
        <f t="shared" si="260"/>
        <v>Completar</v>
      </c>
      <c r="EU64" s="134"/>
      <c r="EV64" s="134"/>
      <c r="EW64" s="134"/>
      <c r="EX64" s="136" t="str">
        <f t="shared" si="261"/>
        <v>Completar</v>
      </c>
      <c r="EY64" s="137" t="str">
        <f t="shared" si="262"/>
        <v>Completar</v>
      </c>
      <c r="EZ64" s="137" t="str">
        <f t="shared" si="263"/>
        <v>Completar</v>
      </c>
      <c r="FA64" s="135"/>
      <c r="FB64" s="136" t="str">
        <f t="shared" si="264"/>
        <v>Completar</v>
      </c>
      <c r="FC64" s="237">
        <f t="shared" si="189"/>
        <v>0</v>
      </c>
      <c r="FD64" s="238">
        <f t="shared" si="190"/>
        <v>0</v>
      </c>
      <c r="FE64" s="239" t="str">
        <f>IFERROR(IF(FD64&gt;20*EQ64,'Referencia Parámetros'!$D$20,IF(FD64&gt;10*EQ64,'Referencia Parámetros'!$D$21,IF(FD64&gt;5*EQ64,'Referencia Parámetros'!$D$22, IF(FD64&gt;1,'Referencia Parámetros'!$D$23,"NO APLICA")))),"")</f>
        <v/>
      </c>
      <c r="FF64" s="240" t="str">
        <f t="shared" si="191"/>
        <v/>
      </c>
      <c r="FG64" s="241">
        <f t="shared" si="122"/>
        <v>0</v>
      </c>
      <c r="FH64" s="234">
        <f t="shared" si="192"/>
        <v>0</v>
      </c>
      <c r="FI64" s="234">
        <f t="shared" si="123"/>
        <v>0</v>
      </c>
      <c r="FJ64" s="234">
        <f t="shared" si="193"/>
        <v>0</v>
      </c>
      <c r="FK64" s="242">
        <f t="shared" si="194"/>
        <v>0</v>
      </c>
      <c r="FM64" s="234">
        <f t="shared" si="195"/>
        <v>52</v>
      </c>
      <c r="FN64" s="235" t="str">
        <f t="shared" si="196"/>
        <v/>
      </c>
      <c r="FO64" s="236" t="str">
        <f>IFERROR(+VLOOKUP(FN64,'Referencia Parámetros'!$A$2:$B$18,2),"")</f>
        <v/>
      </c>
      <c r="FP64" s="1"/>
      <c r="FQ64" s="1"/>
      <c r="FR64" s="136" t="str">
        <f t="shared" si="265"/>
        <v>Completar</v>
      </c>
      <c r="FS64" s="134"/>
      <c r="FT64" s="134"/>
      <c r="FU64" s="134"/>
      <c r="FV64" s="136" t="str">
        <f t="shared" si="266"/>
        <v>Completar</v>
      </c>
      <c r="FW64" s="137" t="str">
        <f t="shared" si="267"/>
        <v>Completar</v>
      </c>
      <c r="FX64" s="137" t="str">
        <f t="shared" si="268"/>
        <v>Completar</v>
      </c>
      <c r="FY64" s="135"/>
      <c r="FZ64" s="136" t="str">
        <f t="shared" si="269"/>
        <v>Completar</v>
      </c>
      <c r="GA64" s="237">
        <f t="shared" si="197"/>
        <v>0</v>
      </c>
      <c r="GB64" s="238">
        <f t="shared" si="198"/>
        <v>0</v>
      </c>
      <c r="GC64" s="239" t="str">
        <f>IFERROR(IF(GB64&gt;20*FO64,'Referencia Parámetros'!$D$20,IF(GB64&gt;10*FO64,'Referencia Parámetros'!$D$21,IF(GB64&gt;5*FO64,'Referencia Parámetros'!$D$22, IF(GB64&gt;1,'Referencia Parámetros'!$D$23,"NO APLICA")))),"")</f>
        <v/>
      </c>
      <c r="GD64" s="240" t="str">
        <f t="shared" si="199"/>
        <v/>
      </c>
      <c r="GE64" s="241">
        <f t="shared" si="125"/>
        <v>0</v>
      </c>
      <c r="GF64" s="234">
        <f t="shared" si="200"/>
        <v>0</v>
      </c>
      <c r="GG64" s="234">
        <f t="shared" si="126"/>
        <v>0</v>
      </c>
      <c r="GH64" s="234">
        <f t="shared" si="201"/>
        <v>0</v>
      </c>
      <c r="GI64" s="242">
        <f t="shared" si="202"/>
        <v>0</v>
      </c>
      <c r="GK64" s="234">
        <f t="shared" si="203"/>
        <v>52</v>
      </c>
      <c r="GL64" s="235" t="str">
        <f t="shared" si="204"/>
        <v/>
      </c>
      <c r="GM64" s="236" t="str">
        <f>IFERROR(+VLOOKUP(GL64,'Referencia Parámetros'!$A$2:$B$18,2),"")</f>
        <v/>
      </c>
      <c r="GN64" s="1"/>
      <c r="GO64" s="1"/>
      <c r="GP64" s="136" t="str">
        <f t="shared" si="270"/>
        <v>Completar</v>
      </c>
      <c r="GQ64" s="134"/>
      <c r="GR64" s="134"/>
      <c r="GS64" s="134"/>
      <c r="GT64" s="136" t="str">
        <f t="shared" si="271"/>
        <v>Completar</v>
      </c>
      <c r="GU64" s="137" t="str">
        <f t="shared" si="272"/>
        <v>Completar</v>
      </c>
      <c r="GV64" s="137" t="str">
        <f t="shared" si="273"/>
        <v>Completar</v>
      </c>
      <c r="GW64" s="135"/>
      <c r="GX64" s="136" t="str">
        <f t="shared" si="274"/>
        <v>Completar</v>
      </c>
      <c r="GY64" s="237">
        <f t="shared" si="205"/>
        <v>0</v>
      </c>
      <c r="GZ64" s="238">
        <f t="shared" si="206"/>
        <v>0</v>
      </c>
      <c r="HA64" s="239" t="str">
        <f>IFERROR(IF(GZ64&gt;20*GM64,'Referencia Parámetros'!$D$20,IF(GZ64&gt;10*GM64,'Referencia Parámetros'!$D$21,IF(GZ64&gt;5*GM64,'Referencia Parámetros'!$D$22, IF(GZ64&gt;1,'Referencia Parámetros'!$D$23,"NO APLICA")))),"")</f>
        <v/>
      </c>
      <c r="HB64" s="240" t="str">
        <f t="shared" si="207"/>
        <v/>
      </c>
      <c r="HC64" s="241">
        <f t="shared" si="128"/>
        <v>0</v>
      </c>
      <c r="HD64" s="234">
        <f t="shared" si="208"/>
        <v>0</v>
      </c>
      <c r="HE64" s="234">
        <f t="shared" si="129"/>
        <v>0</v>
      </c>
      <c r="HF64" s="234">
        <f t="shared" si="209"/>
        <v>0</v>
      </c>
      <c r="HG64" s="242">
        <f t="shared" si="210"/>
        <v>0</v>
      </c>
      <c r="HI64" s="234">
        <f t="shared" si="211"/>
        <v>52</v>
      </c>
      <c r="HJ64" s="235" t="str">
        <f t="shared" si="212"/>
        <v/>
      </c>
      <c r="HK64" s="236" t="str">
        <f>IFERROR(+VLOOKUP(HJ64,'Referencia Parámetros'!$A$2:$B$18,2),"")</f>
        <v/>
      </c>
      <c r="HL64" s="1"/>
      <c r="HM64" s="1"/>
      <c r="HN64" s="136" t="str">
        <f t="shared" si="275"/>
        <v>Completar</v>
      </c>
      <c r="HO64" s="134"/>
      <c r="HP64" s="134"/>
      <c r="HQ64" s="134"/>
      <c r="HR64" s="136" t="str">
        <f t="shared" si="276"/>
        <v>Completar</v>
      </c>
      <c r="HS64" s="137" t="str">
        <f t="shared" si="277"/>
        <v>Completar</v>
      </c>
      <c r="HT64" s="137" t="str">
        <f t="shared" si="278"/>
        <v>Completar</v>
      </c>
      <c r="HU64" s="135"/>
      <c r="HV64" s="136" t="str">
        <f t="shared" si="279"/>
        <v>Completar</v>
      </c>
      <c r="HW64" s="237">
        <f t="shared" si="213"/>
        <v>0</v>
      </c>
      <c r="HX64" s="238">
        <f t="shared" si="214"/>
        <v>0</v>
      </c>
      <c r="HY64" s="239" t="str">
        <f>IFERROR(IF(HX64&gt;20*HK64,'Referencia Parámetros'!$D$20,IF(HX64&gt;10*HK64,'Referencia Parámetros'!$D$21,IF(HX64&gt;5*HK64,'Referencia Parámetros'!$D$22, IF(HX64&gt;1,'Referencia Parámetros'!$D$23,"NO APLICA")))),"")</f>
        <v/>
      </c>
      <c r="HZ64" s="240" t="str">
        <f t="shared" si="215"/>
        <v/>
      </c>
      <c r="IA64" s="241">
        <f t="shared" si="131"/>
        <v>0</v>
      </c>
      <c r="IB64" s="234">
        <f t="shared" si="216"/>
        <v>0</v>
      </c>
      <c r="IC64" s="234">
        <f t="shared" si="132"/>
        <v>0</v>
      </c>
      <c r="ID64" s="234">
        <f t="shared" si="217"/>
        <v>0</v>
      </c>
      <c r="IE64" s="242">
        <f t="shared" si="218"/>
        <v>0</v>
      </c>
      <c r="IG64" s="234">
        <f t="shared" si="219"/>
        <v>52</v>
      </c>
      <c r="IH64" s="235" t="str">
        <f t="shared" si="220"/>
        <v/>
      </c>
      <c r="II64" s="236" t="str">
        <f>IFERROR(+VLOOKUP(IH64,'Referencia Parámetros'!$A$2:$B$15,2),"")</f>
        <v/>
      </c>
      <c r="IJ64" s="1"/>
      <c r="IK64" s="1"/>
      <c r="IL64" s="136" t="str">
        <f t="shared" si="280"/>
        <v>Completar</v>
      </c>
      <c r="IM64" s="134"/>
      <c r="IN64" s="134"/>
      <c r="IO64" s="134"/>
      <c r="IP64" s="136" t="str">
        <f t="shared" si="281"/>
        <v>Completar</v>
      </c>
      <c r="IQ64" s="137" t="str">
        <f t="shared" si="282"/>
        <v>Completar</v>
      </c>
      <c r="IR64" s="137" t="str">
        <f t="shared" si="283"/>
        <v>Completar</v>
      </c>
      <c r="IS64" s="135"/>
      <c r="IT64" s="136" t="str">
        <f t="shared" si="284"/>
        <v>Completar</v>
      </c>
      <c r="IU64" s="237">
        <f t="shared" si="221"/>
        <v>0</v>
      </c>
      <c r="IV64" s="238">
        <f t="shared" si="222"/>
        <v>0</v>
      </c>
      <c r="IW64" s="239" t="str">
        <f>IFERROR(IF(IV64&gt;20*II64,'Referencia Parámetros'!$D$20,IF(IV64&gt;10*II64,'Referencia Parámetros'!$D$21,IF(IV64&gt;5*II64,'Referencia Parámetros'!$D$22, IF(IV64&gt;1,'Referencia Parámetros'!$D$23,"NO APLICA")))),"")</f>
        <v/>
      </c>
      <c r="IX64" s="240" t="str">
        <f t="shared" si="223"/>
        <v/>
      </c>
      <c r="IY64" s="241">
        <f t="shared" si="134"/>
        <v>0</v>
      </c>
      <c r="IZ64" s="234">
        <f t="shared" si="224"/>
        <v>0</v>
      </c>
      <c r="JA64" s="234">
        <f t="shared" si="135"/>
        <v>0</v>
      </c>
      <c r="JB64" s="234">
        <f t="shared" si="225"/>
        <v>0</v>
      </c>
      <c r="JC64" s="242">
        <f t="shared" si="226"/>
        <v>0</v>
      </c>
      <c r="JD64" s="198"/>
      <c r="JE64" s="234">
        <f t="shared" si="227"/>
        <v>52</v>
      </c>
      <c r="JF64" s="235" t="str">
        <f t="shared" si="228"/>
        <v/>
      </c>
      <c r="JG64" s="236" t="str">
        <f>IFERROR(+VLOOKUP(JF64,'Referencia Parámetros'!$A$2:$B$15,2),"")</f>
        <v/>
      </c>
      <c r="JH64" s="1"/>
      <c r="JI64" s="1"/>
      <c r="JJ64" s="136" t="str">
        <f t="shared" si="285"/>
        <v>Completar</v>
      </c>
      <c r="JK64" s="134"/>
      <c r="JL64" s="134"/>
      <c r="JM64" s="134"/>
      <c r="JN64" s="136" t="str">
        <f t="shared" si="286"/>
        <v>Completar</v>
      </c>
      <c r="JO64" s="137" t="str">
        <f t="shared" si="287"/>
        <v>Completar</v>
      </c>
      <c r="JP64" s="137" t="str">
        <f t="shared" si="288"/>
        <v>Completar</v>
      </c>
      <c r="JQ64" s="135"/>
      <c r="JR64" s="136" t="str">
        <f t="shared" si="289"/>
        <v>Completar</v>
      </c>
      <c r="JS64" s="237">
        <f t="shared" si="229"/>
        <v>0</v>
      </c>
      <c r="JT64" s="238">
        <f t="shared" si="230"/>
        <v>0</v>
      </c>
      <c r="JU64" s="239" t="str">
        <f>IFERROR(IF(JT64&gt;20*JG64,'Referencia Parámetros'!$D$20,IF(JT64&gt;10*JG64,'Referencia Parámetros'!$D$21,IF(JT64&gt;5*JG64,'Referencia Parámetros'!$D$22, IF(JT64&gt;1,'Referencia Parámetros'!$D$23,"NO APLICA")))),"")</f>
        <v/>
      </c>
      <c r="JV64" s="240" t="str">
        <f t="shared" si="231"/>
        <v/>
      </c>
      <c r="JW64" s="241">
        <f t="shared" si="137"/>
        <v>0</v>
      </c>
      <c r="JX64" s="234">
        <f t="shared" si="232"/>
        <v>0</v>
      </c>
      <c r="JY64" s="234">
        <f t="shared" si="138"/>
        <v>0</v>
      </c>
      <c r="JZ64" s="234">
        <f t="shared" si="233"/>
        <v>0</v>
      </c>
      <c r="KA64" s="242">
        <f t="shared" si="234"/>
        <v>0</v>
      </c>
    </row>
    <row r="65" spans="1:287" x14ac:dyDescent="0.25">
      <c r="A65" s="234">
        <f t="shared" si="139"/>
        <v>53</v>
      </c>
      <c r="B65" s="235" t="str">
        <f t="shared" si="140"/>
        <v/>
      </c>
      <c r="C65" s="236" t="str">
        <f>IFERROR(+VLOOKUP(B65,'Referencia Parámetros'!$A$2:$B$18,2),"")</f>
        <v/>
      </c>
      <c r="D65" s="1"/>
      <c r="E65" s="1"/>
      <c r="F65" s="136" t="str">
        <f>IFERROR(+VLOOKUP(D65,'Año 4'!JH$13:JJ$112,3,FALSE),"Completar")</f>
        <v>Completar</v>
      </c>
      <c r="G65" s="134"/>
      <c r="H65" s="134"/>
      <c r="I65" s="134"/>
      <c r="J65" s="136" t="str">
        <f>+IFERROR(VLOOKUP(D65,'Año 4'!JH$13:JR$112,7,0),"Completar")</f>
        <v>Completar</v>
      </c>
      <c r="K65" s="137" t="str">
        <f>IFERROR(VLOOKUP(D65,'Año 4'!JH$13:JR$112,8,FALSE),"Completar")</f>
        <v>Completar</v>
      </c>
      <c r="L65" s="137" t="str">
        <f>IFERROR(VLOOKUP(D65,'Año 4'!JH$13:JR$112,9,FALSE),"Completar")</f>
        <v>Completar</v>
      </c>
      <c r="M65" s="135"/>
      <c r="N65" s="136" t="str">
        <f>IFERROR(VLOOKUP(D65,'Año 4'!JH$13:JR$112,11,FALSE),"Completar")</f>
        <v>Completar</v>
      </c>
      <c r="O65" s="237">
        <f t="shared" si="141"/>
        <v>0</v>
      </c>
      <c r="P65" s="238">
        <f t="shared" si="142"/>
        <v>0</v>
      </c>
      <c r="Q65" s="239" t="str">
        <f>IFERROR(IF(P65&gt;20*C65,'Referencia Parámetros'!$D$20,IF(P65&gt;10*C65,'Referencia Parámetros'!$D$21,IF(P65&gt;5*C65,'Referencia Parámetros'!$D$22, IF(P65&gt;1,'Referencia Parámetros'!$D$23,"NO APLICA")))),"")</f>
        <v/>
      </c>
      <c r="R65" s="240" t="str">
        <f t="shared" si="143"/>
        <v/>
      </c>
      <c r="S65" s="241">
        <f t="shared" si="104"/>
        <v>0</v>
      </c>
      <c r="T65" s="234">
        <f t="shared" si="144"/>
        <v>0</v>
      </c>
      <c r="U65" s="234">
        <f t="shared" si="105"/>
        <v>0</v>
      </c>
      <c r="V65" s="234">
        <f t="shared" si="145"/>
        <v>0</v>
      </c>
      <c r="W65" s="242">
        <f t="shared" si="146"/>
        <v>0</v>
      </c>
      <c r="Y65" s="234">
        <f t="shared" si="147"/>
        <v>53</v>
      </c>
      <c r="Z65" s="235" t="str">
        <f t="shared" si="148"/>
        <v/>
      </c>
      <c r="AA65" s="236" t="str">
        <f>IFERROR(+VLOOKUP(Z65,'Referencia Parámetros'!$A$2:$B$18,2),"")</f>
        <v/>
      </c>
      <c r="AB65" s="1"/>
      <c r="AC65" s="1"/>
      <c r="AD65" s="136" t="str">
        <f t="shared" si="235"/>
        <v>Completar</v>
      </c>
      <c r="AE65" s="134"/>
      <c r="AF65" s="134"/>
      <c r="AG65" s="134"/>
      <c r="AH65" s="136" t="str">
        <f t="shared" si="236"/>
        <v>Completar</v>
      </c>
      <c r="AI65" s="137" t="str">
        <f t="shared" si="237"/>
        <v>Completar</v>
      </c>
      <c r="AJ65" s="137" t="str">
        <f t="shared" si="238"/>
        <v>Completar</v>
      </c>
      <c r="AK65" s="135"/>
      <c r="AL65" s="136" t="str">
        <f t="shared" si="239"/>
        <v>Completar</v>
      </c>
      <c r="AM65" s="237">
        <f t="shared" si="149"/>
        <v>0</v>
      </c>
      <c r="AN65" s="238">
        <f t="shared" si="150"/>
        <v>0</v>
      </c>
      <c r="AO65" s="239" t="str">
        <f>IFERROR(IF(AN65&gt;20*AA65,'Referencia Parámetros'!$D$20,IF(AN65&gt;10*AA65,'Referencia Parámetros'!$D$21,IF(AN65&gt;5*AA65,'Referencia Parámetros'!$D$22, IF(AN65&gt;1,'Referencia Parámetros'!$D$23,"NO APLICA")))),"")</f>
        <v/>
      </c>
      <c r="AP65" s="240" t="str">
        <f t="shared" si="151"/>
        <v/>
      </c>
      <c r="AQ65" s="241">
        <f t="shared" si="107"/>
        <v>0</v>
      </c>
      <c r="AR65" s="234">
        <f t="shared" si="152"/>
        <v>0</v>
      </c>
      <c r="AS65" s="234">
        <f t="shared" si="108"/>
        <v>0</v>
      </c>
      <c r="AT65" s="234">
        <f t="shared" si="153"/>
        <v>0</v>
      </c>
      <c r="AU65" s="242">
        <f t="shared" si="154"/>
        <v>0</v>
      </c>
      <c r="AW65" s="234">
        <f t="shared" si="155"/>
        <v>53</v>
      </c>
      <c r="AX65" s="235" t="str">
        <f t="shared" si="156"/>
        <v/>
      </c>
      <c r="AY65" s="236" t="str">
        <f>IFERROR(+VLOOKUP(AX65,'Referencia Parámetros'!$A$2:$B$18,2),"")</f>
        <v/>
      </c>
      <c r="AZ65" s="1"/>
      <c r="BA65" s="1"/>
      <c r="BB65" s="136" t="str">
        <f t="shared" si="240"/>
        <v>Completar</v>
      </c>
      <c r="BC65" s="134"/>
      <c r="BD65" s="134"/>
      <c r="BE65" s="134"/>
      <c r="BF65" s="136" t="str">
        <f t="shared" si="241"/>
        <v>Completar</v>
      </c>
      <c r="BG65" s="137" t="str">
        <f t="shared" si="242"/>
        <v>Completar</v>
      </c>
      <c r="BH65" s="137" t="str">
        <f t="shared" si="243"/>
        <v>Completar</v>
      </c>
      <c r="BI65" s="135"/>
      <c r="BJ65" s="136" t="str">
        <f t="shared" si="244"/>
        <v>Completar</v>
      </c>
      <c r="BK65" s="237">
        <f t="shared" si="157"/>
        <v>0</v>
      </c>
      <c r="BL65" s="238">
        <f t="shared" si="158"/>
        <v>0</v>
      </c>
      <c r="BM65" s="239" t="str">
        <f>IFERROR(IF(BL65&gt;20*AY65,'Referencia Parámetros'!$D$20,IF(BL65&gt;10*AY65,'Referencia Parámetros'!$D$21,IF(BL65&gt;5*AY65,'Referencia Parámetros'!$D$22, IF(BL65&gt;1,'Referencia Parámetros'!$D$23,"NO APLICA")))),"")</f>
        <v/>
      </c>
      <c r="BN65" s="240" t="str">
        <f t="shared" si="159"/>
        <v/>
      </c>
      <c r="BO65" s="241">
        <f t="shared" si="110"/>
        <v>0</v>
      </c>
      <c r="BP65" s="234">
        <f t="shared" si="160"/>
        <v>0</v>
      </c>
      <c r="BQ65" s="234">
        <f t="shared" si="111"/>
        <v>0</v>
      </c>
      <c r="BR65" s="234">
        <f t="shared" si="161"/>
        <v>0</v>
      </c>
      <c r="BS65" s="242">
        <f t="shared" si="162"/>
        <v>0</v>
      </c>
      <c r="BU65" s="234">
        <f t="shared" si="163"/>
        <v>53</v>
      </c>
      <c r="BV65" s="235" t="str">
        <f t="shared" si="164"/>
        <v/>
      </c>
      <c r="BW65" s="236" t="str">
        <f>IFERROR(+VLOOKUP(BV65,'Referencia Parámetros'!$A$2:$B$18,2),"")</f>
        <v/>
      </c>
      <c r="BX65" s="1"/>
      <c r="BY65" s="1"/>
      <c r="BZ65" s="136" t="str">
        <f t="shared" si="245"/>
        <v>Completar</v>
      </c>
      <c r="CA65" s="134"/>
      <c r="CB65" s="134"/>
      <c r="CC65" s="134"/>
      <c r="CD65" s="136" t="str">
        <f t="shared" si="246"/>
        <v>Completar</v>
      </c>
      <c r="CE65" s="137" t="str">
        <f t="shared" si="247"/>
        <v>Completar</v>
      </c>
      <c r="CF65" s="137" t="str">
        <f t="shared" si="248"/>
        <v>Completar</v>
      </c>
      <c r="CG65" s="135"/>
      <c r="CH65" s="136" t="str">
        <f t="shared" si="249"/>
        <v>Completar</v>
      </c>
      <c r="CI65" s="237">
        <f t="shared" si="165"/>
        <v>0</v>
      </c>
      <c r="CJ65" s="238">
        <f t="shared" si="166"/>
        <v>0</v>
      </c>
      <c r="CK65" s="239" t="str">
        <f>IFERROR(IF(CJ65&gt;20*BW65,'Referencia Parámetros'!$D$20,IF(CJ65&gt;10*BW65,'Referencia Parámetros'!$D$21,IF(CJ65&gt;5*BW65,'Referencia Parámetros'!$D$22, IF(CJ65&gt;1,'Referencia Parámetros'!$D$23,"NO APLICA")))),"")</f>
        <v/>
      </c>
      <c r="CL65" s="240" t="str">
        <f t="shared" si="167"/>
        <v/>
      </c>
      <c r="CM65" s="241">
        <f t="shared" si="113"/>
        <v>0</v>
      </c>
      <c r="CN65" s="234">
        <f t="shared" si="168"/>
        <v>0</v>
      </c>
      <c r="CO65" s="234">
        <f t="shared" si="114"/>
        <v>0</v>
      </c>
      <c r="CP65" s="234">
        <f t="shared" si="169"/>
        <v>0</v>
      </c>
      <c r="CQ65" s="242">
        <f t="shared" si="170"/>
        <v>0</v>
      </c>
      <c r="CS65" s="234">
        <f t="shared" si="171"/>
        <v>53</v>
      </c>
      <c r="CT65" s="235" t="str">
        <f t="shared" si="172"/>
        <v/>
      </c>
      <c r="CU65" s="236" t="str">
        <f>IFERROR(+VLOOKUP(CT65,'Referencia Parámetros'!$A$2:$B$18,2),"")</f>
        <v/>
      </c>
      <c r="CV65" s="1"/>
      <c r="CW65" s="1"/>
      <c r="CX65" s="136" t="str">
        <f t="shared" si="250"/>
        <v>Completar</v>
      </c>
      <c r="CY65" s="134"/>
      <c r="CZ65" s="134"/>
      <c r="DA65" s="134"/>
      <c r="DB65" s="136" t="str">
        <f t="shared" si="251"/>
        <v>Completar</v>
      </c>
      <c r="DC65" s="137" t="str">
        <f t="shared" si="252"/>
        <v>Completar</v>
      </c>
      <c r="DD65" s="137" t="str">
        <f t="shared" si="253"/>
        <v>Completar</v>
      </c>
      <c r="DE65" s="135"/>
      <c r="DF65" s="136" t="str">
        <f t="shared" si="254"/>
        <v>Completar</v>
      </c>
      <c r="DG65" s="237">
        <f t="shared" si="173"/>
        <v>0</v>
      </c>
      <c r="DH65" s="238">
        <f t="shared" si="174"/>
        <v>0</v>
      </c>
      <c r="DI65" s="239" t="str">
        <f>IFERROR(IF(DH65&gt;20*CU65,'Referencia Parámetros'!$D$20,IF(DH65&gt;10*CU65,'Referencia Parámetros'!$D$21,IF(DH65&gt;5*CU65,'Referencia Parámetros'!$D$22, IF(DH65&gt;1,'Referencia Parámetros'!$D$23,"NO APLICA")))),"")</f>
        <v/>
      </c>
      <c r="DJ65" s="240" t="str">
        <f t="shared" si="175"/>
        <v/>
      </c>
      <c r="DK65" s="241">
        <f t="shared" si="116"/>
        <v>0</v>
      </c>
      <c r="DL65" s="234">
        <f t="shared" si="176"/>
        <v>0</v>
      </c>
      <c r="DM65" s="234">
        <f t="shared" si="117"/>
        <v>0</v>
      </c>
      <c r="DN65" s="234">
        <f t="shared" si="177"/>
        <v>0</v>
      </c>
      <c r="DO65" s="242">
        <f t="shared" si="178"/>
        <v>0</v>
      </c>
      <c r="DQ65" s="234">
        <f t="shared" si="179"/>
        <v>53</v>
      </c>
      <c r="DR65" s="235" t="str">
        <f t="shared" si="180"/>
        <v/>
      </c>
      <c r="DS65" s="236" t="str">
        <f>IFERROR(+VLOOKUP(DR65,'Referencia Parámetros'!$A$2:$B$18,2),"")</f>
        <v/>
      </c>
      <c r="DT65" s="1"/>
      <c r="DU65" s="1"/>
      <c r="DV65" s="136" t="str">
        <f t="shared" si="255"/>
        <v>Completar</v>
      </c>
      <c r="DW65" s="134"/>
      <c r="DX65" s="134"/>
      <c r="DY65" s="134"/>
      <c r="DZ65" s="136" t="str">
        <f t="shared" si="256"/>
        <v>Completar</v>
      </c>
      <c r="EA65" s="137" t="str">
        <f t="shared" si="257"/>
        <v>Completar</v>
      </c>
      <c r="EB65" s="137" t="str">
        <f t="shared" si="258"/>
        <v>Completar</v>
      </c>
      <c r="EC65" s="135"/>
      <c r="ED65" s="136" t="str">
        <f t="shared" si="259"/>
        <v>Completar</v>
      </c>
      <c r="EE65" s="237">
        <f t="shared" si="181"/>
        <v>0</v>
      </c>
      <c r="EF65" s="238">
        <f t="shared" si="182"/>
        <v>0</v>
      </c>
      <c r="EG65" s="239" t="str">
        <f>IFERROR(IF(EF65&gt;20*DS65,'Referencia Parámetros'!$D$20,IF(EF65&gt;10*DS65,'Referencia Parámetros'!$D$21,IF(EF65&gt;5*DS65,'Referencia Parámetros'!$D$22, IF(EF65&gt;1,'Referencia Parámetros'!$D$23,"NO APLICA")))),"")</f>
        <v/>
      </c>
      <c r="EH65" s="240" t="str">
        <f t="shared" si="183"/>
        <v/>
      </c>
      <c r="EI65" s="241">
        <f t="shared" si="119"/>
        <v>0</v>
      </c>
      <c r="EJ65" s="234">
        <f t="shared" si="184"/>
        <v>0</v>
      </c>
      <c r="EK65" s="234">
        <f t="shared" si="120"/>
        <v>0</v>
      </c>
      <c r="EL65" s="234">
        <f t="shared" si="185"/>
        <v>0</v>
      </c>
      <c r="EM65" s="242">
        <f t="shared" si="186"/>
        <v>0</v>
      </c>
      <c r="EO65" s="234">
        <f t="shared" si="187"/>
        <v>53</v>
      </c>
      <c r="EP65" s="235" t="str">
        <f t="shared" si="188"/>
        <v/>
      </c>
      <c r="EQ65" s="236" t="str">
        <f>IFERROR(+VLOOKUP(EP65,'Referencia Parámetros'!$A$2:$B$18,2),"")</f>
        <v/>
      </c>
      <c r="ER65" s="1"/>
      <c r="ES65" s="1"/>
      <c r="ET65" s="136" t="str">
        <f t="shared" si="260"/>
        <v>Completar</v>
      </c>
      <c r="EU65" s="134"/>
      <c r="EV65" s="134"/>
      <c r="EW65" s="134"/>
      <c r="EX65" s="136" t="str">
        <f t="shared" si="261"/>
        <v>Completar</v>
      </c>
      <c r="EY65" s="137" t="str">
        <f t="shared" si="262"/>
        <v>Completar</v>
      </c>
      <c r="EZ65" s="137" t="str">
        <f t="shared" si="263"/>
        <v>Completar</v>
      </c>
      <c r="FA65" s="135"/>
      <c r="FB65" s="136" t="str">
        <f t="shared" si="264"/>
        <v>Completar</v>
      </c>
      <c r="FC65" s="237">
        <f t="shared" si="189"/>
        <v>0</v>
      </c>
      <c r="FD65" s="238">
        <f t="shared" si="190"/>
        <v>0</v>
      </c>
      <c r="FE65" s="239" t="str">
        <f>IFERROR(IF(FD65&gt;20*EQ65,'Referencia Parámetros'!$D$20,IF(FD65&gt;10*EQ65,'Referencia Parámetros'!$D$21,IF(FD65&gt;5*EQ65,'Referencia Parámetros'!$D$22, IF(FD65&gt;1,'Referencia Parámetros'!$D$23,"NO APLICA")))),"")</f>
        <v/>
      </c>
      <c r="FF65" s="240" t="str">
        <f t="shared" si="191"/>
        <v/>
      </c>
      <c r="FG65" s="241">
        <f t="shared" si="122"/>
        <v>0</v>
      </c>
      <c r="FH65" s="234">
        <f t="shared" si="192"/>
        <v>0</v>
      </c>
      <c r="FI65" s="234">
        <f t="shared" si="123"/>
        <v>0</v>
      </c>
      <c r="FJ65" s="234">
        <f t="shared" si="193"/>
        <v>0</v>
      </c>
      <c r="FK65" s="242">
        <f t="shared" si="194"/>
        <v>0</v>
      </c>
      <c r="FM65" s="234">
        <f t="shared" si="195"/>
        <v>53</v>
      </c>
      <c r="FN65" s="235" t="str">
        <f t="shared" si="196"/>
        <v/>
      </c>
      <c r="FO65" s="236" t="str">
        <f>IFERROR(+VLOOKUP(FN65,'Referencia Parámetros'!$A$2:$B$18,2),"")</f>
        <v/>
      </c>
      <c r="FP65" s="1"/>
      <c r="FQ65" s="1"/>
      <c r="FR65" s="136" t="str">
        <f t="shared" si="265"/>
        <v>Completar</v>
      </c>
      <c r="FS65" s="134"/>
      <c r="FT65" s="134"/>
      <c r="FU65" s="134"/>
      <c r="FV65" s="136" t="str">
        <f t="shared" si="266"/>
        <v>Completar</v>
      </c>
      <c r="FW65" s="137" t="str">
        <f t="shared" si="267"/>
        <v>Completar</v>
      </c>
      <c r="FX65" s="137" t="str">
        <f t="shared" si="268"/>
        <v>Completar</v>
      </c>
      <c r="FY65" s="135"/>
      <c r="FZ65" s="136" t="str">
        <f t="shared" si="269"/>
        <v>Completar</v>
      </c>
      <c r="GA65" s="237">
        <f t="shared" si="197"/>
        <v>0</v>
      </c>
      <c r="GB65" s="238">
        <f t="shared" si="198"/>
        <v>0</v>
      </c>
      <c r="GC65" s="239" t="str">
        <f>IFERROR(IF(GB65&gt;20*FO65,'Referencia Parámetros'!$D$20,IF(GB65&gt;10*FO65,'Referencia Parámetros'!$D$21,IF(GB65&gt;5*FO65,'Referencia Parámetros'!$D$22, IF(GB65&gt;1,'Referencia Parámetros'!$D$23,"NO APLICA")))),"")</f>
        <v/>
      </c>
      <c r="GD65" s="240" t="str">
        <f t="shared" si="199"/>
        <v/>
      </c>
      <c r="GE65" s="241">
        <f t="shared" si="125"/>
        <v>0</v>
      </c>
      <c r="GF65" s="234">
        <f t="shared" si="200"/>
        <v>0</v>
      </c>
      <c r="GG65" s="234">
        <f t="shared" si="126"/>
        <v>0</v>
      </c>
      <c r="GH65" s="234">
        <f t="shared" si="201"/>
        <v>0</v>
      </c>
      <c r="GI65" s="242">
        <f t="shared" si="202"/>
        <v>0</v>
      </c>
      <c r="GK65" s="234">
        <f t="shared" si="203"/>
        <v>53</v>
      </c>
      <c r="GL65" s="235" t="str">
        <f t="shared" si="204"/>
        <v/>
      </c>
      <c r="GM65" s="236" t="str">
        <f>IFERROR(+VLOOKUP(GL65,'Referencia Parámetros'!$A$2:$B$18,2),"")</f>
        <v/>
      </c>
      <c r="GN65" s="1"/>
      <c r="GO65" s="1"/>
      <c r="GP65" s="136" t="str">
        <f t="shared" si="270"/>
        <v>Completar</v>
      </c>
      <c r="GQ65" s="134"/>
      <c r="GR65" s="134"/>
      <c r="GS65" s="134"/>
      <c r="GT65" s="136" t="str">
        <f t="shared" si="271"/>
        <v>Completar</v>
      </c>
      <c r="GU65" s="137" t="str">
        <f t="shared" si="272"/>
        <v>Completar</v>
      </c>
      <c r="GV65" s="137" t="str">
        <f t="shared" si="273"/>
        <v>Completar</v>
      </c>
      <c r="GW65" s="135"/>
      <c r="GX65" s="136" t="str">
        <f t="shared" si="274"/>
        <v>Completar</v>
      </c>
      <c r="GY65" s="237">
        <f t="shared" si="205"/>
        <v>0</v>
      </c>
      <c r="GZ65" s="238">
        <f t="shared" si="206"/>
        <v>0</v>
      </c>
      <c r="HA65" s="239" t="str">
        <f>IFERROR(IF(GZ65&gt;20*GM65,'Referencia Parámetros'!$D$20,IF(GZ65&gt;10*GM65,'Referencia Parámetros'!$D$21,IF(GZ65&gt;5*GM65,'Referencia Parámetros'!$D$22, IF(GZ65&gt;1,'Referencia Parámetros'!$D$23,"NO APLICA")))),"")</f>
        <v/>
      </c>
      <c r="HB65" s="240" t="str">
        <f t="shared" si="207"/>
        <v/>
      </c>
      <c r="HC65" s="241">
        <f t="shared" si="128"/>
        <v>0</v>
      </c>
      <c r="HD65" s="234">
        <f t="shared" si="208"/>
        <v>0</v>
      </c>
      <c r="HE65" s="234">
        <f t="shared" si="129"/>
        <v>0</v>
      </c>
      <c r="HF65" s="234">
        <f t="shared" si="209"/>
        <v>0</v>
      </c>
      <c r="HG65" s="242">
        <f t="shared" si="210"/>
        <v>0</v>
      </c>
      <c r="HI65" s="234">
        <f t="shared" si="211"/>
        <v>53</v>
      </c>
      <c r="HJ65" s="235" t="str">
        <f t="shared" si="212"/>
        <v/>
      </c>
      <c r="HK65" s="236" t="str">
        <f>IFERROR(+VLOOKUP(HJ65,'Referencia Parámetros'!$A$2:$B$18,2),"")</f>
        <v/>
      </c>
      <c r="HL65" s="1"/>
      <c r="HM65" s="1"/>
      <c r="HN65" s="136" t="str">
        <f t="shared" si="275"/>
        <v>Completar</v>
      </c>
      <c r="HO65" s="134"/>
      <c r="HP65" s="134"/>
      <c r="HQ65" s="134"/>
      <c r="HR65" s="136" t="str">
        <f t="shared" si="276"/>
        <v>Completar</v>
      </c>
      <c r="HS65" s="137" t="str">
        <f t="shared" si="277"/>
        <v>Completar</v>
      </c>
      <c r="HT65" s="137" t="str">
        <f t="shared" si="278"/>
        <v>Completar</v>
      </c>
      <c r="HU65" s="135"/>
      <c r="HV65" s="136" t="str">
        <f t="shared" si="279"/>
        <v>Completar</v>
      </c>
      <c r="HW65" s="237">
        <f t="shared" si="213"/>
        <v>0</v>
      </c>
      <c r="HX65" s="238">
        <f t="shared" si="214"/>
        <v>0</v>
      </c>
      <c r="HY65" s="239" t="str">
        <f>IFERROR(IF(HX65&gt;20*HK65,'Referencia Parámetros'!$D$20,IF(HX65&gt;10*HK65,'Referencia Parámetros'!$D$21,IF(HX65&gt;5*HK65,'Referencia Parámetros'!$D$22, IF(HX65&gt;1,'Referencia Parámetros'!$D$23,"NO APLICA")))),"")</f>
        <v/>
      </c>
      <c r="HZ65" s="240" t="str">
        <f t="shared" si="215"/>
        <v/>
      </c>
      <c r="IA65" s="241">
        <f t="shared" si="131"/>
        <v>0</v>
      </c>
      <c r="IB65" s="234">
        <f t="shared" si="216"/>
        <v>0</v>
      </c>
      <c r="IC65" s="234">
        <f t="shared" si="132"/>
        <v>0</v>
      </c>
      <c r="ID65" s="234">
        <f t="shared" si="217"/>
        <v>0</v>
      </c>
      <c r="IE65" s="242">
        <f t="shared" si="218"/>
        <v>0</v>
      </c>
      <c r="IG65" s="234">
        <f t="shared" si="219"/>
        <v>53</v>
      </c>
      <c r="IH65" s="235" t="str">
        <f t="shared" si="220"/>
        <v/>
      </c>
      <c r="II65" s="236" t="str">
        <f>IFERROR(+VLOOKUP(IH65,'Referencia Parámetros'!$A$2:$B$15,2),"")</f>
        <v/>
      </c>
      <c r="IJ65" s="1"/>
      <c r="IK65" s="1"/>
      <c r="IL65" s="136" t="str">
        <f t="shared" si="280"/>
        <v>Completar</v>
      </c>
      <c r="IM65" s="134"/>
      <c r="IN65" s="134"/>
      <c r="IO65" s="134"/>
      <c r="IP65" s="136" t="str">
        <f t="shared" si="281"/>
        <v>Completar</v>
      </c>
      <c r="IQ65" s="137" t="str">
        <f t="shared" si="282"/>
        <v>Completar</v>
      </c>
      <c r="IR65" s="137" t="str">
        <f t="shared" si="283"/>
        <v>Completar</v>
      </c>
      <c r="IS65" s="135"/>
      <c r="IT65" s="136" t="str">
        <f t="shared" si="284"/>
        <v>Completar</v>
      </c>
      <c r="IU65" s="237">
        <f t="shared" si="221"/>
        <v>0</v>
      </c>
      <c r="IV65" s="238">
        <f t="shared" si="222"/>
        <v>0</v>
      </c>
      <c r="IW65" s="239" t="str">
        <f>IFERROR(IF(IV65&gt;20*II65,'Referencia Parámetros'!$D$20,IF(IV65&gt;10*II65,'Referencia Parámetros'!$D$21,IF(IV65&gt;5*II65,'Referencia Parámetros'!$D$22, IF(IV65&gt;1,'Referencia Parámetros'!$D$23,"NO APLICA")))),"")</f>
        <v/>
      </c>
      <c r="IX65" s="240" t="str">
        <f t="shared" si="223"/>
        <v/>
      </c>
      <c r="IY65" s="241">
        <f t="shared" si="134"/>
        <v>0</v>
      </c>
      <c r="IZ65" s="234">
        <f t="shared" si="224"/>
        <v>0</v>
      </c>
      <c r="JA65" s="234">
        <f t="shared" si="135"/>
        <v>0</v>
      </c>
      <c r="JB65" s="234">
        <f t="shared" si="225"/>
        <v>0</v>
      </c>
      <c r="JC65" s="242">
        <f t="shared" si="226"/>
        <v>0</v>
      </c>
      <c r="JD65" s="198"/>
      <c r="JE65" s="234">
        <f t="shared" si="227"/>
        <v>53</v>
      </c>
      <c r="JF65" s="235" t="str">
        <f t="shared" si="228"/>
        <v/>
      </c>
      <c r="JG65" s="236" t="str">
        <f>IFERROR(+VLOOKUP(JF65,'Referencia Parámetros'!$A$2:$B$15,2),"")</f>
        <v/>
      </c>
      <c r="JH65" s="1"/>
      <c r="JI65" s="1"/>
      <c r="JJ65" s="136" t="str">
        <f t="shared" si="285"/>
        <v>Completar</v>
      </c>
      <c r="JK65" s="134"/>
      <c r="JL65" s="134"/>
      <c r="JM65" s="134"/>
      <c r="JN65" s="136" t="str">
        <f t="shared" si="286"/>
        <v>Completar</v>
      </c>
      <c r="JO65" s="137" t="str">
        <f t="shared" si="287"/>
        <v>Completar</v>
      </c>
      <c r="JP65" s="137" t="str">
        <f t="shared" si="288"/>
        <v>Completar</v>
      </c>
      <c r="JQ65" s="135"/>
      <c r="JR65" s="136" t="str">
        <f t="shared" si="289"/>
        <v>Completar</v>
      </c>
      <c r="JS65" s="237">
        <f t="shared" si="229"/>
        <v>0</v>
      </c>
      <c r="JT65" s="238">
        <f t="shared" si="230"/>
        <v>0</v>
      </c>
      <c r="JU65" s="239" t="str">
        <f>IFERROR(IF(JT65&gt;20*JG65,'Referencia Parámetros'!$D$20,IF(JT65&gt;10*JG65,'Referencia Parámetros'!$D$21,IF(JT65&gt;5*JG65,'Referencia Parámetros'!$D$22, IF(JT65&gt;1,'Referencia Parámetros'!$D$23,"NO APLICA")))),"")</f>
        <v/>
      </c>
      <c r="JV65" s="240" t="str">
        <f t="shared" si="231"/>
        <v/>
      </c>
      <c r="JW65" s="241">
        <f t="shared" si="137"/>
        <v>0</v>
      </c>
      <c r="JX65" s="234">
        <f t="shared" si="232"/>
        <v>0</v>
      </c>
      <c r="JY65" s="234">
        <f t="shared" si="138"/>
        <v>0</v>
      </c>
      <c r="JZ65" s="234">
        <f t="shared" si="233"/>
        <v>0</v>
      </c>
      <c r="KA65" s="242">
        <f t="shared" si="234"/>
        <v>0</v>
      </c>
    </row>
    <row r="66" spans="1:287" x14ac:dyDescent="0.25">
      <c r="A66" s="234">
        <f t="shared" si="139"/>
        <v>54</v>
      </c>
      <c r="B66" s="235" t="str">
        <f t="shared" si="140"/>
        <v/>
      </c>
      <c r="C66" s="236" t="str">
        <f>IFERROR(+VLOOKUP(B66,'Referencia Parámetros'!$A$2:$B$18,2),"")</f>
        <v/>
      </c>
      <c r="D66" s="1"/>
      <c r="E66" s="1"/>
      <c r="F66" s="136" t="str">
        <f>IFERROR(+VLOOKUP(D66,'Año 4'!JH$13:JJ$112,3,FALSE),"Completar")</f>
        <v>Completar</v>
      </c>
      <c r="G66" s="134"/>
      <c r="H66" s="134"/>
      <c r="I66" s="134"/>
      <c r="J66" s="136" t="str">
        <f>+IFERROR(VLOOKUP(D66,'Año 4'!JH$13:JR$112,7,0),"Completar")</f>
        <v>Completar</v>
      </c>
      <c r="K66" s="137" t="str">
        <f>IFERROR(VLOOKUP(D66,'Año 4'!JH$13:JR$112,8,FALSE),"Completar")</f>
        <v>Completar</v>
      </c>
      <c r="L66" s="137" t="str">
        <f>IFERROR(VLOOKUP(D66,'Año 4'!JH$13:JR$112,9,FALSE),"Completar")</f>
        <v>Completar</v>
      </c>
      <c r="M66" s="135"/>
      <c r="N66" s="136" t="str">
        <f>IFERROR(VLOOKUP(D66,'Año 4'!JH$13:JR$112,11,FALSE),"Completar")</f>
        <v>Completar</v>
      </c>
      <c r="O66" s="237">
        <f t="shared" si="141"/>
        <v>0</v>
      </c>
      <c r="P66" s="238">
        <f t="shared" si="142"/>
        <v>0</v>
      </c>
      <c r="Q66" s="239" t="str">
        <f>IFERROR(IF(P66&gt;20*C66,'Referencia Parámetros'!$D$20,IF(P66&gt;10*C66,'Referencia Parámetros'!$D$21,IF(P66&gt;5*C66,'Referencia Parámetros'!$D$22, IF(P66&gt;1,'Referencia Parámetros'!$D$23,"NO APLICA")))),"")</f>
        <v/>
      </c>
      <c r="R66" s="240" t="str">
        <f t="shared" si="143"/>
        <v/>
      </c>
      <c r="S66" s="241">
        <f t="shared" si="104"/>
        <v>0</v>
      </c>
      <c r="T66" s="234">
        <f t="shared" si="144"/>
        <v>0</v>
      </c>
      <c r="U66" s="234">
        <f t="shared" si="105"/>
        <v>0</v>
      </c>
      <c r="V66" s="234">
        <f t="shared" si="145"/>
        <v>0</v>
      </c>
      <c r="W66" s="242">
        <f t="shared" si="146"/>
        <v>0</v>
      </c>
      <c r="Y66" s="234">
        <f t="shared" si="147"/>
        <v>54</v>
      </c>
      <c r="Z66" s="235" t="str">
        <f t="shared" si="148"/>
        <v/>
      </c>
      <c r="AA66" s="236" t="str">
        <f>IFERROR(+VLOOKUP(Z66,'Referencia Parámetros'!$A$2:$B$18,2),"")</f>
        <v/>
      </c>
      <c r="AB66" s="1"/>
      <c r="AC66" s="1"/>
      <c r="AD66" s="136" t="str">
        <f t="shared" si="235"/>
        <v>Completar</v>
      </c>
      <c r="AE66" s="134"/>
      <c r="AF66" s="134"/>
      <c r="AG66" s="134"/>
      <c r="AH66" s="136" t="str">
        <f t="shared" si="236"/>
        <v>Completar</v>
      </c>
      <c r="AI66" s="137" t="str">
        <f t="shared" si="237"/>
        <v>Completar</v>
      </c>
      <c r="AJ66" s="137" t="str">
        <f t="shared" si="238"/>
        <v>Completar</v>
      </c>
      <c r="AK66" s="135"/>
      <c r="AL66" s="136" t="str">
        <f t="shared" si="239"/>
        <v>Completar</v>
      </c>
      <c r="AM66" s="237">
        <f t="shared" si="149"/>
        <v>0</v>
      </c>
      <c r="AN66" s="238">
        <f t="shared" si="150"/>
        <v>0</v>
      </c>
      <c r="AO66" s="239" t="str">
        <f>IFERROR(IF(AN66&gt;20*AA66,'Referencia Parámetros'!$D$20,IF(AN66&gt;10*AA66,'Referencia Parámetros'!$D$21,IF(AN66&gt;5*AA66,'Referencia Parámetros'!$D$22, IF(AN66&gt;1,'Referencia Parámetros'!$D$23,"NO APLICA")))),"")</f>
        <v/>
      </c>
      <c r="AP66" s="240" t="str">
        <f t="shared" si="151"/>
        <v/>
      </c>
      <c r="AQ66" s="241">
        <f t="shared" si="107"/>
        <v>0</v>
      </c>
      <c r="AR66" s="234">
        <f t="shared" si="152"/>
        <v>0</v>
      </c>
      <c r="AS66" s="234">
        <f t="shared" si="108"/>
        <v>0</v>
      </c>
      <c r="AT66" s="234">
        <f t="shared" si="153"/>
        <v>0</v>
      </c>
      <c r="AU66" s="242">
        <f t="shared" si="154"/>
        <v>0</v>
      </c>
      <c r="AW66" s="234">
        <f t="shared" si="155"/>
        <v>54</v>
      </c>
      <c r="AX66" s="235" t="str">
        <f t="shared" si="156"/>
        <v/>
      </c>
      <c r="AY66" s="236" t="str">
        <f>IFERROR(+VLOOKUP(AX66,'Referencia Parámetros'!$A$2:$B$18,2),"")</f>
        <v/>
      </c>
      <c r="AZ66" s="1"/>
      <c r="BA66" s="1"/>
      <c r="BB66" s="136" t="str">
        <f t="shared" si="240"/>
        <v>Completar</v>
      </c>
      <c r="BC66" s="134"/>
      <c r="BD66" s="134"/>
      <c r="BE66" s="134"/>
      <c r="BF66" s="136" t="str">
        <f t="shared" si="241"/>
        <v>Completar</v>
      </c>
      <c r="BG66" s="137" t="str">
        <f t="shared" si="242"/>
        <v>Completar</v>
      </c>
      <c r="BH66" s="137" t="str">
        <f t="shared" si="243"/>
        <v>Completar</v>
      </c>
      <c r="BI66" s="135"/>
      <c r="BJ66" s="136" t="str">
        <f t="shared" si="244"/>
        <v>Completar</v>
      </c>
      <c r="BK66" s="237">
        <f t="shared" si="157"/>
        <v>0</v>
      </c>
      <c r="BL66" s="238">
        <f t="shared" si="158"/>
        <v>0</v>
      </c>
      <c r="BM66" s="239" t="str">
        <f>IFERROR(IF(BL66&gt;20*AY66,'Referencia Parámetros'!$D$20,IF(BL66&gt;10*AY66,'Referencia Parámetros'!$D$21,IF(BL66&gt;5*AY66,'Referencia Parámetros'!$D$22, IF(BL66&gt;1,'Referencia Parámetros'!$D$23,"NO APLICA")))),"")</f>
        <v/>
      </c>
      <c r="BN66" s="240" t="str">
        <f t="shared" si="159"/>
        <v/>
      </c>
      <c r="BO66" s="241">
        <f t="shared" si="110"/>
        <v>0</v>
      </c>
      <c r="BP66" s="234">
        <f t="shared" si="160"/>
        <v>0</v>
      </c>
      <c r="BQ66" s="234">
        <f t="shared" si="111"/>
        <v>0</v>
      </c>
      <c r="BR66" s="234">
        <f t="shared" si="161"/>
        <v>0</v>
      </c>
      <c r="BS66" s="242">
        <f t="shared" si="162"/>
        <v>0</v>
      </c>
      <c r="BU66" s="234">
        <f t="shared" si="163"/>
        <v>54</v>
      </c>
      <c r="BV66" s="235" t="str">
        <f t="shared" si="164"/>
        <v/>
      </c>
      <c r="BW66" s="236" t="str">
        <f>IFERROR(+VLOOKUP(BV66,'Referencia Parámetros'!$A$2:$B$18,2),"")</f>
        <v/>
      </c>
      <c r="BX66" s="1"/>
      <c r="BY66" s="1"/>
      <c r="BZ66" s="136" t="str">
        <f t="shared" si="245"/>
        <v>Completar</v>
      </c>
      <c r="CA66" s="134"/>
      <c r="CB66" s="134"/>
      <c r="CC66" s="134"/>
      <c r="CD66" s="136" t="str">
        <f t="shared" si="246"/>
        <v>Completar</v>
      </c>
      <c r="CE66" s="137" t="str">
        <f t="shared" si="247"/>
        <v>Completar</v>
      </c>
      <c r="CF66" s="137" t="str">
        <f t="shared" si="248"/>
        <v>Completar</v>
      </c>
      <c r="CG66" s="135"/>
      <c r="CH66" s="136" t="str">
        <f t="shared" si="249"/>
        <v>Completar</v>
      </c>
      <c r="CI66" s="237">
        <f t="shared" si="165"/>
        <v>0</v>
      </c>
      <c r="CJ66" s="238">
        <f t="shared" si="166"/>
        <v>0</v>
      </c>
      <c r="CK66" s="239" t="str">
        <f>IFERROR(IF(CJ66&gt;20*BW66,'Referencia Parámetros'!$D$20,IF(CJ66&gt;10*BW66,'Referencia Parámetros'!$D$21,IF(CJ66&gt;5*BW66,'Referencia Parámetros'!$D$22, IF(CJ66&gt;1,'Referencia Parámetros'!$D$23,"NO APLICA")))),"")</f>
        <v/>
      </c>
      <c r="CL66" s="240" t="str">
        <f t="shared" si="167"/>
        <v/>
      </c>
      <c r="CM66" s="241">
        <f t="shared" si="113"/>
        <v>0</v>
      </c>
      <c r="CN66" s="234">
        <f t="shared" si="168"/>
        <v>0</v>
      </c>
      <c r="CO66" s="234">
        <f t="shared" si="114"/>
        <v>0</v>
      </c>
      <c r="CP66" s="234">
        <f t="shared" si="169"/>
        <v>0</v>
      </c>
      <c r="CQ66" s="242">
        <f t="shared" si="170"/>
        <v>0</v>
      </c>
      <c r="CS66" s="234">
        <f t="shared" si="171"/>
        <v>54</v>
      </c>
      <c r="CT66" s="235" t="str">
        <f t="shared" si="172"/>
        <v/>
      </c>
      <c r="CU66" s="236" t="str">
        <f>IFERROR(+VLOOKUP(CT66,'Referencia Parámetros'!$A$2:$B$18,2),"")</f>
        <v/>
      </c>
      <c r="CV66" s="1"/>
      <c r="CW66" s="1"/>
      <c r="CX66" s="136" t="str">
        <f t="shared" si="250"/>
        <v>Completar</v>
      </c>
      <c r="CY66" s="134"/>
      <c r="CZ66" s="134"/>
      <c r="DA66" s="134"/>
      <c r="DB66" s="136" t="str">
        <f t="shared" si="251"/>
        <v>Completar</v>
      </c>
      <c r="DC66" s="137" t="str">
        <f t="shared" si="252"/>
        <v>Completar</v>
      </c>
      <c r="DD66" s="137" t="str">
        <f t="shared" si="253"/>
        <v>Completar</v>
      </c>
      <c r="DE66" s="135"/>
      <c r="DF66" s="136" t="str">
        <f t="shared" si="254"/>
        <v>Completar</v>
      </c>
      <c r="DG66" s="237">
        <f t="shared" si="173"/>
        <v>0</v>
      </c>
      <c r="DH66" s="238">
        <f t="shared" si="174"/>
        <v>0</v>
      </c>
      <c r="DI66" s="239" t="str">
        <f>IFERROR(IF(DH66&gt;20*CU66,'Referencia Parámetros'!$D$20,IF(DH66&gt;10*CU66,'Referencia Parámetros'!$D$21,IF(DH66&gt;5*CU66,'Referencia Parámetros'!$D$22, IF(DH66&gt;1,'Referencia Parámetros'!$D$23,"NO APLICA")))),"")</f>
        <v/>
      </c>
      <c r="DJ66" s="240" t="str">
        <f t="shared" si="175"/>
        <v/>
      </c>
      <c r="DK66" s="241">
        <f t="shared" si="116"/>
        <v>0</v>
      </c>
      <c r="DL66" s="234">
        <f t="shared" si="176"/>
        <v>0</v>
      </c>
      <c r="DM66" s="234">
        <f t="shared" si="117"/>
        <v>0</v>
      </c>
      <c r="DN66" s="234">
        <f t="shared" si="177"/>
        <v>0</v>
      </c>
      <c r="DO66" s="242">
        <f t="shared" si="178"/>
        <v>0</v>
      </c>
      <c r="DQ66" s="234">
        <f t="shared" si="179"/>
        <v>54</v>
      </c>
      <c r="DR66" s="235" t="str">
        <f t="shared" si="180"/>
        <v/>
      </c>
      <c r="DS66" s="236" t="str">
        <f>IFERROR(+VLOOKUP(DR66,'Referencia Parámetros'!$A$2:$B$18,2),"")</f>
        <v/>
      </c>
      <c r="DT66" s="1"/>
      <c r="DU66" s="1"/>
      <c r="DV66" s="136" t="str">
        <f t="shared" si="255"/>
        <v>Completar</v>
      </c>
      <c r="DW66" s="134"/>
      <c r="DX66" s="134"/>
      <c r="DY66" s="134"/>
      <c r="DZ66" s="136" t="str">
        <f t="shared" si="256"/>
        <v>Completar</v>
      </c>
      <c r="EA66" s="137" t="str">
        <f t="shared" si="257"/>
        <v>Completar</v>
      </c>
      <c r="EB66" s="137" t="str">
        <f t="shared" si="258"/>
        <v>Completar</v>
      </c>
      <c r="EC66" s="135"/>
      <c r="ED66" s="136" t="str">
        <f t="shared" si="259"/>
        <v>Completar</v>
      </c>
      <c r="EE66" s="237">
        <f t="shared" si="181"/>
        <v>0</v>
      </c>
      <c r="EF66" s="238">
        <f t="shared" si="182"/>
        <v>0</v>
      </c>
      <c r="EG66" s="239" t="str">
        <f>IFERROR(IF(EF66&gt;20*DS66,'Referencia Parámetros'!$D$20,IF(EF66&gt;10*DS66,'Referencia Parámetros'!$D$21,IF(EF66&gt;5*DS66,'Referencia Parámetros'!$D$22, IF(EF66&gt;1,'Referencia Parámetros'!$D$23,"NO APLICA")))),"")</f>
        <v/>
      </c>
      <c r="EH66" s="240" t="str">
        <f t="shared" si="183"/>
        <v/>
      </c>
      <c r="EI66" s="241">
        <f t="shared" si="119"/>
        <v>0</v>
      </c>
      <c r="EJ66" s="234">
        <f t="shared" si="184"/>
        <v>0</v>
      </c>
      <c r="EK66" s="234">
        <f t="shared" si="120"/>
        <v>0</v>
      </c>
      <c r="EL66" s="234">
        <f t="shared" si="185"/>
        <v>0</v>
      </c>
      <c r="EM66" s="242">
        <f t="shared" si="186"/>
        <v>0</v>
      </c>
      <c r="EO66" s="234">
        <f t="shared" si="187"/>
        <v>54</v>
      </c>
      <c r="EP66" s="235" t="str">
        <f t="shared" si="188"/>
        <v/>
      </c>
      <c r="EQ66" s="236" t="str">
        <f>IFERROR(+VLOOKUP(EP66,'Referencia Parámetros'!$A$2:$B$18,2),"")</f>
        <v/>
      </c>
      <c r="ER66" s="1"/>
      <c r="ES66" s="1"/>
      <c r="ET66" s="136" t="str">
        <f t="shared" si="260"/>
        <v>Completar</v>
      </c>
      <c r="EU66" s="134"/>
      <c r="EV66" s="134"/>
      <c r="EW66" s="134"/>
      <c r="EX66" s="136" t="str">
        <f t="shared" si="261"/>
        <v>Completar</v>
      </c>
      <c r="EY66" s="137" t="str">
        <f t="shared" si="262"/>
        <v>Completar</v>
      </c>
      <c r="EZ66" s="137" t="str">
        <f t="shared" si="263"/>
        <v>Completar</v>
      </c>
      <c r="FA66" s="135"/>
      <c r="FB66" s="136" t="str">
        <f t="shared" si="264"/>
        <v>Completar</v>
      </c>
      <c r="FC66" s="237">
        <f t="shared" si="189"/>
        <v>0</v>
      </c>
      <c r="FD66" s="238">
        <f t="shared" si="190"/>
        <v>0</v>
      </c>
      <c r="FE66" s="239" t="str">
        <f>IFERROR(IF(FD66&gt;20*EQ66,'Referencia Parámetros'!$D$20,IF(FD66&gt;10*EQ66,'Referencia Parámetros'!$D$21,IF(FD66&gt;5*EQ66,'Referencia Parámetros'!$D$22, IF(FD66&gt;1,'Referencia Parámetros'!$D$23,"NO APLICA")))),"")</f>
        <v/>
      </c>
      <c r="FF66" s="240" t="str">
        <f t="shared" si="191"/>
        <v/>
      </c>
      <c r="FG66" s="241">
        <f t="shared" si="122"/>
        <v>0</v>
      </c>
      <c r="FH66" s="234">
        <f t="shared" si="192"/>
        <v>0</v>
      </c>
      <c r="FI66" s="234">
        <f t="shared" si="123"/>
        <v>0</v>
      </c>
      <c r="FJ66" s="234">
        <f t="shared" si="193"/>
        <v>0</v>
      </c>
      <c r="FK66" s="242">
        <f t="shared" si="194"/>
        <v>0</v>
      </c>
      <c r="FM66" s="234">
        <f t="shared" si="195"/>
        <v>54</v>
      </c>
      <c r="FN66" s="235" t="str">
        <f t="shared" si="196"/>
        <v/>
      </c>
      <c r="FO66" s="236" t="str">
        <f>IFERROR(+VLOOKUP(FN66,'Referencia Parámetros'!$A$2:$B$18,2),"")</f>
        <v/>
      </c>
      <c r="FP66" s="1"/>
      <c r="FQ66" s="1"/>
      <c r="FR66" s="136" t="str">
        <f t="shared" si="265"/>
        <v>Completar</v>
      </c>
      <c r="FS66" s="134"/>
      <c r="FT66" s="134"/>
      <c r="FU66" s="134"/>
      <c r="FV66" s="136" t="str">
        <f t="shared" si="266"/>
        <v>Completar</v>
      </c>
      <c r="FW66" s="137" t="str">
        <f t="shared" si="267"/>
        <v>Completar</v>
      </c>
      <c r="FX66" s="137" t="str">
        <f t="shared" si="268"/>
        <v>Completar</v>
      </c>
      <c r="FY66" s="135"/>
      <c r="FZ66" s="136" t="str">
        <f t="shared" si="269"/>
        <v>Completar</v>
      </c>
      <c r="GA66" s="237">
        <f t="shared" si="197"/>
        <v>0</v>
      </c>
      <c r="GB66" s="238">
        <f t="shared" si="198"/>
        <v>0</v>
      </c>
      <c r="GC66" s="239" t="str">
        <f>IFERROR(IF(GB66&gt;20*FO66,'Referencia Parámetros'!$D$20,IF(GB66&gt;10*FO66,'Referencia Parámetros'!$D$21,IF(GB66&gt;5*FO66,'Referencia Parámetros'!$D$22, IF(GB66&gt;1,'Referencia Parámetros'!$D$23,"NO APLICA")))),"")</f>
        <v/>
      </c>
      <c r="GD66" s="240" t="str">
        <f t="shared" si="199"/>
        <v/>
      </c>
      <c r="GE66" s="241">
        <f t="shared" si="125"/>
        <v>0</v>
      </c>
      <c r="GF66" s="234">
        <f t="shared" si="200"/>
        <v>0</v>
      </c>
      <c r="GG66" s="234">
        <f t="shared" si="126"/>
        <v>0</v>
      </c>
      <c r="GH66" s="234">
        <f t="shared" si="201"/>
        <v>0</v>
      </c>
      <c r="GI66" s="242">
        <f t="shared" si="202"/>
        <v>0</v>
      </c>
      <c r="GK66" s="234">
        <f t="shared" si="203"/>
        <v>54</v>
      </c>
      <c r="GL66" s="235" t="str">
        <f t="shared" si="204"/>
        <v/>
      </c>
      <c r="GM66" s="236" t="str">
        <f>IFERROR(+VLOOKUP(GL66,'Referencia Parámetros'!$A$2:$B$18,2),"")</f>
        <v/>
      </c>
      <c r="GN66" s="1"/>
      <c r="GO66" s="1"/>
      <c r="GP66" s="136" t="str">
        <f t="shared" si="270"/>
        <v>Completar</v>
      </c>
      <c r="GQ66" s="134"/>
      <c r="GR66" s="134"/>
      <c r="GS66" s="134"/>
      <c r="GT66" s="136" t="str">
        <f t="shared" si="271"/>
        <v>Completar</v>
      </c>
      <c r="GU66" s="137" t="str">
        <f t="shared" si="272"/>
        <v>Completar</v>
      </c>
      <c r="GV66" s="137" t="str">
        <f t="shared" si="273"/>
        <v>Completar</v>
      </c>
      <c r="GW66" s="135"/>
      <c r="GX66" s="136" t="str">
        <f t="shared" si="274"/>
        <v>Completar</v>
      </c>
      <c r="GY66" s="237">
        <f t="shared" si="205"/>
        <v>0</v>
      </c>
      <c r="GZ66" s="238">
        <f t="shared" si="206"/>
        <v>0</v>
      </c>
      <c r="HA66" s="239" t="str">
        <f>IFERROR(IF(GZ66&gt;20*GM66,'Referencia Parámetros'!$D$20,IF(GZ66&gt;10*GM66,'Referencia Parámetros'!$D$21,IF(GZ66&gt;5*GM66,'Referencia Parámetros'!$D$22, IF(GZ66&gt;1,'Referencia Parámetros'!$D$23,"NO APLICA")))),"")</f>
        <v/>
      </c>
      <c r="HB66" s="240" t="str">
        <f t="shared" si="207"/>
        <v/>
      </c>
      <c r="HC66" s="241">
        <f t="shared" si="128"/>
        <v>0</v>
      </c>
      <c r="HD66" s="234">
        <f t="shared" si="208"/>
        <v>0</v>
      </c>
      <c r="HE66" s="234">
        <f t="shared" si="129"/>
        <v>0</v>
      </c>
      <c r="HF66" s="234">
        <f t="shared" si="209"/>
        <v>0</v>
      </c>
      <c r="HG66" s="242">
        <f t="shared" si="210"/>
        <v>0</v>
      </c>
      <c r="HI66" s="234">
        <f t="shared" si="211"/>
        <v>54</v>
      </c>
      <c r="HJ66" s="235" t="str">
        <f t="shared" si="212"/>
        <v/>
      </c>
      <c r="HK66" s="236" t="str">
        <f>IFERROR(+VLOOKUP(HJ66,'Referencia Parámetros'!$A$2:$B$18,2),"")</f>
        <v/>
      </c>
      <c r="HL66" s="1"/>
      <c r="HM66" s="1"/>
      <c r="HN66" s="136" t="str">
        <f t="shared" si="275"/>
        <v>Completar</v>
      </c>
      <c r="HO66" s="134"/>
      <c r="HP66" s="134"/>
      <c r="HQ66" s="134"/>
      <c r="HR66" s="136" t="str">
        <f t="shared" si="276"/>
        <v>Completar</v>
      </c>
      <c r="HS66" s="137" t="str">
        <f t="shared" si="277"/>
        <v>Completar</v>
      </c>
      <c r="HT66" s="137" t="str">
        <f t="shared" si="278"/>
        <v>Completar</v>
      </c>
      <c r="HU66" s="135"/>
      <c r="HV66" s="136" t="str">
        <f t="shared" si="279"/>
        <v>Completar</v>
      </c>
      <c r="HW66" s="237">
        <f t="shared" si="213"/>
        <v>0</v>
      </c>
      <c r="HX66" s="238">
        <f t="shared" si="214"/>
        <v>0</v>
      </c>
      <c r="HY66" s="239" t="str">
        <f>IFERROR(IF(HX66&gt;20*HK66,'Referencia Parámetros'!$D$20,IF(HX66&gt;10*HK66,'Referencia Parámetros'!$D$21,IF(HX66&gt;5*HK66,'Referencia Parámetros'!$D$22, IF(HX66&gt;1,'Referencia Parámetros'!$D$23,"NO APLICA")))),"")</f>
        <v/>
      </c>
      <c r="HZ66" s="240" t="str">
        <f t="shared" si="215"/>
        <v/>
      </c>
      <c r="IA66" s="241">
        <f t="shared" si="131"/>
        <v>0</v>
      </c>
      <c r="IB66" s="234">
        <f t="shared" si="216"/>
        <v>0</v>
      </c>
      <c r="IC66" s="234">
        <f t="shared" si="132"/>
        <v>0</v>
      </c>
      <c r="ID66" s="234">
        <f t="shared" si="217"/>
        <v>0</v>
      </c>
      <c r="IE66" s="242">
        <f t="shared" si="218"/>
        <v>0</v>
      </c>
      <c r="IG66" s="234">
        <f t="shared" si="219"/>
        <v>54</v>
      </c>
      <c r="IH66" s="235" t="str">
        <f t="shared" si="220"/>
        <v/>
      </c>
      <c r="II66" s="236" t="str">
        <f>IFERROR(+VLOOKUP(IH66,'Referencia Parámetros'!$A$2:$B$15,2),"")</f>
        <v/>
      </c>
      <c r="IJ66" s="1"/>
      <c r="IK66" s="1"/>
      <c r="IL66" s="136" t="str">
        <f t="shared" si="280"/>
        <v>Completar</v>
      </c>
      <c r="IM66" s="134"/>
      <c r="IN66" s="134"/>
      <c r="IO66" s="134"/>
      <c r="IP66" s="136" t="str">
        <f t="shared" si="281"/>
        <v>Completar</v>
      </c>
      <c r="IQ66" s="137" t="str">
        <f t="shared" si="282"/>
        <v>Completar</v>
      </c>
      <c r="IR66" s="137" t="str">
        <f t="shared" si="283"/>
        <v>Completar</v>
      </c>
      <c r="IS66" s="135"/>
      <c r="IT66" s="136" t="str">
        <f t="shared" si="284"/>
        <v>Completar</v>
      </c>
      <c r="IU66" s="237">
        <f t="shared" si="221"/>
        <v>0</v>
      </c>
      <c r="IV66" s="238">
        <f t="shared" si="222"/>
        <v>0</v>
      </c>
      <c r="IW66" s="239" t="str">
        <f>IFERROR(IF(IV66&gt;20*II66,'Referencia Parámetros'!$D$20,IF(IV66&gt;10*II66,'Referencia Parámetros'!$D$21,IF(IV66&gt;5*II66,'Referencia Parámetros'!$D$22, IF(IV66&gt;1,'Referencia Parámetros'!$D$23,"NO APLICA")))),"")</f>
        <v/>
      </c>
      <c r="IX66" s="240" t="str">
        <f t="shared" si="223"/>
        <v/>
      </c>
      <c r="IY66" s="241">
        <f t="shared" si="134"/>
        <v>0</v>
      </c>
      <c r="IZ66" s="234">
        <f t="shared" si="224"/>
        <v>0</v>
      </c>
      <c r="JA66" s="234">
        <f t="shared" si="135"/>
        <v>0</v>
      </c>
      <c r="JB66" s="234">
        <f t="shared" si="225"/>
        <v>0</v>
      </c>
      <c r="JC66" s="242">
        <f t="shared" si="226"/>
        <v>0</v>
      </c>
      <c r="JD66" s="198"/>
      <c r="JE66" s="234">
        <f t="shared" si="227"/>
        <v>54</v>
      </c>
      <c r="JF66" s="235" t="str">
        <f t="shared" si="228"/>
        <v/>
      </c>
      <c r="JG66" s="236" t="str">
        <f>IFERROR(+VLOOKUP(JF66,'Referencia Parámetros'!$A$2:$B$15,2),"")</f>
        <v/>
      </c>
      <c r="JH66" s="1"/>
      <c r="JI66" s="1"/>
      <c r="JJ66" s="136" t="str">
        <f t="shared" si="285"/>
        <v>Completar</v>
      </c>
      <c r="JK66" s="134"/>
      <c r="JL66" s="134"/>
      <c r="JM66" s="134"/>
      <c r="JN66" s="136" t="str">
        <f t="shared" si="286"/>
        <v>Completar</v>
      </c>
      <c r="JO66" s="137" t="str">
        <f t="shared" si="287"/>
        <v>Completar</v>
      </c>
      <c r="JP66" s="137" t="str">
        <f t="shared" si="288"/>
        <v>Completar</v>
      </c>
      <c r="JQ66" s="135"/>
      <c r="JR66" s="136" t="str">
        <f t="shared" si="289"/>
        <v>Completar</v>
      </c>
      <c r="JS66" s="237">
        <f t="shared" si="229"/>
        <v>0</v>
      </c>
      <c r="JT66" s="238">
        <f t="shared" si="230"/>
        <v>0</v>
      </c>
      <c r="JU66" s="239" t="str">
        <f>IFERROR(IF(JT66&gt;20*JG66,'Referencia Parámetros'!$D$20,IF(JT66&gt;10*JG66,'Referencia Parámetros'!$D$21,IF(JT66&gt;5*JG66,'Referencia Parámetros'!$D$22, IF(JT66&gt;1,'Referencia Parámetros'!$D$23,"NO APLICA")))),"")</f>
        <v/>
      </c>
      <c r="JV66" s="240" t="str">
        <f t="shared" si="231"/>
        <v/>
      </c>
      <c r="JW66" s="241">
        <f t="shared" si="137"/>
        <v>0</v>
      </c>
      <c r="JX66" s="234">
        <f t="shared" si="232"/>
        <v>0</v>
      </c>
      <c r="JY66" s="234">
        <f t="shared" si="138"/>
        <v>0</v>
      </c>
      <c r="JZ66" s="234">
        <f t="shared" si="233"/>
        <v>0</v>
      </c>
      <c r="KA66" s="242">
        <f t="shared" si="234"/>
        <v>0</v>
      </c>
    </row>
    <row r="67" spans="1:287" x14ac:dyDescent="0.25">
      <c r="A67" s="234">
        <f t="shared" si="139"/>
        <v>55</v>
      </c>
      <c r="B67" s="235" t="str">
        <f t="shared" si="140"/>
        <v/>
      </c>
      <c r="C67" s="236" t="str">
        <f>IFERROR(+VLOOKUP(B67,'Referencia Parámetros'!$A$2:$B$18,2),"")</f>
        <v/>
      </c>
      <c r="D67" s="1"/>
      <c r="E67" s="1"/>
      <c r="F67" s="136" t="str">
        <f>IFERROR(+VLOOKUP(D67,'Año 4'!JH$13:JJ$112,3,FALSE),"Completar")</f>
        <v>Completar</v>
      </c>
      <c r="G67" s="134"/>
      <c r="H67" s="134"/>
      <c r="I67" s="134"/>
      <c r="J67" s="136" t="str">
        <f>+IFERROR(VLOOKUP(D67,'Año 4'!JH$13:JR$112,7,0),"Completar")</f>
        <v>Completar</v>
      </c>
      <c r="K67" s="137" t="str">
        <f>IFERROR(VLOOKUP(D67,'Año 4'!JH$13:JR$112,8,FALSE),"Completar")</f>
        <v>Completar</v>
      </c>
      <c r="L67" s="137" t="str">
        <f>IFERROR(VLOOKUP(D67,'Año 4'!JH$13:JR$112,9,FALSE),"Completar")</f>
        <v>Completar</v>
      </c>
      <c r="M67" s="135"/>
      <c r="N67" s="136" t="str">
        <f>IFERROR(VLOOKUP(D67,'Año 4'!JH$13:JR$112,11,FALSE),"Completar")</f>
        <v>Completar</v>
      </c>
      <c r="O67" s="237">
        <f t="shared" si="141"/>
        <v>0</v>
      </c>
      <c r="P67" s="238">
        <f t="shared" si="142"/>
        <v>0</v>
      </c>
      <c r="Q67" s="239" t="str">
        <f>IFERROR(IF(P67&gt;20*C67,'Referencia Parámetros'!$D$20,IF(P67&gt;10*C67,'Referencia Parámetros'!$D$21,IF(P67&gt;5*C67,'Referencia Parámetros'!$D$22, IF(P67&gt;1,'Referencia Parámetros'!$D$23,"NO APLICA")))),"")</f>
        <v/>
      </c>
      <c r="R67" s="240" t="str">
        <f t="shared" si="143"/>
        <v/>
      </c>
      <c r="S67" s="241">
        <f t="shared" si="104"/>
        <v>0</v>
      </c>
      <c r="T67" s="234">
        <f t="shared" si="144"/>
        <v>0</v>
      </c>
      <c r="U67" s="234">
        <f t="shared" si="105"/>
        <v>0</v>
      </c>
      <c r="V67" s="234">
        <f t="shared" si="145"/>
        <v>0</v>
      </c>
      <c r="W67" s="242">
        <f t="shared" si="146"/>
        <v>0</v>
      </c>
      <c r="Y67" s="234">
        <f t="shared" si="147"/>
        <v>55</v>
      </c>
      <c r="Z67" s="235" t="str">
        <f t="shared" si="148"/>
        <v/>
      </c>
      <c r="AA67" s="236" t="str">
        <f>IFERROR(+VLOOKUP(Z67,'Referencia Parámetros'!$A$2:$B$18,2),"")</f>
        <v/>
      </c>
      <c r="AB67" s="1"/>
      <c r="AC67" s="1"/>
      <c r="AD67" s="136" t="str">
        <f t="shared" si="235"/>
        <v>Completar</v>
      </c>
      <c r="AE67" s="134"/>
      <c r="AF67" s="134"/>
      <c r="AG67" s="134"/>
      <c r="AH67" s="136" t="str">
        <f t="shared" si="236"/>
        <v>Completar</v>
      </c>
      <c r="AI67" s="137" t="str">
        <f t="shared" si="237"/>
        <v>Completar</v>
      </c>
      <c r="AJ67" s="137" t="str">
        <f t="shared" si="238"/>
        <v>Completar</v>
      </c>
      <c r="AK67" s="135"/>
      <c r="AL67" s="136" t="str">
        <f t="shared" si="239"/>
        <v>Completar</v>
      </c>
      <c r="AM67" s="237">
        <f t="shared" si="149"/>
        <v>0</v>
      </c>
      <c r="AN67" s="238">
        <f t="shared" si="150"/>
        <v>0</v>
      </c>
      <c r="AO67" s="239" t="str">
        <f>IFERROR(IF(AN67&gt;20*AA67,'Referencia Parámetros'!$D$20,IF(AN67&gt;10*AA67,'Referencia Parámetros'!$D$21,IF(AN67&gt;5*AA67,'Referencia Parámetros'!$D$22, IF(AN67&gt;1,'Referencia Parámetros'!$D$23,"NO APLICA")))),"")</f>
        <v/>
      </c>
      <c r="AP67" s="240" t="str">
        <f t="shared" si="151"/>
        <v/>
      </c>
      <c r="AQ67" s="241">
        <f t="shared" si="107"/>
        <v>0</v>
      </c>
      <c r="AR67" s="234">
        <f t="shared" si="152"/>
        <v>0</v>
      </c>
      <c r="AS67" s="234">
        <f t="shared" si="108"/>
        <v>0</v>
      </c>
      <c r="AT67" s="234">
        <f t="shared" si="153"/>
        <v>0</v>
      </c>
      <c r="AU67" s="242">
        <f t="shared" si="154"/>
        <v>0</v>
      </c>
      <c r="AW67" s="234">
        <f t="shared" si="155"/>
        <v>55</v>
      </c>
      <c r="AX67" s="235" t="str">
        <f t="shared" si="156"/>
        <v/>
      </c>
      <c r="AY67" s="236" t="str">
        <f>IFERROR(+VLOOKUP(AX67,'Referencia Parámetros'!$A$2:$B$18,2),"")</f>
        <v/>
      </c>
      <c r="AZ67" s="1"/>
      <c r="BA67" s="1"/>
      <c r="BB67" s="136" t="str">
        <f t="shared" si="240"/>
        <v>Completar</v>
      </c>
      <c r="BC67" s="134"/>
      <c r="BD67" s="134"/>
      <c r="BE67" s="134"/>
      <c r="BF67" s="136" t="str">
        <f t="shared" si="241"/>
        <v>Completar</v>
      </c>
      <c r="BG67" s="137" t="str">
        <f t="shared" si="242"/>
        <v>Completar</v>
      </c>
      <c r="BH67" s="137" t="str">
        <f t="shared" si="243"/>
        <v>Completar</v>
      </c>
      <c r="BI67" s="135"/>
      <c r="BJ67" s="136" t="str">
        <f t="shared" si="244"/>
        <v>Completar</v>
      </c>
      <c r="BK67" s="237">
        <f t="shared" si="157"/>
        <v>0</v>
      </c>
      <c r="BL67" s="238">
        <f t="shared" si="158"/>
        <v>0</v>
      </c>
      <c r="BM67" s="239" t="str">
        <f>IFERROR(IF(BL67&gt;20*AY67,'Referencia Parámetros'!$D$20,IF(BL67&gt;10*AY67,'Referencia Parámetros'!$D$21,IF(BL67&gt;5*AY67,'Referencia Parámetros'!$D$22, IF(BL67&gt;1,'Referencia Parámetros'!$D$23,"NO APLICA")))),"")</f>
        <v/>
      </c>
      <c r="BN67" s="240" t="str">
        <f t="shared" si="159"/>
        <v/>
      </c>
      <c r="BO67" s="241">
        <f t="shared" si="110"/>
        <v>0</v>
      </c>
      <c r="BP67" s="234">
        <f t="shared" si="160"/>
        <v>0</v>
      </c>
      <c r="BQ67" s="234">
        <f t="shared" si="111"/>
        <v>0</v>
      </c>
      <c r="BR67" s="234">
        <f t="shared" si="161"/>
        <v>0</v>
      </c>
      <c r="BS67" s="242">
        <f t="shared" si="162"/>
        <v>0</v>
      </c>
      <c r="BU67" s="234">
        <f t="shared" si="163"/>
        <v>55</v>
      </c>
      <c r="BV67" s="235" t="str">
        <f t="shared" si="164"/>
        <v/>
      </c>
      <c r="BW67" s="236" t="str">
        <f>IFERROR(+VLOOKUP(BV67,'Referencia Parámetros'!$A$2:$B$18,2),"")</f>
        <v/>
      </c>
      <c r="BX67" s="1"/>
      <c r="BY67" s="1"/>
      <c r="BZ67" s="136" t="str">
        <f t="shared" si="245"/>
        <v>Completar</v>
      </c>
      <c r="CA67" s="134"/>
      <c r="CB67" s="134"/>
      <c r="CC67" s="134"/>
      <c r="CD67" s="136" t="str">
        <f t="shared" si="246"/>
        <v>Completar</v>
      </c>
      <c r="CE67" s="137" t="str">
        <f t="shared" si="247"/>
        <v>Completar</v>
      </c>
      <c r="CF67" s="137" t="str">
        <f t="shared" si="248"/>
        <v>Completar</v>
      </c>
      <c r="CG67" s="135"/>
      <c r="CH67" s="136" t="str">
        <f t="shared" si="249"/>
        <v>Completar</v>
      </c>
      <c r="CI67" s="237">
        <f t="shared" si="165"/>
        <v>0</v>
      </c>
      <c r="CJ67" s="238">
        <f t="shared" si="166"/>
        <v>0</v>
      </c>
      <c r="CK67" s="239" t="str">
        <f>IFERROR(IF(CJ67&gt;20*BW67,'Referencia Parámetros'!$D$20,IF(CJ67&gt;10*BW67,'Referencia Parámetros'!$D$21,IF(CJ67&gt;5*BW67,'Referencia Parámetros'!$D$22, IF(CJ67&gt;1,'Referencia Parámetros'!$D$23,"NO APLICA")))),"")</f>
        <v/>
      </c>
      <c r="CL67" s="240" t="str">
        <f t="shared" si="167"/>
        <v/>
      </c>
      <c r="CM67" s="241">
        <f t="shared" si="113"/>
        <v>0</v>
      </c>
      <c r="CN67" s="234">
        <f t="shared" si="168"/>
        <v>0</v>
      </c>
      <c r="CO67" s="234">
        <f t="shared" si="114"/>
        <v>0</v>
      </c>
      <c r="CP67" s="234">
        <f t="shared" si="169"/>
        <v>0</v>
      </c>
      <c r="CQ67" s="242">
        <f t="shared" si="170"/>
        <v>0</v>
      </c>
      <c r="CS67" s="234">
        <f t="shared" si="171"/>
        <v>55</v>
      </c>
      <c r="CT67" s="235" t="str">
        <f t="shared" si="172"/>
        <v/>
      </c>
      <c r="CU67" s="236" t="str">
        <f>IFERROR(+VLOOKUP(CT67,'Referencia Parámetros'!$A$2:$B$18,2),"")</f>
        <v/>
      </c>
      <c r="CV67" s="1"/>
      <c r="CW67" s="1"/>
      <c r="CX67" s="136" t="str">
        <f t="shared" si="250"/>
        <v>Completar</v>
      </c>
      <c r="CY67" s="134"/>
      <c r="CZ67" s="134"/>
      <c r="DA67" s="134"/>
      <c r="DB67" s="136" t="str">
        <f t="shared" si="251"/>
        <v>Completar</v>
      </c>
      <c r="DC67" s="137" t="str">
        <f t="shared" si="252"/>
        <v>Completar</v>
      </c>
      <c r="DD67" s="137" t="str">
        <f t="shared" si="253"/>
        <v>Completar</v>
      </c>
      <c r="DE67" s="135"/>
      <c r="DF67" s="136" t="str">
        <f t="shared" si="254"/>
        <v>Completar</v>
      </c>
      <c r="DG67" s="237">
        <f t="shared" si="173"/>
        <v>0</v>
      </c>
      <c r="DH67" s="238">
        <f t="shared" si="174"/>
        <v>0</v>
      </c>
      <c r="DI67" s="239" t="str">
        <f>IFERROR(IF(DH67&gt;20*CU67,'Referencia Parámetros'!$D$20,IF(DH67&gt;10*CU67,'Referencia Parámetros'!$D$21,IF(DH67&gt;5*CU67,'Referencia Parámetros'!$D$22, IF(DH67&gt;1,'Referencia Parámetros'!$D$23,"NO APLICA")))),"")</f>
        <v/>
      </c>
      <c r="DJ67" s="240" t="str">
        <f t="shared" si="175"/>
        <v/>
      </c>
      <c r="DK67" s="241">
        <f t="shared" si="116"/>
        <v>0</v>
      </c>
      <c r="DL67" s="234">
        <f t="shared" si="176"/>
        <v>0</v>
      </c>
      <c r="DM67" s="234">
        <f t="shared" si="117"/>
        <v>0</v>
      </c>
      <c r="DN67" s="234">
        <f t="shared" si="177"/>
        <v>0</v>
      </c>
      <c r="DO67" s="242">
        <f t="shared" si="178"/>
        <v>0</v>
      </c>
      <c r="DQ67" s="234">
        <f t="shared" si="179"/>
        <v>55</v>
      </c>
      <c r="DR67" s="235" t="str">
        <f t="shared" si="180"/>
        <v/>
      </c>
      <c r="DS67" s="236" t="str">
        <f>IFERROR(+VLOOKUP(DR67,'Referencia Parámetros'!$A$2:$B$18,2),"")</f>
        <v/>
      </c>
      <c r="DT67" s="1"/>
      <c r="DU67" s="1"/>
      <c r="DV67" s="136" t="str">
        <f t="shared" si="255"/>
        <v>Completar</v>
      </c>
      <c r="DW67" s="134"/>
      <c r="DX67" s="134"/>
      <c r="DY67" s="134"/>
      <c r="DZ67" s="136" t="str">
        <f t="shared" si="256"/>
        <v>Completar</v>
      </c>
      <c r="EA67" s="137" t="str">
        <f t="shared" si="257"/>
        <v>Completar</v>
      </c>
      <c r="EB67" s="137" t="str">
        <f t="shared" si="258"/>
        <v>Completar</v>
      </c>
      <c r="EC67" s="135"/>
      <c r="ED67" s="136" t="str">
        <f t="shared" si="259"/>
        <v>Completar</v>
      </c>
      <c r="EE67" s="237">
        <f t="shared" si="181"/>
        <v>0</v>
      </c>
      <c r="EF67" s="238">
        <f t="shared" si="182"/>
        <v>0</v>
      </c>
      <c r="EG67" s="239" t="str">
        <f>IFERROR(IF(EF67&gt;20*DS67,'Referencia Parámetros'!$D$20,IF(EF67&gt;10*DS67,'Referencia Parámetros'!$D$21,IF(EF67&gt;5*DS67,'Referencia Parámetros'!$D$22, IF(EF67&gt;1,'Referencia Parámetros'!$D$23,"NO APLICA")))),"")</f>
        <v/>
      </c>
      <c r="EH67" s="240" t="str">
        <f t="shared" si="183"/>
        <v/>
      </c>
      <c r="EI67" s="241">
        <f t="shared" si="119"/>
        <v>0</v>
      </c>
      <c r="EJ67" s="234">
        <f t="shared" si="184"/>
        <v>0</v>
      </c>
      <c r="EK67" s="234">
        <f t="shared" si="120"/>
        <v>0</v>
      </c>
      <c r="EL67" s="234">
        <f t="shared" si="185"/>
        <v>0</v>
      </c>
      <c r="EM67" s="242">
        <f t="shared" si="186"/>
        <v>0</v>
      </c>
      <c r="EO67" s="234">
        <f t="shared" si="187"/>
        <v>55</v>
      </c>
      <c r="EP67" s="235" t="str">
        <f t="shared" si="188"/>
        <v/>
      </c>
      <c r="EQ67" s="236" t="str">
        <f>IFERROR(+VLOOKUP(EP67,'Referencia Parámetros'!$A$2:$B$18,2),"")</f>
        <v/>
      </c>
      <c r="ER67" s="1"/>
      <c r="ES67" s="1"/>
      <c r="ET67" s="136" t="str">
        <f t="shared" si="260"/>
        <v>Completar</v>
      </c>
      <c r="EU67" s="134"/>
      <c r="EV67" s="134"/>
      <c r="EW67" s="134"/>
      <c r="EX67" s="136" t="str">
        <f t="shared" si="261"/>
        <v>Completar</v>
      </c>
      <c r="EY67" s="137" t="str">
        <f t="shared" si="262"/>
        <v>Completar</v>
      </c>
      <c r="EZ67" s="137" t="str">
        <f t="shared" si="263"/>
        <v>Completar</v>
      </c>
      <c r="FA67" s="135"/>
      <c r="FB67" s="136" t="str">
        <f t="shared" si="264"/>
        <v>Completar</v>
      </c>
      <c r="FC67" s="237">
        <f t="shared" si="189"/>
        <v>0</v>
      </c>
      <c r="FD67" s="238">
        <f t="shared" si="190"/>
        <v>0</v>
      </c>
      <c r="FE67" s="239" t="str">
        <f>IFERROR(IF(FD67&gt;20*EQ67,'Referencia Parámetros'!$D$20,IF(FD67&gt;10*EQ67,'Referencia Parámetros'!$D$21,IF(FD67&gt;5*EQ67,'Referencia Parámetros'!$D$22, IF(FD67&gt;1,'Referencia Parámetros'!$D$23,"NO APLICA")))),"")</f>
        <v/>
      </c>
      <c r="FF67" s="240" t="str">
        <f t="shared" si="191"/>
        <v/>
      </c>
      <c r="FG67" s="241">
        <f t="shared" si="122"/>
        <v>0</v>
      </c>
      <c r="FH67" s="234">
        <f t="shared" si="192"/>
        <v>0</v>
      </c>
      <c r="FI67" s="234">
        <f t="shared" si="123"/>
        <v>0</v>
      </c>
      <c r="FJ67" s="234">
        <f t="shared" si="193"/>
        <v>0</v>
      </c>
      <c r="FK67" s="242">
        <f t="shared" si="194"/>
        <v>0</v>
      </c>
      <c r="FM67" s="234">
        <f t="shared" si="195"/>
        <v>55</v>
      </c>
      <c r="FN67" s="235" t="str">
        <f t="shared" si="196"/>
        <v/>
      </c>
      <c r="FO67" s="236" t="str">
        <f>IFERROR(+VLOOKUP(FN67,'Referencia Parámetros'!$A$2:$B$18,2),"")</f>
        <v/>
      </c>
      <c r="FP67" s="1"/>
      <c r="FQ67" s="1"/>
      <c r="FR67" s="136" t="str">
        <f t="shared" si="265"/>
        <v>Completar</v>
      </c>
      <c r="FS67" s="134"/>
      <c r="FT67" s="134"/>
      <c r="FU67" s="134"/>
      <c r="FV67" s="136" t="str">
        <f t="shared" si="266"/>
        <v>Completar</v>
      </c>
      <c r="FW67" s="137" t="str">
        <f t="shared" si="267"/>
        <v>Completar</v>
      </c>
      <c r="FX67" s="137" t="str">
        <f t="shared" si="268"/>
        <v>Completar</v>
      </c>
      <c r="FY67" s="135"/>
      <c r="FZ67" s="136" t="str">
        <f t="shared" si="269"/>
        <v>Completar</v>
      </c>
      <c r="GA67" s="237">
        <f t="shared" si="197"/>
        <v>0</v>
      </c>
      <c r="GB67" s="238">
        <f t="shared" si="198"/>
        <v>0</v>
      </c>
      <c r="GC67" s="239" t="str">
        <f>IFERROR(IF(GB67&gt;20*FO67,'Referencia Parámetros'!$D$20,IF(GB67&gt;10*FO67,'Referencia Parámetros'!$D$21,IF(GB67&gt;5*FO67,'Referencia Parámetros'!$D$22, IF(GB67&gt;1,'Referencia Parámetros'!$D$23,"NO APLICA")))),"")</f>
        <v/>
      </c>
      <c r="GD67" s="240" t="str">
        <f t="shared" si="199"/>
        <v/>
      </c>
      <c r="GE67" s="241">
        <f t="shared" si="125"/>
        <v>0</v>
      </c>
      <c r="GF67" s="234">
        <f t="shared" si="200"/>
        <v>0</v>
      </c>
      <c r="GG67" s="234">
        <f t="shared" si="126"/>
        <v>0</v>
      </c>
      <c r="GH67" s="234">
        <f t="shared" si="201"/>
        <v>0</v>
      </c>
      <c r="GI67" s="242">
        <f t="shared" si="202"/>
        <v>0</v>
      </c>
      <c r="GK67" s="234">
        <f t="shared" si="203"/>
        <v>55</v>
      </c>
      <c r="GL67" s="235" t="str">
        <f t="shared" si="204"/>
        <v/>
      </c>
      <c r="GM67" s="236" t="str">
        <f>IFERROR(+VLOOKUP(GL67,'Referencia Parámetros'!$A$2:$B$18,2),"")</f>
        <v/>
      </c>
      <c r="GN67" s="1"/>
      <c r="GO67" s="1"/>
      <c r="GP67" s="136" t="str">
        <f t="shared" si="270"/>
        <v>Completar</v>
      </c>
      <c r="GQ67" s="134"/>
      <c r="GR67" s="134"/>
      <c r="GS67" s="134"/>
      <c r="GT67" s="136" t="str">
        <f t="shared" si="271"/>
        <v>Completar</v>
      </c>
      <c r="GU67" s="137" t="str">
        <f t="shared" si="272"/>
        <v>Completar</v>
      </c>
      <c r="GV67" s="137" t="str">
        <f t="shared" si="273"/>
        <v>Completar</v>
      </c>
      <c r="GW67" s="135"/>
      <c r="GX67" s="136" t="str">
        <f t="shared" si="274"/>
        <v>Completar</v>
      </c>
      <c r="GY67" s="237">
        <f t="shared" si="205"/>
        <v>0</v>
      </c>
      <c r="GZ67" s="238">
        <f t="shared" si="206"/>
        <v>0</v>
      </c>
      <c r="HA67" s="239" t="str">
        <f>IFERROR(IF(GZ67&gt;20*GM67,'Referencia Parámetros'!$D$20,IF(GZ67&gt;10*GM67,'Referencia Parámetros'!$D$21,IF(GZ67&gt;5*GM67,'Referencia Parámetros'!$D$22, IF(GZ67&gt;1,'Referencia Parámetros'!$D$23,"NO APLICA")))),"")</f>
        <v/>
      </c>
      <c r="HB67" s="240" t="str">
        <f t="shared" si="207"/>
        <v/>
      </c>
      <c r="HC67" s="241">
        <f t="shared" si="128"/>
        <v>0</v>
      </c>
      <c r="HD67" s="234">
        <f t="shared" si="208"/>
        <v>0</v>
      </c>
      <c r="HE67" s="234">
        <f t="shared" si="129"/>
        <v>0</v>
      </c>
      <c r="HF67" s="234">
        <f t="shared" si="209"/>
        <v>0</v>
      </c>
      <c r="HG67" s="242">
        <f t="shared" si="210"/>
        <v>0</v>
      </c>
      <c r="HI67" s="234">
        <f t="shared" si="211"/>
        <v>55</v>
      </c>
      <c r="HJ67" s="235" t="str">
        <f t="shared" si="212"/>
        <v/>
      </c>
      <c r="HK67" s="236" t="str">
        <f>IFERROR(+VLOOKUP(HJ67,'Referencia Parámetros'!$A$2:$B$18,2),"")</f>
        <v/>
      </c>
      <c r="HL67" s="1"/>
      <c r="HM67" s="1"/>
      <c r="HN67" s="136" t="str">
        <f t="shared" si="275"/>
        <v>Completar</v>
      </c>
      <c r="HO67" s="134"/>
      <c r="HP67" s="134"/>
      <c r="HQ67" s="134"/>
      <c r="HR67" s="136" t="str">
        <f t="shared" si="276"/>
        <v>Completar</v>
      </c>
      <c r="HS67" s="137" t="str">
        <f t="shared" si="277"/>
        <v>Completar</v>
      </c>
      <c r="HT67" s="137" t="str">
        <f t="shared" si="278"/>
        <v>Completar</v>
      </c>
      <c r="HU67" s="135"/>
      <c r="HV67" s="136" t="str">
        <f t="shared" si="279"/>
        <v>Completar</v>
      </c>
      <c r="HW67" s="237">
        <f t="shared" si="213"/>
        <v>0</v>
      </c>
      <c r="HX67" s="238">
        <f t="shared" si="214"/>
        <v>0</v>
      </c>
      <c r="HY67" s="239" t="str">
        <f>IFERROR(IF(HX67&gt;20*HK67,'Referencia Parámetros'!$D$20,IF(HX67&gt;10*HK67,'Referencia Parámetros'!$D$21,IF(HX67&gt;5*HK67,'Referencia Parámetros'!$D$22, IF(HX67&gt;1,'Referencia Parámetros'!$D$23,"NO APLICA")))),"")</f>
        <v/>
      </c>
      <c r="HZ67" s="240" t="str">
        <f t="shared" si="215"/>
        <v/>
      </c>
      <c r="IA67" s="241">
        <f t="shared" si="131"/>
        <v>0</v>
      </c>
      <c r="IB67" s="234">
        <f t="shared" si="216"/>
        <v>0</v>
      </c>
      <c r="IC67" s="234">
        <f t="shared" si="132"/>
        <v>0</v>
      </c>
      <c r="ID67" s="234">
        <f t="shared" si="217"/>
        <v>0</v>
      </c>
      <c r="IE67" s="242">
        <f t="shared" si="218"/>
        <v>0</v>
      </c>
      <c r="IG67" s="234">
        <f t="shared" si="219"/>
        <v>55</v>
      </c>
      <c r="IH67" s="235" t="str">
        <f t="shared" si="220"/>
        <v/>
      </c>
      <c r="II67" s="236" t="str">
        <f>IFERROR(+VLOOKUP(IH67,'Referencia Parámetros'!$A$2:$B$15,2),"")</f>
        <v/>
      </c>
      <c r="IJ67" s="1"/>
      <c r="IK67" s="1"/>
      <c r="IL67" s="136" t="str">
        <f t="shared" si="280"/>
        <v>Completar</v>
      </c>
      <c r="IM67" s="134"/>
      <c r="IN67" s="134"/>
      <c r="IO67" s="134"/>
      <c r="IP67" s="136" t="str">
        <f t="shared" si="281"/>
        <v>Completar</v>
      </c>
      <c r="IQ67" s="137" t="str">
        <f t="shared" si="282"/>
        <v>Completar</v>
      </c>
      <c r="IR67" s="137" t="str">
        <f t="shared" si="283"/>
        <v>Completar</v>
      </c>
      <c r="IS67" s="135"/>
      <c r="IT67" s="136" t="str">
        <f t="shared" si="284"/>
        <v>Completar</v>
      </c>
      <c r="IU67" s="237">
        <f t="shared" si="221"/>
        <v>0</v>
      </c>
      <c r="IV67" s="238">
        <f t="shared" si="222"/>
        <v>0</v>
      </c>
      <c r="IW67" s="239" t="str">
        <f>IFERROR(IF(IV67&gt;20*II67,'Referencia Parámetros'!$D$20,IF(IV67&gt;10*II67,'Referencia Parámetros'!$D$21,IF(IV67&gt;5*II67,'Referencia Parámetros'!$D$22, IF(IV67&gt;1,'Referencia Parámetros'!$D$23,"NO APLICA")))),"")</f>
        <v/>
      </c>
      <c r="IX67" s="240" t="str">
        <f t="shared" si="223"/>
        <v/>
      </c>
      <c r="IY67" s="241">
        <f t="shared" si="134"/>
        <v>0</v>
      </c>
      <c r="IZ67" s="234">
        <f t="shared" si="224"/>
        <v>0</v>
      </c>
      <c r="JA67" s="234">
        <f t="shared" si="135"/>
        <v>0</v>
      </c>
      <c r="JB67" s="234">
        <f t="shared" si="225"/>
        <v>0</v>
      </c>
      <c r="JC67" s="242">
        <f t="shared" si="226"/>
        <v>0</v>
      </c>
      <c r="JD67" s="198"/>
      <c r="JE67" s="234">
        <f t="shared" si="227"/>
        <v>55</v>
      </c>
      <c r="JF67" s="235" t="str">
        <f t="shared" si="228"/>
        <v/>
      </c>
      <c r="JG67" s="236" t="str">
        <f>IFERROR(+VLOOKUP(JF67,'Referencia Parámetros'!$A$2:$B$15,2),"")</f>
        <v/>
      </c>
      <c r="JH67" s="1"/>
      <c r="JI67" s="1"/>
      <c r="JJ67" s="136" t="str">
        <f t="shared" si="285"/>
        <v>Completar</v>
      </c>
      <c r="JK67" s="134"/>
      <c r="JL67" s="134"/>
      <c r="JM67" s="134"/>
      <c r="JN67" s="136" t="str">
        <f t="shared" si="286"/>
        <v>Completar</v>
      </c>
      <c r="JO67" s="137" t="str">
        <f t="shared" si="287"/>
        <v>Completar</v>
      </c>
      <c r="JP67" s="137" t="str">
        <f t="shared" si="288"/>
        <v>Completar</v>
      </c>
      <c r="JQ67" s="135"/>
      <c r="JR67" s="136" t="str">
        <f t="shared" si="289"/>
        <v>Completar</v>
      </c>
      <c r="JS67" s="237">
        <f t="shared" si="229"/>
        <v>0</v>
      </c>
      <c r="JT67" s="238">
        <f t="shared" si="230"/>
        <v>0</v>
      </c>
      <c r="JU67" s="239" t="str">
        <f>IFERROR(IF(JT67&gt;20*JG67,'Referencia Parámetros'!$D$20,IF(JT67&gt;10*JG67,'Referencia Parámetros'!$D$21,IF(JT67&gt;5*JG67,'Referencia Parámetros'!$D$22, IF(JT67&gt;1,'Referencia Parámetros'!$D$23,"NO APLICA")))),"")</f>
        <v/>
      </c>
      <c r="JV67" s="240" t="str">
        <f t="shared" si="231"/>
        <v/>
      </c>
      <c r="JW67" s="241">
        <f t="shared" si="137"/>
        <v>0</v>
      </c>
      <c r="JX67" s="234">
        <f t="shared" si="232"/>
        <v>0</v>
      </c>
      <c r="JY67" s="234">
        <f t="shared" si="138"/>
        <v>0</v>
      </c>
      <c r="JZ67" s="234">
        <f t="shared" si="233"/>
        <v>0</v>
      </c>
      <c r="KA67" s="242">
        <f t="shared" si="234"/>
        <v>0</v>
      </c>
    </row>
    <row r="68" spans="1:287" x14ac:dyDescent="0.25">
      <c r="A68" s="234">
        <f t="shared" si="139"/>
        <v>56</v>
      </c>
      <c r="B68" s="235" t="str">
        <f t="shared" si="140"/>
        <v/>
      </c>
      <c r="C68" s="236" t="str">
        <f>IFERROR(+VLOOKUP(B68,'Referencia Parámetros'!$A$2:$B$18,2),"")</f>
        <v/>
      </c>
      <c r="D68" s="1"/>
      <c r="E68" s="1"/>
      <c r="F68" s="136" t="str">
        <f>IFERROR(+VLOOKUP(D68,'Año 4'!JH$13:JJ$112,3,FALSE),"Completar")</f>
        <v>Completar</v>
      </c>
      <c r="G68" s="134"/>
      <c r="H68" s="134"/>
      <c r="I68" s="134"/>
      <c r="J68" s="136" t="str">
        <f>+IFERROR(VLOOKUP(D68,'Año 4'!JH$13:JR$112,7,0),"Completar")</f>
        <v>Completar</v>
      </c>
      <c r="K68" s="137" t="str">
        <f>IFERROR(VLOOKUP(D68,'Año 4'!JH$13:JR$112,8,FALSE),"Completar")</f>
        <v>Completar</v>
      </c>
      <c r="L68" s="137" t="str">
        <f>IFERROR(VLOOKUP(D68,'Año 4'!JH$13:JR$112,9,FALSE),"Completar")</f>
        <v>Completar</v>
      </c>
      <c r="M68" s="135"/>
      <c r="N68" s="136" t="str">
        <f>IFERROR(VLOOKUP(D68,'Año 4'!JH$13:JR$112,11,FALSE),"Completar")</f>
        <v>Completar</v>
      </c>
      <c r="O68" s="237">
        <f t="shared" si="141"/>
        <v>0</v>
      </c>
      <c r="P68" s="238">
        <f t="shared" si="142"/>
        <v>0</v>
      </c>
      <c r="Q68" s="239" t="str">
        <f>IFERROR(IF(P68&gt;20*C68,'Referencia Parámetros'!$D$20,IF(P68&gt;10*C68,'Referencia Parámetros'!$D$21,IF(P68&gt;5*C68,'Referencia Parámetros'!$D$22, IF(P68&gt;1,'Referencia Parámetros'!$D$23,"NO APLICA")))),"")</f>
        <v/>
      </c>
      <c r="R68" s="240" t="str">
        <f t="shared" si="143"/>
        <v/>
      </c>
      <c r="S68" s="241">
        <f t="shared" si="104"/>
        <v>0</v>
      </c>
      <c r="T68" s="234">
        <f t="shared" si="144"/>
        <v>0</v>
      </c>
      <c r="U68" s="234">
        <f t="shared" si="105"/>
        <v>0</v>
      </c>
      <c r="V68" s="234">
        <f t="shared" si="145"/>
        <v>0</v>
      </c>
      <c r="W68" s="242">
        <f t="shared" si="146"/>
        <v>0</v>
      </c>
      <c r="Y68" s="234">
        <f t="shared" si="147"/>
        <v>56</v>
      </c>
      <c r="Z68" s="235" t="str">
        <f t="shared" si="148"/>
        <v/>
      </c>
      <c r="AA68" s="236" t="str">
        <f>IFERROR(+VLOOKUP(Z68,'Referencia Parámetros'!$A$2:$B$18,2),"")</f>
        <v/>
      </c>
      <c r="AB68" s="1"/>
      <c r="AC68" s="1"/>
      <c r="AD68" s="136" t="str">
        <f t="shared" si="235"/>
        <v>Completar</v>
      </c>
      <c r="AE68" s="134"/>
      <c r="AF68" s="134"/>
      <c r="AG68" s="134"/>
      <c r="AH68" s="136" t="str">
        <f t="shared" si="236"/>
        <v>Completar</v>
      </c>
      <c r="AI68" s="137" t="str">
        <f t="shared" si="237"/>
        <v>Completar</v>
      </c>
      <c r="AJ68" s="137" t="str">
        <f t="shared" si="238"/>
        <v>Completar</v>
      </c>
      <c r="AK68" s="135"/>
      <c r="AL68" s="136" t="str">
        <f t="shared" si="239"/>
        <v>Completar</v>
      </c>
      <c r="AM68" s="237">
        <f t="shared" si="149"/>
        <v>0</v>
      </c>
      <c r="AN68" s="238">
        <f t="shared" si="150"/>
        <v>0</v>
      </c>
      <c r="AO68" s="239" t="str">
        <f>IFERROR(IF(AN68&gt;20*AA68,'Referencia Parámetros'!$D$20,IF(AN68&gt;10*AA68,'Referencia Parámetros'!$D$21,IF(AN68&gt;5*AA68,'Referencia Parámetros'!$D$22, IF(AN68&gt;1,'Referencia Parámetros'!$D$23,"NO APLICA")))),"")</f>
        <v/>
      </c>
      <c r="AP68" s="240" t="str">
        <f t="shared" si="151"/>
        <v/>
      </c>
      <c r="AQ68" s="241">
        <f t="shared" si="107"/>
        <v>0</v>
      </c>
      <c r="AR68" s="234">
        <f t="shared" si="152"/>
        <v>0</v>
      </c>
      <c r="AS68" s="234">
        <f t="shared" si="108"/>
        <v>0</v>
      </c>
      <c r="AT68" s="234">
        <f t="shared" si="153"/>
        <v>0</v>
      </c>
      <c r="AU68" s="242">
        <f t="shared" si="154"/>
        <v>0</v>
      </c>
      <c r="AW68" s="234">
        <f t="shared" si="155"/>
        <v>56</v>
      </c>
      <c r="AX68" s="235" t="str">
        <f t="shared" si="156"/>
        <v/>
      </c>
      <c r="AY68" s="236" t="str">
        <f>IFERROR(+VLOOKUP(AX68,'Referencia Parámetros'!$A$2:$B$18,2),"")</f>
        <v/>
      </c>
      <c r="AZ68" s="1"/>
      <c r="BA68" s="1"/>
      <c r="BB68" s="136" t="str">
        <f t="shared" si="240"/>
        <v>Completar</v>
      </c>
      <c r="BC68" s="134"/>
      <c r="BD68" s="134"/>
      <c r="BE68" s="134"/>
      <c r="BF68" s="136" t="str">
        <f t="shared" si="241"/>
        <v>Completar</v>
      </c>
      <c r="BG68" s="137" t="str">
        <f t="shared" si="242"/>
        <v>Completar</v>
      </c>
      <c r="BH68" s="137" t="str">
        <f t="shared" si="243"/>
        <v>Completar</v>
      </c>
      <c r="BI68" s="135"/>
      <c r="BJ68" s="136" t="str">
        <f t="shared" si="244"/>
        <v>Completar</v>
      </c>
      <c r="BK68" s="237">
        <f t="shared" si="157"/>
        <v>0</v>
      </c>
      <c r="BL68" s="238">
        <f t="shared" si="158"/>
        <v>0</v>
      </c>
      <c r="BM68" s="239" t="str">
        <f>IFERROR(IF(BL68&gt;20*AY68,'Referencia Parámetros'!$D$20,IF(BL68&gt;10*AY68,'Referencia Parámetros'!$D$21,IF(BL68&gt;5*AY68,'Referencia Parámetros'!$D$22, IF(BL68&gt;1,'Referencia Parámetros'!$D$23,"NO APLICA")))),"")</f>
        <v/>
      </c>
      <c r="BN68" s="240" t="str">
        <f t="shared" si="159"/>
        <v/>
      </c>
      <c r="BO68" s="241">
        <f t="shared" si="110"/>
        <v>0</v>
      </c>
      <c r="BP68" s="234">
        <f t="shared" si="160"/>
        <v>0</v>
      </c>
      <c r="BQ68" s="234">
        <f t="shared" si="111"/>
        <v>0</v>
      </c>
      <c r="BR68" s="234">
        <f t="shared" si="161"/>
        <v>0</v>
      </c>
      <c r="BS68" s="242">
        <f t="shared" si="162"/>
        <v>0</v>
      </c>
      <c r="BU68" s="234">
        <f t="shared" si="163"/>
        <v>56</v>
      </c>
      <c r="BV68" s="235" t="str">
        <f t="shared" si="164"/>
        <v/>
      </c>
      <c r="BW68" s="236" t="str">
        <f>IFERROR(+VLOOKUP(BV68,'Referencia Parámetros'!$A$2:$B$18,2),"")</f>
        <v/>
      </c>
      <c r="BX68" s="1"/>
      <c r="BY68" s="1"/>
      <c r="BZ68" s="136" t="str">
        <f t="shared" si="245"/>
        <v>Completar</v>
      </c>
      <c r="CA68" s="134"/>
      <c r="CB68" s="134"/>
      <c r="CC68" s="134"/>
      <c r="CD68" s="136" t="str">
        <f t="shared" si="246"/>
        <v>Completar</v>
      </c>
      <c r="CE68" s="137" t="str">
        <f t="shared" si="247"/>
        <v>Completar</v>
      </c>
      <c r="CF68" s="137" t="str">
        <f t="shared" si="248"/>
        <v>Completar</v>
      </c>
      <c r="CG68" s="135"/>
      <c r="CH68" s="136" t="str">
        <f t="shared" si="249"/>
        <v>Completar</v>
      </c>
      <c r="CI68" s="237">
        <f t="shared" si="165"/>
        <v>0</v>
      </c>
      <c r="CJ68" s="238">
        <f t="shared" si="166"/>
        <v>0</v>
      </c>
      <c r="CK68" s="239" t="str">
        <f>IFERROR(IF(CJ68&gt;20*BW68,'Referencia Parámetros'!$D$20,IF(CJ68&gt;10*BW68,'Referencia Parámetros'!$D$21,IF(CJ68&gt;5*BW68,'Referencia Parámetros'!$D$22, IF(CJ68&gt;1,'Referencia Parámetros'!$D$23,"NO APLICA")))),"")</f>
        <v/>
      </c>
      <c r="CL68" s="240" t="str">
        <f t="shared" si="167"/>
        <v/>
      </c>
      <c r="CM68" s="241">
        <f t="shared" si="113"/>
        <v>0</v>
      </c>
      <c r="CN68" s="234">
        <f t="shared" si="168"/>
        <v>0</v>
      </c>
      <c r="CO68" s="234">
        <f t="shared" si="114"/>
        <v>0</v>
      </c>
      <c r="CP68" s="234">
        <f t="shared" si="169"/>
        <v>0</v>
      </c>
      <c r="CQ68" s="242">
        <f t="shared" si="170"/>
        <v>0</v>
      </c>
      <c r="CS68" s="234">
        <f t="shared" si="171"/>
        <v>56</v>
      </c>
      <c r="CT68" s="235" t="str">
        <f t="shared" si="172"/>
        <v/>
      </c>
      <c r="CU68" s="236" t="str">
        <f>IFERROR(+VLOOKUP(CT68,'Referencia Parámetros'!$A$2:$B$18,2),"")</f>
        <v/>
      </c>
      <c r="CV68" s="1"/>
      <c r="CW68" s="1"/>
      <c r="CX68" s="136" t="str">
        <f t="shared" si="250"/>
        <v>Completar</v>
      </c>
      <c r="CY68" s="134"/>
      <c r="CZ68" s="134"/>
      <c r="DA68" s="134"/>
      <c r="DB68" s="136" t="str">
        <f t="shared" si="251"/>
        <v>Completar</v>
      </c>
      <c r="DC68" s="137" t="str">
        <f t="shared" si="252"/>
        <v>Completar</v>
      </c>
      <c r="DD68" s="137" t="str">
        <f t="shared" si="253"/>
        <v>Completar</v>
      </c>
      <c r="DE68" s="135"/>
      <c r="DF68" s="136" t="str">
        <f t="shared" si="254"/>
        <v>Completar</v>
      </c>
      <c r="DG68" s="237">
        <f t="shared" si="173"/>
        <v>0</v>
      </c>
      <c r="DH68" s="238">
        <f t="shared" si="174"/>
        <v>0</v>
      </c>
      <c r="DI68" s="239" t="str">
        <f>IFERROR(IF(DH68&gt;20*CU68,'Referencia Parámetros'!$D$20,IF(DH68&gt;10*CU68,'Referencia Parámetros'!$D$21,IF(DH68&gt;5*CU68,'Referencia Parámetros'!$D$22, IF(DH68&gt;1,'Referencia Parámetros'!$D$23,"NO APLICA")))),"")</f>
        <v/>
      </c>
      <c r="DJ68" s="240" t="str">
        <f t="shared" si="175"/>
        <v/>
      </c>
      <c r="DK68" s="241">
        <f t="shared" si="116"/>
        <v>0</v>
      </c>
      <c r="DL68" s="234">
        <f t="shared" si="176"/>
        <v>0</v>
      </c>
      <c r="DM68" s="234">
        <f t="shared" si="117"/>
        <v>0</v>
      </c>
      <c r="DN68" s="234">
        <f t="shared" si="177"/>
        <v>0</v>
      </c>
      <c r="DO68" s="242">
        <f t="shared" si="178"/>
        <v>0</v>
      </c>
      <c r="DQ68" s="234">
        <f t="shared" si="179"/>
        <v>56</v>
      </c>
      <c r="DR68" s="235" t="str">
        <f t="shared" si="180"/>
        <v/>
      </c>
      <c r="DS68" s="236" t="str">
        <f>IFERROR(+VLOOKUP(DR68,'Referencia Parámetros'!$A$2:$B$18,2),"")</f>
        <v/>
      </c>
      <c r="DT68" s="1"/>
      <c r="DU68" s="1"/>
      <c r="DV68" s="136" t="str">
        <f t="shared" si="255"/>
        <v>Completar</v>
      </c>
      <c r="DW68" s="134"/>
      <c r="DX68" s="134"/>
      <c r="DY68" s="134"/>
      <c r="DZ68" s="136" t="str">
        <f t="shared" si="256"/>
        <v>Completar</v>
      </c>
      <c r="EA68" s="137" t="str">
        <f t="shared" si="257"/>
        <v>Completar</v>
      </c>
      <c r="EB68" s="137" t="str">
        <f t="shared" si="258"/>
        <v>Completar</v>
      </c>
      <c r="EC68" s="135"/>
      <c r="ED68" s="136" t="str">
        <f t="shared" si="259"/>
        <v>Completar</v>
      </c>
      <c r="EE68" s="237">
        <f t="shared" si="181"/>
        <v>0</v>
      </c>
      <c r="EF68" s="238">
        <f t="shared" si="182"/>
        <v>0</v>
      </c>
      <c r="EG68" s="239" t="str">
        <f>IFERROR(IF(EF68&gt;20*DS68,'Referencia Parámetros'!$D$20,IF(EF68&gt;10*DS68,'Referencia Parámetros'!$D$21,IF(EF68&gt;5*DS68,'Referencia Parámetros'!$D$22, IF(EF68&gt;1,'Referencia Parámetros'!$D$23,"NO APLICA")))),"")</f>
        <v/>
      </c>
      <c r="EH68" s="240" t="str">
        <f t="shared" si="183"/>
        <v/>
      </c>
      <c r="EI68" s="241">
        <f t="shared" si="119"/>
        <v>0</v>
      </c>
      <c r="EJ68" s="234">
        <f t="shared" si="184"/>
        <v>0</v>
      </c>
      <c r="EK68" s="234">
        <f t="shared" si="120"/>
        <v>0</v>
      </c>
      <c r="EL68" s="234">
        <f t="shared" si="185"/>
        <v>0</v>
      </c>
      <c r="EM68" s="242">
        <f t="shared" si="186"/>
        <v>0</v>
      </c>
      <c r="EO68" s="234">
        <f t="shared" si="187"/>
        <v>56</v>
      </c>
      <c r="EP68" s="235" t="str">
        <f t="shared" si="188"/>
        <v/>
      </c>
      <c r="EQ68" s="236" t="str">
        <f>IFERROR(+VLOOKUP(EP68,'Referencia Parámetros'!$A$2:$B$18,2),"")</f>
        <v/>
      </c>
      <c r="ER68" s="1"/>
      <c r="ES68" s="1"/>
      <c r="ET68" s="136" t="str">
        <f t="shared" si="260"/>
        <v>Completar</v>
      </c>
      <c r="EU68" s="134"/>
      <c r="EV68" s="134"/>
      <c r="EW68" s="134"/>
      <c r="EX68" s="136" t="str">
        <f t="shared" si="261"/>
        <v>Completar</v>
      </c>
      <c r="EY68" s="137" t="str">
        <f t="shared" si="262"/>
        <v>Completar</v>
      </c>
      <c r="EZ68" s="137" t="str">
        <f t="shared" si="263"/>
        <v>Completar</v>
      </c>
      <c r="FA68" s="135"/>
      <c r="FB68" s="136" t="str">
        <f t="shared" si="264"/>
        <v>Completar</v>
      </c>
      <c r="FC68" s="237">
        <f t="shared" si="189"/>
        <v>0</v>
      </c>
      <c r="FD68" s="238">
        <f t="shared" si="190"/>
        <v>0</v>
      </c>
      <c r="FE68" s="239" t="str">
        <f>IFERROR(IF(FD68&gt;20*EQ68,'Referencia Parámetros'!$D$20,IF(FD68&gt;10*EQ68,'Referencia Parámetros'!$D$21,IF(FD68&gt;5*EQ68,'Referencia Parámetros'!$D$22, IF(FD68&gt;1,'Referencia Parámetros'!$D$23,"NO APLICA")))),"")</f>
        <v/>
      </c>
      <c r="FF68" s="240" t="str">
        <f t="shared" si="191"/>
        <v/>
      </c>
      <c r="FG68" s="241">
        <f t="shared" si="122"/>
        <v>0</v>
      </c>
      <c r="FH68" s="234">
        <f t="shared" si="192"/>
        <v>0</v>
      </c>
      <c r="FI68" s="234">
        <f t="shared" si="123"/>
        <v>0</v>
      </c>
      <c r="FJ68" s="234">
        <f t="shared" si="193"/>
        <v>0</v>
      </c>
      <c r="FK68" s="242">
        <f t="shared" si="194"/>
        <v>0</v>
      </c>
      <c r="FM68" s="234">
        <f t="shared" si="195"/>
        <v>56</v>
      </c>
      <c r="FN68" s="235" t="str">
        <f t="shared" si="196"/>
        <v/>
      </c>
      <c r="FO68" s="236" t="str">
        <f>IFERROR(+VLOOKUP(FN68,'Referencia Parámetros'!$A$2:$B$18,2),"")</f>
        <v/>
      </c>
      <c r="FP68" s="1"/>
      <c r="FQ68" s="1"/>
      <c r="FR68" s="136" t="str">
        <f t="shared" si="265"/>
        <v>Completar</v>
      </c>
      <c r="FS68" s="134"/>
      <c r="FT68" s="134"/>
      <c r="FU68" s="134"/>
      <c r="FV68" s="136" t="str">
        <f t="shared" si="266"/>
        <v>Completar</v>
      </c>
      <c r="FW68" s="137" t="str">
        <f t="shared" si="267"/>
        <v>Completar</v>
      </c>
      <c r="FX68" s="137" t="str">
        <f t="shared" si="268"/>
        <v>Completar</v>
      </c>
      <c r="FY68" s="135"/>
      <c r="FZ68" s="136" t="str">
        <f t="shared" si="269"/>
        <v>Completar</v>
      </c>
      <c r="GA68" s="237">
        <f t="shared" si="197"/>
        <v>0</v>
      </c>
      <c r="GB68" s="238">
        <f t="shared" si="198"/>
        <v>0</v>
      </c>
      <c r="GC68" s="239" t="str">
        <f>IFERROR(IF(GB68&gt;20*FO68,'Referencia Parámetros'!$D$20,IF(GB68&gt;10*FO68,'Referencia Parámetros'!$D$21,IF(GB68&gt;5*FO68,'Referencia Parámetros'!$D$22, IF(GB68&gt;1,'Referencia Parámetros'!$D$23,"NO APLICA")))),"")</f>
        <v/>
      </c>
      <c r="GD68" s="240" t="str">
        <f t="shared" si="199"/>
        <v/>
      </c>
      <c r="GE68" s="241">
        <f t="shared" si="125"/>
        <v>0</v>
      </c>
      <c r="GF68" s="234">
        <f t="shared" si="200"/>
        <v>0</v>
      </c>
      <c r="GG68" s="234">
        <f t="shared" si="126"/>
        <v>0</v>
      </c>
      <c r="GH68" s="234">
        <f t="shared" si="201"/>
        <v>0</v>
      </c>
      <c r="GI68" s="242">
        <f t="shared" si="202"/>
        <v>0</v>
      </c>
      <c r="GK68" s="234">
        <f t="shared" si="203"/>
        <v>56</v>
      </c>
      <c r="GL68" s="235" t="str">
        <f t="shared" si="204"/>
        <v/>
      </c>
      <c r="GM68" s="236" t="str">
        <f>IFERROR(+VLOOKUP(GL68,'Referencia Parámetros'!$A$2:$B$18,2),"")</f>
        <v/>
      </c>
      <c r="GN68" s="1"/>
      <c r="GO68" s="1"/>
      <c r="GP68" s="136" t="str">
        <f t="shared" si="270"/>
        <v>Completar</v>
      </c>
      <c r="GQ68" s="134"/>
      <c r="GR68" s="134"/>
      <c r="GS68" s="134"/>
      <c r="GT68" s="136" t="str">
        <f t="shared" si="271"/>
        <v>Completar</v>
      </c>
      <c r="GU68" s="137" t="str">
        <f t="shared" si="272"/>
        <v>Completar</v>
      </c>
      <c r="GV68" s="137" t="str">
        <f t="shared" si="273"/>
        <v>Completar</v>
      </c>
      <c r="GW68" s="135"/>
      <c r="GX68" s="136" t="str">
        <f t="shared" si="274"/>
        <v>Completar</v>
      </c>
      <c r="GY68" s="237">
        <f t="shared" si="205"/>
        <v>0</v>
      </c>
      <c r="GZ68" s="238">
        <f t="shared" si="206"/>
        <v>0</v>
      </c>
      <c r="HA68" s="239" t="str">
        <f>IFERROR(IF(GZ68&gt;20*GM68,'Referencia Parámetros'!$D$20,IF(GZ68&gt;10*GM68,'Referencia Parámetros'!$D$21,IF(GZ68&gt;5*GM68,'Referencia Parámetros'!$D$22, IF(GZ68&gt;1,'Referencia Parámetros'!$D$23,"NO APLICA")))),"")</f>
        <v/>
      </c>
      <c r="HB68" s="240" t="str">
        <f t="shared" si="207"/>
        <v/>
      </c>
      <c r="HC68" s="241">
        <f t="shared" si="128"/>
        <v>0</v>
      </c>
      <c r="HD68" s="234">
        <f t="shared" si="208"/>
        <v>0</v>
      </c>
      <c r="HE68" s="234">
        <f t="shared" si="129"/>
        <v>0</v>
      </c>
      <c r="HF68" s="234">
        <f t="shared" si="209"/>
        <v>0</v>
      </c>
      <c r="HG68" s="242">
        <f t="shared" si="210"/>
        <v>0</v>
      </c>
      <c r="HI68" s="234">
        <f t="shared" si="211"/>
        <v>56</v>
      </c>
      <c r="HJ68" s="235" t="str">
        <f t="shared" si="212"/>
        <v/>
      </c>
      <c r="HK68" s="236" t="str">
        <f>IFERROR(+VLOOKUP(HJ68,'Referencia Parámetros'!$A$2:$B$18,2),"")</f>
        <v/>
      </c>
      <c r="HL68" s="1"/>
      <c r="HM68" s="1"/>
      <c r="HN68" s="136" t="str">
        <f t="shared" si="275"/>
        <v>Completar</v>
      </c>
      <c r="HO68" s="134"/>
      <c r="HP68" s="134"/>
      <c r="HQ68" s="134"/>
      <c r="HR68" s="136" t="str">
        <f t="shared" si="276"/>
        <v>Completar</v>
      </c>
      <c r="HS68" s="137" t="str">
        <f t="shared" si="277"/>
        <v>Completar</v>
      </c>
      <c r="HT68" s="137" t="str">
        <f t="shared" si="278"/>
        <v>Completar</v>
      </c>
      <c r="HU68" s="135"/>
      <c r="HV68" s="136" t="str">
        <f t="shared" si="279"/>
        <v>Completar</v>
      </c>
      <c r="HW68" s="237">
        <f t="shared" si="213"/>
        <v>0</v>
      </c>
      <c r="HX68" s="238">
        <f t="shared" si="214"/>
        <v>0</v>
      </c>
      <c r="HY68" s="239" t="str">
        <f>IFERROR(IF(HX68&gt;20*HK68,'Referencia Parámetros'!$D$20,IF(HX68&gt;10*HK68,'Referencia Parámetros'!$D$21,IF(HX68&gt;5*HK68,'Referencia Parámetros'!$D$22, IF(HX68&gt;1,'Referencia Parámetros'!$D$23,"NO APLICA")))),"")</f>
        <v/>
      </c>
      <c r="HZ68" s="240" t="str">
        <f t="shared" si="215"/>
        <v/>
      </c>
      <c r="IA68" s="241">
        <f t="shared" si="131"/>
        <v>0</v>
      </c>
      <c r="IB68" s="234">
        <f t="shared" si="216"/>
        <v>0</v>
      </c>
      <c r="IC68" s="234">
        <f t="shared" si="132"/>
        <v>0</v>
      </c>
      <c r="ID68" s="234">
        <f t="shared" si="217"/>
        <v>0</v>
      </c>
      <c r="IE68" s="242">
        <f t="shared" si="218"/>
        <v>0</v>
      </c>
      <c r="IG68" s="234">
        <f t="shared" si="219"/>
        <v>56</v>
      </c>
      <c r="IH68" s="235" t="str">
        <f t="shared" si="220"/>
        <v/>
      </c>
      <c r="II68" s="236" t="str">
        <f>IFERROR(+VLOOKUP(IH68,'Referencia Parámetros'!$A$2:$B$15,2),"")</f>
        <v/>
      </c>
      <c r="IJ68" s="1"/>
      <c r="IK68" s="1"/>
      <c r="IL68" s="136" t="str">
        <f t="shared" si="280"/>
        <v>Completar</v>
      </c>
      <c r="IM68" s="134"/>
      <c r="IN68" s="134"/>
      <c r="IO68" s="134"/>
      <c r="IP68" s="136" t="str">
        <f t="shared" si="281"/>
        <v>Completar</v>
      </c>
      <c r="IQ68" s="137" t="str">
        <f t="shared" si="282"/>
        <v>Completar</v>
      </c>
      <c r="IR68" s="137" t="str">
        <f t="shared" si="283"/>
        <v>Completar</v>
      </c>
      <c r="IS68" s="135"/>
      <c r="IT68" s="136" t="str">
        <f t="shared" si="284"/>
        <v>Completar</v>
      </c>
      <c r="IU68" s="237">
        <f t="shared" si="221"/>
        <v>0</v>
      </c>
      <c r="IV68" s="238">
        <f t="shared" si="222"/>
        <v>0</v>
      </c>
      <c r="IW68" s="239" t="str">
        <f>IFERROR(IF(IV68&gt;20*II68,'Referencia Parámetros'!$D$20,IF(IV68&gt;10*II68,'Referencia Parámetros'!$D$21,IF(IV68&gt;5*II68,'Referencia Parámetros'!$D$22, IF(IV68&gt;1,'Referencia Parámetros'!$D$23,"NO APLICA")))),"")</f>
        <v/>
      </c>
      <c r="IX68" s="240" t="str">
        <f t="shared" si="223"/>
        <v/>
      </c>
      <c r="IY68" s="241">
        <f t="shared" si="134"/>
        <v>0</v>
      </c>
      <c r="IZ68" s="234">
        <f t="shared" si="224"/>
        <v>0</v>
      </c>
      <c r="JA68" s="234">
        <f t="shared" si="135"/>
        <v>0</v>
      </c>
      <c r="JB68" s="234">
        <f t="shared" si="225"/>
        <v>0</v>
      </c>
      <c r="JC68" s="242">
        <f t="shared" si="226"/>
        <v>0</v>
      </c>
      <c r="JD68" s="198"/>
      <c r="JE68" s="234">
        <f t="shared" si="227"/>
        <v>56</v>
      </c>
      <c r="JF68" s="235" t="str">
        <f t="shared" si="228"/>
        <v/>
      </c>
      <c r="JG68" s="236" t="str">
        <f>IFERROR(+VLOOKUP(JF68,'Referencia Parámetros'!$A$2:$B$15,2),"")</f>
        <v/>
      </c>
      <c r="JH68" s="1"/>
      <c r="JI68" s="1"/>
      <c r="JJ68" s="136" t="str">
        <f t="shared" si="285"/>
        <v>Completar</v>
      </c>
      <c r="JK68" s="134"/>
      <c r="JL68" s="134"/>
      <c r="JM68" s="134"/>
      <c r="JN68" s="136" t="str">
        <f t="shared" si="286"/>
        <v>Completar</v>
      </c>
      <c r="JO68" s="137" t="str">
        <f t="shared" si="287"/>
        <v>Completar</v>
      </c>
      <c r="JP68" s="137" t="str">
        <f t="shared" si="288"/>
        <v>Completar</v>
      </c>
      <c r="JQ68" s="135"/>
      <c r="JR68" s="136" t="str">
        <f t="shared" si="289"/>
        <v>Completar</v>
      </c>
      <c r="JS68" s="237">
        <f t="shared" si="229"/>
        <v>0</v>
      </c>
      <c r="JT68" s="238">
        <f t="shared" si="230"/>
        <v>0</v>
      </c>
      <c r="JU68" s="239" t="str">
        <f>IFERROR(IF(JT68&gt;20*JG68,'Referencia Parámetros'!$D$20,IF(JT68&gt;10*JG68,'Referencia Parámetros'!$D$21,IF(JT68&gt;5*JG68,'Referencia Parámetros'!$D$22, IF(JT68&gt;1,'Referencia Parámetros'!$D$23,"NO APLICA")))),"")</f>
        <v/>
      </c>
      <c r="JV68" s="240" t="str">
        <f t="shared" si="231"/>
        <v/>
      </c>
      <c r="JW68" s="241">
        <f t="shared" si="137"/>
        <v>0</v>
      </c>
      <c r="JX68" s="234">
        <f t="shared" si="232"/>
        <v>0</v>
      </c>
      <c r="JY68" s="234">
        <f t="shared" si="138"/>
        <v>0</v>
      </c>
      <c r="JZ68" s="234">
        <f t="shared" si="233"/>
        <v>0</v>
      </c>
      <c r="KA68" s="242">
        <f t="shared" si="234"/>
        <v>0</v>
      </c>
    </row>
    <row r="69" spans="1:287" x14ac:dyDescent="0.25">
      <c r="A69" s="234">
        <f t="shared" si="139"/>
        <v>57</v>
      </c>
      <c r="B69" s="235" t="str">
        <f t="shared" si="140"/>
        <v/>
      </c>
      <c r="C69" s="236" t="str">
        <f>IFERROR(+VLOOKUP(B69,'Referencia Parámetros'!$A$2:$B$18,2),"")</f>
        <v/>
      </c>
      <c r="D69" s="1"/>
      <c r="E69" s="1"/>
      <c r="F69" s="136" t="str">
        <f>IFERROR(+VLOOKUP(D69,'Año 4'!JH$13:JJ$112,3,FALSE),"Completar")</f>
        <v>Completar</v>
      </c>
      <c r="G69" s="134"/>
      <c r="H69" s="134"/>
      <c r="I69" s="134"/>
      <c r="J69" s="136" t="str">
        <f>+IFERROR(VLOOKUP(D69,'Año 4'!JH$13:JR$112,7,0),"Completar")</f>
        <v>Completar</v>
      </c>
      <c r="K69" s="137" t="str">
        <f>IFERROR(VLOOKUP(D69,'Año 4'!JH$13:JR$112,8,FALSE),"Completar")</f>
        <v>Completar</v>
      </c>
      <c r="L69" s="137" t="str">
        <f>IFERROR(VLOOKUP(D69,'Año 4'!JH$13:JR$112,9,FALSE),"Completar")</f>
        <v>Completar</v>
      </c>
      <c r="M69" s="135"/>
      <c r="N69" s="136" t="str">
        <f>IFERROR(VLOOKUP(D69,'Año 4'!JH$13:JR$112,11,FALSE),"Completar")</f>
        <v>Completar</v>
      </c>
      <c r="O69" s="237">
        <f t="shared" si="141"/>
        <v>0</v>
      </c>
      <c r="P69" s="238">
        <f t="shared" si="142"/>
        <v>0</v>
      </c>
      <c r="Q69" s="239" t="str">
        <f>IFERROR(IF(P69&gt;20*C69,'Referencia Parámetros'!$D$20,IF(P69&gt;10*C69,'Referencia Parámetros'!$D$21,IF(P69&gt;5*C69,'Referencia Parámetros'!$D$22, IF(P69&gt;1,'Referencia Parámetros'!$D$23,"NO APLICA")))),"")</f>
        <v/>
      </c>
      <c r="R69" s="240" t="str">
        <f t="shared" si="143"/>
        <v/>
      </c>
      <c r="S69" s="241">
        <f t="shared" si="104"/>
        <v>0</v>
      </c>
      <c r="T69" s="234">
        <f t="shared" si="144"/>
        <v>0</v>
      </c>
      <c r="U69" s="234">
        <f t="shared" si="105"/>
        <v>0</v>
      </c>
      <c r="V69" s="234">
        <f t="shared" si="145"/>
        <v>0</v>
      </c>
      <c r="W69" s="242">
        <f t="shared" si="146"/>
        <v>0</v>
      </c>
      <c r="Y69" s="234">
        <f t="shared" si="147"/>
        <v>57</v>
      </c>
      <c r="Z69" s="235" t="str">
        <f t="shared" si="148"/>
        <v/>
      </c>
      <c r="AA69" s="236" t="str">
        <f>IFERROR(+VLOOKUP(Z69,'Referencia Parámetros'!$A$2:$B$18,2),"")</f>
        <v/>
      </c>
      <c r="AB69" s="1"/>
      <c r="AC69" s="1"/>
      <c r="AD69" s="136" t="str">
        <f t="shared" si="235"/>
        <v>Completar</v>
      </c>
      <c r="AE69" s="134"/>
      <c r="AF69" s="134"/>
      <c r="AG69" s="134"/>
      <c r="AH69" s="136" t="str">
        <f t="shared" si="236"/>
        <v>Completar</v>
      </c>
      <c r="AI69" s="137" t="str">
        <f t="shared" si="237"/>
        <v>Completar</v>
      </c>
      <c r="AJ69" s="137" t="str">
        <f t="shared" si="238"/>
        <v>Completar</v>
      </c>
      <c r="AK69" s="135"/>
      <c r="AL69" s="136" t="str">
        <f t="shared" si="239"/>
        <v>Completar</v>
      </c>
      <c r="AM69" s="237">
        <f t="shared" si="149"/>
        <v>0</v>
      </c>
      <c r="AN69" s="238">
        <f t="shared" si="150"/>
        <v>0</v>
      </c>
      <c r="AO69" s="239" t="str">
        <f>IFERROR(IF(AN69&gt;20*AA69,'Referencia Parámetros'!$D$20,IF(AN69&gt;10*AA69,'Referencia Parámetros'!$D$21,IF(AN69&gt;5*AA69,'Referencia Parámetros'!$D$22, IF(AN69&gt;1,'Referencia Parámetros'!$D$23,"NO APLICA")))),"")</f>
        <v/>
      </c>
      <c r="AP69" s="240" t="str">
        <f t="shared" si="151"/>
        <v/>
      </c>
      <c r="AQ69" s="241">
        <f t="shared" si="107"/>
        <v>0</v>
      </c>
      <c r="AR69" s="234">
        <f t="shared" si="152"/>
        <v>0</v>
      </c>
      <c r="AS69" s="234">
        <f t="shared" si="108"/>
        <v>0</v>
      </c>
      <c r="AT69" s="234">
        <f t="shared" si="153"/>
        <v>0</v>
      </c>
      <c r="AU69" s="242">
        <f t="shared" si="154"/>
        <v>0</v>
      </c>
      <c r="AW69" s="234">
        <f t="shared" si="155"/>
        <v>57</v>
      </c>
      <c r="AX69" s="235" t="str">
        <f t="shared" si="156"/>
        <v/>
      </c>
      <c r="AY69" s="236" t="str">
        <f>IFERROR(+VLOOKUP(AX69,'Referencia Parámetros'!$A$2:$B$18,2),"")</f>
        <v/>
      </c>
      <c r="AZ69" s="1"/>
      <c r="BA69" s="1"/>
      <c r="BB69" s="136" t="str">
        <f t="shared" si="240"/>
        <v>Completar</v>
      </c>
      <c r="BC69" s="134"/>
      <c r="BD69" s="134"/>
      <c r="BE69" s="134"/>
      <c r="BF69" s="136" t="str">
        <f t="shared" si="241"/>
        <v>Completar</v>
      </c>
      <c r="BG69" s="137" t="str">
        <f t="shared" si="242"/>
        <v>Completar</v>
      </c>
      <c r="BH69" s="137" t="str">
        <f t="shared" si="243"/>
        <v>Completar</v>
      </c>
      <c r="BI69" s="135"/>
      <c r="BJ69" s="136" t="str">
        <f t="shared" si="244"/>
        <v>Completar</v>
      </c>
      <c r="BK69" s="237">
        <f t="shared" si="157"/>
        <v>0</v>
      </c>
      <c r="BL69" s="238">
        <f t="shared" si="158"/>
        <v>0</v>
      </c>
      <c r="BM69" s="239" t="str">
        <f>IFERROR(IF(BL69&gt;20*AY69,'Referencia Parámetros'!$D$20,IF(BL69&gt;10*AY69,'Referencia Parámetros'!$D$21,IF(BL69&gt;5*AY69,'Referencia Parámetros'!$D$22, IF(BL69&gt;1,'Referencia Parámetros'!$D$23,"NO APLICA")))),"")</f>
        <v/>
      </c>
      <c r="BN69" s="240" t="str">
        <f t="shared" si="159"/>
        <v/>
      </c>
      <c r="BO69" s="241">
        <f t="shared" si="110"/>
        <v>0</v>
      </c>
      <c r="BP69" s="234">
        <f t="shared" si="160"/>
        <v>0</v>
      </c>
      <c r="BQ69" s="234">
        <f t="shared" si="111"/>
        <v>0</v>
      </c>
      <c r="BR69" s="234">
        <f t="shared" si="161"/>
        <v>0</v>
      </c>
      <c r="BS69" s="242">
        <f t="shared" si="162"/>
        <v>0</v>
      </c>
      <c r="BU69" s="234">
        <f t="shared" si="163"/>
        <v>57</v>
      </c>
      <c r="BV69" s="235" t="str">
        <f t="shared" si="164"/>
        <v/>
      </c>
      <c r="BW69" s="236" t="str">
        <f>IFERROR(+VLOOKUP(BV69,'Referencia Parámetros'!$A$2:$B$18,2),"")</f>
        <v/>
      </c>
      <c r="BX69" s="1"/>
      <c r="BY69" s="1"/>
      <c r="BZ69" s="136" t="str">
        <f t="shared" si="245"/>
        <v>Completar</v>
      </c>
      <c r="CA69" s="134"/>
      <c r="CB69" s="134"/>
      <c r="CC69" s="134"/>
      <c r="CD69" s="136" t="str">
        <f t="shared" si="246"/>
        <v>Completar</v>
      </c>
      <c r="CE69" s="137" t="str">
        <f t="shared" si="247"/>
        <v>Completar</v>
      </c>
      <c r="CF69" s="137" t="str">
        <f t="shared" si="248"/>
        <v>Completar</v>
      </c>
      <c r="CG69" s="135"/>
      <c r="CH69" s="136" t="str">
        <f t="shared" si="249"/>
        <v>Completar</v>
      </c>
      <c r="CI69" s="237">
        <f t="shared" si="165"/>
        <v>0</v>
      </c>
      <c r="CJ69" s="238">
        <f t="shared" si="166"/>
        <v>0</v>
      </c>
      <c r="CK69" s="239" t="str">
        <f>IFERROR(IF(CJ69&gt;20*BW69,'Referencia Parámetros'!$D$20,IF(CJ69&gt;10*BW69,'Referencia Parámetros'!$D$21,IF(CJ69&gt;5*BW69,'Referencia Parámetros'!$D$22, IF(CJ69&gt;1,'Referencia Parámetros'!$D$23,"NO APLICA")))),"")</f>
        <v/>
      </c>
      <c r="CL69" s="240" t="str">
        <f t="shared" si="167"/>
        <v/>
      </c>
      <c r="CM69" s="241">
        <f t="shared" si="113"/>
        <v>0</v>
      </c>
      <c r="CN69" s="234">
        <f t="shared" si="168"/>
        <v>0</v>
      </c>
      <c r="CO69" s="234">
        <f t="shared" si="114"/>
        <v>0</v>
      </c>
      <c r="CP69" s="234">
        <f t="shared" si="169"/>
        <v>0</v>
      </c>
      <c r="CQ69" s="242">
        <f t="shared" si="170"/>
        <v>0</v>
      </c>
      <c r="CS69" s="234">
        <f t="shared" si="171"/>
        <v>57</v>
      </c>
      <c r="CT69" s="235" t="str">
        <f t="shared" si="172"/>
        <v/>
      </c>
      <c r="CU69" s="236" t="str">
        <f>IFERROR(+VLOOKUP(CT69,'Referencia Parámetros'!$A$2:$B$18,2),"")</f>
        <v/>
      </c>
      <c r="CV69" s="1"/>
      <c r="CW69" s="1"/>
      <c r="CX69" s="136" t="str">
        <f t="shared" si="250"/>
        <v>Completar</v>
      </c>
      <c r="CY69" s="134"/>
      <c r="CZ69" s="134"/>
      <c r="DA69" s="134"/>
      <c r="DB69" s="136" t="str">
        <f t="shared" si="251"/>
        <v>Completar</v>
      </c>
      <c r="DC69" s="137" t="str">
        <f t="shared" si="252"/>
        <v>Completar</v>
      </c>
      <c r="DD69" s="137" t="str">
        <f t="shared" si="253"/>
        <v>Completar</v>
      </c>
      <c r="DE69" s="135"/>
      <c r="DF69" s="136" t="str">
        <f t="shared" si="254"/>
        <v>Completar</v>
      </c>
      <c r="DG69" s="237">
        <f t="shared" si="173"/>
        <v>0</v>
      </c>
      <c r="DH69" s="238">
        <f t="shared" si="174"/>
        <v>0</v>
      </c>
      <c r="DI69" s="239" t="str">
        <f>IFERROR(IF(DH69&gt;20*CU69,'Referencia Parámetros'!$D$20,IF(DH69&gt;10*CU69,'Referencia Parámetros'!$D$21,IF(DH69&gt;5*CU69,'Referencia Parámetros'!$D$22, IF(DH69&gt;1,'Referencia Parámetros'!$D$23,"NO APLICA")))),"")</f>
        <v/>
      </c>
      <c r="DJ69" s="240" t="str">
        <f t="shared" si="175"/>
        <v/>
      </c>
      <c r="DK69" s="241">
        <f t="shared" si="116"/>
        <v>0</v>
      </c>
      <c r="DL69" s="234">
        <f t="shared" si="176"/>
        <v>0</v>
      </c>
      <c r="DM69" s="234">
        <f t="shared" si="117"/>
        <v>0</v>
      </c>
      <c r="DN69" s="234">
        <f t="shared" si="177"/>
        <v>0</v>
      </c>
      <c r="DO69" s="242">
        <f t="shared" si="178"/>
        <v>0</v>
      </c>
      <c r="DQ69" s="234">
        <f t="shared" si="179"/>
        <v>57</v>
      </c>
      <c r="DR69" s="235" t="str">
        <f t="shared" si="180"/>
        <v/>
      </c>
      <c r="DS69" s="236" t="str">
        <f>IFERROR(+VLOOKUP(DR69,'Referencia Parámetros'!$A$2:$B$18,2),"")</f>
        <v/>
      </c>
      <c r="DT69" s="1"/>
      <c r="DU69" s="1"/>
      <c r="DV69" s="136" t="str">
        <f t="shared" si="255"/>
        <v>Completar</v>
      </c>
      <c r="DW69" s="134"/>
      <c r="DX69" s="134"/>
      <c r="DY69" s="134"/>
      <c r="DZ69" s="136" t="str">
        <f t="shared" si="256"/>
        <v>Completar</v>
      </c>
      <c r="EA69" s="137" t="str">
        <f t="shared" si="257"/>
        <v>Completar</v>
      </c>
      <c r="EB69" s="137" t="str">
        <f t="shared" si="258"/>
        <v>Completar</v>
      </c>
      <c r="EC69" s="135"/>
      <c r="ED69" s="136" t="str">
        <f t="shared" si="259"/>
        <v>Completar</v>
      </c>
      <c r="EE69" s="237">
        <f t="shared" si="181"/>
        <v>0</v>
      </c>
      <c r="EF69" s="238">
        <f t="shared" si="182"/>
        <v>0</v>
      </c>
      <c r="EG69" s="239" t="str">
        <f>IFERROR(IF(EF69&gt;20*DS69,'Referencia Parámetros'!$D$20,IF(EF69&gt;10*DS69,'Referencia Parámetros'!$D$21,IF(EF69&gt;5*DS69,'Referencia Parámetros'!$D$22, IF(EF69&gt;1,'Referencia Parámetros'!$D$23,"NO APLICA")))),"")</f>
        <v/>
      </c>
      <c r="EH69" s="240" t="str">
        <f t="shared" si="183"/>
        <v/>
      </c>
      <c r="EI69" s="241">
        <f t="shared" si="119"/>
        <v>0</v>
      </c>
      <c r="EJ69" s="234">
        <f t="shared" si="184"/>
        <v>0</v>
      </c>
      <c r="EK69" s="234">
        <f t="shared" si="120"/>
        <v>0</v>
      </c>
      <c r="EL69" s="234">
        <f t="shared" si="185"/>
        <v>0</v>
      </c>
      <c r="EM69" s="242">
        <f t="shared" si="186"/>
        <v>0</v>
      </c>
      <c r="EO69" s="234">
        <f t="shared" si="187"/>
        <v>57</v>
      </c>
      <c r="EP69" s="235" t="str">
        <f t="shared" si="188"/>
        <v/>
      </c>
      <c r="EQ69" s="236" t="str">
        <f>IFERROR(+VLOOKUP(EP69,'Referencia Parámetros'!$A$2:$B$18,2),"")</f>
        <v/>
      </c>
      <c r="ER69" s="1"/>
      <c r="ES69" s="1"/>
      <c r="ET69" s="136" t="str">
        <f t="shared" si="260"/>
        <v>Completar</v>
      </c>
      <c r="EU69" s="134"/>
      <c r="EV69" s="134"/>
      <c r="EW69" s="134"/>
      <c r="EX69" s="136" t="str">
        <f t="shared" si="261"/>
        <v>Completar</v>
      </c>
      <c r="EY69" s="137" t="str">
        <f t="shared" si="262"/>
        <v>Completar</v>
      </c>
      <c r="EZ69" s="137" t="str">
        <f t="shared" si="263"/>
        <v>Completar</v>
      </c>
      <c r="FA69" s="135"/>
      <c r="FB69" s="136" t="str">
        <f t="shared" si="264"/>
        <v>Completar</v>
      </c>
      <c r="FC69" s="237">
        <f t="shared" si="189"/>
        <v>0</v>
      </c>
      <c r="FD69" s="238">
        <f t="shared" si="190"/>
        <v>0</v>
      </c>
      <c r="FE69" s="239" t="str">
        <f>IFERROR(IF(FD69&gt;20*EQ69,'Referencia Parámetros'!$D$20,IF(FD69&gt;10*EQ69,'Referencia Parámetros'!$D$21,IF(FD69&gt;5*EQ69,'Referencia Parámetros'!$D$22, IF(FD69&gt;1,'Referencia Parámetros'!$D$23,"NO APLICA")))),"")</f>
        <v/>
      </c>
      <c r="FF69" s="240" t="str">
        <f t="shared" si="191"/>
        <v/>
      </c>
      <c r="FG69" s="241">
        <f t="shared" si="122"/>
        <v>0</v>
      </c>
      <c r="FH69" s="234">
        <f t="shared" si="192"/>
        <v>0</v>
      </c>
      <c r="FI69" s="234">
        <f t="shared" si="123"/>
        <v>0</v>
      </c>
      <c r="FJ69" s="234">
        <f t="shared" si="193"/>
        <v>0</v>
      </c>
      <c r="FK69" s="242">
        <f t="shared" si="194"/>
        <v>0</v>
      </c>
      <c r="FM69" s="234">
        <f t="shared" si="195"/>
        <v>57</v>
      </c>
      <c r="FN69" s="235" t="str">
        <f t="shared" si="196"/>
        <v/>
      </c>
      <c r="FO69" s="236" t="str">
        <f>IFERROR(+VLOOKUP(FN69,'Referencia Parámetros'!$A$2:$B$18,2),"")</f>
        <v/>
      </c>
      <c r="FP69" s="1"/>
      <c r="FQ69" s="1"/>
      <c r="FR69" s="136" t="str">
        <f t="shared" si="265"/>
        <v>Completar</v>
      </c>
      <c r="FS69" s="134"/>
      <c r="FT69" s="134"/>
      <c r="FU69" s="134"/>
      <c r="FV69" s="136" t="str">
        <f t="shared" si="266"/>
        <v>Completar</v>
      </c>
      <c r="FW69" s="137" t="str">
        <f t="shared" si="267"/>
        <v>Completar</v>
      </c>
      <c r="FX69" s="137" t="str">
        <f t="shared" si="268"/>
        <v>Completar</v>
      </c>
      <c r="FY69" s="135"/>
      <c r="FZ69" s="136" t="str">
        <f t="shared" si="269"/>
        <v>Completar</v>
      </c>
      <c r="GA69" s="237">
        <f t="shared" si="197"/>
        <v>0</v>
      </c>
      <c r="GB69" s="238">
        <f t="shared" si="198"/>
        <v>0</v>
      </c>
      <c r="GC69" s="239" t="str">
        <f>IFERROR(IF(GB69&gt;20*FO69,'Referencia Parámetros'!$D$20,IF(GB69&gt;10*FO69,'Referencia Parámetros'!$D$21,IF(GB69&gt;5*FO69,'Referencia Parámetros'!$D$22, IF(GB69&gt;1,'Referencia Parámetros'!$D$23,"NO APLICA")))),"")</f>
        <v/>
      </c>
      <c r="GD69" s="240" t="str">
        <f t="shared" si="199"/>
        <v/>
      </c>
      <c r="GE69" s="241">
        <f t="shared" si="125"/>
        <v>0</v>
      </c>
      <c r="GF69" s="234">
        <f t="shared" si="200"/>
        <v>0</v>
      </c>
      <c r="GG69" s="234">
        <f t="shared" si="126"/>
        <v>0</v>
      </c>
      <c r="GH69" s="234">
        <f t="shared" si="201"/>
        <v>0</v>
      </c>
      <c r="GI69" s="242">
        <f t="shared" si="202"/>
        <v>0</v>
      </c>
      <c r="GK69" s="234">
        <f t="shared" si="203"/>
        <v>57</v>
      </c>
      <c r="GL69" s="235" t="str">
        <f t="shared" si="204"/>
        <v/>
      </c>
      <c r="GM69" s="236" t="str">
        <f>IFERROR(+VLOOKUP(GL69,'Referencia Parámetros'!$A$2:$B$18,2),"")</f>
        <v/>
      </c>
      <c r="GN69" s="1"/>
      <c r="GO69" s="1"/>
      <c r="GP69" s="136" t="str">
        <f t="shared" si="270"/>
        <v>Completar</v>
      </c>
      <c r="GQ69" s="134"/>
      <c r="GR69" s="134"/>
      <c r="GS69" s="134"/>
      <c r="GT69" s="136" t="str">
        <f t="shared" si="271"/>
        <v>Completar</v>
      </c>
      <c r="GU69" s="137" t="str">
        <f t="shared" si="272"/>
        <v>Completar</v>
      </c>
      <c r="GV69" s="137" t="str">
        <f t="shared" si="273"/>
        <v>Completar</v>
      </c>
      <c r="GW69" s="135"/>
      <c r="GX69" s="136" t="str">
        <f t="shared" si="274"/>
        <v>Completar</v>
      </c>
      <c r="GY69" s="237">
        <f t="shared" si="205"/>
        <v>0</v>
      </c>
      <c r="GZ69" s="238">
        <f t="shared" si="206"/>
        <v>0</v>
      </c>
      <c r="HA69" s="239" t="str">
        <f>IFERROR(IF(GZ69&gt;20*GM69,'Referencia Parámetros'!$D$20,IF(GZ69&gt;10*GM69,'Referencia Parámetros'!$D$21,IF(GZ69&gt;5*GM69,'Referencia Parámetros'!$D$22, IF(GZ69&gt;1,'Referencia Parámetros'!$D$23,"NO APLICA")))),"")</f>
        <v/>
      </c>
      <c r="HB69" s="240" t="str">
        <f t="shared" si="207"/>
        <v/>
      </c>
      <c r="HC69" s="241">
        <f t="shared" si="128"/>
        <v>0</v>
      </c>
      <c r="HD69" s="234">
        <f t="shared" si="208"/>
        <v>0</v>
      </c>
      <c r="HE69" s="234">
        <f t="shared" si="129"/>
        <v>0</v>
      </c>
      <c r="HF69" s="234">
        <f t="shared" si="209"/>
        <v>0</v>
      </c>
      <c r="HG69" s="242">
        <f t="shared" si="210"/>
        <v>0</v>
      </c>
      <c r="HI69" s="234">
        <f t="shared" si="211"/>
        <v>57</v>
      </c>
      <c r="HJ69" s="235" t="str">
        <f t="shared" si="212"/>
        <v/>
      </c>
      <c r="HK69" s="236" t="str">
        <f>IFERROR(+VLOOKUP(HJ69,'Referencia Parámetros'!$A$2:$B$18,2),"")</f>
        <v/>
      </c>
      <c r="HL69" s="1"/>
      <c r="HM69" s="1"/>
      <c r="HN69" s="136" t="str">
        <f t="shared" si="275"/>
        <v>Completar</v>
      </c>
      <c r="HO69" s="134"/>
      <c r="HP69" s="134"/>
      <c r="HQ69" s="134"/>
      <c r="HR69" s="136" t="str">
        <f t="shared" si="276"/>
        <v>Completar</v>
      </c>
      <c r="HS69" s="137" t="str">
        <f t="shared" si="277"/>
        <v>Completar</v>
      </c>
      <c r="HT69" s="137" t="str">
        <f t="shared" si="278"/>
        <v>Completar</v>
      </c>
      <c r="HU69" s="135"/>
      <c r="HV69" s="136" t="str">
        <f t="shared" si="279"/>
        <v>Completar</v>
      </c>
      <c r="HW69" s="237">
        <f t="shared" si="213"/>
        <v>0</v>
      </c>
      <c r="HX69" s="238">
        <f t="shared" si="214"/>
        <v>0</v>
      </c>
      <c r="HY69" s="239" t="str">
        <f>IFERROR(IF(HX69&gt;20*HK69,'Referencia Parámetros'!$D$20,IF(HX69&gt;10*HK69,'Referencia Parámetros'!$D$21,IF(HX69&gt;5*HK69,'Referencia Parámetros'!$D$22, IF(HX69&gt;1,'Referencia Parámetros'!$D$23,"NO APLICA")))),"")</f>
        <v/>
      </c>
      <c r="HZ69" s="240" t="str">
        <f t="shared" si="215"/>
        <v/>
      </c>
      <c r="IA69" s="241">
        <f t="shared" si="131"/>
        <v>0</v>
      </c>
      <c r="IB69" s="234">
        <f t="shared" si="216"/>
        <v>0</v>
      </c>
      <c r="IC69" s="234">
        <f t="shared" si="132"/>
        <v>0</v>
      </c>
      <c r="ID69" s="234">
        <f t="shared" si="217"/>
        <v>0</v>
      </c>
      <c r="IE69" s="242">
        <f t="shared" si="218"/>
        <v>0</v>
      </c>
      <c r="IG69" s="234">
        <f t="shared" si="219"/>
        <v>57</v>
      </c>
      <c r="IH69" s="235" t="str">
        <f t="shared" si="220"/>
        <v/>
      </c>
      <c r="II69" s="236" t="str">
        <f>IFERROR(+VLOOKUP(IH69,'Referencia Parámetros'!$A$2:$B$15,2),"")</f>
        <v/>
      </c>
      <c r="IJ69" s="1"/>
      <c r="IK69" s="1"/>
      <c r="IL69" s="136" t="str">
        <f t="shared" si="280"/>
        <v>Completar</v>
      </c>
      <c r="IM69" s="134"/>
      <c r="IN69" s="134"/>
      <c r="IO69" s="134"/>
      <c r="IP69" s="136" t="str">
        <f t="shared" si="281"/>
        <v>Completar</v>
      </c>
      <c r="IQ69" s="137" t="str">
        <f t="shared" si="282"/>
        <v>Completar</v>
      </c>
      <c r="IR69" s="137" t="str">
        <f t="shared" si="283"/>
        <v>Completar</v>
      </c>
      <c r="IS69" s="135"/>
      <c r="IT69" s="136" t="str">
        <f t="shared" si="284"/>
        <v>Completar</v>
      </c>
      <c r="IU69" s="237">
        <f t="shared" si="221"/>
        <v>0</v>
      </c>
      <c r="IV69" s="238">
        <f t="shared" si="222"/>
        <v>0</v>
      </c>
      <c r="IW69" s="239" t="str">
        <f>IFERROR(IF(IV69&gt;20*II69,'Referencia Parámetros'!$D$20,IF(IV69&gt;10*II69,'Referencia Parámetros'!$D$21,IF(IV69&gt;5*II69,'Referencia Parámetros'!$D$22, IF(IV69&gt;1,'Referencia Parámetros'!$D$23,"NO APLICA")))),"")</f>
        <v/>
      </c>
      <c r="IX69" s="240" t="str">
        <f t="shared" si="223"/>
        <v/>
      </c>
      <c r="IY69" s="241">
        <f t="shared" si="134"/>
        <v>0</v>
      </c>
      <c r="IZ69" s="234">
        <f t="shared" si="224"/>
        <v>0</v>
      </c>
      <c r="JA69" s="234">
        <f t="shared" si="135"/>
        <v>0</v>
      </c>
      <c r="JB69" s="234">
        <f t="shared" si="225"/>
        <v>0</v>
      </c>
      <c r="JC69" s="242">
        <f t="shared" si="226"/>
        <v>0</v>
      </c>
      <c r="JD69" s="198"/>
      <c r="JE69" s="234">
        <f t="shared" si="227"/>
        <v>57</v>
      </c>
      <c r="JF69" s="235" t="str">
        <f t="shared" si="228"/>
        <v/>
      </c>
      <c r="JG69" s="236" t="str">
        <f>IFERROR(+VLOOKUP(JF69,'Referencia Parámetros'!$A$2:$B$15,2),"")</f>
        <v/>
      </c>
      <c r="JH69" s="1"/>
      <c r="JI69" s="1"/>
      <c r="JJ69" s="136" t="str">
        <f t="shared" si="285"/>
        <v>Completar</v>
      </c>
      <c r="JK69" s="134"/>
      <c r="JL69" s="134"/>
      <c r="JM69" s="134"/>
      <c r="JN69" s="136" t="str">
        <f t="shared" si="286"/>
        <v>Completar</v>
      </c>
      <c r="JO69" s="137" t="str">
        <f t="shared" si="287"/>
        <v>Completar</v>
      </c>
      <c r="JP69" s="137" t="str">
        <f t="shared" si="288"/>
        <v>Completar</v>
      </c>
      <c r="JQ69" s="135"/>
      <c r="JR69" s="136" t="str">
        <f t="shared" si="289"/>
        <v>Completar</v>
      </c>
      <c r="JS69" s="237">
        <f t="shared" si="229"/>
        <v>0</v>
      </c>
      <c r="JT69" s="238">
        <f t="shared" si="230"/>
        <v>0</v>
      </c>
      <c r="JU69" s="239" t="str">
        <f>IFERROR(IF(JT69&gt;20*JG69,'Referencia Parámetros'!$D$20,IF(JT69&gt;10*JG69,'Referencia Parámetros'!$D$21,IF(JT69&gt;5*JG69,'Referencia Parámetros'!$D$22, IF(JT69&gt;1,'Referencia Parámetros'!$D$23,"NO APLICA")))),"")</f>
        <v/>
      </c>
      <c r="JV69" s="240" t="str">
        <f t="shared" si="231"/>
        <v/>
      </c>
      <c r="JW69" s="241">
        <f t="shared" si="137"/>
        <v>0</v>
      </c>
      <c r="JX69" s="234">
        <f t="shared" si="232"/>
        <v>0</v>
      </c>
      <c r="JY69" s="234">
        <f t="shared" si="138"/>
        <v>0</v>
      </c>
      <c r="JZ69" s="234">
        <f t="shared" si="233"/>
        <v>0</v>
      </c>
      <c r="KA69" s="242">
        <f t="shared" si="234"/>
        <v>0</v>
      </c>
    </row>
    <row r="70" spans="1:287" x14ac:dyDescent="0.25">
      <c r="A70" s="234">
        <f t="shared" si="139"/>
        <v>58</v>
      </c>
      <c r="B70" s="235" t="str">
        <f t="shared" si="140"/>
        <v/>
      </c>
      <c r="C70" s="236" t="str">
        <f>IFERROR(+VLOOKUP(B70,'Referencia Parámetros'!$A$2:$B$18,2),"")</f>
        <v/>
      </c>
      <c r="D70" s="1"/>
      <c r="E70" s="1"/>
      <c r="F70" s="136" t="str">
        <f>IFERROR(+VLOOKUP(D70,'Año 4'!JH$13:JJ$112,3,FALSE),"Completar")</f>
        <v>Completar</v>
      </c>
      <c r="G70" s="134"/>
      <c r="H70" s="134"/>
      <c r="I70" s="134"/>
      <c r="J70" s="136" t="str">
        <f>+IFERROR(VLOOKUP(D70,'Año 4'!JH$13:JR$112,7,0),"Completar")</f>
        <v>Completar</v>
      </c>
      <c r="K70" s="137" t="str">
        <f>IFERROR(VLOOKUP(D70,'Año 4'!JH$13:JR$112,8,FALSE),"Completar")</f>
        <v>Completar</v>
      </c>
      <c r="L70" s="137" t="str">
        <f>IFERROR(VLOOKUP(D70,'Año 4'!JH$13:JR$112,9,FALSE),"Completar")</f>
        <v>Completar</v>
      </c>
      <c r="M70" s="135"/>
      <c r="N70" s="136" t="str">
        <f>IFERROR(VLOOKUP(D70,'Año 4'!JH$13:JR$112,11,FALSE),"Completar")</f>
        <v>Completar</v>
      </c>
      <c r="O70" s="237">
        <f t="shared" si="141"/>
        <v>0</v>
      </c>
      <c r="P70" s="238">
        <f t="shared" si="142"/>
        <v>0</v>
      </c>
      <c r="Q70" s="239" t="str">
        <f>IFERROR(IF(P70&gt;20*C70,'Referencia Parámetros'!$D$20,IF(P70&gt;10*C70,'Referencia Parámetros'!$D$21,IF(P70&gt;5*C70,'Referencia Parámetros'!$D$22, IF(P70&gt;1,'Referencia Parámetros'!$D$23,"NO APLICA")))),"")</f>
        <v/>
      </c>
      <c r="R70" s="240" t="str">
        <f t="shared" si="143"/>
        <v/>
      </c>
      <c r="S70" s="241">
        <f t="shared" si="104"/>
        <v>0</v>
      </c>
      <c r="T70" s="234">
        <f t="shared" si="144"/>
        <v>0</v>
      </c>
      <c r="U70" s="234">
        <f t="shared" si="105"/>
        <v>0</v>
      </c>
      <c r="V70" s="234">
        <f t="shared" si="145"/>
        <v>0</v>
      </c>
      <c r="W70" s="242">
        <f t="shared" si="146"/>
        <v>0</v>
      </c>
      <c r="Y70" s="234">
        <f t="shared" si="147"/>
        <v>58</v>
      </c>
      <c r="Z70" s="235" t="str">
        <f t="shared" si="148"/>
        <v/>
      </c>
      <c r="AA70" s="236" t="str">
        <f>IFERROR(+VLOOKUP(Z70,'Referencia Parámetros'!$A$2:$B$18,2),"")</f>
        <v/>
      </c>
      <c r="AB70" s="1"/>
      <c r="AC70" s="1"/>
      <c r="AD70" s="136" t="str">
        <f t="shared" si="235"/>
        <v>Completar</v>
      </c>
      <c r="AE70" s="134"/>
      <c r="AF70" s="134"/>
      <c r="AG70" s="134"/>
      <c r="AH70" s="136" t="str">
        <f t="shared" si="236"/>
        <v>Completar</v>
      </c>
      <c r="AI70" s="137" t="str">
        <f t="shared" si="237"/>
        <v>Completar</v>
      </c>
      <c r="AJ70" s="137" t="str">
        <f t="shared" si="238"/>
        <v>Completar</v>
      </c>
      <c r="AK70" s="135"/>
      <c r="AL70" s="136" t="str">
        <f t="shared" si="239"/>
        <v>Completar</v>
      </c>
      <c r="AM70" s="237">
        <f t="shared" si="149"/>
        <v>0</v>
      </c>
      <c r="AN70" s="238">
        <f t="shared" si="150"/>
        <v>0</v>
      </c>
      <c r="AO70" s="239" t="str">
        <f>IFERROR(IF(AN70&gt;20*AA70,'Referencia Parámetros'!$D$20,IF(AN70&gt;10*AA70,'Referencia Parámetros'!$D$21,IF(AN70&gt;5*AA70,'Referencia Parámetros'!$D$22, IF(AN70&gt;1,'Referencia Parámetros'!$D$23,"NO APLICA")))),"")</f>
        <v/>
      </c>
      <c r="AP70" s="240" t="str">
        <f t="shared" si="151"/>
        <v/>
      </c>
      <c r="AQ70" s="241">
        <f t="shared" si="107"/>
        <v>0</v>
      </c>
      <c r="AR70" s="234">
        <f t="shared" si="152"/>
        <v>0</v>
      </c>
      <c r="AS70" s="234">
        <f t="shared" si="108"/>
        <v>0</v>
      </c>
      <c r="AT70" s="234">
        <f t="shared" si="153"/>
        <v>0</v>
      </c>
      <c r="AU70" s="242">
        <f t="shared" si="154"/>
        <v>0</v>
      </c>
      <c r="AW70" s="234">
        <f t="shared" si="155"/>
        <v>58</v>
      </c>
      <c r="AX70" s="235" t="str">
        <f t="shared" si="156"/>
        <v/>
      </c>
      <c r="AY70" s="236" t="str">
        <f>IFERROR(+VLOOKUP(AX70,'Referencia Parámetros'!$A$2:$B$18,2),"")</f>
        <v/>
      </c>
      <c r="AZ70" s="1"/>
      <c r="BA70" s="1"/>
      <c r="BB70" s="136" t="str">
        <f t="shared" si="240"/>
        <v>Completar</v>
      </c>
      <c r="BC70" s="134"/>
      <c r="BD70" s="134"/>
      <c r="BE70" s="134"/>
      <c r="BF70" s="136" t="str">
        <f t="shared" si="241"/>
        <v>Completar</v>
      </c>
      <c r="BG70" s="137" t="str">
        <f t="shared" si="242"/>
        <v>Completar</v>
      </c>
      <c r="BH70" s="137" t="str">
        <f t="shared" si="243"/>
        <v>Completar</v>
      </c>
      <c r="BI70" s="135"/>
      <c r="BJ70" s="136" t="str">
        <f t="shared" si="244"/>
        <v>Completar</v>
      </c>
      <c r="BK70" s="237">
        <f t="shared" si="157"/>
        <v>0</v>
      </c>
      <c r="BL70" s="238">
        <f t="shared" si="158"/>
        <v>0</v>
      </c>
      <c r="BM70" s="239" t="str">
        <f>IFERROR(IF(BL70&gt;20*AY70,'Referencia Parámetros'!$D$20,IF(BL70&gt;10*AY70,'Referencia Parámetros'!$D$21,IF(BL70&gt;5*AY70,'Referencia Parámetros'!$D$22, IF(BL70&gt;1,'Referencia Parámetros'!$D$23,"NO APLICA")))),"")</f>
        <v/>
      </c>
      <c r="BN70" s="240" t="str">
        <f t="shared" si="159"/>
        <v/>
      </c>
      <c r="BO70" s="241">
        <f t="shared" si="110"/>
        <v>0</v>
      </c>
      <c r="BP70" s="234">
        <f t="shared" si="160"/>
        <v>0</v>
      </c>
      <c r="BQ70" s="234">
        <f t="shared" si="111"/>
        <v>0</v>
      </c>
      <c r="BR70" s="234">
        <f t="shared" si="161"/>
        <v>0</v>
      </c>
      <c r="BS70" s="242">
        <f t="shared" si="162"/>
        <v>0</v>
      </c>
      <c r="BU70" s="234">
        <f t="shared" si="163"/>
        <v>58</v>
      </c>
      <c r="BV70" s="235" t="str">
        <f t="shared" si="164"/>
        <v/>
      </c>
      <c r="BW70" s="236" t="str">
        <f>IFERROR(+VLOOKUP(BV70,'Referencia Parámetros'!$A$2:$B$18,2),"")</f>
        <v/>
      </c>
      <c r="BX70" s="1"/>
      <c r="BY70" s="1"/>
      <c r="BZ70" s="136" t="str">
        <f t="shared" si="245"/>
        <v>Completar</v>
      </c>
      <c r="CA70" s="134"/>
      <c r="CB70" s="134"/>
      <c r="CC70" s="134"/>
      <c r="CD70" s="136" t="str">
        <f t="shared" si="246"/>
        <v>Completar</v>
      </c>
      <c r="CE70" s="137" t="str">
        <f t="shared" si="247"/>
        <v>Completar</v>
      </c>
      <c r="CF70" s="137" t="str">
        <f t="shared" si="248"/>
        <v>Completar</v>
      </c>
      <c r="CG70" s="135"/>
      <c r="CH70" s="136" t="str">
        <f t="shared" si="249"/>
        <v>Completar</v>
      </c>
      <c r="CI70" s="237">
        <f t="shared" si="165"/>
        <v>0</v>
      </c>
      <c r="CJ70" s="238">
        <f t="shared" si="166"/>
        <v>0</v>
      </c>
      <c r="CK70" s="239" t="str">
        <f>IFERROR(IF(CJ70&gt;20*BW70,'Referencia Parámetros'!$D$20,IF(CJ70&gt;10*BW70,'Referencia Parámetros'!$D$21,IF(CJ70&gt;5*BW70,'Referencia Parámetros'!$D$22, IF(CJ70&gt;1,'Referencia Parámetros'!$D$23,"NO APLICA")))),"")</f>
        <v/>
      </c>
      <c r="CL70" s="240" t="str">
        <f t="shared" si="167"/>
        <v/>
      </c>
      <c r="CM70" s="241">
        <f t="shared" si="113"/>
        <v>0</v>
      </c>
      <c r="CN70" s="234">
        <f t="shared" si="168"/>
        <v>0</v>
      </c>
      <c r="CO70" s="234">
        <f t="shared" si="114"/>
        <v>0</v>
      </c>
      <c r="CP70" s="234">
        <f t="shared" si="169"/>
        <v>0</v>
      </c>
      <c r="CQ70" s="242">
        <f t="shared" si="170"/>
        <v>0</v>
      </c>
      <c r="CS70" s="234">
        <f t="shared" si="171"/>
        <v>58</v>
      </c>
      <c r="CT70" s="235" t="str">
        <f t="shared" si="172"/>
        <v/>
      </c>
      <c r="CU70" s="236" t="str">
        <f>IFERROR(+VLOOKUP(CT70,'Referencia Parámetros'!$A$2:$B$18,2),"")</f>
        <v/>
      </c>
      <c r="CV70" s="1"/>
      <c r="CW70" s="1"/>
      <c r="CX70" s="136" t="str">
        <f t="shared" si="250"/>
        <v>Completar</v>
      </c>
      <c r="CY70" s="134"/>
      <c r="CZ70" s="134"/>
      <c r="DA70" s="134"/>
      <c r="DB70" s="136" t="str">
        <f t="shared" si="251"/>
        <v>Completar</v>
      </c>
      <c r="DC70" s="137" t="str">
        <f t="shared" si="252"/>
        <v>Completar</v>
      </c>
      <c r="DD70" s="137" t="str">
        <f t="shared" si="253"/>
        <v>Completar</v>
      </c>
      <c r="DE70" s="135"/>
      <c r="DF70" s="136" t="str">
        <f t="shared" si="254"/>
        <v>Completar</v>
      </c>
      <c r="DG70" s="237">
        <f t="shared" si="173"/>
        <v>0</v>
      </c>
      <c r="DH70" s="238">
        <f t="shared" si="174"/>
        <v>0</v>
      </c>
      <c r="DI70" s="239" t="str">
        <f>IFERROR(IF(DH70&gt;20*CU70,'Referencia Parámetros'!$D$20,IF(DH70&gt;10*CU70,'Referencia Parámetros'!$D$21,IF(DH70&gt;5*CU70,'Referencia Parámetros'!$D$22, IF(DH70&gt;1,'Referencia Parámetros'!$D$23,"NO APLICA")))),"")</f>
        <v/>
      </c>
      <c r="DJ70" s="240" t="str">
        <f t="shared" si="175"/>
        <v/>
      </c>
      <c r="DK70" s="241">
        <f t="shared" si="116"/>
        <v>0</v>
      </c>
      <c r="DL70" s="234">
        <f t="shared" si="176"/>
        <v>0</v>
      </c>
      <c r="DM70" s="234">
        <f t="shared" si="117"/>
        <v>0</v>
      </c>
      <c r="DN70" s="234">
        <f t="shared" si="177"/>
        <v>0</v>
      </c>
      <c r="DO70" s="242">
        <f t="shared" si="178"/>
        <v>0</v>
      </c>
      <c r="DQ70" s="234">
        <f t="shared" si="179"/>
        <v>58</v>
      </c>
      <c r="DR70" s="235" t="str">
        <f t="shared" si="180"/>
        <v/>
      </c>
      <c r="DS70" s="236" t="str">
        <f>IFERROR(+VLOOKUP(DR70,'Referencia Parámetros'!$A$2:$B$18,2),"")</f>
        <v/>
      </c>
      <c r="DT70" s="1"/>
      <c r="DU70" s="1"/>
      <c r="DV70" s="136" t="str">
        <f t="shared" si="255"/>
        <v>Completar</v>
      </c>
      <c r="DW70" s="134"/>
      <c r="DX70" s="134"/>
      <c r="DY70" s="134"/>
      <c r="DZ70" s="136" t="str">
        <f t="shared" si="256"/>
        <v>Completar</v>
      </c>
      <c r="EA70" s="137" t="str">
        <f t="shared" si="257"/>
        <v>Completar</v>
      </c>
      <c r="EB70" s="137" t="str">
        <f t="shared" si="258"/>
        <v>Completar</v>
      </c>
      <c r="EC70" s="135"/>
      <c r="ED70" s="136" t="str">
        <f t="shared" si="259"/>
        <v>Completar</v>
      </c>
      <c r="EE70" s="237">
        <f t="shared" si="181"/>
        <v>0</v>
      </c>
      <c r="EF70" s="238">
        <f t="shared" si="182"/>
        <v>0</v>
      </c>
      <c r="EG70" s="239" t="str">
        <f>IFERROR(IF(EF70&gt;20*DS70,'Referencia Parámetros'!$D$20,IF(EF70&gt;10*DS70,'Referencia Parámetros'!$D$21,IF(EF70&gt;5*DS70,'Referencia Parámetros'!$D$22, IF(EF70&gt;1,'Referencia Parámetros'!$D$23,"NO APLICA")))),"")</f>
        <v/>
      </c>
      <c r="EH70" s="240" t="str">
        <f t="shared" si="183"/>
        <v/>
      </c>
      <c r="EI70" s="241">
        <f t="shared" si="119"/>
        <v>0</v>
      </c>
      <c r="EJ70" s="234">
        <f t="shared" si="184"/>
        <v>0</v>
      </c>
      <c r="EK70" s="234">
        <f t="shared" si="120"/>
        <v>0</v>
      </c>
      <c r="EL70" s="234">
        <f t="shared" si="185"/>
        <v>0</v>
      </c>
      <c r="EM70" s="242">
        <f t="shared" si="186"/>
        <v>0</v>
      </c>
      <c r="EO70" s="234">
        <f t="shared" si="187"/>
        <v>58</v>
      </c>
      <c r="EP70" s="235" t="str">
        <f t="shared" si="188"/>
        <v/>
      </c>
      <c r="EQ70" s="236" t="str">
        <f>IFERROR(+VLOOKUP(EP70,'Referencia Parámetros'!$A$2:$B$18,2),"")</f>
        <v/>
      </c>
      <c r="ER70" s="1"/>
      <c r="ES70" s="1"/>
      <c r="ET70" s="136" t="str">
        <f t="shared" si="260"/>
        <v>Completar</v>
      </c>
      <c r="EU70" s="134"/>
      <c r="EV70" s="134"/>
      <c r="EW70" s="134"/>
      <c r="EX70" s="136" t="str">
        <f t="shared" si="261"/>
        <v>Completar</v>
      </c>
      <c r="EY70" s="137" t="str">
        <f t="shared" si="262"/>
        <v>Completar</v>
      </c>
      <c r="EZ70" s="137" t="str">
        <f t="shared" si="263"/>
        <v>Completar</v>
      </c>
      <c r="FA70" s="135"/>
      <c r="FB70" s="136" t="str">
        <f t="shared" si="264"/>
        <v>Completar</v>
      </c>
      <c r="FC70" s="237">
        <f t="shared" si="189"/>
        <v>0</v>
      </c>
      <c r="FD70" s="238">
        <f t="shared" si="190"/>
        <v>0</v>
      </c>
      <c r="FE70" s="239" t="str">
        <f>IFERROR(IF(FD70&gt;20*EQ70,'Referencia Parámetros'!$D$20,IF(FD70&gt;10*EQ70,'Referencia Parámetros'!$D$21,IF(FD70&gt;5*EQ70,'Referencia Parámetros'!$D$22, IF(FD70&gt;1,'Referencia Parámetros'!$D$23,"NO APLICA")))),"")</f>
        <v/>
      </c>
      <c r="FF70" s="240" t="str">
        <f t="shared" si="191"/>
        <v/>
      </c>
      <c r="FG70" s="241">
        <f t="shared" si="122"/>
        <v>0</v>
      </c>
      <c r="FH70" s="234">
        <f t="shared" si="192"/>
        <v>0</v>
      </c>
      <c r="FI70" s="234">
        <f t="shared" si="123"/>
        <v>0</v>
      </c>
      <c r="FJ70" s="234">
        <f t="shared" si="193"/>
        <v>0</v>
      </c>
      <c r="FK70" s="242">
        <f t="shared" si="194"/>
        <v>0</v>
      </c>
      <c r="FM70" s="234">
        <f t="shared" si="195"/>
        <v>58</v>
      </c>
      <c r="FN70" s="235" t="str">
        <f t="shared" si="196"/>
        <v/>
      </c>
      <c r="FO70" s="236" t="str">
        <f>IFERROR(+VLOOKUP(FN70,'Referencia Parámetros'!$A$2:$B$18,2),"")</f>
        <v/>
      </c>
      <c r="FP70" s="1"/>
      <c r="FQ70" s="1"/>
      <c r="FR70" s="136" t="str">
        <f t="shared" si="265"/>
        <v>Completar</v>
      </c>
      <c r="FS70" s="134"/>
      <c r="FT70" s="134"/>
      <c r="FU70" s="134"/>
      <c r="FV70" s="136" t="str">
        <f t="shared" si="266"/>
        <v>Completar</v>
      </c>
      <c r="FW70" s="137" t="str">
        <f t="shared" si="267"/>
        <v>Completar</v>
      </c>
      <c r="FX70" s="137" t="str">
        <f t="shared" si="268"/>
        <v>Completar</v>
      </c>
      <c r="FY70" s="135"/>
      <c r="FZ70" s="136" t="str">
        <f t="shared" si="269"/>
        <v>Completar</v>
      </c>
      <c r="GA70" s="237">
        <f t="shared" si="197"/>
        <v>0</v>
      </c>
      <c r="GB70" s="238">
        <f t="shared" si="198"/>
        <v>0</v>
      </c>
      <c r="GC70" s="239" t="str">
        <f>IFERROR(IF(GB70&gt;20*FO70,'Referencia Parámetros'!$D$20,IF(GB70&gt;10*FO70,'Referencia Parámetros'!$D$21,IF(GB70&gt;5*FO70,'Referencia Parámetros'!$D$22, IF(GB70&gt;1,'Referencia Parámetros'!$D$23,"NO APLICA")))),"")</f>
        <v/>
      </c>
      <c r="GD70" s="240" t="str">
        <f t="shared" si="199"/>
        <v/>
      </c>
      <c r="GE70" s="241">
        <f t="shared" si="125"/>
        <v>0</v>
      </c>
      <c r="GF70" s="234">
        <f t="shared" si="200"/>
        <v>0</v>
      </c>
      <c r="GG70" s="234">
        <f t="shared" si="126"/>
        <v>0</v>
      </c>
      <c r="GH70" s="234">
        <f t="shared" si="201"/>
        <v>0</v>
      </c>
      <c r="GI70" s="242">
        <f t="shared" si="202"/>
        <v>0</v>
      </c>
      <c r="GK70" s="234">
        <f t="shared" si="203"/>
        <v>58</v>
      </c>
      <c r="GL70" s="235" t="str">
        <f t="shared" si="204"/>
        <v/>
      </c>
      <c r="GM70" s="236" t="str">
        <f>IFERROR(+VLOOKUP(GL70,'Referencia Parámetros'!$A$2:$B$18,2),"")</f>
        <v/>
      </c>
      <c r="GN70" s="1"/>
      <c r="GO70" s="1"/>
      <c r="GP70" s="136" t="str">
        <f t="shared" si="270"/>
        <v>Completar</v>
      </c>
      <c r="GQ70" s="134"/>
      <c r="GR70" s="134"/>
      <c r="GS70" s="134"/>
      <c r="GT70" s="136" t="str">
        <f t="shared" si="271"/>
        <v>Completar</v>
      </c>
      <c r="GU70" s="137" t="str">
        <f t="shared" si="272"/>
        <v>Completar</v>
      </c>
      <c r="GV70" s="137" t="str">
        <f t="shared" si="273"/>
        <v>Completar</v>
      </c>
      <c r="GW70" s="135"/>
      <c r="GX70" s="136" t="str">
        <f t="shared" si="274"/>
        <v>Completar</v>
      </c>
      <c r="GY70" s="237">
        <f t="shared" si="205"/>
        <v>0</v>
      </c>
      <c r="GZ70" s="238">
        <f t="shared" si="206"/>
        <v>0</v>
      </c>
      <c r="HA70" s="239" t="str">
        <f>IFERROR(IF(GZ70&gt;20*GM70,'Referencia Parámetros'!$D$20,IF(GZ70&gt;10*GM70,'Referencia Parámetros'!$D$21,IF(GZ70&gt;5*GM70,'Referencia Parámetros'!$D$22, IF(GZ70&gt;1,'Referencia Parámetros'!$D$23,"NO APLICA")))),"")</f>
        <v/>
      </c>
      <c r="HB70" s="240" t="str">
        <f t="shared" si="207"/>
        <v/>
      </c>
      <c r="HC70" s="241">
        <f t="shared" si="128"/>
        <v>0</v>
      </c>
      <c r="HD70" s="234">
        <f t="shared" si="208"/>
        <v>0</v>
      </c>
      <c r="HE70" s="234">
        <f t="shared" si="129"/>
        <v>0</v>
      </c>
      <c r="HF70" s="234">
        <f t="shared" si="209"/>
        <v>0</v>
      </c>
      <c r="HG70" s="242">
        <f t="shared" si="210"/>
        <v>0</v>
      </c>
      <c r="HI70" s="234">
        <f t="shared" si="211"/>
        <v>58</v>
      </c>
      <c r="HJ70" s="235" t="str">
        <f t="shared" si="212"/>
        <v/>
      </c>
      <c r="HK70" s="236" t="str">
        <f>IFERROR(+VLOOKUP(HJ70,'Referencia Parámetros'!$A$2:$B$18,2),"")</f>
        <v/>
      </c>
      <c r="HL70" s="1"/>
      <c r="HM70" s="1"/>
      <c r="HN70" s="136" t="str">
        <f t="shared" si="275"/>
        <v>Completar</v>
      </c>
      <c r="HO70" s="134"/>
      <c r="HP70" s="134"/>
      <c r="HQ70" s="134"/>
      <c r="HR70" s="136" t="str">
        <f t="shared" si="276"/>
        <v>Completar</v>
      </c>
      <c r="HS70" s="137" t="str">
        <f t="shared" si="277"/>
        <v>Completar</v>
      </c>
      <c r="HT70" s="137" t="str">
        <f t="shared" si="278"/>
        <v>Completar</v>
      </c>
      <c r="HU70" s="135"/>
      <c r="HV70" s="136" t="str">
        <f t="shared" si="279"/>
        <v>Completar</v>
      </c>
      <c r="HW70" s="237">
        <f t="shared" si="213"/>
        <v>0</v>
      </c>
      <c r="HX70" s="238">
        <f t="shared" si="214"/>
        <v>0</v>
      </c>
      <c r="HY70" s="239" t="str">
        <f>IFERROR(IF(HX70&gt;20*HK70,'Referencia Parámetros'!$D$20,IF(HX70&gt;10*HK70,'Referencia Parámetros'!$D$21,IF(HX70&gt;5*HK70,'Referencia Parámetros'!$D$22, IF(HX70&gt;1,'Referencia Parámetros'!$D$23,"NO APLICA")))),"")</f>
        <v/>
      </c>
      <c r="HZ70" s="240" t="str">
        <f t="shared" si="215"/>
        <v/>
      </c>
      <c r="IA70" s="241">
        <f t="shared" si="131"/>
        <v>0</v>
      </c>
      <c r="IB70" s="234">
        <f t="shared" si="216"/>
        <v>0</v>
      </c>
      <c r="IC70" s="234">
        <f t="shared" si="132"/>
        <v>0</v>
      </c>
      <c r="ID70" s="234">
        <f t="shared" si="217"/>
        <v>0</v>
      </c>
      <c r="IE70" s="242">
        <f t="shared" si="218"/>
        <v>0</v>
      </c>
      <c r="IG70" s="234">
        <f t="shared" si="219"/>
        <v>58</v>
      </c>
      <c r="IH70" s="235" t="str">
        <f t="shared" si="220"/>
        <v/>
      </c>
      <c r="II70" s="236" t="str">
        <f>IFERROR(+VLOOKUP(IH70,'Referencia Parámetros'!$A$2:$B$15,2),"")</f>
        <v/>
      </c>
      <c r="IJ70" s="1"/>
      <c r="IK70" s="1"/>
      <c r="IL70" s="136" t="str">
        <f t="shared" si="280"/>
        <v>Completar</v>
      </c>
      <c r="IM70" s="134"/>
      <c r="IN70" s="134"/>
      <c r="IO70" s="134"/>
      <c r="IP70" s="136" t="str">
        <f t="shared" si="281"/>
        <v>Completar</v>
      </c>
      <c r="IQ70" s="137" t="str">
        <f t="shared" si="282"/>
        <v>Completar</v>
      </c>
      <c r="IR70" s="137" t="str">
        <f t="shared" si="283"/>
        <v>Completar</v>
      </c>
      <c r="IS70" s="135"/>
      <c r="IT70" s="136" t="str">
        <f t="shared" si="284"/>
        <v>Completar</v>
      </c>
      <c r="IU70" s="237">
        <f t="shared" si="221"/>
        <v>0</v>
      </c>
      <c r="IV70" s="238">
        <f t="shared" si="222"/>
        <v>0</v>
      </c>
      <c r="IW70" s="239" t="str">
        <f>IFERROR(IF(IV70&gt;20*II70,'Referencia Parámetros'!$D$20,IF(IV70&gt;10*II70,'Referencia Parámetros'!$D$21,IF(IV70&gt;5*II70,'Referencia Parámetros'!$D$22, IF(IV70&gt;1,'Referencia Parámetros'!$D$23,"NO APLICA")))),"")</f>
        <v/>
      </c>
      <c r="IX70" s="240" t="str">
        <f t="shared" si="223"/>
        <v/>
      </c>
      <c r="IY70" s="241">
        <f t="shared" si="134"/>
        <v>0</v>
      </c>
      <c r="IZ70" s="234">
        <f t="shared" si="224"/>
        <v>0</v>
      </c>
      <c r="JA70" s="234">
        <f t="shared" si="135"/>
        <v>0</v>
      </c>
      <c r="JB70" s="234">
        <f t="shared" si="225"/>
        <v>0</v>
      </c>
      <c r="JC70" s="242">
        <f t="shared" si="226"/>
        <v>0</v>
      </c>
      <c r="JD70" s="198"/>
      <c r="JE70" s="234">
        <f t="shared" si="227"/>
        <v>58</v>
      </c>
      <c r="JF70" s="235" t="str">
        <f t="shared" si="228"/>
        <v/>
      </c>
      <c r="JG70" s="236" t="str">
        <f>IFERROR(+VLOOKUP(JF70,'Referencia Parámetros'!$A$2:$B$15,2),"")</f>
        <v/>
      </c>
      <c r="JH70" s="1"/>
      <c r="JI70" s="1"/>
      <c r="JJ70" s="136" t="str">
        <f t="shared" si="285"/>
        <v>Completar</v>
      </c>
      <c r="JK70" s="134"/>
      <c r="JL70" s="134"/>
      <c r="JM70" s="134"/>
      <c r="JN70" s="136" t="str">
        <f t="shared" si="286"/>
        <v>Completar</v>
      </c>
      <c r="JO70" s="137" t="str">
        <f t="shared" si="287"/>
        <v>Completar</v>
      </c>
      <c r="JP70" s="137" t="str">
        <f t="shared" si="288"/>
        <v>Completar</v>
      </c>
      <c r="JQ70" s="135"/>
      <c r="JR70" s="136" t="str">
        <f t="shared" si="289"/>
        <v>Completar</v>
      </c>
      <c r="JS70" s="237">
        <f t="shared" si="229"/>
        <v>0</v>
      </c>
      <c r="JT70" s="238">
        <f t="shared" si="230"/>
        <v>0</v>
      </c>
      <c r="JU70" s="239" t="str">
        <f>IFERROR(IF(JT70&gt;20*JG70,'Referencia Parámetros'!$D$20,IF(JT70&gt;10*JG70,'Referencia Parámetros'!$D$21,IF(JT70&gt;5*JG70,'Referencia Parámetros'!$D$22, IF(JT70&gt;1,'Referencia Parámetros'!$D$23,"NO APLICA")))),"")</f>
        <v/>
      </c>
      <c r="JV70" s="240" t="str">
        <f t="shared" si="231"/>
        <v/>
      </c>
      <c r="JW70" s="241">
        <f t="shared" si="137"/>
        <v>0</v>
      </c>
      <c r="JX70" s="234">
        <f t="shared" si="232"/>
        <v>0</v>
      </c>
      <c r="JY70" s="234">
        <f t="shared" si="138"/>
        <v>0</v>
      </c>
      <c r="JZ70" s="234">
        <f t="shared" si="233"/>
        <v>0</v>
      </c>
      <c r="KA70" s="242">
        <f t="shared" si="234"/>
        <v>0</v>
      </c>
    </row>
    <row r="71" spans="1:287" x14ac:dyDescent="0.25">
      <c r="A71" s="234">
        <f t="shared" si="139"/>
        <v>59</v>
      </c>
      <c r="B71" s="235" t="str">
        <f t="shared" si="140"/>
        <v/>
      </c>
      <c r="C71" s="236" t="str">
        <f>IFERROR(+VLOOKUP(B71,'Referencia Parámetros'!$A$2:$B$18,2),"")</f>
        <v/>
      </c>
      <c r="D71" s="1"/>
      <c r="E71" s="1"/>
      <c r="F71" s="136" t="str">
        <f>IFERROR(+VLOOKUP(D71,'Año 4'!JH$13:JJ$112,3,FALSE),"Completar")</f>
        <v>Completar</v>
      </c>
      <c r="G71" s="134"/>
      <c r="H71" s="134"/>
      <c r="I71" s="134"/>
      <c r="J71" s="136" t="str">
        <f>+IFERROR(VLOOKUP(D71,'Año 4'!JH$13:JR$112,7,0),"Completar")</f>
        <v>Completar</v>
      </c>
      <c r="K71" s="137" t="str">
        <f>IFERROR(VLOOKUP(D71,'Año 4'!JH$13:JR$112,8,FALSE),"Completar")</f>
        <v>Completar</v>
      </c>
      <c r="L71" s="137" t="str">
        <f>IFERROR(VLOOKUP(D71,'Año 4'!JH$13:JR$112,9,FALSE),"Completar")</f>
        <v>Completar</v>
      </c>
      <c r="M71" s="135"/>
      <c r="N71" s="136" t="str">
        <f>IFERROR(VLOOKUP(D71,'Año 4'!JH$13:JR$112,11,FALSE),"Completar")</f>
        <v>Completar</v>
      </c>
      <c r="O71" s="237">
        <f t="shared" si="141"/>
        <v>0</v>
      </c>
      <c r="P71" s="238">
        <f t="shared" si="142"/>
        <v>0</v>
      </c>
      <c r="Q71" s="239" t="str">
        <f>IFERROR(IF(P71&gt;20*C71,'Referencia Parámetros'!$D$20,IF(P71&gt;10*C71,'Referencia Parámetros'!$D$21,IF(P71&gt;5*C71,'Referencia Parámetros'!$D$22, IF(P71&gt;1,'Referencia Parámetros'!$D$23,"NO APLICA")))),"")</f>
        <v/>
      </c>
      <c r="R71" s="240" t="str">
        <f t="shared" si="143"/>
        <v/>
      </c>
      <c r="S71" s="241">
        <f t="shared" si="104"/>
        <v>0</v>
      </c>
      <c r="T71" s="234">
        <f t="shared" si="144"/>
        <v>0</v>
      </c>
      <c r="U71" s="234">
        <f t="shared" si="105"/>
        <v>0</v>
      </c>
      <c r="V71" s="234">
        <f t="shared" si="145"/>
        <v>0</v>
      </c>
      <c r="W71" s="242">
        <f t="shared" si="146"/>
        <v>0</v>
      </c>
      <c r="Y71" s="234">
        <f t="shared" si="147"/>
        <v>59</v>
      </c>
      <c r="Z71" s="235" t="str">
        <f t="shared" si="148"/>
        <v/>
      </c>
      <c r="AA71" s="236" t="str">
        <f>IFERROR(+VLOOKUP(Z71,'Referencia Parámetros'!$A$2:$B$18,2),"")</f>
        <v/>
      </c>
      <c r="AB71" s="1"/>
      <c r="AC71" s="1"/>
      <c r="AD71" s="136" t="str">
        <f t="shared" si="235"/>
        <v>Completar</v>
      </c>
      <c r="AE71" s="134"/>
      <c r="AF71" s="134"/>
      <c r="AG71" s="134"/>
      <c r="AH71" s="136" t="str">
        <f t="shared" si="236"/>
        <v>Completar</v>
      </c>
      <c r="AI71" s="137" t="str">
        <f t="shared" si="237"/>
        <v>Completar</v>
      </c>
      <c r="AJ71" s="137" t="str">
        <f t="shared" si="238"/>
        <v>Completar</v>
      </c>
      <c r="AK71" s="135"/>
      <c r="AL71" s="136" t="str">
        <f t="shared" si="239"/>
        <v>Completar</v>
      </c>
      <c r="AM71" s="237">
        <f t="shared" si="149"/>
        <v>0</v>
      </c>
      <c r="AN71" s="238">
        <f t="shared" si="150"/>
        <v>0</v>
      </c>
      <c r="AO71" s="239" t="str">
        <f>IFERROR(IF(AN71&gt;20*AA71,'Referencia Parámetros'!$D$20,IF(AN71&gt;10*AA71,'Referencia Parámetros'!$D$21,IF(AN71&gt;5*AA71,'Referencia Parámetros'!$D$22, IF(AN71&gt;1,'Referencia Parámetros'!$D$23,"NO APLICA")))),"")</f>
        <v/>
      </c>
      <c r="AP71" s="240" t="str">
        <f t="shared" si="151"/>
        <v/>
      </c>
      <c r="AQ71" s="241">
        <f t="shared" si="107"/>
        <v>0</v>
      </c>
      <c r="AR71" s="234">
        <f t="shared" si="152"/>
        <v>0</v>
      </c>
      <c r="AS71" s="234">
        <f t="shared" si="108"/>
        <v>0</v>
      </c>
      <c r="AT71" s="234">
        <f t="shared" si="153"/>
        <v>0</v>
      </c>
      <c r="AU71" s="242">
        <f t="shared" si="154"/>
        <v>0</v>
      </c>
      <c r="AW71" s="234">
        <f t="shared" si="155"/>
        <v>59</v>
      </c>
      <c r="AX71" s="235" t="str">
        <f t="shared" si="156"/>
        <v/>
      </c>
      <c r="AY71" s="236" t="str">
        <f>IFERROR(+VLOOKUP(AX71,'Referencia Parámetros'!$A$2:$B$18,2),"")</f>
        <v/>
      </c>
      <c r="AZ71" s="1"/>
      <c r="BA71" s="1"/>
      <c r="BB71" s="136" t="str">
        <f t="shared" si="240"/>
        <v>Completar</v>
      </c>
      <c r="BC71" s="134"/>
      <c r="BD71" s="134"/>
      <c r="BE71" s="134"/>
      <c r="BF71" s="136" t="str">
        <f t="shared" si="241"/>
        <v>Completar</v>
      </c>
      <c r="BG71" s="137" t="str">
        <f t="shared" si="242"/>
        <v>Completar</v>
      </c>
      <c r="BH71" s="137" t="str">
        <f t="shared" si="243"/>
        <v>Completar</v>
      </c>
      <c r="BI71" s="135"/>
      <c r="BJ71" s="136" t="str">
        <f t="shared" si="244"/>
        <v>Completar</v>
      </c>
      <c r="BK71" s="237">
        <f t="shared" si="157"/>
        <v>0</v>
      </c>
      <c r="BL71" s="238">
        <f t="shared" si="158"/>
        <v>0</v>
      </c>
      <c r="BM71" s="239" t="str">
        <f>IFERROR(IF(BL71&gt;20*AY71,'Referencia Parámetros'!$D$20,IF(BL71&gt;10*AY71,'Referencia Parámetros'!$D$21,IF(BL71&gt;5*AY71,'Referencia Parámetros'!$D$22, IF(BL71&gt;1,'Referencia Parámetros'!$D$23,"NO APLICA")))),"")</f>
        <v/>
      </c>
      <c r="BN71" s="240" t="str">
        <f t="shared" si="159"/>
        <v/>
      </c>
      <c r="BO71" s="241">
        <f t="shared" si="110"/>
        <v>0</v>
      </c>
      <c r="BP71" s="234">
        <f t="shared" si="160"/>
        <v>0</v>
      </c>
      <c r="BQ71" s="234">
        <f t="shared" si="111"/>
        <v>0</v>
      </c>
      <c r="BR71" s="234">
        <f t="shared" si="161"/>
        <v>0</v>
      </c>
      <c r="BS71" s="242">
        <f t="shared" si="162"/>
        <v>0</v>
      </c>
      <c r="BU71" s="234">
        <f t="shared" si="163"/>
        <v>59</v>
      </c>
      <c r="BV71" s="235" t="str">
        <f t="shared" si="164"/>
        <v/>
      </c>
      <c r="BW71" s="236" t="str">
        <f>IFERROR(+VLOOKUP(BV71,'Referencia Parámetros'!$A$2:$B$18,2),"")</f>
        <v/>
      </c>
      <c r="BX71" s="1"/>
      <c r="BY71" s="1"/>
      <c r="BZ71" s="136" t="str">
        <f t="shared" si="245"/>
        <v>Completar</v>
      </c>
      <c r="CA71" s="134"/>
      <c r="CB71" s="134"/>
      <c r="CC71" s="134"/>
      <c r="CD71" s="136" t="str">
        <f t="shared" si="246"/>
        <v>Completar</v>
      </c>
      <c r="CE71" s="137" t="str">
        <f t="shared" si="247"/>
        <v>Completar</v>
      </c>
      <c r="CF71" s="137" t="str">
        <f t="shared" si="248"/>
        <v>Completar</v>
      </c>
      <c r="CG71" s="135"/>
      <c r="CH71" s="136" t="str">
        <f t="shared" si="249"/>
        <v>Completar</v>
      </c>
      <c r="CI71" s="237">
        <f t="shared" si="165"/>
        <v>0</v>
      </c>
      <c r="CJ71" s="238">
        <f t="shared" si="166"/>
        <v>0</v>
      </c>
      <c r="CK71" s="239" t="str">
        <f>IFERROR(IF(CJ71&gt;20*BW71,'Referencia Parámetros'!$D$20,IF(CJ71&gt;10*BW71,'Referencia Parámetros'!$D$21,IF(CJ71&gt;5*BW71,'Referencia Parámetros'!$D$22, IF(CJ71&gt;1,'Referencia Parámetros'!$D$23,"NO APLICA")))),"")</f>
        <v/>
      </c>
      <c r="CL71" s="240" t="str">
        <f t="shared" si="167"/>
        <v/>
      </c>
      <c r="CM71" s="241">
        <f t="shared" si="113"/>
        <v>0</v>
      </c>
      <c r="CN71" s="234">
        <f t="shared" si="168"/>
        <v>0</v>
      </c>
      <c r="CO71" s="234">
        <f t="shared" si="114"/>
        <v>0</v>
      </c>
      <c r="CP71" s="234">
        <f t="shared" si="169"/>
        <v>0</v>
      </c>
      <c r="CQ71" s="242">
        <f t="shared" si="170"/>
        <v>0</v>
      </c>
      <c r="CS71" s="234">
        <f t="shared" si="171"/>
        <v>59</v>
      </c>
      <c r="CT71" s="235" t="str">
        <f t="shared" si="172"/>
        <v/>
      </c>
      <c r="CU71" s="236" t="str">
        <f>IFERROR(+VLOOKUP(CT71,'Referencia Parámetros'!$A$2:$B$18,2),"")</f>
        <v/>
      </c>
      <c r="CV71" s="1"/>
      <c r="CW71" s="1"/>
      <c r="CX71" s="136" t="str">
        <f t="shared" si="250"/>
        <v>Completar</v>
      </c>
      <c r="CY71" s="134"/>
      <c r="CZ71" s="134"/>
      <c r="DA71" s="134"/>
      <c r="DB71" s="136" t="str">
        <f t="shared" si="251"/>
        <v>Completar</v>
      </c>
      <c r="DC71" s="137" t="str">
        <f t="shared" si="252"/>
        <v>Completar</v>
      </c>
      <c r="DD71" s="137" t="str">
        <f t="shared" si="253"/>
        <v>Completar</v>
      </c>
      <c r="DE71" s="135"/>
      <c r="DF71" s="136" t="str">
        <f t="shared" si="254"/>
        <v>Completar</v>
      </c>
      <c r="DG71" s="237">
        <f t="shared" si="173"/>
        <v>0</v>
      </c>
      <c r="DH71" s="238">
        <f t="shared" si="174"/>
        <v>0</v>
      </c>
      <c r="DI71" s="239" t="str">
        <f>IFERROR(IF(DH71&gt;20*CU71,'Referencia Parámetros'!$D$20,IF(DH71&gt;10*CU71,'Referencia Parámetros'!$D$21,IF(DH71&gt;5*CU71,'Referencia Parámetros'!$D$22, IF(DH71&gt;1,'Referencia Parámetros'!$D$23,"NO APLICA")))),"")</f>
        <v/>
      </c>
      <c r="DJ71" s="240" t="str">
        <f t="shared" si="175"/>
        <v/>
      </c>
      <c r="DK71" s="241">
        <f t="shared" si="116"/>
        <v>0</v>
      </c>
      <c r="DL71" s="234">
        <f t="shared" si="176"/>
        <v>0</v>
      </c>
      <c r="DM71" s="234">
        <f t="shared" si="117"/>
        <v>0</v>
      </c>
      <c r="DN71" s="234">
        <f t="shared" si="177"/>
        <v>0</v>
      </c>
      <c r="DO71" s="242">
        <f t="shared" si="178"/>
        <v>0</v>
      </c>
      <c r="DQ71" s="234">
        <f t="shared" si="179"/>
        <v>59</v>
      </c>
      <c r="DR71" s="235" t="str">
        <f t="shared" si="180"/>
        <v/>
      </c>
      <c r="DS71" s="236" t="str">
        <f>IFERROR(+VLOOKUP(DR71,'Referencia Parámetros'!$A$2:$B$18,2),"")</f>
        <v/>
      </c>
      <c r="DT71" s="1"/>
      <c r="DU71" s="1"/>
      <c r="DV71" s="136" t="str">
        <f t="shared" si="255"/>
        <v>Completar</v>
      </c>
      <c r="DW71" s="134"/>
      <c r="DX71" s="134"/>
      <c r="DY71" s="134"/>
      <c r="DZ71" s="136" t="str">
        <f t="shared" si="256"/>
        <v>Completar</v>
      </c>
      <c r="EA71" s="137" t="str">
        <f t="shared" si="257"/>
        <v>Completar</v>
      </c>
      <c r="EB71" s="137" t="str">
        <f t="shared" si="258"/>
        <v>Completar</v>
      </c>
      <c r="EC71" s="135"/>
      <c r="ED71" s="136" t="str">
        <f t="shared" si="259"/>
        <v>Completar</v>
      </c>
      <c r="EE71" s="237">
        <f t="shared" si="181"/>
        <v>0</v>
      </c>
      <c r="EF71" s="238">
        <f t="shared" si="182"/>
        <v>0</v>
      </c>
      <c r="EG71" s="239" t="str">
        <f>IFERROR(IF(EF71&gt;20*DS71,'Referencia Parámetros'!$D$20,IF(EF71&gt;10*DS71,'Referencia Parámetros'!$D$21,IF(EF71&gt;5*DS71,'Referencia Parámetros'!$D$22, IF(EF71&gt;1,'Referencia Parámetros'!$D$23,"NO APLICA")))),"")</f>
        <v/>
      </c>
      <c r="EH71" s="240" t="str">
        <f t="shared" si="183"/>
        <v/>
      </c>
      <c r="EI71" s="241">
        <f t="shared" si="119"/>
        <v>0</v>
      </c>
      <c r="EJ71" s="234">
        <f t="shared" si="184"/>
        <v>0</v>
      </c>
      <c r="EK71" s="234">
        <f t="shared" si="120"/>
        <v>0</v>
      </c>
      <c r="EL71" s="234">
        <f t="shared" si="185"/>
        <v>0</v>
      </c>
      <c r="EM71" s="242">
        <f t="shared" si="186"/>
        <v>0</v>
      </c>
      <c r="EO71" s="234">
        <f t="shared" si="187"/>
        <v>59</v>
      </c>
      <c r="EP71" s="235" t="str">
        <f t="shared" si="188"/>
        <v/>
      </c>
      <c r="EQ71" s="236" t="str">
        <f>IFERROR(+VLOOKUP(EP71,'Referencia Parámetros'!$A$2:$B$18,2),"")</f>
        <v/>
      </c>
      <c r="ER71" s="1"/>
      <c r="ES71" s="1"/>
      <c r="ET71" s="136" t="str">
        <f t="shared" si="260"/>
        <v>Completar</v>
      </c>
      <c r="EU71" s="134"/>
      <c r="EV71" s="134"/>
      <c r="EW71" s="134"/>
      <c r="EX71" s="136" t="str">
        <f t="shared" si="261"/>
        <v>Completar</v>
      </c>
      <c r="EY71" s="137" t="str">
        <f t="shared" si="262"/>
        <v>Completar</v>
      </c>
      <c r="EZ71" s="137" t="str">
        <f t="shared" si="263"/>
        <v>Completar</v>
      </c>
      <c r="FA71" s="135"/>
      <c r="FB71" s="136" t="str">
        <f t="shared" si="264"/>
        <v>Completar</v>
      </c>
      <c r="FC71" s="237">
        <f t="shared" si="189"/>
        <v>0</v>
      </c>
      <c r="FD71" s="238">
        <f t="shared" si="190"/>
        <v>0</v>
      </c>
      <c r="FE71" s="239" t="str">
        <f>IFERROR(IF(FD71&gt;20*EQ71,'Referencia Parámetros'!$D$20,IF(FD71&gt;10*EQ71,'Referencia Parámetros'!$D$21,IF(FD71&gt;5*EQ71,'Referencia Parámetros'!$D$22, IF(FD71&gt;1,'Referencia Parámetros'!$D$23,"NO APLICA")))),"")</f>
        <v/>
      </c>
      <c r="FF71" s="240" t="str">
        <f t="shared" si="191"/>
        <v/>
      </c>
      <c r="FG71" s="241">
        <f t="shared" si="122"/>
        <v>0</v>
      </c>
      <c r="FH71" s="234">
        <f t="shared" si="192"/>
        <v>0</v>
      </c>
      <c r="FI71" s="234">
        <f t="shared" si="123"/>
        <v>0</v>
      </c>
      <c r="FJ71" s="234">
        <f t="shared" si="193"/>
        <v>0</v>
      </c>
      <c r="FK71" s="242">
        <f t="shared" si="194"/>
        <v>0</v>
      </c>
      <c r="FM71" s="234">
        <f t="shared" si="195"/>
        <v>59</v>
      </c>
      <c r="FN71" s="235" t="str">
        <f t="shared" si="196"/>
        <v/>
      </c>
      <c r="FO71" s="236" t="str">
        <f>IFERROR(+VLOOKUP(FN71,'Referencia Parámetros'!$A$2:$B$18,2),"")</f>
        <v/>
      </c>
      <c r="FP71" s="1"/>
      <c r="FQ71" s="1"/>
      <c r="FR71" s="136" t="str">
        <f t="shared" si="265"/>
        <v>Completar</v>
      </c>
      <c r="FS71" s="134"/>
      <c r="FT71" s="134"/>
      <c r="FU71" s="134"/>
      <c r="FV71" s="136" t="str">
        <f t="shared" si="266"/>
        <v>Completar</v>
      </c>
      <c r="FW71" s="137" t="str">
        <f t="shared" si="267"/>
        <v>Completar</v>
      </c>
      <c r="FX71" s="137" t="str">
        <f t="shared" si="268"/>
        <v>Completar</v>
      </c>
      <c r="FY71" s="135"/>
      <c r="FZ71" s="136" t="str">
        <f t="shared" si="269"/>
        <v>Completar</v>
      </c>
      <c r="GA71" s="237">
        <f t="shared" si="197"/>
        <v>0</v>
      </c>
      <c r="GB71" s="238">
        <f t="shared" si="198"/>
        <v>0</v>
      </c>
      <c r="GC71" s="239" t="str">
        <f>IFERROR(IF(GB71&gt;20*FO71,'Referencia Parámetros'!$D$20,IF(GB71&gt;10*FO71,'Referencia Parámetros'!$D$21,IF(GB71&gt;5*FO71,'Referencia Parámetros'!$D$22, IF(GB71&gt;1,'Referencia Parámetros'!$D$23,"NO APLICA")))),"")</f>
        <v/>
      </c>
      <c r="GD71" s="240" t="str">
        <f t="shared" si="199"/>
        <v/>
      </c>
      <c r="GE71" s="241">
        <f t="shared" si="125"/>
        <v>0</v>
      </c>
      <c r="GF71" s="234">
        <f t="shared" si="200"/>
        <v>0</v>
      </c>
      <c r="GG71" s="234">
        <f t="shared" si="126"/>
        <v>0</v>
      </c>
      <c r="GH71" s="234">
        <f t="shared" si="201"/>
        <v>0</v>
      </c>
      <c r="GI71" s="242">
        <f t="shared" si="202"/>
        <v>0</v>
      </c>
      <c r="GK71" s="234">
        <f t="shared" si="203"/>
        <v>59</v>
      </c>
      <c r="GL71" s="235" t="str">
        <f t="shared" si="204"/>
        <v/>
      </c>
      <c r="GM71" s="236" t="str">
        <f>IFERROR(+VLOOKUP(GL71,'Referencia Parámetros'!$A$2:$B$18,2),"")</f>
        <v/>
      </c>
      <c r="GN71" s="1"/>
      <c r="GO71" s="1"/>
      <c r="GP71" s="136" t="str">
        <f t="shared" si="270"/>
        <v>Completar</v>
      </c>
      <c r="GQ71" s="134"/>
      <c r="GR71" s="134"/>
      <c r="GS71" s="134"/>
      <c r="GT71" s="136" t="str">
        <f t="shared" si="271"/>
        <v>Completar</v>
      </c>
      <c r="GU71" s="137" t="str">
        <f t="shared" si="272"/>
        <v>Completar</v>
      </c>
      <c r="GV71" s="137" t="str">
        <f t="shared" si="273"/>
        <v>Completar</v>
      </c>
      <c r="GW71" s="135"/>
      <c r="GX71" s="136" t="str">
        <f t="shared" si="274"/>
        <v>Completar</v>
      </c>
      <c r="GY71" s="237">
        <f t="shared" si="205"/>
        <v>0</v>
      </c>
      <c r="GZ71" s="238">
        <f t="shared" si="206"/>
        <v>0</v>
      </c>
      <c r="HA71" s="239" t="str">
        <f>IFERROR(IF(GZ71&gt;20*GM71,'Referencia Parámetros'!$D$20,IF(GZ71&gt;10*GM71,'Referencia Parámetros'!$D$21,IF(GZ71&gt;5*GM71,'Referencia Parámetros'!$D$22, IF(GZ71&gt;1,'Referencia Parámetros'!$D$23,"NO APLICA")))),"")</f>
        <v/>
      </c>
      <c r="HB71" s="240" t="str">
        <f t="shared" si="207"/>
        <v/>
      </c>
      <c r="HC71" s="241">
        <f t="shared" si="128"/>
        <v>0</v>
      </c>
      <c r="HD71" s="234">
        <f t="shared" si="208"/>
        <v>0</v>
      </c>
      <c r="HE71" s="234">
        <f t="shared" si="129"/>
        <v>0</v>
      </c>
      <c r="HF71" s="234">
        <f t="shared" si="209"/>
        <v>0</v>
      </c>
      <c r="HG71" s="242">
        <f t="shared" si="210"/>
        <v>0</v>
      </c>
      <c r="HI71" s="234">
        <f t="shared" si="211"/>
        <v>59</v>
      </c>
      <c r="HJ71" s="235" t="str">
        <f t="shared" si="212"/>
        <v/>
      </c>
      <c r="HK71" s="236" t="str">
        <f>IFERROR(+VLOOKUP(HJ71,'Referencia Parámetros'!$A$2:$B$18,2),"")</f>
        <v/>
      </c>
      <c r="HL71" s="1"/>
      <c r="HM71" s="1"/>
      <c r="HN71" s="136" t="str">
        <f t="shared" si="275"/>
        <v>Completar</v>
      </c>
      <c r="HO71" s="134"/>
      <c r="HP71" s="134"/>
      <c r="HQ71" s="134"/>
      <c r="HR71" s="136" t="str">
        <f t="shared" si="276"/>
        <v>Completar</v>
      </c>
      <c r="HS71" s="137" t="str">
        <f t="shared" si="277"/>
        <v>Completar</v>
      </c>
      <c r="HT71" s="137" t="str">
        <f t="shared" si="278"/>
        <v>Completar</v>
      </c>
      <c r="HU71" s="135"/>
      <c r="HV71" s="136" t="str">
        <f t="shared" si="279"/>
        <v>Completar</v>
      </c>
      <c r="HW71" s="237">
        <f t="shared" si="213"/>
        <v>0</v>
      </c>
      <c r="HX71" s="238">
        <f t="shared" si="214"/>
        <v>0</v>
      </c>
      <c r="HY71" s="239" t="str">
        <f>IFERROR(IF(HX71&gt;20*HK71,'Referencia Parámetros'!$D$20,IF(HX71&gt;10*HK71,'Referencia Parámetros'!$D$21,IF(HX71&gt;5*HK71,'Referencia Parámetros'!$D$22, IF(HX71&gt;1,'Referencia Parámetros'!$D$23,"NO APLICA")))),"")</f>
        <v/>
      </c>
      <c r="HZ71" s="240" t="str">
        <f t="shared" si="215"/>
        <v/>
      </c>
      <c r="IA71" s="241">
        <f t="shared" si="131"/>
        <v>0</v>
      </c>
      <c r="IB71" s="234">
        <f t="shared" si="216"/>
        <v>0</v>
      </c>
      <c r="IC71" s="234">
        <f t="shared" si="132"/>
        <v>0</v>
      </c>
      <c r="ID71" s="234">
        <f t="shared" si="217"/>
        <v>0</v>
      </c>
      <c r="IE71" s="242">
        <f t="shared" si="218"/>
        <v>0</v>
      </c>
      <c r="IG71" s="234">
        <f t="shared" si="219"/>
        <v>59</v>
      </c>
      <c r="IH71" s="235" t="str">
        <f t="shared" si="220"/>
        <v/>
      </c>
      <c r="II71" s="236" t="str">
        <f>IFERROR(+VLOOKUP(IH71,'Referencia Parámetros'!$A$2:$B$15,2),"")</f>
        <v/>
      </c>
      <c r="IJ71" s="1"/>
      <c r="IK71" s="1"/>
      <c r="IL71" s="136" t="str">
        <f t="shared" si="280"/>
        <v>Completar</v>
      </c>
      <c r="IM71" s="134"/>
      <c r="IN71" s="134"/>
      <c r="IO71" s="134"/>
      <c r="IP71" s="136" t="str">
        <f t="shared" si="281"/>
        <v>Completar</v>
      </c>
      <c r="IQ71" s="137" t="str">
        <f t="shared" si="282"/>
        <v>Completar</v>
      </c>
      <c r="IR71" s="137" t="str">
        <f t="shared" si="283"/>
        <v>Completar</v>
      </c>
      <c r="IS71" s="135"/>
      <c r="IT71" s="136" t="str">
        <f t="shared" si="284"/>
        <v>Completar</v>
      </c>
      <c r="IU71" s="237">
        <f t="shared" si="221"/>
        <v>0</v>
      </c>
      <c r="IV71" s="238">
        <f t="shared" si="222"/>
        <v>0</v>
      </c>
      <c r="IW71" s="239" t="str">
        <f>IFERROR(IF(IV71&gt;20*II71,'Referencia Parámetros'!$D$20,IF(IV71&gt;10*II71,'Referencia Parámetros'!$D$21,IF(IV71&gt;5*II71,'Referencia Parámetros'!$D$22, IF(IV71&gt;1,'Referencia Parámetros'!$D$23,"NO APLICA")))),"")</f>
        <v/>
      </c>
      <c r="IX71" s="240" t="str">
        <f t="shared" si="223"/>
        <v/>
      </c>
      <c r="IY71" s="241">
        <f t="shared" si="134"/>
        <v>0</v>
      </c>
      <c r="IZ71" s="234">
        <f t="shared" si="224"/>
        <v>0</v>
      </c>
      <c r="JA71" s="234">
        <f t="shared" si="135"/>
        <v>0</v>
      </c>
      <c r="JB71" s="234">
        <f t="shared" si="225"/>
        <v>0</v>
      </c>
      <c r="JC71" s="242">
        <f t="shared" si="226"/>
        <v>0</v>
      </c>
      <c r="JD71" s="198"/>
      <c r="JE71" s="234">
        <f t="shared" si="227"/>
        <v>59</v>
      </c>
      <c r="JF71" s="235" t="str">
        <f t="shared" si="228"/>
        <v/>
      </c>
      <c r="JG71" s="236" t="str">
        <f>IFERROR(+VLOOKUP(JF71,'Referencia Parámetros'!$A$2:$B$15,2),"")</f>
        <v/>
      </c>
      <c r="JH71" s="1"/>
      <c r="JI71" s="1"/>
      <c r="JJ71" s="136" t="str">
        <f t="shared" si="285"/>
        <v>Completar</v>
      </c>
      <c r="JK71" s="134"/>
      <c r="JL71" s="134"/>
      <c r="JM71" s="134"/>
      <c r="JN71" s="136" t="str">
        <f t="shared" si="286"/>
        <v>Completar</v>
      </c>
      <c r="JO71" s="137" t="str">
        <f t="shared" si="287"/>
        <v>Completar</v>
      </c>
      <c r="JP71" s="137" t="str">
        <f t="shared" si="288"/>
        <v>Completar</v>
      </c>
      <c r="JQ71" s="135"/>
      <c r="JR71" s="136" t="str">
        <f t="shared" si="289"/>
        <v>Completar</v>
      </c>
      <c r="JS71" s="237">
        <f t="shared" si="229"/>
        <v>0</v>
      </c>
      <c r="JT71" s="238">
        <f t="shared" si="230"/>
        <v>0</v>
      </c>
      <c r="JU71" s="239" t="str">
        <f>IFERROR(IF(JT71&gt;20*JG71,'Referencia Parámetros'!$D$20,IF(JT71&gt;10*JG71,'Referencia Parámetros'!$D$21,IF(JT71&gt;5*JG71,'Referencia Parámetros'!$D$22, IF(JT71&gt;1,'Referencia Parámetros'!$D$23,"NO APLICA")))),"")</f>
        <v/>
      </c>
      <c r="JV71" s="240" t="str">
        <f t="shared" si="231"/>
        <v/>
      </c>
      <c r="JW71" s="241">
        <f t="shared" si="137"/>
        <v>0</v>
      </c>
      <c r="JX71" s="234">
        <f t="shared" si="232"/>
        <v>0</v>
      </c>
      <c r="JY71" s="234">
        <f t="shared" si="138"/>
        <v>0</v>
      </c>
      <c r="JZ71" s="234">
        <f t="shared" si="233"/>
        <v>0</v>
      </c>
      <c r="KA71" s="242">
        <f t="shared" si="234"/>
        <v>0</v>
      </c>
    </row>
    <row r="72" spans="1:287" x14ac:dyDescent="0.25">
      <c r="A72" s="234">
        <f t="shared" si="139"/>
        <v>60</v>
      </c>
      <c r="B72" s="235" t="str">
        <f t="shared" si="140"/>
        <v/>
      </c>
      <c r="C72" s="236" t="str">
        <f>IFERROR(+VLOOKUP(B72,'Referencia Parámetros'!$A$2:$B$18,2),"")</f>
        <v/>
      </c>
      <c r="D72" s="1"/>
      <c r="E72" s="1"/>
      <c r="F72" s="136" t="str">
        <f>IFERROR(+VLOOKUP(D72,'Año 4'!JH$13:JJ$112,3,FALSE),"Completar")</f>
        <v>Completar</v>
      </c>
      <c r="G72" s="134"/>
      <c r="H72" s="134"/>
      <c r="I72" s="134"/>
      <c r="J72" s="136" t="str">
        <f>+IFERROR(VLOOKUP(D72,'Año 4'!JH$13:JR$112,7,0),"Completar")</f>
        <v>Completar</v>
      </c>
      <c r="K72" s="137" t="str">
        <f>IFERROR(VLOOKUP(D72,'Año 4'!JH$13:JR$112,8,FALSE),"Completar")</f>
        <v>Completar</v>
      </c>
      <c r="L72" s="137" t="str">
        <f>IFERROR(VLOOKUP(D72,'Año 4'!JH$13:JR$112,9,FALSE),"Completar")</f>
        <v>Completar</v>
      </c>
      <c r="M72" s="135"/>
      <c r="N72" s="136" t="str">
        <f>IFERROR(VLOOKUP(D72,'Año 4'!JH$13:JR$112,11,FALSE),"Completar")</f>
        <v>Completar</v>
      </c>
      <c r="O72" s="237">
        <f t="shared" si="141"/>
        <v>0</v>
      </c>
      <c r="P72" s="238">
        <f t="shared" si="142"/>
        <v>0</v>
      </c>
      <c r="Q72" s="239" t="str">
        <f>IFERROR(IF(P72&gt;20*C72,'Referencia Parámetros'!$D$20,IF(P72&gt;10*C72,'Referencia Parámetros'!$D$21,IF(P72&gt;5*C72,'Referencia Parámetros'!$D$22, IF(P72&gt;1,'Referencia Parámetros'!$D$23,"NO APLICA")))),"")</f>
        <v/>
      </c>
      <c r="R72" s="240" t="str">
        <f t="shared" si="143"/>
        <v/>
      </c>
      <c r="S72" s="241">
        <f t="shared" si="104"/>
        <v>0</v>
      </c>
      <c r="T72" s="234">
        <f t="shared" si="144"/>
        <v>0</v>
      </c>
      <c r="U72" s="234">
        <f t="shared" si="105"/>
        <v>0</v>
      </c>
      <c r="V72" s="234">
        <f t="shared" si="145"/>
        <v>0</v>
      </c>
      <c r="W72" s="242">
        <f t="shared" si="146"/>
        <v>0</v>
      </c>
      <c r="Y72" s="234">
        <f t="shared" si="147"/>
        <v>60</v>
      </c>
      <c r="Z72" s="235" t="str">
        <f t="shared" si="148"/>
        <v/>
      </c>
      <c r="AA72" s="236" t="str">
        <f>IFERROR(+VLOOKUP(Z72,'Referencia Parámetros'!$A$2:$B$18,2),"")</f>
        <v/>
      </c>
      <c r="AB72" s="1"/>
      <c r="AC72" s="1"/>
      <c r="AD72" s="136" t="str">
        <f t="shared" si="235"/>
        <v>Completar</v>
      </c>
      <c r="AE72" s="134"/>
      <c r="AF72" s="134"/>
      <c r="AG72" s="134"/>
      <c r="AH72" s="136" t="str">
        <f t="shared" si="236"/>
        <v>Completar</v>
      </c>
      <c r="AI72" s="137" t="str">
        <f t="shared" si="237"/>
        <v>Completar</v>
      </c>
      <c r="AJ72" s="137" t="str">
        <f t="shared" si="238"/>
        <v>Completar</v>
      </c>
      <c r="AK72" s="135"/>
      <c r="AL72" s="136" t="str">
        <f t="shared" si="239"/>
        <v>Completar</v>
      </c>
      <c r="AM72" s="237">
        <f t="shared" si="149"/>
        <v>0</v>
      </c>
      <c r="AN72" s="238">
        <f t="shared" si="150"/>
        <v>0</v>
      </c>
      <c r="AO72" s="239" t="str">
        <f>IFERROR(IF(AN72&gt;20*AA72,'Referencia Parámetros'!$D$20,IF(AN72&gt;10*AA72,'Referencia Parámetros'!$D$21,IF(AN72&gt;5*AA72,'Referencia Parámetros'!$D$22, IF(AN72&gt;1,'Referencia Parámetros'!$D$23,"NO APLICA")))),"")</f>
        <v/>
      </c>
      <c r="AP72" s="240" t="str">
        <f t="shared" si="151"/>
        <v/>
      </c>
      <c r="AQ72" s="241">
        <f t="shared" si="107"/>
        <v>0</v>
      </c>
      <c r="AR72" s="234">
        <f t="shared" si="152"/>
        <v>0</v>
      </c>
      <c r="AS72" s="234">
        <f t="shared" si="108"/>
        <v>0</v>
      </c>
      <c r="AT72" s="234">
        <f t="shared" si="153"/>
        <v>0</v>
      </c>
      <c r="AU72" s="242">
        <f t="shared" si="154"/>
        <v>0</v>
      </c>
      <c r="AW72" s="234">
        <f t="shared" si="155"/>
        <v>60</v>
      </c>
      <c r="AX72" s="235" t="str">
        <f t="shared" si="156"/>
        <v/>
      </c>
      <c r="AY72" s="236" t="str">
        <f>IFERROR(+VLOOKUP(AX72,'Referencia Parámetros'!$A$2:$B$18,2),"")</f>
        <v/>
      </c>
      <c r="AZ72" s="1"/>
      <c r="BA72" s="1"/>
      <c r="BB72" s="136" t="str">
        <f t="shared" si="240"/>
        <v>Completar</v>
      </c>
      <c r="BC72" s="134"/>
      <c r="BD72" s="134"/>
      <c r="BE72" s="134"/>
      <c r="BF72" s="136" t="str">
        <f t="shared" si="241"/>
        <v>Completar</v>
      </c>
      <c r="BG72" s="137" t="str">
        <f t="shared" si="242"/>
        <v>Completar</v>
      </c>
      <c r="BH72" s="137" t="str">
        <f t="shared" si="243"/>
        <v>Completar</v>
      </c>
      <c r="BI72" s="135"/>
      <c r="BJ72" s="136" t="str">
        <f t="shared" si="244"/>
        <v>Completar</v>
      </c>
      <c r="BK72" s="237">
        <f t="shared" si="157"/>
        <v>0</v>
      </c>
      <c r="BL72" s="238">
        <f t="shared" si="158"/>
        <v>0</v>
      </c>
      <c r="BM72" s="239" t="str">
        <f>IFERROR(IF(BL72&gt;20*AY72,'Referencia Parámetros'!$D$20,IF(BL72&gt;10*AY72,'Referencia Parámetros'!$D$21,IF(BL72&gt;5*AY72,'Referencia Parámetros'!$D$22, IF(BL72&gt;1,'Referencia Parámetros'!$D$23,"NO APLICA")))),"")</f>
        <v/>
      </c>
      <c r="BN72" s="240" t="str">
        <f t="shared" si="159"/>
        <v/>
      </c>
      <c r="BO72" s="241">
        <f t="shared" si="110"/>
        <v>0</v>
      </c>
      <c r="BP72" s="234">
        <f t="shared" si="160"/>
        <v>0</v>
      </c>
      <c r="BQ72" s="234">
        <f t="shared" si="111"/>
        <v>0</v>
      </c>
      <c r="BR72" s="234">
        <f t="shared" si="161"/>
        <v>0</v>
      </c>
      <c r="BS72" s="242">
        <f t="shared" si="162"/>
        <v>0</v>
      </c>
      <c r="BU72" s="234">
        <f t="shared" si="163"/>
        <v>60</v>
      </c>
      <c r="BV72" s="235" t="str">
        <f t="shared" si="164"/>
        <v/>
      </c>
      <c r="BW72" s="236" t="str">
        <f>IFERROR(+VLOOKUP(BV72,'Referencia Parámetros'!$A$2:$B$18,2),"")</f>
        <v/>
      </c>
      <c r="BX72" s="1"/>
      <c r="BY72" s="1"/>
      <c r="BZ72" s="136" t="str">
        <f t="shared" si="245"/>
        <v>Completar</v>
      </c>
      <c r="CA72" s="134"/>
      <c r="CB72" s="134"/>
      <c r="CC72" s="134"/>
      <c r="CD72" s="136" t="str">
        <f t="shared" si="246"/>
        <v>Completar</v>
      </c>
      <c r="CE72" s="137" t="str">
        <f t="shared" si="247"/>
        <v>Completar</v>
      </c>
      <c r="CF72" s="137" t="str">
        <f t="shared" si="248"/>
        <v>Completar</v>
      </c>
      <c r="CG72" s="135"/>
      <c r="CH72" s="136" t="str">
        <f t="shared" si="249"/>
        <v>Completar</v>
      </c>
      <c r="CI72" s="237">
        <f t="shared" si="165"/>
        <v>0</v>
      </c>
      <c r="CJ72" s="238">
        <f t="shared" si="166"/>
        <v>0</v>
      </c>
      <c r="CK72" s="239" t="str">
        <f>IFERROR(IF(CJ72&gt;20*BW72,'Referencia Parámetros'!$D$20,IF(CJ72&gt;10*BW72,'Referencia Parámetros'!$D$21,IF(CJ72&gt;5*BW72,'Referencia Parámetros'!$D$22, IF(CJ72&gt;1,'Referencia Parámetros'!$D$23,"NO APLICA")))),"")</f>
        <v/>
      </c>
      <c r="CL72" s="240" t="str">
        <f t="shared" si="167"/>
        <v/>
      </c>
      <c r="CM72" s="241">
        <f t="shared" si="113"/>
        <v>0</v>
      </c>
      <c r="CN72" s="234">
        <f t="shared" si="168"/>
        <v>0</v>
      </c>
      <c r="CO72" s="234">
        <f t="shared" si="114"/>
        <v>0</v>
      </c>
      <c r="CP72" s="234">
        <f t="shared" si="169"/>
        <v>0</v>
      </c>
      <c r="CQ72" s="242">
        <f t="shared" si="170"/>
        <v>0</v>
      </c>
      <c r="CS72" s="234">
        <f t="shared" si="171"/>
        <v>60</v>
      </c>
      <c r="CT72" s="235" t="str">
        <f t="shared" si="172"/>
        <v/>
      </c>
      <c r="CU72" s="236" t="str">
        <f>IFERROR(+VLOOKUP(CT72,'Referencia Parámetros'!$A$2:$B$18,2),"")</f>
        <v/>
      </c>
      <c r="CV72" s="1"/>
      <c r="CW72" s="1"/>
      <c r="CX72" s="136" t="str">
        <f t="shared" si="250"/>
        <v>Completar</v>
      </c>
      <c r="CY72" s="134"/>
      <c r="CZ72" s="134"/>
      <c r="DA72" s="134"/>
      <c r="DB72" s="136" t="str">
        <f t="shared" si="251"/>
        <v>Completar</v>
      </c>
      <c r="DC72" s="137" t="str">
        <f t="shared" si="252"/>
        <v>Completar</v>
      </c>
      <c r="DD72" s="137" t="str">
        <f t="shared" si="253"/>
        <v>Completar</v>
      </c>
      <c r="DE72" s="135"/>
      <c r="DF72" s="136" t="str">
        <f t="shared" si="254"/>
        <v>Completar</v>
      </c>
      <c r="DG72" s="237">
        <f t="shared" si="173"/>
        <v>0</v>
      </c>
      <c r="DH72" s="238">
        <f t="shared" si="174"/>
        <v>0</v>
      </c>
      <c r="DI72" s="239" t="str">
        <f>IFERROR(IF(DH72&gt;20*CU72,'Referencia Parámetros'!$D$20,IF(DH72&gt;10*CU72,'Referencia Parámetros'!$D$21,IF(DH72&gt;5*CU72,'Referencia Parámetros'!$D$22, IF(DH72&gt;1,'Referencia Parámetros'!$D$23,"NO APLICA")))),"")</f>
        <v/>
      </c>
      <c r="DJ72" s="240" t="str">
        <f t="shared" si="175"/>
        <v/>
      </c>
      <c r="DK72" s="241">
        <f t="shared" si="116"/>
        <v>0</v>
      </c>
      <c r="DL72" s="234">
        <f t="shared" si="176"/>
        <v>0</v>
      </c>
      <c r="DM72" s="234">
        <f t="shared" si="117"/>
        <v>0</v>
      </c>
      <c r="DN72" s="234">
        <f t="shared" si="177"/>
        <v>0</v>
      </c>
      <c r="DO72" s="242">
        <f t="shared" si="178"/>
        <v>0</v>
      </c>
      <c r="DQ72" s="234">
        <f t="shared" si="179"/>
        <v>60</v>
      </c>
      <c r="DR72" s="235" t="str">
        <f t="shared" si="180"/>
        <v/>
      </c>
      <c r="DS72" s="236" t="str">
        <f>IFERROR(+VLOOKUP(DR72,'Referencia Parámetros'!$A$2:$B$18,2),"")</f>
        <v/>
      </c>
      <c r="DT72" s="1"/>
      <c r="DU72" s="1"/>
      <c r="DV72" s="136" t="str">
        <f t="shared" si="255"/>
        <v>Completar</v>
      </c>
      <c r="DW72" s="134"/>
      <c r="DX72" s="134"/>
      <c r="DY72" s="134"/>
      <c r="DZ72" s="136" t="str">
        <f t="shared" si="256"/>
        <v>Completar</v>
      </c>
      <c r="EA72" s="137" t="str">
        <f t="shared" si="257"/>
        <v>Completar</v>
      </c>
      <c r="EB72" s="137" t="str">
        <f t="shared" si="258"/>
        <v>Completar</v>
      </c>
      <c r="EC72" s="135"/>
      <c r="ED72" s="136" t="str">
        <f t="shared" si="259"/>
        <v>Completar</v>
      </c>
      <c r="EE72" s="237">
        <f t="shared" si="181"/>
        <v>0</v>
      </c>
      <c r="EF72" s="238">
        <f t="shared" si="182"/>
        <v>0</v>
      </c>
      <c r="EG72" s="239" t="str">
        <f>IFERROR(IF(EF72&gt;20*DS72,'Referencia Parámetros'!$D$20,IF(EF72&gt;10*DS72,'Referencia Parámetros'!$D$21,IF(EF72&gt;5*DS72,'Referencia Parámetros'!$D$22, IF(EF72&gt;1,'Referencia Parámetros'!$D$23,"NO APLICA")))),"")</f>
        <v/>
      </c>
      <c r="EH72" s="240" t="str">
        <f t="shared" si="183"/>
        <v/>
      </c>
      <c r="EI72" s="241">
        <f t="shared" si="119"/>
        <v>0</v>
      </c>
      <c r="EJ72" s="234">
        <f t="shared" si="184"/>
        <v>0</v>
      </c>
      <c r="EK72" s="234">
        <f t="shared" si="120"/>
        <v>0</v>
      </c>
      <c r="EL72" s="234">
        <f t="shared" si="185"/>
        <v>0</v>
      </c>
      <c r="EM72" s="242">
        <f t="shared" si="186"/>
        <v>0</v>
      </c>
      <c r="EO72" s="234">
        <f t="shared" si="187"/>
        <v>60</v>
      </c>
      <c r="EP72" s="235" t="str">
        <f t="shared" si="188"/>
        <v/>
      </c>
      <c r="EQ72" s="236" t="str">
        <f>IFERROR(+VLOOKUP(EP72,'Referencia Parámetros'!$A$2:$B$18,2),"")</f>
        <v/>
      </c>
      <c r="ER72" s="1"/>
      <c r="ES72" s="1"/>
      <c r="ET72" s="136" t="str">
        <f t="shared" si="260"/>
        <v>Completar</v>
      </c>
      <c r="EU72" s="134"/>
      <c r="EV72" s="134"/>
      <c r="EW72" s="134"/>
      <c r="EX72" s="136" t="str">
        <f t="shared" si="261"/>
        <v>Completar</v>
      </c>
      <c r="EY72" s="137" t="str">
        <f t="shared" si="262"/>
        <v>Completar</v>
      </c>
      <c r="EZ72" s="137" t="str">
        <f t="shared" si="263"/>
        <v>Completar</v>
      </c>
      <c r="FA72" s="135"/>
      <c r="FB72" s="136" t="str">
        <f t="shared" si="264"/>
        <v>Completar</v>
      </c>
      <c r="FC72" s="237">
        <f t="shared" si="189"/>
        <v>0</v>
      </c>
      <c r="FD72" s="238">
        <f t="shared" si="190"/>
        <v>0</v>
      </c>
      <c r="FE72" s="239" t="str">
        <f>IFERROR(IF(FD72&gt;20*EQ72,'Referencia Parámetros'!$D$20,IF(FD72&gt;10*EQ72,'Referencia Parámetros'!$D$21,IF(FD72&gt;5*EQ72,'Referencia Parámetros'!$D$22, IF(FD72&gt;1,'Referencia Parámetros'!$D$23,"NO APLICA")))),"")</f>
        <v/>
      </c>
      <c r="FF72" s="240" t="str">
        <f t="shared" si="191"/>
        <v/>
      </c>
      <c r="FG72" s="241">
        <f t="shared" si="122"/>
        <v>0</v>
      </c>
      <c r="FH72" s="234">
        <f t="shared" si="192"/>
        <v>0</v>
      </c>
      <c r="FI72" s="234">
        <f t="shared" si="123"/>
        <v>0</v>
      </c>
      <c r="FJ72" s="234">
        <f t="shared" si="193"/>
        <v>0</v>
      </c>
      <c r="FK72" s="242">
        <f t="shared" si="194"/>
        <v>0</v>
      </c>
      <c r="FM72" s="234">
        <f t="shared" si="195"/>
        <v>60</v>
      </c>
      <c r="FN72" s="235" t="str">
        <f t="shared" si="196"/>
        <v/>
      </c>
      <c r="FO72" s="236" t="str">
        <f>IFERROR(+VLOOKUP(FN72,'Referencia Parámetros'!$A$2:$B$18,2),"")</f>
        <v/>
      </c>
      <c r="FP72" s="1"/>
      <c r="FQ72" s="1"/>
      <c r="FR72" s="136" t="str">
        <f t="shared" si="265"/>
        <v>Completar</v>
      </c>
      <c r="FS72" s="134"/>
      <c r="FT72" s="134"/>
      <c r="FU72" s="134"/>
      <c r="FV72" s="136" t="str">
        <f t="shared" si="266"/>
        <v>Completar</v>
      </c>
      <c r="FW72" s="137" t="str">
        <f t="shared" si="267"/>
        <v>Completar</v>
      </c>
      <c r="FX72" s="137" t="str">
        <f t="shared" si="268"/>
        <v>Completar</v>
      </c>
      <c r="FY72" s="135"/>
      <c r="FZ72" s="136" t="str">
        <f t="shared" si="269"/>
        <v>Completar</v>
      </c>
      <c r="GA72" s="237">
        <f t="shared" si="197"/>
        <v>0</v>
      </c>
      <c r="GB72" s="238">
        <f t="shared" si="198"/>
        <v>0</v>
      </c>
      <c r="GC72" s="239" t="str">
        <f>IFERROR(IF(GB72&gt;20*FO72,'Referencia Parámetros'!$D$20,IF(GB72&gt;10*FO72,'Referencia Parámetros'!$D$21,IF(GB72&gt;5*FO72,'Referencia Parámetros'!$D$22, IF(GB72&gt;1,'Referencia Parámetros'!$D$23,"NO APLICA")))),"")</f>
        <v/>
      </c>
      <c r="GD72" s="240" t="str">
        <f t="shared" si="199"/>
        <v/>
      </c>
      <c r="GE72" s="241">
        <f t="shared" si="125"/>
        <v>0</v>
      </c>
      <c r="GF72" s="234">
        <f t="shared" si="200"/>
        <v>0</v>
      </c>
      <c r="GG72" s="234">
        <f t="shared" si="126"/>
        <v>0</v>
      </c>
      <c r="GH72" s="234">
        <f t="shared" si="201"/>
        <v>0</v>
      </c>
      <c r="GI72" s="242">
        <f t="shared" si="202"/>
        <v>0</v>
      </c>
      <c r="GK72" s="234">
        <f t="shared" si="203"/>
        <v>60</v>
      </c>
      <c r="GL72" s="235" t="str">
        <f t="shared" si="204"/>
        <v/>
      </c>
      <c r="GM72" s="236" t="str">
        <f>IFERROR(+VLOOKUP(GL72,'Referencia Parámetros'!$A$2:$B$18,2),"")</f>
        <v/>
      </c>
      <c r="GN72" s="1"/>
      <c r="GO72" s="1"/>
      <c r="GP72" s="136" t="str">
        <f t="shared" si="270"/>
        <v>Completar</v>
      </c>
      <c r="GQ72" s="134"/>
      <c r="GR72" s="134"/>
      <c r="GS72" s="134"/>
      <c r="GT72" s="136" t="str">
        <f t="shared" si="271"/>
        <v>Completar</v>
      </c>
      <c r="GU72" s="137" t="str">
        <f t="shared" si="272"/>
        <v>Completar</v>
      </c>
      <c r="GV72" s="137" t="str">
        <f t="shared" si="273"/>
        <v>Completar</v>
      </c>
      <c r="GW72" s="135"/>
      <c r="GX72" s="136" t="str">
        <f t="shared" si="274"/>
        <v>Completar</v>
      </c>
      <c r="GY72" s="237">
        <f t="shared" si="205"/>
        <v>0</v>
      </c>
      <c r="GZ72" s="238">
        <f t="shared" si="206"/>
        <v>0</v>
      </c>
      <c r="HA72" s="239" t="str">
        <f>IFERROR(IF(GZ72&gt;20*GM72,'Referencia Parámetros'!$D$20,IF(GZ72&gt;10*GM72,'Referencia Parámetros'!$D$21,IF(GZ72&gt;5*GM72,'Referencia Parámetros'!$D$22, IF(GZ72&gt;1,'Referencia Parámetros'!$D$23,"NO APLICA")))),"")</f>
        <v/>
      </c>
      <c r="HB72" s="240" t="str">
        <f t="shared" si="207"/>
        <v/>
      </c>
      <c r="HC72" s="241">
        <f t="shared" si="128"/>
        <v>0</v>
      </c>
      <c r="HD72" s="234">
        <f t="shared" si="208"/>
        <v>0</v>
      </c>
      <c r="HE72" s="234">
        <f t="shared" si="129"/>
        <v>0</v>
      </c>
      <c r="HF72" s="234">
        <f t="shared" si="209"/>
        <v>0</v>
      </c>
      <c r="HG72" s="242">
        <f t="shared" si="210"/>
        <v>0</v>
      </c>
      <c r="HI72" s="234">
        <f t="shared" si="211"/>
        <v>60</v>
      </c>
      <c r="HJ72" s="235" t="str">
        <f t="shared" si="212"/>
        <v/>
      </c>
      <c r="HK72" s="236" t="str">
        <f>IFERROR(+VLOOKUP(HJ72,'Referencia Parámetros'!$A$2:$B$18,2),"")</f>
        <v/>
      </c>
      <c r="HL72" s="1"/>
      <c r="HM72" s="1"/>
      <c r="HN72" s="136" t="str">
        <f t="shared" si="275"/>
        <v>Completar</v>
      </c>
      <c r="HO72" s="134"/>
      <c r="HP72" s="134"/>
      <c r="HQ72" s="134"/>
      <c r="HR72" s="136" t="str">
        <f t="shared" si="276"/>
        <v>Completar</v>
      </c>
      <c r="HS72" s="137" t="str">
        <f t="shared" si="277"/>
        <v>Completar</v>
      </c>
      <c r="HT72" s="137" t="str">
        <f t="shared" si="278"/>
        <v>Completar</v>
      </c>
      <c r="HU72" s="135"/>
      <c r="HV72" s="136" t="str">
        <f t="shared" si="279"/>
        <v>Completar</v>
      </c>
      <c r="HW72" s="237">
        <f t="shared" si="213"/>
        <v>0</v>
      </c>
      <c r="HX72" s="238">
        <f t="shared" si="214"/>
        <v>0</v>
      </c>
      <c r="HY72" s="239" t="str">
        <f>IFERROR(IF(HX72&gt;20*HK72,'Referencia Parámetros'!$D$20,IF(HX72&gt;10*HK72,'Referencia Parámetros'!$D$21,IF(HX72&gt;5*HK72,'Referencia Parámetros'!$D$22, IF(HX72&gt;1,'Referencia Parámetros'!$D$23,"NO APLICA")))),"")</f>
        <v/>
      </c>
      <c r="HZ72" s="240" t="str">
        <f t="shared" si="215"/>
        <v/>
      </c>
      <c r="IA72" s="241">
        <f t="shared" si="131"/>
        <v>0</v>
      </c>
      <c r="IB72" s="234">
        <f t="shared" si="216"/>
        <v>0</v>
      </c>
      <c r="IC72" s="234">
        <f t="shared" si="132"/>
        <v>0</v>
      </c>
      <c r="ID72" s="234">
        <f t="shared" si="217"/>
        <v>0</v>
      </c>
      <c r="IE72" s="242">
        <f t="shared" si="218"/>
        <v>0</v>
      </c>
      <c r="IG72" s="234">
        <f t="shared" si="219"/>
        <v>60</v>
      </c>
      <c r="IH72" s="235" t="str">
        <f t="shared" si="220"/>
        <v/>
      </c>
      <c r="II72" s="236" t="str">
        <f>IFERROR(+VLOOKUP(IH72,'Referencia Parámetros'!$A$2:$B$15,2),"")</f>
        <v/>
      </c>
      <c r="IJ72" s="1"/>
      <c r="IK72" s="1"/>
      <c r="IL72" s="136" t="str">
        <f t="shared" si="280"/>
        <v>Completar</v>
      </c>
      <c r="IM72" s="134"/>
      <c r="IN72" s="134"/>
      <c r="IO72" s="134"/>
      <c r="IP72" s="136" t="str">
        <f t="shared" si="281"/>
        <v>Completar</v>
      </c>
      <c r="IQ72" s="137" t="str">
        <f t="shared" si="282"/>
        <v>Completar</v>
      </c>
      <c r="IR72" s="137" t="str">
        <f t="shared" si="283"/>
        <v>Completar</v>
      </c>
      <c r="IS72" s="135"/>
      <c r="IT72" s="136" t="str">
        <f t="shared" si="284"/>
        <v>Completar</v>
      </c>
      <c r="IU72" s="237">
        <f t="shared" si="221"/>
        <v>0</v>
      </c>
      <c r="IV72" s="238">
        <f t="shared" si="222"/>
        <v>0</v>
      </c>
      <c r="IW72" s="239" t="str">
        <f>IFERROR(IF(IV72&gt;20*II72,'Referencia Parámetros'!$D$20,IF(IV72&gt;10*II72,'Referencia Parámetros'!$D$21,IF(IV72&gt;5*II72,'Referencia Parámetros'!$D$22, IF(IV72&gt;1,'Referencia Parámetros'!$D$23,"NO APLICA")))),"")</f>
        <v/>
      </c>
      <c r="IX72" s="240" t="str">
        <f t="shared" si="223"/>
        <v/>
      </c>
      <c r="IY72" s="241">
        <f t="shared" si="134"/>
        <v>0</v>
      </c>
      <c r="IZ72" s="234">
        <f t="shared" si="224"/>
        <v>0</v>
      </c>
      <c r="JA72" s="234">
        <f t="shared" si="135"/>
        <v>0</v>
      </c>
      <c r="JB72" s="234">
        <f t="shared" si="225"/>
        <v>0</v>
      </c>
      <c r="JC72" s="242">
        <f t="shared" si="226"/>
        <v>0</v>
      </c>
      <c r="JD72" s="198"/>
      <c r="JE72" s="234">
        <f t="shared" si="227"/>
        <v>60</v>
      </c>
      <c r="JF72" s="235" t="str">
        <f t="shared" si="228"/>
        <v/>
      </c>
      <c r="JG72" s="236" t="str">
        <f>IFERROR(+VLOOKUP(JF72,'Referencia Parámetros'!$A$2:$B$15,2),"")</f>
        <v/>
      </c>
      <c r="JH72" s="1"/>
      <c r="JI72" s="1"/>
      <c r="JJ72" s="136" t="str">
        <f t="shared" si="285"/>
        <v>Completar</v>
      </c>
      <c r="JK72" s="134"/>
      <c r="JL72" s="134"/>
      <c r="JM72" s="134"/>
      <c r="JN72" s="136" t="str">
        <f t="shared" si="286"/>
        <v>Completar</v>
      </c>
      <c r="JO72" s="137" t="str">
        <f t="shared" si="287"/>
        <v>Completar</v>
      </c>
      <c r="JP72" s="137" t="str">
        <f t="shared" si="288"/>
        <v>Completar</v>
      </c>
      <c r="JQ72" s="135"/>
      <c r="JR72" s="136" t="str">
        <f t="shared" si="289"/>
        <v>Completar</v>
      </c>
      <c r="JS72" s="237">
        <f t="shared" si="229"/>
        <v>0</v>
      </c>
      <c r="JT72" s="238">
        <f t="shared" si="230"/>
        <v>0</v>
      </c>
      <c r="JU72" s="239" t="str">
        <f>IFERROR(IF(JT72&gt;20*JG72,'Referencia Parámetros'!$D$20,IF(JT72&gt;10*JG72,'Referencia Parámetros'!$D$21,IF(JT72&gt;5*JG72,'Referencia Parámetros'!$D$22, IF(JT72&gt;1,'Referencia Parámetros'!$D$23,"NO APLICA")))),"")</f>
        <v/>
      </c>
      <c r="JV72" s="240" t="str">
        <f t="shared" si="231"/>
        <v/>
      </c>
      <c r="JW72" s="241">
        <f t="shared" si="137"/>
        <v>0</v>
      </c>
      <c r="JX72" s="234">
        <f t="shared" si="232"/>
        <v>0</v>
      </c>
      <c r="JY72" s="234">
        <f t="shared" si="138"/>
        <v>0</v>
      </c>
      <c r="JZ72" s="234">
        <f t="shared" si="233"/>
        <v>0</v>
      </c>
      <c r="KA72" s="242">
        <f t="shared" si="234"/>
        <v>0</v>
      </c>
    </row>
    <row r="73" spans="1:287" x14ac:dyDescent="0.25">
      <c r="A73" s="234">
        <f t="shared" si="139"/>
        <v>61</v>
      </c>
      <c r="B73" s="235" t="str">
        <f t="shared" si="140"/>
        <v/>
      </c>
      <c r="C73" s="236" t="str">
        <f>IFERROR(+VLOOKUP(B73,'Referencia Parámetros'!$A$2:$B$18,2),"")</f>
        <v/>
      </c>
      <c r="D73" s="1"/>
      <c r="E73" s="1"/>
      <c r="F73" s="136" t="str">
        <f>IFERROR(+VLOOKUP(D73,'Año 4'!JH$13:JJ$112,3,FALSE),"Completar")</f>
        <v>Completar</v>
      </c>
      <c r="G73" s="134"/>
      <c r="H73" s="134"/>
      <c r="I73" s="134"/>
      <c r="J73" s="136" t="str">
        <f>+IFERROR(VLOOKUP(D73,'Año 4'!JH$13:JR$112,7,0),"Completar")</f>
        <v>Completar</v>
      </c>
      <c r="K73" s="137" t="str">
        <f>IFERROR(VLOOKUP(D73,'Año 4'!JH$13:JR$112,8,FALSE),"Completar")</f>
        <v>Completar</v>
      </c>
      <c r="L73" s="137" t="str">
        <f>IFERROR(VLOOKUP(D73,'Año 4'!JH$13:JR$112,9,FALSE),"Completar")</f>
        <v>Completar</v>
      </c>
      <c r="M73" s="135"/>
      <c r="N73" s="136" t="str">
        <f>IFERROR(VLOOKUP(D73,'Año 4'!JH$13:JR$112,11,FALSE),"Completar")</f>
        <v>Completar</v>
      </c>
      <c r="O73" s="237">
        <f t="shared" si="141"/>
        <v>0</v>
      </c>
      <c r="P73" s="238">
        <f t="shared" si="142"/>
        <v>0</v>
      </c>
      <c r="Q73" s="239" t="str">
        <f>IFERROR(IF(P73&gt;20*C73,'Referencia Parámetros'!$D$20,IF(P73&gt;10*C73,'Referencia Parámetros'!$D$21,IF(P73&gt;5*C73,'Referencia Parámetros'!$D$22, IF(P73&gt;1,'Referencia Parámetros'!$D$23,"NO APLICA")))),"")</f>
        <v/>
      </c>
      <c r="R73" s="240" t="str">
        <f t="shared" si="143"/>
        <v/>
      </c>
      <c r="S73" s="241">
        <f t="shared" si="104"/>
        <v>0</v>
      </c>
      <c r="T73" s="234">
        <f t="shared" si="144"/>
        <v>0</v>
      </c>
      <c r="U73" s="234">
        <f t="shared" si="105"/>
        <v>0</v>
      </c>
      <c r="V73" s="234">
        <f t="shared" si="145"/>
        <v>0</v>
      </c>
      <c r="W73" s="242">
        <f t="shared" si="146"/>
        <v>0</v>
      </c>
      <c r="Y73" s="234">
        <f t="shared" si="147"/>
        <v>61</v>
      </c>
      <c r="Z73" s="235" t="str">
        <f t="shared" si="148"/>
        <v/>
      </c>
      <c r="AA73" s="236" t="str">
        <f>IFERROR(+VLOOKUP(Z73,'Referencia Parámetros'!$A$2:$B$18,2),"")</f>
        <v/>
      </c>
      <c r="AB73" s="1"/>
      <c r="AC73" s="1"/>
      <c r="AD73" s="136" t="str">
        <f t="shared" si="235"/>
        <v>Completar</v>
      </c>
      <c r="AE73" s="134"/>
      <c r="AF73" s="134"/>
      <c r="AG73" s="134"/>
      <c r="AH73" s="136" t="str">
        <f t="shared" si="236"/>
        <v>Completar</v>
      </c>
      <c r="AI73" s="137" t="str">
        <f t="shared" si="237"/>
        <v>Completar</v>
      </c>
      <c r="AJ73" s="137" t="str">
        <f t="shared" si="238"/>
        <v>Completar</v>
      </c>
      <c r="AK73" s="135"/>
      <c r="AL73" s="136" t="str">
        <f t="shared" si="239"/>
        <v>Completar</v>
      </c>
      <c r="AM73" s="237">
        <f t="shared" si="149"/>
        <v>0</v>
      </c>
      <c r="AN73" s="238">
        <f t="shared" si="150"/>
        <v>0</v>
      </c>
      <c r="AO73" s="239" t="str">
        <f>IFERROR(IF(AN73&gt;20*AA73,'Referencia Parámetros'!$D$20,IF(AN73&gt;10*AA73,'Referencia Parámetros'!$D$21,IF(AN73&gt;5*AA73,'Referencia Parámetros'!$D$22, IF(AN73&gt;1,'Referencia Parámetros'!$D$23,"NO APLICA")))),"")</f>
        <v/>
      </c>
      <c r="AP73" s="240" t="str">
        <f t="shared" si="151"/>
        <v/>
      </c>
      <c r="AQ73" s="241">
        <f t="shared" si="107"/>
        <v>0</v>
      </c>
      <c r="AR73" s="234">
        <f t="shared" si="152"/>
        <v>0</v>
      </c>
      <c r="AS73" s="234">
        <f t="shared" si="108"/>
        <v>0</v>
      </c>
      <c r="AT73" s="234">
        <f t="shared" si="153"/>
        <v>0</v>
      </c>
      <c r="AU73" s="242">
        <f t="shared" si="154"/>
        <v>0</v>
      </c>
      <c r="AW73" s="234">
        <f t="shared" si="155"/>
        <v>61</v>
      </c>
      <c r="AX73" s="235" t="str">
        <f t="shared" si="156"/>
        <v/>
      </c>
      <c r="AY73" s="236" t="str">
        <f>IFERROR(+VLOOKUP(AX73,'Referencia Parámetros'!$A$2:$B$18,2),"")</f>
        <v/>
      </c>
      <c r="AZ73" s="1"/>
      <c r="BA73" s="1"/>
      <c r="BB73" s="136" t="str">
        <f t="shared" si="240"/>
        <v>Completar</v>
      </c>
      <c r="BC73" s="134"/>
      <c r="BD73" s="134"/>
      <c r="BE73" s="134"/>
      <c r="BF73" s="136" t="str">
        <f t="shared" si="241"/>
        <v>Completar</v>
      </c>
      <c r="BG73" s="137" t="str">
        <f t="shared" si="242"/>
        <v>Completar</v>
      </c>
      <c r="BH73" s="137" t="str">
        <f t="shared" si="243"/>
        <v>Completar</v>
      </c>
      <c r="BI73" s="135"/>
      <c r="BJ73" s="136" t="str">
        <f t="shared" si="244"/>
        <v>Completar</v>
      </c>
      <c r="BK73" s="237">
        <f t="shared" si="157"/>
        <v>0</v>
      </c>
      <c r="BL73" s="238">
        <f t="shared" si="158"/>
        <v>0</v>
      </c>
      <c r="BM73" s="239" t="str">
        <f>IFERROR(IF(BL73&gt;20*AY73,'Referencia Parámetros'!$D$20,IF(BL73&gt;10*AY73,'Referencia Parámetros'!$D$21,IF(BL73&gt;5*AY73,'Referencia Parámetros'!$D$22, IF(BL73&gt;1,'Referencia Parámetros'!$D$23,"NO APLICA")))),"")</f>
        <v/>
      </c>
      <c r="BN73" s="240" t="str">
        <f t="shared" si="159"/>
        <v/>
      </c>
      <c r="BO73" s="241">
        <f t="shared" si="110"/>
        <v>0</v>
      </c>
      <c r="BP73" s="234">
        <f t="shared" si="160"/>
        <v>0</v>
      </c>
      <c r="BQ73" s="234">
        <f t="shared" si="111"/>
        <v>0</v>
      </c>
      <c r="BR73" s="234">
        <f t="shared" si="161"/>
        <v>0</v>
      </c>
      <c r="BS73" s="242">
        <f t="shared" si="162"/>
        <v>0</v>
      </c>
      <c r="BU73" s="234">
        <f t="shared" si="163"/>
        <v>61</v>
      </c>
      <c r="BV73" s="235" t="str">
        <f t="shared" si="164"/>
        <v/>
      </c>
      <c r="BW73" s="236" t="str">
        <f>IFERROR(+VLOOKUP(BV73,'Referencia Parámetros'!$A$2:$B$18,2),"")</f>
        <v/>
      </c>
      <c r="BX73" s="1"/>
      <c r="BY73" s="1"/>
      <c r="BZ73" s="136" t="str">
        <f t="shared" si="245"/>
        <v>Completar</v>
      </c>
      <c r="CA73" s="134"/>
      <c r="CB73" s="134"/>
      <c r="CC73" s="134"/>
      <c r="CD73" s="136" t="str">
        <f t="shared" si="246"/>
        <v>Completar</v>
      </c>
      <c r="CE73" s="137" t="str">
        <f t="shared" si="247"/>
        <v>Completar</v>
      </c>
      <c r="CF73" s="137" t="str">
        <f t="shared" si="248"/>
        <v>Completar</v>
      </c>
      <c r="CG73" s="135"/>
      <c r="CH73" s="136" t="str">
        <f t="shared" si="249"/>
        <v>Completar</v>
      </c>
      <c r="CI73" s="237">
        <f t="shared" si="165"/>
        <v>0</v>
      </c>
      <c r="CJ73" s="238">
        <f t="shared" si="166"/>
        <v>0</v>
      </c>
      <c r="CK73" s="239" t="str">
        <f>IFERROR(IF(CJ73&gt;20*BW73,'Referencia Parámetros'!$D$20,IF(CJ73&gt;10*BW73,'Referencia Parámetros'!$D$21,IF(CJ73&gt;5*BW73,'Referencia Parámetros'!$D$22, IF(CJ73&gt;1,'Referencia Parámetros'!$D$23,"NO APLICA")))),"")</f>
        <v/>
      </c>
      <c r="CL73" s="240" t="str">
        <f t="shared" si="167"/>
        <v/>
      </c>
      <c r="CM73" s="241">
        <f t="shared" si="113"/>
        <v>0</v>
      </c>
      <c r="CN73" s="234">
        <f t="shared" si="168"/>
        <v>0</v>
      </c>
      <c r="CO73" s="234">
        <f t="shared" si="114"/>
        <v>0</v>
      </c>
      <c r="CP73" s="234">
        <f t="shared" si="169"/>
        <v>0</v>
      </c>
      <c r="CQ73" s="242">
        <f t="shared" si="170"/>
        <v>0</v>
      </c>
      <c r="CS73" s="234">
        <f t="shared" si="171"/>
        <v>61</v>
      </c>
      <c r="CT73" s="235" t="str">
        <f t="shared" si="172"/>
        <v/>
      </c>
      <c r="CU73" s="236" t="str">
        <f>IFERROR(+VLOOKUP(CT73,'Referencia Parámetros'!$A$2:$B$18,2),"")</f>
        <v/>
      </c>
      <c r="CV73" s="1"/>
      <c r="CW73" s="1"/>
      <c r="CX73" s="136" t="str">
        <f t="shared" si="250"/>
        <v>Completar</v>
      </c>
      <c r="CY73" s="134"/>
      <c r="CZ73" s="134"/>
      <c r="DA73" s="134"/>
      <c r="DB73" s="136" t="str">
        <f t="shared" si="251"/>
        <v>Completar</v>
      </c>
      <c r="DC73" s="137" t="str">
        <f t="shared" si="252"/>
        <v>Completar</v>
      </c>
      <c r="DD73" s="137" t="str">
        <f t="shared" si="253"/>
        <v>Completar</v>
      </c>
      <c r="DE73" s="135"/>
      <c r="DF73" s="136" t="str">
        <f t="shared" si="254"/>
        <v>Completar</v>
      </c>
      <c r="DG73" s="237">
        <f t="shared" si="173"/>
        <v>0</v>
      </c>
      <c r="DH73" s="238">
        <f t="shared" si="174"/>
        <v>0</v>
      </c>
      <c r="DI73" s="239" t="str">
        <f>IFERROR(IF(DH73&gt;20*CU73,'Referencia Parámetros'!$D$20,IF(DH73&gt;10*CU73,'Referencia Parámetros'!$D$21,IF(DH73&gt;5*CU73,'Referencia Parámetros'!$D$22, IF(DH73&gt;1,'Referencia Parámetros'!$D$23,"NO APLICA")))),"")</f>
        <v/>
      </c>
      <c r="DJ73" s="240" t="str">
        <f t="shared" si="175"/>
        <v/>
      </c>
      <c r="DK73" s="241">
        <f t="shared" si="116"/>
        <v>0</v>
      </c>
      <c r="DL73" s="234">
        <f t="shared" si="176"/>
        <v>0</v>
      </c>
      <c r="DM73" s="234">
        <f t="shared" si="117"/>
        <v>0</v>
      </c>
      <c r="DN73" s="234">
        <f t="shared" si="177"/>
        <v>0</v>
      </c>
      <c r="DO73" s="242">
        <f t="shared" si="178"/>
        <v>0</v>
      </c>
      <c r="DQ73" s="234">
        <f t="shared" si="179"/>
        <v>61</v>
      </c>
      <c r="DR73" s="235" t="str">
        <f t="shared" si="180"/>
        <v/>
      </c>
      <c r="DS73" s="236" t="str">
        <f>IFERROR(+VLOOKUP(DR73,'Referencia Parámetros'!$A$2:$B$18,2),"")</f>
        <v/>
      </c>
      <c r="DT73" s="1"/>
      <c r="DU73" s="1"/>
      <c r="DV73" s="136" t="str">
        <f t="shared" si="255"/>
        <v>Completar</v>
      </c>
      <c r="DW73" s="134"/>
      <c r="DX73" s="134"/>
      <c r="DY73" s="134"/>
      <c r="DZ73" s="136" t="str">
        <f t="shared" si="256"/>
        <v>Completar</v>
      </c>
      <c r="EA73" s="137" t="str">
        <f t="shared" si="257"/>
        <v>Completar</v>
      </c>
      <c r="EB73" s="137" t="str">
        <f t="shared" si="258"/>
        <v>Completar</v>
      </c>
      <c r="EC73" s="135"/>
      <c r="ED73" s="136" t="str">
        <f t="shared" si="259"/>
        <v>Completar</v>
      </c>
      <c r="EE73" s="237">
        <f t="shared" si="181"/>
        <v>0</v>
      </c>
      <c r="EF73" s="238">
        <f t="shared" si="182"/>
        <v>0</v>
      </c>
      <c r="EG73" s="239" t="str">
        <f>IFERROR(IF(EF73&gt;20*DS73,'Referencia Parámetros'!$D$20,IF(EF73&gt;10*DS73,'Referencia Parámetros'!$D$21,IF(EF73&gt;5*DS73,'Referencia Parámetros'!$D$22, IF(EF73&gt;1,'Referencia Parámetros'!$D$23,"NO APLICA")))),"")</f>
        <v/>
      </c>
      <c r="EH73" s="240" t="str">
        <f t="shared" si="183"/>
        <v/>
      </c>
      <c r="EI73" s="241">
        <f t="shared" si="119"/>
        <v>0</v>
      </c>
      <c r="EJ73" s="234">
        <f t="shared" si="184"/>
        <v>0</v>
      </c>
      <c r="EK73" s="234">
        <f t="shared" si="120"/>
        <v>0</v>
      </c>
      <c r="EL73" s="234">
        <f t="shared" si="185"/>
        <v>0</v>
      </c>
      <c r="EM73" s="242">
        <f t="shared" si="186"/>
        <v>0</v>
      </c>
      <c r="EO73" s="234">
        <f t="shared" si="187"/>
        <v>61</v>
      </c>
      <c r="EP73" s="235" t="str">
        <f t="shared" si="188"/>
        <v/>
      </c>
      <c r="EQ73" s="236" t="str">
        <f>IFERROR(+VLOOKUP(EP73,'Referencia Parámetros'!$A$2:$B$18,2),"")</f>
        <v/>
      </c>
      <c r="ER73" s="1"/>
      <c r="ES73" s="1"/>
      <c r="ET73" s="136" t="str">
        <f t="shared" si="260"/>
        <v>Completar</v>
      </c>
      <c r="EU73" s="134"/>
      <c r="EV73" s="134"/>
      <c r="EW73" s="134"/>
      <c r="EX73" s="136" t="str">
        <f t="shared" si="261"/>
        <v>Completar</v>
      </c>
      <c r="EY73" s="137" t="str">
        <f t="shared" si="262"/>
        <v>Completar</v>
      </c>
      <c r="EZ73" s="137" t="str">
        <f t="shared" si="263"/>
        <v>Completar</v>
      </c>
      <c r="FA73" s="135"/>
      <c r="FB73" s="136" t="str">
        <f t="shared" si="264"/>
        <v>Completar</v>
      </c>
      <c r="FC73" s="237">
        <f t="shared" si="189"/>
        <v>0</v>
      </c>
      <c r="FD73" s="238">
        <f t="shared" si="190"/>
        <v>0</v>
      </c>
      <c r="FE73" s="239" t="str">
        <f>IFERROR(IF(FD73&gt;20*EQ73,'Referencia Parámetros'!$D$20,IF(FD73&gt;10*EQ73,'Referencia Parámetros'!$D$21,IF(FD73&gt;5*EQ73,'Referencia Parámetros'!$D$22, IF(FD73&gt;1,'Referencia Parámetros'!$D$23,"NO APLICA")))),"")</f>
        <v/>
      </c>
      <c r="FF73" s="240" t="str">
        <f t="shared" si="191"/>
        <v/>
      </c>
      <c r="FG73" s="241">
        <f t="shared" si="122"/>
        <v>0</v>
      </c>
      <c r="FH73" s="234">
        <f t="shared" si="192"/>
        <v>0</v>
      </c>
      <c r="FI73" s="234">
        <f t="shared" si="123"/>
        <v>0</v>
      </c>
      <c r="FJ73" s="234">
        <f t="shared" si="193"/>
        <v>0</v>
      </c>
      <c r="FK73" s="242">
        <f t="shared" si="194"/>
        <v>0</v>
      </c>
      <c r="FM73" s="234">
        <f t="shared" si="195"/>
        <v>61</v>
      </c>
      <c r="FN73" s="235" t="str">
        <f t="shared" si="196"/>
        <v/>
      </c>
      <c r="FO73" s="236" t="str">
        <f>IFERROR(+VLOOKUP(FN73,'Referencia Parámetros'!$A$2:$B$18,2),"")</f>
        <v/>
      </c>
      <c r="FP73" s="1"/>
      <c r="FQ73" s="1"/>
      <c r="FR73" s="136" t="str">
        <f t="shared" si="265"/>
        <v>Completar</v>
      </c>
      <c r="FS73" s="134"/>
      <c r="FT73" s="134"/>
      <c r="FU73" s="134"/>
      <c r="FV73" s="136" t="str">
        <f t="shared" si="266"/>
        <v>Completar</v>
      </c>
      <c r="FW73" s="137" t="str">
        <f t="shared" si="267"/>
        <v>Completar</v>
      </c>
      <c r="FX73" s="137" t="str">
        <f t="shared" si="268"/>
        <v>Completar</v>
      </c>
      <c r="FY73" s="135"/>
      <c r="FZ73" s="136" t="str">
        <f t="shared" si="269"/>
        <v>Completar</v>
      </c>
      <c r="GA73" s="237">
        <f t="shared" si="197"/>
        <v>0</v>
      </c>
      <c r="GB73" s="238">
        <f t="shared" si="198"/>
        <v>0</v>
      </c>
      <c r="GC73" s="239" t="str">
        <f>IFERROR(IF(GB73&gt;20*FO73,'Referencia Parámetros'!$D$20,IF(GB73&gt;10*FO73,'Referencia Parámetros'!$D$21,IF(GB73&gt;5*FO73,'Referencia Parámetros'!$D$22, IF(GB73&gt;1,'Referencia Parámetros'!$D$23,"NO APLICA")))),"")</f>
        <v/>
      </c>
      <c r="GD73" s="240" t="str">
        <f t="shared" si="199"/>
        <v/>
      </c>
      <c r="GE73" s="241">
        <f t="shared" si="125"/>
        <v>0</v>
      </c>
      <c r="GF73" s="234">
        <f t="shared" si="200"/>
        <v>0</v>
      </c>
      <c r="GG73" s="234">
        <f t="shared" si="126"/>
        <v>0</v>
      </c>
      <c r="GH73" s="234">
        <f t="shared" si="201"/>
        <v>0</v>
      </c>
      <c r="GI73" s="242">
        <f t="shared" si="202"/>
        <v>0</v>
      </c>
      <c r="GK73" s="234">
        <f t="shared" si="203"/>
        <v>61</v>
      </c>
      <c r="GL73" s="235" t="str">
        <f t="shared" si="204"/>
        <v/>
      </c>
      <c r="GM73" s="236" t="str">
        <f>IFERROR(+VLOOKUP(GL73,'Referencia Parámetros'!$A$2:$B$18,2),"")</f>
        <v/>
      </c>
      <c r="GN73" s="1"/>
      <c r="GO73" s="1"/>
      <c r="GP73" s="136" t="str">
        <f t="shared" si="270"/>
        <v>Completar</v>
      </c>
      <c r="GQ73" s="134"/>
      <c r="GR73" s="134"/>
      <c r="GS73" s="134"/>
      <c r="GT73" s="136" t="str">
        <f t="shared" si="271"/>
        <v>Completar</v>
      </c>
      <c r="GU73" s="137" t="str">
        <f t="shared" si="272"/>
        <v>Completar</v>
      </c>
      <c r="GV73" s="137" t="str">
        <f t="shared" si="273"/>
        <v>Completar</v>
      </c>
      <c r="GW73" s="135"/>
      <c r="GX73" s="136" t="str">
        <f t="shared" si="274"/>
        <v>Completar</v>
      </c>
      <c r="GY73" s="237">
        <f t="shared" si="205"/>
        <v>0</v>
      </c>
      <c r="GZ73" s="238">
        <f t="shared" si="206"/>
        <v>0</v>
      </c>
      <c r="HA73" s="239" t="str">
        <f>IFERROR(IF(GZ73&gt;20*GM73,'Referencia Parámetros'!$D$20,IF(GZ73&gt;10*GM73,'Referencia Parámetros'!$D$21,IF(GZ73&gt;5*GM73,'Referencia Parámetros'!$D$22, IF(GZ73&gt;1,'Referencia Parámetros'!$D$23,"NO APLICA")))),"")</f>
        <v/>
      </c>
      <c r="HB73" s="240" t="str">
        <f t="shared" si="207"/>
        <v/>
      </c>
      <c r="HC73" s="241">
        <f t="shared" si="128"/>
        <v>0</v>
      </c>
      <c r="HD73" s="234">
        <f t="shared" si="208"/>
        <v>0</v>
      </c>
      <c r="HE73" s="234">
        <f t="shared" si="129"/>
        <v>0</v>
      </c>
      <c r="HF73" s="234">
        <f t="shared" si="209"/>
        <v>0</v>
      </c>
      <c r="HG73" s="242">
        <f t="shared" si="210"/>
        <v>0</v>
      </c>
      <c r="HI73" s="234">
        <f t="shared" si="211"/>
        <v>61</v>
      </c>
      <c r="HJ73" s="235" t="str">
        <f t="shared" si="212"/>
        <v/>
      </c>
      <c r="HK73" s="236" t="str">
        <f>IFERROR(+VLOOKUP(HJ73,'Referencia Parámetros'!$A$2:$B$18,2),"")</f>
        <v/>
      </c>
      <c r="HL73" s="1"/>
      <c r="HM73" s="1"/>
      <c r="HN73" s="136" t="str">
        <f t="shared" si="275"/>
        <v>Completar</v>
      </c>
      <c r="HO73" s="134"/>
      <c r="HP73" s="134"/>
      <c r="HQ73" s="134"/>
      <c r="HR73" s="136" t="str">
        <f t="shared" si="276"/>
        <v>Completar</v>
      </c>
      <c r="HS73" s="137" t="str">
        <f t="shared" si="277"/>
        <v>Completar</v>
      </c>
      <c r="HT73" s="137" t="str">
        <f t="shared" si="278"/>
        <v>Completar</v>
      </c>
      <c r="HU73" s="135"/>
      <c r="HV73" s="136" t="str">
        <f t="shared" si="279"/>
        <v>Completar</v>
      </c>
      <c r="HW73" s="237">
        <f t="shared" si="213"/>
        <v>0</v>
      </c>
      <c r="HX73" s="238">
        <f t="shared" si="214"/>
        <v>0</v>
      </c>
      <c r="HY73" s="239" t="str">
        <f>IFERROR(IF(HX73&gt;20*HK73,'Referencia Parámetros'!$D$20,IF(HX73&gt;10*HK73,'Referencia Parámetros'!$D$21,IF(HX73&gt;5*HK73,'Referencia Parámetros'!$D$22, IF(HX73&gt;1,'Referencia Parámetros'!$D$23,"NO APLICA")))),"")</f>
        <v/>
      </c>
      <c r="HZ73" s="240" t="str">
        <f t="shared" si="215"/>
        <v/>
      </c>
      <c r="IA73" s="241">
        <f t="shared" si="131"/>
        <v>0</v>
      </c>
      <c r="IB73" s="234">
        <f t="shared" si="216"/>
        <v>0</v>
      </c>
      <c r="IC73" s="234">
        <f t="shared" si="132"/>
        <v>0</v>
      </c>
      <c r="ID73" s="234">
        <f t="shared" si="217"/>
        <v>0</v>
      </c>
      <c r="IE73" s="242">
        <f t="shared" si="218"/>
        <v>0</v>
      </c>
      <c r="IG73" s="234">
        <f t="shared" si="219"/>
        <v>61</v>
      </c>
      <c r="IH73" s="235" t="str">
        <f t="shared" si="220"/>
        <v/>
      </c>
      <c r="II73" s="236" t="str">
        <f>IFERROR(+VLOOKUP(IH73,'Referencia Parámetros'!$A$2:$B$15,2),"")</f>
        <v/>
      </c>
      <c r="IJ73" s="1"/>
      <c r="IK73" s="1"/>
      <c r="IL73" s="136" t="str">
        <f t="shared" si="280"/>
        <v>Completar</v>
      </c>
      <c r="IM73" s="134"/>
      <c r="IN73" s="134"/>
      <c r="IO73" s="134"/>
      <c r="IP73" s="136" t="str">
        <f t="shared" si="281"/>
        <v>Completar</v>
      </c>
      <c r="IQ73" s="137" t="str">
        <f t="shared" si="282"/>
        <v>Completar</v>
      </c>
      <c r="IR73" s="137" t="str">
        <f t="shared" si="283"/>
        <v>Completar</v>
      </c>
      <c r="IS73" s="135"/>
      <c r="IT73" s="136" t="str">
        <f t="shared" si="284"/>
        <v>Completar</v>
      </c>
      <c r="IU73" s="237">
        <f t="shared" si="221"/>
        <v>0</v>
      </c>
      <c r="IV73" s="238">
        <f t="shared" si="222"/>
        <v>0</v>
      </c>
      <c r="IW73" s="239" t="str">
        <f>IFERROR(IF(IV73&gt;20*II73,'Referencia Parámetros'!$D$20,IF(IV73&gt;10*II73,'Referencia Parámetros'!$D$21,IF(IV73&gt;5*II73,'Referencia Parámetros'!$D$22, IF(IV73&gt;1,'Referencia Parámetros'!$D$23,"NO APLICA")))),"")</f>
        <v/>
      </c>
      <c r="IX73" s="240" t="str">
        <f t="shared" si="223"/>
        <v/>
      </c>
      <c r="IY73" s="241">
        <f t="shared" si="134"/>
        <v>0</v>
      </c>
      <c r="IZ73" s="234">
        <f t="shared" si="224"/>
        <v>0</v>
      </c>
      <c r="JA73" s="234">
        <f t="shared" si="135"/>
        <v>0</v>
      </c>
      <c r="JB73" s="234">
        <f t="shared" si="225"/>
        <v>0</v>
      </c>
      <c r="JC73" s="242">
        <f t="shared" si="226"/>
        <v>0</v>
      </c>
      <c r="JD73" s="198"/>
      <c r="JE73" s="234">
        <f t="shared" si="227"/>
        <v>61</v>
      </c>
      <c r="JF73" s="235" t="str">
        <f t="shared" si="228"/>
        <v/>
      </c>
      <c r="JG73" s="236" t="str">
        <f>IFERROR(+VLOOKUP(JF73,'Referencia Parámetros'!$A$2:$B$15,2),"")</f>
        <v/>
      </c>
      <c r="JH73" s="1"/>
      <c r="JI73" s="1"/>
      <c r="JJ73" s="136" t="str">
        <f t="shared" si="285"/>
        <v>Completar</v>
      </c>
      <c r="JK73" s="134"/>
      <c r="JL73" s="134"/>
      <c r="JM73" s="134"/>
      <c r="JN73" s="136" t="str">
        <f t="shared" si="286"/>
        <v>Completar</v>
      </c>
      <c r="JO73" s="137" t="str">
        <f t="shared" si="287"/>
        <v>Completar</v>
      </c>
      <c r="JP73" s="137" t="str">
        <f t="shared" si="288"/>
        <v>Completar</v>
      </c>
      <c r="JQ73" s="135"/>
      <c r="JR73" s="136" t="str">
        <f t="shared" si="289"/>
        <v>Completar</v>
      </c>
      <c r="JS73" s="237">
        <f t="shared" si="229"/>
        <v>0</v>
      </c>
      <c r="JT73" s="238">
        <f t="shared" si="230"/>
        <v>0</v>
      </c>
      <c r="JU73" s="239" t="str">
        <f>IFERROR(IF(JT73&gt;20*JG73,'Referencia Parámetros'!$D$20,IF(JT73&gt;10*JG73,'Referencia Parámetros'!$D$21,IF(JT73&gt;5*JG73,'Referencia Parámetros'!$D$22, IF(JT73&gt;1,'Referencia Parámetros'!$D$23,"NO APLICA")))),"")</f>
        <v/>
      </c>
      <c r="JV73" s="240" t="str">
        <f t="shared" si="231"/>
        <v/>
      </c>
      <c r="JW73" s="241">
        <f t="shared" si="137"/>
        <v>0</v>
      </c>
      <c r="JX73" s="234">
        <f t="shared" si="232"/>
        <v>0</v>
      </c>
      <c r="JY73" s="234">
        <f t="shared" si="138"/>
        <v>0</v>
      </c>
      <c r="JZ73" s="234">
        <f t="shared" si="233"/>
        <v>0</v>
      </c>
      <c r="KA73" s="242">
        <f t="shared" si="234"/>
        <v>0</v>
      </c>
    </row>
    <row r="74" spans="1:287" x14ac:dyDescent="0.25">
      <c r="A74" s="234">
        <f t="shared" si="139"/>
        <v>62</v>
      </c>
      <c r="B74" s="235" t="str">
        <f t="shared" si="140"/>
        <v/>
      </c>
      <c r="C74" s="236" t="str">
        <f>IFERROR(+VLOOKUP(B74,'Referencia Parámetros'!$A$2:$B$18,2),"")</f>
        <v/>
      </c>
      <c r="D74" s="1"/>
      <c r="E74" s="1"/>
      <c r="F74" s="136" t="str">
        <f>IFERROR(+VLOOKUP(D74,'Año 4'!JH$13:JJ$112,3,FALSE),"Completar")</f>
        <v>Completar</v>
      </c>
      <c r="G74" s="134"/>
      <c r="H74" s="134"/>
      <c r="I74" s="134"/>
      <c r="J74" s="136" t="str">
        <f>+IFERROR(VLOOKUP(D74,'Año 4'!JH$13:JR$112,7,0),"Completar")</f>
        <v>Completar</v>
      </c>
      <c r="K74" s="137" t="str">
        <f>IFERROR(VLOOKUP(D74,'Año 4'!JH$13:JR$112,8,FALSE),"Completar")</f>
        <v>Completar</v>
      </c>
      <c r="L74" s="137" t="str">
        <f>IFERROR(VLOOKUP(D74,'Año 4'!JH$13:JR$112,9,FALSE),"Completar")</f>
        <v>Completar</v>
      </c>
      <c r="M74" s="135"/>
      <c r="N74" s="136" t="str">
        <f>IFERROR(VLOOKUP(D74,'Año 4'!JH$13:JR$112,11,FALSE),"Completar")</f>
        <v>Completar</v>
      </c>
      <c r="O74" s="237">
        <f t="shared" si="141"/>
        <v>0</v>
      </c>
      <c r="P74" s="238">
        <f t="shared" si="142"/>
        <v>0</v>
      </c>
      <c r="Q74" s="239" t="str">
        <f>IFERROR(IF(P74&gt;20*C74,'Referencia Parámetros'!$D$20,IF(P74&gt;10*C74,'Referencia Parámetros'!$D$21,IF(P74&gt;5*C74,'Referencia Parámetros'!$D$22, IF(P74&gt;1,'Referencia Parámetros'!$D$23,"NO APLICA")))),"")</f>
        <v/>
      </c>
      <c r="R74" s="240" t="str">
        <f t="shared" si="143"/>
        <v/>
      </c>
      <c r="S74" s="241">
        <f t="shared" si="104"/>
        <v>0</v>
      </c>
      <c r="T74" s="234">
        <f t="shared" si="144"/>
        <v>0</v>
      </c>
      <c r="U74" s="234">
        <f t="shared" si="105"/>
        <v>0</v>
      </c>
      <c r="V74" s="234">
        <f t="shared" si="145"/>
        <v>0</v>
      </c>
      <c r="W74" s="242">
        <f t="shared" si="146"/>
        <v>0</v>
      </c>
      <c r="Y74" s="234">
        <f t="shared" si="147"/>
        <v>62</v>
      </c>
      <c r="Z74" s="235" t="str">
        <f t="shared" si="148"/>
        <v/>
      </c>
      <c r="AA74" s="236" t="str">
        <f>IFERROR(+VLOOKUP(Z74,'Referencia Parámetros'!$A$2:$B$18,2),"")</f>
        <v/>
      </c>
      <c r="AB74" s="1"/>
      <c r="AC74" s="1"/>
      <c r="AD74" s="136" t="str">
        <f t="shared" si="235"/>
        <v>Completar</v>
      </c>
      <c r="AE74" s="134"/>
      <c r="AF74" s="134"/>
      <c r="AG74" s="134"/>
      <c r="AH74" s="136" t="str">
        <f t="shared" si="236"/>
        <v>Completar</v>
      </c>
      <c r="AI74" s="137" t="str">
        <f t="shared" si="237"/>
        <v>Completar</v>
      </c>
      <c r="AJ74" s="137" t="str">
        <f t="shared" si="238"/>
        <v>Completar</v>
      </c>
      <c r="AK74" s="135"/>
      <c r="AL74" s="136" t="str">
        <f t="shared" si="239"/>
        <v>Completar</v>
      </c>
      <c r="AM74" s="237">
        <f t="shared" si="149"/>
        <v>0</v>
      </c>
      <c r="AN74" s="238">
        <f t="shared" si="150"/>
        <v>0</v>
      </c>
      <c r="AO74" s="239" t="str">
        <f>IFERROR(IF(AN74&gt;20*AA74,'Referencia Parámetros'!$D$20,IF(AN74&gt;10*AA74,'Referencia Parámetros'!$D$21,IF(AN74&gt;5*AA74,'Referencia Parámetros'!$D$22, IF(AN74&gt;1,'Referencia Parámetros'!$D$23,"NO APLICA")))),"")</f>
        <v/>
      </c>
      <c r="AP74" s="240" t="str">
        <f t="shared" si="151"/>
        <v/>
      </c>
      <c r="AQ74" s="241">
        <f t="shared" si="107"/>
        <v>0</v>
      </c>
      <c r="AR74" s="234">
        <f t="shared" si="152"/>
        <v>0</v>
      </c>
      <c r="AS74" s="234">
        <f t="shared" si="108"/>
        <v>0</v>
      </c>
      <c r="AT74" s="234">
        <f t="shared" si="153"/>
        <v>0</v>
      </c>
      <c r="AU74" s="242">
        <f t="shared" si="154"/>
        <v>0</v>
      </c>
      <c r="AW74" s="234">
        <f t="shared" si="155"/>
        <v>62</v>
      </c>
      <c r="AX74" s="235" t="str">
        <f t="shared" si="156"/>
        <v/>
      </c>
      <c r="AY74" s="236" t="str">
        <f>IFERROR(+VLOOKUP(AX74,'Referencia Parámetros'!$A$2:$B$18,2),"")</f>
        <v/>
      </c>
      <c r="AZ74" s="1"/>
      <c r="BA74" s="1"/>
      <c r="BB74" s="136" t="str">
        <f t="shared" si="240"/>
        <v>Completar</v>
      </c>
      <c r="BC74" s="134"/>
      <c r="BD74" s="134"/>
      <c r="BE74" s="134"/>
      <c r="BF74" s="136" t="str">
        <f t="shared" si="241"/>
        <v>Completar</v>
      </c>
      <c r="BG74" s="137" t="str">
        <f t="shared" si="242"/>
        <v>Completar</v>
      </c>
      <c r="BH74" s="137" t="str">
        <f t="shared" si="243"/>
        <v>Completar</v>
      </c>
      <c r="BI74" s="135"/>
      <c r="BJ74" s="136" t="str">
        <f t="shared" si="244"/>
        <v>Completar</v>
      </c>
      <c r="BK74" s="237">
        <f t="shared" si="157"/>
        <v>0</v>
      </c>
      <c r="BL74" s="238">
        <f t="shared" si="158"/>
        <v>0</v>
      </c>
      <c r="BM74" s="239" t="str">
        <f>IFERROR(IF(BL74&gt;20*AY74,'Referencia Parámetros'!$D$20,IF(BL74&gt;10*AY74,'Referencia Parámetros'!$D$21,IF(BL74&gt;5*AY74,'Referencia Parámetros'!$D$22, IF(BL74&gt;1,'Referencia Parámetros'!$D$23,"NO APLICA")))),"")</f>
        <v/>
      </c>
      <c r="BN74" s="240" t="str">
        <f t="shared" si="159"/>
        <v/>
      </c>
      <c r="BO74" s="241">
        <f t="shared" si="110"/>
        <v>0</v>
      </c>
      <c r="BP74" s="234">
        <f t="shared" si="160"/>
        <v>0</v>
      </c>
      <c r="BQ74" s="234">
        <f t="shared" si="111"/>
        <v>0</v>
      </c>
      <c r="BR74" s="234">
        <f t="shared" si="161"/>
        <v>0</v>
      </c>
      <c r="BS74" s="242">
        <f t="shared" si="162"/>
        <v>0</v>
      </c>
      <c r="BU74" s="234">
        <f t="shared" si="163"/>
        <v>62</v>
      </c>
      <c r="BV74" s="235" t="str">
        <f t="shared" si="164"/>
        <v/>
      </c>
      <c r="BW74" s="236" t="str">
        <f>IFERROR(+VLOOKUP(BV74,'Referencia Parámetros'!$A$2:$B$18,2),"")</f>
        <v/>
      </c>
      <c r="BX74" s="1"/>
      <c r="BY74" s="1"/>
      <c r="BZ74" s="136" t="str">
        <f t="shared" si="245"/>
        <v>Completar</v>
      </c>
      <c r="CA74" s="134"/>
      <c r="CB74" s="134"/>
      <c r="CC74" s="134"/>
      <c r="CD74" s="136" t="str">
        <f t="shared" si="246"/>
        <v>Completar</v>
      </c>
      <c r="CE74" s="137" t="str">
        <f t="shared" si="247"/>
        <v>Completar</v>
      </c>
      <c r="CF74" s="137" t="str">
        <f t="shared" si="248"/>
        <v>Completar</v>
      </c>
      <c r="CG74" s="135"/>
      <c r="CH74" s="136" t="str">
        <f t="shared" si="249"/>
        <v>Completar</v>
      </c>
      <c r="CI74" s="237">
        <f t="shared" si="165"/>
        <v>0</v>
      </c>
      <c r="CJ74" s="238">
        <f t="shared" si="166"/>
        <v>0</v>
      </c>
      <c r="CK74" s="239" t="str">
        <f>IFERROR(IF(CJ74&gt;20*BW74,'Referencia Parámetros'!$D$20,IF(CJ74&gt;10*BW74,'Referencia Parámetros'!$D$21,IF(CJ74&gt;5*BW74,'Referencia Parámetros'!$D$22, IF(CJ74&gt;1,'Referencia Parámetros'!$D$23,"NO APLICA")))),"")</f>
        <v/>
      </c>
      <c r="CL74" s="240" t="str">
        <f t="shared" si="167"/>
        <v/>
      </c>
      <c r="CM74" s="241">
        <f t="shared" si="113"/>
        <v>0</v>
      </c>
      <c r="CN74" s="234">
        <f t="shared" si="168"/>
        <v>0</v>
      </c>
      <c r="CO74" s="234">
        <f t="shared" si="114"/>
        <v>0</v>
      </c>
      <c r="CP74" s="234">
        <f t="shared" si="169"/>
        <v>0</v>
      </c>
      <c r="CQ74" s="242">
        <f t="shared" si="170"/>
        <v>0</v>
      </c>
      <c r="CS74" s="234">
        <f t="shared" si="171"/>
        <v>62</v>
      </c>
      <c r="CT74" s="235" t="str">
        <f t="shared" si="172"/>
        <v/>
      </c>
      <c r="CU74" s="236" t="str">
        <f>IFERROR(+VLOOKUP(CT74,'Referencia Parámetros'!$A$2:$B$18,2),"")</f>
        <v/>
      </c>
      <c r="CV74" s="1"/>
      <c r="CW74" s="1"/>
      <c r="CX74" s="136" t="str">
        <f t="shared" si="250"/>
        <v>Completar</v>
      </c>
      <c r="CY74" s="134"/>
      <c r="CZ74" s="134"/>
      <c r="DA74" s="134"/>
      <c r="DB74" s="136" t="str">
        <f t="shared" si="251"/>
        <v>Completar</v>
      </c>
      <c r="DC74" s="137" t="str">
        <f t="shared" si="252"/>
        <v>Completar</v>
      </c>
      <c r="DD74" s="137" t="str">
        <f t="shared" si="253"/>
        <v>Completar</v>
      </c>
      <c r="DE74" s="135"/>
      <c r="DF74" s="136" t="str">
        <f t="shared" si="254"/>
        <v>Completar</v>
      </c>
      <c r="DG74" s="237">
        <f t="shared" si="173"/>
        <v>0</v>
      </c>
      <c r="DH74" s="238">
        <f t="shared" si="174"/>
        <v>0</v>
      </c>
      <c r="DI74" s="239" t="str">
        <f>IFERROR(IF(DH74&gt;20*CU74,'Referencia Parámetros'!$D$20,IF(DH74&gt;10*CU74,'Referencia Parámetros'!$D$21,IF(DH74&gt;5*CU74,'Referencia Parámetros'!$D$22, IF(DH74&gt;1,'Referencia Parámetros'!$D$23,"NO APLICA")))),"")</f>
        <v/>
      </c>
      <c r="DJ74" s="240" t="str">
        <f t="shared" si="175"/>
        <v/>
      </c>
      <c r="DK74" s="241">
        <f t="shared" si="116"/>
        <v>0</v>
      </c>
      <c r="DL74" s="234">
        <f t="shared" si="176"/>
        <v>0</v>
      </c>
      <c r="DM74" s="234">
        <f t="shared" si="117"/>
        <v>0</v>
      </c>
      <c r="DN74" s="234">
        <f t="shared" si="177"/>
        <v>0</v>
      </c>
      <c r="DO74" s="242">
        <f t="shared" si="178"/>
        <v>0</v>
      </c>
      <c r="DQ74" s="234">
        <f t="shared" si="179"/>
        <v>62</v>
      </c>
      <c r="DR74" s="235" t="str">
        <f t="shared" si="180"/>
        <v/>
      </c>
      <c r="DS74" s="236" t="str">
        <f>IFERROR(+VLOOKUP(DR74,'Referencia Parámetros'!$A$2:$B$18,2),"")</f>
        <v/>
      </c>
      <c r="DT74" s="1"/>
      <c r="DU74" s="1"/>
      <c r="DV74" s="136" t="str">
        <f t="shared" si="255"/>
        <v>Completar</v>
      </c>
      <c r="DW74" s="134"/>
      <c r="DX74" s="134"/>
      <c r="DY74" s="134"/>
      <c r="DZ74" s="136" t="str">
        <f t="shared" si="256"/>
        <v>Completar</v>
      </c>
      <c r="EA74" s="137" t="str">
        <f t="shared" si="257"/>
        <v>Completar</v>
      </c>
      <c r="EB74" s="137" t="str">
        <f t="shared" si="258"/>
        <v>Completar</v>
      </c>
      <c r="EC74" s="135"/>
      <c r="ED74" s="136" t="str">
        <f t="shared" si="259"/>
        <v>Completar</v>
      </c>
      <c r="EE74" s="237">
        <f t="shared" si="181"/>
        <v>0</v>
      </c>
      <c r="EF74" s="238">
        <f t="shared" si="182"/>
        <v>0</v>
      </c>
      <c r="EG74" s="239" t="str">
        <f>IFERROR(IF(EF74&gt;20*DS74,'Referencia Parámetros'!$D$20,IF(EF74&gt;10*DS74,'Referencia Parámetros'!$D$21,IF(EF74&gt;5*DS74,'Referencia Parámetros'!$D$22, IF(EF74&gt;1,'Referencia Parámetros'!$D$23,"NO APLICA")))),"")</f>
        <v/>
      </c>
      <c r="EH74" s="240" t="str">
        <f t="shared" si="183"/>
        <v/>
      </c>
      <c r="EI74" s="241">
        <f t="shared" si="119"/>
        <v>0</v>
      </c>
      <c r="EJ74" s="234">
        <f t="shared" si="184"/>
        <v>0</v>
      </c>
      <c r="EK74" s="234">
        <f t="shared" si="120"/>
        <v>0</v>
      </c>
      <c r="EL74" s="234">
        <f t="shared" si="185"/>
        <v>0</v>
      </c>
      <c r="EM74" s="242">
        <f t="shared" si="186"/>
        <v>0</v>
      </c>
      <c r="EO74" s="234">
        <f t="shared" si="187"/>
        <v>62</v>
      </c>
      <c r="EP74" s="235" t="str">
        <f t="shared" si="188"/>
        <v/>
      </c>
      <c r="EQ74" s="236" t="str">
        <f>IFERROR(+VLOOKUP(EP74,'Referencia Parámetros'!$A$2:$B$18,2),"")</f>
        <v/>
      </c>
      <c r="ER74" s="1"/>
      <c r="ES74" s="1"/>
      <c r="ET74" s="136" t="str">
        <f t="shared" si="260"/>
        <v>Completar</v>
      </c>
      <c r="EU74" s="134"/>
      <c r="EV74" s="134"/>
      <c r="EW74" s="134"/>
      <c r="EX74" s="136" t="str">
        <f t="shared" si="261"/>
        <v>Completar</v>
      </c>
      <c r="EY74" s="137" t="str">
        <f t="shared" si="262"/>
        <v>Completar</v>
      </c>
      <c r="EZ74" s="137" t="str">
        <f t="shared" si="263"/>
        <v>Completar</v>
      </c>
      <c r="FA74" s="135"/>
      <c r="FB74" s="136" t="str">
        <f t="shared" si="264"/>
        <v>Completar</v>
      </c>
      <c r="FC74" s="237">
        <f t="shared" si="189"/>
        <v>0</v>
      </c>
      <c r="FD74" s="238">
        <f t="shared" si="190"/>
        <v>0</v>
      </c>
      <c r="FE74" s="239" t="str">
        <f>IFERROR(IF(FD74&gt;20*EQ74,'Referencia Parámetros'!$D$20,IF(FD74&gt;10*EQ74,'Referencia Parámetros'!$D$21,IF(FD74&gt;5*EQ74,'Referencia Parámetros'!$D$22, IF(FD74&gt;1,'Referencia Parámetros'!$D$23,"NO APLICA")))),"")</f>
        <v/>
      </c>
      <c r="FF74" s="240" t="str">
        <f t="shared" si="191"/>
        <v/>
      </c>
      <c r="FG74" s="241">
        <f t="shared" si="122"/>
        <v>0</v>
      </c>
      <c r="FH74" s="234">
        <f t="shared" si="192"/>
        <v>0</v>
      </c>
      <c r="FI74" s="234">
        <f t="shared" si="123"/>
        <v>0</v>
      </c>
      <c r="FJ74" s="234">
        <f t="shared" si="193"/>
        <v>0</v>
      </c>
      <c r="FK74" s="242">
        <f t="shared" si="194"/>
        <v>0</v>
      </c>
      <c r="FM74" s="234">
        <f t="shared" si="195"/>
        <v>62</v>
      </c>
      <c r="FN74" s="235" t="str">
        <f t="shared" si="196"/>
        <v/>
      </c>
      <c r="FO74" s="236" t="str">
        <f>IFERROR(+VLOOKUP(FN74,'Referencia Parámetros'!$A$2:$B$18,2),"")</f>
        <v/>
      </c>
      <c r="FP74" s="1"/>
      <c r="FQ74" s="1"/>
      <c r="FR74" s="136" t="str">
        <f t="shared" si="265"/>
        <v>Completar</v>
      </c>
      <c r="FS74" s="134"/>
      <c r="FT74" s="134"/>
      <c r="FU74" s="134"/>
      <c r="FV74" s="136" t="str">
        <f t="shared" si="266"/>
        <v>Completar</v>
      </c>
      <c r="FW74" s="137" t="str">
        <f t="shared" si="267"/>
        <v>Completar</v>
      </c>
      <c r="FX74" s="137" t="str">
        <f t="shared" si="268"/>
        <v>Completar</v>
      </c>
      <c r="FY74" s="135"/>
      <c r="FZ74" s="136" t="str">
        <f t="shared" si="269"/>
        <v>Completar</v>
      </c>
      <c r="GA74" s="237">
        <f t="shared" si="197"/>
        <v>0</v>
      </c>
      <c r="GB74" s="238">
        <f t="shared" si="198"/>
        <v>0</v>
      </c>
      <c r="GC74" s="239" t="str">
        <f>IFERROR(IF(GB74&gt;20*FO74,'Referencia Parámetros'!$D$20,IF(GB74&gt;10*FO74,'Referencia Parámetros'!$D$21,IF(GB74&gt;5*FO74,'Referencia Parámetros'!$D$22, IF(GB74&gt;1,'Referencia Parámetros'!$D$23,"NO APLICA")))),"")</f>
        <v/>
      </c>
      <c r="GD74" s="240" t="str">
        <f t="shared" si="199"/>
        <v/>
      </c>
      <c r="GE74" s="241">
        <f t="shared" si="125"/>
        <v>0</v>
      </c>
      <c r="GF74" s="234">
        <f t="shared" si="200"/>
        <v>0</v>
      </c>
      <c r="GG74" s="234">
        <f t="shared" si="126"/>
        <v>0</v>
      </c>
      <c r="GH74" s="234">
        <f t="shared" si="201"/>
        <v>0</v>
      </c>
      <c r="GI74" s="242">
        <f t="shared" si="202"/>
        <v>0</v>
      </c>
      <c r="GK74" s="234">
        <f t="shared" si="203"/>
        <v>62</v>
      </c>
      <c r="GL74" s="235" t="str">
        <f t="shared" si="204"/>
        <v/>
      </c>
      <c r="GM74" s="236" t="str">
        <f>IFERROR(+VLOOKUP(GL74,'Referencia Parámetros'!$A$2:$B$18,2),"")</f>
        <v/>
      </c>
      <c r="GN74" s="1"/>
      <c r="GO74" s="1"/>
      <c r="GP74" s="136" t="str">
        <f t="shared" si="270"/>
        <v>Completar</v>
      </c>
      <c r="GQ74" s="134"/>
      <c r="GR74" s="134"/>
      <c r="GS74" s="134"/>
      <c r="GT74" s="136" t="str">
        <f t="shared" si="271"/>
        <v>Completar</v>
      </c>
      <c r="GU74" s="137" t="str">
        <f t="shared" si="272"/>
        <v>Completar</v>
      </c>
      <c r="GV74" s="137" t="str">
        <f t="shared" si="273"/>
        <v>Completar</v>
      </c>
      <c r="GW74" s="135"/>
      <c r="GX74" s="136" t="str">
        <f t="shared" si="274"/>
        <v>Completar</v>
      </c>
      <c r="GY74" s="237">
        <f t="shared" si="205"/>
        <v>0</v>
      </c>
      <c r="GZ74" s="238">
        <f t="shared" si="206"/>
        <v>0</v>
      </c>
      <c r="HA74" s="239" t="str">
        <f>IFERROR(IF(GZ74&gt;20*GM74,'Referencia Parámetros'!$D$20,IF(GZ74&gt;10*GM74,'Referencia Parámetros'!$D$21,IF(GZ74&gt;5*GM74,'Referencia Parámetros'!$D$22, IF(GZ74&gt;1,'Referencia Parámetros'!$D$23,"NO APLICA")))),"")</f>
        <v/>
      </c>
      <c r="HB74" s="240" t="str">
        <f t="shared" si="207"/>
        <v/>
      </c>
      <c r="HC74" s="241">
        <f t="shared" si="128"/>
        <v>0</v>
      </c>
      <c r="HD74" s="234">
        <f t="shared" si="208"/>
        <v>0</v>
      </c>
      <c r="HE74" s="234">
        <f t="shared" si="129"/>
        <v>0</v>
      </c>
      <c r="HF74" s="234">
        <f t="shared" si="209"/>
        <v>0</v>
      </c>
      <c r="HG74" s="242">
        <f t="shared" si="210"/>
        <v>0</v>
      </c>
      <c r="HI74" s="234">
        <f t="shared" si="211"/>
        <v>62</v>
      </c>
      <c r="HJ74" s="235" t="str">
        <f t="shared" si="212"/>
        <v/>
      </c>
      <c r="HK74" s="236" t="str">
        <f>IFERROR(+VLOOKUP(HJ74,'Referencia Parámetros'!$A$2:$B$18,2),"")</f>
        <v/>
      </c>
      <c r="HL74" s="1"/>
      <c r="HM74" s="1"/>
      <c r="HN74" s="136" t="str">
        <f t="shared" si="275"/>
        <v>Completar</v>
      </c>
      <c r="HO74" s="134"/>
      <c r="HP74" s="134"/>
      <c r="HQ74" s="134"/>
      <c r="HR74" s="136" t="str">
        <f t="shared" si="276"/>
        <v>Completar</v>
      </c>
      <c r="HS74" s="137" t="str">
        <f t="shared" si="277"/>
        <v>Completar</v>
      </c>
      <c r="HT74" s="137" t="str">
        <f t="shared" si="278"/>
        <v>Completar</v>
      </c>
      <c r="HU74" s="135"/>
      <c r="HV74" s="136" t="str">
        <f t="shared" si="279"/>
        <v>Completar</v>
      </c>
      <c r="HW74" s="237">
        <f t="shared" si="213"/>
        <v>0</v>
      </c>
      <c r="HX74" s="238">
        <f t="shared" si="214"/>
        <v>0</v>
      </c>
      <c r="HY74" s="239" t="str">
        <f>IFERROR(IF(HX74&gt;20*HK74,'Referencia Parámetros'!$D$20,IF(HX74&gt;10*HK74,'Referencia Parámetros'!$D$21,IF(HX74&gt;5*HK74,'Referencia Parámetros'!$D$22, IF(HX74&gt;1,'Referencia Parámetros'!$D$23,"NO APLICA")))),"")</f>
        <v/>
      </c>
      <c r="HZ74" s="240" t="str">
        <f t="shared" si="215"/>
        <v/>
      </c>
      <c r="IA74" s="241">
        <f t="shared" si="131"/>
        <v>0</v>
      </c>
      <c r="IB74" s="234">
        <f t="shared" si="216"/>
        <v>0</v>
      </c>
      <c r="IC74" s="234">
        <f t="shared" si="132"/>
        <v>0</v>
      </c>
      <c r="ID74" s="234">
        <f t="shared" si="217"/>
        <v>0</v>
      </c>
      <c r="IE74" s="242">
        <f t="shared" si="218"/>
        <v>0</v>
      </c>
      <c r="IG74" s="234">
        <f t="shared" si="219"/>
        <v>62</v>
      </c>
      <c r="IH74" s="235" t="str">
        <f t="shared" si="220"/>
        <v/>
      </c>
      <c r="II74" s="236" t="str">
        <f>IFERROR(+VLOOKUP(IH74,'Referencia Parámetros'!$A$2:$B$15,2),"")</f>
        <v/>
      </c>
      <c r="IJ74" s="1"/>
      <c r="IK74" s="1"/>
      <c r="IL74" s="136" t="str">
        <f t="shared" si="280"/>
        <v>Completar</v>
      </c>
      <c r="IM74" s="134"/>
      <c r="IN74" s="134"/>
      <c r="IO74" s="134"/>
      <c r="IP74" s="136" t="str">
        <f t="shared" si="281"/>
        <v>Completar</v>
      </c>
      <c r="IQ74" s="137" t="str">
        <f t="shared" si="282"/>
        <v>Completar</v>
      </c>
      <c r="IR74" s="137" t="str">
        <f t="shared" si="283"/>
        <v>Completar</v>
      </c>
      <c r="IS74" s="135"/>
      <c r="IT74" s="136" t="str">
        <f t="shared" si="284"/>
        <v>Completar</v>
      </c>
      <c r="IU74" s="237">
        <f t="shared" si="221"/>
        <v>0</v>
      </c>
      <c r="IV74" s="238">
        <f t="shared" si="222"/>
        <v>0</v>
      </c>
      <c r="IW74" s="239" t="str">
        <f>IFERROR(IF(IV74&gt;20*II74,'Referencia Parámetros'!$D$20,IF(IV74&gt;10*II74,'Referencia Parámetros'!$D$21,IF(IV74&gt;5*II74,'Referencia Parámetros'!$D$22, IF(IV74&gt;1,'Referencia Parámetros'!$D$23,"NO APLICA")))),"")</f>
        <v/>
      </c>
      <c r="IX74" s="240" t="str">
        <f t="shared" si="223"/>
        <v/>
      </c>
      <c r="IY74" s="241">
        <f t="shared" si="134"/>
        <v>0</v>
      </c>
      <c r="IZ74" s="234">
        <f t="shared" si="224"/>
        <v>0</v>
      </c>
      <c r="JA74" s="234">
        <f t="shared" si="135"/>
        <v>0</v>
      </c>
      <c r="JB74" s="234">
        <f t="shared" si="225"/>
        <v>0</v>
      </c>
      <c r="JC74" s="242">
        <f t="shared" si="226"/>
        <v>0</v>
      </c>
      <c r="JD74" s="198"/>
      <c r="JE74" s="234">
        <f t="shared" si="227"/>
        <v>62</v>
      </c>
      <c r="JF74" s="235" t="str">
        <f t="shared" si="228"/>
        <v/>
      </c>
      <c r="JG74" s="236" t="str">
        <f>IFERROR(+VLOOKUP(JF74,'Referencia Parámetros'!$A$2:$B$15,2),"")</f>
        <v/>
      </c>
      <c r="JH74" s="1"/>
      <c r="JI74" s="1"/>
      <c r="JJ74" s="136" t="str">
        <f t="shared" si="285"/>
        <v>Completar</v>
      </c>
      <c r="JK74" s="134"/>
      <c r="JL74" s="134"/>
      <c r="JM74" s="134"/>
      <c r="JN74" s="136" t="str">
        <f t="shared" si="286"/>
        <v>Completar</v>
      </c>
      <c r="JO74" s="137" t="str">
        <f t="shared" si="287"/>
        <v>Completar</v>
      </c>
      <c r="JP74" s="137" t="str">
        <f t="shared" si="288"/>
        <v>Completar</v>
      </c>
      <c r="JQ74" s="135"/>
      <c r="JR74" s="136" t="str">
        <f t="shared" si="289"/>
        <v>Completar</v>
      </c>
      <c r="JS74" s="237">
        <f t="shared" si="229"/>
        <v>0</v>
      </c>
      <c r="JT74" s="238">
        <f t="shared" si="230"/>
        <v>0</v>
      </c>
      <c r="JU74" s="239" t="str">
        <f>IFERROR(IF(JT74&gt;20*JG74,'Referencia Parámetros'!$D$20,IF(JT74&gt;10*JG74,'Referencia Parámetros'!$D$21,IF(JT74&gt;5*JG74,'Referencia Parámetros'!$D$22, IF(JT74&gt;1,'Referencia Parámetros'!$D$23,"NO APLICA")))),"")</f>
        <v/>
      </c>
      <c r="JV74" s="240" t="str">
        <f t="shared" si="231"/>
        <v/>
      </c>
      <c r="JW74" s="241">
        <f t="shared" si="137"/>
        <v>0</v>
      </c>
      <c r="JX74" s="234">
        <f t="shared" si="232"/>
        <v>0</v>
      </c>
      <c r="JY74" s="234">
        <f t="shared" si="138"/>
        <v>0</v>
      </c>
      <c r="JZ74" s="234">
        <f t="shared" si="233"/>
        <v>0</v>
      </c>
      <c r="KA74" s="242">
        <f t="shared" si="234"/>
        <v>0</v>
      </c>
    </row>
    <row r="75" spans="1:287" x14ac:dyDescent="0.25">
      <c r="A75" s="234">
        <f t="shared" si="139"/>
        <v>63</v>
      </c>
      <c r="B75" s="235" t="str">
        <f t="shared" si="140"/>
        <v/>
      </c>
      <c r="C75" s="236" t="str">
        <f>IFERROR(+VLOOKUP(B75,'Referencia Parámetros'!$A$2:$B$18,2),"")</f>
        <v/>
      </c>
      <c r="D75" s="1"/>
      <c r="E75" s="1"/>
      <c r="F75" s="136" t="str">
        <f>IFERROR(+VLOOKUP(D75,'Año 4'!JH$13:JJ$112,3,FALSE),"Completar")</f>
        <v>Completar</v>
      </c>
      <c r="G75" s="134"/>
      <c r="H75" s="134"/>
      <c r="I75" s="134"/>
      <c r="J75" s="136" t="str">
        <f>+IFERROR(VLOOKUP(D75,'Año 4'!JH$13:JR$112,7,0),"Completar")</f>
        <v>Completar</v>
      </c>
      <c r="K75" s="137" t="str">
        <f>IFERROR(VLOOKUP(D75,'Año 4'!JH$13:JR$112,8,FALSE),"Completar")</f>
        <v>Completar</v>
      </c>
      <c r="L75" s="137" t="str">
        <f>IFERROR(VLOOKUP(D75,'Año 4'!JH$13:JR$112,9,FALSE),"Completar")</f>
        <v>Completar</v>
      </c>
      <c r="M75" s="135"/>
      <c r="N75" s="136" t="str">
        <f>IFERROR(VLOOKUP(D75,'Año 4'!JH$13:JR$112,11,FALSE),"Completar")</f>
        <v>Completar</v>
      </c>
      <c r="O75" s="237">
        <f t="shared" si="141"/>
        <v>0</v>
      </c>
      <c r="P75" s="238">
        <f t="shared" si="142"/>
        <v>0</v>
      </c>
      <c r="Q75" s="239" t="str">
        <f>IFERROR(IF(P75&gt;20*C75,'Referencia Parámetros'!$D$20,IF(P75&gt;10*C75,'Referencia Parámetros'!$D$21,IF(P75&gt;5*C75,'Referencia Parámetros'!$D$22, IF(P75&gt;1,'Referencia Parámetros'!$D$23,"NO APLICA")))),"")</f>
        <v/>
      </c>
      <c r="R75" s="240" t="str">
        <f t="shared" si="143"/>
        <v/>
      </c>
      <c r="S75" s="241">
        <f t="shared" si="104"/>
        <v>0</v>
      </c>
      <c r="T75" s="234">
        <f t="shared" si="144"/>
        <v>0</v>
      </c>
      <c r="U75" s="234">
        <f t="shared" si="105"/>
        <v>0</v>
      </c>
      <c r="V75" s="234">
        <f t="shared" si="145"/>
        <v>0</v>
      </c>
      <c r="W75" s="242">
        <f t="shared" si="146"/>
        <v>0</v>
      </c>
      <c r="Y75" s="234">
        <f t="shared" si="147"/>
        <v>63</v>
      </c>
      <c r="Z75" s="235" t="str">
        <f t="shared" si="148"/>
        <v/>
      </c>
      <c r="AA75" s="236" t="str">
        <f>IFERROR(+VLOOKUP(Z75,'Referencia Parámetros'!$A$2:$B$18,2),"")</f>
        <v/>
      </c>
      <c r="AB75" s="1"/>
      <c r="AC75" s="1"/>
      <c r="AD75" s="136" t="str">
        <f t="shared" si="235"/>
        <v>Completar</v>
      </c>
      <c r="AE75" s="134"/>
      <c r="AF75" s="134"/>
      <c r="AG75" s="134"/>
      <c r="AH75" s="136" t="str">
        <f t="shared" si="236"/>
        <v>Completar</v>
      </c>
      <c r="AI75" s="137" t="str">
        <f t="shared" si="237"/>
        <v>Completar</v>
      </c>
      <c r="AJ75" s="137" t="str">
        <f t="shared" si="238"/>
        <v>Completar</v>
      </c>
      <c r="AK75" s="135"/>
      <c r="AL75" s="136" t="str">
        <f t="shared" si="239"/>
        <v>Completar</v>
      </c>
      <c r="AM75" s="237">
        <f t="shared" si="149"/>
        <v>0</v>
      </c>
      <c r="AN75" s="238">
        <f t="shared" si="150"/>
        <v>0</v>
      </c>
      <c r="AO75" s="239" t="str">
        <f>IFERROR(IF(AN75&gt;20*AA75,'Referencia Parámetros'!$D$20,IF(AN75&gt;10*AA75,'Referencia Parámetros'!$D$21,IF(AN75&gt;5*AA75,'Referencia Parámetros'!$D$22, IF(AN75&gt;1,'Referencia Parámetros'!$D$23,"NO APLICA")))),"")</f>
        <v/>
      </c>
      <c r="AP75" s="240" t="str">
        <f t="shared" si="151"/>
        <v/>
      </c>
      <c r="AQ75" s="241">
        <f t="shared" si="107"/>
        <v>0</v>
      </c>
      <c r="AR75" s="234">
        <f t="shared" si="152"/>
        <v>0</v>
      </c>
      <c r="AS75" s="234">
        <f t="shared" si="108"/>
        <v>0</v>
      </c>
      <c r="AT75" s="234">
        <f t="shared" si="153"/>
        <v>0</v>
      </c>
      <c r="AU75" s="242">
        <f t="shared" si="154"/>
        <v>0</v>
      </c>
      <c r="AW75" s="234">
        <f t="shared" si="155"/>
        <v>63</v>
      </c>
      <c r="AX75" s="235" t="str">
        <f t="shared" si="156"/>
        <v/>
      </c>
      <c r="AY75" s="236" t="str">
        <f>IFERROR(+VLOOKUP(AX75,'Referencia Parámetros'!$A$2:$B$18,2),"")</f>
        <v/>
      </c>
      <c r="AZ75" s="1"/>
      <c r="BA75" s="1"/>
      <c r="BB75" s="136" t="str">
        <f t="shared" si="240"/>
        <v>Completar</v>
      </c>
      <c r="BC75" s="134"/>
      <c r="BD75" s="134"/>
      <c r="BE75" s="134"/>
      <c r="BF75" s="136" t="str">
        <f t="shared" si="241"/>
        <v>Completar</v>
      </c>
      <c r="BG75" s="137" t="str">
        <f t="shared" si="242"/>
        <v>Completar</v>
      </c>
      <c r="BH75" s="137" t="str">
        <f t="shared" si="243"/>
        <v>Completar</v>
      </c>
      <c r="BI75" s="135"/>
      <c r="BJ75" s="136" t="str">
        <f t="shared" si="244"/>
        <v>Completar</v>
      </c>
      <c r="BK75" s="237">
        <f t="shared" si="157"/>
        <v>0</v>
      </c>
      <c r="BL75" s="238">
        <f t="shared" si="158"/>
        <v>0</v>
      </c>
      <c r="BM75" s="239" t="str">
        <f>IFERROR(IF(BL75&gt;20*AY75,'Referencia Parámetros'!$D$20,IF(BL75&gt;10*AY75,'Referencia Parámetros'!$D$21,IF(BL75&gt;5*AY75,'Referencia Parámetros'!$D$22, IF(BL75&gt;1,'Referencia Parámetros'!$D$23,"NO APLICA")))),"")</f>
        <v/>
      </c>
      <c r="BN75" s="240" t="str">
        <f t="shared" si="159"/>
        <v/>
      </c>
      <c r="BO75" s="241">
        <f t="shared" si="110"/>
        <v>0</v>
      </c>
      <c r="BP75" s="234">
        <f t="shared" si="160"/>
        <v>0</v>
      </c>
      <c r="BQ75" s="234">
        <f t="shared" si="111"/>
        <v>0</v>
      </c>
      <c r="BR75" s="234">
        <f t="shared" si="161"/>
        <v>0</v>
      </c>
      <c r="BS75" s="242">
        <f t="shared" si="162"/>
        <v>0</v>
      </c>
      <c r="BU75" s="234">
        <f t="shared" si="163"/>
        <v>63</v>
      </c>
      <c r="BV75" s="235" t="str">
        <f t="shared" si="164"/>
        <v/>
      </c>
      <c r="BW75" s="236" t="str">
        <f>IFERROR(+VLOOKUP(BV75,'Referencia Parámetros'!$A$2:$B$18,2),"")</f>
        <v/>
      </c>
      <c r="BX75" s="1"/>
      <c r="BY75" s="1"/>
      <c r="BZ75" s="136" t="str">
        <f t="shared" si="245"/>
        <v>Completar</v>
      </c>
      <c r="CA75" s="134"/>
      <c r="CB75" s="134"/>
      <c r="CC75" s="134"/>
      <c r="CD75" s="136" t="str">
        <f t="shared" si="246"/>
        <v>Completar</v>
      </c>
      <c r="CE75" s="137" t="str">
        <f t="shared" si="247"/>
        <v>Completar</v>
      </c>
      <c r="CF75" s="137" t="str">
        <f t="shared" si="248"/>
        <v>Completar</v>
      </c>
      <c r="CG75" s="135"/>
      <c r="CH75" s="136" t="str">
        <f t="shared" si="249"/>
        <v>Completar</v>
      </c>
      <c r="CI75" s="237">
        <f t="shared" si="165"/>
        <v>0</v>
      </c>
      <c r="CJ75" s="238">
        <f t="shared" si="166"/>
        <v>0</v>
      </c>
      <c r="CK75" s="239" t="str">
        <f>IFERROR(IF(CJ75&gt;20*BW75,'Referencia Parámetros'!$D$20,IF(CJ75&gt;10*BW75,'Referencia Parámetros'!$D$21,IF(CJ75&gt;5*BW75,'Referencia Parámetros'!$D$22, IF(CJ75&gt;1,'Referencia Parámetros'!$D$23,"NO APLICA")))),"")</f>
        <v/>
      </c>
      <c r="CL75" s="240" t="str">
        <f t="shared" si="167"/>
        <v/>
      </c>
      <c r="CM75" s="241">
        <f t="shared" si="113"/>
        <v>0</v>
      </c>
      <c r="CN75" s="234">
        <f t="shared" si="168"/>
        <v>0</v>
      </c>
      <c r="CO75" s="234">
        <f t="shared" si="114"/>
        <v>0</v>
      </c>
      <c r="CP75" s="234">
        <f t="shared" si="169"/>
        <v>0</v>
      </c>
      <c r="CQ75" s="242">
        <f t="shared" si="170"/>
        <v>0</v>
      </c>
      <c r="CS75" s="234">
        <f t="shared" si="171"/>
        <v>63</v>
      </c>
      <c r="CT75" s="235" t="str">
        <f t="shared" si="172"/>
        <v/>
      </c>
      <c r="CU75" s="236" t="str">
        <f>IFERROR(+VLOOKUP(CT75,'Referencia Parámetros'!$A$2:$B$18,2),"")</f>
        <v/>
      </c>
      <c r="CV75" s="1"/>
      <c r="CW75" s="1"/>
      <c r="CX75" s="136" t="str">
        <f t="shared" si="250"/>
        <v>Completar</v>
      </c>
      <c r="CY75" s="134"/>
      <c r="CZ75" s="134"/>
      <c r="DA75" s="134"/>
      <c r="DB75" s="136" t="str">
        <f t="shared" si="251"/>
        <v>Completar</v>
      </c>
      <c r="DC75" s="137" t="str">
        <f t="shared" si="252"/>
        <v>Completar</v>
      </c>
      <c r="DD75" s="137" t="str">
        <f t="shared" si="253"/>
        <v>Completar</v>
      </c>
      <c r="DE75" s="135"/>
      <c r="DF75" s="136" t="str">
        <f t="shared" si="254"/>
        <v>Completar</v>
      </c>
      <c r="DG75" s="237">
        <f t="shared" si="173"/>
        <v>0</v>
      </c>
      <c r="DH75" s="238">
        <f t="shared" si="174"/>
        <v>0</v>
      </c>
      <c r="DI75" s="239" t="str">
        <f>IFERROR(IF(DH75&gt;20*CU75,'Referencia Parámetros'!$D$20,IF(DH75&gt;10*CU75,'Referencia Parámetros'!$D$21,IF(DH75&gt;5*CU75,'Referencia Parámetros'!$D$22, IF(DH75&gt;1,'Referencia Parámetros'!$D$23,"NO APLICA")))),"")</f>
        <v/>
      </c>
      <c r="DJ75" s="240" t="str">
        <f t="shared" si="175"/>
        <v/>
      </c>
      <c r="DK75" s="241">
        <f t="shared" si="116"/>
        <v>0</v>
      </c>
      <c r="DL75" s="234">
        <f t="shared" si="176"/>
        <v>0</v>
      </c>
      <c r="DM75" s="234">
        <f t="shared" si="117"/>
        <v>0</v>
      </c>
      <c r="DN75" s="234">
        <f t="shared" si="177"/>
        <v>0</v>
      </c>
      <c r="DO75" s="242">
        <f t="shared" si="178"/>
        <v>0</v>
      </c>
      <c r="DQ75" s="234">
        <f t="shared" si="179"/>
        <v>63</v>
      </c>
      <c r="DR75" s="235" t="str">
        <f t="shared" si="180"/>
        <v/>
      </c>
      <c r="DS75" s="236" t="str">
        <f>IFERROR(+VLOOKUP(DR75,'Referencia Parámetros'!$A$2:$B$18,2),"")</f>
        <v/>
      </c>
      <c r="DT75" s="1"/>
      <c r="DU75" s="1"/>
      <c r="DV75" s="136" t="str">
        <f t="shared" si="255"/>
        <v>Completar</v>
      </c>
      <c r="DW75" s="134"/>
      <c r="DX75" s="134"/>
      <c r="DY75" s="134"/>
      <c r="DZ75" s="136" t="str">
        <f t="shared" si="256"/>
        <v>Completar</v>
      </c>
      <c r="EA75" s="137" t="str">
        <f t="shared" si="257"/>
        <v>Completar</v>
      </c>
      <c r="EB75" s="137" t="str">
        <f t="shared" si="258"/>
        <v>Completar</v>
      </c>
      <c r="EC75" s="135"/>
      <c r="ED75" s="136" t="str">
        <f t="shared" si="259"/>
        <v>Completar</v>
      </c>
      <c r="EE75" s="237">
        <f t="shared" si="181"/>
        <v>0</v>
      </c>
      <c r="EF75" s="238">
        <f t="shared" si="182"/>
        <v>0</v>
      </c>
      <c r="EG75" s="239" t="str">
        <f>IFERROR(IF(EF75&gt;20*DS75,'Referencia Parámetros'!$D$20,IF(EF75&gt;10*DS75,'Referencia Parámetros'!$D$21,IF(EF75&gt;5*DS75,'Referencia Parámetros'!$D$22, IF(EF75&gt;1,'Referencia Parámetros'!$D$23,"NO APLICA")))),"")</f>
        <v/>
      </c>
      <c r="EH75" s="240" t="str">
        <f t="shared" si="183"/>
        <v/>
      </c>
      <c r="EI75" s="241">
        <f t="shared" si="119"/>
        <v>0</v>
      </c>
      <c r="EJ75" s="234">
        <f t="shared" si="184"/>
        <v>0</v>
      </c>
      <c r="EK75" s="234">
        <f t="shared" si="120"/>
        <v>0</v>
      </c>
      <c r="EL75" s="234">
        <f t="shared" si="185"/>
        <v>0</v>
      </c>
      <c r="EM75" s="242">
        <f t="shared" si="186"/>
        <v>0</v>
      </c>
      <c r="EO75" s="234">
        <f t="shared" si="187"/>
        <v>63</v>
      </c>
      <c r="EP75" s="235" t="str">
        <f t="shared" si="188"/>
        <v/>
      </c>
      <c r="EQ75" s="236" t="str">
        <f>IFERROR(+VLOOKUP(EP75,'Referencia Parámetros'!$A$2:$B$18,2),"")</f>
        <v/>
      </c>
      <c r="ER75" s="1"/>
      <c r="ES75" s="1"/>
      <c r="ET75" s="136" t="str">
        <f t="shared" si="260"/>
        <v>Completar</v>
      </c>
      <c r="EU75" s="134"/>
      <c r="EV75" s="134"/>
      <c r="EW75" s="134"/>
      <c r="EX75" s="136" t="str">
        <f t="shared" si="261"/>
        <v>Completar</v>
      </c>
      <c r="EY75" s="137" t="str">
        <f t="shared" si="262"/>
        <v>Completar</v>
      </c>
      <c r="EZ75" s="137" t="str">
        <f t="shared" si="263"/>
        <v>Completar</v>
      </c>
      <c r="FA75" s="135"/>
      <c r="FB75" s="136" t="str">
        <f t="shared" si="264"/>
        <v>Completar</v>
      </c>
      <c r="FC75" s="237">
        <f t="shared" si="189"/>
        <v>0</v>
      </c>
      <c r="FD75" s="238">
        <f t="shared" si="190"/>
        <v>0</v>
      </c>
      <c r="FE75" s="239" t="str">
        <f>IFERROR(IF(FD75&gt;20*EQ75,'Referencia Parámetros'!$D$20,IF(FD75&gt;10*EQ75,'Referencia Parámetros'!$D$21,IF(FD75&gt;5*EQ75,'Referencia Parámetros'!$D$22, IF(FD75&gt;1,'Referencia Parámetros'!$D$23,"NO APLICA")))),"")</f>
        <v/>
      </c>
      <c r="FF75" s="240" t="str">
        <f t="shared" si="191"/>
        <v/>
      </c>
      <c r="FG75" s="241">
        <f t="shared" si="122"/>
        <v>0</v>
      </c>
      <c r="FH75" s="234">
        <f t="shared" si="192"/>
        <v>0</v>
      </c>
      <c r="FI75" s="234">
        <f t="shared" si="123"/>
        <v>0</v>
      </c>
      <c r="FJ75" s="234">
        <f t="shared" si="193"/>
        <v>0</v>
      </c>
      <c r="FK75" s="242">
        <f t="shared" si="194"/>
        <v>0</v>
      </c>
      <c r="FM75" s="234">
        <f t="shared" si="195"/>
        <v>63</v>
      </c>
      <c r="FN75" s="235" t="str">
        <f t="shared" si="196"/>
        <v/>
      </c>
      <c r="FO75" s="236" t="str">
        <f>IFERROR(+VLOOKUP(FN75,'Referencia Parámetros'!$A$2:$B$18,2),"")</f>
        <v/>
      </c>
      <c r="FP75" s="1"/>
      <c r="FQ75" s="1"/>
      <c r="FR75" s="136" t="str">
        <f t="shared" si="265"/>
        <v>Completar</v>
      </c>
      <c r="FS75" s="134"/>
      <c r="FT75" s="134"/>
      <c r="FU75" s="134"/>
      <c r="FV75" s="136" t="str">
        <f t="shared" si="266"/>
        <v>Completar</v>
      </c>
      <c r="FW75" s="137" t="str">
        <f t="shared" si="267"/>
        <v>Completar</v>
      </c>
      <c r="FX75" s="137" t="str">
        <f t="shared" si="268"/>
        <v>Completar</v>
      </c>
      <c r="FY75" s="135"/>
      <c r="FZ75" s="136" t="str">
        <f t="shared" si="269"/>
        <v>Completar</v>
      </c>
      <c r="GA75" s="237">
        <f t="shared" si="197"/>
        <v>0</v>
      </c>
      <c r="GB75" s="238">
        <f t="shared" si="198"/>
        <v>0</v>
      </c>
      <c r="GC75" s="239" t="str">
        <f>IFERROR(IF(GB75&gt;20*FO75,'Referencia Parámetros'!$D$20,IF(GB75&gt;10*FO75,'Referencia Parámetros'!$D$21,IF(GB75&gt;5*FO75,'Referencia Parámetros'!$D$22, IF(GB75&gt;1,'Referencia Parámetros'!$D$23,"NO APLICA")))),"")</f>
        <v/>
      </c>
      <c r="GD75" s="240" t="str">
        <f t="shared" si="199"/>
        <v/>
      </c>
      <c r="GE75" s="241">
        <f t="shared" si="125"/>
        <v>0</v>
      </c>
      <c r="GF75" s="234">
        <f t="shared" si="200"/>
        <v>0</v>
      </c>
      <c r="GG75" s="234">
        <f t="shared" si="126"/>
        <v>0</v>
      </c>
      <c r="GH75" s="234">
        <f t="shared" si="201"/>
        <v>0</v>
      </c>
      <c r="GI75" s="242">
        <f t="shared" si="202"/>
        <v>0</v>
      </c>
      <c r="GK75" s="234">
        <f t="shared" si="203"/>
        <v>63</v>
      </c>
      <c r="GL75" s="235" t="str">
        <f t="shared" si="204"/>
        <v/>
      </c>
      <c r="GM75" s="236" t="str">
        <f>IFERROR(+VLOOKUP(GL75,'Referencia Parámetros'!$A$2:$B$18,2),"")</f>
        <v/>
      </c>
      <c r="GN75" s="1"/>
      <c r="GO75" s="1"/>
      <c r="GP75" s="136" t="str">
        <f t="shared" si="270"/>
        <v>Completar</v>
      </c>
      <c r="GQ75" s="134"/>
      <c r="GR75" s="134"/>
      <c r="GS75" s="134"/>
      <c r="GT75" s="136" t="str">
        <f t="shared" si="271"/>
        <v>Completar</v>
      </c>
      <c r="GU75" s="137" t="str">
        <f t="shared" si="272"/>
        <v>Completar</v>
      </c>
      <c r="GV75" s="137" t="str">
        <f t="shared" si="273"/>
        <v>Completar</v>
      </c>
      <c r="GW75" s="135"/>
      <c r="GX75" s="136" t="str">
        <f t="shared" si="274"/>
        <v>Completar</v>
      </c>
      <c r="GY75" s="237">
        <f t="shared" si="205"/>
        <v>0</v>
      </c>
      <c r="GZ75" s="238">
        <f t="shared" si="206"/>
        <v>0</v>
      </c>
      <c r="HA75" s="239" t="str">
        <f>IFERROR(IF(GZ75&gt;20*GM75,'Referencia Parámetros'!$D$20,IF(GZ75&gt;10*GM75,'Referencia Parámetros'!$D$21,IF(GZ75&gt;5*GM75,'Referencia Parámetros'!$D$22, IF(GZ75&gt;1,'Referencia Parámetros'!$D$23,"NO APLICA")))),"")</f>
        <v/>
      </c>
      <c r="HB75" s="240" t="str">
        <f t="shared" si="207"/>
        <v/>
      </c>
      <c r="HC75" s="241">
        <f t="shared" si="128"/>
        <v>0</v>
      </c>
      <c r="HD75" s="234">
        <f t="shared" si="208"/>
        <v>0</v>
      </c>
      <c r="HE75" s="234">
        <f t="shared" si="129"/>
        <v>0</v>
      </c>
      <c r="HF75" s="234">
        <f t="shared" si="209"/>
        <v>0</v>
      </c>
      <c r="HG75" s="242">
        <f t="shared" si="210"/>
        <v>0</v>
      </c>
      <c r="HI75" s="234">
        <f t="shared" si="211"/>
        <v>63</v>
      </c>
      <c r="HJ75" s="235" t="str">
        <f t="shared" si="212"/>
        <v/>
      </c>
      <c r="HK75" s="236" t="str">
        <f>IFERROR(+VLOOKUP(HJ75,'Referencia Parámetros'!$A$2:$B$18,2),"")</f>
        <v/>
      </c>
      <c r="HL75" s="1"/>
      <c r="HM75" s="1"/>
      <c r="HN75" s="136" t="str">
        <f t="shared" si="275"/>
        <v>Completar</v>
      </c>
      <c r="HO75" s="134"/>
      <c r="HP75" s="134"/>
      <c r="HQ75" s="134"/>
      <c r="HR75" s="136" t="str">
        <f t="shared" si="276"/>
        <v>Completar</v>
      </c>
      <c r="HS75" s="137" t="str">
        <f t="shared" si="277"/>
        <v>Completar</v>
      </c>
      <c r="HT75" s="137" t="str">
        <f t="shared" si="278"/>
        <v>Completar</v>
      </c>
      <c r="HU75" s="135"/>
      <c r="HV75" s="136" t="str">
        <f t="shared" si="279"/>
        <v>Completar</v>
      </c>
      <c r="HW75" s="237">
        <f t="shared" si="213"/>
        <v>0</v>
      </c>
      <c r="HX75" s="238">
        <f t="shared" si="214"/>
        <v>0</v>
      </c>
      <c r="HY75" s="239" t="str">
        <f>IFERROR(IF(HX75&gt;20*HK75,'Referencia Parámetros'!$D$20,IF(HX75&gt;10*HK75,'Referencia Parámetros'!$D$21,IF(HX75&gt;5*HK75,'Referencia Parámetros'!$D$22, IF(HX75&gt;1,'Referencia Parámetros'!$D$23,"NO APLICA")))),"")</f>
        <v/>
      </c>
      <c r="HZ75" s="240" t="str">
        <f t="shared" si="215"/>
        <v/>
      </c>
      <c r="IA75" s="241">
        <f t="shared" si="131"/>
        <v>0</v>
      </c>
      <c r="IB75" s="234">
        <f t="shared" si="216"/>
        <v>0</v>
      </c>
      <c r="IC75" s="234">
        <f t="shared" si="132"/>
        <v>0</v>
      </c>
      <c r="ID75" s="234">
        <f t="shared" si="217"/>
        <v>0</v>
      </c>
      <c r="IE75" s="242">
        <f t="shared" si="218"/>
        <v>0</v>
      </c>
      <c r="IG75" s="234">
        <f t="shared" si="219"/>
        <v>63</v>
      </c>
      <c r="IH75" s="235" t="str">
        <f t="shared" si="220"/>
        <v/>
      </c>
      <c r="II75" s="236" t="str">
        <f>IFERROR(+VLOOKUP(IH75,'Referencia Parámetros'!$A$2:$B$15,2),"")</f>
        <v/>
      </c>
      <c r="IJ75" s="1"/>
      <c r="IK75" s="1"/>
      <c r="IL75" s="136" t="str">
        <f t="shared" si="280"/>
        <v>Completar</v>
      </c>
      <c r="IM75" s="134"/>
      <c r="IN75" s="134"/>
      <c r="IO75" s="134"/>
      <c r="IP75" s="136" t="str">
        <f t="shared" si="281"/>
        <v>Completar</v>
      </c>
      <c r="IQ75" s="137" t="str">
        <f t="shared" si="282"/>
        <v>Completar</v>
      </c>
      <c r="IR75" s="137" t="str">
        <f t="shared" si="283"/>
        <v>Completar</v>
      </c>
      <c r="IS75" s="135"/>
      <c r="IT75" s="136" t="str">
        <f t="shared" si="284"/>
        <v>Completar</v>
      </c>
      <c r="IU75" s="237">
        <f t="shared" si="221"/>
        <v>0</v>
      </c>
      <c r="IV75" s="238">
        <f t="shared" si="222"/>
        <v>0</v>
      </c>
      <c r="IW75" s="239" t="str">
        <f>IFERROR(IF(IV75&gt;20*II75,'Referencia Parámetros'!$D$20,IF(IV75&gt;10*II75,'Referencia Parámetros'!$D$21,IF(IV75&gt;5*II75,'Referencia Parámetros'!$D$22, IF(IV75&gt;1,'Referencia Parámetros'!$D$23,"NO APLICA")))),"")</f>
        <v/>
      </c>
      <c r="IX75" s="240" t="str">
        <f t="shared" si="223"/>
        <v/>
      </c>
      <c r="IY75" s="241">
        <f t="shared" si="134"/>
        <v>0</v>
      </c>
      <c r="IZ75" s="234">
        <f t="shared" si="224"/>
        <v>0</v>
      </c>
      <c r="JA75" s="234">
        <f t="shared" si="135"/>
        <v>0</v>
      </c>
      <c r="JB75" s="234">
        <f t="shared" si="225"/>
        <v>0</v>
      </c>
      <c r="JC75" s="242">
        <f t="shared" si="226"/>
        <v>0</v>
      </c>
      <c r="JD75" s="198"/>
      <c r="JE75" s="234">
        <f t="shared" si="227"/>
        <v>63</v>
      </c>
      <c r="JF75" s="235" t="str">
        <f t="shared" si="228"/>
        <v/>
      </c>
      <c r="JG75" s="236" t="str">
        <f>IFERROR(+VLOOKUP(JF75,'Referencia Parámetros'!$A$2:$B$15,2),"")</f>
        <v/>
      </c>
      <c r="JH75" s="1"/>
      <c r="JI75" s="1"/>
      <c r="JJ75" s="136" t="str">
        <f t="shared" si="285"/>
        <v>Completar</v>
      </c>
      <c r="JK75" s="134"/>
      <c r="JL75" s="134"/>
      <c r="JM75" s="134"/>
      <c r="JN75" s="136" t="str">
        <f t="shared" si="286"/>
        <v>Completar</v>
      </c>
      <c r="JO75" s="137" t="str">
        <f t="shared" si="287"/>
        <v>Completar</v>
      </c>
      <c r="JP75" s="137" t="str">
        <f t="shared" si="288"/>
        <v>Completar</v>
      </c>
      <c r="JQ75" s="135"/>
      <c r="JR75" s="136" t="str">
        <f t="shared" si="289"/>
        <v>Completar</v>
      </c>
      <c r="JS75" s="237">
        <f t="shared" si="229"/>
        <v>0</v>
      </c>
      <c r="JT75" s="238">
        <f t="shared" si="230"/>
        <v>0</v>
      </c>
      <c r="JU75" s="239" t="str">
        <f>IFERROR(IF(JT75&gt;20*JG75,'Referencia Parámetros'!$D$20,IF(JT75&gt;10*JG75,'Referencia Parámetros'!$D$21,IF(JT75&gt;5*JG75,'Referencia Parámetros'!$D$22, IF(JT75&gt;1,'Referencia Parámetros'!$D$23,"NO APLICA")))),"")</f>
        <v/>
      </c>
      <c r="JV75" s="240" t="str">
        <f t="shared" si="231"/>
        <v/>
      </c>
      <c r="JW75" s="241">
        <f t="shared" si="137"/>
        <v>0</v>
      </c>
      <c r="JX75" s="234">
        <f t="shared" si="232"/>
        <v>0</v>
      </c>
      <c r="JY75" s="234">
        <f t="shared" si="138"/>
        <v>0</v>
      </c>
      <c r="JZ75" s="234">
        <f t="shared" si="233"/>
        <v>0</v>
      </c>
      <c r="KA75" s="242">
        <f t="shared" si="234"/>
        <v>0</v>
      </c>
    </row>
    <row r="76" spans="1:287" x14ac:dyDescent="0.25">
      <c r="A76" s="234">
        <f t="shared" si="139"/>
        <v>64</v>
      </c>
      <c r="B76" s="235" t="str">
        <f t="shared" si="140"/>
        <v/>
      </c>
      <c r="C76" s="236" t="str">
        <f>IFERROR(+VLOOKUP(B76,'Referencia Parámetros'!$A$2:$B$18,2),"")</f>
        <v/>
      </c>
      <c r="D76" s="1"/>
      <c r="E76" s="1"/>
      <c r="F76" s="136" t="str">
        <f>IFERROR(+VLOOKUP(D76,'Año 4'!JH$13:JJ$112,3,FALSE),"Completar")</f>
        <v>Completar</v>
      </c>
      <c r="G76" s="134"/>
      <c r="H76" s="134"/>
      <c r="I76" s="134"/>
      <c r="J76" s="136" t="str">
        <f>+IFERROR(VLOOKUP(D76,'Año 4'!JH$13:JR$112,7,0),"Completar")</f>
        <v>Completar</v>
      </c>
      <c r="K76" s="137" t="str">
        <f>IFERROR(VLOOKUP(D76,'Año 4'!JH$13:JR$112,8,FALSE),"Completar")</f>
        <v>Completar</v>
      </c>
      <c r="L76" s="137" t="str">
        <f>IFERROR(VLOOKUP(D76,'Año 4'!JH$13:JR$112,9,FALSE),"Completar")</f>
        <v>Completar</v>
      </c>
      <c r="M76" s="135"/>
      <c r="N76" s="136" t="str">
        <f>IFERROR(VLOOKUP(D76,'Año 4'!JH$13:JR$112,11,FALSE),"Completar")</f>
        <v>Completar</v>
      </c>
      <c r="O76" s="237">
        <f t="shared" si="141"/>
        <v>0</v>
      </c>
      <c r="P76" s="238">
        <f t="shared" si="142"/>
        <v>0</v>
      </c>
      <c r="Q76" s="239" t="str">
        <f>IFERROR(IF(P76&gt;20*C76,'Referencia Parámetros'!$D$20,IF(P76&gt;10*C76,'Referencia Parámetros'!$D$21,IF(P76&gt;5*C76,'Referencia Parámetros'!$D$22, IF(P76&gt;1,'Referencia Parámetros'!$D$23,"NO APLICA")))),"")</f>
        <v/>
      </c>
      <c r="R76" s="240" t="str">
        <f t="shared" si="143"/>
        <v/>
      </c>
      <c r="S76" s="241">
        <f t="shared" si="104"/>
        <v>0</v>
      </c>
      <c r="T76" s="234">
        <f t="shared" si="144"/>
        <v>0</v>
      </c>
      <c r="U76" s="234">
        <f t="shared" si="105"/>
        <v>0</v>
      </c>
      <c r="V76" s="234">
        <f t="shared" si="145"/>
        <v>0</v>
      </c>
      <c r="W76" s="242">
        <f t="shared" si="146"/>
        <v>0</v>
      </c>
      <c r="Y76" s="234">
        <f t="shared" si="147"/>
        <v>64</v>
      </c>
      <c r="Z76" s="235" t="str">
        <f t="shared" si="148"/>
        <v/>
      </c>
      <c r="AA76" s="236" t="str">
        <f>IFERROR(+VLOOKUP(Z76,'Referencia Parámetros'!$A$2:$B$18,2),"")</f>
        <v/>
      </c>
      <c r="AB76" s="1"/>
      <c r="AC76" s="1"/>
      <c r="AD76" s="136" t="str">
        <f t="shared" si="235"/>
        <v>Completar</v>
      </c>
      <c r="AE76" s="134"/>
      <c r="AF76" s="134"/>
      <c r="AG76" s="134"/>
      <c r="AH76" s="136" t="str">
        <f t="shared" si="236"/>
        <v>Completar</v>
      </c>
      <c r="AI76" s="137" t="str">
        <f t="shared" si="237"/>
        <v>Completar</v>
      </c>
      <c r="AJ76" s="137" t="str">
        <f t="shared" si="238"/>
        <v>Completar</v>
      </c>
      <c r="AK76" s="135"/>
      <c r="AL76" s="136" t="str">
        <f t="shared" si="239"/>
        <v>Completar</v>
      </c>
      <c r="AM76" s="237">
        <f t="shared" si="149"/>
        <v>0</v>
      </c>
      <c r="AN76" s="238">
        <f t="shared" si="150"/>
        <v>0</v>
      </c>
      <c r="AO76" s="239" t="str">
        <f>IFERROR(IF(AN76&gt;20*AA76,'Referencia Parámetros'!$D$20,IF(AN76&gt;10*AA76,'Referencia Parámetros'!$D$21,IF(AN76&gt;5*AA76,'Referencia Parámetros'!$D$22, IF(AN76&gt;1,'Referencia Parámetros'!$D$23,"NO APLICA")))),"")</f>
        <v/>
      </c>
      <c r="AP76" s="240" t="str">
        <f t="shared" si="151"/>
        <v/>
      </c>
      <c r="AQ76" s="241">
        <f t="shared" si="107"/>
        <v>0</v>
      </c>
      <c r="AR76" s="234">
        <f t="shared" si="152"/>
        <v>0</v>
      </c>
      <c r="AS76" s="234">
        <f t="shared" si="108"/>
        <v>0</v>
      </c>
      <c r="AT76" s="234">
        <f t="shared" si="153"/>
        <v>0</v>
      </c>
      <c r="AU76" s="242">
        <f t="shared" si="154"/>
        <v>0</v>
      </c>
      <c r="AW76" s="234">
        <f t="shared" si="155"/>
        <v>64</v>
      </c>
      <c r="AX76" s="235" t="str">
        <f t="shared" si="156"/>
        <v/>
      </c>
      <c r="AY76" s="236" t="str">
        <f>IFERROR(+VLOOKUP(AX76,'Referencia Parámetros'!$A$2:$B$18,2),"")</f>
        <v/>
      </c>
      <c r="AZ76" s="1"/>
      <c r="BA76" s="1"/>
      <c r="BB76" s="136" t="str">
        <f t="shared" si="240"/>
        <v>Completar</v>
      </c>
      <c r="BC76" s="134"/>
      <c r="BD76" s="134"/>
      <c r="BE76" s="134"/>
      <c r="BF76" s="136" t="str">
        <f t="shared" si="241"/>
        <v>Completar</v>
      </c>
      <c r="BG76" s="137" t="str">
        <f t="shared" si="242"/>
        <v>Completar</v>
      </c>
      <c r="BH76" s="137" t="str">
        <f t="shared" si="243"/>
        <v>Completar</v>
      </c>
      <c r="BI76" s="135"/>
      <c r="BJ76" s="136" t="str">
        <f t="shared" si="244"/>
        <v>Completar</v>
      </c>
      <c r="BK76" s="237">
        <f t="shared" si="157"/>
        <v>0</v>
      </c>
      <c r="BL76" s="238">
        <f t="shared" si="158"/>
        <v>0</v>
      </c>
      <c r="BM76" s="239" t="str">
        <f>IFERROR(IF(BL76&gt;20*AY76,'Referencia Parámetros'!$D$20,IF(BL76&gt;10*AY76,'Referencia Parámetros'!$D$21,IF(BL76&gt;5*AY76,'Referencia Parámetros'!$D$22, IF(BL76&gt;1,'Referencia Parámetros'!$D$23,"NO APLICA")))),"")</f>
        <v/>
      </c>
      <c r="BN76" s="240" t="str">
        <f t="shared" si="159"/>
        <v/>
      </c>
      <c r="BO76" s="241">
        <f t="shared" si="110"/>
        <v>0</v>
      </c>
      <c r="BP76" s="234">
        <f t="shared" si="160"/>
        <v>0</v>
      </c>
      <c r="BQ76" s="234">
        <f t="shared" si="111"/>
        <v>0</v>
      </c>
      <c r="BR76" s="234">
        <f t="shared" si="161"/>
        <v>0</v>
      </c>
      <c r="BS76" s="242">
        <f t="shared" si="162"/>
        <v>0</v>
      </c>
      <c r="BU76" s="234">
        <f t="shared" si="163"/>
        <v>64</v>
      </c>
      <c r="BV76" s="235" t="str">
        <f t="shared" si="164"/>
        <v/>
      </c>
      <c r="BW76" s="236" t="str">
        <f>IFERROR(+VLOOKUP(BV76,'Referencia Parámetros'!$A$2:$B$18,2),"")</f>
        <v/>
      </c>
      <c r="BX76" s="1"/>
      <c r="BY76" s="1"/>
      <c r="BZ76" s="136" t="str">
        <f t="shared" si="245"/>
        <v>Completar</v>
      </c>
      <c r="CA76" s="134"/>
      <c r="CB76" s="134"/>
      <c r="CC76" s="134"/>
      <c r="CD76" s="136" t="str">
        <f t="shared" si="246"/>
        <v>Completar</v>
      </c>
      <c r="CE76" s="137" t="str">
        <f t="shared" si="247"/>
        <v>Completar</v>
      </c>
      <c r="CF76" s="137" t="str">
        <f t="shared" si="248"/>
        <v>Completar</v>
      </c>
      <c r="CG76" s="135"/>
      <c r="CH76" s="136" t="str">
        <f t="shared" si="249"/>
        <v>Completar</v>
      </c>
      <c r="CI76" s="237">
        <f t="shared" si="165"/>
        <v>0</v>
      </c>
      <c r="CJ76" s="238">
        <f t="shared" si="166"/>
        <v>0</v>
      </c>
      <c r="CK76" s="239" t="str">
        <f>IFERROR(IF(CJ76&gt;20*BW76,'Referencia Parámetros'!$D$20,IF(CJ76&gt;10*BW76,'Referencia Parámetros'!$D$21,IF(CJ76&gt;5*BW76,'Referencia Parámetros'!$D$22, IF(CJ76&gt;1,'Referencia Parámetros'!$D$23,"NO APLICA")))),"")</f>
        <v/>
      </c>
      <c r="CL76" s="240" t="str">
        <f t="shared" si="167"/>
        <v/>
      </c>
      <c r="CM76" s="241">
        <f t="shared" si="113"/>
        <v>0</v>
      </c>
      <c r="CN76" s="234">
        <f t="shared" si="168"/>
        <v>0</v>
      </c>
      <c r="CO76" s="234">
        <f t="shared" si="114"/>
        <v>0</v>
      </c>
      <c r="CP76" s="234">
        <f t="shared" si="169"/>
        <v>0</v>
      </c>
      <c r="CQ76" s="242">
        <f t="shared" si="170"/>
        <v>0</v>
      </c>
      <c r="CS76" s="234">
        <f t="shared" si="171"/>
        <v>64</v>
      </c>
      <c r="CT76" s="235" t="str">
        <f t="shared" si="172"/>
        <v/>
      </c>
      <c r="CU76" s="236" t="str">
        <f>IFERROR(+VLOOKUP(CT76,'Referencia Parámetros'!$A$2:$B$18,2),"")</f>
        <v/>
      </c>
      <c r="CV76" s="1"/>
      <c r="CW76" s="1"/>
      <c r="CX76" s="136" t="str">
        <f t="shared" si="250"/>
        <v>Completar</v>
      </c>
      <c r="CY76" s="134"/>
      <c r="CZ76" s="134"/>
      <c r="DA76" s="134"/>
      <c r="DB76" s="136" t="str">
        <f t="shared" si="251"/>
        <v>Completar</v>
      </c>
      <c r="DC76" s="137" t="str">
        <f t="shared" si="252"/>
        <v>Completar</v>
      </c>
      <c r="DD76" s="137" t="str">
        <f t="shared" si="253"/>
        <v>Completar</v>
      </c>
      <c r="DE76" s="135"/>
      <c r="DF76" s="136" t="str">
        <f t="shared" si="254"/>
        <v>Completar</v>
      </c>
      <c r="DG76" s="237">
        <f t="shared" si="173"/>
        <v>0</v>
      </c>
      <c r="DH76" s="238">
        <f t="shared" si="174"/>
        <v>0</v>
      </c>
      <c r="DI76" s="239" t="str">
        <f>IFERROR(IF(DH76&gt;20*CU76,'Referencia Parámetros'!$D$20,IF(DH76&gt;10*CU76,'Referencia Parámetros'!$D$21,IF(DH76&gt;5*CU76,'Referencia Parámetros'!$D$22, IF(DH76&gt;1,'Referencia Parámetros'!$D$23,"NO APLICA")))),"")</f>
        <v/>
      </c>
      <c r="DJ76" s="240" t="str">
        <f t="shared" si="175"/>
        <v/>
      </c>
      <c r="DK76" s="241">
        <f t="shared" si="116"/>
        <v>0</v>
      </c>
      <c r="DL76" s="234">
        <f t="shared" si="176"/>
        <v>0</v>
      </c>
      <c r="DM76" s="234">
        <f t="shared" si="117"/>
        <v>0</v>
      </c>
      <c r="DN76" s="234">
        <f t="shared" si="177"/>
        <v>0</v>
      </c>
      <c r="DO76" s="242">
        <f t="shared" si="178"/>
        <v>0</v>
      </c>
      <c r="DQ76" s="234">
        <f t="shared" si="179"/>
        <v>64</v>
      </c>
      <c r="DR76" s="235" t="str">
        <f t="shared" si="180"/>
        <v/>
      </c>
      <c r="DS76" s="236" t="str">
        <f>IFERROR(+VLOOKUP(DR76,'Referencia Parámetros'!$A$2:$B$18,2),"")</f>
        <v/>
      </c>
      <c r="DT76" s="1"/>
      <c r="DU76" s="1"/>
      <c r="DV76" s="136" t="str">
        <f t="shared" si="255"/>
        <v>Completar</v>
      </c>
      <c r="DW76" s="134"/>
      <c r="DX76" s="134"/>
      <c r="DY76" s="134"/>
      <c r="DZ76" s="136" t="str">
        <f t="shared" si="256"/>
        <v>Completar</v>
      </c>
      <c r="EA76" s="137" t="str">
        <f t="shared" si="257"/>
        <v>Completar</v>
      </c>
      <c r="EB76" s="137" t="str">
        <f t="shared" si="258"/>
        <v>Completar</v>
      </c>
      <c r="EC76" s="135"/>
      <c r="ED76" s="136" t="str">
        <f t="shared" si="259"/>
        <v>Completar</v>
      </c>
      <c r="EE76" s="237">
        <f t="shared" si="181"/>
        <v>0</v>
      </c>
      <c r="EF76" s="238">
        <f t="shared" si="182"/>
        <v>0</v>
      </c>
      <c r="EG76" s="239" t="str">
        <f>IFERROR(IF(EF76&gt;20*DS76,'Referencia Parámetros'!$D$20,IF(EF76&gt;10*DS76,'Referencia Parámetros'!$D$21,IF(EF76&gt;5*DS76,'Referencia Parámetros'!$D$22, IF(EF76&gt;1,'Referencia Parámetros'!$D$23,"NO APLICA")))),"")</f>
        <v/>
      </c>
      <c r="EH76" s="240" t="str">
        <f t="shared" si="183"/>
        <v/>
      </c>
      <c r="EI76" s="241">
        <f t="shared" si="119"/>
        <v>0</v>
      </c>
      <c r="EJ76" s="234">
        <f t="shared" si="184"/>
        <v>0</v>
      </c>
      <c r="EK76" s="234">
        <f t="shared" si="120"/>
        <v>0</v>
      </c>
      <c r="EL76" s="234">
        <f t="shared" si="185"/>
        <v>0</v>
      </c>
      <c r="EM76" s="242">
        <f t="shared" si="186"/>
        <v>0</v>
      </c>
      <c r="EO76" s="234">
        <f t="shared" si="187"/>
        <v>64</v>
      </c>
      <c r="EP76" s="235" t="str">
        <f t="shared" si="188"/>
        <v/>
      </c>
      <c r="EQ76" s="236" t="str">
        <f>IFERROR(+VLOOKUP(EP76,'Referencia Parámetros'!$A$2:$B$18,2),"")</f>
        <v/>
      </c>
      <c r="ER76" s="1"/>
      <c r="ES76" s="1"/>
      <c r="ET76" s="136" t="str">
        <f t="shared" si="260"/>
        <v>Completar</v>
      </c>
      <c r="EU76" s="134"/>
      <c r="EV76" s="134"/>
      <c r="EW76" s="134"/>
      <c r="EX76" s="136" t="str">
        <f t="shared" si="261"/>
        <v>Completar</v>
      </c>
      <c r="EY76" s="137" t="str">
        <f t="shared" si="262"/>
        <v>Completar</v>
      </c>
      <c r="EZ76" s="137" t="str">
        <f t="shared" si="263"/>
        <v>Completar</v>
      </c>
      <c r="FA76" s="135"/>
      <c r="FB76" s="136" t="str">
        <f t="shared" si="264"/>
        <v>Completar</v>
      </c>
      <c r="FC76" s="237">
        <f t="shared" si="189"/>
        <v>0</v>
      </c>
      <c r="FD76" s="238">
        <f t="shared" si="190"/>
        <v>0</v>
      </c>
      <c r="FE76" s="239" t="str">
        <f>IFERROR(IF(FD76&gt;20*EQ76,'Referencia Parámetros'!$D$20,IF(FD76&gt;10*EQ76,'Referencia Parámetros'!$D$21,IF(FD76&gt;5*EQ76,'Referencia Parámetros'!$D$22, IF(FD76&gt;1,'Referencia Parámetros'!$D$23,"NO APLICA")))),"")</f>
        <v/>
      </c>
      <c r="FF76" s="240" t="str">
        <f t="shared" si="191"/>
        <v/>
      </c>
      <c r="FG76" s="241">
        <f t="shared" si="122"/>
        <v>0</v>
      </c>
      <c r="FH76" s="234">
        <f t="shared" si="192"/>
        <v>0</v>
      </c>
      <c r="FI76" s="234">
        <f t="shared" si="123"/>
        <v>0</v>
      </c>
      <c r="FJ76" s="234">
        <f t="shared" si="193"/>
        <v>0</v>
      </c>
      <c r="FK76" s="242">
        <f t="shared" si="194"/>
        <v>0</v>
      </c>
      <c r="FM76" s="234">
        <f t="shared" si="195"/>
        <v>64</v>
      </c>
      <c r="FN76" s="235" t="str">
        <f t="shared" si="196"/>
        <v/>
      </c>
      <c r="FO76" s="236" t="str">
        <f>IFERROR(+VLOOKUP(FN76,'Referencia Parámetros'!$A$2:$B$18,2),"")</f>
        <v/>
      </c>
      <c r="FP76" s="1"/>
      <c r="FQ76" s="1"/>
      <c r="FR76" s="136" t="str">
        <f t="shared" si="265"/>
        <v>Completar</v>
      </c>
      <c r="FS76" s="134"/>
      <c r="FT76" s="134"/>
      <c r="FU76" s="134"/>
      <c r="FV76" s="136" t="str">
        <f t="shared" si="266"/>
        <v>Completar</v>
      </c>
      <c r="FW76" s="137" t="str">
        <f t="shared" si="267"/>
        <v>Completar</v>
      </c>
      <c r="FX76" s="137" t="str">
        <f t="shared" si="268"/>
        <v>Completar</v>
      </c>
      <c r="FY76" s="135"/>
      <c r="FZ76" s="136" t="str">
        <f t="shared" si="269"/>
        <v>Completar</v>
      </c>
      <c r="GA76" s="237">
        <f t="shared" si="197"/>
        <v>0</v>
      </c>
      <c r="GB76" s="238">
        <f t="shared" si="198"/>
        <v>0</v>
      </c>
      <c r="GC76" s="239" t="str">
        <f>IFERROR(IF(GB76&gt;20*FO76,'Referencia Parámetros'!$D$20,IF(GB76&gt;10*FO76,'Referencia Parámetros'!$D$21,IF(GB76&gt;5*FO76,'Referencia Parámetros'!$D$22, IF(GB76&gt;1,'Referencia Parámetros'!$D$23,"NO APLICA")))),"")</f>
        <v/>
      </c>
      <c r="GD76" s="240" t="str">
        <f t="shared" si="199"/>
        <v/>
      </c>
      <c r="GE76" s="241">
        <f t="shared" si="125"/>
        <v>0</v>
      </c>
      <c r="GF76" s="234">
        <f t="shared" si="200"/>
        <v>0</v>
      </c>
      <c r="GG76" s="234">
        <f t="shared" si="126"/>
        <v>0</v>
      </c>
      <c r="GH76" s="234">
        <f t="shared" si="201"/>
        <v>0</v>
      </c>
      <c r="GI76" s="242">
        <f t="shared" si="202"/>
        <v>0</v>
      </c>
      <c r="GK76" s="234">
        <f t="shared" si="203"/>
        <v>64</v>
      </c>
      <c r="GL76" s="235" t="str">
        <f t="shared" si="204"/>
        <v/>
      </c>
      <c r="GM76" s="236" t="str">
        <f>IFERROR(+VLOOKUP(GL76,'Referencia Parámetros'!$A$2:$B$18,2),"")</f>
        <v/>
      </c>
      <c r="GN76" s="1"/>
      <c r="GO76" s="1"/>
      <c r="GP76" s="136" t="str">
        <f t="shared" si="270"/>
        <v>Completar</v>
      </c>
      <c r="GQ76" s="134"/>
      <c r="GR76" s="134"/>
      <c r="GS76" s="134"/>
      <c r="GT76" s="136" t="str">
        <f t="shared" si="271"/>
        <v>Completar</v>
      </c>
      <c r="GU76" s="137" t="str">
        <f t="shared" si="272"/>
        <v>Completar</v>
      </c>
      <c r="GV76" s="137" t="str">
        <f t="shared" si="273"/>
        <v>Completar</v>
      </c>
      <c r="GW76" s="135"/>
      <c r="GX76" s="136" t="str">
        <f t="shared" si="274"/>
        <v>Completar</v>
      </c>
      <c r="GY76" s="237">
        <f t="shared" si="205"/>
        <v>0</v>
      </c>
      <c r="GZ76" s="238">
        <f t="shared" si="206"/>
        <v>0</v>
      </c>
      <c r="HA76" s="239" t="str">
        <f>IFERROR(IF(GZ76&gt;20*GM76,'Referencia Parámetros'!$D$20,IF(GZ76&gt;10*GM76,'Referencia Parámetros'!$D$21,IF(GZ76&gt;5*GM76,'Referencia Parámetros'!$D$22, IF(GZ76&gt;1,'Referencia Parámetros'!$D$23,"NO APLICA")))),"")</f>
        <v/>
      </c>
      <c r="HB76" s="240" t="str">
        <f t="shared" si="207"/>
        <v/>
      </c>
      <c r="HC76" s="241">
        <f t="shared" si="128"/>
        <v>0</v>
      </c>
      <c r="HD76" s="234">
        <f t="shared" si="208"/>
        <v>0</v>
      </c>
      <c r="HE76" s="234">
        <f t="shared" si="129"/>
        <v>0</v>
      </c>
      <c r="HF76" s="234">
        <f t="shared" si="209"/>
        <v>0</v>
      </c>
      <c r="HG76" s="242">
        <f t="shared" si="210"/>
        <v>0</v>
      </c>
      <c r="HI76" s="234">
        <f t="shared" si="211"/>
        <v>64</v>
      </c>
      <c r="HJ76" s="235" t="str">
        <f t="shared" si="212"/>
        <v/>
      </c>
      <c r="HK76" s="236" t="str">
        <f>IFERROR(+VLOOKUP(HJ76,'Referencia Parámetros'!$A$2:$B$18,2),"")</f>
        <v/>
      </c>
      <c r="HL76" s="1"/>
      <c r="HM76" s="1"/>
      <c r="HN76" s="136" t="str">
        <f t="shared" si="275"/>
        <v>Completar</v>
      </c>
      <c r="HO76" s="134"/>
      <c r="HP76" s="134"/>
      <c r="HQ76" s="134"/>
      <c r="HR76" s="136" t="str">
        <f t="shared" si="276"/>
        <v>Completar</v>
      </c>
      <c r="HS76" s="137" t="str">
        <f t="shared" si="277"/>
        <v>Completar</v>
      </c>
      <c r="HT76" s="137" t="str">
        <f t="shared" si="278"/>
        <v>Completar</v>
      </c>
      <c r="HU76" s="135"/>
      <c r="HV76" s="136" t="str">
        <f t="shared" si="279"/>
        <v>Completar</v>
      </c>
      <c r="HW76" s="237">
        <f t="shared" si="213"/>
        <v>0</v>
      </c>
      <c r="HX76" s="238">
        <f t="shared" si="214"/>
        <v>0</v>
      </c>
      <c r="HY76" s="239" t="str">
        <f>IFERROR(IF(HX76&gt;20*HK76,'Referencia Parámetros'!$D$20,IF(HX76&gt;10*HK76,'Referencia Parámetros'!$D$21,IF(HX76&gt;5*HK76,'Referencia Parámetros'!$D$22, IF(HX76&gt;1,'Referencia Parámetros'!$D$23,"NO APLICA")))),"")</f>
        <v/>
      </c>
      <c r="HZ76" s="240" t="str">
        <f t="shared" si="215"/>
        <v/>
      </c>
      <c r="IA76" s="241">
        <f t="shared" si="131"/>
        <v>0</v>
      </c>
      <c r="IB76" s="234">
        <f t="shared" si="216"/>
        <v>0</v>
      </c>
      <c r="IC76" s="234">
        <f t="shared" si="132"/>
        <v>0</v>
      </c>
      <c r="ID76" s="234">
        <f t="shared" si="217"/>
        <v>0</v>
      </c>
      <c r="IE76" s="242">
        <f t="shared" si="218"/>
        <v>0</v>
      </c>
      <c r="IG76" s="234">
        <f t="shared" si="219"/>
        <v>64</v>
      </c>
      <c r="IH76" s="235" t="str">
        <f t="shared" si="220"/>
        <v/>
      </c>
      <c r="II76" s="236" t="str">
        <f>IFERROR(+VLOOKUP(IH76,'Referencia Parámetros'!$A$2:$B$15,2),"")</f>
        <v/>
      </c>
      <c r="IJ76" s="1"/>
      <c r="IK76" s="1"/>
      <c r="IL76" s="136" t="str">
        <f t="shared" si="280"/>
        <v>Completar</v>
      </c>
      <c r="IM76" s="134"/>
      <c r="IN76" s="134"/>
      <c r="IO76" s="134"/>
      <c r="IP76" s="136" t="str">
        <f t="shared" si="281"/>
        <v>Completar</v>
      </c>
      <c r="IQ76" s="137" t="str">
        <f t="shared" si="282"/>
        <v>Completar</v>
      </c>
      <c r="IR76" s="137" t="str">
        <f t="shared" si="283"/>
        <v>Completar</v>
      </c>
      <c r="IS76" s="135"/>
      <c r="IT76" s="136" t="str">
        <f t="shared" si="284"/>
        <v>Completar</v>
      </c>
      <c r="IU76" s="237">
        <f t="shared" si="221"/>
        <v>0</v>
      </c>
      <c r="IV76" s="238">
        <f t="shared" si="222"/>
        <v>0</v>
      </c>
      <c r="IW76" s="239" t="str">
        <f>IFERROR(IF(IV76&gt;20*II76,'Referencia Parámetros'!$D$20,IF(IV76&gt;10*II76,'Referencia Parámetros'!$D$21,IF(IV76&gt;5*II76,'Referencia Parámetros'!$D$22, IF(IV76&gt;1,'Referencia Parámetros'!$D$23,"NO APLICA")))),"")</f>
        <v/>
      </c>
      <c r="IX76" s="240" t="str">
        <f t="shared" si="223"/>
        <v/>
      </c>
      <c r="IY76" s="241">
        <f t="shared" si="134"/>
        <v>0</v>
      </c>
      <c r="IZ76" s="234">
        <f t="shared" si="224"/>
        <v>0</v>
      </c>
      <c r="JA76" s="234">
        <f t="shared" si="135"/>
        <v>0</v>
      </c>
      <c r="JB76" s="234">
        <f t="shared" si="225"/>
        <v>0</v>
      </c>
      <c r="JC76" s="242">
        <f t="shared" si="226"/>
        <v>0</v>
      </c>
      <c r="JD76" s="198"/>
      <c r="JE76" s="234">
        <f t="shared" si="227"/>
        <v>64</v>
      </c>
      <c r="JF76" s="235" t="str">
        <f t="shared" si="228"/>
        <v/>
      </c>
      <c r="JG76" s="236" t="str">
        <f>IFERROR(+VLOOKUP(JF76,'Referencia Parámetros'!$A$2:$B$15,2),"")</f>
        <v/>
      </c>
      <c r="JH76" s="1"/>
      <c r="JI76" s="1"/>
      <c r="JJ76" s="136" t="str">
        <f t="shared" si="285"/>
        <v>Completar</v>
      </c>
      <c r="JK76" s="134"/>
      <c r="JL76" s="134"/>
      <c r="JM76" s="134"/>
      <c r="JN76" s="136" t="str">
        <f t="shared" si="286"/>
        <v>Completar</v>
      </c>
      <c r="JO76" s="137" t="str">
        <f t="shared" si="287"/>
        <v>Completar</v>
      </c>
      <c r="JP76" s="137" t="str">
        <f t="shared" si="288"/>
        <v>Completar</v>
      </c>
      <c r="JQ76" s="135"/>
      <c r="JR76" s="136" t="str">
        <f t="shared" si="289"/>
        <v>Completar</v>
      </c>
      <c r="JS76" s="237">
        <f t="shared" si="229"/>
        <v>0</v>
      </c>
      <c r="JT76" s="238">
        <f t="shared" si="230"/>
        <v>0</v>
      </c>
      <c r="JU76" s="239" t="str">
        <f>IFERROR(IF(JT76&gt;20*JG76,'Referencia Parámetros'!$D$20,IF(JT76&gt;10*JG76,'Referencia Parámetros'!$D$21,IF(JT76&gt;5*JG76,'Referencia Parámetros'!$D$22, IF(JT76&gt;1,'Referencia Parámetros'!$D$23,"NO APLICA")))),"")</f>
        <v/>
      </c>
      <c r="JV76" s="240" t="str">
        <f t="shared" si="231"/>
        <v/>
      </c>
      <c r="JW76" s="241">
        <f t="shared" si="137"/>
        <v>0</v>
      </c>
      <c r="JX76" s="234">
        <f t="shared" si="232"/>
        <v>0</v>
      </c>
      <c r="JY76" s="234">
        <f t="shared" si="138"/>
        <v>0</v>
      </c>
      <c r="JZ76" s="234">
        <f t="shared" si="233"/>
        <v>0</v>
      </c>
      <c r="KA76" s="242">
        <f t="shared" si="234"/>
        <v>0</v>
      </c>
    </row>
    <row r="77" spans="1:287" x14ac:dyDescent="0.25">
      <c r="A77" s="234">
        <f t="shared" si="139"/>
        <v>65</v>
      </c>
      <c r="B77" s="235" t="str">
        <f t="shared" si="140"/>
        <v/>
      </c>
      <c r="C77" s="236" t="str">
        <f>IFERROR(+VLOOKUP(B77,'Referencia Parámetros'!$A$2:$B$18,2),"")</f>
        <v/>
      </c>
      <c r="D77" s="1"/>
      <c r="E77" s="1"/>
      <c r="F77" s="136" t="str">
        <f>IFERROR(+VLOOKUP(D77,'Año 4'!JH$13:JJ$112,3,FALSE),"Completar")</f>
        <v>Completar</v>
      </c>
      <c r="G77" s="134"/>
      <c r="H77" s="134"/>
      <c r="I77" s="134"/>
      <c r="J77" s="136" t="str">
        <f>+IFERROR(VLOOKUP(D77,'Año 4'!JH$13:JR$112,7,0),"Completar")</f>
        <v>Completar</v>
      </c>
      <c r="K77" s="137" t="str">
        <f>IFERROR(VLOOKUP(D77,'Año 4'!JH$13:JR$112,8,FALSE),"Completar")</f>
        <v>Completar</v>
      </c>
      <c r="L77" s="137" t="str">
        <f>IFERROR(VLOOKUP(D77,'Año 4'!JH$13:JR$112,9,FALSE),"Completar")</f>
        <v>Completar</v>
      </c>
      <c r="M77" s="135"/>
      <c r="N77" s="136" t="str">
        <f>IFERROR(VLOOKUP(D77,'Año 4'!JH$13:JR$112,11,FALSE),"Completar")</f>
        <v>Completar</v>
      </c>
      <c r="O77" s="237">
        <f t="shared" si="141"/>
        <v>0</v>
      </c>
      <c r="P77" s="238">
        <f t="shared" si="142"/>
        <v>0</v>
      </c>
      <c r="Q77" s="239" t="str">
        <f>IFERROR(IF(P77&gt;20*C77,'Referencia Parámetros'!$D$20,IF(P77&gt;10*C77,'Referencia Parámetros'!$D$21,IF(P77&gt;5*C77,'Referencia Parámetros'!$D$22, IF(P77&gt;1,'Referencia Parámetros'!$D$23,"NO APLICA")))),"")</f>
        <v/>
      </c>
      <c r="R77" s="240" t="str">
        <f t="shared" si="143"/>
        <v/>
      </c>
      <c r="S77" s="241">
        <f t="shared" si="104"/>
        <v>0</v>
      </c>
      <c r="T77" s="234">
        <f t="shared" si="144"/>
        <v>0</v>
      </c>
      <c r="U77" s="234">
        <f t="shared" si="105"/>
        <v>0</v>
      </c>
      <c r="V77" s="234">
        <f t="shared" si="145"/>
        <v>0</v>
      </c>
      <c r="W77" s="242">
        <f t="shared" si="146"/>
        <v>0</v>
      </c>
      <c r="Y77" s="234">
        <f t="shared" si="147"/>
        <v>65</v>
      </c>
      <c r="Z77" s="235" t="str">
        <f t="shared" si="148"/>
        <v/>
      </c>
      <c r="AA77" s="236" t="str">
        <f>IFERROR(+VLOOKUP(Z77,'Referencia Parámetros'!$A$2:$B$18,2),"")</f>
        <v/>
      </c>
      <c r="AB77" s="1"/>
      <c r="AC77" s="1"/>
      <c r="AD77" s="136" t="str">
        <f t="shared" ref="AD77:AD112" si="290">IFERROR(+VLOOKUP(AB77,D$13:F$112,3,FALSE),"Completar")</f>
        <v>Completar</v>
      </c>
      <c r="AE77" s="134"/>
      <c r="AF77" s="134"/>
      <c r="AG77" s="134"/>
      <c r="AH77" s="136" t="str">
        <f t="shared" ref="AH77:AH112" si="291">+IFERROR(VLOOKUP(AB77,D$13:J$112,7,0),"Completar")</f>
        <v>Completar</v>
      </c>
      <c r="AI77" s="137" t="str">
        <f t="shared" ref="AI77:AI112" si="292">IFERROR(VLOOKUP(AB77,D$13:M$112,8,FALSE),"Completar")</f>
        <v>Completar</v>
      </c>
      <c r="AJ77" s="137" t="str">
        <f t="shared" ref="AJ77:AJ112" si="293">IFERROR(VLOOKUP(AB77,D$13:M$112,9,FALSE),"Completar")</f>
        <v>Completar</v>
      </c>
      <c r="AK77" s="135"/>
      <c r="AL77" s="136" t="str">
        <f t="shared" ref="AL77:AL112" si="294">IFERROR(VLOOKUP(AB77,D$13:N$112,11,FALSE),"Completar")</f>
        <v>Completar</v>
      </c>
      <c r="AM77" s="237">
        <f t="shared" si="149"/>
        <v>0</v>
      </c>
      <c r="AN77" s="238">
        <f t="shared" si="150"/>
        <v>0</v>
      </c>
      <c r="AO77" s="239" t="str">
        <f>IFERROR(IF(AN77&gt;20*AA77,'Referencia Parámetros'!$D$20,IF(AN77&gt;10*AA77,'Referencia Parámetros'!$D$21,IF(AN77&gt;5*AA77,'Referencia Parámetros'!$D$22, IF(AN77&gt;1,'Referencia Parámetros'!$D$23,"NO APLICA")))),"")</f>
        <v/>
      </c>
      <c r="AP77" s="240" t="str">
        <f t="shared" si="151"/>
        <v/>
      </c>
      <c r="AQ77" s="241">
        <f t="shared" si="107"/>
        <v>0</v>
      </c>
      <c r="AR77" s="234">
        <f t="shared" si="152"/>
        <v>0</v>
      </c>
      <c r="AS77" s="234">
        <f t="shared" si="108"/>
        <v>0</v>
      </c>
      <c r="AT77" s="234">
        <f t="shared" si="153"/>
        <v>0</v>
      </c>
      <c r="AU77" s="242">
        <f t="shared" si="154"/>
        <v>0</v>
      </c>
      <c r="AW77" s="234">
        <f t="shared" si="155"/>
        <v>65</v>
      </c>
      <c r="AX77" s="235" t="str">
        <f t="shared" si="156"/>
        <v/>
      </c>
      <c r="AY77" s="236" t="str">
        <f>IFERROR(+VLOOKUP(AX77,'Referencia Parámetros'!$A$2:$B$18,2),"")</f>
        <v/>
      </c>
      <c r="AZ77" s="1"/>
      <c r="BA77" s="1"/>
      <c r="BB77" s="136" t="str">
        <f t="shared" ref="BB77:BB112" si="295">IFERROR(+VLOOKUP(AZ77,AB$13:AD$112,3,FALSE),"Completar")</f>
        <v>Completar</v>
      </c>
      <c r="BC77" s="134"/>
      <c r="BD77" s="134"/>
      <c r="BE77" s="134"/>
      <c r="BF77" s="136" t="str">
        <f t="shared" ref="BF77:BF112" si="296">+IFERROR(VLOOKUP(AZ77,AB$13:AH$112,7,0),"Completar")</f>
        <v>Completar</v>
      </c>
      <c r="BG77" s="137" t="str">
        <f t="shared" ref="BG77:BG112" si="297">IFERROR(VLOOKUP(AZ77,AB$13:AK$112,8,FALSE),"Completar")</f>
        <v>Completar</v>
      </c>
      <c r="BH77" s="137" t="str">
        <f t="shared" ref="BH77:BH112" si="298">IFERROR(VLOOKUP(AZ77,AB$13:AK$112,9,FALSE),"Completar")</f>
        <v>Completar</v>
      </c>
      <c r="BI77" s="135"/>
      <c r="BJ77" s="136" t="str">
        <f t="shared" ref="BJ77:BJ112" si="299">IFERROR(VLOOKUP(AZ77,AB$13:AL$112,11,FALSE),"Completar")</f>
        <v>Completar</v>
      </c>
      <c r="BK77" s="237">
        <f t="shared" si="157"/>
        <v>0</v>
      </c>
      <c r="BL77" s="238">
        <f t="shared" si="158"/>
        <v>0</v>
      </c>
      <c r="BM77" s="239" t="str">
        <f>IFERROR(IF(BL77&gt;20*AY77,'Referencia Parámetros'!$D$20,IF(BL77&gt;10*AY77,'Referencia Parámetros'!$D$21,IF(BL77&gt;5*AY77,'Referencia Parámetros'!$D$22, IF(BL77&gt;1,'Referencia Parámetros'!$D$23,"NO APLICA")))),"")</f>
        <v/>
      </c>
      <c r="BN77" s="240" t="str">
        <f t="shared" si="159"/>
        <v/>
      </c>
      <c r="BO77" s="241">
        <f t="shared" si="110"/>
        <v>0</v>
      </c>
      <c r="BP77" s="234">
        <f t="shared" si="160"/>
        <v>0</v>
      </c>
      <c r="BQ77" s="234">
        <f t="shared" si="111"/>
        <v>0</v>
      </c>
      <c r="BR77" s="234">
        <f t="shared" si="161"/>
        <v>0</v>
      </c>
      <c r="BS77" s="242">
        <f t="shared" si="162"/>
        <v>0</v>
      </c>
      <c r="BU77" s="234">
        <f t="shared" si="163"/>
        <v>65</v>
      </c>
      <c r="BV77" s="235" t="str">
        <f t="shared" si="164"/>
        <v/>
      </c>
      <c r="BW77" s="236" t="str">
        <f>IFERROR(+VLOOKUP(BV77,'Referencia Parámetros'!$A$2:$B$18,2),"")</f>
        <v/>
      </c>
      <c r="BX77" s="1"/>
      <c r="BY77" s="1"/>
      <c r="BZ77" s="136" t="str">
        <f t="shared" ref="BZ77:BZ112" si="300">IFERROR(+VLOOKUP(BX77,AZ$13:BB$112,3,FALSE),"Completar")</f>
        <v>Completar</v>
      </c>
      <c r="CA77" s="134"/>
      <c r="CB77" s="134"/>
      <c r="CC77" s="134"/>
      <c r="CD77" s="136" t="str">
        <f t="shared" ref="CD77:CD112" si="301">+IFERROR(VLOOKUP(BX77,AZ$13:BF$112,7,0),"Completar")</f>
        <v>Completar</v>
      </c>
      <c r="CE77" s="137" t="str">
        <f t="shared" ref="CE77:CE112" si="302">IFERROR(VLOOKUP(BX77,AZ$13:BI$112,8,FALSE),"Completar")</f>
        <v>Completar</v>
      </c>
      <c r="CF77" s="137" t="str">
        <f t="shared" ref="CF77:CF112" si="303">IFERROR(VLOOKUP(BX77,AZ$13:BI$112,9,FALSE),"Completar")</f>
        <v>Completar</v>
      </c>
      <c r="CG77" s="135"/>
      <c r="CH77" s="136" t="str">
        <f t="shared" ref="CH77:CH112" si="304">IFERROR(VLOOKUP(BX77,AZ$13:BJ$112,11,FALSE),"Completar")</f>
        <v>Completar</v>
      </c>
      <c r="CI77" s="237">
        <f t="shared" si="165"/>
        <v>0</v>
      </c>
      <c r="CJ77" s="238">
        <f t="shared" si="166"/>
        <v>0</v>
      </c>
      <c r="CK77" s="239" t="str">
        <f>IFERROR(IF(CJ77&gt;20*BW77,'Referencia Parámetros'!$D$20,IF(CJ77&gt;10*BW77,'Referencia Parámetros'!$D$21,IF(CJ77&gt;5*BW77,'Referencia Parámetros'!$D$22, IF(CJ77&gt;1,'Referencia Parámetros'!$D$23,"NO APLICA")))),"")</f>
        <v/>
      </c>
      <c r="CL77" s="240" t="str">
        <f t="shared" si="167"/>
        <v/>
      </c>
      <c r="CM77" s="241">
        <f t="shared" si="113"/>
        <v>0</v>
      </c>
      <c r="CN77" s="234">
        <f t="shared" si="168"/>
        <v>0</v>
      </c>
      <c r="CO77" s="234">
        <f t="shared" si="114"/>
        <v>0</v>
      </c>
      <c r="CP77" s="234">
        <f t="shared" si="169"/>
        <v>0</v>
      </c>
      <c r="CQ77" s="242">
        <f t="shared" si="170"/>
        <v>0</v>
      </c>
      <c r="CS77" s="234">
        <f t="shared" si="171"/>
        <v>65</v>
      </c>
      <c r="CT77" s="235" t="str">
        <f t="shared" si="172"/>
        <v/>
      </c>
      <c r="CU77" s="236" t="str">
        <f>IFERROR(+VLOOKUP(CT77,'Referencia Parámetros'!$A$2:$B$18,2),"")</f>
        <v/>
      </c>
      <c r="CV77" s="1"/>
      <c r="CW77" s="1"/>
      <c r="CX77" s="136" t="str">
        <f t="shared" ref="CX77:CX112" si="305">IFERROR(+VLOOKUP(CV77,BX$13:BZ$112,3,FALSE),"Completar")</f>
        <v>Completar</v>
      </c>
      <c r="CY77" s="134"/>
      <c r="CZ77" s="134"/>
      <c r="DA77" s="134"/>
      <c r="DB77" s="136" t="str">
        <f t="shared" ref="DB77:DB112" si="306">+IFERROR(VLOOKUP(CV77,BX$13:CD$112,7,0),"Completar")</f>
        <v>Completar</v>
      </c>
      <c r="DC77" s="137" t="str">
        <f t="shared" ref="DC77:DC112" si="307">IFERROR(VLOOKUP(CV77,BX$13:CG$112,8,FALSE),"Completar")</f>
        <v>Completar</v>
      </c>
      <c r="DD77" s="137" t="str">
        <f t="shared" ref="DD77:DD112" si="308">IFERROR(VLOOKUP(CV77,BX$13:CG$112,9,FALSE),"Completar")</f>
        <v>Completar</v>
      </c>
      <c r="DE77" s="135"/>
      <c r="DF77" s="136" t="str">
        <f t="shared" ref="DF77:DF112" si="309">IFERROR(VLOOKUP(CV77,BX$13:CH$112,11,FALSE),"Completar")</f>
        <v>Completar</v>
      </c>
      <c r="DG77" s="237">
        <f t="shared" si="173"/>
        <v>0</v>
      </c>
      <c r="DH77" s="238">
        <f t="shared" si="174"/>
        <v>0</v>
      </c>
      <c r="DI77" s="239" t="str">
        <f>IFERROR(IF(DH77&gt;20*CU77,'Referencia Parámetros'!$D$20,IF(DH77&gt;10*CU77,'Referencia Parámetros'!$D$21,IF(DH77&gt;5*CU77,'Referencia Parámetros'!$D$22, IF(DH77&gt;1,'Referencia Parámetros'!$D$23,"NO APLICA")))),"")</f>
        <v/>
      </c>
      <c r="DJ77" s="240" t="str">
        <f t="shared" si="175"/>
        <v/>
      </c>
      <c r="DK77" s="241">
        <f t="shared" si="116"/>
        <v>0</v>
      </c>
      <c r="DL77" s="234">
        <f t="shared" si="176"/>
        <v>0</v>
      </c>
      <c r="DM77" s="234">
        <f t="shared" si="117"/>
        <v>0</v>
      </c>
      <c r="DN77" s="234">
        <f t="shared" si="177"/>
        <v>0</v>
      </c>
      <c r="DO77" s="242">
        <f t="shared" si="178"/>
        <v>0</v>
      </c>
      <c r="DQ77" s="234">
        <f t="shared" si="179"/>
        <v>65</v>
      </c>
      <c r="DR77" s="235" t="str">
        <f t="shared" si="180"/>
        <v/>
      </c>
      <c r="DS77" s="236" t="str">
        <f>IFERROR(+VLOOKUP(DR77,'Referencia Parámetros'!$A$2:$B$18,2),"")</f>
        <v/>
      </c>
      <c r="DT77" s="1"/>
      <c r="DU77" s="1"/>
      <c r="DV77" s="136" t="str">
        <f t="shared" ref="DV77:DV112" si="310">IFERROR(+VLOOKUP(DT77,CV$13:CX$112,3,FALSE),"Completar")</f>
        <v>Completar</v>
      </c>
      <c r="DW77" s="134"/>
      <c r="DX77" s="134"/>
      <c r="DY77" s="134"/>
      <c r="DZ77" s="136" t="str">
        <f t="shared" ref="DZ77:DZ112" si="311">+IFERROR(VLOOKUP(DT77,CV$13:DB$112,7,0),"Completar")</f>
        <v>Completar</v>
      </c>
      <c r="EA77" s="137" t="str">
        <f t="shared" ref="EA77:EA112" si="312">IFERROR(VLOOKUP(DT77,CV$13:DE$112,8,FALSE),"Completar")</f>
        <v>Completar</v>
      </c>
      <c r="EB77" s="137" t="str">
        <f t="shared" ref="EB77:EB112" si="313">IFERROR(VLOOKUP(DT77,CV$13:DE$112,9,FALSE),"Completar")</f>
        <v>Completar</v>
      </c>
      <c r="EC77" s="135"/>
      <c r="ED77" s="136" t="str">
        <f t="shared" ref="ED77:ED112" si="314">IFERROR(VLOOKUP(DT77,CV$13:DF$112,11,FALSE),"Completar")</f>
        <v>Completar</v>
      </c>
      <c r="EE77" s="237">
        <f t="shared" si="181"/>
        <v>0</v>
      </c>
      <c r="EF77" s="238">
        <f t="shared" si="182"/>
        <v>0</v>
      </c>
      <c r="EG77" s="239" t="str">
        <f>IFERROR(IF(EF77&gt;20*DS77,'Referencia Parámetros'!$D$20,IF(EF77&gt;10*DS77,'Referencia Parámetros'!$D$21,IF(EF77&gt;5*DS77,'Referencia Parámetros'!$D$22, IF(EF77&gt;1,'Referencia Parámetros'!$D$23,"NO APLICA")))),"")</f>
        <v/>
      </c>
      <c r="EH77" s="240" t="str">
        <f t="shared" si="183"/>
        <v/>
      </c>
      <c r="EI77" s="241">
        <f t="shared" si="119"/>
        <v>0</v>
      </c>
      <c r="EJ77" s="234">
        <f t="shared" si="184"/>
        <v>0</v>
      </c>
      <c r="EK77" s="234">
        <f t="shared" si="120"/>
        <v>0</v>
      </c>
      <c r="EL77" s="234">
        <f t="shared" si="185"/>
        <v>0</v>
      </c>
      <c r="EM77" s="242">
        <f t="shared" si="186"/>
        <v>0</v>
      </c>
      <c r="EO77" s="234">
        <f t="shared" si="187"/>
        <v>65</v>
      </c>
      <c r="EP77" s="235" t="str">
        <f t="shared" si="188"/>
        <v/>
      </c>
      <c r="EQ77" s="236" t="str">
        <f>IFERROR(+VLOOKUP(EP77,'Referencia Parámetros'!$A$2:$B$18,2),"")</f>
        <v/>
      </c>
      <c r="ER77" s="1"/>
      <c r="ES77" s="1"/>
      <c r="ET77" s="136" t="str">
        <f t="shared" ref="ET77:ET112" si="315">IFERROR(+VLOOKUP(ER77,DT$13:DV$112,3,FALSE),"Completar")</f>
        <v>Completar</v>
      </c>
      <c r="EU77" s="134"/>
      <c r="EV77" s="134"/>
      <c r="EW77" s="134"/>
      <c r="EX77" s="136" t="str">
        <f t="shared" ref="EX77:EX112" si="316">+IFERROR(VLOOKUP(ER77,DT$13:DZ$112,7,0),"Completar")</f>
        <v>Completar</v>
      </c>
      <c r="EY77" s="137" t="str">
        <f t="shared" ref="EY77:EY112" si="317">IFERROR(VLOOKUP(ER77,DT$13:EC$112,8,FALSE),"Completar")</f>
        <v>Completar</v>
      </c>
      <c r="EZ77" s="137" t="str">
        <f t="shared" ref="EZ77:EZ112" si="318">IFERROR(VLOOKUP(ER77,DT$13:EC$112,9,FALSE),"Completar")</f>
        <v>Completar</v>
      </c>
      <c r="FA77" s="135"/>
      <c r="FB77" s="136" t="str">
        <f t="shared" ref="FB77:FB112" si="319">IFERROR(VLOOKUP(ER77,DT$13:ED$112,11,FALSE),"Completar")</f>
        <v>Completar</v>
      </c>
      <c r="FC77" s="237">
        <f t="shared" si="189"/>
        <v>0</v>
      </c>
      <c r="FD77" s="238">
        <f t="shared" si="190"/>
        <v>0</v>
      </c>
      <c r="FE77" s="239" t="str">
        <f>IFERROR(IF(FD77&gt;20*EQ77,'Referencia Parámetros'!$D$20,IF(FD77&gt;10*EQ77,'Referencia Parámetros'!$D$21,IF(FD77&gt;5*EQ77,'Referencia Parámetros'!$D$22, IF(FD77&gt;1,'Referencia Parámetros'!$D$23,"NO APLICA")))),"")</f>
        <v/>
      </c>
      <c r="FF77" s="240" t="str">
        <f t="shared" si="191"/>
        <v/>
      </c>
      <c r="FG77" s="241">
        <f t="shared" si="122"/>
        <v>0</v>
      </c>
      <c r="FH77" s="234">
        <f t="shared" si="192"/>
        <v>0</v>
      </c>
      <c r="FI77" s="234">
        <f t="shared" si="123"/>
        <v>0</v>
      </c>
      <c r="FJ77" s="234">
        <f t="shared" si="193"/>
        <v>0</v>
      </c>
      <c r="FK77" s="242">
        <f t="shared" si="194"/>
        <v>0</v>
      </c>
      <c r="FM77" s="234">
        <f t="shared" si="195"/>
        <v>65</v>
      </c>
      <c r="FN77" s="235" t="str">
        <f t="shared" si="196"/>
        <v/>
      </c>
      <c r="FO77" s="236" t="str">
        <f>IFERROR(+VLOOKUP(FN77,'Referencia Parámetros'!$A$2:$B$18,2),"")</f>
        <v/>
      </c>
      <c r="FP77" s="1"/>
      <c r="FQ77" s="1"/>
      <c r="FR77" s="136" t="str">
        <f t="shared" ref="FR77:FR112" si="320">IFERROR(+VLOOKUP(FP77,ER$13:ET$112,3,FALSE),"Completar")</f>
        <v>Completar</v>
      </c>
      <c r="FS77" s="134"/>
      <c r="FT77" s="134"/>
      <c r="FU77" s="134"/>
      <c r="FV77" s="136" t="str">
        <f t="shared" ref="FV77:FV112" si="321">+IFERROR(VLOOKUP(FP77,ER$13:EX$112,7,0),"Completar")</f>
        <v>Completar</v>
      </c>
      <c r="FW77" s="137" t="str">
        <f t="shared" ref="FW77:FW112" si="322">IFERROR(VLOOKUP(FP77,ER$13:FA$112,8,FALSE),"Completar")</f>
        <v>Completar</v>
      </c>
      <c r="FX77" s="137" t="str">
        <f t="shared" ref="FX77:FX112" si="323">IFERROR(VLOOKUP(FP77,ER$13:FA$112,9,FALSE),"Completar")</f>
        <v>Completar</v>
      </c>
      <c r="FY77" s="135"/>
      <c r="FZ77" s="136" t="str">
        <f t="shared" ref="FZ77:FZ112" si="324">IFERROR(VLOOKUP(FP77,ER$13:FB$112,11,FALSE),"Completar")</f>
        <v>Completar</v>
      </c>
      <c r="GA77" s="237">
        <f t="shared" si="197"/>
        <v>0</v>
      </c>
      <c r="GB77" s="238">
        <f t="shared" si="198"/>
        <v>0</v>
      </c>
      <c r="GC77" s="239" t="str">
        <f>IFERROR(IF(GB77&gt;20*FO77,'Referencia Parámetros'!$D$20,IF(GB77&gt;10*FO77,'Referencia Parámetros'!$D$21,IF(GB77&gt;5*FO77,'Referencia Parámetros'!$D$22, IF(GB77&gt;1,'Referencia Parámetros'!$D$23,"NO APLICA")))),"")</f>
        <v/>
      </c>
      <c r="GD77" s="240" t="str">
        <f t="shared" si="199"/>
        <v/>
      </c>
      <c r="GE77" s="241">
        <f t="shared" si="125"/>
        <v>0</v>
      </c>
      <c r="GF77" s="234">
        <f t="shared" si="200"/>
        <v>0</v>
      </c>
      <c r="GG77" s="234">
        <f t="shared" si="126"/>
        <v>0</v>
      </c>
      <c r="GH77" s="234">
        <f t="shared" si="201"/>
        <v>0</v>
      </c>
      <c r="GI77" s="242">
        <f t="shared" si="202"/>
        <v>0</v>
      </c>
      <c r="GK77" s="234">
        <f t="shared" si="203"/>
        <v>65</v>
      </c>
      <c r="GL77" s="235" t="str">
        <f t="shared" si="204"/>
        <v/>
      </c>
      <c r="GM77" s="236" t="str">
        <f>IFERROR(+VLOOKUP(GL77,'Referencia Parámetros'!$A$2:$B$18,2),"")</f>
        <v/>
      </c>
      <c r="GN77" s="1"/>
      <c r="GO77" s="1"/>
      <c r="GP77" s="136" t="str">
        <f t="shared" ref="GP77:GP112" si="325">IFERROR(+VLOOKUP(GN77,FP$13:FR$112,3,FALSE),"Completar")</f>
        <v>Completar</v>
      </c>
      <c r="GQ77" s="134"/>
      <c r="GR77" s="134"/>
      <c r="GS77" s="134"/>
      <c r="GT77" s="136" t="str">
        <f t="shared" ref="GT77:GT112" si="326">+IFERROR(VLOOKUP(GN77,FP$13:FV$112,7,0),"Completar")</f>
        <v>Completar</v>
      </c>
      <c r="GU77" s="137" t="str">
        <f t="shared" ref="GU77:GU112" si="327">IFERROR(VLOOKUP(GN77,FP$13:FY$112,8,FALSE),"Completar")</f>
        <v>Completar</v>
      </c>
      <c r="GV77" s="137" t="str">
        <f t="shared" ref="GV77:GV112" si="328">IFERROR(VLOOKUP(GN77,FP$13:FY$112,9,FALSE),"Completar")</f>
        <v>Completar</v>
      </c>
      <c r="GW77" s="135"/>
      <c r="GX77" s="136" t="str">
        <f t="shared" ref="GX77:GX112" si="329">IFERROR(VLOOKUP(GN77,FP$13:FZ$112,11,FALSE),"Completar")</f>
        <v>Completar</v>
      </c>
      <c r="GY77" s="237">
        <f t="shared" si="205"/>
        <v>0</v>
      </c>
      <c r="GZ77" s="238">
        <f t="shared" si="206"/>
        <v>0</v>
      </c>
      <c r="HA77" s="239" t="str">
        <f>IFERROR(IF(GZ77&gt;20*GM77,'Referencia Parámetros'!$D$20,IF(GZ77&gt;10*GM77,'Referencia Parámetros'!$D$21,IF(GZ77&gt;5*GM77,'Referencia Parámetros'!$D$22, IF(GZ77&gt;1,'Referencia Parámetros'!$D$23,"NO APLICA")))),"")</f>
        <v/>
      </c>
      <c r="HB77" s="240" t="str">
        <f t="shared" si="207"/>
        <v/>
      </c>
      <c r="HC77" s="241">
        <f t="shared" si="128"/>
        <v>0</v>
      </c>
      <c r="HD77" s="234">
        <f t="shared" si="208"/>
        <v>0</v>
      </c>
      <c r="HE77" s="234">
        <f t="shared" si="129"/>
        <v>0</v>
      </c>
      <c r="HF77" s="234">
        <f t="shared" si="209"/>
        <v>0</v>
      </c>
      <c r="HG77" s="242">
        <f t="shared" si="210"/>
        <v>0</v>
      </c>
      <c r="HI77" s="234">
        <f t="shared" si="211"/>
        <v>65</v>
      </c>
      <c r="HJ77" s="235" t="str">
        <f t="shared" si="212"/>
        <v/>
      </c>
      <c r="HK77" s="236" t="str">
        <f>IFERROR(+VLOOKUP(HJ77,'Referencia Parámetros'!$A$2:$B$18,2),"")</f>
        <v/>
      </c>
      <c r="HL77" s="1"/>
      <c r="HM77" s="1"/>
      <c r="HN77" s="136" t="str">
        <f t="shared" ref="HN77:HN112" si="330">IFERROR(+VLOOKUP(HL77,GN$13:GP$112,3,FALSE),"Completar")</f>
        <v>Completar</v>
      </c>
      <c r="HO77" s="134"/>
      <c r="HP77" s="134"/>
      <c r="HQ77" s="134"/>
      <c r="HR77" s="136" t="str">
        <f t="shared" ref="HR77:HR112" si="331">+IFERROR(VLOOKUP(HL77,GN$13:GT$112,7,0),"Completar")</f>
        <v>Completar</v>
      </c>
      <c r="HS77" s="137" t="str">
        <f t="shared" ref="HS77:HS112" si="332">IFERROR(VLOOKUP(HL77,GN$13:GW$112,8,FALSE),"Completar")</f>
        <v>Completar</v>
      </c>
      <c r="HT77" s="137" t="str">
        <f t="shared" ref="HT77:HT112" si="333">IFERROR(VLOOKUP(HL77,GN$13:GW$112,9,FALSE),"Completar")</f>
        <v>Completar</v>
      </c>
      <c r="HU77" s="135"/>
      <c r="HV77" s="136" t="str">
        <f t="shared" ref="HV77:HV112" si="334">IFERROR(VLOOKUP(HL77,GN$13:GX$112,11,FALSE),"Completar")</f>
        <v>Completar</v>
      </c>
      <c r="HW77" s="237">
        <f t="shared" si="213"/>
        <v>0</v>
      </c>
      <c r="HX77" s="238">
        <f t="shared" si="214"/>
        <v>0</v>
      </c>
      <c r="HY77" s="239" t="str">
        <f>IFERROR(IF(HX77&gt;20*HK77,'Referencia Parámetros'!$D$20,IF(HX77&gt;10*HK77,'Referencia Parámetros'!$D$21,IF(HX77&gt;5*HK77,'Referencia Parámetros'!$D$22, IF(HX77&gt;1,'Referencia Parámetros'!$D$23,"NO APLICA")))),"")</f>
        <v/>
      </c>
      <c r="HZ77" s="240" t="str">
        <f t="shared" si="215"/>
        <v/>
      </c>
      <c r="IA77" s="241">
        <f t="shared" si="131"/>
        <v>0</v>
      </c>
      <c r="IB77" s="234">
        <f t="shared" si="216"/>
        <v>0</v>
      </c>
      <c r="IC77" s="234">
        <f t="shared" si="132"/>
        <v>0</v>
      </c>
      <c r="ID77" s="234">
        <f t="shared" si="217"/>
        <v>0</v>
      </c>
      <c r="IE77" s="242">
        <f t="shared" si="218"/>
        <v>0</v>
      </c>
      <c r="IG77" s="234">
        <f t="shared" si="219"/>
        <v>65</v>
      </c>
      <c r="IH77" s="235" t="str">
        <f t="shared" si="220"/>
        <v/>
      </c>
      <c r="II77" s="236" t="str">
        <f>IFERROR(+VLOOKUP(IH77,'Referencia Parámetros'!$A$2:$B$15,2),"")</f>
        <v/>
      </c>
      <c r="IJ77" s="1"/>
      <c r="IK77" s="1"/>
      <c r="IL77" s="136" t="str">
        <f t="shared" ref="IL77:IL112" si="335">IFERROR(+VLOOKUP(IJ77,HL$13:HN$112,3,FALSE),"Completar")</f>
        <v>Completar</v>
      </c>
      <c r="IM77" s="134"/>
      <c r="IN77" s="134"/>
      <c r="IO77" s="134"/>
      <c r="IP77" s="136" t="str">
        <f t="shared" ref="IP77:IP112" si="336">+IFERROR(VLOOKUP(IJ77,HL$13:HR$112,7,0),"Completar")</f>
        <v>Completar</v>
      </c>
      <c r="IQ77" s="137" t="str">
        <f t="shared" ref="IQ77:IQ112" si="337">IFERROR(VLOOKUP(IJ77,HL$13:HU$112,8,FALSE),"Completar")</f>
        <v>Completar</v>
      </c>
      <c r="IR77" s="137" t="str">
        <f t="shared" ref="IR77:IR112" si="338">IFERROR(VLOOKUP(IJ77,HL$13:HU$112,9,FALSE),"Completar")</f>
        <v>Completar</v>
      </c>
      <c r="IS77" s="135"/>
      <c r="IT77" s="136" t="str">
        <f t="shared" ref="IT77:IT112" si="339">IFERROR(VLOOKUP(IJ77,HL$13:HV$112,11,FALSE),"Completar")</f>
        <v>Completar</v>
      </c>
      <c r="IU77" s="237">
        <f t="shared" si="221"/>
        <v>0</v>
      </c>
      <c r="IV77" s="238">
        <f t="shared" si="222"/>
        <v>0</v>
      </c>
      <c r="IW77" s="239" t="str">
        <f>IFERROR(IF(IV77&gt;20*II77,'Referencia Parámetros'!$D$20,IF(IV77&gt;10*II77,'Referencia Parámetros'!$D$21,IF(IV77&gt;5*II77,'Referencia Parámetros'!$D$22, IF(IV77&gt;1,'Referencia Parámetros'!$D$23,"NO APLICA")))),"")</f>
        <v/>
      </c>
      <c r="IX77" s="240" t="str">
        <f t="shared" si="223"/>
        <v/>
      </c>
      <c r="IY77" s="241">
        <f t="shared" si="134"/>
        <v>0</v>
      </c>
      <c r="IZ77" s="234">
        <f t="shared" si="224"/>
        <v>0</v>
      </c>
      <c r="JA77" s="234">
        <f t="shared" si="135"/>
        <v>0</v>
      </c>
      <c r="JB77" s="234">
        <f t="shared" si="225"/>
        <v>0</v>
      </c>
      <c r="JC77" s="242">
        <f t="shared" si="226"/>
        <v>0</v>
      </c>
      <c r="JD77" s="198"/>
      <c r="JE77" s="234">
        <f t="shared" si="227"/>
        <v>65</v>
      </c>
      <c r="JF77" s="235" t="str">
        <f t="shared" si="228"/>
        <v/>
      </c>
      <c r="JG77" s="236" t="str">
        <f>IFERROR(+VLOOKUP(JF77,'Referencia Parámetros'!$A$2:$B$15,2),"")</f>
        <v/>
      </c>
      <c r="JH77" s="1"/>
      <c r="JI77" s="1"/>
      <c r="JJ77" s="136" t="str">
        <f t="shared" ref="JJ77:JJ112" si="340">IFERROR(+VLOOKUP(JH77,IJ$13:IL$112,3,FALSE),"Completar")</f>
        <v>Completar</v>
      </c>
      <c r="JK77" s="134"/>
      <c r="JL77" s="134"/>
      <c r="JM77" s="134"/>
      <c r="JN77" s="136" t="str">
        <f t="shared" ref="JN77:JN112" si="341">+IFERROR(VLOOKUP(JH77,IJ$13:IP$112,7,0),"Completar")</f>
        <v>Completar</v>
      </c>
      <c r="JO77" s="137" t="str">
        <f t="shared" ref="JO77:JO112" si="342">IFERROR(VLOOKUP(JH77,IJ$13:IS$112,8,FALSE),"Completar")</f>
        <v>Completar</v>
      </c>
      <c r="JP77" s="137" t="str">
        <f t="shared" ref="JP77:JP112" si="343">IFERROR(VLOOKUP(JH77,IJ$13:IS$112,9,FALSE),"Completar")</f>
        <v>Completar</v>
      </c>
      <c r="JQ77" s="135"/>
      <c r="JR77" s="136" t="str">
        <f t="shared" ref="JR77:JR112" si="344">IFERROR(VLOOKUP(JH77,IJ$13:IT$112,11,FALSE),"Completar")</f>
        <v>Completar</v>
      </c>
      <c r="JS77" s="237">
        <f t="shared" si="229"/>
        <v>0</v>
      </c>
      <c r="JT77" s="238">
        <f t="shared" si="230"/>
        <v>0</v>
      </c>
      <c r="JU77" s="239" t="str">
        <f>IFERROR(IF(JT77&gt;20*JG77,'Referencia Parámetros'!$D$20,IF(JT77&gt;10*JG77,'Referencia Parámetros'!$D$21,IF(JT77&gt;5*JG77,'Referencia Parámetros'!$D$22, IF(JT77&gt;1,'Referencia Parámetros'!$D$23,"NO APLICA")))),"")</f>
        <v/>
      </c>
      <c r="JV77" s="240" t="str">
        <f t="shared" si="231"/>
        <v/>
      </c>
      <c r="JW77" s="241">
        <f t="shared" si="137"/>
        <v>0</v>
      </c>
      <c r="JX77" s="234">
        <f t="shared" si="232"/>
        <v>0</v>
      </c>
      <c r="JY77" s="234">
        <f t="shared" si="138"/>
        <v>0</v>
      </c>
      <c r="JZ77" s="234">
        <f t="shared" si="233"/>
        <v>0</v>
      </c>
      <c r="KA77" s="242">
        <f t="shared" si="234"/>
        <v>0</v>
      </c>
    </row>
    <row r="78" spans="1:287" x14ac:dyDescent="0.25">
      <c r="A78" s="234">
        <f t="shared" si="139"/>
        <v>66</v>
      </c>
      <c r="B78" s="235" t="str">
        <f t="shared" si="140"/>
        <v/>
      </c>
      <c r="C78" s="236" t="str">
        <f>IFERROR(+VLOOKUP(B78,'Referencia Parámetros'!$A$2:$B$18,2),"")</f>
        <v/>
      </c>
      <c r="D78" s="1"/>
      <c r="E78" s="1"/>
      <c r="F78" s="136" t="str">
        <f>IFERROR(+VLOOKUP(D78,'Año 4'!JH$13:JJ$112,3,FALSE),"Completar")</f>
        <v>Completar</v>
      </c>
      <c r="G78" s="134"/>
      <c r="H78" s="134"/>
      <c r="I78" s="134"/>
      <c r="J78" s="136" t="str">
        <f>+IFERROR(VLOOKUP(D78,'Año 4'!JH$13:JR$112,7,0),"Completar")</f>
        <v>Completar</v>
      </c>
      <c r="K78" s="137" t="str">
        <f>IFERROR(VLOOKUP(D78,'Año 4'!JH$13:JR$112,8,FALSE),"Completar")</f>
        <v>Completar</v>
      </c>
      <c r="L78" s="137" t="str">
        <f>IFERROR(VLOOKUP(D78,'Año 4'!JH$13:JR$112,9,FALSE),"Completar")</f>
        <v>Completar</v>
      </c>
      <c r="M78" s="135"/>
      <c r="N78" s="136" t="str">
        <f>IFERROR(VLOOKUP(D78,'Año 4'!JH$13:JR$112,11,FALSE),"Completar")</f>
        <v>Completar</v>
      </c>
      <c r="O78" s="237">
        <f t="shared" si="141"/>
        <v>0</v>
      </c>
      <c r="P78" s="238">
        <f t="shared" si="142"/>
        <v>0</v>
      </c>
      <c r="Q78" s="239" t="str">
        <f>IFERROR(IF(P78&gt;20*C78,'Referencia Parámetros'!$D$20,IF(P78&gt;10*C78,'Referencia Parámetros'!$D$21,IF(P78&gt;5*C78,'Referencia Parámetros'!$D$22, IF(P78&gt;1,'Referencia Parámetros'!$D$23,"NO APLICA")))),"")</f>
        <v/>
      </c>
      <c r="R78" s="240" t="str">
        <f t="shared" si="143"/>
        <v/>
      </c>
      <c r="S78" s="241">
        <f t="shared" ref="S78:S112" si="345">IFERROR(+IF($J$5&gt;L78,DATEDIF(K78,$J$5,"Y"),DATEDIF(K78,L78,"Y")),0)</f>
        <v>0</v>
      </c>
      <c r="T78" s="234">
        <f t="shared" si="144"/>
        <v>0</v>
      </c>
      <c r="U78" s="234">
        <f t="shared" ref="U78:U112" si="346">IF(S78=0,0,IF(S78&gt;=50,0.25,IF(S78&lt;=24,0.25,0)))</f>
        <v>0</v>
      </c>
      <c r="V78" s="234">
        <f t="shared" si="145"/>
        <v>0</v>
      </c>
      <c r="W78" s="242">
        <f t="shared" si="146"/>
        <v>0</v>
      </c>
      <c r="Y78" s="234">
        <f t="shared" si="147"/>
        <v>66</v>
      </c>
      <c r="Z78" s="235" t="str">
        <f t="shared" si="148"/>
        <v/>
      </c>
      <c r="AA78" s="236" t="str">
        <f>IFERROR(+VLOOKUP(Z78,'Referencia Parámetros'!$A$2:$B$18,2),"")</f>
        <v/>
      </c>
      <c r="AB78" s="1"/>
      <c r="AC78" s="1"/>
      <c r="AD78" s="136" t="str">
        <f t="shared" si="290"/>
        <v>Completar</v>
      </c>
      <c r="AE78" s="134"/>
      <c r="AF78" s="134"/>
      <c r="AG78" s="134"/>
      <c r="AH78" s="136" t="str">
        <f t="shared" si="291"/>
        <v>Completar</v>
      </c>
      <c r="AI78" s="137" t="str">
        <f t="shared" si="292"/>
        <v>Completar</v>
      </c>
      <c r="AJ78" s="137" t="str">
        <f t="shared" si="293"/>
        <v>Completar</v>
      </c>
      <c r="AK78" s="135"/>
      <c r="AL78" s="136" t="str">
        <f t="shared" si="294"/>
        <v>Completar</v>
      </c>
      <c r="AM78" s="237">
        <f t="shared" si="149"/>
        <v>0</v>
      </c>
      <c r="AN78" s="238">
        <f t="shared" si="150"/>
        <v>0</v>
      </c>
      <c r="AO78" s="239" t="str">
        <f>IFERROR(IF(AN78&gt;20*AA78,'Referencia Parámetros'!$D$20,IF(AN78&gt;10*AA78,'Referencia Parámetros'!$D$21,IF(AN78&gt;5*AA78,'Referencia Parámetros'!$D$22, IF(AN78&gt;1,'Referencia Parámetros'!$D$23,"NO APLICA")))),"")</f>
        <v/>
      </c>
      <c r="AP78" s="240" t="str">
        <f t="shared" si="151"/>
        <v/>
      </c>
      <c r="AQ78" s="241">
        <f t="shared" ref="AQ78:AQ112" si="347">IFERROR(+IF($J$5&gt;AJ78,DATEDIF(AI78,$J$5,"Y"),DATEDIF(AI78,AJ78,"Y")),0)</f>
        <v>0</v>
      </c>
      <c r="AR78" s="234">
        <f t="shared" si="152"/>
        <v>0</v>
      </c>
      <c r="AS78" s="234">
        <f t="shared" ref="AS78:AS112" si="348">IF(AQ78=0,0,IF(AQ78&gt;=50,0.25,IF(AQ78&lt;=24,0.25,0)))</f>
        <v>0</v>
      </c>
      <c r="AT78" s="234">
        <f t="shared" si="153"/>
        <v>0</v>
      </c>
      <c r="AU78" s="242">
        <f t="shared" si="154"/>
        <v>0</v>
      </c>
      <c r="AW78" s="234">
        <f t="shared" si="155"/>
        <v>66</v>
      </c>
      <c r="AX78" s="235" t="str">
        <f t="shared" si="156"/>
        <v/>
      </c>
      <c r="AY78" s="236" t="str">
        <f>IFERROR(+VLOOKUP(AX78,'Referencia Parámetros'!$A$2:$B$18,2),"")</f>
        <v/>
      </c>
      <c r="AZ78" s="1"/>
      <c r="BA78" s="1"/>
      <c r="BB78" s="136" t="str">
        <f t="shared" si="295"/>
        <v>Completar</v>
      </c>
      <c r="BC78" s="134"/>
      <c r="BD78" s="134"/>
      <c r="BE78" s="134"/>
      <c r="BF78" s="136" t="str">
        <f t="shared" si="296"/>
        <v>Completar</v>
      </c>
      <c r="BG78" s="137" t="str">
        <f t="shared" si="297"/>
        <v>Completar</v>
      </c>
      <c r="BH78" s="137" t="str">
        <f t="shared" si="298"/>
        <v>Completar</v>
      </c>
      <c r="BI78" s="135"/>
      <c r="BJ78" s="136" t="str">
        <f t="shared" si="299"/>
        <v>Completar</v>
      </c>
      <c r="BK78" s="237">
        <f t="shared" si="157"/>
        <v>0</v>
      </c>
      <c r="BL78" s="238">
        <f t="shared" si="158"/>
        <v>0</v>
      </c>
      <c r="BM78" s="239" t="str">
        <f>IFERROR(IF(BL78&gt;20*AY78,'Referencia Parámetros'!$D$20,IF(BL78&gt;10*AY78,'Referencia Parámetros'!$D$21,IF(BL78&gt;5*AY78,'Referencia Parámetros'!$D$22, IF(BL78&gt;1,'Referencia Parámetros'!$D$23,"NO APLICA")))),"")</f>
        <v/>
      </c>
      <c r="BN78" s="240" t="str">
        <f t="shared" si="159"/>
        <v/>
      </c>
      <c r="BO78" s="241">
        <f t="shared" ref="BO78:BO112" si="349">IFERROR(+IF($J$5&gt;BH78,DATEDIF(BG78,$J$5,"Y"),DATEDIF(BG78,BH78,"Y")),0)</f>
        <v>0</v>
      </c>
      <c r="BP78" s="234">
        <f t="shared" si="160"/>
        <v>0</v>
      </c>
      <c r="BQ78" s="234">
        <f t="shared" ref="BQ78:BQ112" si="350">IF(BO78=0,0,IF(BO78&gt;=50,0.25,IF(BO78&lt;=24,0.25,0)))</f>
        <v>0</v>
      </c>
      <c r="BR78" s="234">
        <f t="shared" si="161"/>
        <v>0</v>
      </c>
      <c r="BS78" s="242">
        <f t="shared" si="162"/>
        <v>0</v>
      </c>
      <c r="BU78" s="234">
        <f t="shared" si="163"/>
        <v>66</v>
      </c>
      <c r="BV78" s="235" t="str">
        <f t="shared" si="164"/>
        <v/>
      </c>
      <c r="BW78" s="236" t="str">
        <f>IFERROR(+VLOOKUP(BV78,'Referencia Parámetros'!$A$2:$B$18,2),"")</f>
        <v/>
      </c>
      <c r="BX78" s="1"/>
      <c r="BY78" s="1"/>
      <c r="BZ78" s="136" t="str">
        <f t="shared" si="300"/>
        <v>Completar</v>
      </c>
      <c r="CA78" s="134"/>
      <c r="CB78" s="134"/>
      <c r="CC78" s="134"/>
      <c r="CD78" s="136" t="str">
        <f t="shared" si="301"/>
        <v>Completar</v>
      </c>
      <c r="CE78" s="137" t="str">
        <f t="shared" si="302"/>
        <v>Completar</v>
      </c>
      <c r="CF78" s="137" t="str">
        <f t="shared" si="303"/>
        <v>Completar</v>
      </c>
      <c r="CG78" s="135"/>
      <c r="CH78" s="136" t="str">
        <f t="shared" si="304"/>
        <v>Completar</v>
      </c>
      <c r="CI78" s="237">
        <f t="shared" si="165"/>
        <v>0</v>
      </c>
      <c r="CJ78" s="238">
        <f t="shared" si="166"/>
        <v>0</v>
      </c>
      <c r="CK78" s="239" t="str">
        <f>IFERROR(IF(CJ78&gt;20*BW78,'Referencia Parámetros'!$D$20,IF(CJ78&gt;10*BW78,'Referencia Parámetros'!$D$21,IF(CJ78&gt;5*BW78,'Referencia Parámetros'!$D$22, IF(CJ78&gt;1,'Referencia Parámetros'!$D$23,"NO APLICA")))),"")</f>
        <v/>
      </c>
      <c r="CL78" s="240" t="str">
        <f t="shared" si="167"/>
        <v/>
      </c>
      <c r="CM78" s="241">
        <f t="shared" ref="CM78:CM112" si="351">IFERROR(+IF($J$5&gt;CF78,DATEDIF(CE78,$J$5,"Y"),DATEDIF(CE78,CF78,"Y")),0)</f>
        <v>0</v>
      </c>
      <c r="CN78" s="234">
        <f t="shared" si="168"/>
        <v>0</v>
      </c>
      <c r="CO78" s="234">
        <f t="shared" ref="CO78:CO112" si="352">IF(CM78=0,0,IF(CM78&gt;=50,0.25,IF(CM78&lt;=24,0.25,0)))</f>
        <v>0</v>
      </c>
      <c r="CP78" s="234">
        <f t="shared" si="169"/>
        <v>0</v>
      </c>
      <c r="CQ78" s="242">
        <f t="shared" si="170"/>
        <v>0</v>
      </c>
      <c r="CS78" s="234">
        <f t="shared" si="171"/>
        <v>66</v>
      </c>
      <c r="CT78" s="235" t="str">
        <f t="shared" si="172"/>
        <v/>
      </c>
      <c r="CU78" s="236" t="str">
        <f>IFERROR(+VLOOKUP(CT78,'Referencia Parámetros'!$A$2:$B$18,2),"")</f>
        <v/>
      </c>
      <c r="CV78" s="1"/>
      <c r="CW78" s="1"/>
      <c r="CX78" s="136" t="str">
        <f t="shared" si="305"/>
        <v>Completar</v>
      </c>
      <c r="CY78" s="134"/>
      <c r="CZ78" s="134"/>
      <c r="DA78" s="134"/>
      <c r="DB78" s="136" t="str">
        <f t="shared" si="306"/>
        <v>Completar</v>
      </c>
      <c r="DC78" s="137" t="str">
        <f t="shared" si="307"/>
        <v>Completar</v>
      </c>
      <c r="DD78" s="137" t="str">
        <f t="shared" si="308"/>
        <v>Completar</v>
      </c>
      <c r="DE78" s="135"/>
      <c r="DF78" s="136" t="str">
        <f t="shared" si="309"/>
        <v>Completar</v>
      </c>
      <c r="DG78" s="237">
        <f t="shared" si="173"/>
        <v>0</v>
      </c>
      <c r="DH78" s="238">
        <f t="shared" si="174"/>
        <v>0</v>
      </c>
      <c r="DI78" s="239" t="str">
        <f>IFERROR(IF(DH78&gt;20*CU78,'Referencia Parámetros'!$D$20,IF(DH78&gt;10*CU78,'Referencia Parámetros'!$D$21,IF(DH78&gt;5*CU78,'Referencia Parámetros'!$D$22, IF(DH78&gt;1,'Referencia Parámetros'!$D$23,"NO APLICA")))),"")</f>
        <v/>
      </c>
      <c r="DJ78" s="240" t="str">
        <f t="shared" si="175"/>
        <v/>
      </c>
      <c r="DK78" s="241">
        <f t="shared" ref="DK78:DK112" si="353">IFERROR(+IF($J$5&gt;DD78,DATEDIF(DC78,$J$5,"Y"),DATEDIF(DC78,DD78,"Y")),0)</f>
        <v>0</v>
      </c>
      <c r="DL78" s="234">
        <f t="shared" si="176"/>
        <v>0</v>
      </c>
      <c r="DM78" s="234">
        <f t="shared" ref="DM78:DM112" si="354">IF(DK78=0,0,IF(DK78&gt;=50,0.25,IF(DK78&lt;=24,0.25,0)))</f>
        <v>0</v>
      </c>
      <c r="DN78" s="234">
        <f t="shared" si="177"/>
        <v>0</v>
      </c>
      <c r="DO78" s="242">
        <f t="shared" si="178"/>
        <v>0</v>
      </c>
      <c r="DQ78" s="234">
        <f t="shared" si="179"/>
        <v>66</v>
      </c>
      <c r="DR78" s="235" t="str">
        <f t="shared" si="180"/>
        <v/>
      </c>
      <c r="DS78" s="236" t="str">
        <f>IFERROR(+VLOOKUP(DR78,'Referencia Parámetros'!$A$2:$B$18,2),"")</f>
        <v/>
      </c>
      <c r="DT78" s="1"/>
      <c r="DU78" s="1"/>
      <c r="DV78" s="136" t="str">
        <f t="shared" si="310"/>
        <v>Completar</v>
      </c>
      <c r="DW78" s="134"/>
      <c r="DX78" s="134"/>
      <c r="DY78" s="134"/>
      <c r="DZ78" s="136" t="str">
        <f t="shared" si="311"/>
        <v>Completar</v>
      </c>
      <c r="EA78" s="137" t="str">
        <f t="shared" si="312"/>
        <v>Completar</v>
      </c>
      <c r="EB78" s="137" t="str">
        <f t="shared" si="313"/>
        <v>Completar</v>
      </c>
      <c r="EC78" s="135"/>
      <c r="ED78" s="136" t="str">
        <f t="shared" si="314"/>
        <v>Completar</v>
      </c>
      <c r="EE78" s="237">
        <f t="shared" si="181"/>
        <v>0</v>
      </c>
      <c r="EF78" s="238">
        <f t="shared" si="182"/>
        <v>0</v>
      </c>
      <c r="EG78" s="239" t="str">
        <f>IFERROR(IF(EF78&gt;20*DS78,'Referencia Parámetros'!$D$20,IF(EF78&gt;10*DS78,'Referencia Parámetros'!$D$21,IF(EF78&gt;5*DS78,'Referencia Parámetros'!$D$22, IF(EF78&gt;1,'Referencia Parámetros'!$D$23,"NO APLICA")))),"")</f>
        <v/>
      </c>
      <c r="EH78" s="240" t="str">
        <f t="shared" si="183"/>
        <v/>
      </c>
      <c r="EI78" s="241">
        <f t="shared" ref="EI78:EI112" si="355">IFERROR(+IF($J$5&gt;EB78,DATEDIF(EA78,$J$5,"Y"),DATEDIF(EA78,EB78,"Y")),0)</f>
        <v>0</v>
      </c>
      <c r="EJ78" s="234">
        <f t="shared" si="184"/>
        <v>0</v>
      </c>
      <c r="EK78" s="234">
        <f t="shared" ref="EK78:EK112" si="356">IF(EI78=0,0,IF(EI78&gt;=50,0.25,IF(EI78&lt;=24,0.25,0)))</f>
        <v>0</v>
      </c>
      <c r="EL78" s="234">
        <f t="shared" si="185"/>
        <v>0</v>
      </c>
      <c r="EM78" s="242">
        <f t="shared" si="186"/>
        <v>0</v>
      </c>
      <c r="EO78" s="234">
        <f t="shared" si="187"/>
        <v>66</v>
      </c>
      <c r="EP78" s="235" t="str">
        <f t="shared" si="188"/>
        <v/>
      </c>
      <c r="EQ78" s="236" t="str">
        <f>IFERROR(+VLOOKUP(EP78,'Referencia Parámetros'!$A$2:$B$18,2),"")</f>
        <v/>
      </c>
      <c r="ER78" s="1"/>
      <c r="ES78" s="1"/>
      <c r="ET78" s="136" t="str">
        <f t="shared" si="315"/>
        <v>Completar</v>
      </c>
      <c r="EU78" s="134"/>
      <c r="EV78" s="134"/>
      <c r="EW78" s="134"/>
      <c r="EX78" s="136" t="str">
        <f t="shared" si="316"/>
        <v>Completar</v>
      </c>
      <c r="EY78" s="137" t="str">
        <f t="shared" si="317"/>
        <v>Completar</v>
      </c>
      <c r="EZ78" s="137" t="str">
        <f t="shared" si="318"/>
        <v>Completar</v>
      </c>
      <c r="FA78" s="135"/>
      <c r="FB78" s="136" t="str">
        <f t="shared" si="319"/>
        <v>Completar</v>
      </c>
      <c r="FC78" s="237">
        <f t="shared" si="189"/>
        <v>0</v>
      </c>
      <c r="FD78" s="238">
        <f t="shared" si="190"/>
        <v>0</v>
      </c>
      <c r="FE78" s="239" t="str">
        <f>IFERROR(IF(FD78&gt;20*EQ78,'Referencia Parámetros'!$D$20,IF(FD78&gt;10*EQ78,'Referencia Parámetros'!$D$21,IF(FD78&gt;5*EQ78,'Referencia Parámetros'!$D$22, IF(FD78&gt;1,'Referencia Parámetros'!$D$23,"NO APLICA")))),"")</f>
        <v/>
      </c>
      <c r="FF78" s="240" t="str">
        <f t="shared" si="191"/>
        <v/>
      </c>
      <c r="FG78" s="241">
        <f t="shared" ref="FG78:FG112" si="357">IFERROR(+IF($J$5&gt;EZ78,DATEDIF(EY78,$J$5,"Y"),DATEDIF(EY78,EZ78,"Y")),0)</f>
        <v>0</v>
      </c>
      <c r="FH78" s="234">
        <f t="shared" si="192"/>
        <v>0</v>
      </c>
      <c r="FI78" s="234">
        <f t="shared" ref="FI78:FI112" si="358">IF(FG78=0,0,IF(FG78&gt;=50,0.25,IF(FG78&lt;=24,0.25,0)))</f>
        <v>0</v>
      </c>
      <c r="FJ78" s="234">
        <f t="shared" si="193"/>
        <v>0</v>
      </c>
      <c r="FK78" s="242">
        <f t="shared" si="194"/>
        <v>0</v>
      </c>
      <c r="FM78" s="234">
        <f t="shared" si="195"/>
        <v>66</v>
      </c>
      <c r="FN78" s="235" t="str">
        <f t="shared" si="196"/>
        <v/>
      </c>
      <c r="FO78" s="236" t="str">
        <f>IFERROR(+VLOOKUP(FN78,'Referencia Parámetros'!$A$2:$B$18,2),"")</f>
        <v/>
      </c>
      <c r="FP78" s="1"/>
      <c r="FQ78" s="1"/>
      <c r="FR78" s="136" t="str">
        <f t="shared" si="320"/>
        <v>Completar</v>
      </c>
      <c r="FS78" s="134"/>
      <c r="FT78" s="134"/>
      <c r="FU78" s="134"/>
      <c r="FV78" s="136" t="str">
        <f t="shared" si="321"/>
        <v>Completar</v>
      </c>
      <c r="FW78" s="137" t="str">
        <f t="shared" si="322"/>
        <v>Completar</v>
      </c>
      <c r="FX78" s="137" t="str">
        <f t="shared" si="323"/>
        <v>Completar</v>
      </c>
      <c r="FY78" s="135"/>
      <c r="FZ78" s="136" t="str">
        <f t="shared" si="324"/>
        <v>Completar</v>
      </c>
      <c r="GA78" s="237">
        <f t="shared" si="197"/>
        <v>0</v>
      </c>
      <c r="GB78" s="238">
        <f t="shared" si="198"/>
        <v>0</v>
      </c>
      <c r="GC78" s="239" t="str">
        <f>IFERROR(IF(GB78&gt;20*FO78,'Referencia Parámetros'!$D$20,IF(GB78&gt;10*FO78,'Referencia Parámetros'!$D$21,IF(GB78&gt;5*FO78,'Referencia Parámetros'!$D$22, IF(GB78&gt;1,'Referencia Parámetros'!$D$23,"NO APLICA")))),"")</f>
        <v/>
      </c>
      <c r="GD78" s="240" t="str">
        <f t="shared" si="199"/>
        <v/>
      </c>
      <c r="GE78" s="241">
        <f t="shared" ref="GE78:GE112" si="359">IFERROR(+IF($J$5&gt;FX78,DATEDIF(FW78,$J$5,"Y"),DATEDIF(FW78,FX78,"Y")),0)</f>
        <v>0</v>
      </c>
      <c r="GF78" s="234">
        <f t="shared" si="200"/>
        <v>0</v>
      </c>
      <c r="GG78" s="234">
        <f t="shared" ref="GG78:GG112" si="360">IF(GE78=0,0,IF(GE78&gt;=50,0.25,IF(GE78&lt;=24,0.25,0)))</f>
        <v>0</v>
      </c>
      <c r="GH78" s="234">
        <f t="shared" si="201"/>
        <v>0</v>
      </c>
      <c r="GI78" s="242">
        <f t="shared" si="202"/>
        <v>0</v>
      </c>
      <c r="GK78" s="234">
        <f t="shared" si="203"/>
        <v>66</v>
      </c>
      <c r="GL78" s="235" t="str">
        <f t="shared" si="204"/>
        <v/>
      </c>
      <c r="GM78" s="236" t="str">
        <f>IFERROR(+VLOOKUP(GL78,'Referencia Parámetros'!$A$2:$B$18,2),"")</f>
        <v/>
      </c>
      <c r="GN78" s="1"/>
      <c r="GO78" s="1"/>
      <c r="GP78" s="136" t="str">
        <f t="shared" si="325"/>
        <v>Completar</v>
      </c>
      <c r="GQ78" s="134"/>
      <c r="GR78" s="134"/>
      <c r="GS78" s="134"/>
      <c r="GT78" s="136" t="str">
        <f t="shared" si="326"/>
        <v>Completar</v>
      </c>
      <c r="GU78" s="137" t="str">
        <f t="shared" si="327"/>
        <v>Completar</v>
      </c>
      <c r="GV78" s="137" t="str">
        <f t="shared" si="328"/>
        <v>Completar</v>
      </c>
      <c r="GW78" s="135"/>
      <c r="GX78" s="136" t="str">
        <f t="shared" si="329"/>
        <v>Completar</v>
      </c>
      <c r="GY78" s="237">
        <f t="shared" si="205"/>
        <v>0</v>
      </c>
      <c r="GZ78" s="238">
        <f t="shared" si="206"/>
        <v>0</v>
      </c>
      <c r="HA78" s="239" t="str">
        <f>IFERROR(IF(GZ78&gt;20*GM78,'Referencia Parámetros'!$D$20,IF(GZ78&gt;10*GM78,'Referencia Parámetros'!$D$21,IF(GZ78&gt;5*GM78,'Referencia Parámetros'!$D$22, IF(GZ78&gt;1,'Referencia Parámetros'!$D$23,"NO APLICA")))),"")</f>
        <v/>
      </c>
      <c r="HB78" s="240" t="str">
        <f t="shared" si="207"/>
        <v/>
      </c>
      <c r="HC78" s="241">
        <f t="shared" ref="HC78:HC112" si="361">IFERROR(+IF($J$5&gt;GV78,DATEDIF(GU78,$J$5,"Y"),DATEDIF(GU78,GV78,"Y")),0)</f>
        <v>0</v>
      </c>
      <c r="HD78" s="234">
        <f t="shared" si="208"/>
        <v>0</v>
      </c>
      <c r="HE78" s="234">
        <f t="shared" ref="HE78:HE112" si="362">IF(HC78=0,0,IF(HC78&gt;=50,0.25,IF(HC78&lt;=24,0.25,0)))</f>
        <v>0</v>
      </c>
      <c r="HF78" s="234">
        <f t="shared" si="209"/>
        <v>0</v>
      </c>
      <c r="HG78" s="242">
        <f t="shared" si="210"/>
        <v>0</v>
      </c>
      <c r="HI78" s="234">
        <f t="shared" si="211"/>
        <v>66</v>
      </c>
      <c r="HJ78" s="235" t="str">
        <f t="shared" si="212"/>
        <v/>
      </c>
      <c r="HK78" s="236" t="str">
        <f>IFERROR(+VLOOKUP(HJ78,'Referencia Parámetros'!$A$2:$B$18,2),"")</f>
        <v/>
      </c>
      <c r="HL78" s="1"/>
      <c r="HM78" s="1"/>
      <c r="HN78" s="136" t="str">
        <f t="shared" si="330"/>
        <v>Completar</v>
      </c>
      <c r="HO78" s="134"/>
      <c r="HP78" s="134"/>
      <c r="HQ78" s="134"/>
      <c r="HR78" s="136" t="str">
        <f t="shared" si="331"/>
        <v>Completar</v>
      </c>
      <c r="HS78" s="137" t="str">
        <f t="shared" si="332"/>
        <v>Completar</v>
      </c>
      <c r="HT78" s="137" t="str">
        <f t="shared" si="333"/>
        <v>Completar</v>
      </c>
      <c r="HU78" s="135"/>
      <c r="HV78" s="136" t="str">
        <f t="shared" si="334"/>
        <v>Completar</v>
      </c>
      <c r="HW78" s="237">
        <f t="shared" si="213"/>
        <v>0</v>
      </c>
      <c r="HX78" s="238">
        <f t="shared" si="214"/>
        <v>0</v>
      </c>
      <c r="HY78" s="239" t="str">
        <f>IFERROR(IF(HX78&gt;20*HK78,'Referencia Parámetros'!$D$20,IF(HX78&gt;10*HK78,'Referencia Parámetros'!$D$21,IF(HX78&gt;5*HK78,'Referencia Parámetros'!$D$22, IF(HX78&gt;1,'Referencia Parámetros'!$D$23,"NO APLICA")))),"")</f>
        <v/>
      </c>
      <c r="HZ78" s="240" t="str">
        <f t="shared" si="215"/>
        <v/>
      </c>
      <c r="IA78" s="241">
        <f t="shared" ref="IA78:IA112" si="363">IFERROR(+IF($J$5&gt;HT78,DATEDIF(HS78,$J$5,"Y"),DATEDIF(HS78,HT78,"Y")),0)</f>
        <v>0</v>
      </c>
      <c r="IB78" s="234">
        <f t="shared" si="216"/>
        <v>0</v>
      </c>
      <c r="IC78" s="234">
        <f t="shared" ref="IC78:IC112" si="364">IF(IA78=0,0,IF(IA78&gt;=50,0.25,IF(IA78&lt;=24,0.25,0)))</f>
        <v>0</v>
      </c>
      <c r="ID78" s="234">
        <f t="shared" si="217"/>
        <v>0</v>
      </c>
      <c r="IE78" s="242">
        <f t="shared" si="218"/>
        <v>0</v>
      </c>
      <c r="IG78" s="234">
        <f t="shared" si="219"/>
        <v>66</v>
      </c>
      <c r="IH78" s="235" t="str">
        <f t="shared" si="220"/>
        <v/>
      </c>
      <c r="II78" s="236" t="str">
        <f>IFERROR(+VLOOKUP(IH78,'Referencia Parámetros'!$A$2:$B$15,2),"")</f>
        <v/>
      </c>
      <c r="IJ78" s="1"/>
      <c r="IK78" s="1"/>
      <c r="IL78" s="136" t="str">
        <f t="shared" si="335"/>
        <v>Completar</v>
      </c>
      <c r="IM78" s="134"/>
      <c r="IN78" s="134"/>
      <c r="IO78" s="134"/>
      <c r="IP78" s="136" t="str">
        <f t="shared" si="336"/>
        <v>Completar</v>
      </c>
      <c r="IQ78" s="137" t="str">
        <f t="shared" si="337"/>
        <v>Completar</v>
      </c>
      <c r="IR78" s="137" t="str">
        <f t="shared" si="338"/>
        <v>Completar</v>
      </c>
      <c r="IS78" s="135"/>
      <c r="IT78" s="136" t="str">
        <f t="shared" si="339"/>
        <v>Completar</v>
      </c>
      <c r="IU78" s="237">
        <f t="shared" si="221"/>
        <v>0</v>
      </c>
      <c r="IV78" s="238">
        <f t="shared" si="222"/>
        <v>0</v>
      </c>
      <c r="IW78" s="239" t="str">
        <f>IFERROR(IF(IV78&gt;20*II78,'Referencia Parámetros'!$D$20,IF(IV78&gt;10*II78,'Referencia Parámetros'!$D$21,IF(IV78&gt;5*II78,'Referencia Parámetros'!$D$22, IF(IV78&gt;1,'Referencia Parámetros'!$D$23,"NO APLICA")))),"")</f>
        <v/>
      </c>
      <c r="IX78" s="240" t="str">
        <f t="shared" si="223"/>
        <v/>
      </c>
      <c r="IY78" s="241">
        <f t="shared" ref="IY78:IY112" si="365">IFERROR(+IF($J$5&gt;IR78,DATEDIF(IQ78,$J$5,"Y"),DATEDIF(IQ78,IR78,"Y")),0)</f>
        <v>0</v>
      </c>
      <c r="IZ78" s="234">
        <f t="shared" si="224"/>
        <v>0</v>
      </c>
      <c r="JA78" s="234">
        <f t="shared" ref="JA78:JA112" si="366">IF(IY78=0,0,IF(IY78&gt;=50,0.25,IF(IY78&lt;=24,0.25,0)))</f>
        <v>0</v>
      </c>
      <c r="JB78" s="234">
        <f t="shared" si="225"/>
        <v>0</v>
      </c>
      <c r="JC78" s="242">
        <f t="shared" si="226"/>
        <v>0</v>
      </c>
      <c r="JD78" s="198"/>
      <c r="JE78" s="234">
        <f t="shared" si="227"/>
        <v>66</v>
      </c>
      <c r="JF78" s="235" t="str">
        <f t="shared" si="228"/>
        <v/>
      </c>
      <c r="JG78" s="236" t="str">
        <f>IFERROR(+VLOOKUP(JF78,'Referencia Parámetros'!$A$2:$B$15,2),"")</f>
        <v/>
      </c>
      <c r="JH78" s="1"/>
      <c r="JI78" s="1"/>
      <c r="JJ78" s="136" t="str">
        <f t="shared" si="340"/>
        <v>Completar</v>
      </c>
      <c r="JK78" s="134"/>
      <c r="JL78" s="134"/>
      <c r="JM78" s="134"/>
      <c r="JN78" s="136" t="str">
        <f t="shared" si="341"/>
        <v>Completar</v>
      </c>
      <c r="JO78" s="137" t="str">
        <f t="shared" si="342"/>
        <v>Completar</v>
      </c>
      <c r="JP78" s="137" t="str">
        <f t="shared" si="343"/>
        <v>Completar</v>
      </c>
      <c r="JQ78" s="135"/>
      <c r="JR78" s="136" t="str">
        <f t="shared" si="344"/>
        <v>Completar</v>
      </c>
      <c r="JS78" s="237">
        <f t="shared" si="229"/>
        <v>0</v>
      </c>
      <c r="JT78" s="238">
        <f t="shared" si="230"/>
        <v>0</v>
      </c>
      <c r="JU78" s="239" t="str">
        <f>IFERROR(IF(JT78&gt;20*JG78,'Referencia Parámetros'!$D$20,IF(JT78&gt;10*JG78,'Referencia Parámetros'!$D$21,IF(JT78&gt;5*JG78,'Referencia Parámetros'!$D$22, IF(JT78&gt;1,'Referencia Parámetros'!$D$23,"NO APLICA")))),"")</f>
        <v/>
      </c>
      <c r="JV78" s="240" t="str">
        <f t="shared" si="231"/>
        <v/>
      </c>
      <c r="JW78" s="241">
        <f t="shared" ref="JW78:JW112" si="367">IFERROR(+IF($J$5&gt;JP78,DATEDIF(JO78,$J$5,"Y"),DATEDIF(JO78,JP78,"Y")),0)</f>
        <v>0</v>
      </c>
      <c r="JX78" s="234">
        <f t="shared" si="232"/>
        <v>0</v>
      </c>
      <c r="JY78" s="234">
        <f t="shared" ref="JY78:JY112" si="368">IF(JW78=0,0,IF(JW78&gt;=50,0.25,IF(JW78&lt;=24,0.25,0)))</f>
        <v>0</v>
      </c>
      <c r="JZ78" s="234">
        <f t="shared" si="233"/>
        <v>0</v>
      </c>
      <c r="KA78" s="242">
        <f t="shared" si="234"/>
        <v>0</v>
      </c>
    </row>
    <row r="79" spans="1:287" x14ac:dyDescent="0.25">
      <c r="A79" s="234">
        <f t="shared" ref="A79:A112" si="369">A78+1</f>
        <v>67</v>
      </c>
      <c r="B79" s="235" t="str">
        <f t="shared" ref="B79:B112" si="370">IFERROR(+YEAR(D$11),"")</f>
        <v/>
      </c>
      <c r="C79" s="236" t="str">
        <f>IFERROR(+VLOOKUP(B79,'Referencia Parámetros'!$A$2:$B$18,2),"")</f>
        <v/>
      </c>
      <c r="D79" s="1"/>
      <c r="E79" s="1"/>
      <c r="F79" s="136" t="str">
        <f>IFERROR(+VLOOKUP(D79,'Año 4'!JH$13:JJ$112,3,FALSE),"Completar")</f>
        <v>Completar</v>
      </c>
      <c r="G79" s="134"/>
      <c r="H79" s="134"/>
      <c r="I79" s="134"/>
      <c r="J79" s="136" t="str">
        <f>+IFERROR(VLOOKUP(D79,'Año 4'!JH$13:JR$112,7,0),"Completar")</f>
        <v>Completar</v>
      </c>
      <c r="K79" s="137" t="str">
        <f>IFERROR(VLOOKUP(D79,'Año 4'!JH$13:JR$112,8,FALSE),"Completar")</f>
        <v>Completar</v>
      </c>
      <c r="L79" s="137" t="str">
        <f>IFERROR(VLOOKUP(D79,'Año 4'!JH$13:JR$112,9,FALSE),"Completar")</f>
        <v>Completar</v>
      </c>
      <c r="M79" s="135"/>
      <c r="N79" s="136" t="str">
        <f>IFERROR(VLOOKUP(D79,'Año 4'!JH$13:JR$112,11,FALSE),"Completar")</f>
        <v>Completar</v>
      </c>
      <c r="O79" s="237">
        <f t="shared" ref="O79:O112" si="371">IFERROR(IF(F79=1,G79,IF(F79=4,G79,IF(F79=5,G79,(H79*8+I79)))),"")</f>
        <v>0</v>
      </c>
      <c r="P79" s="238">
        <f t="shared" ref="P79:P112" si="372">IFERROR(IF(F79=1,+E79/O79*40,IF(F79=4,+E79/O79*40,IF(F79=5,+E79/O79*40,E79/O79*173))),0)</f>
        <v>0</v>
      </c>
      <c r="Q79" s="239" t="str">
        <f>IFERROR(IF(P79&gt;20*C79,'Referencia Parámetros'!$D$20,IF(P79&gt;10*C79,'Referencia Parámetros'!$D$21,IF(P79&gt;5*C79,'Referencia Parámetros'!$D$22, IF(P79&gt;1,'Referencia Parámetros'!$D$23,"NO APLICA")))),"")</f>
        <v/>
      </c>
      <c r="R79" s="240" t="str">
        <f t="shared" ref="R79:R112" si="373">IFERROR(+IF(Q79="NO APLICA",0,IF(F79=1,Q79*O79/40,IF(F79=4,Q79*O79/40,IF(F79=5,Q79*O79/40,Q79*O79/173)))),"")</f>
        <v/>
      </c>
      <c r="S79" s="241">
        <f t="shared" si="345"/>
        <v>0</v>
      </c>
      <c r="T79" s="234">
        <f t="shared" ref="T79:T112" si="374">IF(J79=2,0.25,0)</f>
        <v>0</v>
      </c>
      <c r="U79" s="234">
        <f t="shared" si="346"/>
        <v>0</v>
      </c>
      <c r="V79" s="234">
        <f t="shared" ref="V79:V112" si="375">IF(N79=2,0.25,0)</f>
        <v>0</v>
      </c>
      <c r="W79" s="242">
        <f t="shared" ref="W79:W112" si="376">+IF(D79="",0,IF(Q79="NO APLICA",0,R79+T79+V79+IF(U79="N/A",0,U79)))</f>
        <v>0</v>
      </c>
      <c r="Y79" s="234">
        <f t="shared" ref="Y79:Y112" si="377">+Y78+1</f>
        <v>67</v>
      </c>
      <c r="Z79" s="235" t="str">
        <f t="shared" ref="Z79:Z112" si="378">IFERROR(+YEAR(AB$11),"")</f>
        <v/>
      </c>
      <c r="AA79" s="236" t="str">
        <f>IFERROR(+VLOOKUP(Z79,'Referencia Parámetros'!$A$2:$B$18,2),"")</f>
        <v/>
      </c>
      <c r="AB79" s="1"/>
      <c r="AC79" s="1"/>
      <c r="AD79" s="136" t="str">
        <f t="shared" si="290"/>
        <v>Completar</v>
      </c>
      <c r="AE79" s="134"/>
      <c r="AF79" s="134"/>
      <c r="AG79" s="134"/>
      <c r="AH79" s="136" t="str">
        <f t="shared" si="291"/>
        <v>Completar</v>
      </c>
      <c r="AI79" s="137" t="str">
        <f t="shared" si="292"/>
        <v>Completar</v>
      </c>
      <c r="AJ79" s="137" t="str">
        <f t="shared" si="293"/>
        <v>Completar</v>
      </c>
      <c r="AK79" s="135"/>
      <c r="AL79" s="136" t="str">
        <f t="shared" si="294"/>
        <v>Completar</v>
      </c>
      <c r="AM79" s="237">
        <f t="shared" ref="AM79:AM112" si="379">IFERROR(IF(AD79=1,AE79,IF(AD79=4,AE79,IF(AD79=5,AE79,(AF79*8+AG79)))),"")</f>
        <v>0</v>
      </c>
      <c r="AN79" s="238">
        <f t="shared" ref="AN79:AN112" si="380">IFERROR(IF(AD79=1,+AC79/AM79*40,IF(AD79=4,+AC79/AM79*40,IF(AD79=5,+AC79/AM79*40,AC79/AM79*173))),0)</f>
        <v>0</v>
      </c>
      <c r="AO79" s="239" t="str">
        <f>IFERROR(IF(AN79&gt;20*AA79,'Referencia Parámetros'!$D$20,IF(AN79&gt;10*AA79,'Referencia Parámetros'!$D$21,IF(AN79&gt;5*AA79,'Referencia Parámetros'!$D$22, IF(AN79&gt;1,'Referencia Parámetros'!$D$23,"NO APLICA")))),"")</f>
        <v/>
      </c>
      <c r="AP79" s="240" t="str">
        <f t="shared" ref="AP79:AP112" si="381">IFERROR(+IF(AO79="NO APLICA",0,IF(AD79=1,AO79*AM79/40,IF(AD79=4,AO79*AM79/40,IF(AD79=5,AO79*AM79/40,AO79*AM79/173)))),"")</f>
        <v/>
      </c>
      <c r="AQ79" s="241">
        <f t="shared" si="347"/>
        <v>0</v>
      </c>
      <c r="AR79" s="234">
        <f t="shared" ref="AR79:AR112" si="382">IF(AH79=2,0.25,0)</f>
        <v>0</v>
      </c>
      <c r="AS79" s="234">
        <f t="shared" si="348"/>
        <v>0</v>
      </c>
      <c r="AT79" s="234">
        <f t="shared" ref="AT79:AT112" si="383">IF(AL79=2,0.25,0)</f>
        <v>0</v>
      </c>
      <c r="AU79" s="242">
        <f t="shared" ref="AU79:AU112" si="384">+IF(AB79="",0,IF(AO79="NO APLICA",0,AP79+AR79+AT79+IF(AS79="N/A",0,AS79)))</f>
        <v>0</v>
      </c>
      <c r="AW79" s="234">
        <f t="shared" ref="AW79:AW112" si="385">+AW78+1</f>
        <v>67</v>
      </c>
      <c r="AX79" s="235" t="str">
        <f t="shared" ref="AX79:AX112" si="386">IFERROR(+YEAR(AZ$11),"")</f>
        <v/>
      </c>
      <c r="AY79" s="236" t="str">
        <f>IFERROR(+VLOOKUP(AX79,'Referencia Parámetros'!$A$2:$B$18,2),"")</f>
        <v/>
      </c>
      <c r="AZ79" s="1"/>
      <c r="BA79" s="1"/>
      <c r="BB79" s="136" t="str">
        <f t="shared" si="295"/>
        <v>Completar</v>
      </c>
      <c r="BC79" s="134"/>
      <c r="BD79" s="134"/>
      <c r="BE79" s="134"/>
      <c r="BF79" s="136" t="str">
        <f t="shared" si="296"/>
        <v>Completar</v>
      </c>
      <c r="BG79" s="137" t="str">
        <f t="shared" si="297"/>
        <v>Completar</v>
      </c>
      <c r="BH79" s="137" t="str">
        <f t="shared" si="298"/>
        <v>Completar</v>
      </c>
      <c r="BI79" s="135"/>
      <c r="BJ79" s="136" t="str">
        <f t="shared" si="299"/>
        <v>Completar</v>
      </c>
      <c r="BK79" s="237">
        <f t="shared" ref="BK79:BK112" si="387">IFERROR(IF(BB79=1,BC79,IF(BB79=4,BC79,IF(BB79=5,BC79,(BD79*8+BE79)))),"")</f>
        <v>0</v>
      </c>
      <c r="BL79" s="238">
        <f t="shared" ref="BL79:BL112" si="388">IFERROR(IF(BB79=1,+BA79/BK79*40,IF(BB79=4,+BA79/BK79*40,IF(BB79=5,+BA79/BK79*40,BA79/BK79*173))),0)</f>
        <v>0</v>
      </c>
      <c r="BM79" s="239" t="str">
        <f>IFERROR(IF(BL79&gt;20*AY79,'Referencia Parámetros'!$D$20,IF(BL79&gt;10*AY79,'Referencia Parámetros'!$D$21,IF(BL79&gt;5*AY79,'Referencia Parámetros'!$D$22, IF(BL79&gt;1,'Referencia Parámetros'!$D$23,"NO APLICA")))),"")</f>
        <v/>
      </c>
      <c r="BN79" s="240" t="str">
        <f t="shared" ref="BN79:BN112" si="389">IFERROR(+IF(BM79="NO APLICA",0,IF(BB79=1,BM79*BK79/40,IF(BB79=4,BM79*BK79/40,IF(BB79=5,BM79*BK79/40,BM79*BK79/173)))),"")</f>
        <v/>
      </c>
      <c r="BO79" s="241">
        <f t="shared" si="349"/>
        <v>0</v>
      </c>
      <c r="BP79" s="234">
        <f t="shared" ref="BP79:BP112" si="390">IF(BF79=2,0.25,0)</f>
        <v>0</v>
      </c>
      <c r="BQ79" s="234">
        <f t="shared" si="350"/>
        <v>0</v>
      </c>
      <c r="BR79" s="234">
        <f t="shared" ref="BR79:BR112" si="391">IF(BJ79=2,0.25,0)</f>
        <v>0</v>
      </c>
      <c r="BS79" s="242">
        <f t="shared" ref="BS79:BS112" si="392">+IF(AZ79="",0,IF(BM79="NO APLICA",0,BN79+BP79+BR79+IF(BQ79="N/A",0,BQ79)))</f>
        <v>0</v>
      </c>
      <c r="BU79" s="234">
        <f t="shared" ref="BU79:BU112" si="393">+BU78+1</f>
        <v>67</v>
      </c>
      <c r="BV79" s="235" t="str">
        <f t="shared" ref="BV79:BV112" si="394">IFERROR(+YEAR(BX$11),"")</f>
        <v/>
      </c>
      <c r="BW79" s="236" t="str">
        <f>IFERROR(+VLOOKUP(BV79,'Referencia Parámetros'!$A$2:$B$18,2),"")</f>
        <v/>
      </c>
      <c r="BX79" s="1"/>
      <c r="BY79" s="1"/>
      <c r="BZ79" s="136" t="str">
        <f t="shared" si="300"/>
        <v>Completar</v>
      </c>
      <c r="CA79" s="134"/>
      <c r="CB79" s="134"/>
      <c r="CC79" s="134"/>
      <c r="CD79" s="136" t="str">
        <f t="shared" si="301"/>
        <v>Completar</v>
      </c>
      <c r="CE79" s="137" t="str">
        <f t="shared" si="302"/>
        <v>Completar</v>
      </c>
      <c r="CF79" s="137" t="str">
        <f t="shared" si="303"/>
        <v>Completar</v>
      </c>
      <c r="CG79" s="135"/>
      <c r="CH79" s="136" t="str">
        <f t="shared" si="304"/>
        <v>Completar</v>
      </c>
      <c r="CI79" s="237">
        <f t="shared" ref="CI79:CI112" si="395">IFERROR(IF(BZ79=1,CA79,IF(BZ79=4,CA79,IF(BZ79=5,CA79,(CB79*8+CC79)))),"")</f>
        <v>0</v>
      </c>
      <c r="CJ79" s="238">
        <f t="shared" ref="CJ79:CJ112" si="396">IFERROR(IF(BZ79=1,+BY79/CI79*40,IF(BZ79=4,+BY79/CI79*40,IF(BZ79=5,+BY79/CI79*40,BY79/CI79*173))),0)</f>
        <v>0</v>
      </c>
      <c r="CK79" s="239" t="str">
        <f>IFERROR(IF(CJ79&gt;20*BW79,'Referencia Parámetros'!$D$20,IF(CJ79&gt;10*BW79,'Referencia Parámetros'!$D$21,IF(CJ79&gt;5*BW79,'Referencia Parámetros'!$D$22, IF(CJ79&gt;1,'Referencia Parámetros'!$D$23,"NO APLICA")))),"")</f>
        <v/>
      </c>
      <c r="CL79" s="240" t="str">
        <f t="shared" ref="CL79:CL112" si="397">IFERROR(+IF(CK79="NO APLICA",0,IF(BZ79=1,CK79*CI79/40,IF(BZ79=4,CK79*CI79/40,IF(BZ79=5,CK79*CI79/40,CK79*CI79/173)))),"")</f>
        <v/>
      </c>
      <c r="CM79" s="241">
        <f t="shared" si="351"/>
        <v>0</v>
      </c>
      <c r="CN79" s="234">
        <f t="shared" ref="CN79:CN112" si="398">IF(CD79=2,0.25,0)</f>
        <v>0</v>
      </c>
      <c r="CO79" s="234">
        <f t="shared" si="352"/>
        <v>0</v>
      </c>
      <c r="CP79" s="234">
        <f t="shared" ref="CP79:CP112" si="399">IF(CH79=2,0.25,0)</f>
        <v>0</v>
      </c>
      <c r="CQ79" s="242">
        <f t="shared" ref="CQ79:CQ112" si="400">+IF(BX79="",0,IF(CK79="NO APLICA",0,CL79+CN79+CP79+IF(CO79="N/A",0,CO79)))</f>
        <v>0</v>
      </c>
      <c r="CS79" s="234">
        <f t="shared" ref="CS79:CS112" si="401">+CS78+1</f>
        <v>67</v>
      </c>
      <c r="CT79" s="235" t="str">
        <f t="shared" ref="CT79:CT112" si="402">IFERROR(+YEAR(CV$11),"")</f>
        <v/>
      </c>
      <c r="CU79" s="236" t="str">
        <f>IFERROR(+VLOOKUP(CT79,'Referencia Parámetros'!$A$2:$B$18,2),"")</f>
        <v/>
      </c>
      <c r="CV79" s="1"/>
      <c r="CW79" s="1"/>
      <c r="CX79" s="136" t="str">
        <f t="shared" si="305"/>
        <v>Completar</v>
      </c>
      <c r="CY79" s="134"/>
      <c r="CZ79" s="134"/>
      <c r="DA79" s="134"/>
      <c r="DB79" s="136" t="str">
        <f t="shared" si="306"/>
        <v>Completar</v>
      </c>
      <c r="DC79" s="137" t="str">
        <f t="shared" si="307"/>
        <v>Completar</v>
      </c>
      <c r="DD79" s="137" t="str">
        <f t="shared" si="308"/>
        <v>Completar</v>
      </c>
      <c r="DE79" s="135"/>
      <c r="DF79" s="136" t="str">
        <f t="shared" si="309"/>
        <v>Completar</v>
      </c>
      <c r="DG79" s="237">
        <f t="shared" ref="DG79:DG112" si="403">IFERROR(IF(CX79=1,CY79,IF(CX79=4,CY79,IF(CX79=5,CY79,(CZ79*8+DA79)))),"")</f>
        <v>0</v>
      </c>
      <c r="DH79" s="238">
        <f t="shared" ref="DH79:DH112" si="404">IFERROR(IF(CX79=1,+CW79/DG79*40,IF(CX79=4,+CW79/DG79*40,IF(CX79=5,+CW79/DG79*40,CW79/DG79*173))),0)</f>
        <v>0</v>
      </c>
      <c r="DI79" s="239" t="str">
        <f>IFERROR(IF(DH79&gt;20*CU79,'Referencia Parámetros'!$D$20,IF(DH79&gt;10*CU79,'Referencia Parámetros'!$D$21,IF(DH79&gt;5*CU79,'Referencia Parámetros'!$D$22, IF(DH79&gt;1,'Referencia Parámetros'!$D$23,"NO APLICA")))),"")</f>
        <v/>
      </c>
      <c r="DJ79" s="240" t="str">
        <f t="shared" ref="DJ79:DJ112" si="405">IFERROR(+IF(DI79="NO APLICA",0,IF(CX79=1,DI79*DG79/40,IF(CX79=4,DI79*DG79/40,IF(CX79=5,DI79*DG79/40,DI79*DG79/173)))),"")</f>
        <v/>
      </c>
      <c r="DK79" s="241">
        <f t="shared" si="353"/>
        <v>0</v>
      </c>
      <c r="DL79" s="234">
        <f t="shared" ref="DL79:DL112" si="406">IF(DB79=2,0.25,0)</f>
        <v>0</v>
      </c>
      <c r="DM79" s="234">
        <f t="shared" si="354"/>
        <v>0</v>
      </c>
      <c r="DN79" s="234">
        <f t="shared" ref="DN79:DN112" si="407">IF(DF79=2,0.25,0)</f>
        <v>0</v>
      </c>
      <c r="DO79" s="242">
        <f t="shared" ref="DO79:DO112" si="408">+IF(CV79="",0,IF(DI79="NO APLICA",0,DJ79+DL79+DN79+IF(DM79="N/A",0,DM79)))</f>
        <v>0</v>
      </c>
      <c r="DQ79" s="234">
        <f t="shared" ref="DQ79:DQ112" si="409">+DQ78+1</f>
        <v>67</v>
      </c>
      <c r="DR79" s="235" t="str">
        <f t="shared" ref="DR79:DR112" si="410">IFERROR(+YEAR(DT$11),"")</f>
        <v/>
      </c>
      <c r="DS79" s="236" t="str">
        <f>IFERROR(+VLOOKUP(DR79,'Referencia Parámetros'!$A$2:$B$18,2),"")</f>
        <v/>
      </c>
      <c r="DT79" s="1"/>
      <c r="DU79" s="1"/>
      <c r="DV79" s="136" t="str">
        <f t="shared" si="310"/>
        <v>Completar</v>
      </c>
      <c r="DW79" s="134"/>
      <c r="DX79" s="134"/>
      <c r="DY79" s="134"/>
      <c r="DZ79" s="136" t="str">
        <f t="shared" si="311"/>
        <v>Completar</v>
      </c>
      <c r="EA79" s="137" t="str">
        <f t="shared" si="312"/>
        <v>Completar</v>
      </c>
      <c r="EB79" s="137" t="str">
        <f t="shared" si="313"/>
        <v>Completar</v>
      </c>
      <c r="EC79" s="135"/>
      <c r="ED79" s="136" t="str">
        <f t="shared" si="314"/>
        <v>Completar</v>
      </c>
      <c r="EE79" s="237">
        <f t="shared" ref="EE79:EE112" si="411">IFERROR(IF(DV79=1,DW79,IF(DV79=4,DW79,IF(DV79=5,DW79,(DX79*8+DY79)))),"")</f>
        <v>0</v>
      </c>
      <c r="EF79" s="238">
        <f t="shared" ref="EF79:EF112" si="412">IFERROR(IF(DV79=1,+DU79/EE79*40,IF(DV79=4,+DU79/EE79*40,IF(DV79=5,+DU79/EE79*40,DU79/EE79*173))),0)</f>
        <v>0</v>
      </c>
      <c r="EG79" s="239" t="str">
        <f>IFERROR(IF(EF79&gt;20*DS79,'Referencia Parámetros'!$D$20,IF(EF79&gt;10*DS79,'Referencia Parámetros'!$D$21,IF(EF79&gt;5*DS79,'Referencia Parámetros'!$D$22, IF(EF79&gt;1,'Referencia Parámetros'!$D$23,"NO APLICA")))),"")</f>
        <v/>
      </c>
      <c r="EH79" s="240" t="str">
        <f t="shared" ref="EH79:EH112" si="413">IFERROR(+IF(EG79="NO APLICA",0,IF(DV79=1,EG79*EE79/40,IF(DV79=4,EG79*EE79/40,IF(DV79=5,EG79*EE79/40,EG79*EE79/173)))),"")</f>
        <v/>
      </c>
      <c r="EI79" s="241">
        <f t="shared" si="355"/>
        <v>0</v>
      </c>
      <c r="EJ79" s="234">
        <f t="shared" ref="EJ79:EJ112" si="414">IF(DZ79=2,0.25,0)</f>
        <v>0</v>
      </c>
      <c r="EK79" s="234">
        <f t="shared" si="356"/>
        <v>0</v>
      </c>
      <c r="EL79" s="234">
        <f t="shared" ref="EL79:EL112" si="415">IF(ED79=2,0.25,0)</f>
        <v>0</v>
      </c>
      <c r="EM79" s="242">
        <f t="shared" ref="EM79:EM112" si="416">+IF(DT79="",0,IF(EG79="NO APLICA",0,EH79+EJ79+EL79+IF(EK79="N/A",0,EK79)))</f>
        <v>0</v>
      </c>
      <c r="EO79" s="234">
        <f t="shared" ref="EO79:EO112" si="417">+EO78+1</f>
        <v>67</v>
      </c>
      <c r="EP79" s="235" t="str">
        <f t="shared" ref="EP79:EP112" si="418">IFERROR(+YEAR(ER$11),"")</f>
        <v/>
      </c>
      <c r="EQ79" s="236" t="str">
        <f>IFERROR(+VLOOKUP(EP79,'Referencia Parámetros'!$A$2:$B$18,2),"")</f>
        <v/>
      </c>
      <c r="ER79" s="1"/>
      <c r="ES79" s="1"/>
      <c r="ET79" s="136" t="str">
        <f t="shared" si="315"/>
        <v>Completar</v>
      </c>
      <c r="EU79" s="134"/>
      <c r="EV79" s="134"/>
      <c r="EW79" s="134"/>
      <c r="EX79" s="136" t="str">
        <f t="shared" si="316"/>
        <v>Completar</v>
      </c>
      <c r="EY79" s="137" t="str">
        <f t="shared" si="317"/>
        <v>Completar</v>
      </c>
      <c r="EZ79" s="137" t="str">
        <f t="shared" si="318"/>
        <v>Completar</v>
      </c>
      <c r="FA79" s="135"/>
      <c r="FB79" s="136" t="str">
        <f t="shared" si="319"/>
        <v>Completar</v>
      </c>
      <c r="FC79" s="237">
        <f t="shared" ref="FC79:FC112" si="419">IFERROR(IF(ET79=1,EU79,IF(ET79=4,EU79,IF(ET79=5,EU79,(EV79*8+EW79)))),"")</f>
        <v>0</v>
      </c>
      <c r="FD79" s="238">
        <f t="shared" ref="FD79:FD112" si="420">IFERROR(IF(ET79=1,+ES79/FC79*40,IF(ET79=4,+ES79/FC79*40,IF(ET79=5,+ES79/FC79*40,ES79/FC79*173))),0)</f>
        <v>0</v>
      </c>
      <c r="FE79" s="239" t="str">
        <f>IFERROR(IF(FD79&gt;20*EQ79,'Referencia Parámetros'!$D$20,IF(FD79&gt;10*EQ79,'Referencia Parámetros'!$D$21,IF(FD79&gt;5*EQ79,'Referencia Parámetros'!$D$22, IF(FD79&gt;1,'Referencia Parámetros'!$D$23,"NO APLICA")))),"")</f>
        <v/>
      </c>
      <c r="FF79" s="240" t="str">
        <f t="shared" ref="FF79:FF112" si="421">IFERROR(+IF(FE79="NO APLICA",0,IF(ET79=1,FE79*FC79/40,IF(ET79=4,FE79*FC79/40,IF(ET79=5,FE79*FC79/40,FE79*FC79/173)))),"")</f>
        <v/>
      </c>
      <c r="FG79" s="241">
        <f t="shared" si="357"/>
        <v>0</v>
      </c>
      <c r="FH79" s="234">
        <f t="shared" ref="FH79:FH112" si="422">IF(EX79=2,0.25,0)</f>
        <v>0</v>
      </c>
      <c r="FI79" s="234">
        <f t="shared" si="358"/>
        <v>0</v>
      </c>
      <c r="FJ79" s="234">
        <f t="shared" ref="FJ79:FJ112" si="423">IF(FB79=2,0.25,0)</f>
        <v>0</v>
      </c>
      <c r="FK79" s="242">
        <f t="shared" ref="FK79:FK112" si="424">+IF(ER79="",0,IF(FE79="NO APLICA",0,FF79+FH79+FJ79+IF(FI79="N/A",0,FI79)))</f>
        <v>0</v>
      </c>
      <c r="FM79" s="234">
        <f t="shared" ref="FM79:FM112" si="425">+FM78+1</f>
        <v>67</v>
      </c>
      <c r="FN79" s="235" t="str">
        <f t="shared" ref="FN79:FN112" si="426">IFERROR(+YEAR(FP$11),"")</f>
        <v/>
      </c>
      <c r="FO79" s="236" t="str">
        <f>IFERROR(+VLOOKUP(FN79,'Referencia Parámetros'!$A$2:$B$18,2),"")</f>
        <v/>
      </c>
      <c r="FP79" s="1"/>
      <c r="FQ79" s="1"/>
      <c r="FR79" s="136" t="str">
        <f t="shared" si="320"/>
        <v>Completar</v>
      </c>
      <c r="FS79" s="134"/>
      <c r="FT79" s="134"/>
      <c r="FU79" s="134"/>
      <c r="FV79" s="136" t="str">
        <f t="shared" si="321"/>
        <v>Completar</v>
      </c>
      <c r="FW79" s="137" t="str">
        <f t="shared" si="322"/>
        <v>Completar</v>
      </c>
      <c r="FX79" s="137" t="str">
        <f t="shared" si="323"/>
        <v>Completar</v>
      </c>
      <c r="FY79" s="135"/>
      <c r="FZ79" s="136" t="str">
        <f t="shared" si="324"/>
        <v>Completar</v>
      </c>
      <c r="GA79" s="237">
        <f t="shared" ref="GA79:GA112" si="427">IFERROR(IF(FR79=1,FS79,IF(FR79=4,FS79,IF(FR79=5,FS79,(FT79*8+FU79)))),"")</f>
        <v>0</v>
      </c>
      <c r="GB79" s="238">
        <f t="shared" ref="GB79:GB112" si="428">IFERROR(IF(FR79=1,+FQ79/GA79*40,IF(FR79=4,+FQ79/GA79*40,IF(FR79=5,+FQ79/GA79*40,FQ79/GA79*173))),0)</f>
        <v>0</v>
      </c>
      <c r="GC79" s="239" t="str">
        <f>IFERROR(IF(GB79&gt;20*FO79,'Referencia Parámetros'!$D$20,IF(GB79&gt;10*FO79,'Referencia Parámetros'!$D$21,IF(GB79&gt;5*FO79,'Referencia Parámetros'!$D$22, IF(GB79&gt;1,'Referencia Parámetros'!$D$23,"NO APLICA")))),"")</f>
        <v/>
      </c>
      <c r="GD79" s="240" t="str">
        <f t="shared" ref="GD79:GD112" si="429">IFERROR(+IF(GC79="NO APLICA",0,IF(FR79=1,GC79*GA79/40,IF(FR79=4,GC79*GA79/40,IF(FR79=5,GC79*GA79/40,GC79*GA79/173)))),"")</f>
        <v/>
      </c>
      <c r="GE79" s="241">
        <f t="shared" si="359"/>
        <v>0</v>
      </c>
      <c r="GF79" s="234">
        <f t="shared" ref="GF79:GF112" si="430">IF(FV79=2,0.25,0)</f>
        <v>0</v>
      </c>
      <c r="GG79" s="234">
        <f t="shared" si="360"/>
        <v>0</v>
      </c>
      <c r="GH79" s="234">
        <f t="shared" ref="GH79:GH112" si="431">IF(FZ79=2,0.25,0)</f>
        <v>0</v>
      </c>
      <c r="GI79" s="242">
        <f t="shared" ref="GI79:GI112" si="432">+IF(FP79="",0,IF(GC79="NO APLICA",0,GD79+GF79+GH79+IF(GG79="N/A",0,GG79)))</f>
        <v>0</v>
      </c>
      <c r="GK79" s="234">
        <f t="shared" ref="GK79:GK112" si="433">+GK78+1</f>
        <v>67</v>
      </c>
      <c r="GL79" s="235" t="str">
        <f t="shared" ref="GL79:GL112" si="434">IFERROR(+YEAR(GN$11),"")</f>
        <v/>
      </c>
      <c r="GM79" s="236" t="str">
        <f>IFERROR(+VLOOKUP(GL79,'Referencia Parámetros'!$A$2:$B$18,2),"")</f>
        <v/>
      </c>
      <c r="GN79" s="1"/>
      <c r="GO79" s="1"/>
      <c r="GP79" s="136" t="str">
        <f t="shared" si="325"/>
        <v>Completar</v>
      </c>
      <c r="GQ79" s="134"/>
      <c r="GR79" s="134"/>
      <c r="GS79" s="134"/>
      <c r="GT79" s="136" t="str">
        <f t="shared" si="326"/>
        <v>Completar</v>
      </c>
      <c r="GU79" s="137" t="str">
        <f t="shared" si="327"/>
        <v>Completar</v>
      </c>
      <c r="GV79" s="137" t="str">
        <f t="shared" si="328"/>
        <v>Completar</v>
      </c>
      <c r="GW79" s="135"/>
      <c r="GX79" s="136" t="str">
        <f t="shared" si="329"/>
        <v>Completar</v>
      </c>
      <c r="GY79" s="237">
        <f t="shared" ref="GY79:GY112" si="435">IFERROR(IF(GP79=1,GQ79,IF(GP79=4,GQ79,IF(GP79=5,GQ79,(GR79*8+GS79)))),"")</f>
        <v>0</v>
      </c>
      <c r="GZ79" s="238">
        <f t="shared" ref="GZ79:GZ112" si="436">IFERROR(IF(GP79=1,+GO79/GY79*40,IF(GP79=4,+GO79/GY79*40,IF(GP79=5,+GO79/GY79*40,GO79/GY79*173))),0)</f>
        <v>0</v>
      </c>
      <c r="HA79" s="239" t="str">
        <f>IFERROR(IF(GZ79&gt;20*GM79,'Referencia Parámetros'!$D$20,IF(GZ79&gt;10*GM79,'Referencia Parámetros'!$D$21,IF(GZ79&gt;5*GM79,'Referencia Parámetros'!$D$22, IF(GZ79&gt;1,'Referencia Parámetros'!$D$23,"NO APLICA")))),"")</f>
        <v/>
      </c>
      <c r="HB79" s="240" t="str">
        <f t="shared" ref="HB79:HB112" si="437">IFERROR(+IF(HA79="NO APLICA",0,IF(GP79=1,HA79*GY79/40,IF(GP79=4,HA79*GY79/40,IF(GP79=5,HA79*GY79/40,HA79*GY79/173)))),"")</f>
        <v/>
      </c>
      <c r="HC79" s="241">
        <f t="shared" si="361"/>
        <v>0</v>
      </c>
      <c r="HD79" s="234">
        <f t="shared" ref="HD79:HD112" si="438">IF(GT79=2,0.25,0)</f>
        <v>0</v>
      </c>
      <c r="HE79" s="234">
        <f t="shared" si="362"/>
        <v>0</v>
      </c>
      <c r="HF79" s="234">
        <f t="shared" ref="HF79:HF112" si="439">IF(GX79=2,0.25,0)</f>
        <v>0</v>
      </c>
      <c r="HG79" s="242">
        <f t="shared" ref="HG79:HG112" si="440">+IF(GN79="",0,IF(HA79="NO APLICA",0,HB79+HD79+HF79+IF(HE79="N/A",0,HE79)))</f>
        <v>0</v>
      </c>
      <c r="HI79" s="234">
        <f t="shared" ref="HI79:HI112" si="441">+HI78+1</f>
        <v>67</v>
      </c>
      <c r="HJ79" s="235" t="str">
        <f t="shared" ref="HJ79:HJ112" si="442">IFERROR(+YEAR(HL$11),"")</f>
        <v/>
      </c>
      <c r="HK79" s="236" t="str">
        <f>IFERROR(+VLOOKUP(HJ79,'Referencia Parámetros'!$A$2:$B$18,2),"")</f>
        <v/>
      </c>
      <c r="HL79" s="1"/>
      <c r="HM79" s="1"/>
      <c r="HN79" s="136" t="str">
        <f t="shared" si="330"/>
        <v>Completar</v>
      </c>
      <c r="HO79" s="134"/>
      <c r="HP79" s="134"/>
      <c r="HQ79" s="134"/>
      <c r="HR79" s="136" t="str">
        <f t="shared" si="331"/>
        <v>Completar</v>
      </c>
      <c r="HS79" s="137" t="str">
        <f t="shared" si="332"/>
        <v>Completar</v>
      </c>
      <c r="HT79" s="137" t="str">
        <f t="shared" si="333"/>
        <v>Completar</v>
      </c>
      <c r="HU79" s="135"/>
      <c r="HV79" s="136" t="str">
        <f t="shared" si="334"/>
        <v>Completar</v>
      </c>
      <c r="HW79" s="237">
        <f t="shared" ref="HW79:HW112" si="443">IFERROR(IF(HN79=1,HO79,IF(HN79=4,HO79,IF(HN79=5,HO79,(HP79*8+HQ79)))),"")</f>
        <v>0</v>
      </c>
      <c r="HX79" s="238">
        <f t="shared" ref="HX79:HX112" si="444">IFERROR(IF(HN79=1,+HM79/HW79*40,IF(HN79=4,+HM79/HW79*40,IF(HN79=5,+HM79/HW79*40,HM79/HW79*173))),0)</f>
        <v>0</v>
      </c>
      <c r="HY79" s="239" t="str">
        <f>IFERROR(IF(HX79&gt;20*HK79,'Referencia Parámetros'!$D$20,IF(HX79&gt;10*HK79,'Referencia Parámetros'!$D$21,IF(HX79&gt;5*HK79,'Referencia Parámetros'!$D$22, IF(HX79&gt;1,'Referencia Parámetros'!$D$23,"NO APLICA")))),"")</f>
        <v/>
      </c>
      <c r="HZ79" s="240" t="str">
        <f t="shared" ref="HZ79:HZ112" si="445">IFERROR(+IF(HY79="NO APLICA",0,IF(HN79=1,HY79*HW79/40,IF(HN79=4,HY79*HW79/40,IF(HN79=5,HY79*HW79/40,HY79*HW79/173)))),"")</f>
        <v/>
      </c>
      <c r="IA79" s="241">
        <f t="shared" si="363"/>
        <v>0</v>
      </c>
      <c r="IB79" s="234">
        <f t="shared" ref="IB79:IB112" si="446">IF(HR79=2,0.25,0)</f>
        <v>0</v>
      </c>
      <c r="IC79" s="234">
        <f t="shared" si="364"/>
        <v>0</v>
      </c>
      <c r="ID79" s="234">
        <f t="shared" ref="ID79:ID112" si="447">IF(HV79=2,0.25,0)</f>
        <v>0</v>
      </c>
      <c r="IE79" s="242">
        <f t="shared" ref="IE79:IE112" si="448">+IF(HL79="",0,IF(HY79="NO APLICA",0,HZ79+IB79+ID79+IF(IC79="N/A",0,IC79)))</f>
        <v>0</v>
      </c>
      <c r="IG79" s="234">
        <f t="shared" ref="IG79:IG112" si="449">+IG78+1</f>
        <v>67</v>
      </c>
      <c r="IH79" s="235" t="str">
        <f t="shared" ref="IH79:IH112" si="450">IFERROR(+YEAR(IJ$11),"")</f>
        <v/>
      </c>
      <c r="II79" s="236" t="str">
        <f>IFERROR(+VLOOKUP(IH79,'Referencia Parámetros'!$A$2:$B$15,2),"")</f>
        <v/>
      </c>
      <c r="IJ79" s="1"/>
      <c r="IK79" s="1"/>
      <c r="IL79" s="136" t="str">
        <f t="shared" si="335"/>
        <v>Completar</v>
      </c>
      <c r="IM79" s="134"/>
      <c r="IN79" s="134"/>
      <c r="IO79" s="134"/>
      <c r="IP79" s="136" t="str">
        <f t="shared" si="336"/>
        <v>Completar</v>
      </c>
      <c r="IQ79" s="137" t="str">
        <f t="shared" si="337"/>
        <v>Completar</v>
      </c>
      <c r="IR79" s="137" t="str">
        <f t="shared" si="338"/>
        <v>Completar</v>
      </c>
      <c r="IS79" s="135"/>
      <c r="IT79" s="136" t="str">
        <f t="shared" si="339"/>
        <v>Completar</v>
      </c>
      <c r="IU79" s="237">
        <f t="shared" ref="IU79:IU112" si="451">IFERROR(IF(IL79=1,IM79,IF(IL79=4,IM79,IF(IL79=5,IM79,(IN79*8+IO79)))),"")</f>
        <v>0</v>
      </c>
      <c r="IV79" s="238">
        <f t="shared" ref="IV79:IV112" si="452">IFERROR(IF(IL79=1,+IK79/IU79*40,IF(IL79=4,+IK79/IU79*40,IF(IL79=5,+IK79/IU79*40,IK79/IU79*173))),0)</f>
        <v>0</v>
      </c>
      <c r="IW79" s="239" t="str">
        <f>IFERROR(IF(IV79&gt;20*II79,'Referencia Parámetros'!$D$20,IF(IV79&gt;10*II79,'Referencia Parámetros'!$D$21,IF(IV79&gt;5*II79,'Referencia Parámetros'!$D$22, IF(IV79&gt;1,'Referencia Parámetros'!$D$23,"NO APLICA")))),"")</f>
        <v/>
      </c>
      <c r="IX79" s="240" t="str">
        <f t="shared" ref="IX79:IX112" si="453">IFERROR(+IF(IW79="NO APLICA",0,IF(IL79=1,IW79*IU79/40,IF(IL79=4,IW79*IU79/40,IF(IL79=5,IW79*IU79/40,IW79*IU79/173)))),"")</f>
        <v/>
      </c>
      <c r="IY79" s="241">
        <f t="shared" si="365"/>
        <v>0</v>
      </c>
      <c r="IZ79" s="234">
        <f t="shared" ref="IZ79:IZ112" si="454">IF(IP79=2,0.25,0)</f>
        <v>0</v>
      </c>
      <c r="JA79" s="234">
        <f t="shared" si="366"/>
        <v>0</v>
      </c>
      <c r="JB79" s="234">
        <f t="shared" ref="JB79:JB112" si="455">IF(IT79=2,0.25,0)</f>
        <v>0</v>
      </c>
      <c r="JC79" s="242">
        <f t="shared" ref="JC79:JC112" si="456">+IF(IJ79="",0,IF(IW79="NO APLICA",0,IX79+IZ79+JB79+IF(JA79="N/A",0,JA79)))</f>
        <v>0</v>
      </c>
      <c r="JD79" s="198"/>
      <c r="JE79" s="234">
        <f t="shared" ref="JE79:JE112" si="457">+JE78+1</f>
        <v>67</v>
      </c>
      <c r="JF79" s="235" t="str">
        <f t="shared" ref="JF79:JF112" si="458">IFERROR(+YEAR(JH$11),"")</f>
        <v/>
      </c>
      <c r="JG79" s="236" t="str">
        <f>IFERROR(+VLOOKUP(JF79,'Referencia Parámetros'!$A$2:$B$15,2),"")</f>
        <v/>
      </c>
      <c r="JH79" s="1"/>
      <c r="JI79" s="1"/>
      <c r="JJ79" s="136" t="str">
        <f t="shared" si="340"/>
        <v>Completar</v>
      </c>
      <c r="JK79" s="134"/>
      <c r="JL79" s="134"/>
      <c r="JM79" s="134"/>
      <c r="JN79" s="136" t="str">
        <f t="shared" si="341"/>
        <v>Completar</v>
      </c>
      <c r="JO79" s="137" t="str">
        <f t="shared" si="342"/>
        <v>Completar</v>
      </c>
      <c r="JP79" s="137" t="str">
        <f t="shared" si="343"/>
        <v>Completar</v>
      </c>
      <c r="JQ79" s="135"/>
      <c r="JR79" s="136" t="str">
        <f t="shared" si="344"/>
        <v>Completar</v>
      </c>
      <c r="JS79" s="237">
        <f t="shared" ref="JS79:JS112" si="459">IFERROR(IF(JJ79=1,JK79,IF(JJ79=4,JK79,IF(JJ79=5,JK79,(JL79*8+JM79)))),"")</f>
        <v>0</v>
      </c>
      <c r="JT79" s="238">
        <f t="shared" ref="JT79:JT112" si="460">IFERROR(IF(JJ79=1,+JI79/JS79*40,IF(JJ79=4,+JI79/JS79*40,IF(JJ79=5,+JI79/JS79*40,JI79/JS79*173))),0)</f>
        <v>0</v>
      </c>
      <c r="JU79" s="239" t="str">
        <f>IFERROR(IF(JT79&gt;20*JG79,'Referencia Parámetros'!$D$20,IF(JT79&gt;10*JG79,'Referencia Parámetros'!$D$21,IF(JT79&gt;5*JG79,'Referencia Parámetros'!$D$22, IF(JT79&gt;1,'Referencia Parámetros'!$D$23,"NO APLICA")))),"")</f>
        <v/>
      </c>
      <c r="JV79" s="240" t="str">
        <f t="shared" ref="JV79:JV112" si="461">IFERROR(+IF(JU79="NO APLICA",0,IF(JJ79=1,JU79*JS79/40,IF(JJ79=4,JU79*JS79/40,IF(JJ79=5,JU79*JS79/40,JU79*JS79/173)))),"")</f>
        <v/>
      </c>
      <c r="JW79" s="241">
        <f t="shared" si="367"/>
        <v>0</v>
      </c>
      <c r="JX79" s="234">
        <f t="shared" ref="JX79:JX112" si="462">IF(JN79=2,0.25,0)</f>
        <v>0</v>
      </c>
      <c r="JY79" s="234">
        <f t="shared" si="368"/>
        <v>0</v>
      </c>
      <c r="JZ79" s="234">
        <f t="shared" ref="JZ79:JZ112" si="463">IF(JR79=2,0.25,0)</f>
        <v>0</v>
      </c>
      <c r="KA79" s="242">
        <f t="shared" ref="KA79:KA112" si="464">+IF(JH79="",0,IF(JU79="NO APLICA",0,JV79+JX79+JZ79+IF(JY79="N/A",0,JY79)))</f>
        <v>0</v>
      </c>
    </row>
    <row r="80" spans="1:287" x14ac:dyDescent="0.25">
      <c r="A80" s="234">
        <f t="shared" si="369"/>
        <v>68</v>
      </c>
      <c r="B80" s="235" t="str">
        <f t="shared" si="370"/>
        <v/>
      </c>
      <c r="C80" s="236" t="str">
        <f>IFERROR(+VLOOKUP(B80,'Referencia Parámetros'!$A$2:$B$18,2),"")</f>
        <v/>
      </c>
      <c r="D80" s="1"/>
      <c r="E80" s="1"/>
      <c r="F80" s="136" t="str">
        <f>IFERROR(+VLOOKUP(D80,'Año 4'!JH$13:JJ$112,3,FALSE),"Completar")</f>
        <v>Completar</v>
      </c>
      <c r="G80" s="134"/>
      <c r="H80" s="134"/>
      <c r="I80" s="134"/>
      <c r="J80" s="136" t="str">
        <f>+IFERROR(VLOOKUP(D80,'Año 4'!JH$13:JR$112,7,0),"Completar")</f>
        <v>Completar</v>
      </c>
      <c r="K80" s="137" t="str">
        <f>IFERROR(VLOOKUP(D80,'Año 4'!JH$13:JR$112,8,FALSE),"Completar")</f>
        <v>Completar</v>
      </c>
      <c r="L80" s="137" t="str">
        <f>IFERROR(VLOOKUP(D80,'Año 4'!JH$13:JR$112,9,FALSE),"Completar")</f>
        <v>Completar</v>
      </c>
      <c r="M80" s="135"/>
      <c r="N80" s="136" t="str">
        <f>IFERROR(VLOOKUP(D80,'Año 4'!JH$13:JR$112,11,FALSE),"Completar")</f>
        <v>Completar</v>
      </c>
      <c r="O80" s="237">
        <f t="shared" si="371"/>
        <v>0</v>
      </c>
      <c r="P80" s="238">
        <f t="shared" si="372"/>
        <v>0</v>
      </c>
      <c r="Q80" s="239" t="str">
        <f>IFERROR(IF(P80&gt;20*C80,'Referencia Parámetros'!$D$20,IF(P80&gt;10*C80,'Referencia Parámetros'!$D$21,IF(P80&gt;5*C80,'Referencia Parámetros'!$D$22, IF(P80&gt;1,'Referencia Parámetros'!$D$23,"NO APLICA")))),"")</f>
        <v/>
      </c>
      <c r="R80" s="240" t="str">
        <f t="shared" si="373"/>
        <v/>
      </c>
      <c r="S80" s="241">
        <f t="shared" si="345"/>
        <v>0</v>
      </c>
      <c r="T80" s="234">
        <f t="shared" si="374"/>
        <v>0</v>
      </c>
      <c r="U80" s="234">
        <f t="shared" si="346"/>
        <v>0</v>
      </c>
      <c r="V80" s="234">
        <f t="shared" si="375"/>
        <v>0</v>
      </c>
      <c r="W80" s="242">
        <f t="shared" si="376"/>
        <v>0</v>
      </c>
      <c r="Y80" s="234">
        <f t="shared" si="377"/>
        <v>68</v>
      </c>
      <c r="Z80" s="235" t="str">
        <f t="shared" si="378"/>
        <v/>
      </c>
      <c r="AA80" s="236" t="str">
        <f>IFERROR(+VLOOKUP(Z80,'Referencia Parámetros'!$A$2:$B$18,2),"")</f>
        <v/>
      </c>
      <c r="AB80" s="1"/>
      <c r="AC80" s="1"/>
      <c r="AD80" s="136" t="str">
        <f t="shared" si="290"/>
        <v>Completar</v>
      </c>
      <c r="AE80" s="134"/>
      <c r="AF80" s="134"/>
      <c r="AG80" s="134"/>
      <c r="AH80" s="136" t="str">
        <f t="shared" si="291"/>
        <v>Completar</v>
      </c>
      <c r="AI80" s="137" t="str">
        <f t="shared" si="292"/>
        <v>Completar</v>
      </c>
      <c r="AJ80" s="137" t="str">
        <f t="shared" si="293"/>
        <v>Completar</v>
      </c>
      <c r="AK80" s="135"/>
      <c r="AL80" s="136" t="str">
        <f t="shared" si="294"/>
        <v>Completar</v>
      </c>
      <c r="AM80" s="237">
        <f t="shared" si="379"/>
        <v>0</v>
      </c>
      <c r="AN80" s="238">
        <f t="shared" si="380"/>
        <v>0</v>
      </c>
      <c r="AO80" s="239" t="str">
        <f>IFERROR(IF(AN80&gt;20*AA80,'Referencia Parámetros'!$D$20,IF(AN80&gt;10*AA80,'Referencia Parámetros'!$D$21,IF(AN80&gt;5*AA80,'Referencia Parámetros'!$D$22, IF(AN80&gt;1,'Referencia Parámetros'!$D$23,"NO APLICA")))),"")</f>
        <v/>
      </c>
      <c r="AP80" s="240" t="str">
        <f t="shared" si="381"/>
        <v/>
      </c>
      <c r="AQ80" s="241">
        <f t="shared" si="347"/>
        <v>0</v>
      </c>
      <c r="AR80" s="234">
        <f t="shared" si="382"/>
        <v>0</v>
      </c>
      <c r="AS80" s="234">
        <f t="shared" si="348"/>
        <v>0</v>
      </c>
      <c r="AT80" s="234">
        <f t="shared" si="383"/>
        <v>0</v>
      </c>
      <c r="AU80" s="242">
        <f t="shared" si="384"/>
        <v>0</v>
      </c>
      <c r="AW80" s="234">
        <f t="shared" si="385"/>
        <v>68</v>
      </c>
      <c r="AX80" s="235" t="str">
        <f t="shared" si="386"/>
        <v/>
      </c>
      <c r="AY80" s="236" t="str">
        <f>IFERROR(+VLOOKUP(AX80,'Referencia Parámetros'!$A$2:$B$18,2),"")</f>
        <v/>
      </c>
      <c r="AZ80" s="1"/>
      <c r="BA80" s="1"/>
      <c r="BB80" s="136" t="str">
        <f t="shared" si="295"/>
        <v>Completar</v>
      </c>
      <c r="BC80" s="134"/>
      <c r="BD80" s="134"/>
      <c r="BE80" s="134"/>
      <c r="BF80" s="136" t="str">
        <f t="shared" si="296"/>
        <v>Completar</v>
      </c>
      <c r="BG80" s="137" t="str">
        <f t="shared" si="297"/>
        <v>Completar</v>
      </c>
      <c r="BH80" s="137" t="str">
        <f t="shared" si="298"/>
        <v>Completar</v>
      </c>
      <c r="BI80" s="135"/>
      <c r="BJ80" s="136" t="str">
        <f t="shared" si="299"/>
        <v>Completar</v>
      </c>
      <c r="BK80" s="237">
        <f t="shared" si="387"/>
        <v>0</v>
      </c>
      <c r="BL80" s="238">
        <f t="shared" si="388"/>
        <v>0</v>
      </c>
      <c r="BM80" s="239" t="str">
        <f>IFERROR(IF(BL80&gt;20*AY80,'Referencia Parámetros'!$D$20,IF(BL80&gt;10*AY80,'Referencia Parámetros'!$D$21,IF(BL80&gt;5*AY80,'Referencia Parámetros'!$D$22, IF(BL80&gt;1,'Referencia Parámetros'!$D$23,"NO APLICA")))),"")</f>
        <v/>
      </c>
      <c r="BN80" s="240" t="str">
        <f t="shared" si="389"/>
        <v/>
      </c>
      <c r="BO80" s="241">
        <f t="shared" si="349"/>
        <v>0</v>
      </c>
      <c r="BP80" s="234">
        <f t="shared" si="390"/>
        <v>0</v>
      </c>
      <c r="BQ80" s="234">
        <f t="shared" si="350"/>
        <v>0</v>
      </c>
      <c r="BR80" s="234">
        <f t="shared" si="391"/>
        <v>0</v>
      </c>
      <c r="BS80" s="242">
        <f t="shared" si="392"/>
        <v>0</v>
      </c>
      <c r="BU80" s="234">
        <f t="shared" si="393"/>
        <v>68</v>
      </c>
      <c r="BV80" s="235" t="str">
        <f t="shared" si="394"/>
        <v/>
      </c>
      <c r="BW80" s="236" t="str">
        <f>IFERROR(+VLOOKUP(BV80,'Referencia Parámetros'!$A$2:$B$18,2),"")</f>
        <v/>
      </c>
      <c r="BX80" s="1"/>
      <c r="BY80" s="1"/>
      <c r="BZ80" s="136" t="str">
        <f t="shared" si="300"/>
        <v>Completar</v>
      </c>
      <c r="CA80" s="134"/>
      <c r="CB80" s="134"/>
      <c r="CC80" s="134"/>
      <c r="CD80" s="136" t="str">
        <f t="shared" si="301"/>
        <v>Completar</v>
      </c>
      <c r="CE80" s="137" t="str">
        <f t="shared" si="302"/>
        <v>Completar</v>
      </c>
      <c r="CF80" s="137" t="str">
        <f t="shared" si="303"/>
        <v>Completar</v>
      </c>
      <c r="CG80" s="135"/>
      <c r="CH80" s="136" t="str">
        <f t="shared" si="304"/>
        <v>Completar</v>
      </c>
      <c r="CI80" s="237">
        <f t="shared" si="395"/>
        <v>0</v>
      </c>
      <c r="CJ80" s="238">
        <f t="shared" si="396"/>
        <v>0</v>
      </c>
      <c r="CK80" s="239" t="str">
        <f>IFERROR(IF(CJ80&gt;20*BW80,'Referencia Parámetros'!$D$20,IF(CJ80&gt;10*BW80,'Referencia Parámetros'!$D$21,IF(CJ80&gt;5*BW80,'Referencia Parámetros'!$D$22, IF(CJ80&gt;1,'Referencia Parámetros'!$D$23,"NO APLICA")))),"")</f>
        <v/>
      </c>
      <c r="CL80" s="240" t="str">
        <f t="shared" si="397"/>
        <v/>
      </c>
      <c r="CM80" s="241">
        <f t="shared" si="351"/>
        <v>0</v>
      </c>
      <c r="CN80" s="234">
        <f t="shared" si="398"/>
        <v>0</v>
      </c>
      <c r="CO80" s="234">
        <f t="shared" si="352"/>
        <v>0</v>
      </c>
      <c r="CP80" s="234">
        <f t="shared" si="399"/>
        <v>0</v>
      </c>
      <c r="CQ80" s="242">
        <f t="shared" si="400"/>
        <v>0</v>
      </c>
      <c r="CS80" s="234">
        <f t="shared" si="401"/>
        <v>68</v>
      </c>
      <c r="CT80" s="235" t="str">
        <f t="shared" si="402"/>
        <v/>
      </c>
      <c r="CU80" s="236" t="str">
        <f>IFERROR(+VLOOKUP(CT80,'Referencia Parámetros'!$A$2:$B$18,2),"")</f>
        <v/>
      </c>
      <c r="CV80" s="1"/>
      <c r="CW80" s="1"/>
      <c r="CX80" s="136" t="str">
        <f t="shared" si="305"/>
        <v>Completar</v>
      </c>
      <c r="CY80" s="134"/>
      <c r="CZ80" s="134"/>
      <c r="DA80" s="134"/>
      <c r="DB80" s="136" t="str">
        <f t="shared" si="306"/>
        <v>Completar</v>
      </c>
      <c r="DC80" s="137" t="str">
        <f t="shared" si="307"/>
        <v>Completar</v>
      </c>
      <c r="DD80" s="137" t="str">
        <f t="shared" si="308"/>
        <v>Completar</v>
      </c>
      <c r="DE80" s="135"/>
      <c r="DF80" s="136" t="str">
        <f t="shared" si="309"/>
        <v>Completar</v>
      </c>
      <c r="DG80" s="237">
        <f t="shared" si="403"/>
        <v>0</v>
      </c>
      <c r="DH80" s="238">
        <f t="shared" si="404"/>
        <v>0</v>
      </c>
      <c r="DI80" s="239" t="str">
        <f>IFERROR(IF(DH80&gt;20*CU80,'Referencia Parámetros'!$D$20,IF(DH80&gt;10*CU80,'Referencia Parámetros'!$D$21,IF(DH80&gt;5*CU80,'Referencia Parámetros'!$D$22, IF(DH80&gt;1,'Referencia Parámetros'!$D$23,"NO APLICA")))),"")</f>
        <v/>
      </c>
      <c r="DJ80" s="240" t="str">
        <f t="shared" si="405"/>
        <v/>
      </c>
      <c r="DK80" s="241">
        <f t="shared" si="353"/>
        <v>0</v>
      </c>
      <c r="DL80" s="234">
        <f t="shared" si="406"/>
        <v>0</v>
      </c>
      <c r="DM80" s="234">
        <f t="shared" si="354"/>
        <v>0</v>
      </c>
      <c r="DN80" s="234">
        <f t="shared" si="407"/>
        <v>0</v>
      </c>
      <c r="DO80" s="242">
        <f t="shared" si="408"/>
        <v>0</v>
      </c>
      <c r="DQ80" s="234">
        <f t="shared" si="409"/>
        <v>68</v>
      </c>
      <c r="DR80" s="235" t="str">
        <f t="shared" si="410"/>
        <v/>
      </c>
      <c r="DS80" s="236" t="str">
        <f>IFERROR(+VLOOKUP(DR80,'Referencia Parámetros'!$A$2:$B$18,2),"")</f>
        <v/>
      </c>
      <c r="DT80" s="1"/>
      <c r="DU80" s="1"/>
      <c r="DV80" s="136" t="str">
        <f t="shared" si="310"/>
        <v>Completar</v>
      </c>
      <c r="DW80" s="134"/>
      <c r="DX80" s="134"/>
      <c r="DY80" s="134"/>
      <c r="DZ80" s="136" t="str">
        <f t="shared" si="311"/>
        <v>Completar</v>
      </c>
      <c r="EA80" s="137" t="str">
        <f t="shared" si="312"/>
        <v>Completar</v>
      </c>
      <c r="EB80" s="137" t="str">
        <f t="shared" si="313"/>
        <v>Completar</v>
      </c>
      <c r="EC80" s="135"/>
      <c r="ED80" s="136" t="str">
        <f t="shared" si="314"/>
        <v>Completar</v>
      </c>
      <c r="EE80" s="237">
        <f t="shared" si="411"/>
        <v>0</v>
      </c>
      <c r="EF80" s="238">
        <f t="shared" si="412"/>
        <v>0</v>
      </c>
      <c r="EG80" s="239" t="str">
        <f>IFERROR(IF(EF80&gt;20*DS80,'Referencia Parámetros'!$D$20,IF(EF80&gt;10*DS80,'Referencia Parámetros'!$D$21,IF(EF80&gt;5*DS80,'Referencia Parámetros'!$D$22, IF(EF80&gt;1,'Referencia Parámetros'!$D$23,"NO APLICA")))),"")</f>
        <v/>
      </c>
      <c r="EH80" s="240" t="str">
        <f t="shared" si="413"/>
        <v/>
      </c>
      <c r="EI80" s="241">
        <f t="shared" si="355"/>
        <v>0</v>
      </c>
      <c r="EJ80" s="234">
        <f t="shared" si="414"/>
        <v>0</v>
      </c>
      <c r="EK80" s="234">
        <f t="shared" si="356"/>
        <v>0</v>
      </c>
      <c r="EL80" s="234">
        <f t="shared" si="415"/>
        <v>0</v>
      </c>
      <c r="EM80" s="242">
        <f t="shared" si="416"/>
        <v>0</v>
      </c>
      <c r="EO80" s="234">
        <f t="shared" si="417"/>
        <v>68</v>
      </c>
      <c r="EP80" s="235" t="str">
        <f t="shared" si="418"/>
        <v/>
      </c>
      <c r="EQ80" s="236" t="str">
        <f>IFERROR(+VLOOKUP(EP80,'Referencia Parámetros'!$A$2:$B$18,2),"")</f>
        <v/>
      </c>
      <c r="ER80" s="1"/>
      <c r="ES80" s="1"/>
      <c r="ET80" s="136" t="str">
        <f t="shared" si="315"/>
        <v>Completar</v>
      </c>
      <c r="EU80" s="134"/>
      <c r="EV80" s="134"/>
      <c r="EW80" s="134"/>
      <c r="EX80" s="136" t="str">
        <f t="shared" si="316"/>
        <v>Completar</v>
      </c>
      <c r="EY80" s="137" t="str">
        <f t="shared" si="317"/>
        <v>Completar</v>
      </c>
      <c r="EZ80" s="137" t="str">
        <f t="shared" si="318"/>
        <v>Completar</v>
      </c>
      <c r="FA80" s="135"/>
      <c r="FB80" s="136" t="str">
        <f t="shared" si="319"/>
        <v>Completar</v>
      </c>
      <c r="FC80" s="237">
        <f t="shared" si="419"/>
        <v>0</v>
      </c>
      <c r="FD80" s="238">
        <f t="shared" si="420"/>
        <v>0</v>
      </c>
      <c r="FE80" s="239" t="str">
        <f>IFERROR(IF(FD80&gt;20*EQ80,'Referencia Parámetros'!$D$20,IF(FD80&gt;10*EQ80,'Referencia Parámetros'!$D$21,IF(FD80&gt;5*EQ80,'Referencia Parámetros'!$D$22, IF(FD80&gt;1,'Referencia Parámetros'!$D$23,"NO APLICA")))),"")</f>
        <v/>
      </c>
      <c r="FF80" s="240" t="str">
        <f t="shared" si="421"/>
        <v/>
      </c>
      <c r="FG80" s="241">
        <f t="shared" si="357"/>
        <v>0</v>
      </c>
      <c r="FH80" s="234">
        <f t="shared" si="422"/>
        <v>0</v>
      </c>
      <c r="FI80" s="234">
        <f t="shared" si="358"/>
        <v>0</v>
      </c>
      <c r="FJ80" s="234">
        <f t="shared" si="423"/>
        <v>0</v>
      </c>
      <c r="FK80" s="242">
        <f t="shared" si="424"/>
        <v>0</v>
      </c>
      <c r="FM80" s="234">
        <f t="shared" si="425"/>
        <v>68</v>
      </c>
      <c r="FN80" s="235" t="str">
        <f t="shared" si="426"/>
        <v/>
      </c>
      <c r="FO80" s="236" t="str">
        <f>IFERROR(+VLOOKUP(FN80,'Referencia Parámetros'!$A$2:$B$18,2),"")</f>
        <v/>
      </c>
      <c r="FP80" s="1"/>
      <c r="FQ80" s="1"/>
      <c r="FR80" s="136" t="str">
        <f t="shared" si="320"/>
        <v>Completar</v>
      </c>
      <c r="FS80" s="134"/>
      <c r="FT80" s="134"/>
      <c r="FU80" s="134"/>
      <c r="FV80" s="136" t="str">
        <f t="shared" si="321"/>
        <v>Completar</v>
      </c>
      <c r="FW80" s="137" t="str">
        <f t="shared" si="322"/>
        <v>Completar</v>
      </c>
      <c r="FX80" s="137" t="str">
        <f t="shared" si="323"/>
        <v>Completar</v>
      </c>
      <c r="FY80" s="135"/>
      <c r="FZ80" s="136" t="str">
        <f t="shared" si="324"/>
        <v>Completar</v>
      </c>
      <c r="GA80" s="237">
        <f t="shared" si="427"/>
        <v>0</v>
      </c>
      <c r="GB80" s="238">
        <f t="shared" si="428"/>
        <v>0</v>
      </c>
      <c r="GC80" s="239" t="str">
        <f>IFERROR(IF(GB80&gt;20*FO80,'Referencia Parámetros'!$D$20,IF(GB80&gt;10*FO80,'Referencia Parámetros'!$D$21,IF(GB80&gt;5*FO80,'Referencia Parámetros'!$D$22, IF(GB80&gt;1,'Referencia Parámetros'!$D$23,"NO APLICA")))),"")</f>
        <v/>
      </c>
      <c r="GD80" s="240" t="str">
        <f t="shared" si="429"/>
        <v/>
      </c>
      <c r="GE80" s="241">
        <f t="shared" si="359"/>
        <v>0</v>
      </c>
      <c r="GF80" s="234">
        <f t="shared" si="430"/>
        <v>0</v>
      </c>
      <c r="GG80" s="234">
        <f t="shared" si="360"/>
        <v>0</v>
      </c>
      <c r="GH80" s="234">
        <f t="shared" si="431"/>
        <v>0</v>
      </c>
      <c r="GI80" s="242">
        <f t="shared" si="432"/>
        <v>0</v>
      </c>
      <c r="GK80" s="234">
        <f t="shared" si="433"/>
        <v>68</v>
      </c>
      <c r="GL80" s="235" t="str">
        <f t="shared" si="434"/>
        <v/>
      </c>
      <c r="GM80" s="236" t="str">
        <f>IFERROR(+VLOOKUP(GL80,'Referencia Parámetros'!$A$2:$B$18,2),"")</f>
        <v/>
      </c>
      <c r="GN80" s="1"/>
      <c r="GO80" s="1"/>
      <c r="GP80" s="136" t="str">
        <f t="shared" si="325"/>
        <v>Completar</v>
      </c>
      <c r="GQ80" s="134"/>
      <c r="GR80" s="134"/>
      <c r="GS80" s="134"/>
      <c r="GT80" s="136" t="str">
        <f t="shared" si="326"/>
        <v>Completar</v>
      </c>
      <c r="GU80" s="137" t="str">
        <f t="shared" si="327"/>
        <v>Completar</v>
      </c>
      <c r="GV80" s="137" t="str">
        <f t="shared" si="328"/>
        <v>Completar</v>
      </c>
      <c r="GW80" s="135"/>
      <c r="GX80" s="136" t="str">
        <f t="shared" si="329"/>
        <v>Completar</v>
      </c>
      <c r="GY80" s="237">
        <f t="shared" si="435"/>
        <v>0</v>
      </c>
      <c r="GZ80" s="238">
        <f t="shared" si="436"/>
        <v>0</v>
      </c>
      <c r="HA80" s="239" t="str">
        <f>IFERROR(IF(GZ80&gt;20*GM80,'Referencia Parámetros'!$D$20,IF(GZ80&gt;10*GM80,'Referencia Parámetros'!$D$21,IF(GZ80&gt;5*GM80,'Referencia Parámetros'!$D$22, IF(GZ80&gt;1,'Referencia Parámetros'!$D$23,"NO APLICA")))),"")</f>
        <v/>
      </c>
      <c r="HB80" s="240" t="str">
        <f t="shared" si="437"/>
        <v/>
      </c>
      <c r="HC80" s="241">
        <f t="shared" si="361"/>
        <v>0</v>
      </c>
      <c r="HD80" s="234">
        <f t="shared" si="438"/>
        <v>0</v>
      </c>
      <c r="HE80" s="234">
        <f t="shared" si="362"/>
        <v>0</v>
      </c>
      <c r="HF80" s="234">
        <f t="shared" si="439"/>
        <v>0</v>
      </c>
      <c r="HG80" s="242">
        <f t="shared" si="440"/>
        <v>0</v>
      </c>
      <c r="HI80" s="234">
        <f t="shared" si="441"/>
        <v>68</v>
      </c>
      <c r="HJ80" s="235" t="str">
        <f t="shared" si="442"/>
        <v/>
      </c>
      <c r="HK80" s="236" t="str">
        <f>IFERROR(+VLOOKUP(HJ80,'Referencia Parámetros'!$A$2:$B$18,2),"")</f>
        <v/>
      </c>
      <c r="HL80" s="1"/>
      <c r="HM80" s="1"/>
      <c r="HN80" s="136" t="str">
        <f t="shared" si="330"/>
        <v>Completar</v>
      </c>
      <c r="HO80" s="134"/>
      <c r="HP80" s="134"/>
      <c r="HQ80" s="134"/>
      <c r="HR80" s="136" t="str">
        <f t="shared" si="331"/>
        <v>Completar</v>
      </c>
      <c r="HS80" s="137" t="str">
        <f t="shared" si="332"/>
        <v>Completar</v>
      </c>
      <c r="HT80" s="137" t="str">
        <f t="shared" si="333"/>
        <v>Completar</v>
      </c>
      <c r="HU80" s="135"/>
      <c r="HV80" s="136" t="str">
        <f t="shared" si="334"/>
        <v>Completar</v>
      </c>
      <c r="HW80" s="237">
        <f t="shared" si="443"/>
        <v>0</v>
      </c>
      <c r="HX80" s="238">
        <f t="shared" si="444"/>
        <v>0</v>
      </c>
      <c r="HY80" s="239" t="str">
        <f>IFERROR(IF(HX80&gt;20*HK80,'Referencia Parámetros'!$D$20,IF(HX80&gt;10*HK80,'Referencia Parámetros'!$D$21,IF(HX80&gt;5*HK80,'Referencia Parámetros'!$D$22, IF(HX80&gt;1,'Referencia Parámetros'!$D$23,"NO APLICA")))),"")</f>
        <v/>
      </c>
      <c r="HZ80" s="240" t="str">
        <f t="shared" si="445"/>
        <v/>
      </c>
      <c r="IA80" s="241">
        <f t="shared" si="363"/>
        <v>0</v>
      </c>
      <c r="IB80" s="234">
        <f t="shared" si="446"/>
        <v>0</v>
      </c>
      <c r="IC80" s="234">
        <f t="shared" si="364"/>
        <v>0</v>
      </c>
      <c r="ID80" s="234">
        <f t="shared" si="447"/>
        <v>0</v>
      </c>
      <c r="IE80" s="242">
        <f t="shared" si="448"/>
        <v>0</v>
      </c>
      <c r="IG80" s="234">
        <f t="shared" si="449"/>
        <v>68</v>
      </c>
      <c r="IH80" s="235" t="str">
        <f t="shared" si="450"/>
        <v/>
      </c>
      <c r="II80" s="236" t="str">
        <f>IFERROR(+VLOOKUP(IH80,'Referencia Parámetros'!$A$2:$B$15,2),"")</f>
        <v/>
      </c>
      <c r="IJ80" s="1"/>
      <c r="IK80" s="1"/>
      <c r="IL80" s="136" t="str">
        <f t="shared" si="335"/>
        <v>Completar</v>
      </c>
      <c r="IM80" s="134"/>
      <c r="IN80" s="134"/>
      <c r="IO80" s="134"/>
      <c r="IP80" s="136" t="str">
        <f t="shared" si="336"/>
        <v>Completar</v>
      </c>
      <c r="IQ80" s="137" t="str">
        <f t="shared" si="337"/>
        <v>Completar</v>
      </c>
      <c r="IR80" s="137" t="str">
        <f t="shared" si="338"/>
        <v>Completar</v>
      </c>
      <c r="IS80" s="135"/>
      <c r="IT80" s="136" t="str">
        <f t="shared" si="339"/>
        <v>Completar</v>
      </c>
      <c r="IU80" s="237">
        <f t="shared" si="451"/>
        <v>0</v>
      </c>
      <c r="IV80" s="238">
        <f t="shared" si="452"/>
        <v>0</v>
      </c>
      <c r="IW80" s="239" t="str">
        <f>IFERROR(IF(IV80&gt;20*II80,'Referencia Parámetros'!$D$20,IF(IV80&gt;10*II80,'Referencia Parámetros'!$D$21,IF(IV80&gt;5*II80,'Referencia Parámetros'!$D$22, IF(IV80&gt;1,'Referencia Parámetros'!$D$23,"NO APLICA")))),"")</f>
        <v/>
      </c>
      <c r="IX80" s="240" t="str">
        <f t="shared" si="453"/>
        <v/>
      </c>
      <c r="IY80" s="241">
        <f t="shared" si="365"/>
        <v>0</v>
      </c>
      <c r="IZ80" s="234">
        <f t="shared" si="454"/>
        <v>0</v>
      </c>
      <c r="JA80" s="234">
        <f t="shared" si="366"/>
        <v>0</v>
      </c>
      <c r="JB80" s="234">
        <f t="shared" si="455"/>
        <v>0</v>
      </c>
      <c r="JC80" s="242">
        <f t="shared" si="456"/>
        <v>0</v>
      </c>
      <c r="JD80" s="198"/>
      <c r="JE80" s="234">
        <f t="shared" si="457"/>
        <v>68</v>
      </c>
      <c r="JF80" s="235" t="str">
        <f t="shared" si="458"/>
        <v/>
      </c>
      <c r="JG80" s="236" t="str">
        <f>IFERROR(+VLOOKUP(JF80,'Referencia Parámetros'!$A$2:$B$15,2),"")</f>
        <v/>
      </c>
      <c r="JH80" s="1"/>
      <c r="JI80" s="1"/>
      <c r="JJ80" s="136" t="str">
        <f t="shared" si="340"/>
        <v>Completar</v>
      </c>
      <c r="JK80" s="134"/>
      <c r="JL80" s="134"/>
      <c r="JM80" s="134"/>
      <c r="JN80" s="136" t="str">
        <f t="shared" si="341"/>
        <v>Completar</v>
      </c>
      <c r="JO80" s="137" t="str">
        <f t="shared" si="342"/>
        <v>Completar</v>
      </c>
      <c r="JP80" s="137" t="str">
        <f t="shared" si="343"/>
        <v>Completar</v>
      </c>
      <c r="JQ80" s="135"/>
      <c r="JR80" s="136" t="str">
        <f t="shared" si="344"/>
        <v>Completar</v>
      </c>
      <c r="JS80" s="237">
        <f t="shared" si="459"/>
        <v>0</v>
      </c>
      <c r="JT80" s="238">
        <f t="shared" si="460"/>
        <v>0</v>
      </c>
      <c r="JU80" s="239" t="str">
        <f>IFERROR(IF(JT80&gt;20*JG80,'Referencia Parámetros'!$D$20,IF(JT80&gt;10*JG80,'Referencia Parámetros'!$D$21,IF(JT80&gt;5*JG80,'Referencia Parámetros'!$D$22, IF(JT80&gt;1,'Referencia Parámetros'!$D$23,"NO APLICA")))),"")</f>
        <v/>
      </c>
      <c r="JV80" s="240" t="str">
        <f t="shared" si="461"/>
        <v/>
      </c>
      <c r="JW80" s="241">
        <f t="shared" si="367"/>
        <v>0</v>
      </c>
      <c r="JX80" s="234">
        <f t="shared" si="462"/>
        <v>0</v>
      </c>
      <c r="JY80" s="234">
        <f t="shared" si="368"/>
        <v>0</v>
      </c>
      <c r="JZ80" s="234">
        <f t="shared" si="463"/>
        <v>0</v>
      </c>
      <c r="KA80" s="242">
        <f t="shared" si="464"/>
        <v>0</v>
      </c>
    </row>
    <row r="81" spans="1:287" x14ac:dyDescent="0.25">
      <c r="A81" s="234">
        <f t="shared" si="369"/>
        <v>69</v>
      </c>
      <c r="B81" s="235" t="str">
        <f t="shared" si="370"/>
        <v/>
      </c>
      <c r="C81" s="236" t="str">
        <f>IFERROR(+VLOOKUP(B81,'Referencia Parámetros'!$A$2:$B$18,2),"")</f>
        <v/>
      </c>
      <c r="D81" s="1"/>
      <c r="E81" s="1"/>
      <c r="F81" s="136" t="str">
        <f>IFERROR(+VLOOKUP(D81,'Año 4'!JH$13:JJ$112,3,FALSE),"Completar")</f>
        <v>Completar</v>
      </c>
      <c r="G81" s="134"/>
      <c r="H81" s="134"/>
      <c r="I81" s="134"/>
      <c r="J81" s="136" t="str">
        <f>+IFERROR(VLOOKUP(D81,'Año 4'!JH$13:JR$112,7,0),"Completar")</f>
        <v>Completar</v>
      </c>
      <c r="K81" s="137" t="str">
        <f>IFERROR(VLOOKUP(D81,'Año 4'!JH$13:JR$112,8,FALSE),"Completar")</f>
        <v>Completar</v>
      </c>
      <c r="L81" s="137" t="str">
        <f>IFERROR(VLOOKUP(D81,'Año 4'!JH$13:JR$112,9,FALSE),"Completar")</f>
        <v>Completar</v>
      </c>
      <c r="M81" s="135"/>
      <c r="N81" s="136" t="str">
        <f>IFERROR(VLOOKUP(D81,'Año 4'!JH$13:JR$112,11,FALSE),"Completar")</f>
        <v>Completar</v>
      </c>
      <c r="O81" s="237">
        <f t="shared" si="371"/>
        <v>0</v>
      </c>
      <c r="P81" s="238">
        <f t="shared" si="372"/>
        <v>0</v>
      </c>
      <c r="Q81" s="239" t="str">
        <f>IFERROR(IF(P81&gt;20*C81,'Referencia Parámetros'!$D$20,IF(P81&gt;10*C81,'Referencia Parámetros'!$D$21,IF(P81&gt;5*C81,'Referencia Parámetros'!$D$22, IF(P81&gt;1,'Referencia Parámetros'!$D$23,"NO APLICA")))),"")</f>
        <v/>
      </c>
      <c r="R81" s="240" t="str">
        <f t="shared" si="373"/>
        <v/>
      </c>
      <c r="S81" s="241">
        <f t="shared" si="345"/>
        <v>0</v>
      </c>
      <c r="T81" s="234">
        <f t="shared" si="374"/>
        <v>0</v>
      </c>
      <c r="U81" s="234">
        <f t="shared" si="346"/>
        <v>0</v>
      </c>
      <c r="V81" s="234">
        <f t="shared" si="375"/>
        <v>0</v>
      </c>
      <c r="W81" s="242">
        <f t="shared" si="376"/>
        <v>0</v>
      </c>
      <c r="Y81" s="234">
        <f t="shared" si="377"/>
        <v>69</v>
      </c>
      <c r="Z81" s="235" t="str">
        <f t="shared" si="378"/>
        <v/>
      </c>
      <c r="AA81" s="236" t="str">
        <f>IFERROR(+VLOOKUP(Z81,'Referencia Parámetros'!$A$2:$B$18,2),"")</f>
        <v/>
      </c>
      <c r="AB81" s="1"/>
      <c r="AC81" s="1"/>
      <c r="AD81" s="136" t="str">
        <f t="shared" si="290"/>
        <v>Completar</v>
      </c>
      <c r="AE81" s="134"/>
      <c r="AF81" s="134"/>
      <c r="AG81" s="134"/>
      <c r="AH81" s="136" t="str">
        <f t="shared" si="291"/>
        <v>Completar</v>
      </c>
      <c r="AI81" s="137" t="str">
        <f t="shared" si="292"/>
        <v>Completar</v>
      </c>
      <c r="AJ81" s="137" t="str">
        <f t="shared" si="293"/>
        <v>Completar</v>
      </c>
      <c r="AK81" s="135"/>
      <c r="AL81" s="136" t="str">
        <f t="shared" si="294"/>
        <v>Completar</v>
      </c>
      <c r="AM81" s="237">
        <f t="shared" si="379"/>
        <v>0</v>
      </c>
      <c r="AN81" s="238">
        <f t="shared" si="380"/>
        <v>0</v>
      </c>
      <c r="AO81" s="239" t="str">
        <f>IFERROR(IF(AN81&gt;20*AA81,'Referencia Parámetros'!$D$20,IF(AN81&gt;10*AA81,'Referencia Parámetros'!$D$21,IF(AN81&gt;5*AA81,'Referencia Parámetros'!$D$22, IF(AN81&gt;1,'Referencia Parámetros'!$D$23,"NO APLICA")))),"")</f>
        <v/>
      </c>
      <c r="AP81" s="240" t="str">
        <f t="shared" si="381"/>
        <v/>
      </c>
      <c r="AQ81" s="241">
        <f t="shared" si="347"/>
        <v>0</v>
      </c>
      <c r="AR81" s="234">
        <f t="shared" si="382"/>
        <v>0</v>
      </c>
      <c r="AS81" s="234">
        <f t="shared" si="348"/>
        <v>0</v>
      </c>
      <c r="AT81" s="234">
        <f t="shared" si="383"/>
        <v>0</v>
      </c>
      <c r="AU81" s="242">
        <f t="shared" si="384"/>
        <v>0</v>
      </c>
      <c r="AW81" s="234">
        <f t="shared" si="385"/>
        <v>69</v>
      </c>
      <c r="AX81" s="235" t="str">
        <f t="shared" si="386"/>
        <v/>
      </c>
      <c r="AY81" s="236" t="str">
        <f>IFERROR(+VLOOKUP(AX81,'Referencia Parámetros'!$A$2:$B$18,2),"")</f>
        <v/>
      </c>
      <c r="AZ81" s="1"/>
      <c r="BA81" s="1"/>
      <c r="BB81" s="136" t="str">
        <f t="shared" si="295"/>
        <v>Completar</v>
      </c>
      <c r="BC81" s="134"/>
      <c r="BD81" s="134"/>
      <c r="BE81" s="134"/>
      <c r="BF81" s="136" t="str">
        <f t="shared" si="296"/>
        <v>Completar</v>
      </c>
      <c r="BG81" s="137" t="str">
        <f t="shared" si="297"/>
        <v>Completar</v>
      </c>
      <c r="BH81" s="137" t="str">
        <f t="shared" si="298"/>
        <v>Completar</v>
      </c>
      <c r="BI81" s="135"/>
      <c r="BJ81" s="136" t="str">
        <f t="shared" si="299"/>
        <v>Completar</v>
      </c>
      <c r="BK81" s="237">
        <f t="shared" si="387"/>
        <v>0</v>
      </c>
      <c r="BL81" s="238">
        <f t="shared" si="388"/>
        <v>0</v>
      </c>
      <c r="BM81" s="239" t="str">
        <f>IFERROR(IF(BL81&gt;20*AY81,'Referencia Parámetros'!$D$20,IF(BL81&gt;10*AY81,'Referencia Parámetros'!$D$21,IF(BL81&gt;5*AY81,'Referencia Parámetros'!$D$22, IF(BL81&gt;1,'Referencia Parámetros'!$D$23,"NO APLICA")))),"")</f>
        <v/>
      </c>
      <c r="BN81" s="240" t="str">
        <f t="shared" si="389"/>
        <v/>
      </c>
      <c r="BO81" s="241">
        <f t="shared" si="349"/>
        <v>0</v>
      </c>
      <c r="BP81" s="234">
        <f t="shared" si="390"/>
        <v>0</v>
      </c>
      <c r="BQ81" s="234">
        <f t="shared" si="350"/>
        <v>0</v>
      </c>
      <c r="BR81" s="234">
        <f t="shared" si="391"/>
        <v>0</v>
      </c>
      <c r="BS81" s="242">
        <f t="shared" si="392"/>
        <v>0</v>
      </c>
      <c r="BU81" s="234">
        <f t="shared" si="393"/>
        <v>69</v>
      </c>
      <c r="BV81" s="235" t="str">
        <f t="shared" si="394"/>
        <v/>
      </c>
      <c r="BW81" s="236" t="str">
        <f>IFERROR(+VLOOKUP(BV81,'Referencia Parámetros'!$A$2:$B$18,2),"")</f>
        <v/>
      </c>
      <c r="BX81" s="1"/>
      <c r="BY81" s="1"/>
      <c r="BZ81" s="136" t="str">
        <f t="shared" si="300"/>
        <v>Completar</v>
      </c>
      <c r="CA81" s="134"/>
      <c r="CB81" s="134"/>
      <c r="CC81" s="134"/>
      <c r="CD81" s="136" t="str">
        <f t="shared" si="301"/>
        <v>Completar</v>
      </c>
      <c r="CE81" s="137" t="str">
        <f t="shared" si="302"/>
        <v>Completar</v>
      </c>
      <c r="CF81" s="137" t="str">
        <f t="shared" si="303"/>
        <v>Completar</v>
      </c>
      <c r="CG81" s="135"/>
      <c r="CH81" s="136" t="str">
        <f t="shared" si="304"/>
        <v>Completar</v>
      </c>
      <c r="CI81" s="237">
        <f t="shared" si="395"/>
        <v>0</v>
      </c>
      <c r="CJ81" s="238">
        <f t="shared" si="396"/>
        <v>0</v>
      </c>
      <c r="CK81" s="239" t="str">
        <f>IFERROR(IF(CJ81&gt;20*BW81,'Referencia Parámetros'!$D$20,IF(CJ81&gt;10*BW81,'Referencia Parámetros'!$D$21,IF(CJ81&gt;5*BW81,'Referencia Parámetros'!$D$22, IF(CJ81&gt;1,'Referencia Parámetros'!$D$23,"NO APLICA")))),"")</f>
        <v/>
      </c>
      <c r="CL81" s="240" t="str">
        <f t="shared" si="397"/>
        <v/>
      </c>
      <c r="CM81" s="241">
        <f t="shared" si="351"/>
        <v>0</v>
      </c>
      <c r="CN81" s="234">
        <f t="shared" si="398"/>
        <v>0</v>
      </c>
      <c r="CO81" s="234">
        <f t="shared" si="352"/>
        <v>0</v>
      </c>
      <c r="CP81" s="234">
        <f t="shared" si="399"/>
        <v>0</v>
      </c>
      <c r="CQ81" s="242">
        <f t="shared" si="400"/>
        <v>0</v>
      </c>
      <c r="CS81" s="234">
        <f t="shared" si="401"/>
        <v>69</v>
      </c>
      <c r="CT81" s="235" t="str">
        <f t="shared" si="402"/>
        <v/>
      </c>
      <c r="CU81" s="236" t="str">
        <f>IFERROR(+VLOOKUP(CT81,'Referencia Parámetros'!$A$2:$B$18,2),"")</f>
        <v/>
      </c>
      <c r="CV81" s="1"/>
      <c r="CW81" s="1"/>
      <c r="CX81" s="136" t="str">
        <f t="shared" si="305"/>
        <v>Completar</v>
      </c>
      <c r="CY81" s="134"/>
      <c r="CZ81" s="134"/>
      <c r="DA81" s="134"/>
      <c r="DB81" s="136" t="str">
        <f t="shared" si="306"/>
        <v>Completar</v>
      </c>
      <c r="DC81" s="137" t="str">
        <f t="shared" si="307"/>
        <v>Completar</v>
      </c>
      <c r="DD81" s="137" t="str">
        <f t="shared" si="308"/>
        <v>Completar</v>
      </c>
      <c r="DE81" s="135"/>
      <c r="DF81" s="136" t="str">
        <f t="shared" si="309"/>
        <v>Completar</v>
      </c>
      <c r="DG81" s="237">
        <f t="shared" si="403"/>
        <v>0</v>
      </c>
      <c r="DH81" s="238">
        <f t="shared" si="404"/>
        <v>0</v>
      </c>
      <c r="DI81" s="239" t="str">
        <f>IFERROR(IF(DH81&gt;20*CU81,'Referencia Parámetros'!$D$20,IF(DH81&gt;10*CU81,'Referencia Parámetros'!$D$21,IF(DH81&gt;5*CU81,'Referencia Parámetros'!$D$22, IF(DH81&gt;1,'Referencia Parámetros'!$D$23,"NO APLICA")))),"")</f>
        <v/>
      </c>
      <c r="DJ81" s="240" t="str">
        <f t="shared" si="405"/>
        <v/>
      </c>
      <c r="DK81" s="241">
        <f t="shared" si="353"/>
        <v>0</v>
      </c>
      <c r="DL81" s="234">
        <f t="shared" si="406"/>
        <v>0</v>
      </c>
      <c r="DM81" s="234">
        <f t="shared" si="354"/>
        <v>0</v>
      </c>
      <c r="DN81" s="234">
        <f t="shared" si="407"/>
        <v>0</v>
      </c>
      <c r="DO81" s="242">
        <f t="shared" si="408"/>
        <v>0</v>
      </c>
      <c r="DQ81" s="234">
        <f t="shared" si="409"/>
        <v>69</v>
      </c>
      <c r="DR81" s="235" t="str">
        <f t="shared" si="410"/>
        <v/>
      </c>
      <c r="DS81" s="236" t="str">
        <f>IFERROR(+VLOOKUP(DR81,'Referencia Parámetros'!$A$2:$B$18,2),"")</f>
        <v/>
      </c>
      <c r="DT81" s="1"/>
      <c r="DU81" s="1"/>
      <c r="DV81" s="136" t="str">
        <f t="shared" si="310"/>
        <v>Completar</v>
      </c>
      <c r="DW81" s="134"/>
      <c r="DX81" s="134"/>
      <c r="DY81" s="134"/>
      <c r="DZ81" s="136" t="str">
        <f t="shared" si="311"/>
        <v>Completar</v>
      </c>
      <c r="EA81" s="137" t="str">
        <f t="shared" si="312"/>
        <v>Completar</v>
      </c>
      <c r="EB81" s="137" t="str">
        <f t="shared" si="313"/>
        <v>Completar</v>
      </c>
      <c r="EC81" s="135"/>
      <c r="ED81" s="136" t="str">
        <f t="shared" si="314"/>
        <v>Completar</v>
      </c>
      <c r="EE81" s="237">
        <f t="shared" si="411"/>
        <v>0</v>
      </c>
      <c r="EF81" s="238">
        <f t="shared" si="412"/>
        <v>0</v>
      </c>
      <c r="EG81" s="239" t="str">
        <f>IFERROR(IF(EF81&gt;20*DS81,'Referencia Parámetros'!$D$20,IF(EF81&gt;10*DS81,'Referencia Parámetros'!$D$21,IF(EF81&gt;5*DS81,'Referencia Parámetros'!$D$22, IF(EF81&gt;1,'Referencia Parámetros'!$D$23,"NO APLICA")))),"")</f>
        <v/>
      </c>
      <c r="EH81" s="240" t="str">
        <f t="shared" si="413"/>
        <v/>
      </c>
      <c r="EI81" s="241">
        <f t="shared" si="355"/>
        <v>0</v>
      </c>
      <c r="EJ81" s="234">
        <f t="shared" si="414"/>
        <v>0</v>
      </c>
      <c r="EK81" s="234">
        <f t="shared" si="356"/>
        <v>0</v>
      </c>
      <c r="EL81" s="234">
        <f t="shared" si="415"/>
        <v>0</v>
      </c>
      <c r="EM81" s="242">
        <f t="shared" si="416"/>
        <v>0</v>
      </c>
      <c r="EO81" s="234">
        <f t="shared" si="417"/>
        <v>69</v>
      </c>
      <c r="EP81" s="235" t="str">
        <f t="shared" si="418"/>
        <v/>
      </c>
      <c r="EQ81" s="236" t="str">
        <f>IFERROR(+VLOOKUP(EP81,'Referencia Parámetros'!$A$2:$B$18,2),"")</f>
        <v/>
      </c>
      <c r="ER81" s="1"/>
      <c r="ES81" s="1"/>
      <c r="ET81" s="136" t="str">
        <f t="shared" si="315"/>
        <v>Completar</v>
      </c>
      <c r="EU81" s="134"/>
      <c r="EV81" s="134"/>
      <c r="EW81" s="134"/>
      <c r="EX81" s="136" t="str">
        <f t="shared" si="316"/>
        <v>Completar</v>
      </c>
      <c r="EY81" s="137" t="str">
        <f t="shared" si="317"/>
        <v>Completar</v>
      </c>
      <c r="EZ81" s="137" t="str">
        <f t="shared" si="318"/>
        <v>Completar</v>
      </c>
      <c r="FA81" s="135"/>
      <c r="FB81" s="136" t="str">
        <f t="shared" si="319"/>
        <v>Completar</v>
      </c>
      <c r="FC81" s="237">
        <f t="shared" si="419"/>
        <v>0</v>
      </c>
      <c r="FD81" s="238">
        <f t="shared" si="420"/>
        <v>0</v>
      </c>
      <c r="FE81" s="239" t="str">
        <f>IFERROR(IF(FD81&gt;20*EQ81,'Referencia Parámetros'!$D$20,IF(FD81&gt;10*EQ81,'Referencia Parámetros'!$D$21,IF(FD81&gt;5*EQ81,'Referencia Parámetros'!$D$22, IF(FD81&gt;1,'Referencia Parámetros'!$D$23,"NO APLICA")))),"")</f>
        <v/>
      </c>
      <c r="FF81" s="240" t="str">
        <f t="shared" si="421"/>
        <v/>
      </c>
      <c r="FG81" s="241">
        <f t="shared" si="357"/>
        <v>0</v>
      </c>
      <c r="FH81" s="234">
        <f t="shared" si="422"/>
        <v>0</v>
      </c>
      <c r="FI81" s="234">
        <f t="shared" si="358"/>
        <v>0</v>
      </c>
      <c r="FJ81" s="234">
        <f t="shared" si="423"/>
        <v>0</v>
      </c>
      <c r="FK81" s="242">
        <f t="shared" si="424"/>
        <v>0</v>
      </c>
      <c r="FM81" s="234">
        <f t="shared" si="425"/>
        <v>69</v>
      </c>
      <c r="FN81" s="235" t="str">
        <f t="shared" si="426"/>
        <v/>
      </c>
      <c r="FO81" s="236" t="str">
        <f>IFERROR(+VLOOKUP(FN81,'Referencia Parámetros'!$A$2:$B$18,2),"")</f>
        <v/>
      </c>
      <c r="FP81" s="1"/>
      <c r="FQ81" s="1"/>
      <c r="FR81" s="136" t="str">
        <f t="shared" si="320"/>
        <v>Completar</v>
      </c>
      <c r="FS81" s="134"/>
      <c r="FT81" s="134"/>
      <c r="FU81" s="134"/>
      <c r="FV81" s="136" t="str">
        <f t="shared" si="321"/>
        <v>Completar</v>
      </c>
      <c r="FW81" s="137" t="str">
        <f t="shared" si="322"/>
        <v>Completar</v>
      </c>
      <c r="FX81" s="137" t="str">
        <f t="shared" si="323"/>
        <v>Completar</v>
      </c>
      <c r="FY81" s="135"/>
      <c r="FZ81" s="136" t="str">
        <f t="shared" si="324"/>
        <v>Completar</v>
      </c>
      <c r="GA81" s="237">
        <f t="shared" si="427"/>
        <v>0</v>
      </c>
      <c r="GB81" s="238">
        <f t="shared" si="428"/>
        <v>0</v>
      </c>
      <c r="GC81" s="239" t="str">
        <f>IFERROR(IF(GB81&gt;20*FO81,'Referencia Parámetros'!$D$20,IF(GB81&gt;10*FO81,'Referencia Parámetros'!$D$21,IF(GB81&gt;5*FO81,'Referencia Parámetros'!$D$22, IF(GB81&gt;1,'Referencia Parámetros'!$D$23,"NO APLICA")))),"")</f>
        <v/>
      </c>
      <c r="GD81" s="240" t="str">
        <f t="shared" si="429"/>
        <v/>
      </c>
      <c r="GE81" s="241">
        <f t="shared" si="359"/>
        <v>0</v>
      </c>
      <c r="GF81" s="234">
        <f t="shared" si="430"/>
        <v>0</v>
      </c>
      <c r="GG81" s="234">
        <f t="shared" si="360"/>
        <v>0</v>
      </c>
      <c r="GH81" s="234">
        <f t="shared" si="431"/>
        <v>0</v>
      </c>
      <c r="GI81" s="242">
        <f t="shared" si="432"/>
        <v>0</v>
      </c>
      <c r="GK81" s="234">
        <f t="shared" si="433"/>
        <v>69</v>
      </c>
      <c r="GL81" s="235" t="str">
        <f t="shared" si="434"/>
        <v/>
      </c>
      <c r="GM81" s="236" t="str">
        <f>IFERROR(+VLOOKUP(GL81,'Referencia Parámetros'!$A$2:$B$18,2),"")</f>
        <v/>
      </c>
      <c r="GN81" s="1"/>
      <c r="GO81" s="1"/>
      <c r="GP81" s="136" t="str">
        <f t="shared" si="325"/>
        <v>Completar</v>
      </c>
      <c r="GQ81" s="134"/>
      <c r="GR81" s="134"/>
      <c r="GS81" s="134"/>
      <c r="GT81" s="136" t="str">
        <f t="shared" si="326"/>
        <v>Completar</v>
      </c>
      <c r="GU81" s="137" t="str">
        <f t="shared" si="327"/>
        <v>Completar</v>
      </c>
      <c r="GV81" s="137" t="str">
        <f t="shared" si="328"/>
        <v>Completar</v>
      </c>
      <c r="GW81" s="135"/>
      <c r="GX81" s="136" t="str">
        <f t="shared" si="329"/>
        <v>Completar</v>
      </c>
      <c r="GY81" s="237">
        <f t="shared" si="435"/>
        <v>0</v>
      </c>
      <c r="GZ81" s="238">
        <f t="shared" si="436"/>
        <v>0</v>
      </c>
      <c r="HA81" s="239" t="str">
        <f>IFERROR(IF(GZ81&gt;20*GM81,'Referencia Parámetros'!$D$20,IF(GZ81&gt;10*GM81,'Referencia Parámetros'!$D$21,IF(GZ81&gt;5*GM81,'Referencia Parámetros'!$D$22, IF(GZ81&gt;1,'Referencia Parámetros'!$D$23,"NO APLICA")))),"")</f>
        <v/>
      </c>
      <c r="HB81" s="240" t="str">
        <f t="shared" si="437"/>
        <v/>
      </c>
      <c r="HC81" s="241">
        <f t="shared" si="361"/>
        <v>0</v>
      </c>
      <c r="HD81" s="234">
        <f t="shared" si="438"/>
        <v>0</v>
      </c>
      <c r="HE81" s="234">
        <f t="shared" si="362"/>
        <v>0</v>
      </c>
      <c r="HF81" s="234">
        <f t="shared" si="439"/>
        <v>0</v>
      </c>
      <c r="HG81" s="242">
        <f t="shared" si="440"/>
        <v>0</v>
      </c>
      <c r="HI81" s="234">
        <f t="shared" si="441"/>
        <v>69</v>
      </c>
      <c r="HJ81" s="235" t="str">
        <f t="shared" si="442"/>
        <v/>
      </c>
      <c r="HK81" s="236" t="str">
        <f>IFERROR(+VLOOKUP(HJ81,'Referencia Parámetros'!$A$2:$B$18,2),"")</f>
        <v/>
      </c>
      <c r="HL81" s="1"/>
      <c r="HM81" s="1"/>
      <c r="HN81" s="136" t="str">
        <f t="shared" si="330"/>
        <v>Completar</v>
      </c>
      <c r="HO81" s="134"/>
      <c r="HP81" s="134"/>
      <c r="HQ81" s="134"/>
      <c r="HR81" s="136" t="str">
        <f t="shared" si="331"/>
        <v>Completar</v>
      </c>
      <c r="HS81" s="137" t="str">
        <f t="shared" si="332"/>
        <v>Completar</v>
      </c>
      <c r="HT81" s="137" t="str">
        <f t="shared" si="333"/>
        <v>Completar</v>
      </c>
      <c r="HU81" s="135"/>
      <c r="HV81" s="136" t="str">
        <f t="shared" si="334"/>
        <v>Completar</v>
      </c>
      <c r="HW81" s="237">
        <f t="shared" si="443"/>
        <v>0</v>
      </c>
      <c r="HX81" s="238">
        <f t="shared" si="444"/>
        <v>0</v>
      </c>
      <c r="HY81" s="239" t="str">
        <f>IFERROR(IF(HX81&gt;20*HK81,'Referencia Parámetros'!$D$20,IF(HX81&gt;10*HK81,'Referencia Parámetros'!$D$21,IF(HX81&gt;5*HK81,'Referencia Parámetros'!$D$22, IF(HX81&gt;1,'Referencia Parámetros'!$D$23,"NO APLICA")))),"")</f>
        <v/>
      </c>
      <c r="HZ81" s="240" t="str">
        <f t="shared" si="445"/>
        <v/>
      </c>
      <c r="IA81" s="241">
        <f t="shared" si="363"/>
        <v>0</v>
      </c>
      <c r="IB81" s="234">
        <f t="shared" si="446"/>
        <v>0</v>
      </c>
      <c r="IC81" s="234">
        <f t="shared" si="364"/>
        <v>0</v>
      </c>
      <c r="ID81" s="234">
        <f t="shared" si="447"/>
        <v>0</v>
      </c>
      <c r="IE81" s="242">
        <f t="shared" si="448"/>
        <v>0</v>
      </c>
      <c r="IG81" s="234">
        <f t="shared" si="449"/>
        <v>69</v>
      </c>
      <c r="IH81" s="235" t="str">
        <f t="shared" si="450"/>
        <v/>
      </c>
      <c r="II81" s="236" t="str">
        <f>IFERROR(+VLOOKUP(IH81,'Referencia Parámetros'!$A$2:$B$15,2),"")</f>
        <v/>
      </c>
      <c r="IJ81" s="1"/>
      <c r="IK81" s="1"/>
      <c r="IL81" s="136" t="str">
        <f t="shared" si="335"/>
        <v>Completar</v>
      </c>
      <c r="IM81" s="134"/>
      <c r="IN81" s="134"/>
      <c r="IO81" s="134"/>
      <c r="IP81" s="136" t="str">
        <f t="shared" si="336"/>
        <v>Completar</v>
      </c>
      <c r="IQ81" s="137" t="str">
        <f t="shared" si="337"/>
        <v>Completar</v>
      </c>
      <c r="IR81" s="137" t="str">
        <f t="shared" si="338"/>
        <v>Completar</v>
      </c>
      <c r="IS81" s="135"/>
      <c r="IT81" s="136" t="str">
        <f t="shared" si="339"/>
        <v>Completar</v>
      </c>
      <c r="IU81" s="237">
        <f t="shared" si="451"/>
        <v>0</v>
      </c>
      <c r="IV81" s="238">
        <f t="shared" si="452"/>
        <v>0</v>
      </c>
      <c r="IW81" s="239" t="str">
        <f>IFERROR(IF(IV81&gt;20*II81,'Referencia Parámetros'!$D$20,IF(IV81&gt;10*II81,'Referencia Parámetros'!$D$21,IF(IV81&gt;5*II81,'Referencia Parámetros'!$D$22, IF(IV81&gt;1,'Referencia Parámetros'!$D$23,"NO APLICA")))),"")</f>
        <v/>
      </c>
      <c r="IX81" s="240" t="str">
        <f t="shared" si="453"/>
        <v/>
      </c>
      <c r="IY81" s="241">
        <f t="shared" si="365"/>
        <v>0</v>
      </c>
      <c r="IZ81" s="234">
        <f t="shared" si="454"/>
        <v>0</v>
      </c>
      <c r="JA81" s="234">
        <f t="shared" si="366"/>
        <v>0</v>
      </c>
      <c r="JB81" s="234">
        <f t="shared" si="455"/>
        <v>0</v>
      </c>
      <c r="JC81" s="242">
        <f t="shared" si="456"/>
        <v>0</v>
      </c>
      <c r="JD81" s="198"/>
      <c r="JE81" s="234">
        <f t="shared" si="457"/>
        <v>69</v>
      </c>
      <c r="JF81" s="235" t="str">
        <f t="shared" si="458"/>
        <v/>
      </c>
      <c r="JG81" s="236" t="str">
        <f>IFERROR(+VLOOKUP(JF81,'Referencia Parámetros'!$A$2:$B$15,2),"")</f>
        <v/>
      </c>
      <c r="JH81" s="1"/>
      <c r="JI81" s="1"/>
      <c r="JJ81" s="136" t="str">
        <f t="shared" si="340"/>
        <v>Completar</v>
      </c>
      <c r="JK81" s="134"/>
      <c r="JL81" s="134"/>
      <c r="JM81" s="134"/>
      <c r="JN81" s="136" t="str">
        <f t="shared" si="341"/>
        <v>Completar</v>
      </c>
      <c r="JO81" s="137" t="str">
        <f t="shared" si="342"/>
        <v>Completar</v>
      </c>
      <c r="JP81" s="137" t="str">
        <f t="shared" si="343"/>
        <v>Completar</v>
      </c>
      <c r="JQ81" s="135"/>
      <c r="JR81" s="136" t="str">
        <f t="shared" si="344"/>
        <v>Completar</v>
      </c>
      <c r="JS81" s="237">
        <f t="shared" si="459"/>
        <v>0</v>
      </c>
      <c r="JT81" s="238">
        <f t="shared" si="460"/>
        <v>0</v>
      </c>
      <c r="JU81" s="239" t="str">
        <f>IFERROR(IF(JT81&gt;20*JG81,'Referencia Parámetros'!$D$20,IF(JT81&gt;10*JG81,'Referencia Parámetros'!$D$21,IF(JT81&gt;5*JG81,'Referencia Parámetros'!$D$22, IF(JT81&gt;1,'Referencia Parámetros'!$D$23,"NO APLICA")))),"")</f>
        <v/>
      </c>
      <c r="JV81" s="240" t="str">
        <f t="shared" si="461"/>
        <v/>
      </c>
      <c r="JW81" s="241">
        <f t="shared" si="367"/>
        <v>0</v>
      </c>
      <c r="JX81" s="234">
        <f t="shared" si="462"/>
        <v>0</v>
      </c>
      <c r="JY81" s="234">
        <f t="shared" si="368"/>
        <v>0</v>
      </c>
      <c r="JZ81" s="234">
        <f t="shared" si="463"/>
        <v>0</v>
      </c>
      <c r="KA81" s="242">
        <f t="shared" si="464"/>
        <v>0</v>
      </c>
    </row>
    <row r="82" spans="1:287" x14ac:dyDescent="0.25">
      <c r="A82" s="234">
        <f t="shared" si="369"/>
        <v>70</v>
      </c>
      <c r="B82" s="235" t="str">
        <f t="shared" si="370"/>
        <v/>
      </c>
      <c r="C82" s="236" t="str">
        <f>IFERROR(+VLOOKUP(B82,'Referencia Parámetros'!$A$2:$B$18,2),"")</f>
        <v/>
      </c>
      <c r="D82" s="1"/>
      <c r="E82" s="1"/>
      <c r="F82" s="136" t="str">
        <f>IFERROR(+VLOOKUP(D82,'Año 4'!JH$13:JJ$112,3,FALSE),"Completar")</f>
        <v>Completar</v>
      </c>
      <c r="G82" s="134"/>
      <c r="H82" s="134"/>
      <c r="I82" s="134"/>
      <c r="J82" s="136" t="str">
        <f>+IFERROR(VLOOKUP(D82,'Año 4'!JH$13:JR$112,7,0),"Completar")</f>
        <v>Completar</v>
      </c>
      <c r="K82" s="137" t="str">
        <f>IFERROR(VLOOKUP(D82,'Año 4'!JH$13:JR$112,8,FALSE),"Completar")</f>
        <v>Completar</v>
      </c>
      <c r="L82" s="137" t="str">
        <f>IFERROR(VLOOKUP(D82,'Año 4'!JH$13:JR$112,9,FALSE),"Completar")</f>
        <v>Completar</v>
      </c>
      <c r="M82" s="135"/>
      <c r="N82" s="136" t="str">
        <f>IFERROR(VLOOKUP(D82,'Año 4'!JH$13:JR$112,11,FALSE),"Completar")</f>
        <v>Completar</v>
      </c>
      <c r="O82" s="237">
        <f t="shared" si="371"/>
        <v>0</v>
      </c>
      <c r="P82" s="238">
        <f t="shared" si="372"/>
        <v>0</v>
      </c>
      <c r="Q82" s="239" t="str">
        <f>IFERROR(IF(P82&gt;20*C82,'Referencia Parámetros'!$D$20,IF(P82&gt;10*C82,'Referencia Parámetros'!$D$21,IF(P82&gt;5*C82,'Referencia Parámetros'!$D$22, IF(P82&gt;1,'Referencia Parámetros'!$D$23,"NO APLICA")))),"")</f>
        <v/>
      </c>
      <c r="R82" s="240" t="str">
        <f t="shared" si="373"/>
        <v/>
      </c>
      <c r="S82" s="241">
        <f t="shared" si="345"/>
        <v>0</v>
      </c>
      <c r="T82" s="234">
        <f t="shared" si="374"/>
        <v>0</v>
      </c>
      <c r="U82" s="234">
        <f t="shared" si="346"/>
        <v>0</v>
      </c>
      <c r="V82" s="234">
        <f t="shared" si="375"/>
        <v>0</v>
      </c>
      <c r="W82" s="242">
        <f t="shared" si="376"/>
        <v>0</v>
      </c>
      <c r="Y82" s="234">
        <f t="shared" si="377"/>
        <v>70</v>
      </c>
      <c r="Z82" s="235" t="str">
        <f t="shared" si="378"/>
        <v/>
      </c>
      <c r="AA82" s="236" t="str">
        <f>IFERROR(+VLOOKUP(Z82,'Referencia Parámetros'!$A$2:$B$18,2),"")</f>
        <v/>
      </c>
      <c r="AB82" s="1"/>
      <c r="AC82" s="1"/>
      <c r="AD82" s="136" t="str">
        <f t="shared" si="290"/>
        <v>Completar</v>
      </c>
      <c r="AE82" s="134"/>
      <c r="AF82" s="134"/>
      <c r="AG82" s="134"/>
      <c r="AH82" s="136" t="str">
        <f t="shared" si="291"/>
        <v>Completar</v>
      </c>
      <c r="AI82" s="137" t="str">
        <f t="shared" si="292"/>
        <v>Completar</v>
      </c>
      <c r="AJ82" s="137" t="str">
        <f t="shared" si="293"/>
        <v>Completar</v>
      </c>
      <c r="AK82" s="135"/>
      <c r="AL82" s="136" t="str">
        <f t="shared" si="294"/>
        <v>Completar</v>
      </c>
      <c r="AM82" s="237">
        <f t="shared" si="379"/>
        <v>0</v>
      </c>
      <c r="AN82" s="238">
        <f t="shared" si="380"/>
        <v>0</v>
      </c>
      <c r="AO82" s="239" t="str">
        <f>IFERROR(IF(AN82&gt;20*AA82,'Referencia Parámetros'!$D$20,IF(AN82&gt;10*AA82,'Referencia Parámetros'!$D$21,IF(AN82&gt;5*AA82,'Referencia Parámetros'!$D$22, IF(AN82&gt;1,'Referencia Parámetros'!$D$23,"NO APLICA")))),"")</f>
        <v/>
      </c>
      <c r="AP82" s="240" t="str">
        <f t="shared" si="381"/>
        <v/>
      </c>
      <c r="AQ82" s="241">
        <f t="shared" si="347"/>
        <v>0</v>
      </c>
      <c r="AR82" s="234">
        <f t="shared" si="382"/>
        <v>0</v>
      </c>
      <c r="AS82" s="234">
        <f t="shared" si="348"/>
        <v>0</v>
      </c>
      <c r="AT82" s="234">
        <f t="shared" si="383"/>
        <v>0</v>
      </c>
      <c r="AU82" s="242">
        <f t="shared" si="384"/>
        <v>0</v>
      </c>
      <c r="AW82" s="234">
        <f t="shared" si="385"/>
        <v>70</v>
      </c>
      <c r="AX82" s="235" t="str">
        <f t="shared" si="386"/>
        <v/>
      </c>
      <c r="AY82" s="236" t="str">
        <f>IFERROR(+VLOOKUP(AX82,'Referencia Parámetros'!$A$2:$B$18,2),"")</f>
        <v/>
      </c>
      <c r="AZ82" s="1"/>
      <c r="BA82" s="1"/>
      <c r="BB82" s="136" t="str">
        <f t="shared" si="295"/>
        <v>Completar</v>
      </c>
      <c r="BC82" s="134"/>
      <c r="BD82" s="134"/>
      <c r="BE82" s="134"/>
      <c r="BF82" s="136" t="str">
        <f t="shared" si="296"/>
        <v>Completar</v>
      </c>
      <c r="BG82" s="137" t="str">
        <f t="shared" si="297"/>
        <v>Completar</v>
      </c>
      <c r="BH82" s="137" t="str">
        <f t="shared" si="298"/>
        <v>Completar</v>
      </c>
      <c r="BI82" s="135"/>
      <c r="BJ82" s="136" t="str">
        <f t="shared" si="299"/>
        <v>Completar</v>
      </c>
      <c r="BK82" s="237">
        <f t="shared" si="387"/>
        <v>0</v>
      </c>
      <c r="BL82" s="238">
        <f t="shared" si="388"/>
        <v>0</v>
      </c>
      <c r="BM82" s="239" t="str">
        <f>IFERROR(IF(BL82&gt;20*AY82,'Referencia Parámetros'!$D$20,IF(BL82&gt;10*AY82,'Referencia Parámetros'!$D$21,IF(BL82&gt;5*AY82,'Referencia Parámetros'!$D$22, IF(BL82&gt;1,'Referencia Parámetros'!$D$23,"NO APLICA")))),"")</f>
        <v/>
      </c>
      <c r="BN82" s="240" t="str">
        <f t="shared" si="389"/>
        <v/>
      </c>
      <c r="BO82" s="241">
        <f t="shared" si="349"/>
        <v>0</v>
      </c>
      <c r="BP82" s="234">
        <f t="shared" si="390"/>
        <v>0</v>
      </c>
      <c r="BQ82" s="234">
        <f t="shared" si="350"/>
        <v>0</v>
      </c>
      <c r="BR82" s="234">
        <f t="shared" si="391"/>
        <v>0</v>
      </c>
      <c r="BS82" s="242">
        <f t="shared" si="392"/>
        <v>0</v>
      </c>
      <c r="BU82" s="234">
        <f t="shared" si="393"/>
        <v>70</v>
      </c>
      <c r="BV82" s="235" t="str">
        <f t="shared" si="394"/>
        <v/>
      </c>
      <c r="BW82" s="236" t="str">
        <f>IFERROR(+VLOOKUP(BV82,'Referencia Parámetros'!$A$2:$B$18,2),"")</f>
        <v/>
      </c>
      <c r="BX82" s="1"/>
      <c r="BY82" s="1"/>
      <c r="BZ82" s="136" t="str">
        <f t="shared" si="300"/>
        <v>Completar</v>
      </c>
      <c r="CA82" s="134"/>
      <c r="CB82" s="134"/>
      <c r="CC82" s="134"/>
      <c r="CD82" s="136" t="str">
        <f t="shared" si="301"/>
        <v>Completar</v>
      </c>
      <c r="CE82" s="137" t="str">
        <f t="shared" si="302"/>
        <v>Completar</v>
      </c>
      <c r="CF82" s="137" t="str">
        <f t="shared" si="303"/>
        <v>Completar</v>
      </c>
      <c r="CG82" s="135"/>
      <c r="CH82" s="136" t="str">
        <f t="shared" si="304"/>
        <v>Completar</v>
      </c>
      <c r="CI82" s="237">
        <f t="shared" si="395"/>
        <v>0</v>
      </c>
      <c r="CJ82" s="238">
        <f t="shared" si="396"/>
        <v>0</v>
      </c>
      <c r="CK82" s="239" t="str">
        <f>IFERROR(IF(CJ82&gt;20*BW82,'Referencia Parámetros'!$D$20,IF(CJ82&gt;10*BW82,'Referencia Parámetros'!$D$21,IF(CJ82&gt;5*BW82,'Referencia Parámetros'!$D$22, IF(CJ82&gt;1,'Referencia Parámetros'!$D$23,"NO APLICA")))),"")</f>
        <v/>
      </c>
      <c r="CL82" s="240" t="str">
        <f t="shared" si="397"/>
        <v/>
      </c>
      <c r="CM82" s="241">
        <f t="shared" si="351"/>
        <v>0</v>
      </c>
      <c r="CN82" s="234">
        <f t="shared" si="398"/>
        <v>0</v>
      </c>
      <c r="CO82" s="234">
        <f t="shared" si="352"/>
        <v>0</v>
      </c>
      <c r="CP82" s="234">
        <f t="shared" si="399"/>
        <v>0</v>
      </c>
      <c r="CQ82" s="242">
        <f t="shared" si="400"/>
        <v>0</v>
      </c>
      <c r="CS82" s="234">
        <f t="shared" si="401"/>
        <v>70</v>
      </c>
      <c r="CT82" s="235" t="str">
        <f t="shared" si="402"/>
        <v/>
      </c>
      <c r="CU82" s="236" t="str">
        <f>IFERROR(+VLOOKUP(CT82,'Referencia Parámetros'!$A$2:$B$18,2),"")</f>
        <v/>
      </c>
      <c r="CV82" s="1"/>
      <c r="CW82" s="1"/>
      <c r="CX82" s="136" t="str">
        <f t="shared" si="305"/>
        <v>Completar</v>
      </c>
      <c r="CY82" s="134"/>
      <c r="CZ82" s="134"/>
      <c r="DA82" s="134"/>
      <c r="DB82" s="136" t="str">
        <f t="shared" si="306"/>
        <v>Completar</v>
      </c>
      <c r="DC82" s="137" t="str">
        <f t="shared" si="307"/>
        <v>Completar</v>
      </c>
      <c r="DD82" s="137" t="str">
        <f t="shared" si="308"/>
        <v>Completar</v>
      </c>
      <c r="DE82" s="135"/>
      <c r="DF82" s="136" t="str">
        <f t="shared" si="309"/>
        <v>Completar</v>
      </c>
      <c r="DG82" s="237">
        <f t="shared" si="403"/>
        <v>0</v>
      </c>
      <c r="DH82" s="238">
        <f t="shared" si="404"/>
        <v>0</v>
      </c>
      <c r="DI82" s="239" t="str">
        <f>IFERROR(IF(DH82&gt;20*CU82,'Referencia Parámetros'!$D$20,IF(DH82&gt;10*CU82,'Referencia Parámetros'!$D$21,IF(DH82&gt;5*CU82,'Referencia Parámetros'!$D$22, IF(DH82&gt;1,'Referencia Parámetros'!$D$23,"NO APLICA")))),"")</f>
        <v/>
      </c>
      <c r="DJ82" s="240" t="str">
        <f t="shared" si="405"/>
        <v/>
      </c>
      <c r="DK82" s="241">
        <f t="shared" si="353"/>
        <v>0</v>
      </c>
      <c r="DL82" s="234">
        <f t="shared" si="406"/>
        <v>0</v>
      </c>
      <c r="DM82" s="234">
        <f t="shared" si="354"/>
        <v>0</v>
      </c>
      <c r="DN82" s="234">
        <f t="shared" si="407"/>
        <v>0</v>
      </c>
      <c r="DO82" s="242">
        <f t="shared" si="408"/>
        <v>0</v>
      </c>
      <c r="DQ82" s="234">
        <f t="shared" si="409"/>
        <v>70</v>
      </c>
      <c r="DR82" s="235" t="str">
        <f t="shared" si="410"/>
        <v/>
      </c>
      <c r="DS82" s="236" t="str">
        <f>IFERROR(+VLOOKUP(DR82,'Referencia Parámetros'!$A$2:$B$18,2),"")</f>
        <v/>
      </c>
      <c r="DT82" s="1"/>
      <c r="DU82" s="1"/>
      <c r="DV82" s="136" t="str">
        <f t="shared" si="310"/>
        <v>Completar</v>
      </c>
      <c r="DW82" s="134"/>
      <c r="DX82" s="134"/>
      <c r="DY82" s="134"/>
      <c r="DZ82" s="136" t="str">
        <f t="shared" si="311"/>
        <v>Completar</v>
      </c>
      <c r="EA82" s="137" t="str">
        <f t="shared" si="312"/>
        <v>Completar</v>
      </c>
      <c r="EB82" s="137" t="str">
        <f t="shared" si="313"/>
        <v>Completar</v>
      </c>
      <c r="EC82" s="135"/>
      <c r="ED82" s="136" t="str">
        <f t="shared" si="314"/>
        <v>Completar</v>
      </c>
      <c r="EE82" s="237">
        <f t="shared" si="411"/>
        <v>0</v>
      </c>
      <c r="EF82" s="238">
        <f t="shared" si="412"/>
        <v>0</v>
      </c>
      <c r="EG82" s="239" t="str">
        <f>IFERROR(IF(EF82&gt;20*DS82,'Referencia Parámetros'!$D$20,IF(EF82&gt;10*DS82,'Referencia Parámetros'!$D$21,IF(EF82&gt;5*DS82,'Referencia Parámetros'!$D$22, IF(EF82&gt;1,'Referencia Parámetros'!$D$23,"NO APLICA")))),"")</f>
        <v/>
      </c>
      <c r="EH82" s="240" t="str">
        <f t="shared" si="413"/>
        <v/>
      </c>
      <c r="EI82" s="241">
        <f t="shared" si="355"/>
        <v>0</v>
      </c>
      <c r="EJ82" s="234">
        <f t="shared" si="414"/>
        <v>0</v>
      </c>
      <c r="EK82" s="234">
        <f t="shared" si="356"/>
        <v>0</v>
      </c>
      <c r="EL82" s="234">
        <f t="shared" si="415"/>
        <v>0</v>
      </c>
      <c r="EM82" s="242">
        <f t="shared" si="416"/>
        <v>0</v>
      </c>
      <c r="EO82" s="234">
        <f t="shared" si="417"/>
        <v>70</v>
      </c>
      <c r="EP82" s="235" t="str">
        <f t="shared" si="418"/>
        <v/>
      </c>
      <c r="EQ82" s="236" t="str">
        <f>IFERROR(+VLOOKUP(EP82,'Referencia Parámetros'!$A$2:$B$18,2),"")</f>
        <v/>
      </c>
      <c r="ER82" s="1"/>
      <c r="ES82" s="1"/>
      <c r="ET82" s="136" t="str">
        <f t="shared" si="315"/>
        <v>Completar</v>
      </c>
      <c r="EU82" s="134"/>
      <c r="EV82" s="134"/>
      <c r="EW82" s="134"/>
      <c r="EX82" s="136" t="str">
        <f t="shared" si="316"/>
        <v>Completar</v>
      </c>
      <c r="EY82" s="137" t="str">
        <f t="shared" si="317"/>
        <v>Completar</v>
      </c>
      <c r="EZ82" s="137" t="str">
        <f t="shared" si="318"/>
        <v>Completar</v>
      </c>
      <c r="FA82" s="135"/>
      <c r="FB82" s="136" t="str">
        <f t="shared" si="319"/>
        <v>Completar</v>
      </c>
      <c r="FC82" s="237">
        <f t="shared" si="419"/>
        <v>0</v>
      </c>
      <c r="FD82" s="238">
        <f t="shared" si="420"/>
        <v>0</v>
      </c>
      <c r="FE82" s="239" t="str">
        <f>IFERROR(IF(FD82&gt;20*EQ82,'Referencia Parámetros'!$D$20,IF(FD82&gt;10*EQ82,'Referencia Parámetros'!$D$21,IF(FD82&gt;5*EQ82,'Referencia Parámetros'!$D$22, IF(FD82&gt;1,'Referencia Parámetros'!$D$23,"NO APLICA")))),"")</f>
        <v/>
      </c>
      <c r="FF82" s="240" t="str">
        <f t="shared" si="421"/>
        <v/>
      </c>
      <c r="FG82" s="241">
        <f t="shared" si="357"/>
        <v>0</v>
      </c>
      <c r="FH82" s="234">
        <f t="shared" si="422"/>
        <v>0</v>
      </c>
      <c r="FI82" s="234">
        <f t="shared" si="358"/>
        <v>0</v>
      </c>
      <c r="FJ82" s="234">
        <f t="shared" si="423"/>
        <v>0</v>
      </c>
      <c r="FK82" s="242">
        <f t="shared" si="424"/>
        <v>0</v>
      </c>
      <c r="FM82" s="234">
        <f t="shared" si="425"/>
        <v>70</v>
      </c>
      <c r="FN82" s="235" t="str">
        <f t="shared" si="426"/>
        <v/>
      </c>
      <c r="FO82" s="236" t="str">
        <f>IFERROR(+VLOOKUP(FN82,'Referencia Parámetros'!$A$2:$B$18,2),"")</f>
        <v/>
      </c>
      <c r="FP82" s="1"/>
      <c r="FQ82" s="1"/>
      <c r="FR82" s="136" t="str">
        <f t="shared" si="320"/>
        <v>Completar</v>
      </c>
      <c r="FS82" s="134"/>
      <c r="FT82" s="134"/>
      <c r="FU82" s="134"/>
      <c r="FV82" s="136" t="str">
        <f t="shared" si="321"/>
        <v>Completar</v>
      </c>
      <c r="FW82" s="137" t="str">
        <f t="shared" si="322"/>
        <v>Completar</v>
      </c>
      <c r="FX82" s="137" t="str">
        <f t="shared" si="323"/>
        <v>Completar</v>
      </c>
      <c r="FY82" s="135"/>
      <c r="FZ82" s="136" t="str">
        <f t="shared" si="324"/>
        <v>Completar</v>
      </c>
      <c r="GA82" s="237">
        <f t="shared" si="427"/>
        <v>0</v>
      </c>
      <c r="GB82" s="238">
        <f t="shared" si="428"/>
        <v>0</v>
      </c>
      <c r="GC82" s="239" t="str">
        <f>IFERROR(IF(GB82&gt;20*FO82,'Referencia Parámetros'!$D$20,IF(GB82&gt;10*FO82,'Referencia Parámetros'!$D$21,IF(GB82&gt;5*FO82,'Referencia Parámetros'!$D$22, IF(GB82&gt;1,'Referencia Parámetros'!$D$23,"NO APLICA")))),"")</f>
        <v/>
      </c>
      <c r="GD82" s="240" t="str">
        <f t="shared" si="429"/>
        <v/>
      </c>
      <c r="GE82" s="241">
        <f t="shared" si="359"/>
        <v>0</v>
      </c>
      <c r="GF82" s="234">
        <f t="shared" si="430"/>
        <v>0</v>
      </c>
      <c r="GG82" s="234">
        <f t="shared" si="360"/>
        <v>0</v>
      </c>
      <c r="GH82" s="234">
        <f t="shared" si="431"/>
        <v>0</v>
      </c>
      <c r="GI82" s="242">
        <f t="shared" si="432"/>
        <v>0</v>
      </c>
      <c r="GK82" s="234">
        <f t="shared" si="433"/>
        <v>70</v>
      </c>
      <c r="GL82" s="235" t="str">
        <f t="shared" si="434"/>
        <v/>
      </c>
      <c r="GM82" s="236" t="str">
        <f>IFERROR(+VLOOKUP(GL82,'Referencia Parámetros'!$A$2:$B$18,2),"")</f>
        <v/>
      </c>
      <c r="GN82" s="1"/>
      <c r="GO82" s="1"/>
      <c r="GP82" s="136" t="str">
        <f t="shared" si="325"/>
        <v>Completar</v>
      </c>
      <c r="GQ82" s="134"/>
      <c r="GR82" s="134"/>
      <c r="GS82" s="134"/>
      <c r="GT82" s="136" t="str">
        <f t="shared" si="326"/>
        <v>Completar</v>
      </c>
      <c r="GU82" s="137" t="str">
        <f t="shared" si="327"/>
        <v>Completar</v>
      </c>
      <c r="GV82" s="137" t="str">
        <f t="shared" si="328"/>
        <v>Completar</v>
      </c>
      <c r="GW82" s="135"/>
      <c r="GX82" s="136" t="str">
        <f t="shared" si="329"/>
        <v>Completar</v>
      </c>
      <c r="GY82" s="237">
        <f t="shared" si="435"/>
        <v>0</v>
      </c>
      <c r="GZ82" s="238">
        <f t="shared" si="436"/>
        <v>0</v>
      </c>
      <c r="HA82" s="239" t="str">
        <f>IFERROR(IF(GZ82&gt;20*GM82,'Referencia Parámetros'!$D$20,IF(GZ82&gt;10*GM82,'Referencia Parámetros'!$D$21,IF(GZ82&gt;5*GM82,'Referencia Parámetros'!$D$22, IF(GZ82&gt;1,'Referencia Parámetros'!$D$23,"NO APLICA")))),"")</f>
        <v/>
      </c>
      <c r="HB82" s="240" t="str">
        <f t="shared" si="437"/>
        <v/>
      </c>
      <c r="HC82" s="241">
        <f t="shared" si="361"/>
        <v>0</v>
      </c>
      <c r="HD82" s="234">
        <f t="shared" si="438"/>
        <v>0</v>
      </c>
      <c r="HE82" s="234">
        <f t="shared" si="362"/>
        <v>0</v>
      </c>
      <c r="HF82" s="234">
        <f t="shared" si="439"/>
        <v>0</v>
      </c>
      <c r="HG82" s="242">
        <f t="shared" si="440"/>
        <v>0</v>
      </c>
      <c r="HI82" s="234">
        <f t="shared" si="441"/>
        <v>70</v>
      </c>
      <c r="HJ82" s="235" t="str">
        <f t="shared" si="442"/>
        <v/>
      </c>
      <c r="HK82" s="236" t="str">
        <f>IFERROR(+VLOOKUP(HJ82,'Referencia Parámetros'!$A$2:$B$18,2),"")</f>
        <v/>
      </c>
      <c r="HL82" s="1"/>
      <c r="HM82" s="1"/>
      <c r="HN82" s="136" t="str">
        <f t="shared" si="330"/>
        <v>Completar</v>
      </c>
      <c r="HO82" s="134"/>
      <c r="HP82" s="134"/>
      <c r="HQ82" s="134"/>
      <c r="HR82" s="136" t="str">
        <f t="shared" si="331"/>
        <v>Completar</v>
      </c>
      <c r="HS82" s="137" t="str">
        <f t="shared" si="332"/>
        <v>Completar</v>
      </c>
      <c r="HT82" s="137" t="str">
        <f t="shared" si="333"/>
        <v>Completar</v>
      </c>
      <c r="HU82" s="135"/>
      <c r="HV82" s="136" t="str">
        <f t="shared" si="334"/>
        <v>Completar</v>
      </c>
      <c r="HW82" s="237">
        <f t="shared" si="443"/>
        <v>0</v>
      </c>
      <c r="HX82" s="238">
        <f t="shared" si="444"/>
        <v>0</v>
      </c>
      <c r="HY82" s="239" t="str">
        <f>IFERROR(IF(HX82&gt;20*HK82,'Referencia Parámetros'!$D$20,IF(HX82&gt;10*HK82,'Referencia Parámetros'!$D$21,IF(HX82&gt;5*HK82,'Referencia Parámetros'!$D$22, IF(HX82&gt;1,'Referencia Parámetros'!$D$23,"NO APLICA")))),"")</f>
        <v/>
      </c>
      <c r="HZ82" s="240" t="str">
        <f t="shared" si="445"/>
        <v/>
      </c>
      <c r="IA82" s="241">
        <f t="shared" si="363"/>
        <v>0</v>
      </c>
      <c r="IB82" s="234">
        <f t="shared" si="446"/>
        <v>0</v>
      </c>
      <c r="IC82" s="234">
        <f t="shared" si="364"/>
        <v>0</v>
      </c>
      <c r="ID82" s="234">
        <f t="shared" si="447"/>
        <v>0</v>
      </c>
      <c r="IE82" s="242">
        <f t="shared" si="448"/>
        <v>0</v>
      </c>
      <c r="IG82" s="234">
        <f t="shared" si="449"/>
        <v>70</v>
      </c>
      <c r="IH82" s="235" t="str">
        <f t="shared" si="450"/>
        <v/>
      </c>
      <c r="II82" s="236" t="str">
        <f>IFERROR(+VLOOKUP(IH82,'Referencia Parámetros'!$A$2:$B$15,2),"")</f>
        <v/>
      </c>
      <c r="IJ82" s="1"/>
      <c r="IK82" s="1"/>
      <c r="IL82" s="136" t="str">
        <f t="shared" si="335"/>
        <v>Completar</v>
      </c>
      <c r="IM82" s="134"/>
      <c r="IN82" s="134"/>
      <c r="IO82" s="134"/>
      <c r="IP82" s="136" t="str">
        <f t="shared" si="336"/>
        <v>Completar</v>
      </c>
      <c r="IQ82" s="137" t="str">
        <f t="shared" si="337"/>
        <v>Completar</v>
      </c>
      <c r="IR82" s="137" t="str">
        <f t="shared" si="338"/>
        <v>Completar</v>
      </c>
      <c r="IS82" s="135"/>
      <c r="IT82" s="136" t="str">
        <f t="shared" si="339"/>
        <v>Completar</v>
      </c>
      <c r="IU82" s="237">
        <f t="shared" si="451"/>
        <v>0</v>
      </c>
      <c r="IV82" s="238">
        <f t="shared" si="452"/>
        <v>0</v>
      </c>
      <c r="IW82" s="239" t="str">
        <f>IFERROR(IF(IV82&gt;20*II82,'Referencia Parámetros'!$D$20,IF(IV82&gt;10*II82,'Referencia Parámetros'!$D$21,IF(IV82&gt;5*II82,'Referencia Parámetros'!$D$22, IF(IV82&gt;1,'Referencia Parámetros'!$D$23,"NO APLICA")))),"")</f>
        <v/>
      </c>
      <c r="IX82" s="240" t="str">
        <f t="shared" si="453"/>
        <v/>
      </c>
      <c r="IY82" s="241">
        <f t="shared" si="365"/>
        <v>0</v>
      </c>
      <c r="IZ82" s="234">
        <f t="shared" si="454"/>
        <v>0</v>
      </c>
      <c r="JA82" s="234">
        <f t="shared" si="366"/>
        <v>0</v>
      </c>
      <c r="JB82" s="234">
        <f t="shared" si="455"/>
        <v>0</v>
      </c>
      <c r="JC82" s="242">
        <f t="shared" si="456"/>
        <v>0</v>
      </c>
      <c r="JD82" s="198"/>
      <c r="JE82" s="234">
        <f t="shared" si="457"/>
        <v>70</v>
      </c>
      <c r="JF82" s="235" t="str">
        <f t="shared" si="458"/>
        <v/>
      </c>
      <c r="JG82" s="236" t="str">
        <f>IFERROR(+VLOOKUP(JF82,'Referencia Parámetros'!$A$2:$B$15,2),"")</f>
        <v/>
      </c>
      <c r="JH82" s="1"/>
      <c r="JI82" s="1"/>
      <c r="JJ82" s="136" t="str">
        <f t="shared" si="340"/>
        <v>Completar</v>
      </c>
      <c r="JK82" s="134"/>
      <c r="JL82" s="134"/>
      <c r="JM82" s="134"/>
      <c r="JN82" s="136" t="str">
        <f t="shared" si="341"/>
        <v>Completar</v>
      </c>
      <c r="JO82" s="137" t="str">
        <f t="shared" si="342"/>
        <v>Completar</v>
      </c>
      <c r="JP82" s="137" t="str">
        <f t="shared" si="343"/>
        <v>Completar</v>
      </c>
      <c r="JQ82" s="135"/>
      <c r="JR82" s="136" t="str">
        <f t="shared" si="344"/>
        <v>Completar</v>
      </c>
      <c r="JS82" s="237">
        <f t="shared" si="459"/>
        <v>0</v>
      </c>
      <c r="JT82" s="238">
        <f t="shared" si="460"/>
        <v>0</v>
      </c>
      <c r="JU82" s="239" t="str">
        <f>IFERROR(IF(JT82&gt;20*JG82,'Referencia Parámetros'!$D$20,IF(JT82&gt;10*JG82,'Referencia Parámetros'!$D$21,IF(JT82&gt;5*JG82,'Referencia Parámetros'!$D$22, IF(JT82&gt;1,'Referencia Parámetros'!$D$23,"NO APLICA")))),"")</f>
        <v/>
      </c>
      <c r="JV82" s="240" t="str">
        <f t="shared" si="461"/>
        <v/>
      </c>
      <c r="JW82" s="241">
        <f t="shared" si="367"/>
        <v>0</v>
      </c>
      <c r="JX82" s="234">
        <f t="shared" si="462"/>
        <v>0</v>
      </c>
      <c r="JY82" s="234">
        <f t="shared" si="368"/>
        <v>0</v>
      </c>
      <c r="JZ82" s="234">
        <f t="shared" si="463"/>
        <v>0</v>
      </c>
      <c r="KA82" s="242">
        <f t="shared" si="464"/>
        <v>0</v>
      </c>
    </row>
    <row r="83" spans="1:287" x14ac:dyDescent="0.25">
      <c r="A83" s="234">
        <f t="shared" si="369"/>
        <v>71</v>
      </c>
      <c r="B83" s="235" t="str">
        <f t="shared" si="370"/>
        <v/>
      </c>
      <c r="C83" s="236" t="str">
        <f>IFERROR(+VLOOKUP(B83,'Referencia Parámetros'!$A$2:$B$18,2),"")</f>
        <v/>
      </c>
      <c r="D83" s="1"/>
      <c r="E83" s="1"/>
      <c r="F83" s="136" t="str">
        <f>IFERROR(+VLOOKUP(D83,'Año 4'!JH$13:JJ$112,3,FALSE),"Completar")</f>
        <v>Completar</v>
      </c>
      <c r="G83" s="134"/>
      <c r="H83" s="134"/>
      <c r="I83" s="134"/>
      <c r="J83" s="136" t="str">
        <f>+IFERROR(VLOOKUP(D83,'Año 4'!JH$13:JR$112,7,0),"Completar")</f>
        <v>Completar</v>
      </c>
      <c r="K83" s="137" t="str">
        <f>IFERROR(VLOOKUP(D83,'Año 4'!JH$13:JR$112,8,FALSE),"Completar")</f>
        <v>Completar</v>
      </c>
      <c r="L83" s="137" t="str">
        <f>IFERROR(VLOOKUP(D83,'Año 4'!JH$13:JR$112,9,FALSE),"Completar")</f>
        <v>Completar</v>
      </c>
      <c r="M83" s="135"/>
      <c r="N83" s="136" t="str">
        <f>IFERROR(VLOOKUP(D83,'Año 4'!JH$13:JR$112,11,FALSE),"Completar")</f>
        <v>Completar</v>
      </c>
      <c r="O83" s="237">
        <f t="shared" si="371"/>
        <v>0</v>
      </c>
      <c r="P83" s="238">
        <f t="shared" si="372"/>
        <v>0</v>
      </c>
      <c r="Q83" s="239" t="str">
        <f>IFERROR(IF(P83&gt;20*C83,'Referencia Parámetros'!$D$20,IF(P83&gt;10*C83,'Referencia Parámetros'!$D$21,IF(P83&gt;5*C83,'Referencia Parámetros'!$D$22, IF(P83&gt;1,'Referencia Parámetros'!$D$23,"NO APLICA")))),"")</f>
        <v/>
      </c>
      <c r="R83" s="240" t="str">
        <f t="shared" si="373"/>
        <v/>
      </c>
      <c r="S83" s="241">
        <f t="shared" si="345"/>
        <v>0</v>
      </c>
      <c r="T83" s="234">
        <f t="shared" si="374"/>
        <v>0</v>
      </c>
      <c r="U83" s="234">
        <f t="shared" si="346"/>
        <v>0</v>
      </c>
      <c r="V83" s="234">
        <f t="shared" si="375"/>
        <v>0</v>
      </c>
      <c r="W83" s="242">
        <f t="shared" si="376"/>
        <v>0</v>
      </c>
      <c r="Y83" s="234">
        <f t="shared" si="377"/>
        <v>71</v>
      </c>
      <c r="Z83" s="235" t="str">
        <f t="shared" si="378"/>
        <v/>
      </c>
      <c r="AA83" s="236" t="str">
        <f>IFERROR(+VLOOKUP(Z83,'Referencia Parámetros'!$A$2:$B$18,2),"")</f>
        <v/>
      </c>
      <c r="AB83" s="1"/>
      <c r="AC83" s="1"/>
      <c r="AD83" s="136" t="str">
        <f t="shared" si="290"/>
        <v>Completar</v>
      </c>
      <c r="AE83" s="134"/>
      <c r="AF83" s="134"/>
      <c r="AG83" s="134"/>
      <c r="AH83" s="136" t="str">
        <f t="shared" si="291"/>
        <v>Completar</v>
      </c>
      <c r="AI83" s="137" t="str">
        <f t="shared" si="292"/>
        <v>Completar</v>
      </c>
      <c r="AJ83" s="137" t="str">
        <f t="shared" si="293"/>
        <v>Completar</v>
      </c>
      <c r="AK83" s="135"/>
      <c r="AL83" s="136" t="str">
        <f t="shared" si="294"/>
        <v>Completar</v>
      </c>
      <c r="AM83" s="237">
        <f t="shared" si="379"/>
        <v>0</v>
      </c>
      <c r="AN83" s="238">
        <f t="shared" si="380"/>
        <v>0</v>
      </c>
      <c r="AO83" s="239" t="str">
        <f>IFERROR(IF(AN83&gt;20*AA83,'Referencia Parámetros'!$D$20,IF(AN83&gt;10*AA83,'Referencia Parámetros'!$D$21,IF(AN83&gt;5*AA83,'Referencia Parámetros'!$D$22, IF(AN83&gt;1,'Referencia Parámetros'!$D$23,"NO APLICA")))),"")</f>
        <v/>
      </c>
      <c r="AP83" s="240" t="str">
        <f t="shared" si="381"/>
        <v/>
      </c>
      <c r="AQ83" s="241">
        <f t="shared" si="347"/>
        <v>0</v>
      </c>
      <c r="AR83" s="234">
        <f t="shared" si="382"/>
        <v>0</v>
      </c>
      <c r="AS83" s="234">
        <f t="shared" si="348"/>
        <v>0</v>
      </c>
      <c r="AT83" s="234">
        <f t="shared" si="383"/>
        <v>0</v>
      </c>
      <c r="AU83" s="242">
        <f t="shared" si="384"/>
        <v>0</v>
      </c>
      <c r="AW83" s="234">
        <f t="shared" si="385"/>
        <v>71</v>
      </c>
      <c r="AX83" s="235" t="str">
        <f t="shared" si="386"/>
        <v/>
      </c>
      <c r="AY83" s="236" t="str">
        <f>IFERROR(+VLOOKUP(AX83,'Referencia Parámetros'!$A$2:$B$18,2),"")</f>
        <v/>
      </c>
      <c r="AZ83" s="1"/>
      <c r="BA83" s="1"/>
      <c r="BB83" s="136" t="str">
        <f t="shared" si="295"/>
        <v>Completar</v>
      </c>
      <c r="BC83" s="134"/>
      <c r="BD83" s="134"/>
      <c r="BE83" s="134"/>
      <c r="BF83" s="136" t="str">
        <f t="shared" si="296"/>
        <v>Completar</v>
      </c>
      <c r="BG83" s="137" t="str">
        <f t="shared" si="297"/>
        <v>Completar</v>
      </c>
      <c r="BH83" s="137" t="str">
        <f t="shared" si="298"/>
        <v>Completar</v>
      </c>
      <c r="BI83" s="135"/>
      <c r="BJ83" s="136" t="str">
        <f t="shared" si="299"/>
        <v>Completar</v>
      </c>
      <c r="BK83" s="237">
        <f t="shared" si="387"/>
        <v>0</v>
      </c>
      <c r="BL83" s="238">
        <f t="shared" si="388"/>
        <v>0</v>
      </c>
      <c r="BM83" s="239" t="str">
        <f>IFERROR(IF(BL83&gt;20*AY83,'Referencia Parámetros'!$D$20,IF(BL83&gt;10*AY83,'Referencia Parámetros'!$D$21,IF(BL83&gt;5*AY83,'Referencia Parámetros'!$D$22, IF(BL83&gt;1,'Referencia Parámetros'!$D$23,"NO APLICA")))),"")</f>
        <v/>
      </c>
      <c r="BN83" s="240" t="str">
        <f t="shared" si="389"/>
        <v/>
      </c>
      <c r="BO83" s="241">
        <f t="shared" si="349"/>
        <v>0</v>
      </c>
      <c r="BP83" s="234">
        <f t="shared" si="390"/>
        <v>0</v>
      </c>
      <c r="BQ83" s="234">
        <f t="shared" si="350"/>
        <v>0</v>
      </c>
      <c r="BR83" s="234">
        <f t="shared" si="391"/>
        <v>0</v>
      </c>
      <c r="BS83" s="242">
        <f t="shared" si="392"/>
        <v>0</v>
      </c>
      <c r="BU83" s="234">
        <f t="shared" si="393"/>
        <v>71</v>
      </c>
      <c r="BV83" s="235" t="str">
        <f t="shared" si="394"/>
        <v/>
      </c>
      <c r="BW83" s="236" t="str">
        <f>IFERROR(+VLOOKUP(BV83,'Referencia Parámetros'!$A$2:$B$18,2),"")</f>
        <v/>
      </c>
      <c r="BX83" s="1"/>
      <c r="BY83" s="1"/>
      <c r="BZ83" s="136" t="str">
        <f t="shared" si="300"/>
        <v>Completar</v>
      </c>
      <c r="CA83" s="134"/>
      <c r="CB83" s="134"/>
      <c r="CC83" s="134"/>
      <c r="CD83" s="136" t="str">
        <f t="shared" si="301"/>
        <v>Completar</v>
      </c>
      <c r="CE83" s="137" t="str">
        <f t="shared" si="302"/>
        <v>Completar</v>
      </c>
      <c r="CF83" s="137" t="str">
        <f t="shared" si="303"/>
        <v>Completar</v>
      </c>
      <c r="CG83" s="135"/>
      <c r="CH83" s="136" t="str">
        <f t="shared" si="304"/>
        <v>Completar</v>
      </c>
      <c r="CI83" s="237">
        <f t="shared" si="395"/>
        <v>0</v>
      </c>
      <c r="CJ83" s="238">
        <f t="shared" si="396"/>
        <v>0</v>
      </c>
      <c r="CK83" s="239" t="str">
        <f>IFERROR(IF(CJ83&gt;20*BW83,'Referencia Parámetros'!$D$20,IF(CJ83&gt;10*BW83,'Referencia Parámetros'!$D$21,IF(CJ83&gt;5*BW83,'Referencia Parámetros'!$D$22, IF(CJ83&gt;1,'Referencia Parámetros'!$D$23,"NO APLICA")))),"")</f>
        <v/>
      </c>
      <c r="CL83" s="240" t="str">
        <f t="shared" si="397"/>
        <v/>
      </c>
      <c r="CM83" s="241">
        <f t="shared" si="351"/>
        <v>0</v>
      </c>
      <c r="CN83" s="234">
        <f t="shared" si="398"/>
        <v>0</v>
      </c>
      <c r="CO83" s="234">
        <f t="shared" si="352"/>
        <v>0</v>
      </c>
      <c r="CP83" s="234">
        <f t="shared" si="399"/>
        <v>0</v>
      </c>
      <c r="CQ83" s="242">
        <f t="shared" si="400"/>
        <v>0</v>
      </c>
      <c r="CS83" s="234">
        <f t="shared" si="401"/>
        <v>71</v>
      </c>
      <c r="CT83" s="235" t="str">
        <f t="shared" si="402"/>
        <v/>
      </c>
      <c r="CU83" s="236" t="str">
        <f>IFERROR(+VLOOKUP(CT83,'Referencia Parámetros'!$A$2:$B$18,2),"")</f>
        <v/>
      </c>
      <c r="CV83" s="1"/>
      <c r="CW83" s="1"/>
      <c r="CX83" s="136" t="str">
        <f t="shared" si="305"/>
        <v>Completar</v>
      </c>
      <c r="CY83" s="134"/>
      <c r="CZ83" s="134"/>
      <c r="DA83" s="134"/>
      <c r="DB83" s="136" t="str">
        <f t="shared" si="306"/>
        <v>Completar</v>
      </c>
      <c r="DC83" s="137" t="str">
        <f t="shared" si="307"/>
        <v>Completar</v>
      </c>
      <c r="DD83" s="137" t="str">
        <f t="shared" si="308"/>
        <v>Completar</v>
      </c>
      <c r="DE83" s="135"/>
      <c r="DF83" s="136" t="str">
        <f t="shared" si="309"/>
        <v>Completar</v>
      </c>
      <c r="DG83" s="237">
        <f t="shared" si="403"/>
        <v>0</v>
      </c>
      <c r="DH83" s="238">
        <f t="shared" si="404"/>
        <v>0</v>
      </c>
      <c r="DI83" s="239" t="str">
        <f>IFERROR(IF(DH83&gt;20*CU83,'Referencia Parámetros'!$D$20,IF(DH83&gt;10*CU83,'Referencia Parámetros'!$D$21,IF(DH83&gt;5*CU83,'Referencia Parámetros'!$D$22, IF(DH83&gt;1,'Referencia Parámetros'!$D$23,"NO APLICA")))),"")</f>
        <v/>
      </c>
      <c r="DJ83" s="240" t="str">
        <f t="shared" si="405"/>
        <v/>
      </c>
      <c r="DK83" s="241">
        <f t="shared" si="353"/>
        <v>0</v>
      </c>
      <c r="DL83" s="234">
        <f t="shared" si="406"/>
        <v>0</v>
      </c>
      <c r="DM83" s="234">
        <f t="shared" si="354"/>
        <v>0</v>
      </c>
      <c r="DN83" s="234">
        <f t="shared" si="407"/>
        <v>0</v>
      </c>
      <c r="DO83" s="242">
        <f t="shared" si="408"/>
        <v>0</v>
      </c>
      <c r="DQ83" s="234">
        <f t="shared" si="409"/>
        <v>71</v>
      </c>
      <c r="DR83" s="235" t="str">
        <f t="shared" si="410"/>
        <v/>
      </c>
      <c r="DS83" s="236" t="str">
        <f>IFERROR(+VLOOKUP(DR83,'Referencia Parámetros'!$A$2:$B$18,2),"")</f>
        <v/>
      </c>
      <c r="DT83" s="1"/>
      <c r="DU83" s="1"/>
      <c r="DV83" s="136" t="str">
        <f t="shared" si="310"/>
        <v>Completar</v>
      </c>
      <c r="DW83" s="134"/>
      <c r="DX83" s="134"/>
      <c r="DY83" s="134"/>
      <c r="DZ83" s="136" t="str">
        <f t="shared" si="311"/>
        <v>Completar</v>
      </c>
      <c r="EA83" s="137" t="str">
        <f t="shared" si="312"/>
        <v>Completar</v>
      </c>
      <c r="EB83" s="137" t="str">
        <f t="shared" si="313"/>
        <v>Completar</v>
      </c>
      <c r="EC83" s="135"/>
      <c r="ED83" s="136" t="str">
        <f t="shared" si="314"/>
        <v>Completar</v>
      </c>
      <c r="EE83" s="237">
        <f t="shared" si="411"/>
        <v>0</v>
      </c>
      <c r="EF83" s="238">
        <f t="shared" si="412"/>
        <v>0</v>
      </c>
      <c r="EG83" s="239" t="str">
        <f>IFERROR(IF(EF83&gt;20*DS83,'Referencia Parámetros'!$D$20,IF(EF83&gt;10*DS83,'Referencia Parámetros'!$D$21,IF(EF83&gt;5*DS83,'Referencia Parámetros'!$D$22, IF(EF83&gt;1,'Referencia Parámetros'!$D$23,"NO APLICA")))),"")</f>
        <v/>
      </c>
      <c r="EH83" s="240" t="str">
        <f t="shared" si="413"/>
        <v/>
      </c>
      <c r="EI83" s="241">
        <f t="shared" si="355"/>
        <v>0</v>
      </c>
      <c r="EJ83" s="234">
        <f t="shared" si="414"/>
        <v>0</v>
      </c>
      <c r="EK83" s="234">
        <f t="shared" si="356"/>
        <v>0</v>
      </c>
      <c r="EL83" s="234">
        <f t="shared" si="415"/>
        <v>0</v>
      </c>
      <c r="EM83" s="242">
        <f t="shared" si="416"/>
        <v>0</v>
      </c>
      <c r="EO83" s="234">
        <f t="shared" si="417"/>
        <v>71</v>
      </c>
      <c r="EP83" s="235" t="str">
        <f t="shared" si="418"/>
        <v/>
      </c>
      <c r="EQ83" s="236" t="str">
        <f>IFERROR(+VLOOKUP(EP83,'Referencia Parámetros'!$A$2:$B$18,2),"")</f>
        <v/>
      </c>
      <c r="ER83" s="1"/>
      <c r="ES83" s="1"/>
      <c r="ET83" s="136" t="str">
        <f t="shared" si="315"/>
        <v>Completar</v>
      </c>
      <c r="EU83" s="134"/>
      <c r="EV83" s="134"/>
      <c r="EW83" s="134"/>
      <c r="EX83" s="136" t="str">
        <f t="shared" si="316"/>
        <v>Completar</v>
      </c>
      <c r="EY83" s="137" t="str">
        <f t="shared" si="317"/>
        <v>Completar</v>
      </c>
      <c r="EZ83" s="137" t="str">
        <f t="shared" si="318"/>
        <v>Completar</v>
      </c>
      <c r="FA83" s="135"/>
      <c r="FB83" s="136" t="str">
        <f t="shared" si="319"/>
        <v>Completar</v>
      </c>
      <c r="FC83" s="237">
        <f t="shared" si="419"/>
        <v>0</v>
      </c>
      <c r="FD83" s="238">
        <f t="shared" si="420"/>
        <v>0</v>
      </c>
      <c r="FE83" s="239" t="str">
        <f>IFERROR(IF(FD83&gt;20*EQ83,'Referencia Parámetros'!$D$20,IF(FD83&gt;10*EQ83,'Referencia Parámetros'!$D$21,IF(FD83&gt;5*EQ83,'Referencia Parámetros'!$D$22, IF(FD83&gt;1,'Referencia Parámetros'!$D$23,"NO APLICA")))),"")</f>
        <v/>
      </c>
      <c r="FF83" s="240" t="str">
        <f t="shared" si="421"/>
        <v/>
      </c>
      <c r="FG83" s="241">
        <f t="shared" si="357"/>
        <v>0</v>
      </c>
      <c r="FH83" s="234">
        <f t="shared" si="422"/>
        <v>0</v>
      </c>
      <c r="FI83" s="234">
        <f t="shared" si="358"/>
        <v>0</v>
      </c>
      <c r="FJ83" s="234">
        <f t="shared" si="423"/>
        <v>0</v>
      </c>
      <c r="FK83" s="242">
        <f t="shared" si="424"/>
        <v>0</v>
      </c>
      <c r="FM83" s="234">
        <f t="shared" si="425"/>
        <v>71</v>
      </c>
      <c r="FN83" s="235" t="str">
        <f t="shared" si="426"/>
        <v/>
      </c>
      <c r="FO83" s="236" t="str">
        <f>IFERROR(+VLOOKUP(FN83,'Referencia Parámetros'!$A$2:$B$18,2),"")</f>
        <v/>
      </c>
      <c r="FP83" s="1"/>
      <c r="FQ83" s="1"/>
      <c r="FR83" s="136" t="str">
        <f t="shared" si="320"/>
        <v>Completar</v>
      </c>
      <c r="FS83" s="134"/>
      <c r="FT83" s="134"/>
      <c r="FU83" s="134"/>
      <c r="FV83" s="136" t="str">
        <f t="shared" si="321"/>
        <v>Completar</v>
      </c>
      <c r="FW83" s="137" t="str">
        <f t="shared" si="322"/>
        <v>Completar</v>
      </c>
      <c r="FX83" s="137" t="str">
        <f t="shared" si="323"/>
        <v>Completar</v>
      </c>
      <c r="FY83" s="135"/>
      <c r="FZ83" s="136" t="str">
        <f t="shared" si="324"/>
        <v>Completar</v>
      </c>
      <c r="GA83" s="237">
        <f t="shared" si="427"/>
        <v>0</v>
      </c>
      <c r="GB83" s="238">
        <f t="shared" si="428"/>
        <v>0</v>
      </c>
      <c r="GC83" s="239" t="str">
        <f>IFERROR(IF(GB83&gt;20*FO83,'Referencia Parámetros'!$D$20,IF(GB83&gt;10*FO83,'Referencia Parámetros'!$D$21,IF(GB83&gt;5*FO83,'Referencia Parámetros'!$D$22, IF(GB83&gt;1,'Referencia Parámetros'!$D$23,"NO APLICA")))),"")</f>
        <v/>
      </c>
      <c r="GD83" s="240" t="str">
        <f t="shared" si="429"/>
        <v/>
      </c>
      <c r="GE83" s="241">
        <f t="shared" si="359"/>
        <v>0</v>
      </c>
      <c r="GF83" s="234">
        <f t="shared" si="430"/>
        <v>0</v>
      </c>
      <c r="GG83" s="234">
        <f t="shared" si="360"/>
        <v>0</v>
      </c>
      <c r="GH83" s="234">
        <f t="shared" si="431"/>
        <v>0</v>
      </c>
      <c r="GI83" s="242">
        <f t="shared" si="432"/>
        <v>0</v>
      </c>
      <c r="GK83" s="234">
        <f t="shared" si="433"/>
        <v>71</v>
      </c>
      <c r="GL83" s="235" t="str">
        <f t="shared" si="434"/>
        <v/>
      </c>
      <c r="GM83" s="236" t="str">
        <f>IFERROR(+VLOOKUP(GL83,'Referencia Parámetros'!$A$2:$B$18,2),"")</f>
        <v/>
      </c>
      <c r="GN83" s="1"/>
      <c r="GO83" s="1"/>
      <c r="GP83" s="136" t="str">
        <f t="shared" si="325"/>
        <v>Completar</v>
      </c>
      <c r="GQ83" s="134"/>
      <c r="GR83" s="134"/>
      <c r="GS83" s="134"/>
      <c r="GT83" s="136" t="str">
        <f t="shared" si="326"/>
        <v>Completar</v>
      </c>
      <c r="GU83" s="137" t="str">
        <f t="shared" si="327"/>
        <v>Completar</v>
      </c>
      <c r="GV83" s="137" t="str">
        <f t="shared" si="328"/>
        <v>Completar</v>
      </c>
      <c r="GW83" s="135"/>
      <c r="GX83" s="136" t="str">
        <f t="shared" si="329"/>
        <v>Completar</v>
      </c>
      <c r="GY83" s="237">
        <f t="shared" si="435"/>
        <v>0</v>
      </c>
      <c r="GZ83" s="238">
        <f t="shared" si="436"/>
        <v>0</v>
      </c>
      <c r="HA83" s="239" t="str">
        <f>IFERROR(IF(GZ83&gt;20*GM83,'Referencia Parámetros'!$D$20,IF(GZ83&gt;10*GM83,'Referencia Parámetros'!$D$21,IF(GZ83&gt;5*GM83,'Referencia Parámetros'!$D$22, IF(GZ83&gt;1,'Referencia Parámetros'!$D$23,"NO APLICA")))),"")</f>
        <v/>
      </c>
      <c r="HB83" s="240" t="str">
        <f t="shared" si="437"/>
        <v/>
      </c>
      <c r="HC83" s="241">
        <f t="shared" si="361"/>
        <v>0</v>
      </c>
      <c r="HD83" s="234">
        <f t="shared" si="438"/>
        <v>0</v>
      </c>
      <c r="HE83" s="234">
        <f t="shared" si="362"/>
        <v>0</v>
      </c>
      <c r="HF83" s="234">
        <f t="shared" si="439"/>
        <v>0</v>
      </c>
      <c r="HG83" s="242">
        <f t="shared" si="440"/>
        <v>0</v>
      </c>
      <c r="HI83" s="234">
        <f t="shared" si="441"/>
        <v>71</v>
      </c>
      <c r="HJ83" s="235" t="str">
        <f t="shared" si="442"/>
        <v/>
      </c>
      <c r="HK83" s="236" t="str">
        <f>IFERROR(+VLOOKUP(HJ83,'Referencia Parámetros'!$A$2:$B$18,2),"")</f>
        <v/>
      </c>
      <c r="HL83" s="1"/>
      <c r="HM83" s="1"/>
      <c r="HN83" s="136" t="str">
        <f t="shared" si="330"/>
        <v>Completar</v>
      </c>
      <c r="HO83" s="134"/>
      <c r="HP83" s="134"/>
      <c r="HQ83" s="134"/>
      <c r="HR83" s="136" t="str">
        <f t="shared" si="331"/>
        <v>Completar</v>
      </c>
      <c r="HS83" s="137" t="str">
        <f t="shared" si="332"/>
        <v>Completar</v>
      </c>
      <c r="HT83" s="137" t="str">
        <f t="shared" si="333"/>
        <v>Completar</v>
      </c>
      <c r="HU83" s="135"/>
      <c r="HV83" s="136" t="str">
        <f t="shared" si="334"/>
        <v>Completar</v>
      </c>
      <c r="HW83" s="237">
        <f t="shared" si="443"/>
        <v>0</v>
      </c>
      <c r="HX83" s="238">
        <f t="shared" si="444"/>
        <v>0</v>
      </c>
      <c r="HY83" s="239" t="str">
        <f>IFERROR(IF(HX83&gt;20*HK83,'Referencia Parámetros'!$D$20,IF(HX83&gt;10*HK83,'Referencia Parámetros'!$D$21,IF(HX83&gt;5*HK83,'Referencia Parámetros'!$D$22, IF(HX83&gt;1,'Referencia Parámetros'!$D$23,"NO APLICA")))),"")</f>
        <v/>
      </c>
      <c r="HZ83" s="240" t="str">
        <f t="shared" si="445"/>
        <v/>
      </c>
      <c r="IA83" s="241">
        <f t="shared" si="363"/>
        <v>0</v>
      </c>
      <c r="IB83" s="234">
        <f t="shared" si="446"/>
        <v>0</v>
      </c>
      <c r="IC83" s="234">
        <f t="shared" si="364"/>
        <v>0</v>
      </c>
      <c r="ID83" s="234">
        <f t="shared" si="447"/>
        <v>0</v>
      </c>
      <c r="IE83" s="242">
        <f t="shared" si="448"/>
        <v>0</v>
      </c>
      <c r="IG83" s="234">
        <f t="shared" si="449"/>
        <v>71</v>
      </c>
      <c r="IH83" s="235" t="str">
        <f t="shared" si="450"/>
        <v/>
      </c>
      <c r="II83" s="236" t="str">
        <f>IFERROR(+VLOOKUP(IH83,'Referencia Parámetros'!$A$2:$B$15,2),"")</f>
        <v/>
      </c>
      <c r="IJ83" s="1"/>
      <c r="IK83" s="1"/>
      <c r="IL83" s="136" t="str">
        <f t="shared" si="335"/>
        <v>Completar</v>
      </c>
      <c r="IM83" s="134"/>
      <c r="IN83" s="134"/>
      <c r="IO83" s="134"/>
      <c r="IP83" s="136" t="str">
        <f t="shared" si="336"/>
        <v>Completar</v>
      </c>
      <c r="IQ83" s="137" t="str">
        <f t="shared" si="337"/>
        <v>Completar</v>
      </c>
      <c r="IR83" s="137" t="str">
        <f t="shared" si="338"/>
        <v>Completar</v>
      </c>
      <c r="IS83" s="135"/>
      <c r="IT83" s="136" t="str">
        <f t="shared" si="339"/>
        <v>Completar</v>
      </c>
      <c r="IU83" s="237">
        <f t="shared" si="451"/>
        <v>0</v>
      </c>
      <c r="IV83" s="238">
        <f t="shared" si="452"/>
        <v>0</v>
      </c>
      <c r="IW83" s="239" t="str">
        <f>IFERROR(IF(IV83&gt;20*II83,'Referencia Parámetros'!$D$20,IF(IV83&gt;10*II83,'Referencia Parámetros'!$D$21,IF(IV83&gt;5*II83,'Referencia Parámetros'!$D$22, IF(IV83&gt;1,'Referencia Parámetros'!$D$23,"NO APLICA")))),"")</f>
        <v/>
      </c>
      <c r="IX83" s="240" t="str">
        <f t="shared" si="453"/>
        <v/>
      </c>
      <c r="IY83" s="241">
        <f t="shared" si="365"/>
        <v>0</v>
      </c>
      <c r="IZ83" s="234">
        <f t="shared" si="454"/>
        <v>0</v>
      </c>
      <c r="JA83" s="234">
        <f t="shared" si="366"/>
        <v>0</v>
      </c>
      <c r="JB83" s="234">
        <f t="shared" si="455"/>
        <v>0</v>
      </c>
      <c r="JC83" s="242">
        <f t="shared" si="456"/>
        <v>0</v>
      </c>
      <c r="JD83" s="198"/>
      <c r="JE83" s="234">
        <f t="shared" si="457"/>
        <v>71</v>
      </c>
      <c r="JF83" s="235" t="str">
        <f t="shared" si="458"/>
        <v/>
      </c>
      <c r="JG83" s="236" t="str">
        <f>IFERROR(+VLOOKUP(JF83,'Referencia Parámetros'!$A$2:$B$15,2),"")</f>
        <v/>
      </c>
      <c r="JH83" s="1"/>
      <c r="JI83" s="1"/>
      <c r="JJ83" s="136" t="str">
        <f t="shared" si="340"/>
        <v>Completar</v>
      </c>
      <c r="JK83" s="134"/>
      <c r="JL83" s="134"/>
      <c r="JM83" s="134"/>
      <c r="JN83" s="136" t="str">
        <f t="shared" si="341"/>
        <v>Completar</v>
      </c>
      <c r="JO83" s="137" t="str">
        <f t="shared" si="342"/>
        <v>Completar</v>
      </c>
      <c r="JP83" s="137" t="str">
        <f t="shared" si="343"/>
        <v>Completar</v>
      </c>
      <c r="JQ83" s="135"/>
      <c r="JR83" s="136" t="str">
        <f t="shared" si="344"/>
        <v>Completar</v>
      </c>
      <c r="JS83" s="237">
        <f t="shared" si="459"/>
        <v>0</v>
      </c>
      <c r="JT83" s="238">
        <f t="shared" si="460"/>
        <v>0</v>
      </c>
      <c r="JU83" s="239" t="str">
        <f>IFERROR(IF(JT83&gt;20*JG83,'Referencia Parámetros'!$D$20,IF(JT83&gt;10*JG83,'Referencia Parámetros'!$D$21,IF(JT83&gt;5*JG83,'Referencia Parámetros'!$D$22, IF(JT83&gt;1,'Referencia Parámetros'!$D$23,"NO APLICA")))),"")</f>
        <v/>
      </c>
      <c r="JV83" s="240" t="str">
        <f t="shared" si="461"/>
        <v/>
      </c>
      <c r="JW83" s="241">
        <f t="shared" si="367"/>
        <v>0</v>
      </c>
      <c r="JX83" s="234">
        <f t="shared" si="462"/>
        <v>0</v>
      </c>
      <c r="JY83" s="234">
        <f t="shared" si="368"/>
        <v>0</v>
      </c>
      <c r="JZ83" s="234">
        <f t="shared" si="463"/>
        <v>0</v>
      </c>
      <c r="KA83" s="242">
        <f t="shared" si="464"/>
        <v>0</v>
      </c>
    </row>
    <row r="84" spans="1:287" x14ac:dyDescent="0.25">
      <c r="A84" s="234">
        <f t="shared" si="369"/>
        <v>72</v>
      </c>
      <c r="B84" s="235" t="str">
        <f t="shared" si="370"/>
        <v/>
      </c>
      <c r="C84" s="236" t="str">
        <f>IFERROR(+VLOOKUP(B84,'Referencia Parámetros'!$A$2:$B$18,2),"")</f>
        <v/>
      </c>
      <c r="D84" s="1"/>
      <c r="E84" s="1"/>
      <c r="F84" s="136" t="str">
        <f>IFERROR(+VLOOKUP(D84,'Año 4'!JH$13:JJ$112,3,FALSE),"Completar")</f>
        <v>Completar</v>
      </c>
      <c r="G84" s="134"/>
      <c r="H84" s="134"/>
      <c r="I84" s="134"/>
      <c r="J84" s="136" t="str">
        <f>+IFERROR(VLOOKUP(D84,'Año 4'!JH$13:JR$112,7,0),"Completar")</f>
        <v>Completar</v>
      </c>
      <c r="K84" s="137" t="str">
        <f>IFERROR(VLOOKUP(D84,'Año 4'!JH$13:JR$112,8,FALSE),"Completar")</f>
        <v>Completar</v>
      </c>
      <c r="L84" s="137" t="str">
        <f>IFERROR(VLOOKUP(D84,'Año 4'!JH$13:JR$112,9,FALSE),"Completar")</f>
        <v>Completar</v>
      </c>
      <c r="M84" s="135"/>
      <c r="N84" s="136" t="str">
        <f>IFERROR(VLOOKUP(D84,'Año 4'!JH$13:JR$112,11,FALSE),"Completar")</f>
        <v>Completar</v>
      </c>
      <c r="O84" s="237">
        <f t="shared" si="371"/>
        <v>0</v>
      </c>
      <c r="P84" s="238">
        <f t="shared" si="372"/>
        <v>0</v>
      </c>
      <c r="Q84" s="239" t="str">
        <f>IFERROR(IF(P84&gt;20*C84,'Referencia Parámetros'!$D$20,IF(P84&gt;10*C84,'Referencia Parámetros'!$D$21,IF(P84&gt;5*C84,'Referencia Parámetros'!$D$22, IF(P84&gt;1,'Referencia Parámetros'!$D$23,"NO APLICA")))),"")</f>
        <v/>
      </c>
      <c r="R84" s="240" t="str">
        <f t="shared" si="373"/>
        <v/>
      </c>
      <c r="S84" s="241">
        <f t="shared" si="345"/>
        <v>0</v>
      </c>
      <c r="T84" s="234">
        <f t="shared" si="374"/>
        <v>0</v>
      </c>
      <c r="U84" s="234">
        <f t="shared" si="346"/>
        <v>0</v>
      </c>
      <c r="V84" s="234">
        <f t="shared" si="375"/>
        <v>0</v>
      </c>
      <c r="W84" s="242">
        <f t="shared" si="376"/>
        <v>0</v>
      </c>
      <c r="Y84" s="234">
        <f t="shared" si="377"/>
        <v>72</v>
      </c>
      <c r="Z84" s="235" t="str">
        <f t="shared" si="378"/>
        <v/>
      </c>
      <c r="AA84" s="236" t="str">
        <f>IFERROR(+VLOOKUP(Z84,'Referencia Parámetros'!$A$2:$B$18,2),"")</f>
        <v/>
      </c>
      <c r="AB84" s="1"/>
      <c r="AC84" s="1"/>
      <c r="AD84" s="136" t="str">
        <f t="shared" si="290"/>
        <v>Completar</v>
      </c>
      <c r="AE84" s="134"/>
      <c r="AF84" s="134"/>
      <c r="AG84" s="134"/>
      <c r="AH84" s="136" t="str">
        <f t="shared" si="291"/>
        <v>Completar</v>
      </c>
      <c r="AI84" s="137" t="str">
        <f t="shared" si="292"/>
        <v>Completar</v>
      </c>
      <c r="AJ84" s="137" t="str">
        <f t="shared" si="293"/>
        <v>Completar</v>
      </c>
      <c r="AK84" s="135"/>
      <c r="AL84" s="136" t="str">
        <f t="shared" si="294"/>
        <v>Completar</v>
      </c>
      <c r="AM84" s="237">
        <f t="shared" si="379"/>
        <v>0</v>
      </c>
      <c r="AN84" s="238">
        <f t="shared" si="380"/>
        <v>0</v>
      </c>
      <c r="AO84" s="239" t="str">
        <f>IFERROR(IF(AN84&gt;20*AA84,'Referencia Parámetros'!$D$20,IF(AN84&gt;10*AA84,'Referencia Parámetros'!$D$21,IF(AN84&gt;5*AA84,'Referencia Parámetros'!$D$22, IF(AN84&gt;1,'Referencia Parámetros'!$D$23,"NO APLICA")))),"")</f>
        <v/>
      </c>
      <c r="AP84" s="240" t="str">
        <f t="shared" si="381"/>
        <v/>
      </c>
      <c r="AQ84" s="241">
        <f t="shared" si="347"/>
        <v>0</v>
      </c>
      <c r="AR84" s="234">
        <f t="shared" si="382"/>
        <v>0</v>
      </c>
      <c r="AS84" s="234">
        <f t="shared" si="348"/>
        <v>0</v>
      </c>
      <c r="AT84" s="234">
        <f t="shared" si="383"/>
        <v>0</v>
      </c>
      <c r="AU84" s="242">
        <f t="shared" si="384"/>
        <v>0</v>
      </c>
      <c r="AW84" s="234">
        <f t="shared" si="385"/>
        <v>72</v>
      </c>
      <c r="AX84" s="235" t="str">
        <f t="shared" si="386"/>
        <v/>
      </c>
      <c r="AY84" s="236" t="str">
        <f>IFERROR(+VLOOKUP(AX84,'Referencia Parámetros'!$A$2:$B$18,2),"")</f>
        <v/>
      </c>
      <c r="AZ84" s="1"/>
      <c r="BA84" s="1"/>
      <c r="BB84" s="136" t="str">
        <f t="shared" si="295"/>
        <v>Completar</v>
      </c>
      <c r="BC84" s="134"/>
      <c r="BD84" s="134"/>
      <c r="BE84" s="134"/>
      <c r="BF84" s="136" t="str">
        <f t="shared" si="296"/>
        <v>Completar</v>
      </c>
      <c r="BG84" s="137" t="str">
        <f t="shared" si="297"/>
        <v>Completar</v>
      </c>
      <c r="BH84" s="137" t="str">
        <f t="shared" si="298"/>
        <v>Completar</v>
      </c>
      <c r="BI84" s="135"/>
      <c r="BJ84" s="136" t="str">
        <f t="shared" si="299"/>
        <v>Completar</v>
      </c>
      <c r="BK84" s="237">
        <f t="shared" si="387"/>
        <v>0</v>
      </c>
      <c r="BL84" s="238">
        <f t="shared" si="388"/>
        <v>0</v>
      </c>
      <c r="BM84" s="239" t="str">
        <f>IFERROR(IF(BL84&gt;20*AY84,'Referencia Parámetros'!$D$20,IF(BL84&gt;10*AY84,'Referencia Parámetros'!$D$21,IF(BL84&gt;5*AY84,'Referencia Parámetros'!$D$22, IF(BL84&gt;1,'Referencia Parámetros'!$D$23,"NO APLICA")))),"")</f>
        <v/>
      </c>
      <c r="BN84" s="240" t="str">
        <f t="shared" si="389"/>
        <v/>
      </c>
      <c r="BO84" s="241">
        <f t="shared" si="349"/>
        <v>0</v>
      </c>
      <c r="BP84" s="234">
        <f t="shared" si="390"/>
        <v>0</v>
      </c>
      <c r="BQ84" s="234">
        <f t="shared" si="350"/>
        <v>0</v>
      </c>
      <c r="BR84" s="234">
        <f t="shared" si="391"/>
        <v>0</v>
      </c>
      <c r="BS84" s="242">
        <f t="shared" si="392"/>
        <v>0</v>
      </c>
      <c r="BU84" s="234">
        <f t="shared" si="393"/>
        <v>72</v>
      </c>
      <c r="BV84" s="235" t="str">
        <f t="shared" si="394"/>
        <v/>
      </c>
      <c r="BW84" s="236" t="str">
        <f>IFERROR(+VLOOKUP(BV84,'Referencia Parámetros'!$A$2:$B$18,2),"")</f>
        <v/>
      </c>
      <c r="BX84" s="1"/>
      <c r="BY84" s="1"/>
      <c r="BZ84" s="136" t="str">
        <f t="shared" si="300"/>
        <v>Completar</v>
      </c>
      <c r="CA84" s="134"/>
      <c r="CB84" s="134"/>
      <c r="CC84" s="134"/>
      <c r="CD84" s="136" t="str">
        <f t="shared" si="301"/>
        <v>Completar</v>
      </c>
      <c r="CE84" s="137" t="str">
        <f t="shared" si="302"/>
        <v>Completar</v>
      </c>
      <c r="CF84" s="137" t="str">
        <f t="shared" si="303"/>
        <v>Completar</v>
      </c>
      <c r="CG84" s="135"/>
      <c r="CH84" s="136" t="str">
        <f t="shared" si="304"/>
        <v>Completar</v>
      </c>
      <c r="CI84" s="237">
        <f t="shared" si="395"/>
        <v>0</v>
      </c>
      <c r="CJ84" s="238">
        <f t="shared" si="396"/>
        <v>0</v>
      </c>
      <c r="CK84" s="239" t="str">
        <f>IFERROR(IF(CJ84&gt;20*BW84,'Referencia Parámetros'!$D$20,IF(CJ84&gt;10*BW84,'Referencia Parámetros'!$D$21,IF(CJ84&gt;5*BW84,'Referencia Parámetros'!$D$22, IF(CJ84&gt;1,'Referencia Parámetros'!$D$23,"NO APLICA")))),"")</f>
        <v/>
      </c>
      <c r="CL84" s="240" t="str">
        <f t="shared" si="397"/>
        <v/>
      </c>
      <c r="CM84" s="241">
        <f t="shared" si="351"/>
        <v>0</v>
      </c>
      <c r="CN84" s="234">
        <f t="shared" si="398"/>
        <v>0</v>
      </c>
      <c r="CO84" s="234">
        <f t="shared" si="352"/>
        <v>0</v>
      </c>
      <c r="CP84" s="234">
        <f t="shared" si="399"/>
        <v>0</v>
      </c>
      <c r="CQ84" s="242">
        <f t="shared" si="400"/>
        <v>0</v>
      </c>
      <c r="CS84" s="234">
        <f t="shared" si="401"/>
        <v>72</v>
      </c>
      <c r="CT84" s="235" t="str">
        <f t="shared" si="402"/>
        <v/>
      </c>
      <c r="CU84" s="236" t="str">
        <f>IFERROR(+VLOOKUP(CT84,'Referencia Parámetros'!$A$2:$B$18,2),"")</f>
        <v/>
      </c>
      <c r="CV84" s="1"/>
      <c r="CW84" s="1"/>
      <c r="CX84" s="136" t="str">
        <f t="shared" si="305"/>
        <v>Completar</v>
      </c>
      <c r="CY84" s="134"/>
      <c r="CZ84" s="134"/>
      <c r="DA84" s="134"/>
      <c r="DB84" s="136" t="str">
        <f t="shared" si="306"/>
        <v>Completar</v>
      </c>
      <c r="DC84" s="137" t="str">
        <f t="shared" si="307"/>
        <v>Completar</v>
      </c>
      <c r="DD84" s="137" t="str">
        <f t="shared" si="308"/>
        <v>Completar</v>
      </c>
      <c r="DE84" s="135"/>
      <c r="DF84" s="136" t="str">
        <f t="shared" si="309"/>
        <v>Completar</v>
      </c>
      <c r="DG84" s="237">
        <f t="shared" si="403"/>
        <v>0</v>
      </c>
      <c r="DH84" s="238">
        <f t="shared" si="404"/>
        <v>0</v>
      </c>
      <c r="DI84" s="239" t="str">
        <f>IFERROR(IF(DH84&gt;20*CU84,'Referencia Parámetros'!$D$20,IF(DH84&gt;10*CU84,'Referencia Parámetros'!$D$21,IF(DH84&gt;5*CU84,'Referencia Parámetros'!$D$22, IF(DH84&gt;1,'Referencia Parámetros'!$D$23,"NO APLICA")))),"")</f>
        <v/>
      </c>
      <c r="DJ84" s="240" t="str">
        <f t="shared" si="405"/>
        <v/>
      </c>
      <c r="DK84" s="241">
        <f t="shared" si="353"/>
        <v>0</v>
      </c>
      <c r="DL84" s="234">
        <f t="shared" si="406"/>
        <v>0</v>
      </c>
      <c r="DM84" s="234">
        <f t="shared" si="354"/>
        <v>0</v>
      </c>
      <c r="DN84" s="234">
        <f t="shared" si="407"/>
        <v>0</v>
      </c>
      <c r="DO84" s="242">
        <f t="shared" si="408"/>
        <v>0</v>
      </c>
      <c r="DQ84" s="234">
        <f t="shared" si="409"/>
        <v>72</v>
      </c>
      <c r="DR84" s="235" t="str">
        <f t="shared" si="410"/>
        <v/>
      </c>
      <c r="DS84" s="236" t="str">
        <f>IFERROR(+VLOOKUP(DR84,'Referencia Parámetros'!$A$2:$B$18,2),"")</f>
        <v/>
      </c>
      <c r="DT84" s="1"/>
      <c r="DU84" s="1"/>
      <c r="DV84" s="136" t="str">
        <f t="shared" si="310"/>
        <v>Completar</v>
      </c>
      <c r="DW84" s="134"/>
      <c r="DX84" s="134"/>
      <c r="DY84" s="134"/>
      <c r="DZ84" s="136" t="str">
        <f t="shared" si="311"/>
        <v>Completar</v>
      </c>
      <c r="EA84" s="137" t="str">
        <f t="shared" si="312"/>
        <v>Completar</v>
      </c>
      <c r="EB84" s="137" t="str">
        <f t="shared" si="313"/>
        <v>Completar</v>
      </c>
      <c r="EC84" s="135"/>
      <c r="ED84" s="136" t="str">
        <f t="shared" si="314"/>
        <v>Completar</v>
      </c>
      <c r="EE84" s="237">
        <f t="shared" si="411"/>
        <v>0</v>
      </c>
      <c r="EF84" s="238">
        <f t="shared" si="412"/>
        <v>0</v>
      </c>
      <c r="EG84" s="239" t="str">
        <f>IFERROR(IF(EF84&gt;20*DS84,'Referencia Parámetros'!$D$20,IF(EF84&gt;10*DS84,'Referencia Parámetros'!$D$21,IF(EF84&gt;5*DS84,'Referencia Parámetros'!$D$22, IF(EF84&gt;1,'Referencia Parámetros'!$D$23,"NO APLICA")))),"")</f>
        <v/>
      </c>
      <c r="EH84" s="240" t="str">
        <f t="shared" si="413"/>
        <v/>
      </c>
      <c r="EI84" s="241">
        <f t="shared" si="355"/>
        <v>0</v>
      </c>
      <c r="EJ84" s="234">
        <f t="shared" si="414"/>
        <v>0</v>
      </c>
      <c r="EK84" s="234">
        <f t="shared" si="356"/>
        <v>0</v>
      </c>
      <c r="EL84" s="234">
        <f t="shared" si="415"/>
        <v>0</v>
      </c>
      <c r="EM84" s="242">
        <f t="shared" si="416"/>
        <v>0</v>
      </c>
      <c r="EO84" s="234">
        <f t="shared" si="417"/>
        <v>72</v>
      </c>
      <c r="EP84" s="235" t="str">
        <f t="shared" si="418"/>
        <v/>
      </c>
      <c r="EQ84" s="236" t="str">
        <f>IFERROR(+VLOOKUP(EP84,'Referencia Parámetros'!$A$2:$B$18,2),"")</f>
        <v/>
      </c>
      <c r="ER84" s="1"/>
      <c r="ES84" s="1"/>
      <c r="ET84" s="136" t="str">
        <f t="shared" si="315"/>
        <v>Completar</v>
      </c>
      <c r="EU84" s="134"/>
      <c r="EV84" s="134"/>
      <c r="EW84" s="134"/>
      <c r="EX84" s="136" t="str">
        <f t="shared" si="316"/>
        <v>Completar</v>
      </c>
      <c r="EY84" s="137" t="str">
        <f t="shared" si="317"/>
        <v>Completar</v>
      </c>
      <c r="EZ84" s="137" t="str">
        <f t="shared" si="318"/>
        <v>Completar</v>
      </c>
      <c r="FA84" s="135"/>
      <c r="FB84" s="136" t="str">
        <f t="shared" si="319"/>
        <v>Completar</v>
      </c>
      <c r="FC84" s="237">
        <f t="shared" si="419"/>
        <v>0</v>
      </c>
      <c r="FD84" s="238">
        <f t="shared" si="420"/>
        <v>0</v>
      </c>
      <c r="FE84" s="239" t="str">
        <f>IFERROR(IF(FD84&gt;20*EQ84,'Referencia Parámetros'!$D$20,IF(FD84&gt;10*EQ84,'Referencia Parámetros'!$D$21,IF(FD84&gt;5*EQ84,'Referencia Parámetros'!$D$22, IF(FD84&gt;1,'Referencia Parámetros'!$D$23,"NO APLICA")))),"")</f>
        <v/>
      </c>
      <c r="FF84" s="240" t="str">
        <f t="shared" si="421"/>
        <v/>
      </c>
      <c r="FG84" s="241">
        <f t="shared" si="357"/>
        <v>0</v>
      </c>
      <c r="FH84" s="234">
        <f t="shared" si="422"/>
        <v>0</v>
      </c>
      <c r="FI84" s="234">
        <f t="shared" si="358"/>
        <v>0</v>
      </c>
      <c r="FJ84" s="234">
        <f t="shared" si="423"/>
        <v>0</v>
      </c>
      <c r="FK84" s="242">
        <f t="shared" si="424"/>
        <v>0</v>
      </c>
      <c r="FM84" s="234">
        <f t="shared" si="425"/>
        <v>72</v>
      </c>
      <c r="FN84" s="235" t="str">
        <f t="shared" si="426"/>
        <v/>
      </c>
      <c r="FO84" s="236" t="str">
        <f>IFERROR(+VLOOKUP(FN84,'Referencia Parámetros'!$A$2:$B$18,2),"")</f>
        <v/>
      </c>
      <c r="FP84" s="1"/>
      <c r="FQ84" s="1"/>
      <c r="FR84" s="136" t="str">
        <f t="shared" si="320"/>
        <v>Completar</v>
      </c>
      <c r="FS84" s="134"/>
      <c r="FT84" s="134"/>
      <c r="FU84" s="134"/>
      <c r="FV84" s="136" t="str">
        <f t="shared" si="321"/>
        <v>Completar</v>
      </c>
      <c r="FW84" s="137" t="str">
        <f t="shared" si="322"/>
        <v>Completar</v>
      </c>
      <c r="FX84" s="137" t="str">
        <f t="shared" si="323"/>
        <v>Completar</v>
      </c>
      <c r="FY84" s="135"/>
      <c r="FZ84" s="136" t="str">
        <f t="shared" si="324"/>
        <v>Completar</v>
      </c>
      <c r="GA84" s="237">
        <f t="shared" si="427"/>
        <v>0</v>
      </c>
      <c r="GB84" s="238">
        <f t="shared" si="428"/>
        <v>0</v>
      </c>
      <c r="GC84" s="239" t="str">
        <f>IFERROR(IF(GB84&gt;20*FO84,'Referencia Parámetros'!$D$20,IF(GB84&gt;10*FO84,'Referencia Parámetros'!$D$21,IF(GB84&gt;5*FO84,'Referencia Parámetros'!$D$22, IF(GB84&gt;1,'Referencia Parámetros'!$D$23,"NO APLICA")))),"")</f>
        <v/>
      </c>
      <c r="GD84" s="240" t="str">
        <f t="shared" si="429"/>
        <v/>
      </c>
      <c r="GE84" s="241">
        <f t="shared" si="359"/>
        <v>0</v>
      </c>
      <c r="GF84" s="234">
        <f t="shared" si="430"/>
        <v>0</v>
      </c>
      <c r="GG84" s="234">
        <f t="shared" si="360"/>
        <v>0</v>
      </c>
      <c r="GH84" s="234">
        <f t="shared" si="431"/>
        <v>0</v>
      </c>
      <c r="GI84" s="242">
        <f t="shared" si="432"/>
        <v>0</v>
      </c>
      <c r="GK84" s="234">
        <f t="shared" si="433"/>
        <v>72</v>
      </c>
      <c r="GL84" s="235" t="str">
        <f t="shared" si="434"/>
        <v/>
      </c>
      <c r="GM84" s="236" t="str">
        <f>IFERROR(+VLOOKUP(GL84,'Referencia Parámetros'!$A$2:$B$18,2),"")</f>
        <v/>
      </c>
      <c r="GN84" s="1"/>
      <c r="GO84" s="1"/>
      <c r="GP84" s="136" t="str">
        <f t="shared" si="325"/>
        <v>Completar</v>
      </c>
      <c r="GQ84" s="134"/>
      <c r="GR84" s="134"/>
      <c r="GS84" s="134"/>
      <c r="GT84" s="136" t="str">
        <f t="shared" si="326"/>
        <v>Completar</v>
      </c>
      <c r="GU84" s="137" t="str">
        <f t="shared" si="327"/>
        <v>Completar</v>
      </c>
      <c r="GV84" s="137" t="str">
        <f t="shared" si="328"/>
        <v>Completar</v>
      </c>
      <c r="GW84" s="135"/>
      <c r="GX84" s="136" t="str">
        <f t="shared" si="329"/>
        <v>Completar</v>
      </c>
      <c r="GY84" s="237">
        <f t="shared" si="435"/>
        <v>0</v>
      </c>
      <c r="GZ84" s="238">
        <f t="shared" si="436"/>
        <v>0</v>
      </c>
      <c r="HA84" s="239" t="str">
        <f>IFERROR(IF(GZ84&gt;20*GM84,'Referencia Parámetros'!$D$20,IF(GZ84&gt;10*GM84,'Referencia Parámetros'!$D$21,IF(GZ84&gt;5*GM84,'Referencia Parámetros'!$D$22, IF(GZ84&gt;1,'Referencia Parámetros'!$D$23,"NO APLICA")))),"")</f>
        <v/>
      </c>
      <c r="HB84" s="240" t="str">
        <f t="shared" si="437"/>
        <v/>
      </c>
      <c r="HC84" s="241">
        <f t="shared" si="361"/>
        <v>0</v>
      </c>
      <c r="HD84" s="234">
        <f t="shared" si="438"/>
        <v>0</v>
      </c>
      <c r="HE84" s="234">
        <f t="shared" si="362"/>
        <v>0</v>
      </c>
      <c r="HF84" s="234">
        <f t="shared" si="439"/>
        <v>0</v>
      </c>
      <c r="HG84" s="242">
        <f t="shared" si="440"/>
        <v>0</v>
      </c>
      <c r="HI84" s="234">
        <f t="shared" si="441"/>
        <v>72</v>
      </c>
      <c r="HJ84" s="235" t="str">
        <f t="shared" si="442"/>
        <v/>
      </c>
      <c r="HK84" s="236" t="str">
        <f>IFERROR(+VLOOKUP(HJ84,'Referencia Parámetros'!$A$2:$B$18,2),"")</f>
        <v/>
      </c>
      <c r="HL84" s="1"/>
      <c r="HM84" s="1"/>
      <c r="HN84" s="136" t="str">
        <f t="shared" si="330"/>
        <v>Completar</v>
      </c>
      <c r="HO84" s="134"/>
      <c r="HP84" s="134"/>
      <c r="HQ84" s="134"/>
      <c r="HR84" s="136" t="str">
        <f t="shared" si="331"/>
        <v>Completar</v>
      </c>
      <c r="HS84" s="137" t="str">
        <f t="shared" si="332"/>
        <v>Completar</v>
      </c>
      <c r="HT84" s="137" t="str">
        <f t="shared" si="333"/>
        <v>Completar</v>
      </c>
      <c r="HU84" s="135"/>
      <c r="HV84" s="136" t="str">
        <f t="shared" si="334"/>
        <v>Completar</v>
      </c>
      <c r="HW84" s="237">
        <f t="shared" si="443"/>
        <v>0</v>
      </c>
      <c r="HX84" s="238">
        <f t="shared" si="444"/>
        <v>0</v>
      </c>
      <c r="HY84" s="239" t="str">
        <f>IFERROR(IF(HX84&gt;20*HK84,'Referencia Parámetros'!$D$20,IF(HX84&gt;10*HK84,'Referencia Parámetros'!$D$21,IF(HX84&gt;5*HK84,'Referencia Parámetros'!$D$22, IF(HX84&gt;1,'Referencia Parámetros'!$D$23,"NO APLICA")))),"")</f>
        <v/>
      </c>
      <c r="HZ84" s="240" t="str">
        <f t="shared" si="445"/>
        <v/>
      </c>
      <c r="IA84" s="241">
        <f t="shared" si="363"/>
        <v>0</v>
      </c>
      <c r="IB84" s="234">
        <f t="shared" si="446"/>
        <v>0</v>
      </c>
      <c r="IC84" s="234">
        <f t="shared" si="364"/>
        <v>0</v>
      </c>
      <c r="ID84" s="234">
        <f t="shared" si="447"/>
        <v>0</v>
      </c>
      <c r="IE84" s="242">
        <f t="shared" si="448"/>
        <v>0</v>
      </c>
      <c r="IG84" s="234">
        <f t="shared" si="449"/>
        <v>72</v>
      </c>
      <c r="IH84" s="235" t="str">
        <f t="shared" si="450"/>
        <v/>
      </c>
      <c r="II84" s="236" t="str">
        <f>IFERROR(+VLOOKUP(IH84,'Referencia Parámetros'!$A$2:$B$15,2),"")</f>
        <v/>
      </c>
      <c r="IJ84" s="1"/>
      <c r="IK84" s="1"/>
      <c r="IL84" s="136" t="str">
        <f t="shared" si="335"/>
        <v>Completar</v>
      </c>
      <c r="IM84" s="134"/>
      <c r="IN84" s="134"/>
      <c r="IO84" s="134"/>
      <c r="IP84" s="136" t="str">
        <f t="shared" si="336"/>
        <v>Completar</v>
      </c>
      <c r="IQ84" s="137" t="str">
        <f t="shared" si="337"/>
        <v>Completar</v>
      </c>
      <c r="IR84" s="137" t="str">
        <f t="shared" si="338"/>
        <v>Completar</v>
      </c>
      <c r="IS84" s="135"/>
      <c r="IT84" s="136" t="str">
        <f t="shared" si="339"/>
        <v>Completar</v>
      </c>
      <c r="IU84" s="237">
        <f t="shared" si="451"/>
        <v>0</v>
      </c>
      <c r="IV84" s="238">
        <f t="shared" si="452"/>
        <v>0</v>
      </c>
      <c r="IW84" s="239" t="str">
        <f>IFERROR(IF(IV84&gt;20*II84,'Referencia Parámetros'!$D$20,IF(IV84&gt;10*II84,'Referencia Parámetros'!$D$21,IF(IV84&gt;5*II84,'Referencia Parámetros'!$D$22, IF(IV84&gt;1,'Referencia Parámetros'!$D$23,"NO APLICA")))),"")</f>
        <v/>
      </c>
      <c r="IX84" s="240" t="str">
        <f t="shared" si="453"/>
        <v/>
      </c>
      <c r="IY84" s="241">
        <f t="shared" si="365"/>
        <v>0</v>
      </c>
      <c r="IZ84" s="234">
        <f t="shared" si="454"/>
        <v>0</v>
      </c>
      <c r="JA84" s="234">
        <f t="shared" si="366"/>
        <v>0</v>
      </c>
      <c r="JB84" s="234">
        <f t="shared" si="455"/>
        <v>0</v>
      </c>
      <c r="JC84" s="242">
        <f t="shared" si="456"/>
        <v>0</v>
      </c>
      <c r="JD84" s="198"/>
      <c r="JE84" s="234">
        <f t="shared" si="457"/>
        <v>72</v>
      </c>
      <c r="JF84" s="235" t="str">
        <f t="shared" si="458"/>
        <v/>
      </c>
      <c r="JG84" s="236" t="str">
        <f>IFERROR(+VLOOKUP(JF84,'Referencia Parámetros'!$A$2:$B$15,2),"")</f>
        <v/>
      </c>
      <c r="JH84" s="1"/>
      <c r="JI84" s="1"/>
      <c r="JJ84" s="136" t="str">
        <f t="shared" si="340"/>
        <v>Completar</v>
      </c>
      <c r="JK84" s="134"/>
      <c r="JL84" s="134"/>
      <c r="JM84" s="134"/>
      <c r="JN84" s="136" t="str">
        <f t="shared" si="341"/>
        <v>Completar</v>
      </c>
      <c r="JO84" s="137" t="str">
        <f t="shared" si="342"/>
        <v>Completar</v>
      </c>
      <c r="JP84" s="137" t="str">
        <f t="shared" si="343"/>
        <v>Completar</v>
      </c>
      <c r="JQ84" s="135"/>
      <c r="JR84" s="136" t="str">
        <f t="shared" si="344"/>
        <v>Completar</v>
      </c>
      <c r="JS84" s="237">
        <f t="shared" si="459"/>
        <v>0</v>
      </c>
      <c r="JT84" s="238">
        <f t="shared" si="460"/>
        <v>0</v>
      </c>
      <c r="JU84" s="239" t="str">
        <f>IFERROR(IF(JT84&gt;20*JG84,'Referencia Parámetros'!$D$20,IF(JT84&gt;10*JG84,'Referencia Parámetros'!$D$21,IF(JT84&gt;5*JG84,'Referencia Parámetros'!$D$22, IF(JT84&gt;1,'Referencia Parámetros'!$D$23,"NO APLICA")))),"")</f>
        <v/>
      </c>
      <c r="JV84" s="240" t="str">
        <f t="shared" si="461"/>
        <v/>
      </c>
      <c r="JW84" s="241">
        <f t="shared" si="367"/>
        <v>0</v>
      </c>
      <c r="JX84" s="234">
        <f t="shared" si="462"/>
        <v>0</v>
      </c>
      <c r="JY84" s="234">
        <f t="shared" si="368"/>
        <v>0</v>
      </c>
      <c r="JZ84" s="234">
        <f t="shared" si="463"/>
        <v>0</v>
      </c>
      <c r="KA84" s="242">
        <f t="shared" si="464"/>
        <v>0</v>
      </c>
    </row>
    <row r="85" spans="1:287" x14ac:dyDescent="0.25">
      <c r="A85" s="234">
        <f t="shared" si="369"/>
        <v>73</v>
      </c>
      <c r="B85" s="235" t="str">
        <f t="shared" si="370"/>
        <v/>
      </c>
      <c r="C85" s="236" t="str">
        <f>IFERROR(+VLOOKUP(B85,'Referencia Parámetros'!$A$2:$B$18,2),"")</f>
        <v/>
      </c>
      <c r="D85" s="1"/>
      <c r="E85" s="1"/>
      <c r="F85" s="136" t="str">
        <f>IFERROR(+VLOOKUP(D85,'Año 4'!JH$13:JJ$112,3,FALSE),"Completar")</f>
        <v>Completar</v>
      </c>
      <c r="G85" s="134"/>
      <c r="H85" s="134"/>
      <c r="I85" s="134"/>
      <c r="J85" s="136" t="str">
        <f>+IFERROR(VLOOKUP(D85,'Año 4'!JH$13:JR$112,7,0),"Completar")</f>
        <v>Completar</v>
      </c>
      <c r="K85" s="137" t="str">
        <f>IFERROR(VLOOKUP(D85,'Año 4'!JH$13:JR$112,8,FALSE),"Completar")</f>
        <v>Completar</v>
      </c>
      <c r="L85" s="137" t="str">
        <f>IFERROR(VLOOKUP(D85,'Año 4'!JH$13:JR$112,9,FALSE),"Completar")</f>
        <v>Completar</v>
      </c>
      <c r="M85" s="135"/>
      <c r="N85" s="136" t="str">
        <f>IFERROR(VLOOKUP(D85,'Año 4'!JH$13:JR$112,11,FALSE),"Completar")</f>
        <v>Completar</v>
      </c>
      <c r="O85" s="237">
        <f t="shared" si="371"/>
        <v>0</v>
      </c>
      <c r="P85" s="238">
        <f t="shared" si="372"/>
        <v>0</v>
      </c>
      <c r="Q85" s="239" t="str">
        <f>IFERROR(IF(P85&gt;20*C85,'Referencia Parámetros'!$D$20,IF(P85&gt;10*C85,'Referencia Parámetros'!$D$21,IF(P85&gt;5*C85,'Referencia Parámetros'!$D$22, IF(P85&gt;1,'Referencia Parámetros'!$D$23,"NO APLICA")))),"")</f>
        <v/>
      </c>
      <c r="R85" s="240" t="str">
        <f t="shared" si="373"/>
        <v/>
      </c>
      <c r="S85" s="241">
        <f t="shared" si="345"/>
        <v>0</v>
      </c>
      <c r="T85" s="234">
        <f t="shared" si="374"/>
        <v>0</v>
      </c>
      <c r="U85" s="234">
        <f t="shared" si="346"/>
        <v>0</v>
      </c>
      <c r="V85" s="234">
        <f t="shared" si="375"/>
        <v>0</v>
      </c>
      <c r="W85" s="242">
        <f t="shared" si="376"/>
        <v>0</v>
      </c>
      <c r="Y85" s="234">
        <f t="shared" si="377"/>
        <v>73</v>
      </c>
      <c r="Z85" s="235" t="str">
        <f t="shared" si="378"/>
        <v/>
      </c>
      <c r="AA85" s="236" t="str">
        <f>IFERROR(+VLOOKUP(Z85,'Referencia Parámetros'!$A$2:$B$18,2),"")</f>
        <v/>
      </c>
      <c r="AB85" s="1"/>
      <c r="AC85" s="1"/>
      <c r="AD85" s="136" t="str">
        <f t="shared" si="290"/>
        <v>Completar</v>
      </c>
      <c r="AE85" s="134"/>
      <c r="AF85" s="134"/>
      <c r="AG85" s="134"/>
      <c r="AH85" s="136" t="str">
        <f t="shared" si="291"/>
        <v>Completar</v>
      </c>
      <c r="AI85" s="137" t="str">
        <f t="shared" si="292"/>
        <v>Completar</v>
      </c>
      <c r="AJ85" s="137" t="str">
        <f t="shared" si="293"/>
        <v>Completar</v>
      </c>
      <c r="AK85" s="135"/>
      <c r="AL85" s="136" t="str">
        <f t="shared" si="294"/>
        <v>Completar</v>
      </c>
      <c r="AM85" s="237">
        <f t="shared" si="379"/>
        <v>0</v>
      </c>
      <c r="AN85" s="238">
        <f t="shared" si="380"/>
        <v>0</v>
      </c>
      <c r="AO85" s="239" t="str">
        <f>IFERROR(IF(AN85&gt;20*AA85,'Referencia Parámetros'!$D$20,IF(AN85&gt;10*AA85,'Referencia Parámetros'!$D$21,IF(AN85&gt;5*AA85,'Referencia Parámetros'!$D$22, IF(AN85&gt;1,'Referencia Parámetros'!$D$23,"NO APLICA")))),"")</f>
        <v/>
      </c>
      <c r="AP85" s="240" t="str">
        <f t="shared" si="381"/>
        <v/>
      </c>
      <c r="AQ85" s="241">
        <f t="shared" si="347"/>
        <v>0</v>
      </c>
      <c r="AR85" s="234">
        <f t="shared" si="382"/>
        <v>0</v>
      </c>
      <c r="AS85" s="234">
        <f t="shared" si="348"/>
        <v>0</v>
      </c>
      <c r="AT85" s="234">
        <f t="shared" si="383"/>
        <v>0</v>
      </c>
      <c r="AU85" s="242">
        <f t="shared" si="384"/>
        <v>0</v>
      </c>
      <c r="AW85" s="234">
        <f t="shared" si="385"/>
        <v>73</v>
      </c>
      <c r="AX85" s="235" t="str">
        <f t="shared" si="386"/>
        <v/>
      </c>
      <c r="AY85" s="236" t="str">
        <f>IFERROR(+VLOOKUP(AX85,'Referencia Parámetros'!$A$2:$B$18,2),"")</f>
        <v/>
      </c>
      <c r="AZ85" s="1"/>
      <c r="BA85" s="1"/>
      <c r="BB85" s="136" t="str">
        <f t="shared" si="295"/>
        <v>Completar</v>
      </c>
      <c r="BC85" s="134"/>
      <c r="BD85" s="134"/>
      <c r="BE85" s="134"/>
      <c r="BF85" s="136" t="str">
        <f t="shared" si="296"/>
        <v>Completar</v>
      </c>
      <c r="BG85" s="137" t="str">
        <f t="shared" si="297"/>
        <v>Completar</v>
      </c>
      <c r="BH85" s="137" t="str">
        <f t="shared" si="298"/>
        <v>Completar</v>
      </c>
      <c r="BI85" s="135"/>
      <c r="BJ85" s="136" t="str">
        <f t="shared" si="299"/>
        <v>Completar</v>
      </c>
      <c r="BK85" s="237">
        <f t="shared" si="387"/>
        <v>0</v>
      </c>
      <c r="BL85" s="238">
        <f t="shared" si="388"/>
        <v>0</v>
      </c>
      <c r="BM85" s="239" t="str">
        <f>IFERROR(IF(BL85&gt;20*AY85,'Referencia Parámetros'!$D$20,IF(BL85&gt;10*AY85,'Referencia Parámetros'!$D$21,IF(BL85&gt;5*AY85,'Referencia Parámetros'!$D$22, IF(BL85&gt;1,'Referencia Parámetros'!$D$23,"NO APLICA")))),"")</f>
        <v/>
      </c>
      <c r="BN85" s="240" t="str">
        <f t="shared" si="389"/>
        <v/>
      </c>
      <c r="BO85" s="241">
        <f t="shared" si="349"/>
        <v>0</v>
      </c>
      <c r="BP85" s="234">
        <f t="shared" si="390"/>
        <v>0</v>
      </c>
      <c r="BQ85" s="234">
        <f t="shared" si="350"/>
        <v>0</v>
      </c>
      <c r="BR85" s="234">
        <f t="shared" si="391"/>
        <v>0</v>
      </c>
      <c r="BS85" s="242">
        <f t="shared" si="392"/>
        <v>0</v>
      </c>
      <c r="BU85" s="234">
        <f t="shared" si="393"/>
        <v>73</v>
      </c>
      <c r="BV85" s="235" t="str">
        <f t="shared" si="394"/>
        <v/>
      </c>
      <c r="BW85" s="236" t="str">
        <f>IFERROR(+VLOOKUP(BV85,'Referencia Parámetros'!$A$2:$B$18,2),"")</f>
        <v/>
      </c>
      <c r="BX85" s="1"/>
      <c r="BY85" s="1"/>
      <c r="BZ85" s="136" t="str">
        <f t="shared" si="300"/>
        <v>Completar</v>
      </c>
      <c r="CA85" s="134"/>
      <c r="CB85" s="134"/>
      <c r="CC85" s="134"/>
      <c r="CD85" s="136" t="str">
        <f t="shared" si="301"/>
        <v>Completar</v>
      </c>
      <c r="CE85" s="137" t="str">
        <f t="shared" si="302"/>
        <v>Completar</v>
      </c>
      <c r="CF85" s="137" t="str">
        <f t="shared" si="303"/>
        <v>Completar</v>
      </c>
      <c r="CG85" s="135"/>
      <c r="CH85" s="136" t="str">
        <f t="shared" si="304"/>
        <v>Completar</v>
      </c>
      <c r="CI85" s="237">
        <f t="shared" si="395"/>
        <v>0</v>
      </c>
      <c r="CJ85" s="238">
        <f t="shared" si="396"/>
        <v>0</v>
      </c>
      <c r="CK85" s="239" t="str">
        <f>IFERROR(IF(CJ85&gt;20*BW85,'Referencia Parámetros'!$D$20,IF(CJ85&gt;10*BW85,'Referencia Parámetros'!$D$21,IF(CJ85&gt;5*BW85,'Referencia Parámetros'!$D$22, IF(CJ85&gt;1,'Referencia Parámetros'!$D$23,"NO APLICA")))),"")</f>
        <v/>
      </c>
      <c r="CL85" s="240" t="str">
        <f t="shared" si="397"/>
        <v/>
      </c>
      <c r="CM85" s="241">
        <f t="shared" si="351"/>
        <v>0</v>
      </c>
      <c r="CN85" s="234">
        <f t="shared" si="398"/>
        <v>0</v>
      </c>
      <c r="CO85" s="234">
        <f t="shared" si="352"/>
        <v>0</v>
      </c>
      <c r="CP85" s="234">
        <f t="shared" si="399"/>
        <v>0</v>
      </c>
      <c r="CQ85" s="242">
        <f t="shared" si="400"/>
        <v>0</v>
      </c>
      <c r="CS85" s="234">
        <f t="shared" si="401"/>
        <v>73</v>
      </c>
      <c r="CT85" s="235" t="str">
        <f t="shared" si="402"/>
        <v/>
      </c>
      <c r="CU85" s="236" t="str">
        <f>IFERROR(+VLOOKUP(CT85,'Referencia Parámetros'!$A$2:$B$18,2),"")</f>
        <v/>
      </c>
      <c r="CV85" s="1"/>
      <c r="CW85" s="1"/>
      <c r="CX85" s="136" t="str">
        <f t="shared" si="305"/>
        <v>Completar</v>
      </c>
      <c r="CY85" s="134"/>
      <c r="CZ85" s="134"/>
      <c r="DA85" s="134"/>
      <c r="DB85" s="136" t="str">
        <f t="shared" si="306"/>
        <v>Completar</v>
      </c>
      <c r="DC85" s="137" t="str">
        <f t="shared" si="307"/>
        <v>Completar</v>
      </c>
      <c r="DD85" s="137" t="str">
        <f t="shared" si="308"/>
        <v>Completar</v>
      </c>
      <c r="DE85" s="135"/>
      <c r="DF85" s="136" t="str">
        <f t="shared" si="309"/>
        <v>Completar</v>
      </c>
      <c r="DG85" s="237">
        <f t="shared" si="403"/>
        <v>0</v>
      </c>
      <c r="DH85" s="238">
        <f t="shared" si="404"/>
        <v>0</v>
      </c>
      <c r="DI85" s="239" t="str">
        <f>IFERROR(IF(DH85&gt;20*CU85,'Referencia Parámetros'!$D$20,IF(DH85&gt;10*CU85,'Referencia Parámetros'!$D$21,IF(DH85&gt;5*CU85,'Referencia Parámetros'!$D$22, IF(DH85&gt;1,'Referencia Parámetros'!$D$23,"NO APLICA")))),"")</f>
        <v/>
      </c>
      <c r="DJ85" s="240" t="str">
        <f t="shared" si="405"/>
        <v/>
      </c>
      <c r="DK85" s="241">
        <f t="shared" si="353"/>
        <v>0</v>
      </c>
      <c r="DL85" s="234">
        <f t="shared" si="406"/>
        <v>0</v>
      </c>
      <c r="DM85" s="234">
        <f t="shared" si="354"/>
        <v>0</v>
      </c>
      <c r="DN85" s="234">
        <f t="shared" si="407"/>
        <v>0</v>
      </c>
      <c r="DO85" s="242">
        <f t="shared" si="408"/>
        <v>0</v>
      </c>
      <c r="DQ85" s="234">
        <f t="shared" si="409"/>
        <v>73</v>
      </c>
      <c r="DR85" s="235" t="str">
        <f t="shared" si="410"/>
        <v/>
      </c>
      <c r="DS85" s="236" t="str">
        <f>IFERROR(+VLOOKUP(DR85,'Referencia Parámetros'!$A$2:$B$18,2),"")</f>
        <v/>
      </c>
      <c r="DT85" s="1"/>
      <c r="DU85" s="1"/>
      <c r="DV85" s="136" t="str">
        <f t="shared" si="310"/>
        <v>Completar</v>
      </c>
      <c r="DW85" s="134"/>
      <c r="DX85" s="134"/>
      <c r="DY85" s="134"/>
      <c r="DZ85" s="136" t="str">
        <f t="shared" si="311"/>
        <v>Completar</v>
      </c>
      <c r="EA85" s="137" t="str">
        <f t="shared" si="312"/>
        <v>Completar</v>
      </c>
      <c r="EB85" s="137" t="str">
        <f t="shared" si="313"/>
        <v>Completar</v>
      </c>
      <c r="EC85" s="135"/>
      <c r="ED85" s="136" t="str">
        <f t="shared" si="314"/>
        <v>Completar</v>
      </c>
      <c r="EE85" s="237">
        <f t="shared" si="411"/>
        <v>0</v>
      </c>
      <c r="EF85" s="238">
        <f t="shared" si="412"/>
        <v>0</v>
      </c>
      <c r="EG85" s="239" t="str">
        <f>IFERROR(IF(EF85&gt;20*DS85,'Referencia Parámetros'!$D$20,IF(EF85&gt;10*DS85,'Referencia Parámetros'!$D$21,IF(EF85&gt;5*DS85,'Referencia Parámetros'!$D$22, IF(EF85&gt;1,'Referencia Parámetros'!$D$23,"NO APLICA")))),"")</f>
        <v/>
      </c>
      <c r="EH85" s="240" t="str">
        <f t="shared" si="413"/>
        <v/>
      </c>
      <c r="EI85" s="241">
        <f t="shared" si="355"/>
        <v>0</v>
      </c>
      <c r="EJ85" s="234">
        <f t="shared" si="414"/>
        <v>0</v>
      </c>
      <c r="EK85" s="234">
        <f t="shared" si="356"/>
        <v>0</v>
      </c>
      <c r="EL85" s="234">
        <f t="shared" si="415"/>
        <v>0</v>
      </c>
      <c r="EM85" s="242">
        <f t="shared" si="416"/>
        <v>0</v>
      </c>
      <c r="EO85" s="234">
        <f t="shared" si="417"/>
        <v>73</v>
      </c>
      <c r="EP85" s="235" t="str">
        <f t="shared" si="418"/>
        <v/>
      </c>
      <c r="EQ85" s="236" t="str">
        <f>IFERROR(+VLOOKUP(EP85,'Referencia Parámetros'!$A$2:$B$18,2),"")</f>
        <v/>
      </c>
      <c r="ER85" s="1"/>
      <c r="ES85" s="1"/>
      <c r="ET85" s="136" t="str">
        <f t="shared" si="315"/>
        <v>Completar</v>
      </c>
      <c r="EU85" s="134"/>
      <c r="EV85" s="134"/>
      <c r="EW85" s="134"/>
      <c r="EX85" s="136" t="str">
        <f t="shared" si="316"/>
        <v>Completar</v>
      </c>
      <c r="EY85" s="137" t="str">
        <f t="shared" si="317"/>
        <v>Completar</v>
      </c>
      <c r="EZ85" s="137" t="str">
        <f t="shared" si="318"/>
        <v>Completar</v>
      </c>
      <c r="FA85" s="135"/>
      <c r="FB85" s="136" t="str">
        <f t="shared" si="319"/>
        <v>Completar</v>
      </c>
      <c r="FC85" s="237">
        <f t="shared" si="419"/>
        <v>0</v>
      </c>
      <c r="FD85" s="238">
        <f t="shared" si="420"/>
        <v>0</v>
      </c>
      <c r="FE85" s="239" t="str">
        <f>IFERROR(IF(FD85&gt;20*EQ85,'Referencia Parámetros'!$D$20,IF(FD85&gt;10*EQ85,'Referencia Parámetros'!$D$21,IF(FD85&gt;5*EQ85,'Referencia Parámetros'!$D$22, IF(FD85&gt;1,'Referencia Parámetros'!$D$23,"NO APLICA")))),"")</f>
        <v/>
      </c>
      <c r="FF85" s="240" t="str">
        <f t="shared" si="421"/>
        <v/>
      </c>
      <c r="FG85" s="241">
        <f t="shared" si="357"/>
        <v>0</v>
      </c>
      <c r="FH85" s="234">
        <f t="shared" si="422"/>
        <v>0</v>
      </c>
      <c r="FI85" s="234">
        <f t="shared" si="358"/>
        <v>0</v>
      </c>
      <c r="FJ85" s="234">
        <f t="shared" si="423"/>
        <v>0</v>
      </c>
      <c r="FK85" s="242">
        <f t="shared" si="424"/>
        <v>0</v>
      </c>
      <c r="FM85" s="234">
        <f t="shared" si="425"/>
        <v>73</v>
      </c>
      <c r="FN85" s="235" t="str">
        <f t="shared" si="426"/>
        <v/>
      </c>
      <c r="FO85" s="236" t="str">
        <f>IFERROR(+VLOOKUP(FN85,'Referencia Parámetros'!$A$2:$B$18,2),"")</f>
        <v/>
      </c>
      <c r="FP85" s="1"/>
      <c r="FQ85" s="1"/>
      <c r="FR85" s="136" t="str">
        <f t="shared" si="320"/>
        <v>Completar</v>
      </c>
      <c r="FS85" s="134"/>
      <c r="FT85" s="134"/>
      <c r="FU85" s="134"/>
      <c r="FV85" s="136" t="str">
        <f t="shared" si="321"/>
        <v>Completar</v>
      </c>
      <c r="FW85" s="137" t="str">
        <f t="shared" si="322"/>
        <v>Completar</v>
      </c>
      <c r="FX85" s="137" t="str">
        <f t="shared" si="323"/>
        <v>Completar</v>
      </c>
      <c r="FY85" s="135"/>
      <c r="FZ85" s="136" t="str">
        <f t="shared" si="324"/>
        <v>Completar</v>
      </c>
      <c r="GA85" s="237">
        <f t="shared" si="427"/>
        <v>0</v>
      </c>
      <c r="GB85" s="238">
        <f t="shared" si="428"/>
        <v>0</v>
      </c>
      <c r="GC85" s="239" t="str">
        <f>IFERROR(IF(GB85&gt;20*FO85,'Referencia Parámetros'!$D$20,IF(GB85&gt;10*FO85,'Referencia Parámetros'!$D$21,IF(GB85&gt;5*FO85,'Referencia Parámetros'!$D$22, IF(GB85&gt;1,'Referencia Parámetros'!$D$23,"NO APLICA")))),"")</f>
        <v/>
      </c>
      <c r="GD85" s="240" t="str">
        <f t="shared" si="429"/>
        <v/>
      </c>
      <c r="GE85" s="241">
        <f t="shared" si="359"/>
        <v>0</v>
      </c>
      <c r="GF85" s="234">
        <f t="shared" si="430"/>
        <v>0</v>
      </c>
      <c r="GG85" s="234">
        <f t="shared" si="360"/>
        <v>0</v>
      </c>
      <c r="GH85" s="234">
        <f t="shared" si="431"/>
        <v>0</v>
      </c>
      <c r="GI85" s="242">
        <f t="shared" si="432"/>
        <v>0</v>
      </c>
      <c r="GK85" s="234">
        <f t="shared" si="433"/>
        <v>73</v>
      </c>
      <c r="GL85" s="235" t="str">
        <f t="shared" si="434"/>
        <v/>
      </c>
      <c r="GM85" s="236" t="str">
        <f>IFERROR(+VLOOKUP(GL85,'Referencia Parámetros'!$A$2:$B$18,2),"")</f>
        <v/>
      </c>
      <c r="GN85" s="1"/>
      <c r="GO85" s="1"/>
      <c r="GP85" s="136" t="str">
        <f t="shared" si="325"/>
        <v>Completar</v>
      </c>
      <c r="GQ85" s="134"/>
      <c r="GR85" s="134"/>
      <c r="GS85" s="134"/>
      <c r="GT85" s="136" t="str">
        <f t="shared" si="326"/>
        <v>Completar</v>
      </c>
      <c r="GU85" s="137" t="str">
        <f t="shared" si="327"/>
        <v>Completar</v>
      </c>
      <c r="GV85" s="137" t="str">
        <f t="shared" si="328"/>
        <v>Completar</v>
      </c>
      <c r="GW85" s="135"/>
      <c r="GX85" s="136" t="str">
        <f t="shared" si="329"/>
        <v>Completar</v>
      </c>
      <c r="GY85" s="237">
        <f t="shared" si="435"/>
        <v>0</v>
      </c>
      <c r="GZ85" s="238">
        <f t="shared" si="436"/>
        <v>0</v>
      </c>
      <c r="HA85" s="239" t="str">
        <f>IFERROR(IF(GZ85&gt;20*GM85,'Referencia Parámetros'!$D$20,IF(GZ85&gt;10*GM85,'Referencia Parámetros'!$D$21,IF(GZ85&gt;5*GM85,'Referencia Parámetros'!$D$22, IF(GZ85&gt;1,'Referencia Parámetros'!$D$23,"NO APLICA")))),"")</f>
        <v/>
      </c>
      <c r="HB85" s="240" t="str">
        <f t="shared" si="437"/>
        <v/>
      </c>
      <c r="HC85" s="241">
        <f t="shared" si="361"/>
        <v>0</v>
      </c>
      <c r="HD85" s="234">
        <f t="shared" si="438"/>
        <v>0</v>
      </c>
      <c r="HE85" s="234">
        <f t="shared" si="362"/>
        <v>0</v>
      </c>
      <c r="HF85" s="234">
        <f t="shared" si="439"/>
        <v>0</v>
      </c>
      <c r="HG85" s="242">
        <f t="shared" si="440"/>
        <v>0</v>
      </c>
      <c r="HI85" s="234">
        <f t="shared" si="441"/>
        <v>73</v>
      </c>
      <c r="HJ85" s="235" t="str">
        <f t="shared" si="442"/>
        <v/>
      </c>
      <c r="HK85" s="236" t="str">
        <f>IFERROR(+VLOOKUP(HJ85,'Referencia Parámetros'!$A$2:$B$18,2),"")</f>
        <v/>
      </c>
      <c r="HL85" s="1"/>
      <c r="HM85" s="1"/>
      <c r="HN85" s="136" t="str">
        <f t="shared" si="330"/>
        <v>Completar</v>
      </c>
      <c r="HO85" s="134"/>
      <c r="HP85" s="134"/>
      <c r="HQ85" s="134"/>
      <c r="HR85" s="136" t="str">
        <f t="shared" si="331"/>
        <v>Completar</v>
      </c>
      <c r="HS85" s="137" t="str">
        <f t="shared" si="332"/>
        <v>Completar</v>
      </c>
      <c r="HT85" s="137" t="str">
        <f t="shared" si="333"/>
        <v>Completar</v>
      </c>
      <c r="HU85" s="135"/>
      <c r="HV85" s="136" t="str">
        <f t="shared" si="334"/>
        <v>Completar</v>
      </c>
      <c r="HW85" s="237">
        <f t="shared" si="443"/>
        <v>0</v>
      </c>
      <c r="HX85" s="238">
        <f t="shared" si="444"/>
        <v>0</v>
      </c>
      <c r="HY85" s="239" t="str">
        <f>IFERROR(IF(HX85&gt;20*HK85,'Referencia Parámetros'!$D$20,IF(HX85&gt;10*HK85,'Referencia Parámetros'!$D$21,IF(HX85&gt;5*HK85,'Referencia Parámetros'!$D$22, IF(HX85&gt;1,'Referencia Parámetros'!$D$23,"NO APLICA")))),"")</f>
        <v/>
      </c>
      <c r="HZ85" s="240" t="str">
        <f t="shared" si="445"/>
        <v/>
      </c>
      <c r="IA85" s="241">
        <f t="shared" si="363"/>
        <v>0</v>
      </c>
      <c r="IB85" s="234">
        <f t="shared" si="446"/>
        <v>0</v>
      </c>
      <c r="IC85" s="234">
        <f t="shared" si="364"/>
        <v>0</v>
      </c>
      <c r="ID85" s="234">
        <f t="shared" si="447"/>
        <v>0</v>
      </c>
      <c r="IE85" s="242">
        <f t="shared" si="448"/>
        <v>0</v>
      </c>
      <c r="IG85" s="234">
        <f t="shared" si="449"/>
        <v>73</v>
      </c>
      <c r="IH85" s="235" t="str">
        <f t="shared" si="450"/>
        <v/>
      </c>
      <c r="II85" s="236" t="str">
        <f>IFERROR(+VLOOKUP(IH85,'Referencia Parámetros'!$A$2:$B$15,2),"")</f>
        <v/>
      </c>
      <c r="IJ85" s="1"/>
      <c r="IK85" s="1"/>
      <c r="IL85" s="136" t="str">
        <f t="shared" si="335"/>
        <v>Completar</v>
      </c>
      <c r="IM85" s="134"/>
      <c r="IN85" s="134"/>
      <c r="IO85" s="134"/>
      <c r="IP85" s="136" t="str">
        <f t="shared" si="336"/>
        <v>Completar</v>
      </c>
      <c r="IQ85" s="137" t="str">
        <f t="shared" si="337"/>
        <v>Completar</v>
      </c>
      <c r="IR85" s="137" t="str">
        <f t="shared" si="338"/>
        <v>Completar</v>
      </c>
      <c r="IS85" s="135"/>
      <c r="IT85" s="136" t="str">
        <f t="shared" si="339"/>
        <v>Completar</v>
      </c>
      <c r="IU85" s="237">
        <f t="shared" si="451"/>
        <v>0</v>
      </c>
      <c r="IV85" s="238">
        <f t="shared" si="452"/>
        <v>0</v>
      </c>
      <c r="IW85" s="239" t="str">
        <f>IFERROR(IF(IV85&gt;20*II85,'Referencia Parámetros'!$D$20,IF(IV85&gt;10*II85,'Referencia Parámetros'!$D$21,IF(IV85&gt;5*II85,'Referencia Parámetros'!$D$22, IF(IV85&gt;1,'Referencia Parámetros'!$D$23,"NO APLICA")))),"")</f>
        <v/>
      </c>
      <c r="IX85" s="240" t="str">
        <f t="shared" si="453"/>
        <v/>
      </c>
      <c r="IY85" s="241">
        <f t="shared" si="365"/>
        <v>0</v>
      </c>
      <c r="IZ85" s="234">
        <f t="shared" si="454"/>
        <v>0</v>
      </c>
      <c r="JA85" s="234">
        <f t="shared" si="366"/>
        <v>0</v>
      </c>
      <c r="JB85" s="234">
        <f t="shared" si="455"/>
        <v>0</v>
      </c>
      <c r="JC85" s="242">
        <f t="shared" si="456"/>
        <v>0</v>
      </c>
      <c r="JD85" s="198"/>
      <c r="JE85" s="234">
        <f t="shared" si="457"/>
        <v>73</v>
      </c>
      <c r="JF85" s="235" t="str">
        <f t="shared" si="458"/>
        <v/>
      </c>
      <c r="JG85" s="236" t="str">
        <f>IFERROR(+VLOOKUP(JF85,'Referencia Parámetros'!$A$2:$B$15,2),"")</f>
        <v/>
      </c>
      <c r="JH85" s="1"/>
      <c r="JI85" s="1"/>
      <c r="JJ85" s="136" t="str">
        <f t="shared" si="340"/>
        <v>Completar</v>
      </c>
      <c r="JK85" s="134"/>
      <c r="JL85" s="134"/>
      <c r="JM85" s="134"/>
      <c r="JN85" s="136" t="str">
        <f t="shared" si="341"/>
        <v>Completar</v>
      </c>
      <c r="JO85" s="137" t="str">
        <f t="shared" si="342"/>
        <v>Completar</v>
      </c>
      <c r="JP85" s="137" t="str">
        <f t="shared" si="343"/>
        <v>Completar</v>
      </c>
      <c r="JQ85" s="135"/>
      <c r="JR85" s="136" t="str">
        <f t="shared" si="344"/>
        <v>Completar</v>
      </c>
      <c r="JS85" s="237">
        <f t="shared" si="459"/>
        <v>0</v>
      </c>
      <c r="JT85" s="238">
        <f t="shared" si="460"/>
        <v>0</v>
      </c>
      <c r="JU85" s="239" t="str">
        <f>IFERROR(IF(JT85&gt;20*JG85,'Referencia Parámetros'!$D$20,IF(JT85&gt;10*JG85,'Referencia Parámetros'!$D$21,IF(JT85&gt;5*JG85,'Referencia Parámetros'!$D$22, IF(JT85&gt;1,'Referencia Parámetros'!$D$23,"NO APLICA")))),"")</f>
        <v/>
      </c>
      <c r="JV85" s="240" t="str">
        <f t="shared" si="461"/>
        <v/>
      </c>
      <c r="JW85" s="241">
        <f t="shared" si="367"/>
        <v>0</v>
      </c>
      <c r="JX85" s="234">
        <f t="shared" si="462"/>
        <v>0</v>
      </c>
      <c r="JY85" s="234">
        <f t="shared" si="368"/>
        <v>0</v>
      </c>
      <c r="JZ85" s="234">
        <f t="shared" si="463"/>
        <v>0</v>
      </c>
      <c r="KA85" s="242">
        <f t="shared" si="464"/>
        <v>0</v>
      </c>
    </row>
    <row r="86" spans="1:287" x14ac:dyDescent="0.25">
      <c r="A86" s="234">
        <f t="shared" si="369"/>
        <v>74</v>
      </c>
      <c r="B86" s="235" t="str">
        <f t="shared" si="370"/>
        <v/>
      </c>
      <c r="C86" s="236" t="str">
        <f>IFERROR(+VLOOKUP(B86,'Referencia Parámetros'!$A$2:$B$18,2),"")</f>
        <v/>
      </c>
      <c r="D86" s="1"/>
      <c r="E86" s="1"/>
      <c r="F86" s="136" t="str">
        <f>IFERROR(+VLOOKUP(D86,'Año 4'!JH$13:JJ$112,3,FALSE),"Completar")</f>
        <v>Completar</v>
      </c>
      <c r="G86" s="134"/>
      <c r="H86" s="134"/>
      <c r="I86" s="134"/>
      <c r="J86" s="136" t="str">
        <f>+IFERROR(VLOOKUP(D86,'Año 4'!JH$13:JR$112,7,0),"Completar")</f>
        <v>Completar</v>
      </c>
      <c r="K86" s="137" t="str">
        <f>IFERROR(VLOOKUP(D86,'Año 4'!JH$13:JR$112,8,FALSE),"Completar")</f>
        <v>Completar</v>
      </c>
      <c r="L86" s="137" t="str">
        <f>IFERROR(VLOOKUP(D86,'Año 4'!JH$13:JR$112,9,FALSE),"Completar")</f>
        <v>Completar</v>
      </c>
      <c r="M86" s="135"/>
      <c r="N86" s="136" t="str">
        <f>IFERROR(VLOOKUP(D86,'Año 4'!JH$13:JR$112,11,FALSE),"Completar")</f>
        <v>Completar</v>
      </c>
      <c r="O86" s="237">
        <f t="shared" si="371"/>
        <v>0</v>
      </c>
      <c r="P86" s="238">
        <f t="shared" si="372"/>
        <v>0</v>
      </c>
      <c r="Q86" s="239" t="str">
        <f>IFERROR(IF(P86&gt;20*C86,'Referencia Parámetros'!$D$20,IF(P86&gt;10*C86,'Referencia Parámetros'!$D$21,IF(P86&gt;5*C86,'Referencia Parámetros'!$D$22, IF(P86&gt;1,'Referencia Parámetros'!$D$23,"NO APLICA")))),"")</f>
        <v/>
      </c>
      <c r="R86" s="240" t="str">
        <f t="shared" si="373"/>
        <v/>
      </c>
      <c r="S86" s="241">
        <f t="shared" si="345"/>
        <v>0</v>
      </c>
      <c r="T86" s="234">
        <f t="shared" si="374"/>
        <v>0</v>
      </c>
      <c r="U86" s="234">
        <f t="shared" si="346"/>
        <v>0</v>
      </c>
      <c r="V86" s="234">
        <f t="shared" si="375"/>
        <v>0</v>
      </c>
      <c r="W86" s="242">
        <f t="shared" si="376"/>
        <v>0</v>
      </c>
      <c r="Y86" s="234">
        <f t="shared" si="377"/>
        <v>74</v>
      </c>
      <c r="Z86" s="235" t="str">
        <f t="shared" si="378"/>
        <v/>
      </c>
      <c r="AA86" s="236" t="str">
        <f>IFERROR(+VLOOKUP(Z86,'Referencia Parámetros'!$A$2:$B$18,2),"")</f>
        <v/>
      </c>
      <c r="AB86" s="1"/>
      <c r="AC86" s="1"/>
      <c r="AD86" s="136" t="str">
        <f t="shared" si="290"/>
        <v>Completar</v>
      </c>
      <c r="AE86" s="134"/>
      <c r="AF86" s="134"/>
      <c r="AG86" s="134"/>
      <c r="AH86" s="136" t="str">
        <f t="shared" si="291"/>
        <v>Completar</v>
      </c>
      <c r="AI86" s="137" t="str">
        <f t="shared" si="292"/>
        <v>Completar</v>
      </c>
      <c r="AJ86" s="137" t="str">
        <f t="shared" si="293"/>
        <v>Completar</v>
      </c>
      <c r="AK86" s="135"/>
      <c r="AL86" s="136" t="str">
        <f t="shared" si="294"/>
        <v>Completar</v>
      </c>
      <c r="AM86" s="237">
        <f t="shared" si="379"/>
        <v>0</v>
      </c>
      <c r="AN86" s="238">
        <f t="shared" si="380"/>
        <v>0</v>
      </c>
      <c r="AO86" s="239" t="str">
        <f>IFERROR(IF(AN86&gt;20*AA86,'Referencia Parámetros'!$D$20,IF(AN86&gt;10*AA86,'Referencia Parámetros'!$D$21,IF(AN86&gt;5*AA86,'Referencia Parámetros'!$D$22, IF(AN86&gt;1,'Referencia Parámetros'!$D$23,"NO APLICA")))),"")</f>
        <v/>
      </c>
      <c r="AP86" s="240" t="str">
        <f t="shared" si="381"/>
        <v/>
      </c>
      <c r="AQ86" s="241">
        <f t="shared" si="347"/>
        <v>0</v>
      </c>
      <c r="AR86" s="234">
        <f t="shared" si="382"/>
        <v>0</v>
      </c>
      <c r="AS86" s="234">
        <f t="shared" si="348"/>
        <v>0</v>
      </c>
      <c r="AT86" s="234">
        <f t="shared" si="383"/>
        <v>0</v>
      </c>
      <c r="AU86" s="242">
        <f t="shared" si="384"/>
        <v>0</v>
      </c>
      <c r="AW86" s="234">
        <f t="shared" si="385"/>
        <v>74</v>
      </c>
      <c r="AX86" s="235" t="str">
        <f t="shared" si="386"/>
        <v/>
      </c>
      <c r="AY86" s="236" t="str">
        <f>IFERROR(+VLOOKUP(AX86,'Referencia Parámetros'!$A$2:$B$18,2),"")</f>
        <v/>
      </c>
      <c r="AZ86" s="1"/>
      <c r="BA86" s="1"/>
      <c r="BB86" s="136" t="str">
        <f t="shared" si="295"/>
        <v>Completar</v>
      </c>
      <c r="BC86" s="134"/>
      <c r="BD86" s="134"/>
      <c r="BE86" s="134"/>
      <c r="BF86" s="136" t="str">
        <f t="shared" si="296"/>
        <v>Completar</v>
      </c>
      <c r="BG86" s="137" t="str">
        <f t="shared" si="297"/>
        <v>Completar</v>
      </c>
      <c r="BH86" s="137" t="str">
        <f t="shared" si="298"/>
        <v>Completar</v>
      </c>
      <c r="BI86" s="135"/>
      <c r="BJ86" s="136" t="str">
        <f t="shared" si="299"/>
        <v>Completar</v>
      </c>
      <c r="BK86" s="237">
        <f t="shared" si="387"/>
        <v>0</v>
      </c>
      <c r="BL86" s="238">
        <f t="shared" si="388"/>
        <v>0</v>
      </c>
      <c r="BM86" s="239" t="str">
        <f>IFERROR(IF(BL86&gt;20*AY86,'Referencia Parámetros'!$D$20,IF(BL86&gt;10*AY86,'Referencia Parámetros'!$D$21,IF(BL86&gt;5*AY86,'Referencia Parámetros'!$D$22, IF(BL86&gt;1,'Referencia Parámetros'!$D$23,"NO APLICA")))),"")</f>
        <v/>
      </c>
      <c r="BN86" s="240" t="str">
        <f t="shared" si="389"/>
        <v/>
      </c>
      <c r="BO86" s="241">
        <f t="shared" si="349"/>
        <v>0</v>
      </c>
      <c r="BP86" s="234">
        <f t="shared" si="390"/>
        <v>0</v>
      </c>
      <c r="BQ86" s="234">
        <f t="shared" si="350"/>
        <v>0</v>
      </c>
      <c r="BR86" s="234">
        <f t="shared" si="391"/>
        <v>0</v>
      </c>
      <c r="BS86" s="242">
        <f t="shared" si="392"/>
        <v>0</v>
      </c>
      <c r="BU86" s="234">
        <f t="shared" si="393"/>
        <v>74</v>
      </c>
      <c r="BV86" s="235" t="str">
        <f t="shared" si="394"/>
        <v/>
      </c>
      <c r="BW86" s="236" t="str">
        <f>IFERROR(+VLOOKUP(BV86,'Referencia Parámetros'!$A$2:$B$18,2),"")</f>
        <v/>
      </c>
      <c r="BX86" s="1"/>
      <c r="BY86" s="1"/>
      <c r="BZ86" s="136" t="str">
        <f t="shared" si="300"/>
        <v>Completar</v>
      </c>
      <c r="CA86" s="134"/>
      <c r="CB86" s="134"/>
      <c r="CC86" s="134"/>
      <c r="CD86" s="136" t="str">
        <f t="shared" si="301"/>
        <v>Completar</v>
      </c>
      <c r="CE86" s="137" t="str">
        <f t="shared" si="302"/>
        <v>Completar</v>
      </c>
      <c r="CF86" s="137" t="str">
        <f t="shared" si="303"/>
        <v>Completar</v>
      </c>
      <c r="CG86" s="135"/>
      <c r="CH86" s="136" t="str">
        <f t="shared" si="304"/>
        <v>Completar</v>
      </c>
      <c r="CI86" s="237">
        <f t="shared" si="395"/>
        <v>0</v>
      </c>
      <c r="CJ86" s="238">
        <f t="shared" si="396"/>
        <v>0</v>
      </c>
      <c r="CK86" s="239" t="str">
        <f>IFERROR(IF(CJ86&gt;20*BW86,'Referencia Parámetros'!$D$20,IF(CJ86&gt;10*BW86,'Referencia Parámetros'!$D$21,IF(CJ86&gt;5*BW86,'Referencia Parámetros'!$D$22, IF(CJ86&gt;1,'Referencia Parámetros'!$D$23,"NO APLICA")))),"")</f>
        <v/>
      </c>
      <c r="CL86" s="240" t="str">
        <f t="shared" si="397"/>
        <v/>
      </c>
      <c r="CM86" s="241">
        <f t="shared" si="351"/>
        <v>0</v>
      </c>
      <c r="CN86" s="234">
        <f t="shared" si="398"/>
        <v>0</v>
      </c>
      <c r="CO86" s="234">
        <f t="shared" si="352"/>
        <v>0</v>
      </c>
      <c r="CP86" s="234">
        <f t="shared" si="399"/>
        <v>0</v>
      </c>
      <c r="CQ86" s="242">
        <f t="shared" si="400"/>
        <v>0</v>
      </c>
      <c r="CS86" s="234">
        <f t="shared" si="401"/>
        <v>74</v>
      </c>
      <c r="CT86" s="235" t="str">
        <f t="shared" si="402"/>
        <v/>
      </c>
      <c r="CU86" s="236" t="str">
        <f>IFERROR(+VLOOKUP(CT86,'Referencia Parámetros'!$A$2:$B$18,2),"")</f>
        <v/>
      </c>
      <c r="CV86" s="1"/>
      <c r="CW86" s="1"/>
      <c r="CX86" s="136" t="str">
        <f t="shared" si="305"/>
        <v>Completar</v>
      </c>
      <c r="CY86" s="134"/>
      <c r="CZ86" s="134"/>
      <c r="DA86" s="134"/>
      <c r="DB86" s="136" t="str">
        <f t="shared" si="306"/>
        <v>Completar</v>
      </c>
      <c r="DC86" s="137" t="str">
        <f t="shared" si="307"/>
        <v>Completar</v>
      </c>
      <c r="DD86" s="137" t="str">
        <f t="shared" si="308"/>
        <v>Completar</v>
      </c>
      <c r="DE86" s="135"/>
      <c r="DF86" s="136" t="str">
        <f t="shared" si="309"/>
        <v>Completar</v>
      </c>
      <c r="DG86" s="237">
        <f t="shared" si="403"/>
        <v>0</v>
      </c>
      <c r="DH86" s="238">
        <f t="shared" si="404"/>
        <v>0</v>
      </c>
      <c r="DI86" s="239" t="str">
        <f>IFERROR(IF(DH86&gt;20*CU86,'Referencia Parámetros'!$D$20,IF(DH86&gt;10*CU86,'Referencia Parámetros'!$D$21,IF(DH86&gt;5*CU86,'Referencia Parámetros'!$D$22, IF(DH86&gt;1,'Referencia Parámetros'!$D$23,"NO APLICA")))),"")</f>
        <v/>
      </c>
      <c r="DJ86" s="240" t="str">
        <f t="shared" si="405"/>
        <v/>
      </c>
      <c r="DK86" s="241">
        <f t="shared" si="353"/>
        <v>0</v>
      </c>
      <c r="DL86" s="234">
        <f t="shared" si="406"/>
        <v>0</v>
      </c>
      <c r="DM86" s="234">
        <f t="shared" si="354"/>
        <v>0</v>
      </c>
      <c r="DN86" s="234">
        <f t="shared" si="407"/>
        <v>0</v>
      </c>
      <c r="DO86" s="242">
        <f t="shared" si="408"/>
        <v>0</v>
      </c>
      <c r="DQ86" s="234">
        <f t="shared" si="409"/>
        <v>74</v>
      </c>
      <c r="DR86" s="235" t="str">
        <f t="shared" si="410"/>
        <v/>
      </c>
      <c r="DS86" s="236" t="str">
        <f>IFERROR(+VLOOKUP(DR86,'Referencia Parámetros'!$A$2:$B$18,2),"")</f>
        <v/>
      </c>
      <c r="DT86" s="1"/>
      <c r="DU86" s="1"/>
      <c r="DV86" s="136" t="str">
        <f t="shared" si="310"/>
        <v>Completar</v>
      </c>
      <c r="DW86" s="134"/>
      <c r="DX86" s="134"/>
      <c r="DY86" s="134"/>
      <c r="DZ86" s="136" t="str">
        <f t="shared" si="311"/>
        <v>Completar</v>
      </c>
      <c r="EA86" s="137" t="str">
        <f t="shared" si="312"/>
        <v>Completar</v>
      </c>
      <c r="EB86" s="137" t="str">
        <f t="shared" si="313"/>
        <v>Completar</v>
      </c>
      <c r="EC86" s="135"/>
      <c r="ED86" s="136" t="str">
        <f t="shared" si="314"/>
        <v>Completar</v>
      </c>
      <c r="EE86" s="237">
        <f t="shared" si="411"/>
        <v>0</v>
      </c>
      <c r="EF86" s="238">
        <f t="shared" si="412"/>
        <v>0</v>
      </c>
      <c r="EG86" s="239" t="str">
        <f>IFERROR(IF(EF86&gt;20*DS86,'Referencia Parámetros'!$D$20,IF(EF86&gt;10*DS86,'Referencia Parámetros'!$D$21,IF(EF86&gt;5*DS86,'Referencia Parámetros'!$D$22, IF(EF86&gt;1,'Referencia Parámetros'!$D$23,"NO APLICA")))),"")</f>
        <v/>
      </c>
      <c r="EH86" s="240" t="str">
        <f t="shared" si="413"/>
        <v/>
      </c>
      <c r="EI86" s="241">
        <f t="shared" si="355"/>
        <v>0</v>
      </c>
      <c r="EJ86" s="234">
        <f t="shared" si="414"/>
        <v>0</v>
      </c>
      <c r="EK86" s="234">
        <f t="shared" si="356"/>
        <v>0</v>
      </c>
      <c r="EL86" s="234">
        <f t="shared" si="415"/>
        <v>0</v>
      </c>
      <c r="EM86" s="242">
        <f t="shared" si="416"/>
        <v>0</v>
      </c>
      <c r="EO86" s="234">
        <f t="shared" si="417"/>
        <v>74</v>
      </c>
      <c r="EP86" s="235" t="str">
        <f t="shared" si="418"/>
        <v/>
      </c>
      <c r="EQ86" s="236" t="str">
        <f>IFERROR(+VLOOKUP(EP86,'Referencia Parámetros'!$A$2:$B$18,2),"")</f>
        <v/>
      </c>
      <c r="ER86" s="1"/>
      <c r="ES86" s="1"/>
      <c r="ET86" s="136" t="str">
        <f t="shared" si="315"/>
        <v>Completar</v>
      </c>
      <c r="EU86" s="134"/>
      <c r="EV86" s="134"/>
      <c r="EW86" s="134"/>
      <c r="EX86" s="136" t="str">
        <f t="shared" si="316"/>
        <v>Completar</v>
      </c>
      <c r="EY86" s="137" t="str">
        <f t="shared" si="317"/>
        <v>Completar</v>
      </c>
      <c r="EZ86" s="137" t="str">
        <f t="shared" si="318"/>
        <v>Completar</v>
      </c>
      <c r="FA86" s="135"/>
      <c r="FB86" s="136" t="str">
        <f t="shared" si="319"/>
        <v>Completar</v>
      </c>
      <c r="FC86" s="237">
        <f t="shared" si="419"/>
        <v>0</v>
      </c>
      <c r="FD86" s="238">
        <f t="shared" si="420"/>
        <v>0</v>
      </c>
      <c r="FE86" s="239" t="str">
        <f>IFERROR(IF(FD86&gt;20*EQ86,'Referencia Parámetros'!$D$20,IF(FD86&gt;10*EQ86,'Referencia Parámetros'!$D$21,IF(FD86&gt;5*EQ86,'Referencia Parámetros'!$D$22, IF(FD86&gt;1,'Referencia Parámetros'!$D$23,"NO APLICA")))),"")</f>
        <v/>
      </c>
      <c r="FF86" s="240" t="str">
        <f t="shared" si="421"/>
        <v/>
      </c>
      <c r="FG86" s="241">
        <f t="shared" si="357"/>
        <v>0</v>
      </c>
      <c r="FH86" s="234">
        <f t="shared" si="422"/>
        <v>0</v>
      </c>
      <c r="FI86" s="234">
        <f t="shared" si="358"/>
        <v>0</v>
      </c>
      <c r="FJ86" s="234">
        <f t="shared" si="423"/>
        <v>0</v>
      </c>
      <c r="FK86" s="242">
        <f t="shared" si="424"/>
        <v>0</v>
      </c>
      <c r="FM86" s="234">
        <f t="shared" si="425"/>
        <v>74</v>
      </c>
      <c r="FN86" s="235" t="str">
        <f t="shared" si="426"/>
        <v/>
      </c>
      <c r="FO86" s="236" t="str">
        <f>IFERROR(+VLOOKUP(FN86,'Referencia Parámetros'!$A$2:$B$18,2),"")</f>
        <v/>
      </c>
      <c r="FP86" s="1"/>
      <c r="FQ86" s="1"/>
      <c r="FR86" s="136" t="str">
        <f t="shared" si="320"/>
        <v>Completar</v>
      </c>
      <c r="FS86" s="134"/>
      <c r="FT86" s="134"/>
      <c r="FU86" s="134"/>
      <c r="FV86" s="136" t="str">
        <f t="shared" si="321"/>
        <v>Completar</v>
      </c>
      <c r="FW86" s="137" t="str">
        <f t="shared" si="322"/>
        <v>Completar</v>
      </c>
      <c r="FX86" s="137" t="str">
        <f t="shared" si="323"/>
        <v>Completar</v>
      </c>
      <c r="FY86" s="135"/>
      <c r="FZ86" s="136" t="str">
        <f t="shared" si="324"/>
        <v>Completar</v>
      </c>
      <c r="GA86" s="237">
        <f t="shared" si="427"/>
        <v>0</v>
      </c>
      <c r="GB86" s="238">
        <f t="shared" si="428"/>
        <v>0</v>
      </c>
      <c r="GC86" s="239" t="str">
        <f>IFERROR(IF(GB86&gt;20*FO86,'Referencia Parámetros'!$D$20,IF(GB86&gt;10*FO86,'Referencia Parámetros'!$D$21,IF(GB86&gt;5*FO86,'Referencia Parámetros'!$D$22, IF(GB86&gt;1,'Referencia Parámetros'!$D$23,"NO APLICA")))),"")</f>
        <v/>
      </c>
      <c r="GD86" s="240" t="str">
        <f t="shared" si="429"/>
        <v/>
      </c>
      <c r="GE86" s="241">
        <f t="shared" si="359"/>
        <v>0</v>
      </c>
      <c r="GF86" s="234">
        <f t="shared" si="430"/>
        <v>0</v>
      </c>
      <c r="GG86" s="234">
        <f t="shared" si="360"/>
        <v>0</v>
      </c>
      <c r="GH86" s="234">
        <f t="shared" si="431"/>
        <v>0</v>
      </c>
      <c r="GI86" s="242">
        <f t="shared" si="432"/>
        <v>0</v>
      </c>
      <c r="GK86" s="234">
        <f t="shared" si="433"/>
        <v>74</v>
      </c>
      <c r="GL86" s="235" t="str">
        <f t="shared" si="434"/>
        <v/>
      </c>
      <c r="GM86" s="236" t="str">
        <f>IFERROR(+VLOOKUP(GL86,'Referencia Parámetros'!$A$2:$B$18,2),"")</f>
        <v/>
      </c>
      <c r="GN86" s="1"/>
      <c r="GO86" s="1"/>
      <c r="GP86" s="136" t="str">
        <f t="shared" si="325"/>
        <v>Completar</v>
      </c>
      <c r="GQ86" s="134"/>
      <c r="GR86" s="134"/>
      <c r="GS86" s="134"/>
      <c r="GT86" s="136" t="str">
        <f t="shared" si="326"/>
        <v>Completar</v>
      </c>
      <c r="GU86" s="137" t="str">
        <f t="shared" si="327"/>
        <v>Completar</v>
      </c>
      <c r="GV86" s="137" t="str">
        <f t="shared" si="328"/>
        <v>Completar</v>
      </c>
      <c r="GW86" s="135"/>
      <c r="GX86" s="136" t="str">
        <f t="shared" si="329"/>
        <v>Completar</v>
      </c>
      <c r="GY86" s="237">
        <f t="shared" si="435"/>
        <v>0</v>
      </c>
      <c r="GZ86" s="238">
        <f t="shared" si="436"/>
        <v>0</v>
      </c>
      <c r="HA86" s="239" t="str">
        <f>IFERROR(IF(GZ86&gt;20*GM86,'Referencia Parámetros'!$D$20,IF(GZ86&gt;10*GM86,'Referencia Parámetros'!$D$21,IF(GZ86&gt;5*GM86,'Referencia Parámetros'!$D$22, IF(GZ86&gt;1,'Referencia Parámetros'!$D$23,"NO APLICA")))),"")</f>
        <v/>
      </c>
      <c r="HB86" s="240" t="str">
        <f t="shared" si="437"/>
        <v/>
      </c>
      <c r="HC86" s="241">
        <f t="shared" si="361"/>
        <v>0</v>
      </c>
      <c r="HD86" s="234">
        <f t="shared" si="438"/>
        <v>0</v>
      </c>
      <c r="HE86" s="234">
        <f t="shared" si="362"/>
        <v>0</v>
      </c>
      <c r="HF86" s="234">
        <f t="shared" si="439"/>
        <v>0</v>
      </c>
      <c r="HG86" s="242">
        <f t="shared" si="440"/>
        <v>0</v>
      </c>
      <c r="HI86" s="234">
        <f t="shared" si="441"/>
        <v>74</v>
      </c>
      <c r="HJ86" s="235" t="str">
        <f t="shared" si="442"/>
        <v/>
      </c>
      <c r="HK86" s="236" t="str">
        <f>IFERROR(+VLOOKUP(HJ86,'Referencia Parámetros'!$A$2:$B$18,2),"")</f>
        <v/>
      </c>
      <c r="HL86" s="1"/>
      <c r="HM86" s="1"/>
      <c r="HN86" s="136" t="str">
        <f t="shared" si="330"/>
        <v>Completar</v>
      </c>
      <c r="HO86" s="134"/>
      <c r="HP86" s="134"/>
      <c r="HQ86" s="134"/>
      <c r="HR86" s="136" t="str">
        <f t="shared" si="331"/>
        <v>Completar</v>
      </c>
      <c r="HS86" s="137" t="str">
        <f t="shared" si="332"/>
        <v>Completar</v>
      </c>
      <c r="HT86" s="137" t="str">
        <f t="shared" si="333"/>
        <v>Completar</v>
      </c>
      <c r="HU86" s="135"/>
      <c r="HV86" s="136" t="str">
        <f t="shared" si="334"/>
        <v>Completar</v>
      </c>
      <c r="HW86" s="237">
        <f t="shared" si="443"/>
        <v>0</v>
      </c>
      <c r="HX86" s="238">
        <f t="shared" si="444"/>
        <v>0</v>
      </c>
      <c r="HY86" s="239" t="str">
        <f>IFERROR(IF(HX86&gt;20*HK86,'Referencia Parámetros'!$D$20,IF(HX86&gt;10*HK86,'Referencia Parámetros'!$D$21,IF(HX86&gt;5*HK86,'Referencia Parámetros'!$D$22, IF(HX86&gt;1,'Referencia Parámetros'!$D$23,"NO APLICA")))),"")</f>
        <v/>
      </c>
      <c r="HZ86" s="240" t="str">
        <f t="shared" si="445"/>
        <v/>
      </c>
      <c r="IA86" s="241">
        <f t="shared" si="363"/>
        <v>0</v>
      </c>
      <c r="IB86" s="234">
        <f t="shared" si="446"/>
        <v>0</v>
      </c>
      <c r="IC86" s="234">
        <f t="shared" si="364"/>
        <v>0</v>
      </c>
      <c r="ID86" s="234">
        <f t="shared" si="447"/>
        <v>0</v>
      </c>
      <c r="IE86" s="242">
        <f t="shared" si="448"/>
        <v>0</v>
      </c>
      <c r="IG86" s="234">
        <f t="shared" si="449"/>
        <v>74</v>
      </c>
      <c r="IH86" s="235" t="str">
        <f t="shared" si="450"/>
        <v/>
      </c>
      <c r="II86" s="236" t="str">
        <f>IFERROR(+VLOOKUP(IH86,'Referencia Parámetros'!$A$2:$B$15,2),"")</f>
        <v/>
      </c>
      <c r="IJ86" s="1"/>
      <c r="IK86" s="1"/>
      <c r="IL86" s="136" t="str">
        <f t="shared" si="335"/>
        <v>Completar</v>
      </c>
      <c r="IM86" s="134"/>
      <c r="IN86" s="134"/>
      <c r="IO86" s="134"/>
      <c r="IP86" s="136" t="str">
        <f t="shared" si="336"/>
        <v>Completar</v>
      </c>
      <c r="IQ86" s="137" t="str">
        <f t="shared" si="337"/>
        <v>Completar</v>
      </c>
      <c r="IR86" s="137" t="str">
        <f t="shared" si="338"/>
        <v>Completar</v>
      </c>
      <c r="IS86" s="135"/>
      <c r="IT86" s="136" t="str">
        <f t="shared" si="339"/>
        <v>Completar</v>
      </c>
      <c r="IU86" s="237">
        <f t="shared" si="451"/>
        <v>0</v>
      </c>
      <c r="IV86" s="238">
        <f t="shared" si="452"/>
        <v>0</v>
      </c>
      <c r="IW86" s="239" t="str">
        <f>IFERROR(IF(IV86&gt;20*II86,'Referencia Parámetros'!$D$20,IF(IV86&gt;10*II86,'Referencia Parámetros'!$D$21,IF(IV86&gt;5*II86,'Referencia Parámetros'!$D$22, IF(IV86&gt;1,'Referencia Parámetros'!$D$23,"NO APLICA")))),"")</f>
        <v/>
      </c>
      <c r="IX86" s="240" t="str">
        <f t="shared" si="453"/>
        <v/>
      </c>
      <c r="IY86" s="241">
        <f t="shared" si="365"/>
        <v>0</v>
      </c>
      <c r="IZ86" s="234">
        <f t="shared" si="454"/>
        <v>0</v>
      </c>
      <c r="JA86" s="234">
        <f t="shared" si="366"/>
        <v>0</v>
      </c>
      <c r="JB86" s="234">
        <f t="shared" si="455"/>
        <v>0</v>
      </c>
      <c r="JC86" s="242">
        <f t="shared" si="456"/>
        <v>0</v>
      </c>
      <c r="JD86" s="198"/>
      <c r="JE86" s="234">
        <f t="shared" si="457"/>
        <v>74</v>
      </c>
      <c r="JF86" s="235" t="str">
        <f t="shared" si="458"/>
        <v/>
      </c>
      <c r="JG86" s="236" t="str">
        <f>IFERROR(+VLOOKUP(JF86,'Referencia Parámetros'!$A$2:$B$15,2),"")</f>
        <v/>
      </c>
      <c r="JH86" s="1"/>
      <c r="JI86" s="1"/>
      <c r="JJ86" s="136" t="str">
        <f t="shared" si="340"/>
        <v>Completar</v>
      </c>
      <c r="JK86" s="134"/>
      <c r="JL86" s="134"/>
      <c r="JM86" s="134"/>
      <c r="JN86" s="136" t="str">
        <f t="shared" si="341"/>
        <v>Completar</v>
      </c>
      <c r="JO86" s="137" t="str">
        <f t="shared" si="342"/>
        <v>Completar</v>
      </c>
      <c r="JP86" s="137" t="str">
        <f t="shared" si="343"/>
        <v>Completar</v>
      </c>
      <c r="JQ86" s="135"/>
      <c r="JR86" s="136" t="str">
        <f t="shared" si="344"/>
        <v>Completar</v>
      </c>
      <c r="JS86" s="237">
        <f t="shared" si="459"/>
        <v>0</v>
      </c>
      <c r="JT86" s="238">
        <f t="shared" si="460"/>
        <v>0</v>
      </c>
      <c r="JU86" s="239" t="str">
        <f>IFERROR(IF(JT86&gt;20*JG86,'Referencia Parámetros'!$D$20,IF(JT86&gt;10*JG86,'Referencia Parámetros'!$D$21,IF(JT86&gt;5*JG86,'Referencia Parámetros'!$D$22, IF(JT86&gt;1,'Referencia Parámetros'!$D$23,"NO APLICA")))),"")</f>
        <v/>
      </c>
      <c r="JV86" s="240" t="str">
        <f t="shared" si="461"/>
        <v/>
      </c>
      <c r="JW86" s="241">
        <f t="shared" si="367"/>
        <v>0</v>
      </c>
      <c r="JX86" s="234">
        <f t="shared" si="462"/>
        <v>0</v>
      </c>
      <c r="JY86" s="234">
        <f t="shared" si="368"/>
        <v>0</v>
      </c>
      <c r="JZ86" s="234">
        <f t="shared" si="463"/>
        <v>0</v>
      </c>
      <c r="KA86" s="242">
        <f t="shared" si="464"/>
        <v>0</v>
      </c>
    </row>
    <row r="87" spans="1:287" x14ac:dyDescent="0.25">
      <c r="A87" s="234">
        <f t="shared" si="369"/>
        <v>75</v>
      </c>
      <c r="B87" s="235" t="str">
        <f t="shared" si="370"/>
        <v/>
      </c>
      <c r="C87" s="236" t="str">
        <f>IFERROR(+VLOOKUP(B87,'Referencia Parámetros'!$A$2:$B$18,2),"")</f>
        <v/>
      </c>
      <c r="D87" s="1"/>
      <c r="E87" s="1"/>
      <c r="F87" s="136" t="str">
        <f>IFERROR(+VLOOKUP(D87,'Año 4'!JH$13:JJ$112,3,FALSE),"Completar")</f>
        <v>Completar</v>
      </c>
      <c r="G87" s="134"/>
      <c r="H87" s="134"/>
      <c r="I87" s="134"/>
      <c r="J87" s="136" t="str">
        <f>+IFERROR(VLOOKUP(D87,'Año 4'!JH$13:JR$112,7,0),"Completar")</f>
        <v>Completar</v>
      </c>
      <c r="K87" s="137" t="str">
        <f>IFERROR(VLOOKUP(D87,'Año 4'!JH$13:JR$112,8,FALSE),"Completar")</f>
        <v>Completar</v>
      </c>
      <c r="L87" s="137" t="str">
        <f>IFERROR(VLOOKUP(D87,'Año 4'!JH$13:JR$112,9,FALSE),"Completar")</f>
        <v>Completar</v>
      </c>
      <c r="M87" s="135"/>
      <c r="N87" s="136" t="str">
        <f>IFERROR(VLOOKUP(D87,'Año 4'!JH$13:JR$112,11,FALSE),"Completar")</f>
        <v>Completar</v>
      </c>
      <c r="O87" s="237">
        <f t="shared" si="371"/>
        <v>0</v>
      </c>
      <c r="P87" s="238">
        <f t="shared" si="372"/>
        <v>0</v>
      </c>
      <c r="Q87" s="239" t="str">
        <f>IFERROR(IF(P87&gt;20*C87,'Referencia Parámetros'!$D$20,IF(P87&gt;10*C87,'Referencia Parámetros'!$D$21,IF(P87&gt;5*C87,'Referencia Parámetros'!$D$22, IF(P87&gt;1,'Referencia Parámetros'!$D$23,"NO APLICA")))),"")</f>
        <v/>
      </c>
      <c r="R87" s="240" t="str">
        <f t="shared" si="373"/>
        <v/>
      </c>
      <c r="S87" s="241">
        <f t="shared" si="345"/>
        <v>0</v>
      </c>
      <c r="T87" s="234">
        <f t="shared" si="374"/>
        <v>0</v>
      </c>
      <c r="U87" s="234">
        <f t="shared" si="346"/>
        <v>0</v>
      </c>
      <c r="V87" s="234">
        <f t="shared" si="375"/>
        <v>0</v>
      </c>
      <c r="W87" s="242">
        <f t="shared" si="376"/>
        <v>0</v>
      </c>
      <c r="Y87" s="234">
        <f t="shared" si="377"/>
        <v>75</v>
      </c>
      <c r="Z87" s="235" t="str">
        <f t="shared" si="378"/>
        <v/>
      </c>
      <c r="AA87" s="236" t="str">
        <f>IFERROR(+VLOOKUP(Z87,'Referencia Parámetros'!$A$2:$B$18,2),"")</f>
        <v/>
      </c>
      <c r="AB87" s="1"/>
      <c r="AC87" s="1"/>
      <c r="AD87" s="136" t="str">
        <f t="shared" si="290"/>
        <v>Completar</v>
      </c>
      <c r="AE87" s="134"/>
      <c r="AF87" s="134"/>
      <c r="AG87" s="134"/>
      <c r="AH87" s="136" t="str">
        <f t="shared" si="291"/>
        <v>Completar</v>
      </c>
      <c r="AI87" s="137" t="str">
        <f t="shared" si="292"/>
        <v>Completar</v>
      </c>
      <c r="AJ87" s="137" t="str">
        <f t="shared" si="293"/>
        <v>Completar</v>
      </c>
      <c r="AK87" s="135"/>
      <c r="AL87" s="136" t="str">
        <f t="shared" si="294"/>
        <v>Completar</v>
      </c>
      <c r="AM87" s="237">
        <f t="shared" si="379"/>
        <v>0</v>
      </c>
      <c r="AN87" s="238">
        <f t="shared" si="380"/>
        <v>0</v>
      </c>
      <c r="AO87" s="239" t="str">
        <f>IFERROR(IF(AN87&gt;20*AA87,'Referencia Parámetros'!$D$20,IF(AN87&gt;10*AA87,'Referencia Parámetros'!$D$21,IF(AN87&gt;5*AA87,'Referencia Parámetros'!$D$22, IF(AN87&gt;1,'Referencia Parámetros'!$D$23,"NO APLICA")))),"")</f>
        <v/>
      </c>
      <c r="AP87" s="240" t="str">
        <f t="shared" si="381"/>
        <v/>
      </c>
      <c r="AQ87" s="241">
        <f t="shared" si="347"/>
        <v>0</v>
      </c>
      <c r="AR87" s="234">
        <f t="shared" si="382"/>
        <v>0</v>
      </c>
      <c r="AS87" s="234">
        <f t="shared" si="348"/>
        <v>0</v>
      </c>
      <c r="AT87" s="234">
        <f t="shared" si="383"/>
        <v>0</v>
      </c>
      <c r="AU87" s="242">
        <f t="shared" si="384"/>
        <v>0</v>
      </c>
      <c r="AW87" s="234">
        <f t="shared" si="385"/>
        <v>75</v>
      </c>
      <c r="AX87" s="235" t="str">
        <f t="shared" si="386"/>
        <v/>
      </c>
      <c r="AY87" s="236" t="str">
        <f>IFERROR(+VLOOKUP(AX87,'Referencia Parámetros'!$A$2:$B$18,2),"")</f>
        <v/>
      </c>
      <c r="AZ87" s="1"/>
      <c r="BA87" s="1"/>
      <c r="BB87" s="136" t="str">
        <f t="shared" si="295"/>
        <v>Completar</v>
      </c>
      <c r="BC87" s="134"/>
      <c r="BD87" s="134"/>
      <c r="BE87" s="134"/>
      <c r="BF87" s="136" t="str">
        <f t="shared" si="296"/>
        <v>Completar</v>
      </c>
      <c r="BG87" s="137" t="str">
        <f t="shared" si="297"/>
        <v>Completar</v>
      </c>
      <c r="BH87" s="137" t="str">
        <f t="shared" si="298"/>
        <v>Completar</v>
      </c>
      <c r="BI87" s="135"/>
      <c r="BJ87" s="136" t="str">
        <f t="shared" si="299"/>
        <v>Completar</v>
      </c>
      <c r="BK87" s="237">
        <f t="shared" si="387"/>
        <v>0</v>
      </c>
      <c r="BL87" s="238">
        <f t="shared" si="388"/>
        <v>0</v>
      </c>
      <c r="BM87" s="239" t="str">
        <f>IFERROR(IF(BL87&gt;20*AY87,'Referencia Parámetros'!$D$20,IF(BL87&gt;10*AY87,'Referencia Parámetros'!$D$21,IF(BL87&gt;5*AY87,'Referencia Parámetros'!$D$22, IF(BL87&gt;1,'Referencia Parámetros'!$D$23,"NO APLICA")))),"")</f>
        <v/>
      </c>
      <c r="BN87" s="240" t="str">
        <f t="shared" si="389"/>
        <v/>
      </c>
      <c r="BO87" s="241">
        <f t="shared" si="349"/>
        <v>0</v>
      </c>
      <c r="BP87" s="234">
        <f t="shared" si="390"/>
        <v>0</v>
      </c>
      <c r="BQ87" s="234">
        <f t="shared" si="350"/>
        <v>0</v>
      </c>
      <c r="BR87" s="234">
        <f t="shared" si="391"/>
        <v>0</v>
      </c>
      <c r="BS87" s="242">
        <f t="shared" si="392"/>
        <v>0</v>
      </c>
      <c r="BU87" s="234">
        <f t="shared" si="393"/>
        <v>75</v>
      </c>
      <c r="BV87" s="235" t="str">
        <f t="shared" si="394"/>
        <v/>
      </c>
      <c r="BW87" s="236" t="str">
        <f>IFERROR(+VLOOKUP(BV87,'Referencia Parámetros'!$A$2:$B$18,2),"")</f>
        <v/>
      </c>
      <c r="BX87" s="1"/>
      <c r="BY87" s="1"/>
      <c r="BZ87" s="136" t="str">
        <f t="shared" si="300"/>
        <v>Completar</v>
      </c>
      <c r="CA87" s="134"/>
      <c r="CB87" s="134"/>
      <c r="CC87" s="134"/>
      <c r="CD87" s="136" t="str">
        <f t="shared" si="301"/>
        <v>Completar</v>
      </c>
      <c r="CE87" s="137" t="str">
        <f t="shared" si="302"/>
        <v>Completar</v>
      </c>
      <c r="CF87" s="137" t="str">
        <f t="shared" si="303"/>
        <v>Completar</v>
      </c>
      <c r="CG87" s="135"/>
      <c r="CH87" s="136" t="str">
        <f t="shared" si="304"/>
        <v>Completar</v>
      </c>
      <c r="CI87" s="237">
        <f t="shared" si="395"/>
        <v>0</v>
      </c>
      <c r="CJ87" s="238">
        <f t="shared" si="396"/>
        <v>0</v>
      </c>
      <c r="CK87" s="239" t="str">
        <f>IFERROR(IF(CJ87&gt;20*BW87,'Referencia Parámetros'!$D$20,IF(CJ87&gt;10*BW87,'Referencia Parámetros'!$D$21,IF(CJ87&gt;5*BW87,'Referencia Parámetros'!$D$22, IF(CJ87&gt;1,'Referencia Parámetros'!$D$23,"NO APLICA")))),"")</f>
        <v/>
      </c>
      <c r="CL87" s="240" t="str">
        <f t="shared" si="397"/>
        <v/>
      </c>
      <c r="CM87" s="241">
        <f t="shared" si="351"/>
        <v>0</v>
      </c>
      <c r="CN87" s="234">
        <f t="shared" si="398"/>
        <v>0</v>
      </c>
      <c r="CO87" s="234">
        <f t="shared" si="352"/>
        <v>0</v>
      </c>
      <c r="CP87" s="234">
        <f t="shared" si="399"/>
        <v>0</v>
      </c>
      <c r="CQ87" s="242">
        <f t="shared" si="400"/>
        <v>0</v>
      </c>
      <c r="CS87" s="234">
        <f t="shared" si="401"/>
        <v>75</v>
      </c>
      <c r="CT87" s="235" t="str">
        <f t="shared" si="402"/>
        <v/>
      </c>
      <c r="CU87" s="236" t="str">
        <f>IFERROR(+VLOOKUP(CT87,'Referencia Parámetros'!$A$2:$B$18,2),"")</f>
        <v/>
      </c>
      <c r="CV87" s="1"/>
      <c r="CW87" s="1"/>
      <c r="CX87" s="136" t="str">
        <f t="shared" si="305"/>
        <v>Completar</v>
      </c>
      <c r="CY87" s="134"/>
      <c r="CZ87" s="134"/>
      <c r="DA87" s="134"/>
      <c r="DB87" s="136" t="str">
        <f t="shared" si="306"/>
        <v>Completar</v>
      </c>
      <c r="DC87" s="137" t="str">
        <f t="shared" si="307"/>
        <v>Completar</v>
      </c>
      <c r="DD87" s="137" t="str">
        <f t="shared" si="308"/>
        <v>Completar</v>
      </c>
      <c r="DE87" s="135"/>
      <c r="DF87" s="136" t="str">
        <f t="shared" si="309"/>
        <v>Completar</v>
      </c>
      <c r="DG87" s="237">
        <f t="shared" si="403"/>
        <v>0</v>
      </c>
      <c r="DH87" s="238">
        <f t="shared" si="404"/>
        <v>0</v>
      </c>
      <c r="DI87" s="239" t="str">
        <f>IFERROR(IF(DH87&gt;20*CU87,'Referencia Parámetros'!$D$20,IF(DH87&gt;10*CU87,'Referencia Parámetros'!$D$21,IF(DH87&gt;5*CU87,'Referencia Parámetros'!$D$22, IF(DH87&gt;1,'Referencia Parámetros'!$D$23,"NO APLICA")))),"")</f>
        <v/>
      </c>
      <c r="DJ87" s="240" t="str">
        <f t="shared" si="405"/>
        <v/>
      </c>
      <c r="DK87" s="241">
        <f t="shared" si="353"/>
        <v>0</v>
      </c>
      <c r="DL87" s="234">
        <f t="shared" si="406"/>
        <v>0</v>
      </c>
      <c r="DM87" s="234">
        <f t="shared" si="354"/>
        <v>0</v>
      </c>
      <c r="DN87" s="234">
        <f t="shared" si="407"/>
        <v>0</v>
      </c>
      <c r="DO87" s="242">
        <f t="shared" si="408"/>
        <v>0</v>
      </c>
      <c r="DQ87" s="234">
        <f t="shared" si="409"/>
        <v>75</v>
      </c>
      <c r="DR87" s="235" t="str">
        <f t="shared" si="410"/>
        <v/>
      </c>
      <c r="DS87" s="236" t="str">
        <f>IFERROR(+VLOOKUP(DR87,'Referencia Parámetros'!$A$2:$B$18,2),"")</f>
        <v/>
      </c>
      <c r="DT87" s="1"/>
      <c r="DU87" s="1"/>
      <c r="DV87" s="136" t="str">
        <f t="shared" si="310"/>
        <v>Completar</v>
      </c>
      <c r="DW87" s="134"/>
      <c r="DX87" s="134"/>
      <c r="DY87" s="134"/>
      <c r="DZ87" s="136" t="str">
        <f t="shared" si="311"/>
        <v>Completar</v>
      </c>
      <c r="EA87" s="137" t="str">
        <f t="shared" si="312"/>
        <v>Completar</v>
      </c>
      <c r="EB87" s="137" t="str">
        <f t="shared" si="313"/>
        <v>Completar</v>
      </c>
      <c r="EC87" s="135"/>
      <c r="ED87" s="136" t="str">
        <f t="shared" si="314"/>
        <v>Completar</v>
      </c>
      <c r="EE87" s="237">
        <f t="shared" si="411"/>
        <v>0</v>
      </c>
      <c r="EF87" s="238">
        <f t="shared" si="412"/>
        <v>0</v>
      </c>
      <c r="EG87" s="239" t="str">
        <f>IFERROR(IF(EF87&gt;20*DS87,'Referencia Parámetros'!$D$20,IF(EF87&gt;10*DS87,'Referencia Parámetros'!$D$21,IF(EF87&gt;5*DS87,'Referencia Parámetros'!$D$22, IF(EF87&gt;1,'Referencia Parámetros'!$D$23,"NO APLICA")))),"")</f>
        <v/>
      </c>
      <c r="EH87" s="240" t="str">
        <f t="shared" si="413"/>
        <v/>
      </c>
      <c r="EI87" s="241">
        <f t="shared" si="355"/>
        <v>0</v>
      </c>
      <c r="EJ87" s="234">
        <f t="shared" si="414"/>
        <v>0</v>
      </c>
      <c r="EK87" s="234">
        <f t="shared" si="356"/>
        <v>0</v>
      </c>
      <c r="EL87" s="234">
        <f t="shared" si="415"/>
        <v>0</v>
      </c>
      <c r="EM87" s="242">
        <f t="shared" si="416"/>
        <v>0</v>
      </c>
      <c r="EO87" s="234">
        <f t="shared" si="417"/>
        <v>75</v>
      </c>
      <c r="EP87" s="235" t="str">
        <f t="shared" si="418"/>
        <v/>
      </c>
      <c r="EQ87" s="236" t="str">
        <f>IFERROR(+VLOOKUP(EP87,'Referencia Parámetros'!$A$2:$B$18,2),"")</f>
        <v/>
      </c>
      <c r="ER87" s="1"/>
      <c r="ES87" s="1"/>
      <c r="ET87" s="136" t="str">
        <f t="shared" si="315"/>
        <v>Completar</v>
      </c>
      <c r="EU87" s="134"/>
      <c r="EV87" s="134"/>
      <c r="EW87" s="134"/>
      <c r="EX87" s="136" t="str">
        <f t="shared" si="316"/>
        <v>Completar</v>
      </c>
      <c r="EY87" s="137" t="str">
        <f t="shared" si="317"/>
        <v>Completar</v>
      </c>
      <c r="EZ87" s="137" t="str">
        <f t="shared" si="318"/>
        <v>Completar</v>
      </c>
      <c r="FA87" s="135"/>
      <c r="FB87" s="136" t="str">
        <f t="shared" si="319"/>
        <v>Completar</v>
      </c>
      <c r="FC87" s="237">
        <f t="shared" si="419"/>
        <v>0</v>
      </c>
      <c r="FD87" s="238">
        <f t="shared" si="420"/>
        <v>0</v>
      </c>
      <c r="FE87" s="239" t="str">
        <f>IFERROR(IF(FD87&gt;20*EQ87,'Referencia Parámetros'!$D$20,IF(FD87&gt;10*EQ87,'Referencia Parámetros'!$D$21,IF(FD87&gt;5*EQ87,'Referencia Parámetros'!$D$22, IF(FD87&gt;1,'Referencia Parámetros'!$D$23,"NO APLICA")))),"")</f>
        <v/>
      </c>
      <c r="FF87" s="240" t="str">
        <f t="shared" si="421"/>
        <v/>
      </c>
      <c r="FG87" s="241">
        <f t="shared" si="357"/>
        <v>0</v>
      </c>
      <c r="FH87" s="234">
        <f t="shared" si="422"/>
        <v>0</v>
      </c>
      <c r="FI87" s="234">
        <f t="shared" si="358"/>
        <v>0</v>
      </c>
      <c r="FJ87" s="234">
        <f t="shared" si="423"/>
        <v>0</v>
      </c>
      <c r="FK87" s="242">
        <f t="shared" si="424"/>
        <v>0</v>
      </c>
      <c r="FM87" s="234">
        <f t="shared" si="425"/>
        <v>75</v>
      </c>
      <c r="FN87" s="235" t="str">
        <f t="shared" si="426"/>
        <v/>
      </c>
      <c r="FO87" s="236" t="str">
        <f>IFERROR(+VLOOKUP(FN87,'Referencia Parámetros'!$A$2:$B$18,2),"")</f>
        <v/>
      </c>
      <c r="FP87" s="1"/>
      <c r="FQ87" s="1"/>
      <c r="FR87" s="136" t="str">
        <f t="shared" si="320"/>
        <v>Completar</v>
      </c>
      <c r="FS87" s="134"/>
      <c r="FT87" s="134"/>
      <c r="FU87" s="134"/>
      <c r="FV87" s="136" t="str">
        <f t="shared" si="321"/>
        <v>Completar</v>
      </c>
      <c r="FW87" s="137" t="str">
        <f t="shared" si="322"/>
        <v>Completar</v>
      </c>
      <c r="FX87" s="137" t="str">
        <f t="shared" si="323"/>
        <v>Completar</v>
      </c>
      <c r="FY87" s="135"/>
      <c r="FZ87" s="136" t="str">
        <f t="shared" si="324"/>
        <v>Completar</v>
      </c>
      <c r="GA87" s="237">
        <f t="shared" si="427"/>
        <v>0</v>
      </c>
      <c r="GB87" s="238">
        <f t="shared" si="428"/>
        <v>0</v>
      </c>
      <c r="GC87" s="239" t="str">
        <f>IFERROR(IF(GB87&gt;20*FO87,'Referencia Parámetros'!$D$20,IF(GB87&gt;10*FO87,'Referencia Parámetros'!$D$21,IF(GB87&gt;5*FO87,'Referencia Parámetros'!$D$22, IF(GB87&gt;1,'Referencia Parámetros'!$D$23,"NO APLICA")))),"")</f>
        <v/>
      </c>
      <c r="GD87" s="240" t="str">
        <f t="shared" si="429"/>
        <v/>
      </c>
      <c r="GE87" s="241">
        <f t="shared" si="359"/>
        <v>0</v>
      </c>
      <c r="GF87" s="234">
        <f t="shared" si="430"/>
        <v>0</v>
      </c>
      <c r="GG87" s="234">
        <f t="shared" si="360"/>
        <v>0</v>
      </c>
      <c r="GH87" s="234">
        <f t="shared" si="431"/>
        <v>0</v>
      </c>
      <c r="GI87" s="242">
        <f t="shared" si="432"/>
        <v>0</v>
      </c>
      <c r="GK87" s="234">
        <f t="shared" si="433"/>
        <v>75</v>
      </c>
      <c r="GL87" s="235" t="str">
        <f t="shared" si="434"/>
        <v/>
      </c>
      <c r="GM87" s="236" t="str">
        <f>IFERROR(+VLOOKUP(GL87,'Referencia Parámetros'!$A$2:$B$18,2),"")</f>
        <v/>
      </c>
      <c r="GN87" s="1"/>
      <c r="GO87" s="1"/>
      <c r="GP87" s="136" t="str">
        <f t="shared" si="325"/>
        <v>Completar</v>
      </c>
      <c r="GQ87" s="134"/>
      <c r="GR87" s="134"/>
      <c r="GS87" s="134"/>
      <c r="GT87" s="136" t="str">
        <f t="shared" si="326"/>
        <v>Completar</v>
      </c>
      <c r="GU87" s="137" t="str">
        <f t="shared" si="327"/>
        <v>Completar</v>
      </c>
      <c r="GV87" s="137" t="str">
        <f t="shared" si="328"/>
        <v>Completar</v>
      </c>
      <c r="GW87" s="135"/>
      <c r="GX87" s="136" t="str">
        <f t="shared" si="329"/>
        <v>Completar</v>
      </c>
      <c r="GY87" s="237">
        <f t="shared" si="435"/>
        <v>0</v>
      </c>
      <c r="GZ87" s="238">
        <f t="shared" si="436"/>
        <v>0</v>
      </c>
      <c r="HA87" s="239" t="str">
        <f>IFERROR(IF(GZ87&gt;20*GM87,'Referencia Parámetros'!$D$20,IF(GZ87&gt;10*GM87,'Referencia Parámetros'!$D$21,IF(GZ87&gt;5*GM87,'Referencia Parámetros'!$D$22, IF(GZ87&gt;1,'Referencia Parámetros'!$D$23,"NO APLICA")))),"")</f>
        <v/>
      </c>
      <c r="HB87" s="240" t="str">
        <f t="shared" si="437"/>
        <v/>
      </c>
      <c r="HC87" s="241">
        <f t="shared" si="361"/>
        <v>0</v>
      </c>
      <c r="HD87" s="234">
        <f t="shared" si="438"/>
        <v>0</v>
      </c>
      <c r="HE87" s="234">
        <f t="shared" si="362"/>
        <v>0</v>
      </c>
      <c r="HF87" s="234">
        <f t="shared" si="439"/>
        <v>0</v>
      </c>
      <c r="HG87" s="242">
        <f t="shared" si="440"/>
        <v>0</v>
      </c>
      <c r="HI87" s="234">
        <f t="shared" si="441"/>
        <v>75</v>
      </c>
      <c r="HJ87" s="235" t="str">
        <f t="shared" si="442"/>
        <v/>
      </c>
      <c r="HK87" s="236" t="str">
        <f>IFERROR(+VLOOKUP(HJ87,'Referencia Parámetros'!$A$2:$B$18,2),"")</f>
        <v/>
      </c>
      <c r="HL87" s="1"/>
      <c r="HM87" s="1"/>
      <c r="HN87" s="136" t="str">
        <f t="shared" si="330"/>
        <v>Completar</v>
      </c>
      <c r="HO87" s="134"/>
      <c r="HP87" s="134"/>
      <c r="HQ87" s="134"/>
      <c r="HR87" s="136" t="str">
        <f t="shared" si="331"/>
        <v>Completar</v>
      </c>
      <c r="HS87" s="137" t="str">
        <f t="shared" si="332"/>
        <v>Completar</v>
      </c>
      <c r="HT87" s="137" t="str">
        <f t="shared" si="333"/>
        <v>Completar</v>
      </c>
      <c r="HU87" s="135"/>
      <c r="HV87" s="136" t="str">
        <f t="shared" si="334"/>
        <v>Completar</v>
      </c>
      <c r="HW87" s="237">
        <f t="shared" si="443"/>
        <v>0</v>
      </c>
      <c r="HX87" s="238">
        <f t="shared" si="444"/>
        <v>0</v>
      </c>
      <c r="HY87" s="239" t="str">
        <f>IFERROR(IF(HX87&gt;20*HK87,'Referencia Parámetros'!$D$20,IF(HX87&gt;10*HK87,'Referencia Parámetros'!$D$21,IF(HX87&gt;5*HK87,'Referencia Parámetros'!$D$22, IF(HX87&gt;1,'Referencia Parámetros'!$D$23,"NO APLICA")))),"")</f>
        <v/>
      </c>
      <c r="HZ87" s="240" t="str">
        <f t="shared" si="445"/>
        <v/>
      </c>
      <c r="IA87" s="241">
        <f t="shared" si="363"/>
        <v>0</v>
      </c>
      <c r="IB87" s="234">
        <f t="shared" si="446"/>
        <v>0</v>
      </c>
      <c r="IC87" s="234">
        <f t="shared" si="364"/>
        <v>0</v>
      </c>
      <c r="ID87" s="234">
        <f t="shared" si="447"/>
        <v>0</v>
      </c>
      <c r="IE87" s="242">
        <f t="shared" si="448"/>
        <v>0</v>
      </c>
      <c r="IG87" s="234">
        <f t="shared" si="449"/>
        <v>75</v>
      </c>
      <c r="IH87" s="235" t="str">
        <f t="shared" si="450"/>
        <v/>
      </c>
      <c r="II87" s="236" t="str">
        <f>IFERROR(+VLOOKUP(IH87,'Referencia Parámetros'!$A$2:$B$15,2),"")</f>
        <v/>
      </c>
      <c r="IJ87" s="1"/>
      <c r="IK87" s="1"/>
      <c r="IL87" s="136" t="str">
        <f t="shared" si="335"/>
        <v>Completar</v>
      </c>
      <c r="IM87" s="134"/>
      <c r="IN87" s="134"/>
      <c r="IO87" s="134"/>
      <c r="IP87" s="136" t="str">
        <f t="shared" si="336"/>
        <v>Completar</v>
      </c>
      <c r="IQ87" s="137" t="str">
        <f t="shared" si="337"/>
        <v>Completar</v>
      </c>
      <c r="IR87" s="137" t="str">
        <f t="shared" si="338"/>
        <v>Completar</v>
      </c>
      <c r="IS87" s="135"/>
      <c r="IT87" s="136" t="str">
        <f t="shared" si="339"/>
        <v>Completar</v>
      </c>
      <c r="IU87" s="237">
        <f t="shared" si="451"/>
        <v>0</v>
      </c>
      <c r="IV87" s="238">
        <f t="shared" si="452"/>
        <v>0</v>
      </c>
      <c r="IW87" s="239" t="str">
        <f>IFERROR(IF(IV87&gt;20*II87,'Referencia Parámetros'!$D$20,IF(IV87&gt;10*II87,'Referencia Parámetros'!$D$21,IF(IV87&gt;5*II87,'Referencia Parámetros'!$D$22, IF(IV87&gt;1,'Referencia Parámetros'!$D$23,"NO APLICA")))),"")</f>
        <v/>
      </c>
      <c r="IX87" s="240" t="str">
        <f t="shared" si="453"/>
        <v/>
      </c>
      <c r="IY87" s="241">
        <f t="shared" si="365"/>
        <v>0</v>
      </c>
      <c r="IZ87" s="234">
        <f t="shared" si="454"/>
        <v>0</v>
      </c>
      <c r="JA87" s="234">
        <f t="shared" si="366"/>
        <v>0</v>
      </c>
      <c r="JB87" s="234">
        <f t="shared" si="455"/>
        <v>0</v>
      </c>
      <c r="JC87" s="242">
        <f t="shared" si="456"/>
        <v>0</v>
      </c>
      <c r="JD87" s="198"/>
      <c r="JE87" s="234">
        <f t="shared" si="457"/>
        <v>75</v>
      </c>
      <c r="JF87" s="235" t="str">
        <f t="shared" si="458"/>
        <v/>
      </c>
      <c r="JG87" s="236" t="str">
        <f>IFERROR(+VLOOKUP(JF87,'Referencia Parámetros'!$A$2:$B$15,2),"")</f>
        <v/>
      </c>
      <c r="JH87" s="1"/>
      <c r="JI87" s="1"/>
      <c r="JJ87" s="136" t="str">
        <f t="shared" si="340"/>
        <v>Completar</v>
      </c>
      <c r="JK87" s="134"/>
      <c r="JL87" s="134"/>
      <c r="JM87" s="134"/>
      <c r="JN87" s="136" t="str">
        <f t="shared" si="341"/>
        <v>Completar</v>
      </c>
      <c r="JO87" s="137" t="str">
        <f t="shared" si="342"/>
        <v>Completar</v>
      </c>
      <c r="JP87" s="137" t="str">
        <f t="shared" si="343"/>
        <v>Completar</v>
      </c>
      <c r="JQ87" s="135"/>
      <c r="JR87" s="136" t="str">
        <f t="shared" si="344"/>
        <v>Completar</v>
      </c>
      <c r="JS87" s="237">
        <f t="shared" si="459"/>
        <v>0</v>
      </c>
      <c r="JT87" s="238">
        <f t="shared" si="460"/>
        <v>0</v>
      </c>
      <c r="JU87" s="239" t="str">
        <f>IFERROR(IF(JT87&gt;20*JG87,'Referencia Parámetros'!$D$20,IF(JT87&gt;10*JG87,'Referencia Parámetros'!$D$21,IF(JT87&gt;5*JG87,'Referencia Parámetros'!$D$22, IF(JT87&gt;1,'Referencia Parámetros'!$D$23,"NO APLICA")))),"")</f>
        <v/>
      </c>
      <c r="JV87" s="240" t="str">
        <f t="shared" si="461"/>
        <v/>
      </c>
      <c r="JW87" s="241">
        <f t="shared" si="367"/>
        <v>0</v>
      </c>
      <c r="JX87" s="234">
        <f t="shared" si="462"/>
        <v>0</v>
      </c>
      <c r="JY87" s="234">
        <f t="shared" si="368"/>
        <v>0</v>
      </c>
      <c r="JZ87" s="234">
        <f t="shared" si="463"/>
        <v>0</v>
      </c>
      <c r="KA87" s="242">
        <f t="shared" si="464"/>
        <v>0</v>
      </c>
    </row>
    <row r="88" spans="1:287" x14ac:dyDescent="0.25">
      <c r="A88" s="234">
        <f t="shared" si="369"/>
        <v>76</v>
      </c>
      <c r="B88" s="235" t="str">
        <f t="shared" si="370"/>
        <v/>
      </c>
      <c r="C88" s="236" t="str">
        <f>IFERROR(+VLOOKUP(B88,'Referencia Parámetros'!$A$2:$B$18,2),"")</f>
        <v/>
      </c>
      <c r="D88" s="1"/>
      <c r="E88" s="1"/>
      <c r="F88" s="136" t="str">
        <f>IFERROR(+VLOOKUP(D88,'Año 4'!JH$13:JJ$112,3,FALSE),"Completar")</f>
        <v>Completar</v>
      </c>
      <c r="G88" s="134"/>
      <c r="H88" s="134"/>
      <c r="I88" s="134"/>
      <c r="J88" s="136" t="str">
        <f>+IFERROR(VLOOKUP(D88,'Año 4'!JH$13:JR$112,7,0),"Completar")</f>
        <v>Completar</v>
      </c>
      <c r="K88" s="137" t="str">
        <f>IFERROR(VLOOKUP(D88,'Año 4'!JH$13:JR$112,8,FALSE),"Completar")</f>
        <v>Completar</v>
      </c>
      <c r="L88" s="137" t="str">
        <f>IFERROR(VLOOKUP(D88,'Año 4'!JH$13:JR$112,9,FALSE),"Completar")</f>
        <v>Completar</v>
      </c>
      <c r="M88" s="135"/>
      <c r="N88" s="136" t="str">
        <f>IFERROR(VLOOKUP(D88,'Año 4'!JH$13:JR$112,11,FALSE),"Completar")</f>
        <v>Completar</v>
      </c>
      <c r="O88" s="237">
        <f t="shared" si="371"/>
        <v>0</v>
      </c>
      <c r="P88" s="238">
        <f t="shared" si="372"/>
        <v>0</v>
      </c>
      <c r="Q88" s="239" t="str">
        <f>IFERROR(IF(P88&gt;20*C88,'Referencia Parámetros'!$D$20,IF(P88&gt;10*C88,'Referencia Parámetros'!$D$21,IF(P88&gt;5*C88,'Referencia Parámetros'!$D$22, IF(P88&gt;1,'Referencia Parámetros'!$D$23,"NO APLICA")))),"")</f>
        <v/>
      </c>
      <c r="R88" s="240" t="str">
        <f t="shared" si="373"/>
        <v/>
      </c>
      <c r="S88" s="241">
        <f t="shared" si="345"/>
        <v>0</v>
      </c>
      <c r="T88" s="234">
        <f t="shared" si="374"/>
        <v>0</v>
      </c>
      <c r="U88" s="234">
        <f t="shared" si="346"/>
        <v>0</v>
      </c>
      <c r="V88" s="234">
        <f t="shared" si="375"/>
        <v>0</v>
      </c>
      <c r="W88" s="242">
        <f t="shared" si="376"/>
        <v>0</v>
      </c>
      <c r="Y88" s="234">
        <f t="shared" si="377"/>
        <v>76</v>
      </c>
      <c r="Z88" s="235" t="str">
        <f t="shared" si="378"/>
        <v/>
      </c>
      <c r="AA88" s="236" t="str">
        <f>IFERROR(+VLOOKUP(Z88,'Referencia Parámetros'!$A$2:$B$18,2),"")</f>
        <v/>
      </c>
      <c r="AB88" s="1"/>
      <c r="AC88" s="1"/>
      <c r="AD88" s="136" t="str">
        <f t="shared" si="290"/>
        <v>Completar</v>
      </c>
      <c r="AE88" s="134"/>
      <c r="AF88" s="134"/>
      <c r="AG88" s="134"/>
      <c r="AH88" s="136" t="str">
        <f t="shared" si="291"/>
        <v>Completar</v>
      </c>
      <c r="AI88" s="137" t="str">
        <f t="shared" si="292"/>
        <v>Completar</v>
      </c>
      <c r="AJ88" s="137" t="str">
        <f t="shared" si="293"/>
        <v>Completar</v>
      </c>
      <c r="AK88" s="135"/>
      <c r="AL88" s="136" t="str">
        <f t="shared" si="294"/>
        <v>Completar</v>
      </c>
      <c r="AM88" s="237">
        <f t="shared" si="379"/>
        <v>0</v>
      </c>
      <c r="AN88" s="238">
        <f t="shared" si="380"/>
        <v>0</v>
      </c>
      <c r="AO88" s="239" t="str">
        <f>IFERROR(IF(AN88&gt;20*AA88,'Referencia Parámetros'!$D$20,IF(AN88&gt;10*AA88,'Referencia Parámetros'!$D$21,IF(AN88&gt;5*AA88,'Referencia Parámetros'!$D$22, IF(AN88&gt;1,'Referencia Parámetros'!$D$23,"NO APLICA")))),"")</f>
        <v/>
      </c>
      <c r="AP88" s="240" t="str">
        <f t="shared" si="381"/>
        <v/>
      </c>
      <c r="AQ88" s="241">
        <f t="shared" si="347"/>
        <v>0</v>
      </c>
      <c r="AR88" s="234">
        <f t="shared" si="382"/>
        <v>0</v>
      </c>
      <c r="AS88" s="234">
        <f t="shared" si="348"/>
        <v>0</v>
      </c>
      <c r="AT88" s="234">
        <f t="shared" si="383"/>
        <v>0</v>
      </c>
      <c r="AU88" s="242">
        <f t="shared" si="384"/>
        <v>0</v>
      </c>
      <c r="AW88" s="234">
        <f t="shared" si="385"/>
        <v>76</v>
      </c>
      <c r="AX88" s="235" t="str">
        <f t="shared" si="386"/>
        <v/>
      </c>
      <c r="AY88" s="236" t="str">
        <f>IFERROR(+VLOOKUP(AX88,'Referencia Parámetros'!$A$2:$B$18,2),"")</f>
        <v/>
      </c>
      <c r="AZ88" s="1"/>
      <c r="BA88" s="1"/>
      <c r="BB88" s="136" t="str">
        <f t="shared" si="295"/>
        <v>Completar</v>
      </c>
      <c r="BC88" s="134"/>
      <c r="BD88" s="134"/>
      <c r="BE88" s="134"/>
      <c r="BF88" s="136" t="str">
        <f t="shared" si="296"/>
        <v>Completar</v>
      </c>
      <c r="BG88" s="137" t="str">
        <f t="shared" si="297"/>
        <v>Completar</v>
      </c>
      <c r="BH88" s="137" t="str">
        <f t="shared" si="298"/>
        <v>Completar</v>
      </c>
      <c r="BI88" s="135"/>
      <c r="BJ88" s="136" t="str">
        <f t="shared" si="299"/>
        <v>Completar</v>
      </c>
      <c r="BK88" s="237">
        <f t="shared" si="387"/>
        <v>0</v>
      </c>
      <c r="BL88" s="238">
        <f t="shared" si="388"/>
        <v>0</v>
      </c>
      <c r="BM88" s="239" t="str">
        <f>IFERROR(IF(BL88&gt;20*AY88,'Referencia Parámetros'!$D$20,IF(BL88&gt;10*AY88,'Referencia Parámetros'!$D$21,IF(BL88&gt;5*AY88,'Referencia Parámetros'!$D$22, IF(BL88&gt;1,'Referencia Parámetros'!$D$23,"NO APLICA")))),"")</f>
        <v/>
      </c>
      <c r="BN88" s="240" t="str">
        <f t="shared" si="389"/>
        <v/>
      </c>
      <c r="BO88" s="241">
        <f t="shared" si="349"/>
        <v>0</v>
      </c>
      <c r="BP88" s="234">
        <f t="shared" si="390"/>
        <v>0</v>
      </c>
      <c r="BQ88" s="234">
        <f t="shared" si="350"/>
        <v>0</v>
      </c>
      <c r="BR88" s="234">
        <f t="shared" si="391"/>
        <v>0</v>
      </c>
      <c r="BS88" s="242">
        <f t="shared" si="392"/>
        <v>0</v>
      </c>
      <c r="BU88" s="234">
        <f t="shared" si="393"/>
        <v>76</v>
      </c>
      <c r="BV88" s="235" t="str">
        <f t="shared" si="394"/>
        <v/>
      </c>
      <c r="BW88" s="236" t="str">
        <f>IFERROR(+VLOOKUP(BV88,'Referencia Parámetros'!$A$2:$B$18,2),"")</f>
        <v/>
      </c>
      <c r="BX88" s="1"/>
      <c r="BY88" s="1"/>
      <c r="BZ88" s="136" t="str">
        <f t="shared" si="300"/>
        <v>Completar</v>
      </c>
      <c r="CA88" s="134"/>
      <c r="CB88" s="134"/>
      <c r="CC88" s="134"/>
      <c r="CD88" s="136" t="str">
        <f t="shared" si="301"/>
        <v>Completar</v>
      </c>
      <c r="CE88" s="137" t="str">
        <f t="shared" si="302"/>
        <v>Completar</v>
      </c>
      <c r="CF88" s="137" t="str">
        <f t="shared" si="303"/>
        <v>Completar</v>
      </c>
      <c r="CG88" s="135"/>
      <c r="CH88" s="136" t="str">
        <f t="shared" si="304"/>
        <v>Completar</v>
      </c>
      <c r="CI88" s="237">
        <f t="shared" si="395"/>
        <v>0</v>
      </c>
      <c r="CJ88" s="238">
        <f t="shared" si="396"/>
        <v>0</v>
      </c>
      <c r="CK88" s="239" t="str">
        <f>IFERROR(IF(CJ88&gt;20*BW88,'Referencia Parámetros'!$D$20,IF(CJ88&gt;10*BW88,'Referencia Parámetros'!$D$21,IF(CJ88&gt;5*BW88,'Referencia Parámetros'!$D$22, IF(CJ88&gt;1,'Referencia Parámetros'!$D$23,"NO APLICA")))),"")</f>
        <v/>
      </c>
      <c r="CL88" s="240" t="str">
        <f t="shared" si="397"/>
        <v/>
      </c>
      <c r="CM88" s="241">
        <f t="shared" si="351"/>
        <v>0</v>
      </c>
      <c r="CN88" s="234">
        <f t="shared" si="398"/>
        <v>0</v>
      </c>
      <c r="CO88" s="234">
        <f t="shared" si="352"/>
        <v>0</v>
      </c>
      <c r="CP88" s="234">
        <f t="shared" si="399"/>
        <v>0</v>
      </c>
      <c r="CQ88" s="242">
        <f t="shared" si="400"/>
        <v>0</v>
      </c>
      <c r="CS88" s="234">
        <f t="shared" si="401"/>
        <v>76</v>
      </c>
      <c r="CT88" s="235" t="str">
        <f t="shared" si="402"/>
        <v/>
      </c>
      <c r="CU88" s="236" t="str">
        <f>IFERROR(+VLOOKUP(CT88,'Referencia Parámetros'!$A$2:$B$18,2),"")</f>
        <v/>
      </c>
      <c r="CV88" s="1"/>
      <c r="CW88" s="1"/>
      <c r="CX88" s="136" t="str">
        <f t="shared" si="305"/>
        <v>Completar</v>
      </c>
      <c r="CY88" s="134"/>
      <c r="CZ88" s="134"/>
      <c r="DA88" s="134"/>
      <c r="DB88" s="136" t="str">
        <f t="shared" si="306"/>
        <v>Completar</v>
      </c>
      <c r="DC88" s="137" t="str">
        <f t="shared" si="307"/>
        <v>Completar</v>
      </c>
      <c r="DD88" s="137" t="str">
        <f t="shared" si="308"/>
        <v>Completar</v>
      </c>
      <c r="DE88" s="135"/>
      <c r="DF88" s="136" t="str">
        <f t="shared" si="309"/>
        <v>Completar</v>
      </c>
      <c r="DG88" s="237">
        <f t="shared" si="403"/>
        <v>0</v>
      </c>
      <c r="DH88" s="238">
        <f t="shared" si="404"/>
        <v>0</v>
      </c>
      <c r="DI88" s="239" t="str">
        <f>IFERROR(IF(DH88&gt;20*CU88,'Referencia Parámetros'!$D$20,IF(DH88&gt;10*CU88,'Referencia Parámetros'!$D$21,IF(DH88&gt;5*CU88,'Referencia Parámetros'!$D$22, IF(DH88&gt;1,'Referencia Parámetros'!$D$23,"NO APLICA")))),"")</f>
        <v/>
      </c>
      <c r="DJ88" s="240" t="str">
        <f t="shared" si="405"/>
        <v/>
      </c>
      <c r="DK88" s="241">
        <f t="shared" si="353"/>
        <v>0</v>
      </c>
      <c r="DL88" s="234">
        <f t="shared" si="406"/>
        <v>0</v>
      </c>
      <c r="DM88" s="234">
        <f t="shared" si="354"/>
        <v>0</v>
      </c>
      <c r="DN88" s="234">
        <f t="shared" si="407"/>
        <v>0</v>
      </c>
      <c r="DO88" s="242">
        <f t="shared" si="408"/>
        <v>0</v>
      </c>
      <c r="DQ88" s="234">
        <f t="shared" si="409"/>
        <v>76</v>
      </c>
      <c r="DR88" s="235" t="str">
        <f t="shared" si="410"/>
        <v/>
      </c>
      <c r="DS88" s="236" t="str">
        <f>IFERROR(+VLOOKUP(DR88,'Referencia Parámetros'!$A$2:$B$18,2),"")</f>
        <v/>
      </c>
      <c r="DT88" s="1"/>
      <c r="DU88" s="1"/>
      <c r="DV88" s="136" t="str">
        <f t="shared" si="310"/>
        <v>Completar</v>
      </c>
      <c r="DW88" s="134"/>
      <c r="DX88" s="134"/>
      <c r="DY88" s="134"/>
      <c r="DZ88" s="136" t="str">
        <f t="shared" si="311"/>
        <v>Completar</v>
      </c>
      <c r="EA88" s="137" t="str">
        <f t="shared" si="312"/>
        <v>Completar</v>
      </c>
      <c r="EB88" s="137" t="str">
        <f t="shared" si="313"/>
        <v>Completar</v>
      </c>
      <c r="EC88" s="135"/>
      <c r="ED88" s="136" t="str">
        <f t="shared" si="314"/>
        <v>Completar</v>
      </c>
      <c r="EE88" s="237">
        <f t="shared" si="411"/>
        <v>0</v>
      </c>
      <c r="EF88" s="238">
        <f t="shared" si="412"/>
        <v>0</v>
      </c>
      <c r="EG88" s="239" t="str">
        <f>IFERROR(IF(EF88&gt;20*DS88,'Referencia Parámetros'!$D$20,IF(EF88&gt;10*DS88,'Referencia Parámetros'!$D$21,IF(EF88&gt;5*DS88,'Referencia Parámetros'!$D$22, IF(EF88&gt;1,'Referencia Parámetros'!$D$23,"NO APLICA")))),"")</f>
        <v/>
      </c>
      <c r="EH88" s="240" t="str">
        <f t="shared" si="413"/>
        <v/>
      </c>
      <c r="EI88" s="241">
        <f t="shared" si="355"/>
        <v>0</v>
      </c>
      <c r="EJ88" s="234">
        <f t="shared" si="414"/>
        <v>0</v>
      </c>
      <c r="EK88" s="234">
        <f t="shared" si="356"/>
        <v>0</v>
      </c>
      <c r="EL88" s="234">
        <f t="shared" si="415"/>
        <v>0</v>
      </c>
      <c r="EM88" s="242">
        <f t="shared" si="416"/>
        <v>0</v>
      </c>
      <c r="EO88" s="234">
        <f t="shared" si="417"/>
        <v>76</v>
      </c>
      <c r="EP88" s="235" t="str">
        <f t="shared" si="418"/>
        <v/>
      </c>
      <c r="EQ88" s="236" t="str">
        <f>IFERROR(+VLOOKUP(EP88,'Referencia Parámetros'!$A$2:$B$18,2),"")</f>
        <v/>
      </c>
      <c r="ER88" s="1"/>
      <c r="ES88" s="1"/>
      <c r="ET88" s="136" t="str">
        <f t="shared" si="315"/>
        <v>Completar</v>
      </c>
      <c r="EU88" s="134"/>
      <c r="EV88" s="134"/>
      <c r="EW88" s="134"/>
      <c r="EX88" s="136" t="str">
        <f t="shared" si="316"/>
        <v>Completar</v>
      </c>
      <c r="EY88" s="137" t="str">
        <f t="shared" si="317"/>
        <v>Completar</v>
      </c>
      <c r="EZ88" s="137" t="str">
        <f t="shared" si="318"/>
        <v>Completar</v>
      </c>
      <c r="FA88" s="135"/>
      <c r="FB88" s="136" t="str">
        <f t="shared" si="319"/>
        <v>Completar</v>
      </c>
      <c r="FC88" s="237">
        <f t="shared" si="419"/>
        <v>0</v>
      </c>
      <c r="FD88" s="238">
        <f t="shared" si="420"/>
        <v>0</v>
      </c>
      <c r="FE88" s="239" t="str">
        <f>IFERROR(IF(FD88&gt;20*EQ88,'Referencia Parámetros'!$D$20,IF(FD88&gt;10*EQ88,'Referencia Parámetros'!$D$21,IF(FD88&gt;5*EQ88,'Referencia Parámetros'!$D$22, IF(FD88&gt;1,'Referencia Parámetros'!$D$23,"NO APLICA")))),"")</f>
        <v/>
      </c>
      <c r="FF88" s="240" t="str">
        <f t="shared" si="421"/>
        <v/>
      </c>
      <c r="FG88" s="241">
        <f t="shared" si="357"/>
        <v>0</v>
      </c>
      <c r="FH88" s="234">
        <f t="shared" si="422"/>
        <v>0</v>
      </c>
      <c r="FI88" s="234">
        <f t="shared" si="358"/>
        <v>0</v>
      </c>
      <c r="FJ88" s="234">
        <f t="shared" si="423"/>
        <v>0</v>
      </c>
      <c r="FK88" s="242">
        <f t="shared" si="424"/>
        <v>0</v>
      </c>
      <c r="FM88" s="234">
        <f t="shared" si="425"/>
        <v>76</v>
      </c>
      <c r="FN88" s="235" t="str">
        <f t="shared" si="426"/>
        <v/>
      </c>
      <c r="FO88" s="236" t="str">
        <f>IFERROR(+VLOOKUP(FN88,'Referencia Parámetros'!$A$2:$B$18,2),"")</f>
        <v/>
      </c>
      <c r="FP88" s="1"/>
      <c r="FQ88" s="1"/>
      <c r="FR88" s="136" t="str">
        <f t="shared" si="320"/>
        <v>Completar</v>
      </c>
      <c r="FS88" s="134"/>
      <c r="FT88" s="134"/>
      <c r="FU88" s="134"/>
      <c r="FV88" s="136" t="str">
        <f t="shared" si="321"/>
        <v>Completar</v>
      </c>
      <c r="FW88" s="137" t="str">
        <f t="shared" si="322"/>
        <v>Completar</v>
      </c>
      <c r="FX88" s="137" t="str">
        <f t="shared" si="323"/>
        <v>Completar</v>
      </c>
      <c r="FY88" s="135"/>
      <c r="FZ88" s="136" t="str">
        <f t="shared" si="324"/>
        <v>Completar</v>
      </c>
      <c r="GA88" s="237">
        <f t="shared" si="427"/>
        <v>0</v>
      </c>
      <c r="GB88" s="238">
        <f t="shared" si="428"/>
        <v>0</v>
      </c>
      <c r="GC88" s="239" t="str">
        <f>IFERROR(IF(GB88&gt;20*FO88,'Referencia Parámetros'!$D$20,IF(GB88&gt;10*FO88,'Referencia Parámetros'!$D$21,IF(GB88&gt;5*FO88,'Referencia Parámetros'!$D$22, IF(GB88&gt;1,'Referencia Parámetros'!$D$23,"NO APLICA")))),"")</f>
        <v/>
      </c>
      <c r="GD88" s="240" t="str">
        <f t="shared" si="429"/>
        <v/>
      </c>
      <c r="GE88" s="241">
        <f t="shared" si="359"/>
        <v>0</v>
      </c>
      <c r="GF88" s="234">
        <f t="shared" si="430"/>
        <v>0</v>
      </c>
      <c r="GG88" s="234">
        <f t="shared" si="360"/>
        <v>0</v>
      </c>
      <c r="GH88" s="234">
        <f t="shared" si="431"/>
        <v>0</v>
      </c>
      <c r="GI88" s="242">
        <f t="shared" si="432"/>
        <v>0</v>
      </c>
      <c r="GK88" s="234">
        <f t="shared" si="433"/>
        <v>76</v>
      </c>
      <c r="GL88" s="235" t="str">
        <f t="shared" si="434"/>
        <v/>
      </c>
      <c r="GM88" s="236" t="str">
        <f>IFERROR(+VLOOKUP(GL88,'Referencia Parámetros'!$A$2:$B$18,2),"")</f>
        <v/>
      </c>
      <c r="GN88" s="1"/>
      <c r="GO88" s="1"/>
      <c r="GP88" s="136" t="str">
        <f t="shared" si="325"/>
        <v>Completar</v>
      </c>
      <c r="GQ88" s="134"/>
      <c r="GR88" s="134"/>
      <c r="GS88" s="134"/>
      <c r="GT88" s="136" t="str">
        <f t="shared" si="326"/>
        <v>Completar</v>
      </c>
      <c r="GU88" s="137" t="str">
        <f t="shared" si="327"/>
        <v>Completar</v>
      </c>
      <c r="GV88" s="137" t="str">
        <f t="shared" si="328"/>
        <v>Completar</v>
      </c>
      <c r="GW88" s="135"/>
      <c r="GX88" s="136" t="str">
        <f t="shared" si="329"/>
        <v>Completar</v>
      </c>
      <c r="GY88" s="237">
        <f t="shared" si="435"/>
        <v>0</v>
      </c>
      <c r="GZ88" s="238">
        <f t="shared" si="436"/>
        <v>0</v>
      </c>
      <c r="HA88" s="239" t="str">
        <f>IFERROR(IF(GZ88&gt;20*GM88,'Referencia Parámetros'!$D$20,IF(GZ88&gt;10*GM88,'Referencia Parámetros'!$D$21,IF(GZ88&gt;5*GM88,'Referencia Parámetros'!$D$22, IF(GZ88&gt;1,'Referencia Parámetros'!$D$23,"NO APLICA")))),"")</f>
        <v/>
      </c>
      <c r="HB88" s="240" t="str">
        <f t="shared" si="437"/>
        <v/>
      </c>
      <c r="HC88" s="241">
        <f t="shared" si="361"/>
        <v>0</v>
      </c>
      <c r="HD88" s="234">
        <f t="shared" si="438"/>
        <v>0</v>
      </c>
      <c r="HE88" s="234">
        <f t="shared" si="362"/>
        <v>0</v>
      </c>
      <c r="HF88" s="234">
        <f t="shared" si="439"/>
        <v>0</v>
      </c>
      <c r="HG88" s="242">
        <f t="shared" si="440"/>
        <v>0</v>
      </c>
      <c r="HI88" s="234">
        <f t="shared" si="441"/>
        <v>76</v>
      </c>
      <c r="HJ88" s="235" t="str">
        <f t="shared" si="442"/>
        <v/>
      </c>
      <c r="HK88" s="236" t="str">
        <f>IFERROR(+VLOOKUP(HJ88,'Referencia Parámetros'!$A$2:$B$18,2),"")</f>
        <v/>
      </c>
      <c r="HL88" s="1"/>
      <c r="HM88" s="1"/>
      <c r="HN88" s="136" t="str">
        <f t="shared" si="330"/>
        <v>Completar</v>
      </c>
      <c r="HO88" s="134"/>
      <c r="HP88" s="134"/>
      <c r="HQ88" s="134"/>
      <c r="HR88" s="136" t="str">
        <f t="shared" si="331"/>
        <v>Completar</v>
      </c>
      <c r="HS88" s="137" t="str">
        <f t="shared" si="332"/>
        <v>Completar</v>
      </c>
      <c r="HT88" s="137" t="str">
        <f t="shared" si="333"/>
        <v>Completar</v>
      </c>
      <c r="HU88" s="135"/>
      <c r="HV88" s="136" t="str">
        <f t="shared" si="334"/>
        <v>Completar</v>
      </c>
      <c r="HW88" s="237">
        <f t="shared" si="443"/>
        <v>0</v>
      </c>
      <c r="HX88" s="238">
        <f t="shared" si="444"/>
        <v>0</v>
      </c>
      <c r="HY88" s="239" t="str">
        <f>IFERROR(IF(HX88&gt;20*HK88,'Referencia Parámetros'!$D$20,IF(HX88&gt;10*HK88,'Referencia Parámetros'!$D$21,IF(HX88&gt;5*HK88,'Referencia Parámetros'!$D$22, IF(HX88&gt;1,'Referencia Parámetros'!$D$23,"NO APLICA")))),"")</f>
        <v/>
      </c>
      <c r="HZ88" s="240" t="str">
        <f t="shared" si="445"/>
        <v/>
      </c>
      <c r="IA88" s="241">
        <f t="shared" si="363"/>
        <v>0</v>
      </c>
      <c r="IB88" s="234">
        <f t="shared" si="446"/>
        <v>0</v>
      </c>
      <c r="IC88" s="234">
        <f t="shared" si="364"/>
        <v>0</v>
      </c>
      <c r="ID88" s="234">
        <f t="shared" si="447"/>
        <v>0</v>
      </c>
      <c r="IE88" s="242">
        <f t="shared" si="448"/>
        <v>0</v>
      </c>
      <c r="IG88" s="234">
        <f t="shared" si="449"/>
        <v>76</v>
      </c>
      <c r="IH88" s="235" t="str">
        <f t="shared" si="450"/>
        <v/>
      </c>
      <c r="II88" s="236" t="str">
        <f>IFERROR(+VLOOKUP(IH88,'Referencia Parámetros'!$A$2:$B$15,2),"")</f>
        <v/>
      </c>
      <c r="IJ88" s="1"/>
      <c r="IK88" s="1"/>
      <c r="IL88" s="136" t="str">
        <f t="shared" si="335"/>
        <v>Completar</v>
      </c>
      <c r="IM88" s="134"/>
      <c r="IN88" s="134"/>
      <c r="IO88" s="134"/>
      <c r="IP88" s="136" t="str">
        <f t="shared" si="336"/>
        <v>Completar</v>
      </c>
      <c r="IQ88" s="137" t="str">
        <f t="shared" si="337"/>
        <v>Completar</v>
      </c>
      <c r="IR88" s="137" t="str">
        <f t="shared" si="338"/>
        <v>Completar</v>
      </c>
      <c r="IS88" s="135"/>
      <c r="IT88" s="136" t="str">
        <f t="shared" si="339"/>
        <v>Completar</v>
      </c>
      <c r="IU88" s="237">
        <f t="shared" si="451"/>
        <v>0</v>
      </c>
      <c r="IV88" s="238">
        <f t="shared" si="452"/>
        <v>0</v>
      </c>
      <c r="IW88" s="239" t="str">
        <f>IFERROR(IF(IV88&gt;20*II88,'Referencia Parámetros'!$D$20,IF(IV88&gt;10*II88,'Referencia Parámetros'!$D$21,IF(IV88&gt;5*II88,'Referencia Parámetros'!$D$22, IF(IV88&gt;1,'Referencia Parámetros'!$D$23,"NO APLICA")))),"")</f>
        <v/>
      </c>
      <c r="IX88" s="240" t="str">
        <f t="shared" si="453"/>
        <v/>
      </c>
      <c r="IY88" s="241">
        <f t="shared" si="365"/>
        <v>0</v>
      </c>
      <c r="IZ88" s="234">
        <f t="shared" si="454"/>
        <v>0</v>
      </c>
      <c r="JA88" s="234">
        <f t="shared" si="366"/>
        <v>0</v>
      </c>
      <c r="JB88" s="234">
        <f t="shared" si="455"/>
        <v>0</v>
      </c>
      <c r="JC88" s="242">
        <f t="shared" si="456"/>
        <v>0</v>
      </c>
      <c r="JD88" s="198"/>
      <c r="JE88" s="234">
        <f t="shared" si="457"/>
        <v>76</v>
      </c>
      <c r="JF88" s="235" t="str">
        <f t="shared" si="458"/>
        <v/>
      </c>
      <c r="JG88" s="236" t="str">
        <f>IFERROR(+VLOOKUP(JF88,'Referencia Parámetros'!$A$2:$B$15,2),"")</f>
        <v/>
      </c>
      <c r="JH88" s="1"/>
      <c r="JI88" s="1"/>
      <c r="JJ88" s="136" t="str">
        <f t="shared" si="340"/>
        <v>Completar</v>
      </c>
      <c r="JK88" s="134"/>
      <c r="JL88" s="134"/>
      <c r="JM88" s="134"/>
      <c r="JN88" s="136" t="str">
        <f t="shared" si="341"/>
        <v>Completar</v>
      </c>
      <c r="JO88" s="137" t="str">
        <f t="shared" si="342"/>
        <v>Completar</v>
      </c>
      <c r="JP88" s="137" t="str">
        <f t="shared" si="343"/>
        <v>Completar</v>
      </c>
      <c r="JQ88" s="135"/>
      <c r="JR88" s="136" t="str">
        <f t="shared" si="344"/>
        <v>Completar</v>
      </c>
      <c r="JS88" s="237">
        <f t="shared" si="459"/>
        <v>0</v>
      </c>
      <c r="JT88" s="238">
        <f t="shared" si="460"/>
        <v>0</v>
      </c>
      <c r="JU88" s="239" t="str">
        <f>IFERROR(IF(JT88&gt;20*JG88,'Referencia Parámetros'!$D$20,IF(JT88&gt;10*JG88,'Referencia Parámetros'!$D$21,IF(JT88&gt;5*JG88,'Referencia Parámetros'!$D$22, IF(JT88&gt;1,'Referencia Parámetros'!$D$23,"NO APLICA")))),"")</f>
        <v/>
      </c>
      <c r="JV88" s="240" t="str">
        <f t="shared" si="461"/>
        <v/>
      </c>
      <c r="JW88" s="241">
        <f t="shared" si="367"/>
        <v>0</v>
      </c>
      <c r="JX88" s="234">
        <f t="shared" si="462"/>
        <v>0</v>
      </c>
      <c r="JY88" s="234">
        <f t="shared" si="368"/>
        <v>0</v>
      </c>
      <c r="JZ88" s="234">
        <f t="shared" si="463"/>
        <v>0</v>
      </c>
      <c r="KA88" s="242">
        <f t="shared" si="464"/>
        <v>0</v>
      </c>
    </row>
    <row r="89" spans="1:287" x14ac:dyDescent="0.25">
      <c r="A89" s="234">
        <f t="shared" si="369"/>
        <v>77</v>
      </c>
      <c r="B89" s="235" t="str">
        <f t="shared" si="370"/>
        <v/>
      </c>
      <c r="C89" s="236" t="str">
        <f>IFERROR(+VLOOKUP(B89,'Referencia Parámetros'!$A$2:$B$18,2),"")</f>
        <v/>
      </c>
      <c r="D89" s="1"/>
      <c r="E89" s="1"/>
      <c r="F89" s="136" t="str">
        <f>IFERROR(+VLOOKUP(D89,'Año 4'!JH$13:JJ$112,3,FALSE),"Completar")</f>
        <v>Completar</v>
      </c>
      <c r="G89" s="134"/>
      <c r="H89" s="134"/>
      <c r="I89" s="134"/>
      <c r="J89" s="136" t="str">
        <f>+IFERROR(VLOOKUP(D89,'Año 4'!JH$13:JR$112,7,0),"Completar")</f>
        <v>Completar</v>
      </c>
      <c r="K89" s="137" t="str">
        <f>IFERROR(VLOOKUP(D89,'Año 4'!JH$13:JR$112,8,FALSE),"Completar")</f>
        <v>Completar</v>
      </c>
      <c r="L89" s="137" t="str">
        <f>IFERROR(VLOOKUP(D89,'Año 4'!JH$13:JR$112,9,FALSE),"Completar")</f>
        <v>Completar</v>
      </c>
      <c r="M89" s="135"/>
      <c r="N89" s="136" t="str">
        <f>IFERROR(VLOOKUP(D89,'Año 4'!JH$13:JR$112,11,FALSE),"Completar")</f>
        <v>Completar</v>
      </c>
      <c r="O89" s="237">
        <f t="shared" si="371"/>
        <v>0</v>
      </c>
      <c r="P89" s="238">
        <f t="shared" si="372"/>
        <v>0</v>
      </c>
      <c r="Q89" s="239" t="str">
        <f>IFERROR(IF(P89&gt;20*C89,'Referencia Parámetros'!$D$20,IF(P89&gt;10*C89,'Referencia Parámetros'!$D$21,IF(P89&gt;5*C89,'Referencia Parámetros'!$D$22, IF(P89&gt;1,'Referencia Parámetros'!$D$23,"NO APLICA")))),"")</f>
        <v/>
      </c>
      <c r="R89" s="240" t="str">
        <f t="shared" si="373"/>
        <v/>
      </c>
      <c r="S89" s="241">
        <f t="shared" si="345"/>
        <v>0</v>
      </c>
      <c r="T89" s="234">
        <f t="shared" si="374"/>
        <v>0</v>
      </c>
      <c r="U89" s="234">
        <f t="shared" si="346"/>
        <v>0</v>
      </c>
      <c r="V89" s="234">
        <f t="shared" si="375"/>
        <v>0</v>
      </c>
      <c r="W89" s="242">
        <f t="shared" si="376"/>
        <v>0</v>
      </c>
      <c r="Y89" s="234">
        <f t="shared" si="377"/>
        <v>77</v>
      </c>
      <c r="Z89" s="235" t="str">
        <f t="shared" si="378"/>
        <v/>
      </c>
      <c r="AA89" s="236" t="str">
        <f>IFERROR(+VLOOKUP(Z89,'Referencia Parámetros'!$A$2:$B$18,2),"")</f>
        <v/>
      </c>
      <c r="AB89" s="1"/>
      <c r="AC89" s="1"/>
      <c r="AD89" s="136" t="str">
        <f t="shared" si="290"/>
        <v>Completar</v>
      </c>
      <c r="AE89" s="134"/>
      <c r="AF89" s="134"/>
      <c r="AG89" s="134"/>
      <c r="AH89" s="136" t="str">
        <f t="shared" si="291"/>
        <v>Completar</v>
      </c>
      <c r="AI89" s="137" t="str">
        <f t="shared" si="292"/>
        <v>Completar</v>
      </c>
      <c r="AJ89" s="137" t="str">
        <f t="shared" si="293"/>
        <v>Completar</v>
      </c>
      <c r="AK89" s="135"/>
      <c r="AL89" s="136" t="str">
        <f t="shared" si="294"/>
        <v>Completar</v>
      </c>
      <c r="AM89" s="237">
        <f t="shared" si="379"/>
        <v>0</v>
      </c>
      <c r="AN89" s="238">
        <f t="shared" si="380"/>
        <v>0</v>
      </c>
      <c r="AO89" s="239" t="str">
        <f>IFERROR(IF(AN89&gt;20*AA89,'Referencia Parámetros'!$D$20,IF(AN89&gt;10*AA89,'Referencia Parámetros'!$D$21,IF(AN89&gt;5*AA89,'Referencia Parámetros'!$D$22, IF(AN89&gt;1,'Referencia Parámetros'!$D$23,"NO APLICA")))),"")</f>
        <v/>
      </c>
      <c r="AP89" s="240" t="str">
        <f t="shared" si="381"/>
        <v/>
      </c>
      <c r="AQ89" s="241">
        <f t="shared" si="347"/>
        <v>0</v>
      </c>
      <c r="AR89" s="234">
        <f t="shared" si="382"/>
        <v>0</v>
      </c>
      <c r="AS89" s="234">
        <f t="shared" si="348"/>
        <v>0</v>
      </c>
      <c r="AT89" s="234">
        <f t="shared" si="383"/>
        <v>0</v>
      </c>
      <c r="AU89" s="242">
        <f t="shared" si="384"/>
        <v>0</v>
      </c>
      <c r="AW89" s="234">
        <f t="shared" si="385"/>
        <v>77</v>
      </c>
      <c r="AX89" s="235" t="str">
        <f t="shared" si="386"/>
        <v/>
      </c>
      <c r="AY89" s="236" t="str">
        <f>IFERROR(+VLOOKUP(AX89,'Referencia Parámetros'!$A$2:$B$18,2),"")</f>
        <v/>
      </c>
      <c r="AZ89" s="1"/>
      <c r="BA89" s="1"/>
      <c r="BB89" s="136" t="str">
        <f t="shared" si="295"/>
        <v>Completar</v>
      </c>
      <c r="BC89" s="134"/>
      <c r="BD89" s="134"/>
      <c r="BE89" s="134"/>
      <c r="BF89" s="136" t="str">
        <f t="shared" si="296"/>
        <v>Completar</v>
      </c>
      <c r="BG89" s="137" t="str">
        <f t="shared" si="297"/>
        <v>Completar</v>
      </c>
      <c r="BH89" s="137" t="str">
        <f t="shared" si="298"/>
        <v>Completar</v>
      </c>
      <c r="BI89" s="135"/>
      <c r="BJ89" s="136" t="str">
        <f t="shared" si="299"/>
        <v>Completar</v>
      </c>
      <c r="BK89" s="237">
        <f t="shared" si="387"/>
        <v>0</v>
      </c>
      <c r="BL89" s="238">
        <f t="shared" si="388"/>
        <v>0</v>
      </c>
      <c r="BM89" s="239" t="str">
        <f>IFERROR(IF(BL89&gt;20*AY89,'Referencia Parámetros'!$D$20,IF(BL89&gt;10*AY89,'Referencia Parámetros'!$D$21,IF(BL89&gt;5*AY89,'Referencia Parámetros'!$D$22, IF(BL89&gt;1,'Referencia Parámetros'!$D$23,"NO APLICA")))),"")</f>
        <v/>
      </c>
      <c r="BN89" s="240" t="str">
        <f t="shared" si="389"/>
        <v/>
      </c>
      <c r="BO89" s="241">
        <f t="shared" si="349"/>
        <v>0</v>
      </c>
      <c r="BP89" s="234">
        <f t="shared" si="390"/>
        <v>0</v>
      </c>
      <c r="BQ89" s="234">
        <f t="shared" si="350"/>
        <v>0</v>
      </c>
      <c r="BR89" s="234">
        <f t="shared" si="391"/>
        <v>0</v>
      </c>
      <c r="BS89" s="242">
        <f t="shared" si="392"/>
        <v>0</v>
      </c>
      <c r="BU89" s="234">
        <f t="shared" si="393"/>
        <v>77</v>
      </c>
      <c r="BV89" s="235" t="str">
        <f t="shared" si="394"/>
        <v/>
      </c>
      <c r="BW89" s="236" t="str">
        <f>IFERROR(+VLOOKUP(BV89,'Referencia Parámetros'!$A$2:$B$18,2),"")</f>
        <v/>
      </c>
      <c r="BX89" s="1"/>
      <c r="BY89" s="1"/>
      <c r="BZ89" s="136" t="str">
        <f t="shared" si="300"/>
        <v>Completar</v>
      </c>
      <c r="CA89" s="134"/>
      <c r="CB89" s="134"/>
      <c r="CC89" s="134"/>
      <c r="CD89" s="136" t="str">
        <f t="shared" si="301"/>
        <v>Completar</v>
      </c>
      <c r="CE89" s="137" t="str">
        <f t="shared" si="302"/>
        <v>Completar</v>
      </c>
      <c r="CF89" s="137" t="str">
        <f t="shared" si="303"/>
        <v>Completar</v>
      </c>
      <c r="CG89" s="135"/>
      <c r="CH89" s="136" t="str">
        <f t="shared" si="304"/>
        <v>Completar</v>
      </c>
      <c r="CI89" s="237">
        <f t="shared" si="395"/>
        <v>0</v>
      </c>
      <c r="CJ89" s="238">
        <f t="shared" si="396"/>
        <v>0</v>
      </c>
      <c r="CK89" s="239" t="str">
        <f>IFERROR(IF(CJ89&gt;20*BW89,'Referencia Parámetros'!$D$20,IF(CJ89&gt;10*BW89,'Referencia Parámetros'!$D$21,IF(CJ89&gt;5*BW89,'Referencia Parámetros'!$D$22, IF(CJ89&gt;1,'Referencia Parámetros'!$D$23,"NO APLICA")))),"")</f>
        <v/>
      </c>
      <c r="CL89" s="240" t="str">
        <f t="shared" si="397"/>
        <v/>
      </c>
      <c r="CM89" s="241">
        <f t="shared" si="351"/>
        <v>0</v>
      </c>
      <c r="CN89" s="234">
        <f t="shared" si="398"/>
        <v>0</v>
      </c>
      <c r="CO89" s="234">
        <f t="shared" si="352"/>
        <v>0</v>
      </c>
      <c r="CP89" s="234">
        <f t="shared" si="399"/>
        <v>0</v>
      </c>
      <c r="CQ89" s="242">
        <f t="shared" si="400"/>
        <v>0</v>
      </c>
      <c r="CS89" s="234">
        <f t="shared" si="401"/>
        <v>77</v>
      </c>
      <c r="CT89" s="235" t="str">
        <f t="shared" si="402"/>
        <v/>
      </c>
      <c r="CU89" s="236" t="str">
        <f>IFERROR(+VLOOKUP(CT89,'Referencia Parámetros'!$A$2:$B$18,2),"")</f>
        <v/>
      </c>
      <c r="CV89" s="1"/>
      <c r="CW89" s="1"/>
      <c r="CX89" s="136" t="str">
        <f t="shared" si="305"/>
        <v>Completar</v>
      </c>
      <c r="CY89" s="134"/>
      <c r="CZ89" s="134"/>
      <c r="DA89" s="134"/>
      <c r="DB89" s="136" t="str">
        <f t="shared" si="306"/>
        <v>Completar</v>
      </c>
      <c r="DC89" s="137" t="str">
        <f t="shared" si="307"/>
        <v>Completar</v>
      </c>
      <c r="DD89" s="137" t="str">
        <f t="shared" si="308"/>
        <v>Completar</v>
      </c>
      <c r="DE89" s="135"/>
      <c r="DF89" s="136" t="str">
        <f t="shared" si="309"/>
        <v>Completar</v>
      </c>
      <c r="DG89" s="237">
        <f t="shared" si="403"/>
        <v>0</v>
      </c>
      <c r="DH89" s="238">
        <f t="shared" si="404"/>
        <v>0</v>
      </c>
      <c r="DI89" s="239" t="str">
        <f>IFERROR(IF(DH89&gt;20*CU89,'Referencia Parámetros'!$D$20,IF(DH89&gt;10*CU89,'Referencia Parámetros'!$D$21,IF(DH89&gt;5*CU89,'Referencia Parámetros'!$D$22, IF(DH89&gt;1,'Referencia Parámetros'!$D$23,"NO APLICA")))),"")</f>
        <v/>
      </c>
      <c r="DJ89" s="240" t="str">
        <f t="shared" si="405"/>
        <v/>
      </c>
      <c r="DK89" s="241">
        <f t="shared" si="353"/>
        <v>0</v>
      </c>
      <c r="DL89" s="234">
        <f t="shared" si="406"/>
        <v>0</v>
      </c>
      <c r="DM89" s="234">
        <f t="shared" si="354"/>
        <v>0</v>
      </c>
      <c r="DN89" s="234">
        <f t="shared" si="407"/>
        <v>0</v>
      </c>
      <c r="DO89" s="242">
        <f t="shared" si="408"/>
        <v>0</v>
      </c>
      <c r="DQ89" s="234">
        <f t="shared" si="409"/>
        <v>77</v>
      </c>
      <c r="DR89" s="235" t="str">
        <f t="shared" si="410"/>
        <v/>
      </c>
      <c r="DS89" s="236" t="str">
        <f>IFERROR(+VLOOKUP(DR89,'Referencia Parámetros'!$A$2:$B$18,2),"")</f>
        <v/>
      </c>
      <c r="DT89" s="1"/>
      <c r="DU89" s="1"/>
      <c r="DV89" s="136" t="str">
        <f t="shared" si="310"/>
        <v>Completar</v>
      </c>
      <c r="DW89" s="134"/>
      <c r="DX89" s="134"/>
      <c r="DY89" s="134"/>
      <c r="DZ89" s="136" t="str">
        <f t="shared" si="311"/>
        <v>Completar</v>
      </c>
      <c r="EA89" s="137" t="str">
        <f t="shared" si="312"/>
        <v>Completar</v>
      </c>
      <c r="EB89" s="137" t="str">
        <f t="shared" si="313"/>
        <v>Completar</v>
      </c>
      <c r="EC89" s="135"/>
      <c r="ED89" s="136" t="str">
        <f t="shared" si="314"/>
        <v>Completar</v>
      </c>
      <c r="EE89" s="237">
        <f t="shared" si="411"/>
        <v>0</v>
      </c>
      <c r="EF89" s="238">
        <f t="shared" si="412"/>
        <v>0</v>
      </c>
      <c r="EG89" s="239" t="str">
        <f>IFERROR(IF(EF89&gt;20*DS89,'Referencia Parámetros'!$D$20,IF(EF89&gt;10*DS89,'Referencia Parámetros'!$D$21,IF(EF89&gt;5*DS89,'Referencia Parámetros'!$D$22, IF(EF89&gt;1,'Referencia Parámetros'!$D$23,"NO APLICA")))),"")</f>
        <v/>
      </c>
      <c r="EH89" s="240" t="str">
        <f t="shared" si="413"/>
        <v/>
      </c>
      <c r="EI89" s="241">
        <f t="shared" si="355"/>
        <v>0</v>
      </c>
      <c r="EJ89" s="234">
        <f t="shared" si="414"/>
        <v>0</v>
      </c>
      <c r="EK89" s="234">
        <f t="shared" si="356"/>
        <v>0</v>
      </c>
      <c r="EL89" s="234">
        <f t="shared" si="415"/>
        <v>0</v>
      </c>
      <c r="EM89" s="242">
        <f t="shared" si="416"/>
        <v>0</v>
      </c>
      <c r="EO89" s="234">
        <f t="shared" si="417"/>
        <v>77</v>
      </c>
      <c r="EP89" s="235" t="str">
        <f t="shared" si="418"/>
        <v/>
      </c>
      <c r="EQ89" s="236" t="str">
        <f>IFERROR(+VLOOKUP(EP89,'Referencia Parámetros'!$A$2:$B$18,2),"")</f>
        <v/>
      </c>
      <c r="ER89" s="1"/>
      <c r="ES89" s="1"/>
      <c r="ET89" s="136" t="str">
        <f t="shared" si="315"/>
        <v>Completar</v>
      </c>
      <c r="EU89" s="134"/>
      <c r="EV89" s="134"/>
      <c r="EW89" s="134"/>
      <c r="EX89" s="136" t="str">
        <f t="shared" si="316"/>
        <v>Completar</v>
      </c>
      <c r="EY89" s="137" t="str">
        <f t="shared" si="317"/>
        <v>Completar</v>
      </c>
      <c r="EZ89" s="137" t="str">
        <f t="shared" si="318"/>
        <v>Completar</v>
      </c>
      <c r="FA89" s="135"/>
      <c r="FB89" s="136" t="str">
        <f t="shared" si="319"/>
        <v>Completar</v>
      </c>
      <c r="FC89" s="237">
        <f t="shared" si="419"/>
        <v>0</v>
      </c>
      <c r="FD89" s="238">
        <f t="shared" si="420"/>
        <v>0</v>
      </c>
      <c r="FE89" s="239" t="str">
        <f>IFERROR(IF(FD89&gt;20*EQ89,'Referencia Parámetros'!$D$20,IF(FD89&gt;10*EQ89,'Referencia Parámetros'!$D$21,IF(FD89&gt;5*EQ89,'Referencia Parámetros'!$D$22, IF(FD89&gt;1,'Referencia Parámetros'!$D$23,"NO APLICA")))),"")</f>
        <v/>
      </c>
      <c r="FF89" s="240" t="str">
        <f t="shared" si="421"/>
        <v/>
      </c>
      <c r="FG89" s="241">
        <f t="shared" si="357"/>
        <v>0</v>
      </c>
      <c r="FH89" s="234">
        <f t="shared" si="422"/>
        <v>0</v>
      </c>
      <c r="FI89" s="234">
        <f t="shared" si="358"/>
        <v>0</v>
      </c>
      <c r="FJ89" s="234">
        <f t="shared" si="423"/>
        <v>0</v>
      </c>
      <c r="FK89" s="242">
        <f t="shared" si="424"/>
        <v>0</v>
      </c>
      <c r="FM89" s="234">
        <f t="shared" si="425"/>
        <v>77</v>
      </c>
      <c r="FN89" s="235" t="str">
        <f t="shared" si="426"/>
        <v/>
      </c>
      <c r="FO89" s="236" t="str">
        <f>IFERROR(+VLOOKUP(FN89,'Referencia Parámetros'!$A$2:$B$18,2),"")</f>
        <v/>
      </c>
      <c r="FP89" s="1"/>
      <c r="FQ89" s="1"/>
      <c r="FR89" s="136" t="str">
        <f t="shared" si="320"/>
        <v>Completar</v>
      </c>
      <c r="FS89" s="134"/>
      <c r="FT89" s="134"/>
      <c r="FU89" s="134"/>
      <c r="FV89" s="136" t="str">
        <f t="shared" si="321"/>
        <v>Completar</v>
      </c>
      <c r="FW89" s="137" t="str">
        <f t="shared" si="322"/>
        <v>Completar</v>
      </c>
      <c r="FX89" s="137" t="str">
        <f t="shared" si="323"/>
        <v>Completar</v>
      </c>
      <c r="FY89" s="135"/>
      <c r="FZ89" s="136" t="str">
        <f t="shared" si="324"/>
        <v>Completar</v>
      </c>
      <c r="GA89" s="237">
        <f t="shared" si="427"/>
        <v>0</v>
      </c>
      <c r="GB89" s="238">
        <f t="shared" si="428"/>
        <v>0</v>
      </c>
      <c r="GC89" s="239" t="str">
        <f>IFERROR(IF(GB89&gt;20*FO89,'Referencia Parámetros'!$D$20,IF(GB89&gt;10*FO89,'Referencia Parámetros'!$D$21,IF(GB89&gt;5*FO89,'Referencia Parámetros'!$D$22, IF(GB89&gt;1,'Referencia Parámetros'!$D$23,"NO APLICA")))),"")</f>
        <v/>
      </c>
      <c r="GD89" s="240" t="str">
        <f t="shared" si="429"/>
        <v/>
      </c>
      <c r="GE89" s="241">
        <f t="shared" si="359"/>
        <v>0</v>
      </c>
      <c r="GF89" s="234">
        <f t="shared" si="430"/>
        <v>0</v>
      </c>
      <c r="GG89" s="234">
        <f t="shared" si="360"/>
        <v>0</v>
      </c>
      <c r="GH89" s="234">
        <f t="shared" si="431"/>
        <v>0</v>
      </c>
      <c r="GI89" s="242">
        <f t="shared" si="432"/>
        <v>0</v>
      </c>
      <c r="GK89" s="234">
        <f t="shared" si="433"/>
        <v>77</v>
      </c>
      <c r="GL89" s="235" t="str">
        <f t="shared" si="434"/>
        <v/>
      </c>
      <c r="GM89" s="236" t="str">
        <f>IFERROR(+VLOOKUP(GL89,'Referencia Parámetros'!$A$2:$B$18,2),"")</f>
        <v/>
      </c>
      <c r="GN89" s="1"/>
      <c r="GO89" s="1"/>
      <c r="GP89" s="136" t="str">
        <f t="shared" si="325"/>
        <v>Completar</v>
      </c>
      <c r="GQ89" s="134"/>
      <c r="GR89" s="134"/>
      <c r="GS89" s="134"/>
      <c r="GT89" s="136" t="str">
        <f t="shared" si="326"/>
        <v>Completar</v>
      </c>
      <c r="GU89" s="137" t="str">
        <f t="shared" si="327"/>
        <v>Completar</v>
      </c>
      <c r="GV89" s="137" t="str">
        <f t="shared" si="328"/>
        <v>Completar</v>
      </c>
      <c r="GW89" s="135"/>
      <c r="GX89" s="136" t="str">
        <f t="shared" si="329"/>
        <v>Completar</v>
      </c>
      <c r="GY89" s="237">
        <f t="shared" si="435"/>
        <v>0</v>
      </c>
      <c r="GZ89" s="238">
        <f t="shared" si="436"/>
        <v>0</v>
      </c>
      <c r="HA89" s="239" t="str">
        <f>IFERROR(IF(GZ89&gt;20*GM89,'Referencia Parámetros'!$D$20,IF(GZ89&gt;10*GM89,'Referencia Parámetros'!$D$21,IF(GZ89&gt;5*GM89,'Referencia Parámetros'!$D$22, IF(GZ89&gt;1,'Referencia Parámetros'!$D$23,"NO APLICA")))),"")</f>
        <v/>
      </c>
      <c r="HB89" s="240" t="str">
        <f t="shared" si="437"/>
        <v/>
      </c>
      <c r="HC89" s="241">
        <f t="shared" si="361"/>
        <v>0</v>
      </c>
      <c r="HD89" s="234">
        <f t="shared" si="438"/>
        <v>0</v>
      </c>
      <c r="HE89" s="234">
        <f t="shared" si="362"/>
        <v>0</v>
      </c>
      <c r="HF89" s="234">
        <f t="shared" si="439"/>
        <v>0</v>
      </c>
      <c r="HG89" s="242">
        <f t="shared" si="440"/>
        <v>0</v>
      </c>
      <c r="HI89" s="234">
        <f t="shared" si="441"/>
        <v>77</v>
      </c>
      <c r="HJ89" s="235" t="str">
        <f t="shared" si="442"/>
        <v/>
      </c>
      <c r="HK89" s="236" t="str">
        <f>IFERROR(+VLOOKUP(HJ89,'Referencia Parámetros'!$A$2:$B$18,2),"")</f>
        <v/>
      </c>
      <c r="HL89" s="1"/>
      <c r="HM89" s="1"/>
      <c r="HN89" s="136" t="str">
        <f t="shared" si="330"/>
        <v>Completar</v>
      </c>
      <c r="HO89" s="134"/>
      <c r="HP89" s="134"/>
      <c r="HQ89" s="134"/>
      <c r="HR89" s="136" t="str">
        <f t="shared" si="331"/>
        <v>Completar</v>
      </c>
      <c r="HS89" s="137" t="str">
        <f t="shared" si="332"/>
        <v>Completar</v>
      </c>
      <c r="HT89" s="137" t="str">
        <f t="shared" si="333"/>
        <v>Completar</v>
      </c>
      <c r="HU89" s="135"/>
      <c r="HV89" s="136" t="str">
        <f t="shared" si="334"/>
        <v>Completar</v>
      </c>
      <c r="HW89" s="237">
        <f t="shared" si="443"/>
        <v>0</v>
      </c>
      <c r="HX89" s="238">
        <f t="shared" si="444"/>
        <v>0</v>
      </c>
      <c r="HY89" s="239" t="str">
        <f>IFERROR(IF(HX89&gt;20*HK89,'Referencia Parámetros'!$D$20,IF(HX89&gt;10*HK89,'Referencia Parámetros'!$D$21,IF(HX89&gt;5*HK89,'Referencia Parámetros'!$D$22, IF(HX89&gt;1,'Referencia Parámetros'!$D$23,"NO APLICA")))),"")</f>
        <v/>
      </c>
      <c r="HZ89" s="240" t="str">
        <f t="shared" si="445"/>
        <v/>
      </c>
      <c r="IA89" s="241">
        <f t="shared" si="363"/>
        <v>0</v>
      </c>
      <c r="IB89" s="234">
        <f t="shared" si="446"/>
        <v>0</v>
      </c>
      <c r="IC89" s="234">
        <f t="shared" si="364"/>
        <v>0</v>
      </c>
      <c r="ID89" s="234">
        <f t="shared" si="447"/>
        <v>0</v>
      </c>
      <c r="IE89" s="242">
        <f t="shared" si="448"/>
        <v>0</v>
      </c>
      <c r="IG89" s="234">
        <f t="shared" si="449"/>
        <v>77</v>
      </c>
      <c r="IH89" s="235" t="str">
        <f t="shared" si="450"/>
        <v/>
      </c>
      <c r="II89" s="236" t="str">
        <f>IFERROR(+VLOOKUP(IH89,'Referencia Parámetros'!$A$2:$B$15,2),"")</f>
        <v/>
      </c>
      <c r="IJ89" s="1"/>
      <c r="IK89" s="1"/>
      <c r="IL89" s="136" t="str">
        <f t="shared" si="335"/>
        <v>Completar</v>
      </c>
      <c r="IM89" s="134"/>
      <c r="IN89" s="134"/>
      <c r="IO89" s="134"/>
      <c r="IP89" s="136" t="str">
        <f t="shared" si="336"/>
        <v>Completar</v>
      </c>
      <c r="IQ89" s="137" t="str">
        <f t="shared" si="337"/>
        <v>Completar</v>
      </c>
      <c r="IR89" s="137" t="str">
        <f t="shared" si="338"/>
        <v>Completar</v>
      </c>
      <c r="IS89" s="135"/>
      <c r="IT89" s="136" t="str">
        <f t="shared" si="339"/>
        <v>Completar</v>
      </c>
      <c r="IU89" s="237">
        <f t="shared" si="451"/>
        <v>0</v>
      </c>
      <c r="IV89" s="238">
        <f t="shared" si="452"/>
        <v>0</v>
      </c>
      <c r="IW89" s="239" t="str">
        <f>IFERROR(IF(IV89&gt;20*II89,'Referencia Parámetros'!$D$20,IF(IV89&gt;10*II89,'Referencia Parámetros'!$D$21,IF(IV89&gt;5*II89,'Referencia Parámetros'!$D$22, IF(IV89&gt;1,'Referencia Parámetros'!$D$23,"NO APLICA")))),"")</f>
        <v/>
      </c>
      <c r="IX89" s="240" t="str">
        <f t="shared" si="453"/>
        <v/>
      </c>
      <c r="IY89" s="241">
        <f t="shared" si="365"/>
        <v>0</v>
      </c>
      <c r="IZ89" s="234">
        <f t="shared" si="454"/>
        <v>0</v>
      </c>
      <c r="JA89" s="234">
        <f t="shared" si="366"/>
        <v>0</v>
      </c>
      <c r="JB89" s="234">
        <f t="shared" si="455"/>
        <v>0</v>
      </c>
      <c r="JC89" s="242">
        <f t="shared" si="456"/>
        <v>0</v>
      </c>
      <c r="JD89" s="198"/>
      <c r="JE89" s="234">
        <f t="shared" si="457"/>
        <v>77</v>
      </c>
      <c r="JF89" s="235" t="str">
        <f t="shared" si="458"/>
        <v/>
      </c>
      <c r="JG89" s="236" t="str">
        <f>IFERROR(+VLOOKUP(JF89,'Referencia Parámetros'!$A$2:$B$15,2),"")</f>
        <v/>
      </c>
      <c r="JH89" s="1"/>
      <c r="JI89" s="1"/>
      <c r="JJ89" s="136" t="str">
        <f t="shared" si="340"/>
        <v>Completar</v>
      </c>
      <c r="JK89" s="134"/>
      <c r="JL89" s="134"/>
      <c r="JM89" s="134"/>
      <c r="JN89" s="136" t="str">
        <f t="shared" si="341"/>
        <v>Completar</v>
      </c>
      <c r="JO89" s="137" t="str">
        <f t="shared" si="342"/>
        <v>Completar</v>
      </c>
      <c r="JP89" s="137" t="str">
        <f t="shared" si="343"/>
        <v>Completar</v>
      </c>
      <c r="JQ89" s="135"/>
      <c r="JR89" s="136" t="str">
        <f t="shared" si="344"/>
        <v>Completar</v>
      </c>
      <c r="JS89" s="237">
        <f t="shared" si="459"/>
        <v>0</v>
      </c>
      <c r="JT89" s="238">
        <f t="shared" si="460"/>
        <v>0</v>
      </c>
      <c r="JU89" s="239" t="str">
        <f>IFERROR(IF(JT89&gt;20*JG89,'Referencia Parámetros'!$D$20,IF(JT89&gt;10*JG89,'Referencia Parámetros'!$D$21,IF(JT89&gt;5*JG89,'Referencia Parámetros'!$D$22, IF(JT89&gt;1,'Referencia Parámetros'!$D$23,"NO APLICA")))),"")</f>
        <v/>
      </c>
      <c r="JV89" s="240" t="str">
        <f t="shared" si="461"/>
        <v/>
      </c>
      <c r="JW89" s="241">
        <f t="shared" si="367"/>
        <v>0</v>
      </c>
      <c r="JX89" s="234">
        <f t="shared" si="462"/>
        <v>0</v>
      </c>
      <c r="JY89" s="234">
        <f t="shared" si="368"/>
        <v>0</v>
      </c>
      <c r="JZ89" s="234">
        <f t="shared" si="463"/>
        <v>0</v>
      </c>
      <c r="KA89" s="242">
        <f t="shared" si="464"/>
        <v>0</v>
      </c>
    </row>
    <row r="90" spans="1:287" x14ac:dyDescent="0.25">
      <c r="A90" s="234">
        <f t="shared" si="369"/>
        <v>78</v>
      </c>
      <c r="B90" s="235" t="str">
        <f t="shared" si="370"/>
        <v/>
      </c>
      <c r="C90" s="236" t="str">
        <f>IFERROR(+VLOOKUP(B90,'Referencia Parámetros'!$A$2:$B$18,2),"")</f>
        <v/>
      </c>
      <c r="D90" s="1"/>
      <c r="E90" s="1"/>
      <c r="F90" s="136" t="str">
        <f>IFERROR(+VLOOKUP(D90,'Año 4'!JH$13:JJ$112,3,FALSE),"Completar")</f>
        <v>Completar</v>
      </c>
      <c r="G90" s="134"/>
      <c r="H90" s="134"/>
      <c r="I90" s="134"/>
      <c r="J90" s="136" t="str">
        <f>+IFERROR(VLOOKUP(D90,'Año 4'!JH$13:JR$112,7,0),"Completar")</f>
        <v>Completar</v>
      </c>
      <c r="K90" s="137" t="str">
        <f>IFERROR(VLOOKUP(D90,'Año 4'!JH$13:JR$112,8,FALSE),"Completar")</f>
        <v>Completar</v>
      </c>
      <c r="L90" s="137" t="str">
        <f>IFERROR(VLOOKUP(D90,'Año 4'!JH$13:JR$112,9,FALSE),"Completar")</f>
        <v>Completar</v>
      </c>
      <c r="M90" s="135"/>
      <c r="N90" s="136" t="str">
        <f>IFERROR(VLOOKUP(D90,'Año 4'!JH$13:JR$112,11,FALSE),"Completar")</f>
        <v>Completar</v>
      </c>
      <c r="O90" s="237">
        <f t="shared" si="371"/>
        <v>0</v>
      </c>
      <c r="P90" s="238">
        <f t="shared" si="372"/>
        <v>0</v>
      </c>
      <c r="Q90" s="239" t="str">
        <f>IFERROR(IF(P90&gt;20*C90,'Referencia Parámetros'!$D$20,IF(P90&gt;10*C90,'Referencia Parámetros'!$D$21,IF(P90&gt;5*C90,'Referencia Parámetros'!$D$22, IF(P90&gt;1,'Referencia Parámetros'!$D$23,"NO APLICA")))),"")</f>
        <v/>
      </c>
      <c r="R90" s="240" t="str">
        <f t="shared" si="373"/>
        <v/>
      </c>
      <c r="S90" s="241">
        <f t="shared" si="345"/>
        <v>0</v>
      </c>
      <c r="T90" s="234">
        <f t="shared" si="374"/>
        <v>0</v>
      </c>
      <c r="U90" s="234">
        <f t="shared" si="346"/>
        <v>0</v>
      </c>
      <c r="V90" s="234">
        <f t="shared" si="375"/>
        <v>0</v>
      </c>
      <c r="W90" s="242">
        <f t="shared" si="376"/>
        <v>0</v>
      </c>
      <c r="Y90" s="234">
        <f t="shared" si="377"/>
        <v>78</v>
      </c>
      <c r="Z90" s="235" t="str">
        <f t="shared" si="378"/>
        <v/>
      </c>
      <c r="AA90" s="236" t="str">
        <f>IFERROR(+VLOOKUP(Z90,'Referencia Parámetros'!$A$2:$B$18,2),"")</f>
        <v/>
      </c>
      <c r="AB90" s="1"/>
      <c r="AC90" s="1"/>
      <c r="AD90" s="136" t="str">
        <f t="shared" si="290"/>
        <v>Completar</v>
      </c>
      <c r="AE90" s="134"/>
      <c r="AF90" s="134"/>
      <c r="AG90" s="134"/>
      <c r="AH90" s="136" t="str">
        <f t="shared" si="291"/>
        <v>Completar</v>
      </c>
      <c r="AI90" s="137" t="str">
        <f t="shared" si="292"/>
        <v>Completar</v>
      </c>
      <c r="AJ90" s="137" t="str">
        <f t="shared" si="293"/>
        <v>Completar</v>
      </c>
      <c r="AK90" s="135"/>
      <c r="AL90" s="136" t="str">
        <f t="shared" si="294"/>
        <v>Completar</v>
      </c>
      <c r="AM90" s="237">
        <f t="shared" si="379"/>
        <v>0</v>
      </c>
      <c r="AN90" s="238">
        <f t="shared" si="380"/>
        <v>0</v>
      </c>
      <c r="AO90" s="239" t="str">
        <f>IFERROR(IF(AN90&gt;20*AA90,'Referencia Parámetros'!$D$20,IF(AN90&gt;10*AA90,'Referencia Parámetros'!$D$21,IF(AN90&gt;5*AA90,'Referencia Parámetros'!$D$22, IF(AN90&gt;1,'Referencia Parámetros'!$D$23,"NO APLICA")))),"")</f>
        <v/>
      </c>
      <c r="AP90" s="240" t="str">
        <f t="shared" si="381"/>
        <v/>
      </c>
      <c r="AQ90" s="241">
        <f t="shared" si="347"/>
        <v>0</v>
      </c>
      <c r="AR90" s="234">
        <f t="shared" si="382"/>
        <v>0</v>
      </c>
      <c r="AS90" s="234">
        <f t="shared" si="348"/>
        <v>0</v>
      </c>
      <c r="AT90" s="234">
        <f t="shared" si="383"/>
        <v>0</v>
      </c>
      <c r="AU90" s="242">
        <f t="shared" si="384"/>
        <v>0</v>
      </c>
      <c r="AW90" s="234">
        <f t="shared" si="385"/>
        <v>78</v>
      </c>
      <c r="AX90" s="235" t="str">
        <f t="shared" si="386"/>
        <v/>
      </c>
      <c r="AY90" s="236" t="str">
        <f>IFERROR(+VLOOKUP(AX90,'Referencia Parámetros'!$A$2:$B$18,2),"")</f>
        <v/>
      </c>
      <c r="AZ90" s="1"/>
      <c r="BA90" s="1"/>
      <c r="BB90" s="136" t="str">
        <f t="shared" si="295"/>
        <v>Completar</v>
      </c>
      <c r="BC90" s="134"/>
      <c r="BD90" s="134"/>
      <c r="BE90" s="134"/>
      <c r="BF90" s="136" t="str">
        <f t="shared" si="296"/>
        <v>Completar</v>
      </c>
      <c r="BG90" s="137" t="str">
        <f t="shared" si="297"/>
        <v>Completar</v>
      </c>
      <c r="BH90" s="137" t="str">
        <f t="shared" si="298"/>
        <v>Completar</v>
      </c>
      <c r="BI90" s="135"/>
      <c r="BJ90" s="136" t="str">
        <f t="shared" si="299"/>
        <v>Completar</v>
      </c>
      <c r="BK90" s="237">
        <f t="shared" si="387"/>
        <v>0</v>
      </c>
      <c r="BL90" s="238">
        <f t="shared" si="388"/>
        <v>0</v>
      </c>
      <c r="BM90" s="239" t="str">
        <f>IFERROR(IF(BL90&gt;20*AY90,'Referencia Parámetros'!$D$20,IF(BL90&gt;10*AY90,'Referencia Parámetros'!$D$21,IF(BL90&gt;5*AY90,'Referencia Parámetros'!$D$22, IF(BL90&gt;1,'Referencia Parámetros'!$D$23,"NO APLICA")))),"")</f>
        <v/>
      </c>
      <c r="BN90" s="240" t="str">
        <f t="shared" si="389"/>
        <v/>
      </c>
      <c r="BO90" s="241">
        <f t="shared" si="349"/>
        <v>0</v>
      </c>
      <c r="BP90" s="234">
        <f t="shared" si="390"/>
        <v>0</v>
      </c>
      <c r="BQ90" s="234">
        <f t="shared" si="350"/>
        <v>0</v>
      </c>
      <c r="BR90" s="234">
        <f t="shared" si="391"/>
        <v>0</v>
      </c>
      <c r="BS90" s="242">
        <f t="shared" si="392"/>
        <v>0</v>
      </c>
      <c r="BU90" s="234">
        <f t="shared" si="393"/>
        <v>78</v>
      </c>
      <c r="BV90" s="235" t="str">
        <f t="shared" si="394"/>
        <v/>
      </c>
      <c r="BW90" s="236" t="str">
        <f>IFERROR(+VLOOKUP(BV90,'Referencia Parámetros'!$A$2:$B$18,2),"")</f>
        <v/>
      </c>
      <c r="BX90" s="1"/>
      <c r="BY90" s="1"/>
      <c r="BZ90" s="136" t="str">
        <f t="shared" si="300"/>
        <v>Completar</v>
      </c>
      <c r="CA90" s="134"/>
      <c r="CB90" s="134"/>
      <c r="CC90" s="134"/>
      <c r="CD90" s="136" t="str">
        <f t="shared" si="301"/>
        <v>Completar</v>
      </c>
      <c r="CE90" s="137" t="str">
        <f t="shared" si="302"/>
        <v>Completar</v>
      </c>
      <c r="CF90" s="137" t="str">
        <f t="shared" si="303"/>
        <v>Completar</v>
      </c>
      <c r="CG90" s="135"/>
      <c r="CH90" s="136" t="str">
        <f t="shared" si="304"/>
        <v>Completar</v>
      </c>
      <c r="CI90" s="237">
        <f t="shared" si="395"/>
        <v>0</v>
      </c>
      <c r="CJ90" s="238">
        <f t="shared" si="396"/>
        <v>0</v>
      </c>
      <c r="CK90" s="239" t="str">
        <f>IFERROR(IF(CJ90&gt;20*BW90,'Referencia Parámetros'!$D$20,IF(CJ90&gt;10*BW90,'Referencia Parámetros'!$D$21,IF(CJ90&gt;5*BW90,'Referencia Parámetros'!$D$22, IF(CJ90&gt;1,'Referencia Parámetros'!$D$23,"NO APLICA")))),"")</f>
        <v/>
      </c>
      <c r="CL90" s="240" t="str">
        <f t="shared" si="397"/>
        <v/>
      </c>
      <c r="CM90" s="241">
        <f t="shared" si="351"/>
        <v>0</v>
      </c>
      <c r="CN90" s="234">
        <f t="shared" si="398"/>
        <v>0</v>
      </c>
      <c r="CO90" s="234">
        <f t="shared" si="352"/>
        <v>0</v>
      </c>
      <c r="CP90" s="234">
        <f t="shared" si="399"/>
        <v>0</v>
      </c>
      <c r="CQ90" s="242">
        <f t="shared" si="400"/>
        <v>0</v>
      </c>
      <c r="CS90" s="234">
        <f t="shared" si="401"/>
        <v>78</v>
      </c>
      <c r="CT90" s="235" t="str">
        <f t="shared" si="402"/>
        <v/>
      </c>
      <c r="CU90" s="236" t="str">
        <f>IFERROR(+VLOOKUP(CT90,'Referencia Parámetros'!$A$2:$B$18,2),"")</f>
        <v/>
      </c>
      <c r="CV90" s="1"/>
      <c r="CW90" s="1"/>
      <c r="CX90" s="136" t="str">
        <f t="shared" si="305"/>
        <v>Completar</v>
      </c>
      <c r="CY90" s="134"/>
      <c r="CZ90" s="134"/>
      <c r="DA90" s="134"/>
      <c r="DB90" s="136" t="str">
        <f t="shared" si="306"/>
        <v>Completar</v>
      </c>
      <c r="DC90" s="137" t="str">
        <f t="shared" si="307"/>
        <v>Completar</v>
      </c>
      <c r="DD90" s="137" t="str">
        <f t="shared" si="308"/>
        <v>Completar</v>
      </c>
      <c r="DE90" s="135"/>
      <c r="DF90" s="136" t="str">
        <f t="shared" si="309"/>
        <v>Completar</v>
      </c>
      <c r="DG90" s="237">
        <f t="shared" si="403"/>
        <v>0</v>
      </c>
      <c r="DH90" s="238">
        <f t="shared" si="404"/>
        <v>0</v>
      </c>
      <c r="DI90" s="239" t="str">
        <f>IFERROR(IF(DH90&gt;20*CU90,'Referencia Parámetros'!$D$20,IF(DH90&gt;10*CU90,'Referencia Parámetros'!$D$21,IF(DH90&gt;5*CU90,'Referencia Parámetros'!$D$22, IF(DH90&gt;1,'Referencia Parámetros'!$D$23,"NO APLICA")))),"")</f>
        <v/>
      </c>
      <c r="DJ90" s="240" t="str">
        <f t="shared" si="405"/>
        <v/>
      </c>
      <c r="DK90" s="241">
        <f t="shared" si="353"/>
        <v>0</v>
      </c>
      <c r="DL90" s="234">
        <f t="shared" si="406"/>
        <v>0</v>
      </c>
      <c r="DM90" s="234">
        <f t="shared" si="354"/>
        <v>0</v>
      </c>
      <c r="DN90" s="234">
        <f t="shared" si="407"/>
        <v>0</v>
      </c>
      <c r="DO90" s="242">
        <f t="shared" si="408"/>
        <v>0</v>
      </c>
      <c r="DQ90" s="234">
        <f t="shared" si="409"/>
        <v>78</v>
      </c>
      <c r="DR90" s="235" t="str">
        <f t="shared" si="410"/>
        <v/>
      </c>
      <c r="DS90" s="236" t="str">
        <f>IFERROR(+VLOOKUP(DR90,'Referencia Parámetros'!$A$2:$B$18,2),"")</f>
        <v/>
      </c>
      <c r="DT90" s="1"/>
      <c r="DU90" s="1"/>
      <c r="DV90" s="136" t="str">
        <f t="shared" si="310"/>
        <v>Completar</v>
      </c>
      <c r="DW90" s="134"/>
      <c r="DX90" s="134"/>
      <c r="DY90" s="134"/>
      <c r="DZ90" s="136" t="str">
        <f t="shared" si="311"/>
        <v>Completar</v>
      </c>
      <c r="EA90" s="137" t="str">
        <f t="shared" si="312"/>
        <v>Completar</v>
      </c>
      <c r="EB90" s="137" t="str">
        <f t="shared" si="313"/>
        <v>Completar</v>
      </c>
      <c r="EC90" s="135"/>
      <c r="ED90" s="136" t="str">
        <f t="shared" si="314"/>
        <v>Completar</v>
      </c>
      <c r="EE90" s="237">
        <f t="shared" si="411"/>
        <v>0</v>
      </c>
      <c r="EF90" s="238">
        <f t="shared" si="412"/>
        <v>0</v>
      </c>
      <c r="EG90" s="239" t="str">
        <f>IFERROR(IF(EF90&gt;20*DS90,'Referencia Parámetros'!$D$20,IF(EF90&gt;10*DS90,'Referencia Parámetros'!$D$21,IF(EF90&gt;5*DS90,'Referencia Parámetros'!$D$22, IF(EF90&gt;1,'Referencia Parámetros'!$D$23,"NO APLICA")))),"")</f>
        <v/>
      </c>
      <c r="EH90" s="240" t="str">
        <f t="shared" si="413"/>
        <v/>
      </c>
      <c r="EI90" s="241">
        <f t="shared" si="355"/>
        <v>0</v>
      </c>
      <c r="EJ90" s="234">
        <f t="shared" si="414"/>
        <v>0</v>
      </c>
      <c r="EK90" s="234">
        <f t="shared" si="356"/>
        <v>0</v>
      </c>
      <c r="EL90" s="234">
        <f t="shared" si="415"/>
        <v>0</v>
      </c>
      <c r="EM90" s="242">
        <f t="shared" si="416"/>
        <v>0</v>
      </c>
      <c r="EO90" s="234">
        <f t="shared" si="417"/>
        <v>78</v>
      </c>
      <c r="EP90" s="235" t="str">
        <f t="shared" si="418"/>
        <v/>
      </c>
      <c r="EQ90" s="236" t="str">
        <f>IFERROR(+VLOOKUP(EP90,'Referencia Parámetros'!$A$2:$B$18,2),"")</f>
        <v/>
      </c>
      <c r="ER90" s="1"/>
      <c r="ES90" s="1"/>
      <c r="ET90" s="136" t="str">
        <f t="shared" si="315"/>
        <v>Completar</v>
      </c>
      <c r="EU90" s="134"/>
      <c r="EV90" s="134"/>
      <c r="EW90" s="134"/>
      <c r="EX90" s="136" t="str">
        <f t="shared" si="316"/>
        <v>Completar</v>
      </c>
      <c r="EY90" s="137" t="str">
        <f t="shared" si="317"/>
        <v>Completar</v>
      </c>
      <c r="EZ90" s="137" t="str">
        <f t="shared" si="318"/>
        <v>Completar</v>
      </c>
      <c r="FA90" s="135"/>
      <c r="FB90" s="136" t="str">
        <f t="shared" si="319"/>
        <v>Completar</v>
      </c>
      <c r="FC90" s="237">
        <f t="shared" si="419"/>
        <v>0</v>
      </c>
      <c r="FD90" s="238">
        <f t="shared" si="420"/>
        <v>0</v>
      </c>
      <c r="FE90" s="239" t="str">
        <f>IFERROR(IF(FD90&gt;20*EQ90,'Referencia Parámetros'!$D$20,IF(FD90&gt;10*EQ90,'Referencia Parámetros'!$D$21,IF(FD90&gt;5*EQ90,'Referencia Parámetros'!$D$22, IF(FD90&gt;1,'Referencia Parámetros'!$D$23,"NO APLICA")))),"")</f>
        <v/>
      </c>
      <c r="FF90" s="240" t="str">
        <f t="shared" si="421"/>
        <v/>
      </c>
      <c r="FG90" s="241">
        <f t="shared" si="357"/>
        <v>0</v>
      </c>
      <c r="FH90" s="234">
        <f t="shared" si="422"/>
        <v>0</v>
      </c>
      <c r="FI90" s="234">
        <f t="shared" si="358"/>
        <v>0</v>
      </c>
      <c r="FJ90" s="234">
        <f t="shared" si="423"/>
        <v>0</v>
      </c>
      <c r="FK90" s="242">
        <f t="shared" si="424"/>
        <v>0</v>
      </c>
      <c r="FM90" s="234">
        <f t="shared" si="425"/>
        <v>78</v>
      </c>
      <c r="FN90" s="235" t="str">
        <f t="shared" si="426"/>
        <v/>
      </c>
      <c r="FO90" s="236" t="str">
        <f>IFERROR(+VLOOKUP(FN90,'Referencia Parámetros'!$A$2:$B$18,2),"")</f>
        <v/>
      </c>
      <c r="FP90" s="1"/>
      <c r="FQ90" s="1"/>
      <c r="FR90" s="136" t="str">
        <f t="shared" si="320"/>
        <v>Completar</v>
      </c>
      <c r="FS90" s="134"/>
      <c r="FT90" s="134"/>
      <c r="FU90" s="134"/>
      <c r="FV90" s="136" t="str">
        <f t="shared" si="321"/>
        <v>Completar</v>
      </c>
      <c r="FW90" s="137" t="str">
        <f t="shared" si="322"/>
        <v>Completar</v>
      </c>
      <c r="FX90" s="137" t="str">
        <f t="shared" si="323"/>
        <v>Completar</v>
      </c>
      <c r="FY90" s="135"/>
      <c r="FZ90" s="136" t="str">
        <f t="shared" si="324"/>
        <v>Completar</v>
      </c>
      <c r="GA90" s="237">
        <f t="shared" si="427"/>
        <v>0</v>
      </c>
      <c r="GB90" s="238">
        <f t="shared" si="428"/>
        <v>0</v>
      </c>
      <c r="GC90" s="239" t="str">
        <f>IFERROR(IF(GB90&gt;20*FO90,'Referencia Parámetros'!$D$20,IF(GB90&gt;10*FO90,'Referencia Parámetros'!$D$21,IF(GB90&gt;5*FO90,'Referencia Parámetros'!$D$22, IF(GB90&gt;1,'Referencia Parámetros'!$D$23,"NO APLICA")))),"")</f>
        <v/>
      </c>
      <c r="GD90" s="240" t="str">
        <f t="shared" si="429"/>
        <v/>
      </c>
      <c r="GE90" s="241">
        <f t="shared" si="359"/>
        <v>0</v>
      </c>
      <c r="GF90" s="234">
        <f t="shared" si="430"/>
        <v>0</v>
      </c>
      <c r="GG90" s="234">
        <f t="shared" si="360"/>
        <v>0</v>
      </c>
      <c r="GH90" s="234">
        <f t="shared" si="431"/>
        <v>0</v>
      </c>
      <c r="GI90" s="242">
        <f t="shared" si="432"/>
        <v>0</v>
      </c>
      <c r="GK90" s="234">
        <f t="shared" si="433"/>
        <v>78</v>
      </c>
      <c r="GL90" s="235" t="str">
        <f t="shared" si="434"/>
        <v/>
      </c>
      <c r="GM90" s="236" t="str">
        <f>IFERROR(+VLOOKUP(GL90,'Referencia Parámetros'!$A$2:$B$18,2),"")</f>
        <v/>
      </c>
      <c r="GN90" s="1"/>
      <c r="GO90" s="1"/>
      <c r="GP90" s="136" t="str">
        <f t="shared" si="325"/>
        <v>Completar</v>
      </c>
      <c r="GQ90" s="134"/>
      <c r="GR90" s="134"/>
      <c r="GS90" s="134"/>
      <c r="GT90" s="136" t="str">
        <f t="shared" si="326"/>
        <v>Completar</v>
      </c>
      <c r="GU90" s="137" t="str">
        <f t="shared" si="327"/>
        <v>Completar</v>
      </c>
      <c r="GV90" s="137" t="str">
        <f t="shared" si="328"/>
        <v>Completar</v>
      </c>
      <c r="GW90" s="135"/>
      <c r="GX90" s="136" t="str">
        <f t="shared" si="329"/>
        <v>Completar</v>
      </c>
      <c r="GY90" s="237">
        <f t="shared" si="435"/>
        <v>0</v>
      </c>
      <c r="GZ90" s="238">
        <f t="shared" si="436"/>
        <v>0</v>
      </c>
      <c r="HA90" s="239" t="str">
        <f>IFERROR(IF(GZ90&gt;20*GM90,'Referencia Parámetros'!$D$20,IF(GZ90&gt;10*GM90,'Referencia Parámetros'!$D$21,IF(GZ90&gt;5*GM90,'Referencia Parámetros'!$D$22, IF(GZ90&gt;1,'Referencia Parámetros'!$D$23,"NO APLICA")))),"")</f>
        <v/>
      </c>
      <c r="HB90" s="240" t="str">
        <f t="shared" si="437"/>
        <v/>
      </c>
      <c r="HC90" s="241">
        <f t="shared" si="361"/>
        <v>0</v>
      </c>
      <c r="HD90" s="234">
        <f t="shared" si="438"/>
        <v>0</v>
      </c>
      <c r="HE90" s="234">
        <f t="shared" si="362"/>
        <v>0</v>
      </c>
      <c r="HF90" s="234">
        <f t="shared" si="439"/>
        <v>0</v>
      </c>
      <c r="HG90" s="242">
        <f t="shared" si="440"/>
        <v>0</v>
      </c>
      <c r="HI90" s="234">
        <f t="shared" si="441"/>
        <v>78</v>
      </c>
      <c r="HJ90" s="235" t="str">
        <f t="shared" si="442"/>
        <v/>
      </c>
      <c r="HK90" s="236" t="str">
        <f>IFERROR(+VLOOKUP(HJ90,'Referencia Parámetros'!$A$2:$B$18,2),"")</f>
        <v/>
      </c>
      <c r="HL90" s="1"/>
      <c r="HM90" s="1"/>
      <c r="HN90" s="136" t="str">
        <f t="shared" si="330"/>
        <v>Completar</v>
      </c>
      <c r="HO90" s="134"/>
      <c r="HP90" s="134"/>
      <c r="HQ90" s="134"/>
      <c r="HR90" s="136" t="str">
        <f t="shared" si="331"/>
        <v>Completar</v>
      </c>
      <c r="HS90" s="137" t="str">
        <f t="shared" si="332"/>
        <v>Completar</v>
      </c>
      <c r="HT90" s="137" t="str">
        <f t="shared" si="333"/>
        <v>Completar</v>
      </c>
      <c r="HU90" s="135"/>
      <c r="HV90" s="136" t="str">
        <f t="shared" si="334"/>
        <v>Completar</v>
      </c>
      <c r="HW90" s="237">
        <f t="shared" si="443"/>
        <v>0</v>
      </c>
      <c r="HX90" s="238">
        <f t="shared" si="444"/>
        <v>0</v>
      </c>
      <c r="HY90" s="239" t="str">
        <f>IFERROR(IF(HX90&gt;20*HK90,'Referencia Parámetros'!$D$20,IF(HX90&gt;10*HK90,'Referencia Parámetros'!$D$21,IF(HX90&gt;5*HK90,'Referencia Parámetros'!$D$22, IF(HX90&gt;1,'Referencia Parámetros'!$D$23,"NO APLICA")))),"")</f>
        <v/>
      </c>
      <c r="HZ90" s="240" t="str">
        <f t="shared" si="445"/>
        <v/>
      </c>
      <c r="IA90" s="241">
        <f t="shared" si="363"/>
        <v>0</v>
      </c>
      <c r="IB90" s="234">
        <f t="shared" si="446"/>
        <v>0</v>
      </c>
      <c r="IC90" s="234">
        <f t="shared" si="364"/>
        <v>0</v>
      </c>
      <c r="ID90" s="234">
        <f t="shared" si="447"/>
        <v>0</v>
      </c>
      <c r="IE90" s="242">
        <f t="shared" si="448"/>
        <v>0</v>
      </c>
      <c r="IG90" s="234">
        <f t="shared" si="449"/>
        <v>78</v>
      </c>
      <c r="IH90" s="235" t="str">
        <f t="shared" si="450"/>
        <v/>
      </c>
      <c r="II90" s="236" t="str">
        <f>IFERROR(+VLOOKUP(IH90,'Referencia Parámetros'!$A$2:$B$15,2),"")</f>
        <v/>
      </c>
      <c r="IJ90" s="1"/>
      <c r="IK90" s="1"/>
      <c r="IL90" s="136" t="str">
        <f t="shared" si="335"/>
        <v>Completar</v>
      </c>
      <c r="IM90" s="134"/>
      <c r="IN90" s="134"/>
      <c r="IO90" s="134"/>
      <c r="IP90" s="136" t="str">
        <f t="shared" si="336"/>
        <v>Completar</v>
      </c>
      <c r="IQ90" s="137" t="str">
        <f t="shared" si="337"/>
        <v>Completar</v>
      </c>
      <c r="IR90" s="137" t="str">
        <f t="shared" si="338"/>
        <v>Completar</v>
      </c>
      <c r="IS90" s="135"/>
      <c r="IT90" s="136" t="str">
        <f t="shared" si="339"/>
        <v>Completar</v>
      </c>
      <c r="IU90" s="237">
        <f t="shared" si="451"/>
        <v>0</v>
      </c>
      <c r="IV90" s="238">
        <f t="shared" si="452"/>
        <v>0</v>
      </c>
      <c r="IW90" s="239" t="str">
        <f>IFERROR(IF(IV90&gt;20*II90,'Referencia Parámetros'!$D$20,IF(IV90&gt;10*II90,'Referencia Parámetros'!$D$21,IF(IV90&gt;5*II90,'Referencia Parámetros'!$D$22, IF(IV90&gt;1,'Referencia Parámetros'!$D$23,"NO APLICA")))),"")</f>
        <v/>
      </c>
      <c r="IX90" s="240" t="str">
        <f t="shared" si="453"/>
        <v/>
      </c>
      <c r="IY90" s="241">
        <f t="shared" si="365"/>
        <v>0</v>
      </c>
      <c r="IZ90" s="234">
        <f t="shared" si="454"/>
        <v>0</v>
      </c>
      <c r="JA90" s="234">
        <f t="shared" si="366"/>
        <v>0</v>
      </c>
      <c r="JB90" s="234">
        <f t="shared" si="455"/>
        <v>0</v>
      </c>
      <c r="JC90" s="242">
        <f t="shared" si="456"/>
        <v>0</v>
      </c>
      <c r="JD90" s="198"/>
      <c r="JE90" s="234">
        <f t="shared" si="457"/>
        <v>78</v>
      </c>
      <c r="JF90" s="235" t="str">
        <f t="shared" si="458"/>
        <v/>
      </c>
      <c r="JG90" s="236" t="str">
        <f>IFERROR(+VLOOKUP(JF90,'Referencia Parámetros'!$A$2:$B$15,2),"")</f>
        <v/>
      </c>
      <c r="JH90" s="1"/>
      <c r="JI90" s="1"/>
      <c r="JJ90" s="136" t="str">
        <f t="shared" si="340"/>
        <v>Completar</v>
      </c>
      <c r="JK90" s="134"/>
      <c r="JL90" s="134"/>
      <c r="JM90" s="134"/>
      <c r="JN90" s="136" t="str">
        <f t="shared" si="341"/>
        <v>Completar</v>
      </c>
      <c r="JO90" s="137" t="str">
        <f t="shared" si="342"/>
        <v>Completar</v>
      </c>
      <c r="JP90" s="137" t="str">
        <f t="shared" si="343"/>
        <v>Completar</v>
      </c>
      <c r="JQ90" s="135"/>
      <c r="JR90" s="136" t="str">
        <f t="shared" si="344"/>
        <v>Completar</v>
      </c>
      <c r="JS90" s="237">
        <f t="shared" si="459"/>
        <v>0</v>
      </c>
      <c r="JT90" s="238">
        <f t="shared" si="460"/>
        <v>0</v>
      </c>
      <c r="JU90" s="239" t="str">
        <f>IFERROR(IF(JT90&gt;20*JG90,'Referencia Parámetros'!$D$20,IF(JT90&gt;10*JG90,'Referencia Parámetros'!$D$21,IF(JT90&gt;5*JG90,'Referencia Parámetros'!$D$22, IF(JT90&gt;1,'Referencia Parámetros'!$D$23,"NO APLICA")))),"")</f>
        <v/>
      </c>
      <c r="JV90" s="240" t="str">
        <f t="shared" si="461"/>
        <v/>
      </c>
      <c r="JW90" s="241">
        <f t="shared" si="367"/>
        <v>0</v>
      </c>
      <c r="JX90" s="234">
        <f t="shared" si="462"/>
        <v>0</v>
      </c>
      <c r="JY90" s="234">
        <f t="shared" si="368"/>
        <v>0</v>
      </c>
      <c r="JZ90" s="234">
        <f t="shared" si="463"/>
        <v>0</v>
      </c>
      <c r="KA90" s="242">
        <f t="shared" si="464"/>
        <v>0</v>
      </c>
    </row>
    <row r="91" spans="1:287" x14ac:dyDescent="0.25">
      <c r="A91" s="234">
        <f t="shared" si="369"/>
        <v>79</v>
      </c>
      <c r="B91" s="235" t="str">
        <f t="shared" si="370"/>
        <v/>
      </c>
      <c r="C91" s="236" t="str">
        <f>IFERROR(+VLOOKUP(B91,'Referencia Parámetros'!$A$2:$B$18,2),"")</f>
        <v/>
      </c>
      <c r="D91" s="1"/>
      <c r="E91" s="1"/>
      <c r="F91" s="136" t="str">
        <f>IFERROR(+VLOOKUP(D91,'Año 4'!JH$13:JJ$112,3,FALSE),"Completar")</f>
        <v>Completar</v>
      </c>
      <c r="G91" s="134"/>
      <c r="H91" s="134"/>
      <c r="I91" s="134"/>
      <c r="J91" s="136" t="str">
        <f>+IFERROR(VLOOKUP(D91,'Año 4'!JH$13:JR$112,7,0),"Completar")</f>
        <v>Completar</v>
      </c>
      <c r="K91" s="137" t="str">
        <f>IFERROR(VLOOKUP(D91,'Año 4'!JH$13:JR$112,8,FALSE),"Completar")</f>
        <v>Completar</v>
      </c>
      <c r="L91" s="137" t="str">
        <f>IFERROR(VLOOKUP(D91,'Año 4'!JH$13:JR$112,9,FALSE),"Completar")</f>
        <v>Completar</v>
      </c>
      <c r="M91" s="135"/>
      <c r="N91" s="136" t="str">
        <f>IFERROR(VLOOKUP(D91,'Año 4'!JH$13:JR$112,11,FALSE),"Completar")</f>
        <v>Completar</v>
      </c>
      <c r="O91" s="237">
        <f t="shared" si="371"/>
        <v>0</v>
      </c>
      <c r="P91" s="238">
        <f t="shared" si="372"/>
        <v>0</v>
      </c>
      <c r="Q91" s="239" t="str">
        <f>IFERROR(IF(P91&gt;20*C91,'Referencia Parámetros'!$D$20,IF(P91&gt;10*C91,'Referencia Parámetros'!$D$21,IF(P91&gt;5*C91,'Referencia Parámetros'!$D$22, IF(P91&gt;1,'Referencia Parámetros'!$D$23,"NO APLICA")))),"")</f>
        <v/>
      </c>
      <c r="R91" s="240" t="str">
        <f t="shared" si="373"/>
        <v/>
      </c>
      <c r="S91" s="241">
        <f t="shared" si="345"/>
        <v>0</v>
      </c>
      <c r="T91" s="234">
        <f t="shared" si="374"/>
        <v>0</v>
      </c>
      <c r="U91" s="234">
        <f t="shared" si="346"/>
        <v>0</v>
      </c>
      <c r="V91" s="234">
        <f t="shared" si="375"/>
        <v>0</v>
      </c>
      <c r="W91" s="242">
        <f t="shared" si="376"/>
        <v>0</v>
      </c>
      <c r="Y91" s="234">
        <f t="shared" si="377"/>
        <v>79</v>
      </c>
      <c r="Z91" s="235" t="str">
        <f t="shared" si="378"/>
        <v/>
      </c>
      <c r="AA91" s="236" t="str">
        <f>IFERROR(+VLOOKUP(Z91,'Referencia Parámetros'!$A$2:$B$18,2),"")</f>
        <v/>
      </c>
      <c r="AB91" s="1"/>
      <c r="AC91" s="1"/>
      <c r="AD91" s="136" t="str">
        <f t="shared" si="290"/>
        <v>Completar</v>
      </c>
      <c r="AE91" s="134"/>
      <c r="AF91" s="134"/>
      <c r="AG91" s="134"/>
      <c r="AH91" s="136" t="str">
        <f t="shared" si="291"/>
        <v>Completar</v>
      </c>
      <c r="AI91" s="137" t="str">
        <f t="shared" si="292"/>
        <v>Completar</v>
      </c>
      <c r="AJ91" s="137" t="str">
        <f t="shared" si="293"/>
        <v>Completar</v>
      </c>
      <c r="AK91" s="135"/>
      <c r="AL91" s="136" t="str">
        <f t="shared" si="294"/>
        <v>Completar</v>
      </c>
      <c r="AM91" s="237">
        <f t="shared" si="379"/>
        <v>0</v>
      </c>
      <c r="AN91" s="238">
        <f t="shared" si="380"/>
        <v>0</v>
      </c>
      <c r="AO91" s="239" t="str">
        <f>IFERROR(IF(AN91&gt;20*AA91,'Referencia Parámetros'!$D$20,IF(AN91&gt;10*AA91,'Referencia Parámetros'!$D$21,IF(AN91&gt;5*AA91,'Referencia Parámetros'!$D$22, IF(AN91&gt;1,'Referencia Parámetros'!$D$23,"NO APLICA")))),"")</f>
        <v/>
      </c>
      <c r="AP91" s="240" t="str">
        <f t="shared" si="381"/>
        <v/>
      </c>
      <c r="AQ91" s="241">
        <f t="shared" si="347"/>
        <v>0</v>
      </c>
      <c r="AR91" s="234">
        <f t="shared" si="382"/>
        <v>0</v>
      </c>
      <c r="AS91" s="234">
        <f t="shared" si="348"/>
        <v>0</v>
      </c>
      <c r="AT91" s="234">
        <f t="shared" si="383"/>
        <v>0</v>
      </c>
      <c r="AU91" s="242">
        <f t="shared" si="384"/>
        <v>0</v>
      </c>
      <c r="AW91" s="234">
        <f t="shared" si="385"/>
        <v>79</v>
      </c>
      <c r="AX91" s="235" t="str">
        <f t="shared" si="386"/>
        <v/>
      </c>
      <c r="AY91" s="236" t="str">
        <f>IFERROR(+VLOOKUP(AX91,'Referencia Parámetros'!$A$2:$B$18,2),"")</f>
        <v/>
      </c>
      <c r="AZ91" s="1"/>
      <c r="BA91" s="1"/>
      <c r="BB91" s="136" t="str">
        <f t="shared" si="295"/>
        <v>Completar</v>
      </c>
      <c r="BC91" s="134"/>
      <c r="BD91" s="134"/>
      <c r="BE91" s="134"/>
      <c r="BF91" s="136" t="str">
        <f t="shared" si="296"/>
        <v>Completar</v>
      </c>
      <c r="BG91" s="137" t="str">
        <f t="shared" si="297"/>
        <v>Completar</v>
      </c>
      <c r="BH91" s="137" t="str">
        <f t="shared" si="298"/>
        <v>Completar</v>
      </c>
      <c r="BI91" s="135"/>
      <c r="BJ91" s="136" t="str">
        <f t="shared" si="299"/>
        <v>Completar</v>
      </c>
      <c r="BK91" s="237">
        <f t="shared" si="387"/>
        <v>0</v>
      </c>
      <c r="BL91" s="238">
        <f t="shared" si="388"/>
        <v>0</v>
      </c>
      <c r="BM91" s="239" t="str">
        <f>IFERROR(IF(BL91&gt;20*AY91,'Referencia Parámetros'!$D$20,IF(BL91&gt;10*AY91,'Referencia Parámetros'!$D$21,IF(BL91&gt;5*AY91,'Referencia Parámetros'!$D$22, IF(BL91&gt;1,'Referencia Parámetros'!$D$23,"NO APLICA")))),"")</f>
        <v/>
      </c>
      <c r="BN91" s="240" t="str">
        <f t="shared" si="389"/>
        <v/>
      </c>
      <c r="BO91" s="241">
        <f t="shared" si="349"/>
        <v>0</v>
      </c>
      <c r="BP91" s="234">
        <f t="shared" si="390"/>
        <v>0</v>
      </c>
      <c r="BQ91" s="234">
        <f t="shared" si="350"/>
        <v>0</v>
      </c>
      <c r="BR91" s="234">
        <f t="shared" si="391"/>
        <v>0</v>
      </c>
      <c r="BS91" s="242">
        <f t="shared" si="392"/>
        <v>0</v>
      </c>
      <c r="BU91" s="234">
        <f t="shared" si="393"/>
        <v>79</v>
      </c>
      <c r="BV91" s="235" t="str">
        <f t="shared" si="394"/>
        <v/>
      </c>
      <c r="BW91" s="236" t="str">
        <f>IFERROR(+VLOOKUP(BV91,'Referencia Parámetros'!$A$2:$B$18,2),"")</f>
        <v/>
      </c>
      <c r="BX91" s="1"/>
      <c r="BY91" s="1"/>
      <c r="BZ91" s="136" t="str">
        <f t="shared" si="300"/>
        <v>Completar</v>
      </c>
      <c r="CA91" s="134"/>
      <c r="CB91" s="134"/>
      <c r="CC91" s="134"/>
      <c r="CD91" s="136" t="str">
        <f t="shared" si="301"/>
        <v>Completar</v>
      </c>
      <c r="CE91" s="137" t="str">
        <f t="shared" si="302"/>
        <v>Completar</v>
      </c>
      <c r="CF91" s="137" t="str">
        <f t="shared" si="303"/>
        <v>Completar</v>
      </c>
      <c r="CG91" s="135"/>
      <c r="CH91" s="136" t="str">
        <f t="shared" si="304"/>
        <v>Completar</v>
      </c>
      <c r="CI91" s="237">
        <f t="shared" si="395"/>
        <v>0</v>
      </c>
      <c r="CJ91" s="238">
        <f t="shared" si="396"/>
        <v>0</v>
      </c>
      <c r="CK91" s="239" t="str">
        <f>IFERROR(IF(CJ91&gt;20*BW91,'Referencia Parámetros'!$D$20,IF(CJ91&gt;10*BW91,'Referencia Parámetros'!$D$21,IF(CJ91&gt;5*BW91,'Referencia Parámetros'!$D$22, IF(CJ91&gt;1,'Referencia Parámetros'!$D$23,"NO APLICA")))),"")</f>
        <v/>
      </c>
      <c r="CL91" s="240" t="str">
        <f t="shared" si="397"/>
        <v/>
      </c>
      <c r="CM91" s="241">
        <f t="shared" si="351"/>
        <v>0</v>
      </c>
      <c r="CN91" s="234">
        <f t="shared" si="398"/>
        <v>0</v>
      </c>
      <c r="CO91" s="234">
        <f t="shared" si="352"/>
        <v>0</v>
      </c>
      <c r="CP91" s="234">
        <f t="shared" si="399"/>
        <v>0</v>
      </c>
      <c r="CQ91" s="242">
        <f t="shared" si="400"/>
        <v>0</v>
      </c>
      <c r="CS91" s="234">
        <f t="shared" si="401"/>
        <v>79</v>
      </c>
      <c r="CT91" s="235" t="str">
        <f t="shared" si="402"/>
        <v/>
      </c>
      <c r="CU91" s="236" t="str">
        <f>IFERROR(+VLOOKUP(CT91,'Referencia Parámetros'!$A$2:$B$18,2),"")</f>
        <v/>
      </c>
      <c r="CV91" s="1"/>
      <c r="CW91" s="1"/>
      <c r="CX91" s="136" t="str">
        <f t="shared" si="305"/>
        <v>Completar</v>
      </c>
      <c r="CY91" s="134"/>
      <c r="CZ91" s="134"/>
      <c r="DA91" s="134"/>
      <c r="DB91" s="136" t="str">
        <f t="shared" si="306"/>
        <v>Completar</v>
      </c>
      <c r="DC91" s="137" t="str">
        <f t="shared" si="307"/>
        <v>Completar</v>
      </c>
      <c r="DD91" s="137" t="str">
        <f t="shared" si="308"/>
        <v>Completar</v>
      </c>
      <c r="DE91" s="135"/>
      <c r="DF91" s="136" t="str">
        <f t="shared" si="309"/>
        <v>Completar</v>
      </c>
      <c r="DG91" s="237">
        <f t="shared" si="403"/>
        <v>0</v>
      </c>
      <c r="DH91" s="238">
        <f t="shared" si="404"/>
        <v>0</v>
      </c>
      <c r="DI91" s="239" t="str">
        <f>IFERROR(IF(DH91&gt;20*CU91,'Referencia Parámetros'!$D$20,IF(DH91&gt;10*CU91,'Referencia Parámetros'!$D$21,IF(DH91&gt;5*CU91,'Referencia Parámetros'!$D$22, IF(DH91&gt;1,'Referencia Parámetros'!$D$23,"NO APLICA")))),"")</f>
        <v/>
      </c>
      <c r="DJ91" s="240" t="str">
        <f t="shared" si="405"/>
        <v/>
      </c>
      <c r="DK91" s="241">
        <f t="shared" si="353"/>
        <v>0</v>
      </c>
      <c r="DL91" s="234">
        <f t="shared" si="406"/>
        <v>0</v>
      </c>
      <c r="DM91" s="234">
        <f t="shared" si="354"/>
        <v>0</v>
      </c>
      <c r="DN91" s="234">
        <f t="shared" si="407"/>
        <v>0</v>
      </c>
      <c r="DO91" s="242">
        <f t="shared" si="408"/>
        <v>0</v>
      </c>
      <c r="DQ91" s="234">
        <f t="shared" si="409"/>
        <v>79</v>
      </c>
      <c r="DR91" s="235" t="str">
        <f t="shared" si="410"/>
        <v/>
      </c>
      <c r="DS91" s="236" t="str">
        <f>IFERROR(+VLOOKUP(DR91,'Referencia Parámetros'!$A$2:$B$18,2),"")</f>
        <v/>
      </c>
      <c r="DT91" s="1"/>
      <c r="DU91" s="1"/>
      <c r="DV91" s="136" t="str">
        <f t="shared" si="310"/>
        <v>Completar</v>
      </c>
      <c r="DW91" s="134"/>
      <c r="DX91" s="134"/>
      <c r="DY91" s="134"/>
      <c r="DZ91" s="136" t="str">
        <f t="shared" si="311"/>
        <v>Completar</v>
      </c>
      <c r="EA91" s="137" t="str">
        <f t="shared" si="312"/>
        <v>Completar</v>
      </c>
      <c r="EB91" s="137" t="str">
        <f t="shared" si="313"/>
        <v>Completar</v>
      </c>
      <c r="EC91" s="135"/>
      <c r="ED91" s="136" t="str">
        <f t="shared" si="314"/>
        <v>Completar</v>
      </c>
      <c r="EE91" s="237">
        <f t="shared" si="411"/>
        <v>0</v>
      </c>
      <c r="EF91" s="238">
        <f t="shared" si="412"/>
        <v>0</v>
      </c>
      <c r="EG91" s="239" t="str">
        <f>IFERROR(IF(EF91&gt;20*DS91,'Referencia Parámetros'!$D$20,IF(EF91&gt;10*DS91,'Referencia Parámetros'!$D$21,IF(EF91&gt;5*DS91,'Referencia Parámetros'!$D$22, IF(EF91&gt;1,'Referencia Parámetros'!$D$23,"NO APLICA")))),"")</f>
        <v/>
      </c>
      <c r="EH91" s="240" t="str">
        <f t="shared" si="413"/>
        <v/>
      </c>
      <c r="EI91" s="241">
        <f t="shared" si="355"/>
        <v>0</v>
      </c>
      <c r="EJ91" s="234">
        <f t="shared" si="414"/>
        <v>0</v>
      </c>
      <c r="EK91" s="234">
        <f t="shared" si="356"/>
        <v>0</v>
      </c>
      <c r="EL91" s="234">
        <f t="shared" si="415"/>
        <v>0</v>
      </c>
      <c r="EM91" s="242">
        <f t="shared" si="416"/>
        <v>0</v>
      </c>
      <c r="EO91" s="234">
        <f t="shared" si="417"/>
        <v>79</v>
      </c>
      <c r="EP91" s="235" t="str">
        <f t="shared" si="418"/>
        <v/>
      </c>
      <c r="EQ91" s="236" t="str">
        <f>IFERROR(+VLOOKUP(EP91,'Referencia Parámetros'!$A$2:$B$18,2),"")</f>
        <v/>
      </c>
      <c r="ER91" s="1"/>
      <c r="ES91" s="1"/>
      <c r="ET91" s="136" t="str">
        <f t="shared" si="315"/>
        <v>Completar</v>
      </c>
      <c r="EU91" s="134"/>
      <c r="EV91" s="134"/>
      <c r="EW91" s="134"/>
      <c r="EX91" s="136" t="str">
        <f t="shared" si="316"/>
        <v>Completar</v>
      </c>
      <c r="EY91" s="137" t="str">
        <f t="shared" si="317"/>
        <v>Completar</v>
      </c>
      <c r="EZ91" s="137" t="str">
        <f t="shared" si="318"/>
        <v>Completar</v>
      </c>
      <c r="FA91" s="135"/>
      <c r="FB91" s="136" t="str">
        <f t="shared" si="319"/>
        <v>Completar</v>
      </c>
      <c r="FC91" s="237">
        <f t="shared" si="419"/>
        <v>0</v>
      </c>
      <c r="FD91" s="238">
        <f t="shared" si="420"/>
        <v>0</v>
      </c>
      <c r="FE91" s="239" t="str">
        <f>IFERROR(IF(FD91&gt;20*EQ91,'Referencia Parámetros'!$D$20,IF(FD91&gt;10*EQ91,'Referencia Parámetros'!$D$21,IF(FD91&gt;5*EQ91,'Referencia Parámetros'!$D$22, IF(FD91&gt;1,'Referencia Parámetros'!$D$23,"NO APLICA")))),"")</f>
        <v/>
      </c>
      <c r="FF91" s="240" t="str">
        <f t="shared" si="421"/>
        <v/>
      </c>
      <c r="FG91" s="241">
        <f t="shared" si="357"/>
        <v>0</v>
      </c>
      <c r="FH91" s="234">
        <f t="shared" si="422"/>
        <v>0</v>
      </c>
      <c r="FI91" s="234">
        <f t="shared" si="358"/>
        <v>0</v>
      </c>
      <c r="FJ91" s="234">
        <f t="shared" si="423"/>
        <v>0</v>
      </c>
      <c r="FK91" s="242">
        <f t="shared" si="424"/>
        <v>0</v>
      </c>
      <c r="FM91" s="234">
        <f t="shared" si="425"/>
        <v>79</v>
      </c>
      <c r="FN91" s="235" t="str">
        <f t="shared" si="426"/>
        <v/>
      </c>
      <c r="FO91" s="236" t="str">
        <f>IFERROR(+VLOOKUP(FN91,'Referencia Parámetros'!$A$2:$B$18,2),"")</f>
        <v/>
      </c>
      <c r="FP91" s="1"/>
      <c r="FQ91" s="1"/>
      <c r="FR91" s="136" t="str">
        <f t="shared" si="320"/>
        <v>Completar</v>
      </c>
      <c r="FS91" s="134"/>
      <c r="FT91" s="134"/>
      <c r="FU91" s="134"/>
      <c r="FV91" s="136" t="str">
        <f t="shared" si="321"/>
        <v>Completar</v>
      </c>
      <c r="FW91" s="137" t="str">
        <f t="shared" si="322"/>
        <v>Completar</v>
      </c>
      <c r="FX91" s="137" t="str">
        <f t="shared" si="323"/>
        <v>Completar</v>
      </c>
      <c r="FY91" s="135"/>
      <c r="FZ91" s="136" t="str">
        <f t="shared" si="324"/>
        <v>Completar</v>
      </c>
      <c r="GA91" s="237">
        <f t="shared" si="427"/>
        <v>0</v>
      </c>
      <c r="GB91" s="238">
        <f t="shared" si="428"/>
        <v>0</v>
      </c>
      <c r="GC91" s="239" t="str">
        <f>IFERROR(IF(GB91&gt;20*FO91,'Referencia Parámetros'!$D$20,IF(GB91&gt;10*FO91,'Referencia Parámetros'!$D$21,IF(GB91&gt;5*FO91,'Referencia Parámetros'!$D$22, IF(GB91&gt;1,'Referencia Parámetros'!$D$23,"NO APLICA")))),"")</f>
        <v/>
      </c>
      <c r="GD91" s="240" t="str">
        <f t="shared" si="429"/>
        <v/>
      </c>
      <c r="GE91" s="241">
        <f t="shared" si="359"/>
        <v>0</v>
      </c>
      <c r="GF91" s="234">
        <f t="shared" si="430"/>
        <v>0</v>
      </c>
      <c r="GG91" s="234">
        <f t="shared" si="360"/>
        <v>0</v>
      </c>
      <c r="GH91" s="234">
        <f t="shared" si="431"/>
        <v>0</v>
      </c>
      <c r="GI91" s="242">
        <f t="shared" si="432"/>
        <v>0</v>
      </c>
      <c r="GK91" s="234">
        <f t="shared" si="433"/>
        <v>79</v>
      </c>
      <c r="GL91" s="235" t="str">
        <f t="shared" si="434"/>
        <v/>
      </c>
      <c r="GM91" s="236" t="str">
        <f>IFERROR(+VLOOKUP(GL91,'Referencia Parámetros'!$A$2:$B$18,2),"")</f>
        <v/>
      </c>
      <c r="GN91" s="1"/>
      <c r="GO91" s="1"/>
      <c r="GP91" s="136" t="str">
        <f t="shared" si="325"/>
        <v>Completar</v>
      </c>
      <c r="GQ91" s="134"/>
      <c r="GR91" s="134"/>
      <c r="GS91" s="134"/>
      <c r="GT91" s="136" t="str">
        <f t="shared" si="326"/>
        <v>Completar</v>
      </c>
      <c r="GU91" s="137" t="str">
        <f t="shared" si="327"/>
        <v>Completar</v>
      </c>
      <c r="GV91" s="137" t="str">
        <f t="shared" si="328"/>
        <v>Completar</v>
      </c>
      <c r="GW91" s="135"/>
      <c r="GX91" s="136" t="str">
        <f t="shared" si="329"/>
        <v>Completar</v>
      </c>
      <c r="GY91" s="237">
        <f t="shared" si="435"/>
        <v>0</v>
      </c>
      <c r="GZ91" s="238">
        <f t="shared" si="436"/>
        <v>0</v>
      </c>
      <c r="HA91" s="239" t="str">
        <f>IFERROR(IF(GZ91&gt;20*GM91,'Referencia Parámetros'!$D$20,IF(GZ91&gt;10*GM91,'Referencia Parámetros'!$D$21,IF(GZ91&gt;5*GM91,'Referencia Parámetros'!$D$22, IF(GZ91&gt;1,'Referencia Parámetros'!$D$23,"NO APLICA")))),"")</f>
        <v/>
      </c>
      <c r="HB91" s="240" t="str">
        <f t="shared" si="437"/>
        <v/>
      </c>
      <c r="HC91" s="241">
        <f t="shared" si="361"/>
        <v>0</v>
      </c>
      <c r="HD91" s="234">
        <f t="shared" si="438"/>
        <v>0</v>
      </c>
      <c r="HE91" s="234">
        <f t="shared" si="362"/>
        <v>0</v>
      </c>
      <c r="HF91" s="234">
        <f t="shared" si="439"/>
        <v>0</v>
      </c>
      <c r="HG91" s="242">
        <f t="shared" si="440"/>
        <v>0</v>
      </c>
      <c r="HI91" s="234">
        <f t="shared" si="441"/>
        <v>79</v>
      </c>
      <c r="HJ91" s="235" t="str">
        <f t="shared" si="442"/>
        <v/>
      </c>
      <c r="HK91" s="236" t="str">
        <f>IFERROR(+VLOOKUP(HJ91,'Referencia Parámetros'!$A$2:$B$18,2),"")</f>
        <v/>
      </c>
      <c r="HL91" s="1"/>
      <c r="HM91" s="1"/>
      <c r="HN91" s="136" t="str">
        <f t="shared" si="330"/>
        <v>Completar</v>
      </c>
      <c r="HO91" s="134"/>
      <c r="HP91" s="134"/>
      <c r="HQ91" s="134"/>
      <c r="HR91" s="136" t="str">
        <f t="shared" si="331"/>
        <v>Completar</v>
      </c>
      <c r="HS91" s="137" t="str">
        <f t="shared" si="332"/>
        <v>Completar</v>
      </c>
      <c r="HT91" s="137" t="str">
        <f t="shared" si="333"/>
        <v>Completar</v>
      </c>
      <c r="HU91" s="135"/>
      <c r="HV91" s="136" t="str">
        <f t="shared" si="334"/>
        <v>Completar</v>
      </c>
      <c r="HW91" s="237">
        <f t="shared" si="443"/>
        <v>0</v>
      </c>
      <c r="HX91" s="238">
        <f t="shared" si="444"/>
        <v>0</v>
      </c>
      <c r="HY91" s="239" t="str">
        <f>IFERROR(IF(HX91&gt;20*HK91,'Referencia Parámetros'!$D$20,IF(HX91&gt;10*HK91,'Referencia Parámetros'!$D$21,IF(HX91&gt;5*HK91,'Referencia Parámetros'!$D$22, IF(HX91&gt;1,'Referencia Parámetros'!$D$23,"NO APLICA")))),"")</f>
        <v/>
      </c>
      <c r="HZ91" s="240" t="str">
        <f t="shared" si="445"/>
        <v/>
      </c>
      <c r="IA91" s="241">
        <f t="shared" si="363"/>
        <v>0</v>
      </c>
      <c r="IB91" s="234">
        <f t="shared" si="446"/>
        <v>0</v>
      </c>
      <c r="IC91" s="234">
        <f t="shared" si="364"/>
        <v>0</v>
      </c>
      <c r="ID91" s="234">
        <f t="shared" si="447"/>
        <v>0</v>
      </c>
      <c r="IE91" s="242">
        <f t="shared" si="448"/>
        <v>0</v>
      </c>
      <c r="IG91" s="234">
        <f t="shared" si="449"/>
        <v>79</v>
      </c>
      <c r="IH91" s="235" t="str">
        <f t="shared" si="450"/>
        <v/>
      </c>
      <c r="II91" s="236" t="str">
        <f>IFERROR(+VLOOKUP(IH91,'Referencia Parámetros'!$A$2:$B$15,2),"")</f>
        <v/>
      </c>
      <c r="IJ91" s="1"/>
      <c r="IK91" s="1"/>
      <c r="IL91" s="136" t="str">
        <f t="shared" si="335"/>
        <v>Completar</v>
      </c>
      <c r="IM91" s="134"/>
      <c r="IN91" s="134"/>
      <c r="IO91" s="134"/>
      <c r="IP91" s="136" t="str">
        <f t="shared" si="336"/>
        <v>Completar</v>
      </c>
      <c r="IQ91" s="137" t="str">
        <f t="shared" si="337"/>
        <v>Completar</v>
      </c>
      <c r="IR91" s="137" t="str">
        <f t="shared" si="338"/>
        <v>Completar</v>
      </c>
      <c r="IS91" s="135"/>
      <c r="IT91" s="136" t="str">
        <f t="shared" si="339"/>
        <v>Completar</v>
      </c>
      <c r="IU91" s="237">
        <f t="shared" si="451"/>
        <v>0</v>
      </c>
      <c r="IV91" s="238">
        <f t="shared" si="452"/>
        <v>0</v>
      </c>
      <c r="IW91" s="239" t="str">
        <f>IFERROR(IF(IV91&gt;20*II91,'Referencia Parámetros'!$D$20,IF(IV91&gt;10*II91,'Referencia Parámetros'!$D$21,IF(IV91&gt;5*II91,'Referencia Parámetros'!$D$22, IF(IV91&gt;1,'Referencia Parámetros'!$D$23,"NO APLICA")))),"")</f>
        <v/>
      </c>
      <c r="IX91" s="240" t="str">
        <f t="shared" si="453"/>
        <v/>
      </c>
      <c r="IY91" s="241">
        <f t="shared" si="365"/>
        <v>0</v>
      </c>
      <c r="IZ91" s="234">
        <f t="shared" si="454"/>
        <v>0</v>
      </c>
      <c r="JA91" s="234">
        <f t="shared" si="366"/>
        <v>0</v>
      </c>
      <c r="JB91" s="234">
        <f t="shared" si="455"/>
        <v>0</v>
      </c>
      <c r="JC91" s="242">
        <f t="shared" si="456"/>
        <v>0</v>
      </c>
      <c r="JD91" s="198"/>
      <c r="JE91" s="234">
        <f t="shared" si="457"/>
        <v>79</v>
      </c>
      <c r="JF91" s="235" t="str">
        <f t="shared" si="458"/>
        <v/>
      </c>
      <c r="JG91" s="236" t="str">
        <f>IFERROR(+VLOOKUP(JF91,'Referencia Parámetros'!$A$2:$B$15,2),"")</f>
        <v/>
      </c>
      <c r="JH91" s="1"/>
      <c r="JI91" s="1"/>
      <c r="JJ91" s="136" t="str">
        <f t="shared" si="340"/>
        <v>Completar</v>
      </c>
      <c r="JK91" s="134"/>
      <c r="JL91" s="134"/>
      <c r="JM91" s="134"/>
      <c r="JN91" s="136" t="str">
        <f t="shared" si="341"/>
        <v>Completar</v>
      </c>
      <c r="JO91" s="137" t="str">
        <f t="shared" si="342"/>
        <v>Completar</v>
      </c>
      <c r="JP91" s="137" t="str">
        <f t="shared" si="343"/>
        <v>Completar</v>
      </c>
      <c r="JQ91" s="135"/>
      <c r="JR91" s="136" t="str">
        <f t="shared" si="344"/>
        <v>Completar</v>
      </c>
      <c r="JS91" s="237">
        <f t="shared" si="459"/>
        <v>0</v>
      </c>
      <c r="JT91" s="238">
        <f t="shared" si="460"/>
        <v>0</v>
      </c>
      <c r="JU91" s="239" t="str">
        <f>IFERROR(IF(JT91&gt;20*JG91,'Referencia Parámetros'!$D$20,IF(JT91&gt;10*JG91,'Referencia Parámetros'!$D$21,IF(JT91&gt;5*JG91,'Referencia Parámetros'!$D$22, IF(JT91&gt;1,'Referencia Parámetros'!$D$23,"NO APLICA")))),"")</f>
        <v/>
      </c>
      <c r="JV91" s="240" t="str">
        <f t="shared" si="461"/>
        <v/>
      </c>
      <c r="JW91" s="241">
        <f t="shared" si="367"/>
        <v>0</v>
      </c>
      <c r="JX91" s="234">
        <f t="shared" si="462"/>
        <v>0</v>
      </c>
      <c r="JY91" s="234">
        <f t="shared" si="368"/>
        <v>0</v>
      </c>
      <c r="JZ91" s="234">
        <f t="shared" si="463"/>
        <v>0</v>
      </c>
      <c r="KA91" s="242">
        <f t="shared" si="464"/>
        <v>0</v>
      </c>
    </row>
    <row r="92" spans="1:287" x14ac:dyDescent="0.25">
      <c r="A92" s="234">
        <f t="shared" si="369"/>
        <v>80</v>
      </c>
      <c r="B92" s="235" t="str">
        <f t="shared" si="370"/>
        <v/>
      </c>
      <c r="C92" s="236" t="str">
        <f>IFERROR(+VLOOKUP(B92,'Referencia Parámetros'!$A$2:$B$18,2),"")</f>
        <v/>
      </c>
      <c r="D92" s="1"/>
      <c r="E92" s="1"/>
      <c r="F92" s="136" t="str">
        <f>IFERROR(+VLOOKUP(D92,'Año 4'!JH$13:JJ$112,3,FALSE),"Completar")</f>
        <v>Completar</v>
      </c>
      <c r="G92" s="134"/>
      <c r="H92" s="134"/>
      <c r="I92" s="134"/>
      <c r="J92" s="136" t="str">
        <f>+IFERROR(VLOOKUP(D92,'Año 4'!JH$13:JR$112,7,0),"Completar")</f>
        <v>Completar</v>
      </c>
      <c r="K92" s="137" t="str">
        <f>IFERROR(VLOOKUP(D92,'Año 4'!JH$13:JR$112,8,FALSE),"Completar")</f>
        <v>Completar</v>
      </c>
      <c r="L92" s="137" t="str">
        <f>IFERROR(VLOOKUP(D92,'Año 4'!JH$13:JR$112,9,FALSE),"Completar")</f>
        <v>Completar</v>
      </c>
      <c r="M92" s="135"/>
      <c r="N92" s="136" t="str">
        <f>IFERROR(VLOOKUP(D92,'Año 4'!JH$13:JR$112,11,FALSE),"Completar")</f>
        <v>Completar</v>
      </c>
      <c r="O92" s="237">
        <f t="shared" si="371"/>
        <v>0</v>
      </c>
      <c r="P92" s="238">
        <f t="shared" si="372"/>
        <v>0</v>
      </c>
      <c r="Q92" s="239" t="str">
        <f>IFERROR(IF(P92&gt;20*C92,'Referencia Parámetros'!$D$20,IF(P92&gt;10*C92,'Referencia Parámetros'!$D$21,IF(P92&gt;5*C92,'Referencia Parámetros'!$D$22, IF(P92&gt;1,'Referencia Parámetros'!$D$23,"NO APLICA")))),"")</f>
        <v/>
      </c>
      <c r="R92" s="240" t="str">
        <f t="shared" si="373"/>
        <v/>
      </c>
      <c r="S92" s="241">
        <f t="shared" si="345"/>
        <v>0</v>
      </c>
      <c r="T92" s="234">
        <f t="shared" si="374"/>
        <v>0</v>
      </c>
      <c r="U92" s="234">
        <f t="shared" si="346"/>
        <v>0</v>
      </c>
      <c r="V92" s="234">
        <f t="shared" si="375"/>
        <v>0</v>
      </c>
      <c r="W92" s="242">
        <f t="shared" si="376"/>
        <v>0</v>
      </c>
      <c r="Y92" s="234">
        <f t="shared" si="377"/>
        <v>80</v>
      </c>
      <c r="Z92" s="235" t="str">
        <f t="shared" si="378"/>
        <v/>
      </c>
      <c r="AA92" s="236" t="str">
        <f>IFERROR(+VLOOKUP(Z92,'Referencia Parámetros'!$A$2:$B$18,2),"")</f>
        <v/>
      </c>
      <c r="AB92" s="1"/>
      <c r="AC92" s="1"/>
      <c r="AD92" s="136" t="str">
        <f t="shared" si="290"/>
        <v>Completar</v>
      </c>
      <c r="AE92" s="134"/>
      <c r="AF92" s="134"/>
      <c r="AG92" s="134"/>
      <c r="AH92" s="136" t="str">
        <f t="shared" si="291"/>
        <v>Completar</v>
      </c>
      <c r="AI92" s="137" t="str">
        <f t="shared" si="292"/>
        <v>Completar</v>
      </c>
      <c r="AJ92" s="137" t="str">
        <f t="shared" si="293"/>
        <v>Completar</v>
      </c>
      <c r="AK92" s="135"/>
      <c r="AL92" s="136" t="str">
        <f t="shared" si="294"/>
        <v>Completar</v>
      </c>
      <c r="AM92" s="237">
        <f t="shared" si="379"/>
        <v>0</v>
      </c>
      <c r="AN92" s="238">
        <f t="shared" si="380"/>
        <v>0</v>
      </c>
      <c r="AO92" s="239" t="str">
        <f>IFERROR(IF(AN92&gt;20*AA92,'Referencia Parámetros'!$D$20,IF(AN92&gt;10*AA92,'Referencia Parámetros'!$D$21,IF(AN92&gt;5*AA92,'Referencia Parámetros'!$D$22, IF(AN92&gt;1,'Referencia Parámetros'!$D$23,"NO APLICA")))),"")</f>
        <v/>
      </c>
      <c r="AP92" s="240" t="str">
        <f t="shared" si="381"/>
        <v/>
      </c>
      <c r="AQ92" s="241">
        <f t="shared" si="347"/>
        <v>0</v>
      </c>
      <c r="AR92" s="234">
        <f t="shared" si="382"/>
        <v>0</v>
      </c>
      <c r="AS92" s="234">
        <f t="shared" si="348"/>
        <v>0</v>
      </c>
      <c r="AT92" s="234">
        <f t="shared" si="383"/>
        <v>0</v>
      </c>
      <c r="AU92" s="242">
        <f t="shared" si="384"/>
        <v>0</v>
      </c>
      <c r="AW92" s="234">
        <f t="shared" si="385"/>
        <v>80</v>
      </c>
      <c r="AX92" s="235" t="str">
        <f t="shared" si="386"/>
        <v/>
      </c>
      <c r="AY92" s="236" t="str">
        <f>IFERROR(+VLOOKUP(AX92,'Referencia Parámetros'!$A$2:$B$18,2),"")</f>
        <v/>
      </c>
      <c r="AZ92" s="1"/>
      <c r="BA92" s="1"/>
      <c r="BB92" s="136" t="str">
        <f t="shared" si="295"/>
        <v>Completar</v>
      </c>
      <c r="BC92" s="134"/>
      <c r="BD92" s="134"/>
      <c r="BE92" s="134"/>
      <c r="BF92" s="136" t="str">
        <f t="shared" si="296"/>
        <v>Completar</v>
      </c>
      <c r="BG92" s="137" t="str">
        <f t="shared" si="297"/>
        <v>Completar</v>
      </c>
      <c r="BH92" s="137" t="str">
        <f t="shared" si="298"/>
        <v>Completar</v>
      </c>
      <c r="BI92" s="135"/>
      <c r="BJ92" s="136" t="str">
        <f t="shared" si="299"/>
        <v>Completar</v>
      </c>
      <c r="BK92" s="237">
        <f t="shared" si="387"/>
        <v>0</v>
      </c>
      <c r="BL92" s="238">
        <f t="shared" si="388"/>
        <v>0</v>
      </c>
      <c r="BM92" s="239" t="str">
        <f>IFERROR(IF(BL92&gt;20*AY92,'Referencia Parámetros'!$D$20,IF(BL92&gt;10*AY92,'Referencia Parámetros'!$D$21,IF(BL92&gt;5*AY92,'Referencia Parámetros'!$D$22, IF(BL92&gt;1,'Referencia Parámetros'!$D$23,"NO APLICA")))),"")</f>
        <v/>
      </c>
      <c r="BN92" s="240" t="str">
        <f t="shared" si="389"/>
        <v/>
      </c>
      <c r="BO92" s="241">
        <f t="shared" si="349"/>
        <v>0</v>
      </c>
      <c r="BP92" s="234">
        <f t="shared" si="390"/>
        <v>0</v>
      </c>
      <c r="BQ92" s="234">
        <f t="shared" si="350"/>
        <v>0</v>
      </c>
      <c r="BR92" s="234">
        <f t="shared" si="391"/>
        <v>0</v>
      </c>
      <c r="BS92" s="242">
        <f t="shared" si="392"/>
        <v>0</v>
      </c>
      <c r="BU92" s="234">
        <f t="shared" si="393"/>
        <v>80</v>
      </c>
      <c r="BV92" s="235" t="str">
        <f t="shared" si="394"/>
        <v/>
      </c>
      <c r="BW92" s="236" t="str">
        <f>IFERROR(+VLOOKUP(BV92,'Referencia Parámetros'!$A$2:$B$18,2),"")</f>
        <v/>
      </c>
      <c r="BX92" s="1"/>
      <c r="BY92" s="1"/>
      <c r="BZ92" s="136" t="str">
        <f t="shared" si="300"/>
        <v>Completar</v>
      </c>
      <c r="CA92" s="134"/>
      <c r="CB92" s="134"/>
      <c r="CC92" s="134"/>
      <c r="CD92" s="136" t="str">
        <f t="shared" si="301"/>
        <v>Completar</v>
      </c>
      <c r="CE92" s="137" t="str">
        <f t="shared" si="302"/>
        <v>Completar</v>
      </c>
      <c r="CF92" s="137" t="str">
        <f t="shared" si="303"/>
        <v>Completar</v>
      </c>
      <c r="CG92" s="135"/>
      <c r="CH92" s="136" t="str">
        <f t="shared" si="304"/>
        <v>Completar</v>
      </c>
      <c r="CI92" s="237">
        <f t="shared" si="395"/>
        <v>0</v>
      </c>
      <c r="CJ92" s="238">
        <f t="shared" si="396"/>
        <v>0</v>
      </c>
      <c r="CK92" s="239" t="str">
        <f>IFERROR(IF(CJ92&gt;20*BW92,'Referencia Parámetros'!$D$20,IF(CJ92&gt;10*BW92,'Referencia Parámetros'!$D$21,IF(CJ92&gt;5*BW92,'Referencia Parámetros'!$D$22, IF(CJ92&gt;1,'Referencia Parámetros'!$D$23,"NO APLICA")))),"")</f>
        <v/>
      </c>
      <c r="CL92" s="240" t="str">
        <f t="shared" si="397"/>
        <v/>
      </c>
      <c r="CM92" s="241">
        <f t="shared" si="351"/>
        <v>0</v>
      </c>
      <c r="CN92" s="234">
        <f t="shared" si="398"/>
        <v>0</v>
      </c>
      <c r="CO92" s="234">
        <f t="shared" si="352"/>
        <v>0</v>
      </c>
      <c r="CP92" s="234">
        <f t="shared" si="399"/>
        <v>0</v>
      </c>
      <c r="CQ92" s="242">
        <f t="shared" si="400"/>
        <v>0</v>
      </c>
      <c r="CS92" s="234">
        <f t="shared" si="401"/>
        <v>80</v>
      </c>
      <c r="CT92" s="235" t="str">
        <f t="shared" si="402"/>
        <v/>
      </c>
      <c r="CU92" s="236" t="str">
        <f>IFERROR(+VLOOKUP(CT92,'Referencia Parámetros'!$A$2:$B$18,2),"")</f>
        <v/>
      </c>
      <c r="CV92" s="1"/>
      <c r="CW92" s="1"/>
      <c r="CX92" s="136" t="str">
        <f t="shared" si="305"/>
        <v>Completar</v>
      </c>
      <c r="CY92" s="134"/>
      <c r="CZ92" s="134"/>
      <c r="DA92" s="134"/>
      <c r="DB92" s="136" t="str">
        <f t="shared" si="306"/>
        <v>Completar</v>
      </c>
      <c r="DC92" s="137" t="str">
        <f t="shared" si="307"/>
        <v>Completar</v>
      </c>
      <c r="DD92" s="137" t="str">
        <f t="shared" si="308"/>
        <v>Completar</v>
      </c>
      <c r="DE92" s="135"/>
      <c r="DF92" s="136" t="str">
        <f t="shared" si="309"/>
        <v>Completar</v>
      </c>
      <c r="DG92" s="237">
        <f t="shared" si="403"/>
        <v>0</v>
      </c>
      <c r="DH92" s="238">
        <f t="shared" si="404"/>
        <v>0</v>
      </c>
      <c r="DI92" s="239" t="str">
        <f>IFERROR(IF(DH92&gt;20*CU92,'Referencia Parámetros'!$D$20,IF(DH92&gt;10*CU92,'Referencia Parámetros'!$D$21,IF(DH92&gt;5*CU92,'Referencia Parámetros'!$D$22, IF(DH92&gt;1,'Referencia Parámetros'!$D$23,"NO APLICA")))),"")</f>
        <v/>
      </c>
      <c r="DJ92" s="240" t="str">
        <f t="shared" si="405"/>
        <v/>
      </c>
      <c r="DK92" s="241">
        <f t="shared" si="353"/>
        <v>0</v>
      </c>
      <c r="DL92" s="234">
        <f t="shared" si="406"/>
        <v>0</v>
      </c>
      <c r="DM92" s="234">
        <f t="shared" si="354"/>
        <v>0</v>
      </c>
      <c r="DN92" s="234">
        <f t="shared" si="407"/>
        <v>0</v>
      </c>
      <c r="DO92" s="242">
        <f t="shared" si="408"/>
        <v>0</v>
      </c>
      <c r="DQ92" s="234">
        <f t="shared" si="409"/>
        <v>80</v>
      </c>
      <c r="DR92" s="235" t="str">
        <f t="shared" si="410"/>
        <v/>
      </c>
      <c r="DS92" s="236" t="str">
        <f>IFERROR(+VLOOKUP(DR92,'Referencia Parámetros'!$A$2:$B$18,2),"")</f>
        <v/>
      </c>
      <c r="DT92" s="1"/>
      <c r="DU92" s="1"/>
      <c r="DV92" s="136" t="str">
        <f t="shared" si="310"/>
        <v>Completar</v>
      </c>
      <c r="DW92" s="134"/>
      <c r="DX92" s="134"/>
      <c r="DY92" s="134"/>
      <c r="DZ92" s="136" t="str">
        <f t="shared" si="311"/>
        <v>Completar</v>
      </c>
      <c r="EA92" s="137" t="str">
        <f t="shared" si="312"/>
        <v>Completar</v>
      </c>
      <c r="EB92" s="137" t="str">
        <f t="shared" si="313"/>
        <v>Completar</v>
      </c>
      <c r="EC92" s="135"/>
      <c r="ED92" s="136" t="str">
        <f t="shared" si="314"/>
        <v>Completar</v>
      </c>
      <c r="EE92" s="237">
        <f t="shared" si="411"/>
        <v>0</v>
      </c>
      <c r="EF92" s="238">
        <f t="shared" si="412"/>
        <v>0</v>
      </c>
      <c r="EG92" s="239" t="str">
        <f>IFERROR(IF(EF92&gt;20*DS92,'Referencia Parámetros'!$D$20,IF(EF92&gt;10*DS92,'Referencia Parámetros'!$D$21,IF(EF92&gt;5*DS92,'Referencia Parámetros'!$D$22, IF(EF92&gt;1,'Referencia Parámetros'!$D$23,"NO APLICA")))),"")</f>
        <v/>
      </c>
      <c r="EH92" s="240" t="str">
        <f t="shared" si="413"/>
        <v/>
      </c>
      <c r="EI92" s="241">
        <f t="shared" si="355"/>
        <v>0</v>
      </c>
      <c r="EJ92" s="234">
        <f t="shared" si="414"/>
        <v>0</v>
      </c>
      <c r="EK92" s="234">
        <f t="shared" si="356"/>
        <v>0</v>
      </c>
      <c r="EL92" s="234">
        <f t="shared" si="415"/>
        <v>0</v>
      </c>
      <c r="EM92" s="242">
        <f t="shared" si="416"/>
        <v>0</v>
      </c>
      <c r="EO92" s="234">
        <f t="shared" si="417"/>
        <v>80</v>
      </c>
      <c r="EP92" s="235" t="str">
        <f t="shared" si="418"/>
        <v/>
      </c>
      <c r="EQ92" s="236" t="str">
        <f>IFERROR(+VLOOKUP(EP92,'Referencia Parámetros'!$A$2:$B$18,2),"")</f>
        <v/>
      </c>
      <c r="ER92" s="1"/>
      <c r="ES92" s="1"/>
      <c r="ET92" s="136" t="str">
        <f t="shared" si="315"/>
        <v>Completar</v>
      </c>
      <c r="EU92" s="134"/>
      <c r="EV92" s="134"/>
      <c r="EW92" s="134"/>
      <c r="EX92" s="136" t="str">
        <f t="shared" si="316"/>
        <v>Completar</v>
      </c>
      <c r="EY92" s="137" t="str">
        <f t="shared" si="317"/>
        <v>Completar</v>
      </c>
      <c r="EZ92" s="137" t="str">
        <f t="shared" si="318"/>
        <v>Completar</v>
      </c>
      <c r="FA92" s="135"/>
      <c r="FB92" s="136" t="str">
        <f t="shared" si="319"/>
        <v>Completar</v>
      </c>
      <c r="FC92" s="237">
        <f t="shared" si="419"/>
        <v>0</v>
      </c>
      <c r="FD92" s="238">
        <f t="shared" si="420"/>
        <v>0</v>
      </c>
      <c r="FE92" s="239" t="str">
        <f>IFERROR(IF(FD92&gt;20*EQ92,'Referencia Parámetros'!$D$20,IF(FD92&gt;10*EQ92,'Referencia Parámetros'!$D$21,IF(FD92&gt;5*EQ92,'Referencia Parámetros'!$D$22, IF(FD92&gt;1,'Referencia Parámetros'!$D$23,"NO APLICA")))),"")</f>
        <v/>
      </c>
      <c r="FF92" s="240" t="str">
        <f t="shared" si="421"/>
        <v/>
      </c>
      <c r="FG92" s="241">
        <f t="shared" si="357"/>
        <v>0</v>
      </c>
      <c r="FH92" s="234">
        <f t="shared" si="422"/>
        <v>0</v>
      </c>
      <c r="FI92" s="234">
        <f t="shared" si="358"/>
        <v>0</v>
      </c>
      <c r="FJ92" s="234">
        <f t="shared" si="423"/>
        <v>0</v>
      </c>
      <c r="FK92" s="242">
        <f t="shared" si="424"/>
        <v>0</v>
      </c>
      <c r="FM92" s="234">
        <f t="shared" si="425"/>
        <v>80</v>
      </c>
      <c r="FN92" s="235" t="str">
        <f t="shared" si="426"/>
        <v/>
      </c>
      <c r="FO92" s="236" t="str">
        <f>IFERROR(+VLOOKUP(FN92,'Referencia Parámetros'!$A$2:$B$18,2),"")</f>
        <v/>
      </c>
      <c r="FP92" s="1"/>
      <c r="FQ92" s="1"/>
      <c r="FR92" s="136" t="str">
        <f t="shared" si="320"/>
        <v>Completar</v>
      </c>
      <c r="FS92" s="134"/>
      <c r="FT92" s="134"/>
      <c r="FU92" s="134"/>
      <c r="FV92" s="136" t="str">
        <f t="shared" si="321"/>
        <v>Completar</v>
      </c>
      <c r="FW92" s="137" t="str">
        <f t="shared" si="322"/>
        <v>Completar</v>
      </c>
      <c r="FX92" s="137" t="str">
        <f t="shared" si="323"/>
        <v>Completar</v>
      </c>
      <c r="FY92" s="135"/>
      <c r="FZ92" s="136" t="str">
        <f t="shared" si="324"/>
        <v>Completar</v>
      </c>
      <c r="GA92" s="237">
        <f t="shared" si="427"/>
        <v>0</v>
      </c>
      <c r="GB92" s="238">
        <f t="shared" si="428"/>
        <v>0</v>
      </c>
      <c r="GC92" s="239" t="str">
        <f>IFERROR(IF(GB92&gt;20*FO92,'Referencia Parámetros'!$D$20,IF(GB92&gt;10*FO92,'Referencia Parámetros'!$D$21,IF(GB92&gt;5*FO92,'Referencia Parámetros'!$D$22, IF(GB92&gt;1,'Referencia Parámetros'!$D$23,"NO APLICA")))),"")</f>
        <v/>
      </c>
      <c r="GD92" s="240" t="str">
        <f t="shared" si="429"/>
        <v/>
      </c>
      <c r="GE92" s="241">
        <f t="shared" si="359"/>
        <v>0</v>
      </c>
      <c r="GF92" s="234">
        <f t="shared" si="430"/>
        <v>0</v>
      </c>
      <c r="GG92" s="234">
        <f t="shared" si="360"/>
        <v>0</v>
      </c>
      <c r="GH92" s="234">
        <f t="shared" si="431"/>
        <v>0</v>
      </c>
      <c r="GI92" s="242">
        <f t="shared" si="432"/>
        <v>0</v>
      </c>
      <c r="GK92" s="234">
        <f t="shared" si="433"/>
        <v>80</v>
      </c>
      <c r="GL92" s="235" t="str">
        <f t="shared" si="434"/>
        <v/>
      </c>
      <c r="GM92" s="236" t="str">
        <f>IFERROR(+VLOOKUP(GL92,'Referencia Parámetros'!$A$2:$B$18,2),"")</f>
        <v/>
      </c>
      <c r="GN92" s="1"/>
      <c r="GO92" s="1"/>
      <c r="GP92" s="136" t="str">
        <f t="shared" si="325"/>
        <v>Completar</v>
      </c>
      <c r="GQ92" s="134"/>
      <c r="GR92" s="134"/>
      <c r="GS92" s="134"/>
      <c r="GT92" s="136" t="str">
        <f t="shared" si="326"/>
        <v>Completar</v>
      </c>
      <c r="GU92" s="137" t="str">
        <f t="shared" si="327"/>
        <v>Completar</v>
      </c>
      <c r="GV92" s="137" t="str">
        <f t="shared" si="328"/>
        <v>Completar</v>
      </c>
      <c r="GW92" s="135"/>
      <c r="GX92" s="136" t="str">
        <f t="shared" si="329"/>
        <v>Completar</v>
      </c>
      <c r="GY92" s="237">
        <f t="shared" si="435"/>
        <v>0</v>
      </c>
      <c r="GZ92" s="238">
        <f t="shared" si="436"/>
        <v>0</v>
      </c>
      <c r="HA92" s="239" t="str">
        <f>IFERROR(IF(GZ92&gt;20*GM92,'Referencia Parámetros'!$D$20,IF(GZ92&gt;10*GM92,'Referencia Parámetros'!$D$21,IF(GZ92&gt;5*GM92,'Referencia Parámetros'!$D$22, IF(GZ92&gt;1,'Referencia Parámetros'!$D$23,"NO APLICA")))),"")</f>
        <v/>
      </c>
      <c r="HB92" s="240" t="str">
        <f t="shared" si="437"/>
        <v/>
      </c>
      <c r="HC92" s="241">
        <f t="shared" si="361"/>
        <v>0</v>
      </c>
      <c r="HD92" s="234">
        <f t="shared" si="438"/>
        <v>0</v>
      </c>
      <c r="HE92" s="234">
        <f t="shared" si="362"/>
        <v>0</v>
      </c>
      <c r="HF92" s="234">
        <f t="shared" si="439"/>
        <v>0</v>
      </c>
      <c r="HG92" s="242">
        <f t="shared" si="440"/>
        <v>0</v>
      </c>
      <c r="HI92" s="234">
        <f t="shared" si="441"/>
        <v>80</v>
      </c>
      <c r="HJ92" s="235" t="str">
        <f t="shared" si="442"/>
        <v/>
      </c>
      <c r="HK92" s="236" t="str">
        <f>IFERROR(+VLOOKUP(HJ92,'Referencia Parámetros'!$A$2:$B$18,2),"")</f>
        <v/>
      </c>
      <c r="HL92" s="1"/>
      <c r="HM92" s="1"/>
      <c r="HN92" s="136" t="str">
        <f t="shared" si="330"/>
        <v>Completar</v>
      </c>
      <c r="HO92" s="134"/>
      <c r="HP92" s="134"/>
      <c r="HQ92" s="134"/>
      <c r="HR92" s="136" t="str">
        <f t="shared" si="331"/>
        <v>Completar</v>
      </c>
      <c r="HS92" s="137" t="str">
        <f t="shared" si="332"/>
        <v>Completar</v>
      </c>
      <c r="HT92" s="137" t="str">
        <f t="shared" si="333"/>
        <v>Completar</v>
      </c>
      <c r="HU92" s="135"/>
      <c r="HV92" s="136" t="str">
        <f t="shared" si="334"/>
        <v>Completar</v>
      </c>
      <c r="HW92" s="237">
        <f t="shared" si="443"/>
        <v>0</v>
      </c>
      <c r="HX92" s="238">
        <f t="shared" si="444"/>
        <v>0</v>
      </c>
      <c r="HY92" s="239" t="str">
        <f>IFERROR(IF(HX92&gt;20*HK92,'Referencia Parámetros'!$D$20,IF(HX92&gt;10*HK92,'Referencia Parámetros'!$D$21,IF(HX92&gt;5*HK92,'Referencia Parámetros'!$D$22, IF(HX92&gt;1,'Referencia Parámetros'!$D$23,"NO APLICA")))),"")</f>
        <v/>
      </c>
      <c r="HZ92" s="240" t="str">
        <f t="shared" si="445"/>
        <v/>
      </c>
      <c r="IA92" s="241">
        <f t="shared" si="363"/>
        <v>0</v>
      </c>
      <c r="IB92" s="234">
        <f t="shared" si="446"/>
        <v>0</v>
      </c>
      <c r="IC92" s="234">
        <f t="shared" si="364"/>
        <v>0</v>
      </c>
      <c r="ID92" s="234">
        <f t="shared" si="447"/>
        <v>0</v>
      </c>
      <c r="IE92" s="242">
        <f t="shared" si="448"/>
        <v>0</v>
      </c>
      <c r="IG92" s="234">
        <f t="shared" si="449"/>
        <v>80</v>
      </c>
      <c r="IH92" s="235" t="str">
        <f t="shared" si="450"/>
        <v/>
      </c>
      <c r="II92" s="236" t="str">
        <f>IFERROR(+VLOOKUP(IH92,'Referencia Parámetros'!$A$2:$B$15,2),"")</f>
        <v/>
      </c>
      <c r="IJ92" s="1"/>
      <c r="IK92" s="1"/>
      <c r="IL92" s="136" t="str">
        <f t="shared" si="335"/>
        <v>Completar</v>
      </c>
      <c r="IM92" s="134"/>
      <c r="IN92" s="134"/>
      <c r="IO92" s="134"/>
      <c r="IP92" s="136" t="str">
        <f t="shared" si="336"/>
        <v>Completar</v>
      </c>
      <c r="IQ92" s="137" t="str">
        <f t="shared" si="337"/>
        <v>Completar</v>
      </c>
      <c r="IR92" s="137" t="str">
        <f t="shared" si="338"/>
        <v>Completar</v>
      </c>
      <c r="IS92" s="135"/>
      <c r="IT92" s="136" t="str">
        <f t="shared" si="339"/>
        <v>Completar</v>
      </c>
      <c r="IU92" s="237">
        <f t="shared" si="451"/>
        <v>0</v>
      </c>
      <c r="IV92" s="238">
        <f t="shared" si="452"/>
        <v>0</v>
      </c>
      <c r="IW92" s="239" t="str">
        <f>IFERROR(IF(IV92&gt;20*II92,'Referencia Parámetros'!$D$20,IF(IV92&gt;10*II92,'Referencia Parámetros'!$D$21,IF(IV92&gt;5*II92,'Referencia Parámetros'!$D$22, IF(IV92&gt;1,'Referencia Parámetros'!$D$23,"NO APLICA")))),"")</f>
        <v/>
      </c>
      <c r="IX92" s="240" t="str">
        <f t="shared" si="453"/>
        <v/>
      </c>
      <c r="IY92" s="241">
        <f t="shared" si="365"/>
        <v>0</v>
      </c>
      <c r="IZ92" s="234">
        <f t="shared" si="454"/>
        <v>0</v>
      </c>
      <c r="JA92" s="234">
        <f t="shared" si="366"/>
        <v>0</v>
      </c>
      <c r="JB92" s="234">
        <f t="shared" si="455"/>
        <v>0</v>
      </c>
      <c r="JC92" s="242">
        <f t="shared" si="456"/>
        <v>0</v>
      </c>
      <c r="JD92" s="198"/>
      <c r="JE92" s="234">
        <f t="shared" si="457"/>
        <v>80</v>
      </c>
      <c r="JF92" s="235" t="str">
        <f t="shared" si="458"/>
        <v/>
      </c>
      <c r="JG92" s="236" t="str">
        <f>IFERROR(+VLOOKUP(JF92,'Referencia Parámetros'!$A$2:$B$15,2),"")</f>
        <v/>
      </c>
      <c r="JH92" s="1"/>
      <c r="JI92" s="1"/>
      <c r="JJ92" s="136" t="str">
        <f t="shared" si="340"/>
        <v>Completar</v>
      </c>
      <c r="JK92" s="134"/>
      <c r="JL92" s="134"/>
      <c r="JM92" s="134"/>
      <c r="JN92" s="136" t="str">
        <f t="shared" si="341"/>
        <v>Completar</v>
      </c>
      <c r="JO92" s="137" t="str">
        <f t="shared" si="342"/>
        <v>Completar</v>
      </c>
      <c r="JP92" s="137" t="str">
        <f t="shared" si="343"/>
        <v>Completar</v>
      </c>
      <c r="JQ92" s="135"/>
      <c r="JR92" s="136" t="str">
        <f t="shared" si="344"/>
        <v>Completar</v>
      </c>
      <c r="JS92" s="237">
        <f t="shared" si="459"/>
        <v>0</v>
      </c>
      <c r="JT92" s="238">
        <f t="shared" si="460"/>
        <v>0</v>
      </c>
      <c r="JU92" s="239" t="str">
        <f>IFERROR(IF(JT92&gt;20*JG92,'Referencia Parámetros'!$D$20,IF(JT92&gt;10*JG92,'Referencia Parámetros'!$D$21,IF(JT92&gt;5*JG92,'Referencia Parámetros'!$D$22, IF(JT92&gt;1,'Referencia Parámetros'!$D$23,"NO APLICA")))),"")</f>
        <v/>
      </c>
      <c r="JV92" s="240" t="str">
        <f t="shared" si="461"/>
        <v/>
      </c>
      <c r="JW92" s="241">
        <f t="shared" si="367"/>
        <v>0</v>
      </c>
      <c r="JX92" s="234">
        <f t="shared" si="462"/>
        <v>0</v>
      </c>
      <c r="JY92" s="234">
        <f t="shared" si="368"/>
        <v>0</v>
      </c>
      <c r="JZ92" s="234">
        <f t="shared" si="463"/>
        <v>0</v>
      </c>
      <c r="KA92" s="242">
        <f t="shared" si="464"/>
        <v>0</v>
      </c>
    </row>
    <row r="93" spans="1:287" x14ac:dyDescent="0.25">
      <c r="A93" s="234">
        <f t="shared" si="369"/>
        <v>81</v>
      </c>
      <c r="B93" s="235" t="str">
        <f t="shared" si="370"/>
        <v/>
      </c>
      <c r="C93" s="236" t="str">
        <f>IFERROR(+VLOOKUP(B93,'Referencia Parámetros'!$A$2:$B$18,2),"")</f>
        <v/>
      </c>
      <c r="D93" s="1"/>
      <c r="E93" s="1"/>
      <c r="F93" s="136" t="str">
        <f>IFERROR(+VLOOKUP(D93,'Año 4'!JH$13:JJ$112,3,FALSE),"Completar")</f>
        <v>Completar</v>
      </c>
      <c r="G93" s="134"/>
      <c r="H93" s="134"/>
      <c r="I93" s="134"/>
      <c r="J93" s="136" t="str">
        <f>+IFERROR(VLOOKUP(D93,'Año 4'!JH$13:JR$112,7,0),"Completar")</f>
        <v>Completar</v>
      </c>
      <c r="K93" s="137" t="str">
        <f>IFERROR(VLOOKUP(D93,'Año 4'!JH$13:JR$112,8,FALSE),"Completar")</f>
        <v>Completar</v>
      </c>
      <c r="L93" s="137" t="str">
        <f>IFERROR(VLOOKUP(D93,'Año 4'!JH$13:JR$112,9,FALSE),"Completar")</f>
        <v>Completar</v>
      </c>
      <c r="M93" s="135"/>
      <c r="N93" s="136" t="str">
        <f>IFERROR(VLOOKUP(D93,'Año 4'!JH$13:JR$112,11,FALSE),"Completar")</f>
        <v>Completar</v>
      </c>
      <c r="O93" s="237">
        <f t="shared" si="371"/>
        <v>0</v>
      </c>
      <c r="P93" s="238">
        <f t="shared" si="372"/>
        <v>0</v>
      </c>
      <c r="Q93" s="239" t="str">
        <f>IFERROR(IF(P93&gt;20*C93,'Referencia Parámetros'!$D$20,IF(P93&gt;10*C93,'Referencia Parámetros'!$D$21,IF(P93&gt;5*C93,'Referencia Parámetros'!$D$22, IF(P93&gt;1,'Referencia Parámetros'!$D$23,"NO APLICA")))),"")</f>
        <v/>
      </c>
      <c r="R93" s="240" t="str">
        <f t="shared" si="373"/>
        <v/>
      </c>
      <c r="S93" s="241">
        <f t="shared" si="345"/>
        <v>0</v>
      </c>
      <c r="T93" s="234">
        <f t="shared" si="374"/>
        <v>0</v>
      </c>
      <c r="U93" s="234">
        <f t="shared" si="346"/>
        <v>0</v>
      </c>
      <c r="V93" s="234">
        <f t="shared" si="375"/>
        <v>0</v>
      </c>
      <c r="W93" s="242">
        <f t="shared" si="376"/>
        <v>0</v>
      </c>
      <c r="Y93" s="234">
        <f t="shared" si="377"/>
        <v>81</v>
      </c>
      <c r="Z93" s="235" t="str">
        <f t="shared" si="378"/>
        <v/>
      </c>
      <c r="AA93" s="236" t="str">
        <f>IFERROR(+VLOOKUP(Z93,'Referencia Parámetros'!$A$2:$B$18,2),"")</f>
        <v/>
      </c>
      <c r="AB93" s="1"/>
      <c r="AC93" s="1"/>
      <c r="AD93" s="136" t="str">
        <f t="shared" si="290"/>
        <v>Completar</v>
      </c>
      <c r="AE93" s="134"/>
      <c r="AF93" s="134"/>
      <c r="AG93" s="134"/>
      <c r="AH93" s="136" t="str">
        <f t="shared" si="291"/>
        <v>Completar</v>
      </c>
      <c r="AI93" s="137" t="str">
        <f t="shared" si="292"/>
        <v>Completar</v>
      </c>
      <c r="AJ93" s="137" t="str">
        <f t="shared" si="293"/>
        <v>Completar</v>
      </c>
      <c r="AK93" s="135"/>
      <c r="AL93" s="136" t="str">
        <f t="shared" si="294"/>
        <v>Completar</v>
      </c>
      <c r="AM93" s="237">
        <f t="shared" si="379"/>
        <v>0</v>
      </c>
      <c r="AN93" s="238">
        <f t="shared" si="380"/>
        <v>0</v>
      </c>
      <c r="AO93" s="239" t="str">
        <f>IFERROR(IF(AN93&gt;20*AA93,'Referencia Parámetros'!$D$20,IF(AN93&gt;10*AA93,'Referencia Parámetros'!$D$21,IF(AN93&gt;5*AA93,'Referencia Parámetros'!$D$22, IF(AN93&gt;1,'Referencia Parámetros'!$D$23,"NO APLICA")))),"")</f>
        <v/>
      </c>
      <c r="AP93" s="240" t="str">
        <f t="shared" si="381"/>
        <v/>
      </c>
      <c r="AQ93" s="241">
        <f t="shared" si="347"/>
        <v>0</v>
      </c>
      <c r="AR93" s="234">
        <f t="shared" si="382"/>
        <v>0</v>
      </c>
      <c r="AS93" s="234">
        <f t="shared" si="348"/>
        <v>0</v>
      </c>
      <c r="AT93" s="234">
        <f t="shared" si="383"/>
        <v>0</v>
      </c>
      <c r="AU93" s="242">
        <f t="shared" si="384"/>
        <v>0</v>
      </c>
      <c r="AW93" s="234">
        <f t="shared" si="385"/>
        <v>81</v>
      </c>
      <c r="AX93" s="235" t="str">
        <f t="shared" si="386"/>
        <v/>
      </c>
      <c r="AY93" s="236" t="str">
        <f>IFERROR(+VLOOKUP(AX93,'Referencia Parámetros'!$A$2:$B$18,2),"")</f>
        <v/>
      </c>
      <c r="AZ93" s="1"/>
      <c r="BA93" s="1"/>
      <c r="BB93" s="136" t="str">
        <f t="shared" si="295"/>
        <v>Completar</v>
      </c>
      <c r="BC93" s="134"/>
      <c r="BD93" s="134"/>
      <c r="BE93" s="134"/>
      <c r="BF93" s="136" t="str">
        <f t="shared" si="296"/>
        <v>Completar</v>
      </c>
      <c r="BG93" s="137" t="str">
        <f t="shared" si="297"/>
        <v>Completar</v>
      </c>
      <c r="BH93" s="137" t="str">
        <f t="shared" si="298"/>
        <v>Completar</v>
      </c>
      <c r="BI93" s="135"/>
      <c r="BJ93" s="136" t="str">
        <f t="shared" si="299"/>
        <v>Completar</v>
      </c>
      <c r="BK93" s="237">
        <f t="shared" si="387"/>
        <v>0</v>
      </c>
      <c r="BL93" s="238">
        <f t="shared" si="388"/>
        <v>0</v>
      </c>
      <c r="BM93" s="239" t="str">
        <f>IFERROR(IF(BL93&gt;20*AY93,'Referencia Parámetros'!$D$20,IF(BL93&gt;10*AY93,'Referencia Parámetros'!$D$21,IF(BL93&gt;5*AY93,'Referencia Parámetros'!$D$22, IF(BL93&gt;1,'Referencia Parámetros'!$D$23,"NO APLICA")))),"")</f>
        <v/>
      </c>
      <c r="BN93" s="240" t="str">
        <f t="shared" si="389"/>
        <v/>
      </c>
      <c r="BO93" s="241">
        <f t="shared" si="349"/>
        <v>0</v>
      </c>
      <c r="BP93" s="234">
        <f t="shared" si="390"/>
        <v>0</v>
      </c>
      <c r="BQ93" s="234">
        <f t="shared" si="350"/>
        <v>0</v>
      </c>
      <c r="BR93" s="234">
        <f t="shared" si="391"/>
        <v>0</v>
      </c>
      <c r="BS93" s="242">
        <f t="shared" si="392"/>
        <v>0</v>
      </c>
      <c r="BU93" s="234">
        <f t="shared" si="393"/>
        <v>81</v>
      </c>
      <c r="BV93" s="235" t="str">
        <f t="shared" si="394"/>
        <v/>
      </c>
      <c r="BW93" s="236" t="str">
        <f>IFERROR(+VLOOKUP(BV93,'Referencia Parámetros'!$A$2:$B$18,2),"")</f>
        <v/>
      </c>
      <c r="BX93" s="1"/>
      <c r="BY93" s="1"/>
      <c r="BZ93" s="136" t="str">
        <f t="shared" si="300"/>
        <v>Completar</v>
      </c>
      <c r="CA93" s="134"/>
      <c r="CB93" s="134"/>
      <c r="CC93" s="134"/>
      <c r="CD93" s="136" t="str">
        <f t="shared" si="301"/>
        <v>Completar</v>
      </c>
      <c r="CE93" s="137" t="str">
        <f t="shared" si="302"/>
        <v>Completar</v>
      </c>
      <c r="CF93" s="137" t="str">
        <f t="shared" si="303"/>
        <v>Completar</v>
      </c>
      <c r="CG93" s="135"/>
      <c r="CH93" s="136" t="str">
        <f t="shared" si="304"/>
        <v>Completar</v>
      </c>
      <c r="CI93" s="237">
        <f t="shared" si="395"/>
        <v>0</v>
      </c>
      <c r="CJ93" s="238">
        <f t="shared" si="396"/>
        <v>0</v>
      </c>
      <c r="CK93" s="239" t="str">
        <f>IFERROR(IF(CJ93&gt;20*BW93,'Referencia Parámetros'!$D$20,IF(CJ93&gt;10*BW93,'Referencia Parámetros'!$D$21,IF(CJ93&gt;5*BW93,'Referencia Parámetros'!$D$22, IF(CJ93&gt;1,'Referencia Parámetros'!$D$23,"NO APLICA")))),"")</f>
        <v/>
      </c>
      <c r="CL93" s="240" t="str">
        <f t="shared" si="397"/>
        <v/>
      </c>
      <c r="CM93" s="241">
        <f t="shared" si="351"/>
        <v>0</v>
      </c>
      <c r="CN93" s="234">
        <f t="shared" si="398"/>
        <v>0</v>
      </c>
      <c r="CO93" s="234">
        <f t="shared" si="352"/>
        <v>0</v>
      </c>
      <c r="CP93" s="234">
        <f t="shared" si="399"/>
        <v>0</v>
      </c>
      <c r="CQ93" s="242">
        <f t="shared" si="400"/>
        <v>0</v>
      </c>
      <c r="CS93" s="234">
        <f t="shared" si="401"/>
        <v>81</v>
      </c>
      <c r="CT93" s="235" t="str">
        <f t="shared" si="402"/>
        <v/>
      </c>
      <c r="CU93" s="236" t="str">
        <f>IFERROR(+VLOOKUP(CT93,'Referencia Parámetros'!$A$2:$B$18,2),"")</f>
        <v/>
      </c>
      <c r="CV93" s="1"/>
      <c r="CW93" s="1"/>
      <c r="CX93" s="136" t="str">
        <f t="shared" si="305"/>
        <v>Completar</v>
      </c>
      <c r="CY93" s="134"/>
      <c r="CZ93" s="134"/>
      <c r="DA93" s="134"/>
      <c r="DB93" s="136" t="str">
        <f t="shared" si="306"/>
        <v>Completar</v>
      </c>
      <c r="DC93" s="137" t="str">
        <f t="shared" si="307"/>
        <v>Completar</v>
      </c>
      <c r="DD93" s="137" t="str">
        <f t="shared" si="308"/>
        <v>Completar</v>
      </c>
      <c r="DE93" s="135"/>
      <c r="DF93" s="136" t="str">
        <f t="shared" si="309"/>
        <v>Completar</v>
      </c>
      <c r="DG93" s="237">
        <f t="shared" si="403"/>
        <v>0</v>
      </c>
      <c r="DH93" s="238">
        <f t="shared" si="404"/>
        <v>0</v>
      </c>
      <c r="DI93" s="239" t="str">
        <f>IFERROR(IF(DH93&gt;20*CU93,'Referencia Parámetros'!$D$20,IF(DH93&gt;10*CU93,'Referencia Parámetros'!$D$21,IF(DH93&gt;5*CU93,'Referencia Parámetros'!$D$22, IF(DH93&gt;1,'Referencia Parámetros'!$D$23,"NO APLICA")))),"")</f>
        <v/>
      </c>
      <c r="DJ93" s="240" t="str">
        <f t="shared" si="405"/>
        <v/>
      </c>
      <c r="DK93" s="241">
        <f t="shared" si="353"/>
        <v>0</v>
      </c>
      <c r="DL93" s="234">
        <f t="shared" si="406"/>
        <v>0</v>
      </c>
      <c r="DM93" s="234">
        <f t="shared" si="354"/>
        <v>0</v>
      </c>
      <c r="DN93" s="234">
        <f t="shared" si="407"/>
        <v>0</v>
      </c>
      <c r="DO93" s="242">
        <f t="shared" si="408"/>
        <v>0</v>
      </c>
      <c r="DQ93" s="234">
        <f t="shared" si="409"/>
        <v>81</v>
      </c>
      <c r="DR93" s="235" t="str">
        <f t="shared" si="410"/>
        <v/>
      </c>
      <c r="DS93" s="236" t="str">
        <f>IFERROR(+VLOOKUP(DR93,'Referencia Parámetros'!$A$2:$B$18,2),"")</f>
        <v/>
      </c>
      <c r="DT93" s="1"/>
      <c r="DU93" s="1"/>
      <c r="DV93" s="136" t="str">
        <f t="shared" si="310"/>
        <v>Completar</v>
      </c>
      <c r="DW93" s="134"/>
      <c r="DX93" s="134"/>
      <c r="DY93" s="134"/>
      <c r="DZ93" s="136" t="str">
        <f t="shared" si="311"/>
        <v>Completar</v>
      </c>
      <c r="EA93" s="137" t="str">
        <f t="shared" si="312"/>
        <v>Completar</v>
      </c>
      <c r="EB93" s="137" t="str">
        <f t="shared" si="313"/>
        <v>Completar</v>
      </c>
      <c r="EC93" s="135"/>
      <c r="ED93" s="136" t="str">
        <f t="shared" si="314"/>
        <v>Completar</v>
      </c>
      <c r="EE93" s="237">
        <f t="shared" si="411"/>
        <v>0</v>
      </c>
      <c r="EF93" s="238">
        <f t="shared" si="412"/>
        <v>0</v>
      </c>
      <c r="EG93" s="239" t="str">
        <f>IFERROR(IF(EF93&gt;20*DS93,'Referencia Parámetros'!$D$20,IF(EF93&gt;10*DS93,'Referencia Parámetros'!$D$21,IF(EF93&gt;5*DS93,'Referencia Parámetros'!$D$22, IF(EF93&gt;1,'Referencia Parámetros'!$D$23,"NO APLICA")))),"")</f>
        <v/>
      </c>
      <c r="EH93" s="240" t="str">
        <f t="shared" si="413"/>
        <v/>
      </c>
      <c r="EI93" s="241">
        <f t="shared" si="355"/>
        <v>0</v>
      </c>
      <c r="EJ93" s="234">
        <f t="shared" si="414"/>
        <v>0</v>
      </c>
      <c r="EK93" s="234">
        <f t="shared" si="356"/>
        <v>0</v>
      </c>
      <c r="EL93" s="234">
        <f t="shared" si="415"/>
        <v>0</v>
      </c>
      <c r="EM93" s="242">
        <f t="shared" si="416"/>
        <v>0</v>
      </c>
      <c r="EO93" s="234">
        <f t="shared" si="417"/>
        <v>81</v>
      </c>
      <c r="EP93" s="235" t="str">
        <f t="shared" si="418"/>
        <v/>
      </c>
      <c r="EQ93" s="236" t="str">
        <f>IFERROR(+VLOOKUP(EP93,'Referencia Parámetros'!$A$2:$B$18,2),"")</f>
        <v/>
      </c>
      <c r="ER93" s="1"/>
      <c r="ES93" s="1"/>
      <c r="ET93" s="136" t="str">
        <f t="shared" si="315"/>
        <v>Completar</v>
      </c>
      <c r="EU93" s="134"/>
      <c r="EV93" s="134"/>
      <c r="EW93" s="134"/>
      <c r="EX93" s="136" t="str">
        <f t="shared" si="316"/>
        <v>Completar</v>
      </c>
      <c r="EY93" s="137" t="str">
        <f t="shared" si="317"/>
        <v>Completar</v>
      </c>
      <c r="EZ93" s="137" t="str">
        <f t="shared" si="318"/>
        <v>Completar</v>
      </c>
      <c r="FA93" s="135"/>
      <c r="FB93" s="136" t="str">
        <f t="shared" si="319"/>
        <v>Completar</v>
      </c>
      <c r="FC93" s="237">
        <f t="shared" si="419"/>
        <v>0</v>
      </c>
      <c r="FD93" s="238">
        <f t="shared" si="420"/>
        <v>0</v>
      </c>
      <c r="FE93" s="239" t="str">
        <f>IFERROR(IF(FD93&gt;20*EQ93,'Referencia Parámetros'!$D$20,IF(FD93&gt;10*EQ93,'Referencia Parámetros'!$D$21,IF(FD93&gt;5*EQ93,'Referencia Parámetros'!$D$22, IF(FD93&gt;1,'Referencia Parámetros'!$D$23,"NO APLICA")))),"")</f>
        <v/>
      </c>
      <c r="FF93" s="240" t="str">
        <f t="shared" si="421"/>
        <v/>
      </c>
      <c r="FG93" s="241">
        <f t="shared" si="357"/>
        <v>0</v>
      </c>
      <c r="FH93" s="234">
        <f t="shared" si="422"/>
        <v>0</v>
      </c>
      <c r="FI93" s="234">
        <f t="shared" si="358"/>
        <v>0</v>
      </c>
      <c r="FJ93" s="234">
        <f t="shared" si="423"/>
        <v>0</v>
      </c>
      <c r="FK93" s="242">
        <f t="shared" si="424"/>
        <v>0</v>
      </c>
      <c r="FM93" s="234">
        <f t="shared" si="425"/>
        <v>81</v>
      </c>
      <c r="FN93" s="235" t="str">
        <f t="shared" si="426"/>
        <v/>
      </c>
      <c r="FO93" s="236" t="str">
        <f>IFERROR(+VLOOKUP(FN93,'Referencia Parámetros'!$A$2:$B$18,2),"")</f>
        <v/>
      </c>
      <c r="FP93" s="1"/>
      <c r="FQ93" s="1"/>
      <c r="FR93" s="136" t="str">
        <f t="shared" si="320"/>
        <v>Completar</v>
      </c>
      <c r="FS93" s="134"/>
      <c r="FT93" s="134"/>
      <c r="FU93" s="134"/>
      <c r="FV93" s="136" t="str">
        <f t="shared" si="321"/>
        <v>Completar</v>
      </c>
      <c r="FW93" s="137" t="str">
        <f t="shared" si="322"/>
        <v>Completar</v>
      </c>
      <c r="FX93" s="137" t="str">
        <f t="shared" si="323"/>
        <v>Completar</v>
      </c>
      <c r="FY93" s="135"/>
      <c r="FZ93" s="136" t="str">
        <f t="shared" si="324"/>
        <v>Completar</v>
      </c>
      <c r="GA93" s="237">
        <f t="shared" si="427"/>
        <v>0</v>
      </c>
      <c r="GB93" s="238">
        <f t="shared" si="428"/>
        <v>0</v>
      </c>
      <c r="GC93" s="239" t="str">
        <f>IFERROR(IF(GB93&gt;20*FO93,'Referencia Parámetros'!$D$20,IF(GB93&gt;10*FO93,'Referencia Parámetros'!$D$21,IF(GB93&gt;5*FO93,'Referencia Parámetros'!$D$22, IF(GB93&gt;1,'Referencia Parámetros'!$D$23,"NO APLICA")))),"")</f>
        <v/>
      </c>
      <c r="GD93" s="240" t="str">
        <f t="shared" si="429"/>
        <v/>
      </c>
      <c r="GE93" s="241">
        <f t="shared" si="359"/>
        <v>0</v>
      </c>
      <c r="GF93" s="234">
        <f t="shared" si="430"/>
        <v>0</v>
      </c>
      <c r="GG93" s="234">
        <f t="shared" si="360"/>
        <v>0</v>
      </c>
      <c r="GH93" s="234">
        <f t="shared" si="431"/>
        <v>0</v>
      </c>
      <c r="GI93" s="242">
        <f t="shared" si="432"/>
        <v>0</v>
      </c>
      <c r="GK93" s="234">
        <f t="shared" si="433"/>
        <v>81</v>
      </c>
      <c r="GL93" s="235" t="str">
        <f t="shared" si="434"/>
        <v/>
      </c>
      <c r="GM93" s="236" t="str">
        <f>IFERROR(+VLOOKUP(GL93,'Referencia Parámetros'!$A$2:$B$18,2),"")</f>
        <v/>
      </c>
      <c r="GN93" s="1"/>
      <c r="GO93" s="1"/>
      <c r="GP93" s="136" t="str">
        <f t="shared" si="325"/>
        <v>Completar</v>
      </c>
      <c r="GQ93" s="134"/>
      <c r="GR93" s="134"/>
      <c r="GS93" s="134"/>
      <c r="GT93" s="136" t="str">
        <f t="shared" si="326"/>
        <v>Completar</v>
      </c>
      <c r="GU93" s="137" t="str">
        <f t="shared" si="327"/>
        <v>Completar</v>
      </c>
      <c r="GV93" s="137" t="str">
        <f t="shared" si="328"/>
        <v>Completar</v>
      </c>
      <c r="GW93" s="135"/>
      <c r="GX93" s="136" t="str">
        <f t="shared" si="329"/>
        <v>Completar</v>
      </c>
      <c r="GY93" s="237">
        <f t="shared" si="435"/>
        <v>0</v>
      </c>
      <c r="GZ93" s="238">
        <f t="shared" si="436"/>
        <v>0</v>
      </c>
      <c r="HA93" s="239" t="str">
        <f>IFERROR(IF(GZ93&gt;20*GM93,'Referencia Parámetros'!$D$20,IF(GZ93&gt;10*GM93,'Referencia Parámetros'!$D$21,IF(GZ93&gt;5*GM93,'Referencia Parámetros'!$D$22, IF(GZ93&gt;1,'Referencia Parámetros'!$D$23,"NO APLICA")))),"")</f>
        <v/>
      </c>
      <c r="HB93" s="240" t="str">
        <f t="shared" si="437"/>
        <v/>
      </c>
      <c r="HC93" s="241">
        <f t="shared" si="361"/>
        <v>0</v>
      </c>
      <c r="HD93" s="234">
        <f t="shared" si="438"/>
        <v>0</v>
      </c>
      <c r="HE93" s="234">
        <f t="shared" si="362"/>
        <v>0</v>
      </c>
      <c r="HF93" s="234">
        <f t="shared" si="439"/>
        <v>0</v>
      </c>
      <c r="HG93" s="242">
        <f t="shared" si="440"/>
        <v>0</v>
      </c>
      <c r="HI93" s="234">
        <f t="shared" si="441"/>
        <v>81</v>
      </c>
      <c r="HJ93" s="235" t="str">
        <f t="shared" si="442"/>
        <v/>
      </c>
      <c r="HK93" s="236" t="str">
        <f>IFERROR(+VLOOKUP(HJ93,'Referencia Parámetros'!$A$2:$B$18,2),"")</f>
        <v/>
      </c>
      <c r="HL93" s="1"/>
      <c r="HM93" s="1"/>
      <c r="HN93" s="136" t="str">
        <f t="shared" si="330"/>
        <v>Completar</v>
      </c>
      <c r="HO93" s="134"/>
      <c r="HP93" s="134"/>
      <c r="HQ93" s="134"/>
      <c r="HR93" s="136" t="str">
        <f t="shared" si="331"/>
        <v>Completar</v>
      </c>
      <c r="HS93" s="137" t="str">
        <f t="shared" si="332"/>
        <v>Completar</v>
      </c>
      <c r="HT93" s="137" t="str">
        <f t="shared" si="333"/>
        <v>Completar</v>
      </c>
      <c r="HU93" s="135"/>
      <c r="HV93" s="136" t="str">
        <f t="shared" si="334"/>
        <v>Completar</v>
      </c>
      <c r="HW93" s="237">
        <f t="shared" si="443"/>
        <v>0</v>
      </c>
      <c r="HX93" s="238">
        <f t="shared" si="444"/>
        <v>0</v>
      </c>
      <c r="HY93" s="239" t="str">
        <f>IFERROR(IF(HX93&gt;20*HK93,'Referencia Parámetros'!$D$20,IF(HX93&gt;10*HK93,'Referencia Parámetros'!$D$21,IF(HX93&gt;5*HK93,'Referencia Parámetros'!$D$22, IF(HX93&gt;1,'Referencia Parámetros'!$D$23,"NO APLICA")))),"")</f>
        <v/>
      </c>
      <c r="HZ93" s="240" t="str">
        <f t="shared" si="445"/>
        <v/>
      </c>
      <c r="IA93" s="241">
        <f t="shared" si="363"/>
        <v>0</v>
      </c>
      <c r="IB93" s="234">
        <f t="shared" si="446"/>
        <v>0</v>
      </c>
      <c r="IC93" s="234">
        <f t="shared" si="364"/>
        <v>0</v>
      </c>
      <c r="ID93" s="234">
        <f t="shared" si="447"/>
        <v>0</v>
      </c>
      <c r="IE93" s="242">
        <f t="shared" si="448"/>
        <v>0</v>
      </c>
      <c r="IG93" s="234">
        <f t="shared" si="449"/>
        <v>81</v>
      </c>
      <c r="IH93" s="235" t="str">
        <f t="shared" si="450"/>
        <v/>
      </c>
      <c r="II93" s="236" t="str">
        <f>IFERROR(+VLOOKUP(IH93,'Referencia Parámetros'!$A$2:$B$15,2),"")</f>
        <v/>
      </c>
      <c r="IJ93" s="1"/>
      <c r="IK93" s="1"/>
      <c r="IL93" s="136" t="str">
        <f t="shared" si="335"/>
        <v>Completar</v>
      </c>
      <c r="IM93" s="134"/>
      <c r="IN93" s="134"/>
      <c r="IO93" s="134"/>
      <c r="IP93" s="136" t="str">
        <f t="shared" si="336"/>
        <v>Completar</v>
      </c>
      <c r="IQ93" s="137" t="str">
        <f t="shared" si="337"/>
        <v>Completar</v>
      </c>
      <c r="IR93" s="137" t="str">
        <f t="shared" si="338"/>
        <v>Completar</v>
      </c>
      <c r="IS93" s="135"/>
      <c r="IT93" s="136" t="str">
        <f t="shared" si="339"/>
        <v>Completar</v>
      </c>
      <c r="IU93" s="237">
        <f t="shared" si="451"/>
        <v>0</v>
      </c>
      <c r="IV93" s="238">
        <f t="shared" si="452"/>
        <v>0</v>
      </c>
      <c r="IW93" s="239" t="str">
        <f>IFERROR(IF(IV93&gt;20*II93,'Referencia Parámetros'!$D$20,IF(IV93&gt;10*II93,'Referencia Parámetros'!$D$21,IF(IV93&gt;5*II93,'Referencia Parámetros'!$D$22, IF(IV93&gt;1,'Referencia Parámetros'!$D$23,"NO APLICA")))),"")</f>
        <v/>
      </c>
      <c r="IX93" s="240" t="str">
        <f t="shared" si="453"/>
        <v/>
      </c>
      <c r="IY93" s="241">
        <f t="shared" si="365"/>
        <v>0</v>
      </c>
      <c r="IZ93" s="234">
        <f t="shared" si="454"/>
        <v>0</v>
      </c>
      <c r="JA93" s="234">
        <f t="shared" si="366"/>
        <v>0</v>
      </c>
      <c r="JB93" s="234">
        <f t="shared" si="455"/>
        <v>0</v>
      </c>
      <c r="JC93" s="242">
        <f t="shared" si="456"/>
        <v>0</v>
      </c>
      <c r="JD93" s="198"/>
      <c r="JE93" s="234">
        <f t="shared" si="457"/>
        <v>81</v>
      </c>
      <c r="JF93" s="235" t="str">
        <f t="shared" si="458"/>
        <v/>
      </c>
      <c r="JG93" s="236" t="str">
        <f>IFERROR(+VLOOKUP(JF93,'Referencia Parámetros'!$A$2:$B$15,2),"")</f>
        <v/>
      </c>
      <c r="JH93" s="1"/>
      <c r="JI93" s="1"/>
      <c r="JJ93" s="136" t="str">
        <f t="shared" si="340"/>
        <v>Completar</v>
      </c>
      <c r="JK93" s="134"/>
      <c r="JL93" s="134"/>
      <c r="JM93" s="134"/>
      <c r="JN93" s="136" t="str">
        <f t="shared" si="341"/>
        <v>Completar</v>
      </c>
      <c r="JO93" s="137" t="str">
        <f t="shared" si="342"/>
        <v>Completar</v>
      </c>
      <c r="JP93" s="137" t="str">
        <f t="shared" si="343"/>
        <v>Completar</v>
      </c>
      <c r="JQ93" s="135"/>
      <c r="JR93" s="136" t="str">
        <f t="shared" si="344"/>
        <v>Completar</v>
      </c>
      <c r="JS93" s="237">
        <f t="shared" si="459"/>
        <v>0</v>
      </c>
      <c r="JT93" s="238">
        <f t="shared" si="460"/>
        <v>0</v>
      </c>
      <c r="JU93" s="239" t="str">
        <f>IFERROR(IF(JT93&gt;20*JG93,'Referencia Parámetros'!$D$20,IF(JT93&gt;10*JG93,'Referencia Parámetros'!$D$21,IF(JT93&gt;5*JG93,'Referencia Parámetros'!$D$22, IF(JT93&gt;1,'Referencia Parámetros'!$D$23,"NO APLICA")))),"")</f>
        <v/>
      </c>
      <c r="JV93" s="240" t="str">
        <f t="shared" si="461"/>
        <v/>
      </c>
      <c r="JW93" s="241">
        <f t="shared" si="367"/>
        <v>0</v>
      </c>
      <c r="JX93" s="234">
        <f t="shared" si="462"/>
        <v>0</v>
      </c>
      <c r="JY93" s="234">
        <f t="shared" si="368"/>
        <v>0</v>
      </c>
      <c r="JZ93" s="234">
        <f t="shared" si="463"/>
        <v>0</v>
      </c>
      <c r="KA93" s="242">
        <f t="shared" si="464"/>
        <v>0</v>
      </c>
    </row>
    <row r="94" spans="1:287" x14ac:dyDescent="0.25">
      <c r="A94" s="234">
        <f t="shared" si="369"/>
        <v>82</v>
      </c>
      <c r="B94" s="235" t="str">
        <f t="shared" si="370"/>
        <v/>
      </c>
      <c r="C94" s="236" t="str">
        <f>IFERROR(+VLOOKUP(B94,'Referencia Parámetros'!$A$2:$B$18,2),"")</f>
        <v/>
      </c>
      <c r="D94" s="1"/>
      <c r="E94" s="1"/>
      <c r="F94" s="136" t="str">
        <f>IFERROR(+VLOOKUP(D94,'Año 4'!JH$13:JJ$112,3,FALSE),"Completar")</f>
        <v>Completar</v>
      </c>
      <c r="G94" s="134"/>
      <c r="H94" s="134"/>
      <c r="I94" s="134"/>
      <c r="J94" s="136" t="str">
        <f>+IFERROR(VLOOKUP(D94,'Año 4'!JH$13:JR$112,7,0),"Completar")</f>
        <v>Completar</v>
      </c>
      <c r="K94" s="137" t="str">
        <f>IFERROR(VLOOKUP(D94,'Año 4'!JH$13:JR$112,8,FALSE),"Completar")</f>
        <v>Completar</v>
      </c>
      <c r="L94" s="137" t="str">
        <f>IFERROR(VLOOKUP(D94,'Año 4'!JH$13:JR$112,9,FALSE),"Completar")</f>
        <v>Completar</v>
      </c>
      <c r="M94" s="135"/>
      <c r="N94" s="136" t="str">
        <f>IFERROR(VLOOKUP(D94,'Año 4'!JH$13:JR$112,11,FALSE),"Completar")</f>
        <v>Completar</v>
      </c>
      <c r="O94" s="237">
        <f t="shared" si="371"/>
        <v>0</v>
      </c>
      <c r="P94" s="238">
        <f t="shared" si="372"/>
        <v>0</v>
      </c>
      <c r="Q94" s="239" t="str">
        <f>IFERROR(IF(P94&gt;20*C94,'Referencia Parámetros'!$D$20,IF(P94&gt;10*C94,'Referencia Parámetros'!$D$21,IF(P94&gt;5*C94,'Referencia Parámetros'!$D$22, IF(P94&gt;1,'Referencia Parámetros'!$D$23,"NO APLICA")))),"")</f>
        <v/>
      </c>
      <c r="R94" s="240" t="str">
        <f t="shared" si="373"/>
        <v/>
      </c>
      <c r="S94" s="241">
        <f t="shared" si="345"/>
        <v>0</v>
      </c>
      <c r="T94" s="234">
        <f t="shared" si="374"/>
        <v>0</v>
      </c>
      <c r="U94" s="234">
        <f t="shared" si="346"/>
        <v>0</v>
      </c>
      <c r="V94" s="234">
        <f t="shared" si="375"/>
        <v>0</v>
      </c>
      <c r="W94" s="242">
        <f t="shared" si="376"/>
        <v>0</v>
      </c>
      <c r="Y94" s="234">
        <f t="shared" si="377"/>
        <v>82</v>
      </c>
      <c r="Z94" s="235" t="str">
        <f t="shared" si="378"/>
        <v/>
      </c>
      <c r="AA94" s="236" t="str">
        <f>IFERROR(+VLOOKUP(Z94,'Referencia Parámetros'!$A$2:$B$18,2),"")</f>
        <v/>
      </c>
      <c r="AB94" s="1"/>
      <c r="AC94" s="1"/>
      <c r="AD94" s="136" t="str">
        <f t="shared" si="290"/>
        <v>Completar</v>
      </c>
      <c r="AE94" s="134"/>
      <c r="AF94" s="134"/>
      <c r="AG94" s="134"/>
      <c r="AH94" s="136" t="str">
        <f t="shared" si="291"/>
        <v>Completar</v>
      </c>
      <c r="AI94" s="137" t="str">
        <f t="shared" si="292"/>
        <v>Completar</v>
      </c>
      <c r="AJ94" s="137" t="str">
        <f t="shared" si="293"/>
        <v>Completar</v>
      </c>
      <c r="AK94" s="135"/>
      <c r="AL94" s="136" t="str">
        <f t="shared" si="294"/>
        <v>Completar</v>
      </c>
      <c r="AM94" s="237">
        <f t="shared" si="379"/>
        <v>0</v>
      </c>
      <c r="AN94" s="238">
        <f t="shared" si="380"/>
        <v>0</v>
      </c>
      <c r="AO94" s="239" t="str">
        <f>IFERROR(IF(AN94&gt;20*AA94,'Referencia Parámetros'!$D$20,IF(AN94&gt;10*AA94,'Referencia Parámetros'!$D$21,IF(AN94&gt;5*AA94,'Referencia Parámetros'!$D$22, IF(AN94&gt;1,'Referencia Parámetros'!$D$23,"NO APLICA")))),"")</f>
        <v/>
      </c>
      <c r="AP94" s="240" t="str">
        <f t="shared" si="381"/>
        <v/>
      </c>
      <c r="AQ94" s="241">
        <f t="shared" si="347"/>
        <v>0</v>
      </c>
      <c r="AR94" s="234">
        <f t="shared" si="382"/>
        <v>0</v>
      </c>
      <c r="AS94" s="234">
        <f t="shared" si="348"/>
        <v>0</v>
      </c>
      <c r="AT94" s="234">
        <f t="shared" si="383"/>
        <v>0</v>
      </c>
      <c r="AU94" s="242">
        <f t="shared" si="384"/>
        <v>0</v>
      </c>
      <c r="AW94" s="234">
        <f t="shared" si="385"/>
        <v>82</v>
      </c>
      <c r="AX94" s="235" t="str">
        <f t="shared" si="386"/>
        <v/>
      </c>
      <c r="AY94" s="236" t="str">
        <f>IFERROR(+VLOOKUP(AX94,'Referencia Parámetros'!$A$2:$B$18,2),"")</f>
        <v/>
      </c>
      <c r="AZ94" s="1"/>
      <c r="BA94" s="1"/>
      <c r="BB94" s="136" t="str">
        <f t="shared" si="295"/>
        <v>Completar</v>
      </c>
      <c r="BC94" s="134"/>
      <c r="BD94" s="134"/>
      <c r="BE94" s="134"/>
      <c r="BF94" s="136" t="str">
        <f t="shared" si="296"/>
        <v>Completar</v>
      </c>
      <c r="BG94" s="137" t="str">
        <f t="shared" si="297"/>
        <v>Completar</v>
      </c>
      <c r="BH94" s="137" t="str">
        <f t="shared" si="298"/>
        <v>Completar</v>
      </c>
      <c r="BI94" s="135"/>
      <c r="BJ94" s="136" t="str">
        <f t="shared" si="299"/>
        <v>Completar</v>
      </c>
      <c r="BK94" s="237">
        <f t="shared" si="387"/>
        <v>0</v>
      </c>
      <c r="BL94" s="238">
        <f t="shared" si="388"/>
        <v>0</v>
      </c>
      <c r="BM94" s="239" t="str">
        <f>IFERROR(IF(BL94&gt;20*AY94,'Referencia Parámetros'!$D$20,IF(BL94&gt;10*AY94,'Referencia Parámetros'!$D$21,IF(BL94&gt;5*AY94,'Referencia Parámetros'!$D$22, IF(BL94&gt;1,'Referencia Parámetros'!$D$23,"NO APLICA")))),"")</f>
        <v/>
      </c>
      <c r="BN94" s="240" t="str">
        <f t="shared" si="389"/>
        <v/>
      </c>
      <c r="BO94" s="241">
        <f t="shared" si="349"/>
        <v>0</v>
      </c>
      <c r="BP94" s="234">
        <f t="shared" si="390"/>
        <v>0</v>
      </c>
      <c r="BQ94" s="234">
        <f t="shared" si="350"/>
        <v>0</v>
      </c>
      <c r="BR94" s="234">
        <f t="shared" si="391"/>
        <v>0</v>
      </c>
      <c r="BS94" s="242">
        <f t="shared" si="392"/>
        <v>0</v>
      </c>
      <c r="BU94" s="234">
        <f t="shared" si="393"/>
        <v>82</v>
      </c>
      <c r="BV94" s="235" t="str">
        <f t="shared" si="394"/>
        <v/>
      </c>
      <c r="BW94" s="236" t="str">
        <f>IFERROR(+VLOOKUP(BV94,'Referencia Parámetros'!$A$2:$B$18,2),"")</f>
        <v/>
      </c>
      <c r="BX94" s="1"/>
      <c r="BY94" s="1"/>
      <c r="BZ94" s="136" t="str">
        <f t="shared" si="300"/>
        <v>Completar</v>
      </c>
      <c r="CA94" s="134"/>
      <c r="CB94" s="134"/>
      <c r="CC94" s="134"/>
      <c r="CD94" s="136" t="str">
        <f t="shared" si="301"/>
        <v>Completar</v>
      </c>
      <c r="CE94" s="137" t="str">
        <f t="shared" si="302"/>
        <v>Completar</v>
      </c>
      <c r="CF94" s="137" t="str">
        <f t="shared" si="303"/>
        <v>Completar</v>
      </c>
      <c r="CG94" s="135"/>
      <c r="CH94" s="136" t="str">
        <f t="shared" si="304"/>
        <v>Completar</v>
      </c>
      <c r="CI94" s="237">
        <f t="shared" si="395"/>
        <v>0</v>
      </c>
      <c r="CJ94" s="238">
        <f t="shared" si="396"/>
        <v>0</v>
      </c>
      <c r="CK94" s="239" t="str">
        <f>IFERROR(IF(CJ94&gt;20*BW94,'Referencia Parámetros'!$D$20,IF(CJ94&gt;10*BW94,'Referencia Parámetros'!$D$21,IF(CJ94&gt;5*BW94,'Referencia Parámetros'!$D$22, IF(CJ94&gt;1,'Referencia Parámetros'!$D$23,"NO APLICA")))),"")</f>
        <v/>
      </c>
      <c r="CL94" s="240" t="str">
        <f t="shared" si="397"/>
        <v/>
      </c>
      <c r="CM94" s="241">
        <f t="shared" si="351"/>
        <v>0</v>
      </c>
      <c r="CN94" s="234">
        <f t="shared" si="398"/>
        <v>0</v>
      </c>
      <c r="CO94" s="234">
        <f t="shared" si="352"/>
        <v>0</v>
      </c>
      <c r="CP94" s="234">
        <f t="shared" si="399"/>
        <v>0</v>
      </c>
      <c r="CQ94" s="242">
        <f t="shared" si="400"/>
        <v>0</v>
      </c>
      <c r="CS94" s="234">
        <f t="shared" si="401"/>
        <v>82</v>
      </c>
      <c r="CT94" s="235" t="str">
        <f t="shared" si="402"/>
        <v/>
      </c>
      <c r="CU94" s="236" t="str">
        <f>IFERROR(+VLOOKUP(CT94,'Referencia Parámetros'!$A$2:$B$18,2),"")</f>
        <v/>
      </c>
      <c r="CV94" s="1"/>
      <c r="CW94" s="1"/>
      <c r="CX94" s="136" t="str">
        <f t="shared" si="305"/>
        <v>Completar</v>
      </c>
      <c r="CY94" s="134"/>
      <c r="CZ94" s="134"/>
      <c r="DA94" s="134"/>
      <c r="DB94" s="136" t="str">
        <f t="shared" si="306"/>
        <v>Completar</v>
      </c>
      <c r="DC94" s="137" t="str">
        <f t="shared" si="307"/>
        <v>Completar</v>
      </c>
      <c r="DD94" s="137" t="str">
        <f t="shared" si="308"/>
        <v>Completar</v>
      </c>
      <c r="DE94" s="135"/>
      <c r="DF94" s="136" t="str">
        <f t="shared" si="309"/>
        <v>Completar</v>
      </c>
      <c r="DG94" s="237">
        <f t="shared" si="403"/>
        <v>0</v>
      </c>
      <c r="DH94" s="238">
        <f t="shared" si="404"/>
        <v>0</v>
      </c>
      <c r="DI94" s="239" t="str">
        <f>IFERROR(IF(DH94&gt;20*CU94,'Referencia Parámetros'!$D$20,IF(DH94&gt;10*CU94,'Referencia Parámetros'!$D$21,IF(DH94&gt;5*CU94,'Referencia Parámetros'!$D$22, IF(DH94&gt;1,'Referencia Parámetros'!$D$23,"NO APLICA")))),"")</f>
        <v/>
      </c>
      <c r="DJ94" s="240" t="str">
        <f t="shared" si="405"/>
        <v/>
      </c>
      <c r="DK94" s="241">
        <f t="shared" si="353"/>
        <v>0</v>
      </c>
      <c r="DL94" s="234">
        <f t="shared" si="406"/>
        <v>0</v>
      </c>
      <c r="DM94" s="234">
        <f t="shared" si="354"/>
        <v>0</v>
      </c>
      <c r="DN94" s="234">
        <f t="shared" si="407"/>
        <v>0</v>
      </c>
      <c r="DO94" s="242">
        <f t="shared" si="408"/>
        <v>0</v>
      </c>
      <c r="DQ94" s="234">
        <f t="shared" si="409"/>
        <v>82</v>
      </c>
      <c r="DR94" s="235" t="str">
        <f t="shared" si="410"/>
        <v/>
      </c>
      <c r="DS94" s="236" t="str">
        <f>IFERROR(+VLOOKUP(DR94,'Referencia Parámetros'!$A$2:$B$18,2),"")</f>
        <v/>
      </c>
      <c r="DT94" s="1"/>
      <c r="DU94" s="1"/>
      <c r="DV94" s="136" t="str">
        <f t="shared" si="310"/>
        <v>Completar</v>
      </c>
      <c r="DW94" s="134"/>
      <c r="DX94" s="134"/>
      <c r="DY94" s="134"/>
      <c r="DZ94" s="136" t="str">
        <f t="shared" si="311"/>
        <v>Completar</v>
      </c>
      <c r="EA94" s="137" t="str">
        <f t="shared" si="312"/>
        <v>Completar</v>
      </c>
      <c r="EB94" s="137" t="str">
        <f t="shared" si="313"/>
        <v>Completar</v>
      </c>
      <c r="EC94" s="135"/>
      <c r="ED94" s="136" t="str">
        <f t="shared" si="314"/>
        <v>Completar</v>
      </c>
      <c r="EE94" s="237">
        <f t="shared" si="411"/>
        <v>0</v>
      </c>
      <c r="EF94" s="238">
        <f t="shared" si="412"/>
        <v>0</v>
      </c>
      <c r="EG94" s="239" t="str">
        <f>IFERROR(IF(EF94&gt;20*DS94,'Referencia Parámetros'!$D$20,IF(EF94&gt;10*DS94,'Referencia Parámetros'!$D$21,IF(EF94&gt;5*DS94,'Referencia Parámetros'!$D$22, IF(EF94&gt;1,'Referencia Parámetros'!$D$23,"NO APLICA")))),"")</f>
        <v/>
      </c>
      <c r="EH94" s="240" t="str">
        <f t="shared" si="413"/>
        <v/>
      </c>
      <c r="EI94" s="241">
        <f t="shared" si="355"/>
        <v>0</v>
      </c>
      <c r="EJ94" s="234">
        <f t="shared" si="414"/>
        <v>0</v>
      </c>
      <c r="EK94" s="234">
        <f t="shared" si="356"/>
        <v>0</v>
      </c>
      <c r="EL94" s="234">
        <f t="shared" si="415"/>
        <v>0</v>
      </c>
      <c r="EM94" s="242">
        <f t="shared" si="416"/>
        <v>0</v>
      </c>
      <c r="EO94" s="234">
        <f t="shared" si="417"/>
        <v>82</v>
      </c>
      <c r="EP94" s="235" t="str">
        <f t="shared" si="418"/>
        <v/>
      </c>
      <c r="EQ94" s="236" t="str">
        <f>IFERROR(+VLOOKUP(EP94,'Referencia Parámetros'!$A$2:$B$18,2),"")</f>
        <v/>
      </c>
      <c r="ER94" s="1"/>
      <c r="ES94" s="1"/>
      <c r="ET94" s="136" t="str">
        <f t="shared" si="315"/>
        <v>Completar</v>
      </c>
      <c r="EU94" s="134"/>
      <c r="EV94" s="134"/>
      <c r="EW94" s="134"/>
      <c r="EX94" s="136" t="str">
        <f t="shared" si="316"/>
        <v>Completar</v>
      </c>
      <c r="EY94" s="137" t="str">
        <f t="shared" si="317"/>
        <v>Completar</v>
      </c>
      <c r="EZ94" s="137" t="str">
        <f t="shared" si="318"/>
        <v>Completar</v>
      </c>
      <c r="FA94" s="135"/>
      <c r="FB94" s="136" t="str">
        <f t="shared" si="319"/>
        <v>Completar</v>
      </c>
      <c r="FC94" s="237">
        <f t="shared" si="419"/>
        <v>0</v>
      </c>
      <c r="FD94" s="238">
        <f t="shared" si="420"/>
        <v>0</v>
      </c>
      <c r="FE94" s="239" t="str">
        <f>IFERROR(IF(FD94&gt;20*EQ94,'Referencia Parámetros'!$D$20,IF(FD94&gt;10*EQ94,'Referencia Parámetros'!$D$21,IF(FD94&gt;5*EQ94,'Referencia Parámetros'!$D$22, IF(FD94&gt;1,'Referencia Parámetros'!$D$23,"NO APLICA")))),"")</f>
        <v/>
      </c>
      <c r="FF94" s="240" t="str">
        <f t="shared" si="421"/>
        <v/>
      </c>
      <c r="FG94" s="241">
        <f t="shared" si="357"/>
        <v>0</v>
      </c>
      <c r="FH94" s="234">
        <f t="shared" si="422"/>
        <v>0</v>
      </c>
      <c r="FI94" s="234">
        <f t="shared" si="358"/>
        <v>0</v>
      </c>
      <c r="FJ94" s="234">
        <f t="shared" si="423"/>
        <v>0</v>
      </c>
      <c r="FK94" s="242">
        <f t="shared" si="424"/>
        <v>0</v>
      </c>
      <c r="FM94" s="234">
        <f t="shared" si="425"/>
        <v>82</v>
      </c>
      <c r="FN94" s="235" t="str">
        <f t="shared" si="426"/>
        <v/>
      </c>
      <c r="FO94" s="236" t="str">
        <f>IFERROR(+VLOOKUP(FN94,'Referencia Parámetros'!$A$2:$B$18,2),"")</f>
        <v/>
      </c>
      <c r="FP94" s="1"/>
      <c r="FQ94" s="1"/>
      <c r="FR94" s="136" t="str">
        <f t="shared" si="320"/>
        <v>Completar</v>
      </c>
      <c r="FS94" s="134"/>
      <c r="FT94" s="134"/>
      <c r="FU94" s="134"/>
      <c r="FV94" s="136" t="str">
        <f t="shared" si="321"/>
        <v>Completar</v>
      </c>
      <c r="FW94" s="137" t="str">
        <f t="shared" si="322"/>
        <v>Completar</v>
      </c>
      <c r="FX94" s="137" t="str">
        <f t="shared" si="323"/>
        <v>Completar</v>
      </c>
      <c r="FY94" s="135"/>
      <c r="FZ94" s="136" t="str">
        <f t="shared" si="324"/>
        <v>Completar</v>
      </c>
      <c r="GA94" s="237">
        <f t="shared" si="427"/>
        <v>0</v>
      </c>
      <c r="GB94" s="238">
        <f t="shared" si="428"/>
        <v>0</v>
      </c>
      <c r="GC94" s="239" t="str">
        <f>IFERROR(IF(GB94&gt;20*FO94,'Referencia Parámetros'!$D$20,IF(GB94&gt;10*FO94,'Referencia Parámetros'!$D$21,IF(GB94&gt;5*FO94,'Referencia Parámetros'!$D$22, IF(GB94&gt;1,'Referencia Parámetros'!$D$23,"NO APLICA")))),"")</f>
        <v/>
      </c>
      <c r="GD94" s="240" t="str">
        <f t="shared" si="429"/>
        <v/>
      </c>
      <c r="GE94" s="241">
        <f t="shared" si="359"/>
        <v>0</v>
      </c>
      <c r="GF94" s="234">
        <f t="shared" si="430"/>
        <v>0</v>
      </c>
      <c r="GG94" s="234">
        <f t="shared" si="360"/>
        <v>0</v>
      </c>
      <c r="GH94" s="234">
        <f t="shared" si="431"/>
        <v>0</v>
      </c>
      <c r="GI94" s="242">
        <f t="shared" si="432"/>
        <v>0</v>
      </c>
      <c r="GK94" s="234">
        <f t="shared" si="433"/>
        <v>82</v>
      </c>
      <c r="GL94" s="235" t="str">
        <f t="shared" si="434"/>
        <v/>
      </c>
      <c r="GM94" s="236" t="str">
        <f>IFERROR(+VLOOKUP(GL94,'Referencia Parámetros'!$A$2:$B$18,2),"")</f>
        <v/>
      </c>
      <c r="GN94" s="1"/>
      <c r="GO94" s="1"/>
      <c r="GP94" s="136" t="str">
        <f t="shared" si="325"/>
        <v>Completar</v>
      </c>
      <c r="GQ94" s="134"/>
      <c r="GR94" s="134"/>
      <c r="GS94" s="134"/>
      <c r="GT94" s="136" t="str">
        <f t="shared" si="326"/>
        <v>Completar</v>
      </c>
      <c r="GU94" s="137" t="str">
        <f t="shared" si="327"/>
        <v>Completar</v>
      </c>
      <c r="GV94" s="137" t="str">
        <f t="shared" si="328"/>
        <v>Completar</v>
      </c>
      <c r="GW94" s="135"/>
      <c r="GX94" s="136" t="str">
        <f t="shared" si="329"/>
        <v>Completar</v>
      </c>
      <c r="GY94" s="237">
        <f t="shared" si="435"/>
        <v>0</v>
      </c>
      <c r="GZ94" s="238">
        <f t="shared" si="436"/>
        <v>0</v>
      </c>
      <c r="HA94" s="239" t="str">
        <f>IFERROR(IF(GZ94&gt;20*GM94,'Referencia Parámetros'!$D$20,IF(GZ94&gt;10*GM94,'Referencia Parámetros'!$D$21,IF(GZ94&gt;5*GM94,'Referencia Parámetros'!$D$22, IF(GZ94&gt;1,'Referencia Parámetros'!$D$23,"NO APLICA")))),"")</f>
        <v/>
      </c>
      <c r="HB94" s="240" t="str">
        <f t="shared" si="437"/>
        <v/>
      </c>
      <c r="HC94" s="241">
        <f t="shared" si="361"/>
        <v>0</v>
      </c>
      <c r="HD94" s="234">
        <f t="shared" si="438"/>
        <v>0</v>
      </c>
      <c r="HE94" s="234">
        <f t="shared" si="362"/>
        <v>0</v>
      </c>
      <c r="HF94" s="234">
        <f t="shared" si="439"/>
        <v>0</v>
      </c>
      <c r="HG94" s="242">
        <f t="shared" si="440"/>
        <v>0</v>
      </c>
      <c r="HI94" s="234">
        <f t="shared" si="441"/>
        <v>82</v>
      </c>
      <c r="HJ94" s="235" t="str">
        <f t="shared" si="442"/>
        <v/>
      </c>
      <c r="HK94" s="236" t="str">
        <f>IFERROR(+VLOOKUP(HJ94,'Referencia Parámetros'!$A$2:$B$18,2),"")</f>
        <v/>
      </c>
      <c r="HL94" s="1"/>
      <c r="HM94" s="1"/>
      <c r="HN94" s="136" t="str">
        <f t="shared" si="330"/>
        <v>Completar</v>
      </c>
      <c r="HO94" s="134"/>
      <c r="HP94" s="134"/>
      <c r="HQ94" s="134"/>
      <c r="HR94" s="136" t="str">
        <f t="shared" si="331"/>
        <v>Completar</v>
      </c>
      <c r="HS94" s="137" t="str">
        <f t="shared" si="332"/>
        <v>Completar</v>
      </c>
      <c r="HT94" s="137" t="str">
        <f t="shared" si="333"/>
        <v>Completar</v>
      </c>
      <c r="HU94" s="135"/>
      <c r="HV94" s="136" t="str">
        <f t="shared" si="334"/>
        <v>Completar</v>
      </c>
      <c r="HW94" s="237">
        <f t="shared" si="443"/>
        <v>0</v>
      </c>
      <c r="HX94" s="238">
        <f t="shared" si="444"/>
        <v>0</v>
      </c>
      <c r="HY94" s="239" t="str">
        <f>IFERROR(IF(HX94&gt;20*HK94,'Referencia Parámetros'!$D$20,IF(HX94&gt;10*HK94,'Referencia Parámetros'!$D$21,IF(HX94&gt;5*HK94,'Referencia Parámetros'!$D$22, IF(HX94&gt;1,'Referencia Parámetros'!$D$23,"NO APLICA")))),"")</f>
        <v/>
      </c>
      <c r="HZ94" s="240" t="str">
        <f t="shared" si="445"/>
        <v/>
      </c>
      <c r="IA94" s="241">
        <f t="shared" si="363"/>
        <v>0</v>
      </c>
      <c r="IB94" s="234">
        <f t="shared" si="446"/>
        <v>0</v>
      </c>
      <c r="IC94" s="234">
        <f t="shared" si="364"/>
        <v>0</v>
      </c>
      <c r="ID94" s="234">
        <f t="shared" si="447"/>
        <v>0</v>
      </c>
      <c r="IE94" s="242">
        <f t="shared" si="448"/>
        <v>0</v>
      </c>
      <c r="IG94" s="234">
        <f t="shared" si="449"/>
        <v>82</v>
      </c>
      <c r="IH94" s="235" t="str">
        <f t="shared" si="450"/>
        <v/>
      </c>
      <c r="II94" s="236" t="str">
        <f>IFERROR(+VLOOKUP(IH94,'Referencia Parámetros'!$A$2:$B$15,2),"")</f>
        <v/>
      </c>
      <c r="IJ94" s="1"/>
      <c r="IK94" s="1"/>
      <c r="IL94" s="136" t="str">
        <f t="shared" si="335"/>
        <v>Completar</v>
      </c>
      <c r="IM94" s="134"/>
      <c r="IN94" s="134"/>
      <c r="IO94" s="134"/>
      <c r="IP94" s="136" t="str">
        <f t="shared" si="336"/>
        <v>Completar</v>
      </c>
      <c r="IQ94" s="137" t="str">
        <f t="shared" si="337"/>
        <v>Completar</v>
      </c>
      <c r="IR94" s="137" t="str">
        <f t="shared" si="338"/>
        <v>Completar</v>
      </c>
      <c r="IS94" s="135"/>
      <c r="IT94" s="136" t="str">
        <f t="shared" si="339"/>
        <v>Completar</v>
      </c>
      <c r="IU94" s="237">
        <f t="shared" si="451"/>
        <v>0</v>
      </c>
      <c r="IV94" s="238">
        <f t="shared" si="452"/>
        <v>0</v>
      </c>
      <c r="IW94" s="239" t="str">
        <f>IFERROR(IF(IV94&gt;20*II94,'Referencia Parámetros'!$D$20,IF(IV94&gt;10*II94,'Referencia Parámetros'!$D$21,IF(IV94&gt;5*II94,'Referencia Parámetros'!$D$22, IF(IV94&gt;1,'Referencia Parámetros'!$D$23,"NO APLICA")))),"")</f>
        <v/>
      </c>
      <c r="IX94" s="240" t="str">
        <f t="shared" si="453"/>
        <v/>
      </c>
      <c r="IY94" s="241">
        <f t="shared" si="365"/>
        <v>0</v>
      </c>
      <c r="IZ94" s="234">
        <f t="shared" si="454"/>
        <v>0</v>
      </c>
      <c r="JA94" s="234">
        <f t="shared" si="366"/>
        <v>0</v>
      </c>
      <c r="JB94" s="234">
        <f t="shared" si="455"/>
        <v>0</v>
      </c>
      <c r="JC94" s="242">
        <f t="shared" si="456"/>
        <v>0</v>
      </c>
      <c r="JD94" s="198"/>
      <c r="JE94" s="234">
        <f t="shared" si="457"/>
        <v>82</v>
      </c>
      <c r="JF94" s="235" t="str">
        <f t="shared" si="458"/>
        <v/>
      </c>
      <c r="JG94" s="236" t="str">
        <f>IFERROR(+VLOOKUP(JF94,'Referencia Parámetros'!$A$2:$B$15,2),"")</f>
        <v/>
      </c>
      <c r="JH94" s="1"/>
      <c r="JI94" s="1"/>
      <c r="JJ94" s="136" t="str">
        <f t="shared" si="340"/>
        <v>Completar</v>
      </c>
      <c r="JK94" s="134"/>
      <c r="JL94" s="134"/>
      <c r="JM94" s="134"/>
      <c r="JN94" s="136" t="str">
        <f t="shared" si="341"/>
        <v>Completar</v>
      </c>
      <c r="JO94" s="137" t="str">
        <f t="shared" si="342"/>
        <v>Completar</v>
      </c>
      <c r="JP94" s="137" t="str">
        <f t="shared" si="343"/>
        <v>Completar</v>
      </c>
      <c r="JQ94" s="135"/>
      <c r="JR94" s="136" t="str">
        <f t="shared" si="344"/>
        <v>Completar</v>
      </c>
      <c r="JS94" s="237">
        <f t="shared" si="459"/>
        <v>0</v>
      </c>
      <c r="JT94" s="238">
        <f t="shared" si="460"/>
        <v>0</v>
      </c>
      <c r="JU94" s="239" t="str">
        <f>IFERROR(IF(JT94&gt;20*JG94,'Referencia Parámetros'!$D$20,IF(JT94&gt;10*JG94,'Referencia Parámetros'!$D$21,IF(JT94&gt;5*JG94,'Referencia Parámetros'!$D$22, IF(JT94&gt;1,'Referencia Parámetros'!$D$23,"NO APLICA")))),"")</f>
        <v/>
      </c>
      <c r="JV94" s="240" t="str">
        <f t="shared" si="461"/>
        <v/>
      </c>
      <c r="JW94" s="241">
        <f t="shared" si="367"/>
        <v>0</v>
      </c>
      <c r="JX94" s="234">
        <f t="shared" si="462"/>
        <v>0</v>
      </c>
      <c r="JY94" s="234">
        <f t="shared" si="368"/>
        <v>0</v>
      </c>
      <c r="JZ94" s="234">
        <f t="shared" si="463"/>
        <v>0</v>
      </c>
      <c r="KA94" s="242">
        <f t="shared" si="464"/>
        <v>0</v>
      </c>
    </row>
    <row r="95" spans="1:287" x14ac:dyDescent="0.25">
      <c r="A95" s="234">
        <f t="shared" si="369"/>
        <v>83</v>
      </c>
      <c r="B95" s="235" t="str">
        <f t="shared" si="370"/>
        <v/>
      </c>
      <c r="C95" s="236" t="str">
        <f>IFERROR(+VLOOKUP(B95,'Referencia Parámetros'!$A$2:$B$18,2),"")</f>
        <v/>
      </c>
      <c r="D95" s="1"/>
      <c r="E95" s="1"/>
      <c r="F95" s="136" t="str">
        <f>IFERROR(+VLOOKUP(D95,'Año 4'!JH$13:JJ$112,3,FALSE),"Completar")</f>
        <v>Completar</v>
      </c>
      <c r="G95" s="134"/>
      <c r="H95" s="134"/>
      <c r="I95" s="134"/>
      <c r="J95" s="136" t="str">
        <f>+IFERROR(VLOOKUP(D95,'Año 4'!JH$13:JR$112,7,0),"Completar")</f>
        <v>Completar</v>
      </c>
      <c r="K95" s="137" t="str">
        <f>IFERROR(VLOOKUP(D95,'Año 4'!JH$13:JR$112,8,FALSE),"Completar")</f>
        <v>Completar</v>
      </c>
      <c r="L95" s="137" t="str">
        <f>IFERROR(VLOOKUP(D95,'Año 4'!JH$13:JR$112,9,FALSE),"Completar")</f>
        <v>Completar</v>
      </c>
      <c r="M95" s="135"/>
      <c r="N95" s="136" t="str">
        <f>IFERROR(VLOOKUP(D95,'Año 4'!JH$13:JR$112,11,FALSE),"Completar")</f>
        <v>Completar</v>
      </c>
      <c r="O95" s="237">
        <f t="shared" si="371"/>
        <v>0</v>
      </c>
      <c r="P95" s="238">
        <f t="shared" si="372"/>
        <v>0</v>
      </c>
      <c r="Q95" s="239" t="str">
        <f>IFERROR(IF(P95&gt;20*C95,'Referencia Parámetros'!$D$20,IF(P95&gt;10*C95,'Referencia Parámetros'!$D$21,IF(P95&gt;5*C95,'Referencia Parámetros'!$D$22, IF(P95&gt;1,'Referencia Parámetros'!$D$23,"NO APLICA")))),"")</f>
        <v/>
      </c>
      <c r="R95" s="240" t="str">
        <f t="shared" si="373"/>
        <v/>
      </c>
      <c r="S95" s="241">
        <f t="shared" si="345"/>
        <v>0</v>
      </c>
      <c r="T95" s="234">
        <f t="shared" si="374"/>
        <v>0</v>
      </c>
      <c r="U95" s="234">
        <f t="shared" si="346"/>
        <v>0</v>
      </c>
      <c r="V95" s="234">
        <f t="shared" si="375"/>
        <v>0</v>
      </c>
      <c r="W95" s="242">
        <f t="shared" si="376"/>
        <v>0</v>
      </c>
      <c r="Y95" s="234">
        <f t="shared" si="377"/>
        <v>83</v>
      </c>
      <c r="Z95" s="235" t="str">
        <f t="shared" si="378"/>
        <v/>
      </c>
      <c r="AA95" s="236" t="str">
        <f>IFERROR(+VLOOKUP(Z95,'Referencia Parámetros'!$A$2:$B$18,2),"")</f>
        <v/>
      </c>
      <c r="AB95" s="1"/>
      <c r="AC95" s="1"/>
      <c r="AD95" s="136" t="str">
        <f t="shared" si="290"/>
        <v>Completar</v>
      </c>
      <c r="AE95" s="134"/>
      <c r="AF95" s="134"/>
      <c r="AG95" s="134"/>
      <c r="AH95" s="136" t="str">
        <f t="shared" si="291"/>
        <v>Completar</v>
      </c>
      <c r="AI95" s="137" t="str">
        <f t="shared" si="292"/>
        <v>Completar</v>
      </c>
      <c r="AJ95" s="137" t="str">
        <f t="shared" si="293"/>
        <v>Completar</v>
      </c>
      <c r="AK95" s="135"/>
      <c r="AL95" s="136" t="str">
        <f t="shared" si="294"/>
        <v>Completar</v>
      </c>
      <c r="AM95" s="237">
        <f t="shared" si="379"/>
        <v>0</v>
      </c>
      <c r="AN95" s="238">
        <f t="shared" si="380"/>
        <v>0</v>
      </c>
      <c r="AO95" s="239" t="str">
        <f>IFERROR(IF(AN95&gt;20*AA95,'Referencia Parámetros'!$D$20,IF(AN95&gt;10*AA95,'Referencia Parámetros'!$D$21,IF(AN95&gt;5*AA95,'Referencia Parámetros'!$D$22, IF(AN95&gt;1,'Referencia Parámetros'!$D$23,"NO APLICA")))),"")</f>
        <v/>
      </c>
      <c r="AP95" s="240" t="str">
        <f t="shared" si="381"/>
        <v/>
      </c>
      <c r="AQ95" s="241">
        <f t="shared" si="347"/>
        <v>0</v>
      </c>
      <c r="AR95" s="234">
        <f t="shared" si="382"/>
        <v>0</v>
      </c>
      <c r="AS95" s="234">
        <f t="shared" si="348"/>
        <v>0</v>
      </c>
      <c r="AT95" s="234">
        <f t="shared" si="383"/>
        <v>0</v>
      </c>
      <c r="AU95" s="242">
        <f t="shared" si="384"/>
        <v>0</v>
      </c>
      <c r="AW95" s="234">
        <f t="shared" si="385"/>
        <v>83</v>
      </c>
      <c r="AX95" s="235" t="str">
        <f t="shared" si="386"/>
        <v/>
      </c>
      <c r="AY95" s="236" t="str">
        <f>IFERROR(+VLOOKUP(AX95,'Referencia Parámetros'!$A$2:$B$18,2),"")</f>
        <v/>
      </c>
      <c r="AZ95" s="1"/>
      <c r="BA95" s="1"/>
      <c r="BB95" s="136" t="str">
        <f t="shared" si="295"/>
        <v>Completar</v>
      </c>
      <c r="BC95" s="134"/>
      <c r="BD95" s="134"/>
      <c r="BE95" s="134"/>
      <c r="BF95" s="136" t="str">
        <f t="shared" si="296"/>
        <v>Completar</v>
      </c>
      <c r="BG95" s="137" t="str">
        <f t="shared" si="297"/>
        <v>Completar</v>
      </c>
      <c r="BH95" s="137" t="str">
        <f t="shared" si="298"/>
        <v>Completar</v>
      </c>
      <c r="BI95" s="135"/>
      <c r="BJ95" s="136" t="str">
        <f t="shared" si="299"/>
        <v>Completar</v>
      </c>
      <c r="BK95" s="237">
        <f t="shared" si="387"/>
        <v>0</v>
      </c>
      <c r="BL95" s="238">
        <f t="shared" si="388"/>
        <v>0</v>
      </c>
      <c r="BM95" s="239" t="str">
        <f>IFERROR(IF(BL95&gt;20*AY95,'Referencia Parámetros'!$D$20,IF(BL95&gt;10*AY95,'Referencia Parámetros'!$D$21,IF(BL95&gt;5*AY95,'Referencia Parámetros'!$D$22, IF(BL95&gt;1,'Referencia Parámetros'!$D$23,"NO APLICA")))),"")</f>
        <v/>
      </c>
      <c r="BN95" s="240" t="str">
        <f t="shared" si="389"/>
        <v/>
      </c>
      <c r="BO95" s="241">
        <f t="shared" si="349"/>
        <v>0</v>
      </c>
      <c r="BP95" s="234">
        <f t="shared" si="390"/>
        <v>0</v>
      </c>
      <c r="BQ95" s="234">
        <f t="shared" si="350"/>
        <v>0</v>
      </c>
      <c r="BR95" s="234">
        <f t="shared" si="391"/>
        <v>0</v>
      </c>
      <c r="BS95" s="242">
        <f t="shared" si="392"/>
        <v>0</v>
      </c>
      <c r="BU95" s="234">
        <f t="shared" si="393"/>
        <v>83</v>
      </c>
      <c r="BV95" s="235" t="str">
        <f t="shared" si="394"/>
        <v/>
      </c>
      <c r="BW95" s="236" t="str">
        <f>IFERROR(+VLOOKUP(BV95,'Referencia Parámetros'!$A$2:$B$18,2),"")</f>
        <v/>
      </c>
      <c r="BX95" s="1"/>
      <c r="BY95" s="1"/>
      <c r="BZ95" s="136" t="str">
        <f t="shared" si="300"/>
        <v>Completar</v>
      </c>
      <c r="CA95" s="134"/>
      <c r="CB95" s="134"/>
      <c r="CC95" s="134"/>
      <c r="CD95" s="136" t="str">
        <f t="shared" si="301"/>
        <v>Completar</v>
      </c>
      <c r="CE95" s="137" t="str">
        <f t="shared" si="302"/>
        <v>Completar</v>
      </c>
      <c r="CF95" s="137" t="str">
        <f t="shared" si="303"/>
        <v>Completar</v>
      </c>
      <c r="CG95" s="135"/>
      <c r="CH95" s="136" t="str">
        <f t="shared" si="304"/>
        <v>Completar</v>
      </c>
      <c r="CI95" s="237">
        <f t="shared" si="395"/>
        <v>0</v>
      </c>
      <c r="CJ95" s="238">
        <f t="shared" si="396"/>
        <v>0</v>
      </c>
      <c r="CK95" s="239" t="str">
        <f>IFERROR(IF(CJ95&gt;20*BW95,'Referencia Parámetros'!$D$20,IF(CJ95&gt;10*BW95,'Referencia Parámetros'!$D$21,IF(CJ95&gt;5*BW95,'Referencia Parámetros'!$D$22, IF(CJ95&gt;1,'Referencia Parámetros'!$D$23,"NO APLICA")))),"")</f>
        <v/>
      </c>
      <c r="CL95" s="240" t="str">
        <f t="shared" si="397"/>
        <v/>
      </c>
      <c r="CM95" s="241">
        <f t="shared" si="351"/>
        <v>0</v>
      </c>
      <c r="CN95" s="234">
        <f t="shared" si="398"/>
        <v>0</v>
      </c>
      <c r="CO95" s="234">
        <f t="shared" si="352"/>
        <v>0</v>
      </c>
      <c r="CP95" s="234">
        <f t="shared" si="399"/>
        <v>0</v>
      </c>
      <c r="CQ95" s="242">
        <f t="shared" si="400"/>
        <v>0</v>
      </c>
      <c r="CS95" s="234">
        <f t="shared" si="401"/>
        <v>83</v>
      </c>
      <c r="CT95" s="235" t="str">
        <f t="shared" si="402"/>
        <v/>
      </c>
      <c r="CU95" s="236" t="str">
        <f>IFERROR(+VLOOKUP(CT95,'Referencia Parámetros'!$A$2:$B$18,2),"")</f>
        <v/>
      </c>
      <c r="CV95" s="1"/>
      <c r="CW95" s="1"/>
      <c r="CX95" s="136" t="str">
        <f t="shared" si="305"/>
        <v>Completar</v>
      </c>
      <c r="CY95" s="134"/>
      <c r="CZ95" s="134"/>
      <c r="DA95" s="134"/>
      <c r="DB95" s="136" t="str">
        <f t="shared" si="306"/>
        <v>Completar</v>
      </c>
      <c r="DC95" s="137" t="str">
        <f t="shared" si="307"/>
        <v>Completar</v>
      </c>
      <c r="DD95" s="137" t="str">
        <f t="shared" si="308"/>
        <v>Completar</v>
      </c>
      <c r="DE95" s="135"/>
      <c r="DF95" s="136" t="str">
        <f t="shared" si="309"/>
        <v>Completar</v>
      </c>
      <c r="DG95" s="237">
        <f t="shared" si="403"/>
        <v>0</v>
      </c>
      <c r="DH95" s="238">
        <f t="shared" si="404"/>
        <v>0</v>
      </c>
      <c r="DI95" s="239" t="str">
        <f>IFERROR(IF(DH95&gt;20*CU95,'Referencia Parámetros'!$D$20,IF(DH95&gt;10*CU95,'Referencia Parámetros'!$D$21,IF(DH95&gt;5*CU95,'Referencia Parámetros'!$D$22, IF(DH95&gt;1,'Referencia Parámetros'!$D$23,"NO APLICA")))),"")</f>
        <v/>
      </c>
      <c r="DJ95" s="240" t="str">
        <f t="shared" si="405"/>
        <v/>
      </c>
      <c r="DK95" s="241">
        <f t="shared" si="353"/>
        <v>0</v>
      </c>
      <c r="DL95" s="234">
        <f t="shared" si="406"/>
        <v>0</v>
      </c>
      <c r="DM95" s="234">
        <f t="shared" si="354"/>
        <v>0</v>
      </c>
      <c r="DN95" s="234">
        <f t="shared" si="407"/>
        <v>0</v>
      </c>
      <c r="DO95" s="242">
        <f t="shared" si="408"/>
        <v>0</v>
      </c>
      <c r="DQ95" s="234">
        <f t="shared" si="409"/>
        <v>83</v>
      </c>
      <c r="DR95" s="235" t="str">
        <f t="shared" si="410"/>
        <v/>
      </c>
      <c r="DS95" s="236" t="str">
        <f>IFERROR(+VLOOKUP(DR95,'Referencia Parámetros'!$A$2:$B$18,2),"")</f>
        <v/>
      </c>
      <c r="DT95" s="1"/>
      <c r="DU95" s="1"/>
      <c r="DV95" s="136" t="str">
        <f t="shared" si="310"/>
        <v>Completar</v>
      </c>
      <c r="DW95" s="134"/>
      <c r="DX95" s="134"/>
      <c r="DY95" s="134"/>
      <c r="DZ95" s="136" t="str">
        <f t="shared" si="311"/>
        <v>Completar</v>
      </c>
      <c r="EA95" s="137" t="str">
        <f t="shared" si="312"/>
        <v>Completar</v>
      </c>
      <c r="EB95" s="137" t="str">
        <f t="shared" si="313"/>
        <v>Completar</v>
      </c>
      <c r="EC95" s="135"/>
      <c r="ED95" s="136" t="str">
        <f t="shared" si="314"/>
        <v>Completar</v>
      </c>
      <c r="EE95" s="237">
        <f t="shared" si="411"/>
        <v>0</v>
      </c>
      <c r="EF95" s="238">
        <f t="shared" si="412"/>
        <v>0</v>
      </c>
      <c r="EG95" s="239" t="str">
        <f>IFERROR(IF(EF95&gt;20*DS95,'Referencia Parámetros'!$D$20,IF(EF95&gt;10*DS95,'Referencia Parámetros'!$D$21,IF(EF95&gt;5*DS95,'Referencia Parámetros'!$D$22, IF(EF95&gt;1,'Referencia Parámetros'!$D$23,"NO APLICA")))),"")</f>
        <v/>
      </c>
      <c r="EH95" s="240" t="str">
        <f t="shared" si="413"/>
        <v/>
      </c>
      <c r="EI95" s="241">
        <f t="shared" si="355"/>
        <v>0</v>
      </c>
      <c r="EJ95" s="234">
        <f t="shared" si="414"/>
        <v>0</v>
      </c>
      <c r="EK95" s="234">
        <f t="shared" si="356"/>
        <v>0</v>
      </c>
      <c r="EL95" s="234">
        <f t="shared" si="415"/>
        <v>0</v>
      </c>
      <c r="EM95" s="242">
        <f t="shared" si="416"/>
        <v>0</v>
      </c>
      <c r="EO95" s="234">
        <f t="shared" si="417"/>
        <v>83</v>
      </c>
      <c r="EP95" s="235" t="str">
        <f t="shared" si="418"/>
        <v/>
      </c>
      <c r="EQ95" s="236" t="str">
        <f>IFERROR(+VLOOKUP(EP95,'Referencia Parámetros'!$A$2:$B$18,2),"")</f>
        <v/>
      </c>
      <c r="ER95" s="1"/>
      <c r="ES95" s="1"/>
      <c r="ET95" s="136" t="str">
        <f t="shared" si="315"/>
        <v>Completar</v>
      </c>
      <c r="EU95" s="134"/>
      <c r="EV95" s="134"/>
      <c r="EW95" s="134"/>
      <c r="EX95" s="136" t="str">
        <f t="shared" si="316"/>
        <v>Completar</v>
      </c>
      <c r="EY95" s="137" t="str">
        <f t="shared" si="317"/>
        <v>Completar</v>
      </c>
      <c r="EZ95" s="137" t="str">
        <f t="shared" si="318"/>
        <v>Completar</v>
      </c>
      <c r="FA95" s="135"/>
      <c r="FB95" s="136" t="str">
        <f t="shared" si="319"/>
        <v>Completar</v>
      </c>
      <c r="FC95" s="237">
        <f t="shared" si="419"/>
        <v>0</v>
      </c>
      <c r="FD95" s="238">
        <f t="shared" si="420"/>
        <v>0</v>
      </c>
      <c r="FE95" s="239" t="str">
        <f>IFERROR(IF(FD95&gt;20*EQ95,'Referencia Parámetros'!$D$20,IF(FD95&gt;10*EQ95,'Referencia Parámetros'!$D$21,IF(FD95&gt;5*EQ95,'Referencia Parámetros'!$D$22, IF(FD95&gt;1,'Referencia Parámetros'!$D$23,"NO APLICA")))),"")</f>
        <v/>
      </c>
      <c r="FF95" s="240" t="str">
        <f t="shared" si="421"/>
        <v/>
      </c>
      <c r="FG95" s="241">
        <f t="shared" si="357"/>
        <v>0</v>
      </c>
      <c r="FH95" s="234">
        <f t="shared" si="422"/>
        <v>0</v>
      </c>
      <c r="FI95" s="234">
        <f t="shared" si="358"/>
        <v>0</v>
      </c>
      <c r="FJ95" s="234">
        <f t="shared" si="423"/>
        <v>0</v>
      </c>
      <c r="FK95" s="242">
        <f t="shared" si="424"/>
        <v>0</v>
      </c>
      <c r="FM95" s="234">
        <f t="shared" si="425"/>
        <v>83</v>
      </c>
      <c r="FN95" s="235" t="str">
        <f t="shared" si="426"/>
        <v/>
      </c>
      <c r="FO95" s="236" t="str">
        <f>IFERROR(+VLOOKUP(FN95,'Referencia Parámetros'!$A$2:$B$18,2),"")</f>
        <v/>
      </c>
      <c r="FP95" s="1"/>
      <c r="FQ95" s="1"/>
      <c r="FR95" s="136" t="str">
        <f t="shared" si="320"/>
        <v>Completar</v>
      </c>
      <c r="FS95" s="134"/>
      <c r="FT95" s="134"/>
      <c r="FU95" s="134"/>
      <c r="FV95" s="136" t="str">
        <f t="shared" si="321"/>
        <v>Completar</v>
      </c>
      <c r="FW95" s="137" t="str">
        <f t="shared" si="322"/>
        <v>Completar</v>
      </c>
      <c r="FX95" s="137" t="str">
        <f t="shared" si="323"/>
        <v>Completar</v>
      </c>
      <c r="FY95" s="135"/>
      <c r="FZ95" s="136" t="str">
        <f t="shared" si="324"/>
        <v>Completar</v>
      </c>
      <c r="GA95" s="237">
        <f t="shared" si="427"/>
        <v>0</v>
      </c>
      <c r="GB95" s="238">
        <f t="shared" si="428"/>
        <v>0</v>
      </c>
      <c r="GC95" s="239" t="str">
        <f>IFERROR(IF(GB95&gt;20*FO95,'Referencia Parámetros'!$D$20,IF(GB95&gt;10*FO95,'Referencia Parámetros'!$D$21,IF(GB95&gt;5*FO95,'Referencia Parámetros'!$D$22, IF(GB95&gt;1,'Referencia Parámetros'!$D$23,"NO APLICA")))),"")</f>
        <v/>
      </c>
      <c r="GD95" s="240" t="str">
        <f t="shared" si="429"/>
        <v/>
      </c>
      <c r="GE95" s="241">
        <f t="shared" si="359"/>
        <v>0</v>
      </c>
      <c r="GF95" s="234">
        <f t="shared" si="430"/>
        <v>0</v>
      </c>
      <c r="GG95" s="234">
        <f t="shared" si="360"/>
        <v>0</v>
      </c>
      <c r="GH95" s="234">
        <f t="shared" si="431"/>
        <v>0</v>
      </c>
      <c r="GI95" s="242">
        <f t="shared" si="432"/>
        <v>0</v>
      </c>
      <c r="GK95" s="234">
        <f t="shared" si="433"/>
        <v>83</v>
      </c>
      <c r="GL95" s="235" t="str">
        <f t="shared" si="434"/>
        <v/>
      </c>
      <c r="GM95" s="236" t="str">
        <f>IFERROR(+VLOOKUP(GL95,'Referencia Parámetros'!$A$2:$B$18,2),"")</f>
        <v/>
      </c>
      <c r="GN95" s="1"/>
      <c r="GO95" s="1"/>
      <c r="GP95" s="136" t="str">
        <f t="shared" si="325"/>
        <v>Completar</v>
      </c>
      <c r="GQ95" s="134"/>
      <c r="GR95" s="134"/>
      <c r="GS95" s="134"/>
      <c r="GT95" s="136" t="str">
        <f t="shared" si="326"/>
        <v>Completar</v>
      </c>
      <c r="GU95" s="137" t="str">
        <f t="shared" si="327"/>
        <v>Completar</v>
      </c>
      <c r="GV95" s="137" t="str">
        <f t="shared" si="328"/>
        <v>Completar</v>
      </c>
      <c r="GW95" s="135"/>
      <c r="GX95" s="136" t="str">
        <f t="shared" si="329"/>
        <v>Completar</v>
      </c>
      <c r="GY95" s="237">
        <f t="shared" si="435"/>
        <v>0</v>
      </c>
      <c r="GZ95" s="238">
        <f t="shared" si="436"/>
        <v>0</v>
      </c>
      <c r="HA95" s="239" t="str">
        <f>IFERROR(IF(GZ95&gt;20*GM95,'Referencia Parámetros'!$D$20,IF(GZ95&gt;10*GM95,'Referencia Parámetros'!$D$21,IF(GZ95&gt;5*GM95,'Referencia Parámetros'!$D$22, IF(GZ95&gt;1,'Referencia Parámetros'!$D$23,"NO APLICA")))),"")</f>
        <v/>
      </c>
      <c r="HB95" s="240" t="str">
        <f t="shared" si="437"/>
        <v/>
      </c>
      <c r="HC95" s="241">
        <f t="shared" si="361"/>
        <v>0</v>
      </c>
      <c r="HD95" s="234">
        <f t="shared" si="438"/>
        <v>0</v>
      </c>
      <c r="HE95" s="234">
        <f t="shared" si="362"/>
        <v>0</v>
      </c>
      <c r="HF95" s="234">
        <f t="shared" si="439"/>
        <v>0</v>
      </c>
      <c r="HG95" s="242">
        <f t="shared" si="440"/>
        <v>0</v>
      </c>
      <c r="HI95" s="234">
        <f t="shared" si="441"/>
        <v>83</v>
      </c>
      <c r="HJ95" s="235" t="str">
        <f t="shared" si="442"/>
        <v/>
      </c>
      <c r="HK95" s="236" t="str">
        <f>IFERROR(+VLOOKUP(HJ95,'Referencia Parámetros'!$A$2:$B$18,2),"")</f>
        <v/>
      </c>
      <c r="HL95" s="1"/>
      <c r="HM95" s="1"/>
      <c r="HN95" s="136" t="str">
        <f t="shared" si="330"/>
        <v>Completar</v>
      </c>
      <c r="HO95" s="134"/>
      <c r="HP95" s="134"/>
      <c r="HQ95" s="134"/>
      <c r="HR95" s="136" t="str">
        <f t="shared" si="331"/>
        <v>Completar</v>
      </c>
      <c r="HS95" s="137" t="str">
        <f t="shared" si="332"/>
        <v>Completar</v>
      </c>
      <c r="HT95" s="137" t="str">
        <f t="shared" si="333"/>
        <v>Completar</v>
      </c>
      <c r="HU95" s="135"/>
      <c r="HV95" s="136" t="str">
        <f t="shared" si="334"/>
        <v>Completar</v>
      </c>
      <c r="HW95" s="237">
        <f t="shared" si="443"/>
        <v>0</v>
      </c>
      <c r="HX95" s="238">
        <f t="shared" si="444"/>
        <v>0</v>
      </c>
      <c r="HY95" s="239" t="str">
        <f>IFERROR(IF(HX95&gt;20*HK95,'Referencia Parámetros'!$D$20,IF(HX95&gt;10*HK95,'Referencia Parámetros'!$D$21,IF(HX95&gt;5*HK95,'Referencia Parámetros'!$D$22, IF(HX95&gt;1,'Referencia Parámetros'!$D$23,"NO APLICA")))),"")</f>
        <v/>
      </c>
      <c r="HZ95" s="240" t="str">
        <f t="shared" si="445"/>
        <v/>
      </c>
      <c r="IA95" s="241">
        <f t="shared" si="363"/>
        <v>0</v>
      </c>
      <c r="IB95" s="234">
        <f t="shared" si="446"/>
        <v>0</v>
      </c>
      <c r="IC95" s="234">
        <f t="shared" si="364"/>
        <v>0</v>
      </c>
      <c r="ID95" s="234">
        <f t="shared" si="447"/>
        <v>0</v>
      </c>
      <c r="IE95" s="242">
        <f t="shared" si="448"/>
        <v>0</v>
      </c>
      <c r="IG95" s="234">
        <f t="shared" si="449"/>
        <v>83</v>
      </c>
      <c r="IH95" s="235" t="str">
        <f t="shared" si="450"/>
        <v/>
      </c>
      <c r="II95" s="236" t="str">
        <f>IFERROR(+VLOOKUP(IH95,'Referencia Parámetros'!$A$2:$B$15,2),"")</f>
        <v/>
      </c>
      <c r="IJ95" s="1"/>
      <c r="IK95" s="1"/>
      <c r="IL95" s="136" t="str">
        <f t="shared" si="335"/>
        <v>Completar</v>
      </c>
      <c r="IM95" s="134"/>
      <c r="IN95" s="134"/>
      <c r="IO95" s="134"/>
      <c r="IP95" s="136" t="str">
        <f t="shared" si="336"/>
        <v>Completar</v>
      </c>
      <c r="IQ95" s="137" t="str">
        <f t="shared" si="337"/>
        <v>Completar</v>
      </c>
      <c r="IR95" s="137" t="str">
        <f t="shared" si="338"/>
        <v>Completar</v>
      </c>
      <c r="IS95" s="135"/>
      <c r="IT95" s="136" t="str">
        <f t="shared" si="339"/>
        <v>Completar</v>
      </c>
      <c r="IU95" s="237">
        <f t="shared" si="451"/>
        <v>0</v>
      </c>
      <c r="IV95" s="238">
        <f t="shared" si="452"/>
        <v>0</v>
      </c>
      <c r="IW95" s="239" t="str">
        <f>IFERROR(IF(IV95&gt;20*II95,'Referencia Parámetros'!$D$20,IF(IV95&gt;10*II95,'Referencia Parámetros'!$D$21,IF(IV95&gt;5*II95,'Referencia Parámetros'!$D$22, IF(IV95&gt;1,'Referencia Parámetros'!$D$23,"NO APLICA")))),"")</f>
        <v/>
      </c>
      <c r="IX95" s="240" t="str">
        <f t="shared" si="453"/>
        <v/>
      </c>
      <c r="IY95" s="241">
        <f t="shared" si="365"/>
        <v>0</v>
      </c>
      <c r="IZ95" s="234">
        <f t="shared" si="454"/>
        <v>0</v>
      </c>
      <c r="JA95" s="234">
        <f t="shared" si="366"/>
        <v>0</v>
      </c>
      <c r="JB95" s="234">
        <f t="shared" si="455"/>
        <v>0</v>
      </c>
      <c r="JC95" s="242">
        <f t="shared" si="456"/>
        <v>0</v>
      </c>
      <c r="JD95" s="198"/>
      <c r="JE95" s="234">
        <f t="shared" si="457"/>
        <v>83</v>
      </c>
      <c r="JF95" s="235" t="str">
        <f t="shared" si="458"/>
        <v/>
      </c>
      <c r="JG95" s="236" t="str">
        <f>IFERROR(+VLOOKUP(JF95,'Referencia Parámetros'!$A$2:$B$15,2),"")</f>
        <v/>
      </c>
      <c r="JH95" s="1"/>
      <c r="JI95" s="1"/>
      <c r="JJ95" s="136" t="str">
        <f t="shared" si="340"/>
        <v>Completar</v>
      </c>
      <c r="JK95" s="134"/>
      <c r="JL95" s="134"/>
      <c r="JM95" s="134"/>
      <c r="JN95" s="136" t="str">
        <f t="shared" si="341"/>
        <v>Completar</v>
      </c>
      <c r="JO95" s="137" t="str">
        <f t="shared" si="342"/>
        <v>Completar</v>
      </c>
      <c r="JP95" s="137" t="str">
        <f t="shared" si="343"/>
        <v>Completar</v>
      </c>
      <c r="JQ95" s="135"/>
      <c r="JR95" s="136" t="str">
        <f t="shared" si="344"/>
        <v>Completar</v>
      </c>
      <c r="JS95" s="237">
        <f t="shared" si="459"/>
        <v>0</v>
      </c>
      <c r="JT95" s="238">
        <f t="shared" si="460"/>
        <v>0</v>
      </c>
      <c r="JU95" s="239" t="str">
        <f>IFERROR(IF(JT95&gt;20*JG95,'Referencia Parámetros'!$D$20,IF(JT95&gt;10*JG95,'Referencia Parámetros'!$D$21,IF(JT95&gt;5*JG95,'Referencia Parámetros'!$D$22, IF(JT95&gt;1,'Referencia Parámetros'!$D$23,"NO APLICA")))),"")</f>
        <v/>
      </c>
      <c r="JV95" s="240" t="str">
        <f t="shared" si="461"/>
        <v/>
      </c>
      <c r="JW95" s="241">
        <f t="shared" si="367"/>
        <v>0</v>
      </c>
      <c r="JX95" s="234">
        <f t="shared" si="462"/>
        <v>0</v>
      </c>
      <c r="JY95" s="234">
        <f t="shared" si="368"/>
        <v>0</v>
      </c>
      <c r="JZ95" s="234">
        <f t="shared" si="463"/>
        <v>0</v>
      </c>
      <c r="KA95" s="242">
        <f t="shared" si="464"/>
        <v>0</v>
      </c>
    </row>
    <row r="96" spans="1:287" x14ac:dyDescent="0.25">
      <c r="A96" s="234">
        <f t="shared" si="369"/>
        <v>84</v>
      </c>
      <c r="B96" s="235" t="str">
        <f t="shared" si="370"/>
        <v/>
      </c>
      <c r="C96" s="236" t="str">
        <f>IFERROR(+VLOOKUP(B96,'Referencia Parámetros'!$A$2:$B$18,2),"")</f>
        <v/>
      </c>
      <c r="D96" s="1"/>
      <c r="E96" s="1"/>
      <c r="F96" s="136" t="str">
        <f>IFERROR(+VLOOKUP(D96,'Año 4'!JH$13:JJ$112,3,FALSE),"Completar")</f>
        <v>Completar</v>
      </c>
      <c r="G96" s="134"/>
      <c r="H96" s="134"/>
      <c r="I96" s="134"/>
      <c r="J96" s="136" t="str">
        <f>+IFERROR(VLOOKUP(D96,'Año 4'!JH$13:JR$112,7,0),"Completar")</f>
        <v>Completar</v>
      </c>
      <c r="K96" s="137" t="str">
        <f>IFERROR(VLOOKUP(D96,'Año 4'!JH$13:JR$112,8,FALSE),"Completar")</f>
        <v>Completar</v>
      </c>
      <c r="L96" s="137" t="str">
        <f>IFERROR(VLOOKUP(D96,'Año 4'!JH$13:JR$112,9,FALSE),"Completar")</f>
        <v>Completar</v>
      </c>
      <c r="M96" s="135"/>
      <c r="N96" s="136" t="str">
        <f>IFERROR(VLOOKUP(D96,'Año 4'!JH$13:JR$112,11,FALSE),"Completar")</f>
        <v>Completar</v>
      </c>
      <c r="O96" s="237">
        <f t="shared" si="371"/>
        <v>0</v>
      </c>
      <c r="P96" s="238">
        <f t="shared" si="372"/>
        <v>0</v>
      </c>
      <c r="Q96" s="239" t="str">
        <f>IFERROR(IF(P96&gt;20*C96,'Referencia Parámetros'!$D$20,IF(P96&gt;10*C96,'Referencia Parámetros'!$D$21,IF(P96&gt;5*C96,'Referencia Parámetros'!$D$22, IF(P96&gt;1,'Referencia Parámetros'!$D$23,"NO APLICA")))),"")</f>
        <v/>
      </c>
      <c r="R96" s="240" t="str">
        <f t="shared" si="373"/>
        <v/>
      </c>
      <c r="S96" s="241">
        <f t="shared" si="345"/>
        <v>0</v>
      </c>
      <c r="T96" s="234">
        <f t="shared" si="374"/>
        <v>0</v>
      </c>
      <c r="U96" s="234">
        <f t="shared" si="346"/>
        <v>0</v>
      </c>
      <c r="V96" s="234">
        <f t="shared" si="375"/>
        <v>0</v>
      </c>
      <c r="W96" s="242">
        <f t="shared" si="376"/>
        <v>0</v>
      </c>
      <c r="Y96" s="234">
        <f t="shared" si="377"/>
        <v>84</v>
      </c>
      <c r="Z96" s="235" t="str">
        <f t="shared" si="378"/>
        <v/>
      </c>
      <c r="AA96" s="236" t="str">
        <f>IFERROR(+VLOOKUP(Z96,'Referencia Parámetros'!$A$2:$B$18,2),"")</f>
        <v/>
      </c>
      <c r="AB96" s="1"/>
      <c r="AC96" s="1"/>
      <c r="AD96" s="136" t="str">
        <f t="shared" si="290"/>
        <v>Completar</v>
      </c>
      <c r="AE96" s="134"/>
      <c r="AF96" s="134"/>
      <c r="AG96" s="134"/>
      <c r="AH96" s="136" t="str">
        <f t="shared" si="291"/>
        <v>Completar</v>
      </c>
      <c r="AI96" s="137" t="str">
        <f t="shared" si="292"/>
        <v>Completar</v>
      </c>
      <c r="AJ96" s="137" t="str">
        <f t="shared" si="293"/>
        <v>Completar</v>
      </c>
      <c r="AK96" s="135"/>
      <c r="AL96" s="136" t="str">
        <f t="shared" si="294"/>
        <v>Completar</v>
      </c>
      <c r="AM96" s="237">
        <f t="shared" si="379"/>
        <v>0</v>
      </c>
      <c r="AN96" s="238">
        <f t="shared" si="380"/>
        <v>0</v>
      </c>
      <c r="AO96" s="239" t="str">
        <f>IFERROR(IF(AN96&gt;20*AA96,'Referencia Parámetros'!$D$20,IF(AN96&gt;10*AA96,'Referencia Parámetros'!$D$21,IF(AN96&gt;5*AA96,'Referencia Parámetros'!$D$22, IF(AN96&gt;1,'Referencia Parámetros'!$D$23,"NO APLICA")))),"")</f>
        <v/>
      </c>
      <c r="AP96" s="240" t="str">
        <f t="shared" si="381"/>
        <v/>
      </c>
      <c r="AQ96" s="241">
        <f t="shared" si="347"/>
        <v>0</v>
      </c>
      <c r="AR96" s="234">
        <f t="shared" si="382"/>
        <v>0</v>
      </c>
      <c r="AS96" s="234">
        <f t="shared" si="348"/>
        <v>0</v>
      </c>
      <c r="AT96" s="234">
        <f t="shared" si="383"/>
        <v>0</v>
      </c>
      <c r="AU96" s="242">
        <f t="shared" si="384"/>
        <v>0</v>
      </c>
      <c r="AW96" s="234">
        <f t="shared" si="385"/>
        <v>84</v>
      </c>
      <c r="AX96" s="235" t="str">
        <f t="shared" si="386"/>
        <v/>
      </c>
      <c r="AY96" s="236" t="str">
        <f>IFERROR(+VLOOKUP(AX96,'Referencia Parámetros'!$A$2:$B$18,2),"")</f>
        <v/>
      </c>
      <c r="AZ96" s="1"/>
      <c r="BA96" s="1"/>
      <c r="BB96" s="136" t="str">
        <f t="shared" si="295"/>
        <v>Completar</v>
      </c>
      <c r="BC96" s="134"/>
      <c r="BD96" s="134"/>
      <c r="BE96" s="134"/>
      <c r="BF96" s="136" t="str">
        <f t="shared" si="296"/>
        <v>Completar</v>
      </c>
      <c r="BG96" s="137" t="str">
        <f t="shared" si="297"/>
        <v>Completar</v>
      </c>
      <c r="BH96" s="137" t="str">
        <f t="shared" si="298"/>
        <v>Completar</v>
      </c>
      <c r="BI96" s="135"/>
      <c r="BJ96" s="136" t="str">
        <f t="shared" si="299"/>
        <v>Completar</v>
      </c>
      <c r="BK96" s="237">
        <f t="shared" si="387"/>
        <v>0</v>
      </c>
      <c r="BL96" s="238">
        <f t="shared" si="388"/>
        <v>0</v>
      </c>
      <c r="BM96" s="239" t="str">
        <f>IFERROR(IF(BL96&gt;20*AY96,'Referencia Parámetros'!$D$20,IF(BL96&gt;10*AY96,'Referencia Parámetros'!$D$21,IF(BL96&gt;5*AY96,'Referencia Parámetros'!$D$22, IF(BL96&gt;1,'Referencia Parámetros'!$D$23,"NO APLICA")))),"")</f>
        <v/>
      </c>
      <c r="BN96" s="240" t="str">
        <f t="shared" si="389"/>
        <v/>
      </c>
      <c r="BO96" s="241">
        <f t="shared" si="349"/>
        <v>0</v>
      </c>
      <c r="BP96" s="234">
        <f t="shared" si="390"/>
        <v>0</v>
      </c>
      <c r="BQ96" s="234">
        <f t="shared" si="350"/>
        <v>0</v>
      </c>
      <c r="BR96" s="234">
        <f t="shared" si="391"/>
        <v>0</v>
      </c>
      <c r="BS96" s="242">
        <f t="shared" si="392"/>
        <v>0</v>
      </c>
      <c r="BU96" s="234">
        <f t="shared" si="393"/>
        <v>84</v>
      </c>
      <c r="BV96" s="235" t="str">
        <f t="shared" si="394"/>
        <v/>
      </c>
      <c r="BW96" s="236" t="str">
        <f>IFERROR(+VLOOKUP(BV96,'Referencia Parámetros'!$A$2:$B$18,2),"")</f>
        <v/>
      </c>
      <c r="BX96" s="1"/>
      <c r="BY96" s="1"/>
      <c r="BZ96" s="136" t="str">
        <f t="shared" si="300"/>
        <v>Completar</v>
      </c>
      <c r="CA96" s="134"/>
      <c r="CB96" s="134"/>
      <c r="CC96" s="134"/>
      <c r="CD96" s="136" t="str">
        <f t="shared" si="301"/>
        <v>Completar</v>
      </c>
      <c r="CE96" s="137" t="str">
        <f t="shared" si="302"/>
        <v>Completar</v>
      </c>
      <c r="CF96" s="137" t="str">
        <f t="shared" si="303"/>
        <v>Completar</v>
      </c>
      <c r="CG96" s="135"/>
      <c r="CH96" s="136" t="str">
        <f t="shared" si="304"/>
        <v>Completar</v>
      </c>
      <c r="CI96" s="237">
        <f t="shared" si="395"/>
        <v>0</v>
      </c>
      <c r="CJ96" s="238">
        <f t="shared" si="396"/>
        <v>0</v>
      </c>
      <c r="CK96" s="239" t="str">
        <f>IFERROR(IF(CJ96&gt;20*BW96,'Referencia Parámetros'!$D$20,IF(CJ96&gt;10*BW96,'Referencia Parámetros'!$D$21,IF(CJ96&gt;5*BW96,'Referencia Parámetros'!$D$22, IF(CJ96&gt;1,'Referencia Parámetros'!$D$23,"NO APLICA")))),"")</f>
        <v/>
      </c>
      <c r="CL96" s="240" t="str">
        <f t="shared" si="397"/>
        <v/>
      </c>
      <c r="CM96" s="241">
        <f t="shared" si="351"/>
        <v>0</v>
      </c>
      <c r="CN96" s="234">
        <f t="shared" si="398"/>
        <v>0</v>
      </c>
      <c r="CO96" s="234">
        <f t="shared" si="352"/>
        <v>0</v>
      </c>
      <c r="CP96" s="234">
        <f t="shared" si="399"/>
        <v>0</v>
      </c>
      <c r="CQ96" s="242">
        <f t="shared" si="400"/>
        <v>0</v>
      </c>
      <c r="CS96" s="234">
        <f t="shared" si="401"/>
        <v>84</v>
      </c>
      <c r="CT96" s="235" t="str">
        <f t="shared" si="402"/>
        <v/>
      </c>
      <c r="CU96" s="236" t="str">
        <f>IFERROR(+VLOOKUP(CT96,'Referencia Parámetros'!$A$2:$B$18,2),"")</f>
        <v/>
      </c>
      <c r="CV96" s="1"/>
      <c r="CW96" s="1"/>
      <c r="CX96" s="136" t="str">
        <f t="shared" si="305"/>
        <v>Completar</v>
      </c>
      <c r="CY96" s="134"/>
      <c r="CZ96" s="134"/>
      <c r="DA96" s="134"/>
      <c r="DB96" s="136" t="str">
        <f t="shared" si="306"/>
        <v>Completar</v>
      </c>
      <c r="DC96" s="137" t="str">
        <f t="shared" si="307"/>
        <v>Completar</v>
      </c>
      <c r="DD96" s="137" t="str">
        <f t="shared" si="308"/>
        <v>Completar</v>
      </c>
      <c r="DE96" s="135"/>
      <c r="DF96" s="136" t="str">
        <f t="shared" si="309"/>
        <v>Completar</v>
      </c>
      <c r="DG96" s="237">
        <f t="shared" si="403"/>
        <v>0</v>
      </c>
      <c r="DH96" s="238">
        <f t="shared" si="404"/>
        <v>0</v>
      </c>
      <c r="DI96" s="239" t="str">
        <f>IFERROR(IF(DH96&gt;20*CU96,'Referencia Parámetros'!$D$20,IF(DH96&gt;10*CU96,'Referencia Parámetros'!$D$21,IF(DH96&gt;5*CU96,'Referencia Parámetros'!$D$22, IF(DH96&gt;1,'Referencia Parámetros'!$D$23,"NO APLICA")))),"")</f>
        <v/>
      </c>
      <c r="DJ96" s="240" t="str">
        <f t="shared" si="405"/>
        <v/>
      </c>
      <c r="DK96" s="241">
        <f t="shared" si="353"/>
        <v>0</v>
      </c>
      <c r="DL96" s="234">
        <f t="shared" si="406"/>
        <v>0</v>
      </c>
      <c r="DM96" s="234">
        <f t="shared" si="354"/>
        <v>0</v>
      </c>
      <c r="DN96" s="234">
        <f t="shared" si="407"/>
        <v>0</v>
      </c>
      <c r="DO96" s="242">
        <f t="shared" si="408"/>
        <v>0</v>
      </c>
      <c r="DQ96" s="234">
        <f t="shared" si="409"/>
        <v>84</v>
      </c>
      <c r="DR96" s="235" t="str">
        <f t="shared" si="410"/>
        <v/>
      </c>
      <c r="DS96" s="236" t="str">
        <f>IFERROR(+VLOOKUP(DR96,'Referencia Parámetros'!$A$2:$B$18,2),"")</f>
        <v/>
      </c>
      <c r="DT96" s="1"/>
      <c r="DU96" s="1"/>
      <c r="DV96" s="136" t="str">
        <f t="shared" si="310"/>
        <v>Completar</v>
      </c>
      <c r="DW96" s="134"/>
      <c r="DX96" s="134"/>
      <c r="DY96" s="134"/>
      <c r="DZ96" s="136" t="str">
        <f t="shared" si="311"/>
        <v>Completar</v>
      </c>
      <c r="EA96" s="137" t="str">
        <f t="shared" si="312"/>
        <v>Completar</v>
      </c>
      <c r="EB96" s="137" t="str">
        <f t="shared" si="313"/>
        <v>Completar</v>
      </c>
      <c r="EC96" s="135"/>
      <c r="ED96" s="136" t="str">
        <f t="shared" si="314"/>
        <v>Completar</v>
      </c>
      <c r="EE96" s="237">
        <f t="shared" si="411"/>
        <v>0</v>
      </c>
      <c r="EF96" s="238">
        <f t="shared" si="412"/>
        <v>0</v>
      </c>
      <c r="EG96" s="239" t="str">
        <f>IFERROR(IF(EF96&gt;20*DS96,'Referencia Parámetros'!$D$20,IF(EF96&gt;10*DS96,'Referencia Parámetros'!$D$21,IF(EF96&gt;5*DS96,'Referencia Parámetros'!$D$22, IF(EF96&gt;1,'Referencia Parámetros'!$D$23,"NO APLICA")))),"")</f>
        <v/>
      </c>
      <c r="EH96" s="240" t="str">
        <f t="shared" si="413"/>
        <v/>
      </c>
      <c r="EI96" s="241">
        <f t="shared" si="355"/>
        <v>0</v>
      </c>
      <c r="EJ96" s="234">
        <f t="shared" si="414"/>
        <v>0</v>
      </c>
      <c r="EK96" s="234">
        <f t="shared" si="356"/>
        <v>0</v>
      </c>
      <c r="EL96" s="234">
        <f t="shared" si="415"/>
        <v>0</v>
      </c>
      <c r="EM96" s="242">
        <f t="shared" si="416"/>
        <v>0</v>
      </c>
      <c r="EO96" s="234">
        <f t="shared" si="417"/>
        <v>84</v>
      </c>
      <c r="EP96" s="235" t="str">
        <f t="shared" si="418"/>
        <v/>
      </c>
      <c r="EQ96" s="236" t="str">
        <f>IFERROR(+VLOOKUP(EP96,'Referencia Parámetros'!$A$2:$B$18,2),"")</f>
        <v/>
      </c>
      <c r="ER96" s="1"/>
      <c r="ES96" s="1"/>
      <c r="ET96" s="136" t="str">
        <f t="shared" si="315"/>
        <v>Completar</v>
      </c>
      <c r="EU96" s="134"/>
      <c r="EV96" s="134"/>
      <c r="EW96" s="134"/>
      <c r="EX96" s="136" t="str">
        <f t="shared" si="316"/>
        <v>Completar</v>
      </c>
      <c r="EY96" s="137" t="str">
        <f t="shared" si="317"/>
        <v>Completar</v>
      </c>
      <c r="EZ96" s="137" t="str">
        <f t="shared" si="318"/>
        <v>Completar</v>
      </c>
      <c r="FA96" s="135"/>
      <c r="FB96" s="136" t="str">
        <f t="shared" si="319"/>
        <v>Completar</v>
      </c>
      <c r="FC96" s="237">
        <f t="shared" si="419"/>
        <v>0</v>
      </c>
      <c r="FD96" s="238">
        <f t="shared" si="420"/>
        <v>0</v>
      </c>
      <c r="FE96" s="239" t="str">
        <f>IFERROR(IF(FD96&gt;20*EQ96,'Referencia Parámetros'!$D$20,IF(FD96&gt;10*EQ96,'Referencia Parámetros'!$D$21,IF(FD96&gt;5*EQ96,'Referencia Parámetros'!$D$22, IF(FD96&gt;1,'Referencia Parámetros'!$D$23,"NO APLICA")))),"")</f>
        <v/>
      </c>
      <c r="FF96" s="240" t="str">
        <f t="shared" si="421"/>
        <v/>
      </c>
      <c r="FG96" s="241">
        <f t="shared" si="357"/>
        <v>0</v>
      </c>
      <c r="FH96" s="234">
        <f t="shared" si="422"/>
        <v>0</v>
      </c>
      <c r="FI96" s="234">
        <f t="shared" si="358"/>
        <v>0</v>
      </c>
      <c r="FJ96" s="234">
        <f t="shared" si="423"/>
        <v>0</v>
      </c>
      <c r="FK96" s="242">
        <f t="shared" si="424"/>
        <v>0</v>
      </c>
      <c r="FM96" s="234">
        <f t="shared" si="425"/>
        <v>84</v>
      </c>
      <c r="FN96" s="235" t="str">
        <f t="shared" si="426"/>
        <v/>
      </c>
      <c r="FO96" s="236" t="str">
        <f>IFERROR(+VLOOKUP(FN96,'Referencia Parámetros'!$A$2:$B$18,2),"")</f>
        <v/>
      </c>
      <c r="FP96" s="1"/>
      <c r="FQ96" s="1"/>
      <c r="FR96" s="136" t="str">
        <f t="shared" si="320"/>
        <v>Completar</v>
      </c>
      <c r="FS96" s="134"/>
      <c r="FT96" s="134"/>
      <c r="FU96" s="134"/>
      <c r="FV96" s="136" t="str">
        <f t="shared" si="321"/>
        <v>Completar</v>
      </c>
      <c r="FW96" s="137" t="str">
        <f t="shared" si="322"/>
        <v>Completar</v>
      </c>
      <c r="FX96" s="137" t="str">
        <f t="shared" si="323"/>
        <v>Completar</v>
      </c>
      <c r="FY96" s="135"/>
      <c r="FZ96" s="136" t="str">
        <f t="shared" si="324"/>
        <v>Completar</v>
      </c>
      <c r="GA96" s="237">
        <f t="shared" si="427"/>
        <v>0</v>
      </c>
      <c r="GB96" s="238">
        <f t="shared" si="428"/>
        <v>0</v>
      </c>
      <c r="GC96" s="239" t="str">
        <f>IFERROR(IF(GB96&gt;20*FO96,'Referencia Parámetros'!$D$20,IF(GB96&gt;10*FO96,'Referencia Parámetros'!$D$21,IF(GB96&gt;5*FO96,'Referencia Parámetros'!$D$22, IF(GB96&gt;1,'Referencia Parámetros'!$D$23,"NO APLICA")))),"")</f>
        <v/>
      </c>
      <c r="GD96" s="240" t="str">
        <f t="shared" si="429"/>
        <v/>
      </c>
      <c r="GE96" s="241">
        <f t="shared" si="359"/>
        <v>0</v>
      </c>
      <c r="GF96" s="234">
        <f t="shared" si="430"/>
        <v>0</v>
      </c>
      <c r="GG96" s="234">
        <f t="shared" si="360"/>
        <v>0</v>
      </c>
      <c r="GH96" s="234">
        <f t="shared" si="431"/>
        <v>0</v>
      </c>
      <c r="GI96" s="242">
        <f t="shared" si="432"/>
        <v>0</v>
      </c>
      <c r="GK96" s="234">
        <f t="shared" si="433"/>
        <v>84</v>
      </c>
      <c r="GL96" s="235" t="str">
        <f t="shared" si="434"/>
        <v/>
      </c>
      <c r="GM96" s="236" t="str">
        <f>IFERROR(+VLOOKUP(GL96,'Referencia Parámetros'!$A$2:$B$18,2),"")</f>
        <v/>
      </c>
      <c r="GN96" s="1"/>
      <c r="GO96" s="1"/>
      <c r="GP96" s="136" t="str">
        <f t="shared" si="325"/>
        <v>Completar</v>
      </c>
      <c r="GQ96" s="134"/>
      <c r="GR96" s="134"/>
      <c r="GS96" s="134"/>
      <c r="GT96" s="136" t="str">
        <f t="shared" si="326"/>
        <v>Completar</v>
      </c>
      <c r="GU96" s="137" t="str">
        <f t="shared" si="327"/>
        <v>Completar</v>
      </c>
      <c r="GV96" s="137" t="str">
        <f t="shared" si="328"/>
        <v>Completar</v>
      </c>
      <c r="GW96" s="135"/>
      <c r="GX96" s="136" t="str">
        <f t="shared" si="329"/>
        <v>Completar</v>
      </c>
      <c r="GY96" s="237">
        <f t="shared" si="435"/>
        <v>0</v>
      </c>
      <c r="GZ96" s="238">
        <f t="shared" si="436"/>
        <v>0</v>
      </c>
      <c r="HA96" s="239" t="str">
        <f>IFERROR(IF(GZ96&gt;20*GM96,'Referencia Parámetros'!$D$20,IF(GZ96&gt;10*GM96,'Referencia Parámetros'!$D$21,IF(GZ96&gt;5*GM96,'Referencia Parámetros'!$D$22, IF(GZ96&gt;1,'Referencia Parámetros'!$D$23,"NO APLICA")))),"")</f>
        <v/>
      </c>
      <c r="HB96" s="240" t="str">
        <f t="shared" si="437"/>
        <v/>
      </c>
      <c r="HC96" s="241">
        <f t="shared" si="361"/>
        <v>0</v>
      </c>
      <c r="HD96" s="234">
        <f t="shared" si="438"/>
        <v>0</v>
      </c>
      <c r="HE96" s="234">
        <f t="shared" si="362"/>
        <v>0</v>
      </c>
      <c r="HF96" s="234">
        <f t="shared" si="439"/>
        <v>0</v>
      </c>
      <c r="HG96" s="242">
        <f t="shared" si="440"/>
        <v>0</v>
      </c>
      <c r="HI96" s="234">
        <f t="shared" si="441"/>
        <v>84</v>
      </c>
      <c r="HJ96" s="235" t="str">
        <f t="shared" si="442"/>
        <v/>
      </c>
      <c r="HK96" s="236" t="str">
        <f>IFERROR(+VLOOKUP(HJ96,'Referencia Parámetros'!$A$2:$B$18,2),"")</f>
        <v/>
      </c>
      <c r="HL96" s="1"/>
      <c r="HM96" s="1"/>
      <c r="HN96" s="136" t="str">
        <f t="shared" si="330"/>
        <v>Completar</v>
      </c>
      <c r="HO96" s="134"/>
      <c r="HP96" s="134"/>
      <c r="HQ96" s="134"/>
      <c r="HR96" s="136" t="str">
        <f t="shared" si="331"/>
        <v>Completar</v>
      </c>
      <c r="HS96" s="137" t="str">
        <f t="shared" si="332"/>
        <v>Completar</v>
      </c>
      <c r="HT96" s="137" t="str">
        <f t="shared" si="333"/>
        <v>Completar</v>
      </c>
      <c r="HU96" s="135"/>
      <c r="HV96" s="136" t="str">
        <f t="shared" si="334"/>
        <v>Completar</v>
      </c>
      <c r="HW96" s="237">
        <f t="shared" si="443"/>
        <v>0</v>
      </c>
      <c r="HX96" s="238">
        <f t="shared" si="444"/>
        <v>0</v>
      </c>
      <c r="HY96" s="239" t="str">
        <f>IFERROR(IF(HX96&gt;20*HK96,'Referencia Parámetros'!$D$20,IF(HX96&gt;10*HK96,'Referencia Parámetros'!$D$21,IF(HX96&gt;5*HK96,'Referencia Parámetros'!$D$22, IF(HX96&gt;1,'Referencia Parámetros'!$D$23,"NO APLICA")))),"")</f>
        <v/>
      </c>
      <c r="HZ96" s="240" t="str">
        <f t="shared" si="445"/>
        <v/>
      </c>
      <c r="IA96" s="241">
        <f t="shared" si="363"/>
        <v>0</v>
      </c>
      <c r="IB96" s="234">
        <f t="shared" si="446"/>
        <v>0</v>
      </c>
      <c r="IC96" s="234">
        <f t="shared" si="364"/>
        <v>0</v>
      </c>
      <c r="ID96" s="234">
        <f t="shared" si="447"/>
        <v>0</v>
      </c>
      <c r="IE96" s="242">
        <f t="shared" si="448"/>
        <v>0</v>
      </c>
      <c r="IG96" s="234">
        <f t="shared" si="449"/>
        <v>84</v>
      </c>
      <c r="IH96" s="235" t="str">
        <f t="shared" si="450"/>
        <v/>
      </c>
      <c r="II96" s="236" t="str">
        <f>IFERROR(+VLOOKUP(IH96,'Referencia Parámetros'!$A$2:$B$15,2),"")</f>
        <v/>
      </c>
      <c r="IJ96" s="1"/>
      <c r="IK96" s="1"/>
      <c r="IL96" s="136" t="str">
        <f t="shared" si="335"/>
        <v>Completar</v>
      </c>
      <c r="IM96" s="134"/>
      <c r="IN96" s="134"/>
      <c r="IO96" s="134"/>
      <c r="IP96" s="136" t="str">
        <f t="shared" si="336"/>
        <v>Completar</v>
      </c>
      <c r="IQ96" s="137" t="str">
        <f t="shared" si="337"/>
        <v>Completar</v>
      </c>
      <c r="IR96" s="137" t="str">
        <f t="shared" si="338"/>
        <v>Completar</v>
      </c>
      <c r="IS96" s="135"/>
      <c r="IT96" s="136" t="str">
        <f t="shared" si="339"/>
        <v>Completar</v>
      </c>
      <c r="IU96" s="237">
        <f t="shared" si="451"/>
        <v>0</v>
      </c>
      <c r="IV96" s="238">
        <f t="shared" si="452"/>
        <v>0</v>
      </c>
      <c r="IW96" s="239" t="str">
        <f>IFERROR(IF(IV96&gt;20*II96,'Referencia Parámetros'!$D$20,IF(IV96&gt;10*II96,'Referencia Parámetros'!$D$21,IF(IV96&gt;5*II96,'Referencia Parámetros'!$D$22, IF(IV96&gt;1,'Referencia Parámetros'!$D$23,"NO APLICA")))),"")</f>
        <v/>
      </c>
      <c r="IX96" s="240" t="str">
        <f t="shared" si="453"/>
        <v/>
      </c>
      <c r="IY96" s="241">
        <f t="shared" si="365"/>
        <v>0</v>
      </c>
      <c r="IZ96" s="234">
        <f t="shared" si="454"/>
        <v>0</v>
      </c>
      <c r="JA96" s="234">
        <f t="shared" si="366"/>
        <v>0</v>
      </c>
      <c r="JB96" s="234">
        <f t="shared" si="455"/>
        <v>0</v>
      </c>
      <c r="JC96" s="242">
        <f t="shared" si="456"/>
        <v>0</v>
      </c>
      <c r="JD96" s="198"/>
      <c r="JE96" s="234">
        <f t="shared" si="457"/>
        <v>84</v>
      </c>
      <c r="JF96" s="235" t="str">
        <f t="shared" si="458"/>
        <v/>
      </c>
      <c r="JG96" s="236" t="str">
        <f>IFERROR(+VLOOKUP(JF96,'Referencia Parámetros'!$A$2:$B$15,2),"")</f>
        <v/>
      </c>
      <c r="JH96" s="1"/>
      <c r="JI96" s="1"/>
      <c r="JJ96" s="136" t="str">
        <f t="shared" si="340"/>
        <v>Completar</v>
      </c>
      <c r="JK96" s="134"/>
      <c r="JL96" s="134"/>
      <c r="JM96" s="134"/>
      <c r="JN96" s="136" t="str">
        <f t="shared" si="341"/>
        <v>Completar</v>
      </c>
      <c r="JO96" s="137" t="str">
        <f t="shared" si="342"/>
        <v>Completar</v>
      </c>
      <c r="JP96" s="137" t="str">
        <f t="shared" si="343"/>
        <v>Completar</v>
      </c>
      <c r="JQ96" s="135"/>
      <c r="JR96" s="136" t="str">
        <f t="shared" si="344"/>
        <v>Completar</v>
      </c>
      <c r="JS96" s="237">
        <f t="shared" si="459"/>
        <v>0</v>
      </c>
      <c r="JT96" s="238">
        <f t="shared" si="460"/>
        <v>0</v>
      </c>
      <c r="JU96" s="239" t="str">
        <f>IFERROR(IF(JT96&gt;20*JG96,'Referencia Parámetros'!$D$20,IF(JT96&gt;10*JG96,'Referencia Parámetros'!$D$21,IF(JT96&gt;5*JG96,'Referencia Parámetros'!$D$22, IF(JT96&gt;1,'Referencia Parámetros'!$D$23,"NO APLICA")))),"")</f>
        <v/>
      </c>
      <c r="JV96" s="240" t="str">
        <f t="shared" si="461"/>
        <v/>
      </c>
      <c r="JW96" s="241">
        <f t="shared" si="367"/>
        <v>0</v>
      </c>
      <c r="JX96" s="234">
        <f t="shared" si="462"/>
        <v>0</v>
      </c>
      <c r="JY96" s="234">
        <f t="shared" si="368"/>
        <v>0</v>
      </c>
      <c r="JZ96" s="234">
        <f t="shared" si="463"/>
        <v>0</v>
      </c>
      <c r="KA96" s="242">
        <f t="shared" si="464"/>
        <v>0</v>
      </c>
    </row>
    <row r="97" spans="1:287" x14ac:dyDescent="0.25">
      <c r="A97" s="234">
        <f t="shared" si="369"/>
        <v>85</v>
      </c>
      <c r="B97" s="235" t="str">
        <f t="shared" si="370"/>
        <v/>
      </c>
      <c r="C97" s="236" t="str">
        <f>IFERROR(+VLOOKUP(B97,'Referencia Parámetros'!$A$2:$B$18,2),"")</f>
        <v/>
      </c>
      <c r="D97" s="1"/>
      <c r="E97" s="1"/>
      <c r="F97" s="136" t="str">
        <f>IFERROR(+VLOOKUP(D97,'Año 4'!JH$13:JJ$112,3,FALSE),"Completar")</f>
        <v>Completar</v>
      </c>
      <c r="G97" s="134"/>
      <c r="H97" s="134"/>
      <c r="I97" s="134"/>
      <c r="J97" s="136" t="str">
        <f>+IFERROR(VLOOKUP(D97,'Año 4'!JH$13:JR$112,7,0),"Completar")</f>
        <v>Completar</v>
      </c>
      <c r="K97" s="137" t="str">
        <f>IFERROR(VLOOKUP(D97,'Año 4'!JH$13:JR$112,8,FALSE),"Completar")</f>
        <v>Completar</v>
      </c>
      <c r="L97" s="137" t="str">
        <f>IFERROR(VLOOKUP(D97,'Año 4'!JH$13:JR$112,9,FALSE),"Completar")</f>
        <v>Completar</v>
      </c>
      <c r="M97" s="135"/>
      <c r="N97" s="136" t="str">
        <f>IFERROR(VLOOKUP(D97,'Año 4'!JH$13:JR$112,11,FALSE),"Completar")</f>
        <v>Completar</v>
      </c>
      <c r="O97" s="237">
        <f t="shared" si="371"/>
        <v>0</v>
      </c>
      <c r="P97" s="238">
        <f t="shared" si="372"/>
        <v>0</v>
      </c>
      <c r="Q97" s="239" t="str">
        <f>IFERROR(IF(P97&gt;20*C97,'Referencia Parámetros'!$D$20,IF(P97&gt;10*C97,'Referencia Parámetros'!$D$21,IF(P97&gt;5*C97,'Referencia Parámetros'!$D$22, IF(P97&gt;1,'Referencia Parámetros'!$D$23,"NO APLICA")))),"")</f>
        <v/>
      </c>
      <c r="R97" s="240" t="str">
        <f t="shared" si="373"/>
        <v/>
      </c>
      <c r="S97" s="241">
        <f t="shared" si="345"/>
        <v>0</v>
      </c>
      <c r="T97" s="234">
        <f t="shared" si="374"/>
        <v>0</v>
      </c>
      <c r="U97" s="234">
        <f t="shared" si="346"/>
        <v>0</v>
      </c>
      <c r="V97" s="234">
        <f t="shared" si="375"/>
        <v>0</v>
      </c>
      <c r="W97" s="242">
        <f t="shared" si="376"/>
        <v>0</v>
      </c>
      <c r="Y97" s="234">
        <f t="shared" si="377"/>
        <v>85</v>
      </c>
      <c r="Z97" s="235" t="str">
        <f t="shared" si="378"/>
        <v/>
      </c>
      <c r="AA97" s="236" t="str">
        <f>IFERROR(+VLOOKUP(Z97,'Referencia Parámetros'!$A$2:$B$18,2),"")</f>
        <v/>
      </c>
      <c r="AB97" s="1"/>
      <c r="AC97" s="1"/>
      <c r="AD97" s="136" t="str">
        <f t="shared" si="290"/>
        <v>Completar</v>
      </c>
      <c r="AE97" s="134"/>
      <c r="AF97" s="134"/>
      <c r="AG97" s="134"/>
      <c r="AH97" s="136" t="str">
        <f t="shared" si="291"/>
        <v>Completar</v>
      </c>
      <c r="AI97" s="137" t="str">
        <f t="shared" si="292"/>
        <v>Completar</v>
      </c>
      <c r="AJ97" s="137" t="str">
        <f t="shared" si="293"/>
        <v>Completar</v>
      </c>
      <c r="AK97" s="135"/>
      <c r="AL97" s="136" t="str">
        <f t="shared" si="294"/>
        <v>Completar</v>
      </c>
      <c r="AM97" s="237">
        <f t="shared" si="379"/>
        <v>0</v>
      </c>
      <c r="AN97" s="238">
        <f t="shared" si="380"/>
        <v>0</v>
      </c>
      <c r="AO97" s="239" t="str">
        <f>IFERROR(IF(AN97&gt;20*AA97,'Referencia Parámetros'!$D$20,IF(AN97&gt;10*AA97,'Referencia Parámetros'!$D$21,IF(AN97&gt;5*AA97,'Referencia Parámetros'!$D$22, IF(AN97&gt;1,'Referencia Parámetros'!$D$23,"NO APLICA")))),"")</f>
        <v/>
      </c>
      <c r="AP97" s="240" t="str">
        <f t="shared" si="381"/>
        <v/>
      </c>
      <c r="AQ97" s="241">
        <f t="shared" si="347"/>
        <v>0</v>
      </c>
      <c r="AR97" s="234">
        <f t="shared" si="382"/>
        <v>0</v>
      </c>
      <c r="AS97" s="234">
        <f t="shared" si="348"/>
        <v>0</v>
      </c>
      <c r="AT97" s="234">
        <f t="shared" si="383"/>
        <v>0</v>
      </c>
      <c r="AU97" s="242">
        <f t="shared" si="384"/>
        <v>0</v>
      </c>
      <c r="AW97" s="234">
        <f t="shared" si="385"/>
        <v>85</v>
      </c>
      <c r="AX97" s="235" t="str">
        <f t="shared" si="386"/>
        <v/>
      </c>
      <c r="AY97" s="236" t="str">
        <f>IFERROR(+VLOOKUP(AX97,'Referencia Parámetros'!$A$2:$B$18,2),"")</f>
        <v/>
      </c>
      <c r="AZ97" s="1"/>
      <c r="BA97" s="1"/>
      <c r="BB97" s="136" t="str">
        <f t="shared" si="295"/>
        <v>Completar</v>
      </c>
      <c r="BC97" s="134"/>
      <c r="BD97" s="134"/>
      <c r="BE97" s="134"/>
      <c r="BF97" s="136" t="str">
        <f t="shared" si="296"/>
        <v>Completar</v>
      </c>
      <c r="BG97" s="137" t="str">
        <f t="shared" si="297"/>
        <v>Completar</v>
      </c>
      <c r="BH97" s="137" t="str">
        <f t="shared" si="298"/>
        <v>Completar</v>
      </c>
      <c r="BI97" s="135"/>
      <c r="BJ97" s="136" t="str">
        <f t="shared" si="299"/>
        <v>Completar</v>
      </c>
      <c r="BK97" s="237">
        <f t="shared" si="387"/>
        <v>0</v>
      </c>
      <c r="BL97" s="238">
        <f t="shared" si="388"/>
        <v>0</v>
      </c>
      <c r="BM97" s="239" t="str">
        <f>IFERROR(IF(BL97&gt;20*AY97,'Referencia Parámetros'!$D$20,IF(BL97&gt;10*AY97,'Referencia Parámetros'!$D$21,IF(BL97&gt;5*AY97,'Referencia Parámetros'!$D$22, IF(BL97&gt;1,'Referencia Parámetros'!$D$23,"NO APLICA")))),"")</f>
        <v/>
      </c>
      <c r="BN97" s="240" t="str">
        <f t="shared" si="389"/>
        <v/>
      </c>
      <c r="BO97" s="241">
        <f t="shared" si="349"/>
        <v>0</v>
      </c>
      <c r="BP97" s="234">
        <f t="shared" si="390"/>
        <v>0</v>
      </c>
      <c r="BQ97" s="234">
        <f t="shared" si="350"/>
        <v>0</v>
      </c>
      <c r="BR97" s="234">
        <f t="shared" si="391"/>
        <v>0</v>
      </c>
      <c r="BS97" s="242">
        <f t="shared" si="392"/>
        <v>0</v>
      </c>
      <c r="BU97" s="234">
        <f t="shared" si="393"/>
        <v>85</v>
      </c>
      <c r="BV97" s="235" t="str">
        <f t="shared" si="394"/>
        <v/>
      </c>
      <c r="BW97" s="236" t="str">
        <f>IFERROR(+VLOOKUP(BV97,'Referencia Parámetros'!$A$2:$B$18,2),"")</f>
        <v/>
      </c>
      <c r="BX97" s="1"/>
      <c r="BY97" s="1"/>
      <c r="BZ97" s="136" t="str">
        <f t="shared" si="300"/>
        <v>Completar</v>
      </c>
      <c r="CA97" s="134"/>
      <c r="CB97" s="134"/>
      <c r="CC97" s="134"/>
      <c r="CD97" s="136" t="str">
        <f t="shared" si="301"/>
        <v>Completar</v>
      </c>
      <c r="CE97" s="137" t="str">
        <f t="shared" si="302"/>
        <v>Completar</v>
      </c>
      <c r="CF97" s="137" t="str">
        <f t="shared" si="303"/>
        <v>Completar</v>
      </c>
      <c r="CG97" s="135"/>
      <c r="CH97" s="136" t="str">
        <f t="shared" si="304"/>
        <v>Completar</v>
      </c>
      <c r="CI97" s="237">
        <f t="shared" si="395"/>
        <v>0</v>
      </c>
      <c r="CJ97" s="238">
        <f t="shared" si="396"/>
        <v>0</v>
      </c>
      <c r="CK97" s="239" t="str">
        <f>IFERROR(IF(CJ97&gt;20*BW97,'Referencia Parámetros'!$D$20,IF(CJ97&gt;10*BW97,'Referencia Parámetros'!$D$21,IF(CJ97&gt;5*BW97,'Referencia Parámetros'!$D$22, IF(CJ97&gt;1,'Referencia Parámetros'!$D$23,"NO APLICA")))),"")</f>
        <v/>
      </c>
      <c r="CL97" s="240" t="str">
        <f t="shared" si="397"/>
        <v/>
      </c>
      <c r="CM97" s="241">
        <f t="shared" si="351"/>
        <v>0</v>
      </c>
      <c r="CN97" s="234">
        <f t="shared" si="398"/>
        <v>0</v>
      </c>
      <c r="CO97" s="234">
        <f t="shared" si="352"/>
        <v>0</v>
      </c>
      <c r="CP97" s="234">
        <f t="shared" si="399"/>
        <v>0</v>
      </c>
      <c r="CQ97" s="242">
        <f t="shared" si="400"/>
        <v>0</v>
      </c>
      <c r="CS97" s="234">
        <f t="shared" si="401"/>
        <v>85</v>
      </c>
      <c r="CT97" s="235" t="str">
        <f t="shared" si="402"/>
        <v/>
      </c>
      <c r="CU97" s="236" t="str">
        <f>IFERROR(+VLOOKUP(CT97,'Referencia Parámetros'!$A$2:$B$18,2),"")</f>
        <v/>
      </c>
      <c r="CV97" s="1"/>
      <c r="CW97" s="1"/>
      <c r="CX97" s="136" t="str">
        <f t="shared" si="305"/>
        <v>Completar</v>
      </c>
      <c r="CY97" s="134"/>
      <c r="CZ97" s="134"/>
      <c r="DA97" s="134"/>
      <c r="DB97" s="136" t="str">
        <f t="shared" si="306"/>
        <v>Completar</v>
      </c>
      <c r="DC97" s="137" t="str">
        <f t="shared" si="307"/>
        <v>Completar</v>
      </c>
      <c r="DD97" s="137" t="str">
        <f t="shared" si="308"/>
        <v>Completar</v>
      </c>
      <c r="DE97" s="135"/>
      <c r="DF97" s="136" t="str">
        <f t="shared" si="309"/>
        <v>Completar</v>
      </c>
      <c r="DG97" s="237">
        <f t="shared" si="403"/>
        <v>0</v>
      </c>
      <c r="DH97" s="238">
        <f t="shared" si="404"/>
        <v>0</v>
      </c>
      <c r="DI97" s="239" t="str">
        <f>IFERROR(IF(DH97&gt;20*CU97,'Referencia Parámetros'!$D$20,IF(DH97&gt;10*CU97,'Referencia Parámetros'!$D$21,IF(DH97&gt;5*CU97,'Referencia Parámetros'!$D$22, IF(DH97&gt;1,'Referencia Parámetros'!$D$23,"NO APLICA")))),"")</f>
        <v/>
      </c>
      <c r="DJ97" s="240" t="str">
        <f t="shared" si="405"/>
        <v/>
      </c>
      <c r="DK97" s="241">
        <f t="shared" si="353"/>
        <v>0</v>
      </c>
      <c r="DL97" s="234">
        <f t="shared" si="406"/>
        <v>0</v>
      </c>
      <c r="DM97" s="234">
        <f t="shared" si="354"/>
        <v>0</v>
      </c>
      <c r="DN97" s="234">
        <f t="shared" si="407"/>
        <v>0</v>
      </c>
      <c r="DO97" s="242">
        <f t="shared" si="408"/>
        <v>0</v>
      </c>
      <c r="DQ97" s="234">
        <f t="shared" si="409"/>
        <v>85</v>
      </c>
      <c r="DR97" s="235" t="str">
        <f t="shared" si="410"/>
        <v/>
      </c>
      <c r="DS97" s="236" t="str">
        <f>IFERROR(+VLOOKUP(DR97,'Referencia Parámetros'!$A$2:$B$18,2),"")</f>
        <v/>
      </c>
      <c r="DT97" s="1"/>
      <c r="DU97" s="1"/>
      <c r="DV97" s="136" t="str">
        <f t="shared" si="310"/>
        <v>Completar</v>
      </c>
      <c r="DW97" s="134"/>
      <c r="DX97" s="134"/>
      <c r="DY97" s="134"/>
      <c r="DZ97" s="136" t="str">
        <f t="shared" si="311"/>
        <v>Completar</v>
      </c>
      <c r="EA97" s="137" t="str">
        <f t="shared" si="312"/>
        <v>Completar</v>
      </c>
      <c r="EB97" s="137" t="str">
        <f t="shared" si="313"/>
        <v>Completar</v>
      </c>
      <c r="EC97" s="135"/>
      <c r="ED97" s="136" t="str">
        <f t="shared" si="314"/>
        <v>Completar</v>
      </c>
      <c r="EE97" s="237">
        <f t="shared" si="411"/>
        <v>0</v>
      </c>
      <c r="EF97" s="238">
        <f t="shared" si="412"/>
        <v>0</v>
      </c>
      <c r="EG97" s="239" t="str">
        <f>IFERROR(IF(EF97&gt;20*DS97,'Referencia Parámetros'!$D$20,IF(EF97&gt;10*DS97,'Referencia Parámetros'!$D$21,IF(EF97&gt;5*DS97,'Referencia Parámetros'!$D$22, IF(EF97&gt;1,'Referencia Parámetros'!$D$23,"NO APLICA")))),"")</f>
        <v/>
      </c>
      <c r="EH97" s="240" t="str">
        <f t="shared" si="413"/>
        <v/>
      </c>
      <c r="EI97" s="241">
        <f t="shared" si="355"/>
        <v>0</v>
      </c>
      <c r="EJ97" s="234">
        <f t="shared" si="414"/>
        <v>0</v>
      </c>
      <c r="EK97" s="234">
        <f t="shared" si="356"/>
        <v>0</v>
      </c>
      <c r="EL97" s="234">
        <f t="shared" si="415"/>
        <v>0</v>
      </c>
      <c r="EM97" s="242">
        <f t="shared" si="416"/>
        <v>0</v>
      </c>
      <c r="EO97" s="234">
        <f t="shared" si="417"/>
        <v>85</v>
      </c>
      <c r="EP97" s="235" t="str">
        <f t="shared" si="418"/>
        <v/>
      </c>
      <c r="EQ97" s="236" t="str">
        <f>IFERROR(+VLOOKUP(EP97,'Referencia Parámetros'!$A$2:$B$18,2),"")</f>
        <v/>
      </c>
      <c r="ER97" s="1"/>
      <c r="ES97" s="1"/>
      <c r="ET97" s="136" t="str">
        <f t="shared" si="315"/>
        <v>Completar</v>
      </c>
      <c r="EU97" s="134"/>
      <c r="EV97" s="134"/>
      <c r="EW97" s="134"/>
      <c r="EX97" s="136" t="str">
        <f t="shared" si="316"/>
        <v>Completar</v>
      </c>
      <c r="EY97" s="137" t="str">
        <f t="shared" si="317"/>
        <v>Completar</v>
      </c>
      <c r="EZ97" s="137" t="str">
        <f t="shared" si="318"/>
        <v>Completar</v>
      </c>
      <c r="FA97" s="135"/>
      <c r="FB97" s="136" t="str">
        <f t="shared" si="319"/>
        <v>Completar</v>
      </c>
      <c r="FC97" s="237">
        <f t="shared" si="419"/>
        <v>0</v>
      </c>
      <c r="FD97" s="238">
        <f t="shared" si="420"/>
        <v>0</v>
      </c>
      <c r="FE97" s="239" t="str">
        <f>IFERROR(IF(FD97&gt;20*EQ97,'Referencia Parámetros'!$D$20,IF(FD97&gt;10*EQ97,'Referencia Parámetros'!$D$21,IF(FD97&gt;5*EQ97,'Referencia Parámetros'!$D$22, IF(FD97&gt;1,'Referencia Parámetros'!$D$23,"NO APLICA")))),"")</f>
        <v/>
      </c>
      <c r="FF97" s="240" t="str">
        <f t="shared" si="421"/>
        <v/>
      </c>
      <c r="FG97" s="241">
        <f t="shared" si="357"/>
        <v>0</v>
      </c>
      <c r="FH97" s="234">
        <f t="shared" si="422"/>
        <v>0</v>
      </c>
      <c r="FI97" s="234">
        <f t="shared" si="358"/>
        <v>0</v>
      </c>
      <c r="FJ97" s="234">
        <f t="shared" si="423"/>
        <v>0</v>
      </c>
      <c r="FK97" s="242">
        <f t="shared" si="424"/>
        <v>0</v>
      </c>
      <c r="FM97" s="234">
        <f t="shared" si="425"/>
        <v>85</v>
      </c>
      <c r="FN97" s="235" t="str">
        <f t="shared" si="426"/>
        <v/>
      </c>
      <c r="FO97" s="236" t="str">
        <f>IFERROR(+VLOOKUP(FN97,'Referencia Parámetros'!$A$2:$B$18,2),"")</f>
        <v/>
      </c>
      <c r="FP97" s="1"/>
      <c r="FQ97" s="1"/>
      <c r="FR97" s="136" t="str">
        <f t="shared" si="320"/>
        <v>Completar</v>
      </c>
      <c r="FS97" s="134"/>
      <c r="FT97" s="134"/>
      <c r="FU97" s="134"/>
      <c r="FV97" s="136" t="str">
        <f t="shared" si="321"/>
        <v>Completar</v>
      </c>
      <c r="FW97" s="137" t="str">
        <f t="shared" si="322"/>
        <v>Completar</v>
      </c>
      <c r="FX97" s="137" t="str">
        <f t="shared" si="323"/>
        <v>Completar</v>
      </c>
      <c r="FY97" s="135"/>
      <c r="FZ97" s="136" t="str">
        <f t="shared" si="324"/>
        <v>Completar</v>
      </c>
      <c r="GA97" s="237">
        <f t="shared" si="427"/>
        <v>0</v>
      </c>
      <c r="GB97" s="238">
        <f t="shared" si="428"/>
        <v>0</v>
      </c>
      <c r="GC97" s="239" t="str">
        <f>IFERROR(IF(GB97&gt;20*FO97,'Referencia Parámetros'!$D$20,IF(GB97&gt;10*FO97,'Referencia Parámetros'!$D$21,IF(GB97&gt;5*FO97,'Referencia Parámetros'!$D$22, IF(GB97&gt;1,'Referencia Parámetros'!$D$23,"NO APLICA")))),"")</f>
        <v/>
      </c>
      <c r="GD97" s="240" t="str">
        <f t="shared" si="429"/>
        <v/>
      </c>
      <c r="GE97" s="241">
        <f t="shared" si="359"/>
        <v>0</v>
      </c>
      <c r="GF97" s="234">
        <f t="shared" si="430"/>
        <v>0</v>
      </c>
      <c r="GG97" s="234">
        <f t="shared" si="360"/>
        <v>0</v>
      </c>
      <c r="GH97" s="234">
        <f t="shared" si="431"/>
        <v>0</v>
      </c>
      <c r="GI97" s="242">
        <f t="shared" si="432"/>
        <v>0</v>
      </c>
      <c r="GK97" s="234">
        <f t="shared" si="433"/>
        <v>85</v>
      </c>
      <c r="GL97" s="235" t="str">
        <f t="shared" si="434"/>
        <v/>
      </c>
      <c r="GM97" s="236" t="str">
        <f>IFERROR(+VLOOKUP(GL97,'Referencia Parámetros'!$A$2:$B$18,2),"")</f>
        <v/>
      </c>
      <c r="GN97" s="1"/>
      <c r="GO97" s="1"/>
      <c r="GP97" s="136" t="str">
        <f t="shared" si="325"/>
        <v>Completar</v>
      </c>
      <c r="GQ97" s="134"/>
      <c r="GR97" s="134"/>
      <c r="GS97" s="134"/>
      <c r="GT97" s="136" t="str">
        <f t="shared" si="326"/>
        <v>Completar</v>
      </c>
      <c r="GU97" s="137" t="str">
        <f t="shared" si="327"/>
        <v>Completar</v>
      </c>
      <c r="GV97" s="137" t="str">
        <f t="shared" si="328"/>
        <v>Completar</v>
      </c>
      <c r="GW97" s="135"/>
      <c r="GX97" s="136" t="str">
        <f t="shared" si="329"/>
        <v>Completar</v>
      </c>
      <c r="GY97" s="237">
        <f t="shared" si="435"/>
        <v>0</v>
      </c>
      <c r="GZ97" s="238">
        <f t="shared" si="436"/>
        <v>0</v>
      </c>
      <c r="HA97" s="239" t="str">
        <f>IFERROR(IF(GZ97&gt;20*GM97,'Referencia Parámetros'!$D$20,IF(GZ97&gt;10*GM97,'Referencia Parámetros'!$D$21,IF(GZ97&gt;5*GM97,'Referencia Parámetros'!$D$22, IF(GZ97&gt;1,'Referencia Parámetros'!$D$23,"NO APLICA")))),"")</f>
        <v/>
      </c>
      <c r="HB97" s="240" t="str">
        <f t="shared" si="437"/>
        <v/>
      </c>
      <c r="HC97" s="241">
        <f t="shared" si="361"/>
        <v>0</v>
      </c>
      <c r="HD97" s="234">
        <f t="shared" si="438"/>
        <v>0</v>
      </c>
      <c r="HE97" s="234">
        <f t="shared" si="362"/>
        <v>0</v>
      </c>
      <c r="HF97" s="234">
        <f t="shared" si="439"/>
        <v>0</v>
      </c>
      <c r="HG97" s="242">
        <f t="shared" si="440"/>
        <v>0</v>
      </c>
      <c r="HI97" s="234">
        <f t="shared" si="441"/>
        <v>85</v>
      </c>
      <c r="HJ97" s="235" t="str">
        <f t="shared" si="442"/>
        <v/>
      </c>
      <c r="HK97" s="236" t="str">
        <f>IFERROR(+VLOOKUP(HJ97,'Referencia Parámetros'!$A$2:$B$18,2),"")</f>
        <v/>
      </c>
      <c r="HL97" s="1"/>
      <c r="HM97" s="1"/>
      <c r="HN97" s="136" t="str">
        <f t="shared" si="330"/>
        <v>Completar</v>
      </c>
      <c r="HO97" s="134"/>
      <c r="HP97" s="134"/>
      <c r="HQ97" s="134"/>
      <c r="HR97" s="136" t="str">
        <f t="shared" si="331"/>
        <v>Completar</v>
      </c>
      <c r="HS97" s="137" t="str">
        <f t="shared" si="332"/>
        <v>Completar</v>
      </c>
      <c r="HT97" s="137" t="str">
        <f t="shared" si="333"/>
        <v>Completar</v>
      </c>
      <c r="HU97" s="135"/>
      <c r="HV97" s="136" t="str">
        <f t="shared" si="334"/>
        <v>Completar</v>
      </c>
      <c r="HW97" s="237">
        <f t="shared" si="443"/>
        <v>0</v>
      </c>
      <c r="HX97" s="238">
        <f t="shared" si="444"/>
        <v>0</v>
      </c>
      <c r="HY97" s="239" t="str">
        <f>IFERROR(IF(HX97&gt;20*HK97,'Referencia Parámetros'!$D$20,IF(HX97&gt;10*HK97,'Referencia Parámetros'!$D$21,IF(HX97&gt;5*HK97,'Referencia Parámetros'!$D$22, IF(HX97&gt;1,'Referencia Parámetros'!$D$23,"NO APLICA")))),"")</f>
        <v/>
      </c>
      <c r="HZ97" s="240" t="str">
        <f t="shared" si="445"/>
        <v/>
      </c>
      <c r="IA97" s="241">
        <f t="shared" si="363"/>
        <v>0</v>
      </c>
      <c r="IB97" s="234">
        <f t="shared" si="446"/>
        <v>0</v>
      </c>
      <c r="IC97" s="234">
        <f t="shared" si="364"/>
        <v>0</v>
      </c>
      <c r="ID97" s="234">
        <f t="shared" si="447"/>
        <v>0</v>
      </c>
      <c r="IE97" s="242">
        <f t="shared" si="448"/>
        <v>0</v>
      </c>
      <c r="IG97" s="234">
        <f t="shared" si="449"/>
        <v>85</v>
      </c>
      <c r="IH97" s="235" t="str">
        <f t="shared" si="450"/>
        <v/>
      </c>
      <c r="II97" s="236" t="str">
        <f>IFERROR(+VLOOKUP(IH97,'Referencia Parámetros'!$A$2:$B$15,2),"")</f>
        <v/>
      </c>
      <c r="IJ97" s="1"/>
      <c r="IK97" s="1"/>
      <c r="IL97" s="136" t="str">
        <f t="shared" si="335"/>
        <v>Completar</v>
      </c>
      <c r="IM97" s="134"/>
      <c r="IN97" s="134"/>
      <c r="IO97" s="134"/>
      <c r="IP97" s="136" t="str">
        <f t="shared" si="336"/>
        <v>Completar</v>
      </c>
      <c r="IQ97" s="137" t="str">
        <f t="shared" si="337"/>
        <v>Completar</v>
      </c>
      <c r="IR97" s="137" t="str">
        <f t="shared" si="338"/>
        <v>Completar</v>
      </c>
      <c r="IS97" s="135"/>
      <c r="IT97" s="136" t="str">
        <f t="shared" si="339"/>
        <v>Completar</v>
      </c>
      <c r="IU97" s="237">
        <f t="shared" si="451"/>
        <v>0</v>
      </c>
      <c r="IV97" s="238">
        <f t="shared" si="452"/>
        <v>0</v>
      </c>
      <c r="IW97" s="239" t="str">
        <f>IFERROR(IF(IV97&gt;20*II97,'Referencia Parámetros'!$D$20,IF(IV97&gt;10*II97,'Referencia Parámetros'!$D$21,IF(IV97&gt;5*II97,'Referencia Parámetros'!$D$22, IF(IV97&gt;1,'Referencia Parámetros'!$D$23,"NO APLICA")))),"")</f>
        <v/>
      </c>
      <c r="IX97" s="240" t="str">
        <f t="shared" si="453"/>
        <v/>
      </c>
      <c r="IY97" s="241">
        <f t="shared" si="365"/>
        <v>0</v>
      </c>
      <c r="IZ97" s="234">
        <f t="shared" si="454"/>
        <v>0</v>
      </c>
      <c r="JA97" s="234">
        <f t="shared" si="366"/>
        <v>0</v>
      </c>
      <c r="JB97" s="234">
        <f t="shared" si="455"/>
        <v>0</v>
      </c>
      <c r="JC97" s="242">
        <f t="shared" si="456"/>
        <v>0</v>
      </c>
      <c r="JD97" s="198"/>
      <c r="JE97" s="234">
        <f t="shared" si="457"/>
        <v>85</v>
      </c>
      <c r="JF97" s="235" t="str">
        <f t="shared" si="458"/>
        <v/>
      </c>
      <c r="JG97" s="236" t="str">
        <f>IFERROR(+VLOOKUP(JF97,'Referencia Parámetros'!$A$2:$B$15,2),"")</f>
        <v/>
      </c>
      <c r="JH97" s="1"/>
      <c r="JI97" s="1"/>
      <c r="JJ97" s="136" t="str">
        <f t="shared" si="340"/>
        <v>Completar</v>
      </c>
      <c r="JK97" s="134"/>
      <c r="JL97" s="134"/>
      <c r="JM97" s="134"/>
      <c r="JN97" s="136" t="str">
        <f t="shared" si="341"/>
        <v>Completar</v>
      </c>
      <c r="JO97" s="137" t="str">
        <f t="shared" si="342"/>
        <v>Completar</v>
      </c>
      <c r="JP97" s="137" t="str">
        <f t="shared" si="343"/>
        <v>Completar</v>
      </c>
      <c r="JQ97" s="135"/>
      <c r="JR97" s="136" t="str">
        <f t="shared" si="344"/>
        <v>Completar</v>
      </c>
      <c r="JS97" s="237">
        <f t="shared" si="459"/>
        <v>0</v>
      </c>
      <c r="JT97" s="238">
        <f t="shared" si="460"/>
        <v>0</v>
      </c>
      <c r="JU97" s="239" t="str">
        <f>IFERROR(IF(JT97&gt;20*JG97,'Referencia Parámetros'!$D$20,IF(JT97&gt;10*JG97,'Referencia Parámetros'!$D$21,IF(JT97&gt;5*JG97,'Referencia Parámetros'!$D$22, IF(JT97&gt;1,'Referencia Parámetros'!$D$23,"NO APLICA")))),"")</f>
        <v/>
      </c>
      <c r="JV97" s="240" t="str">
        <f t="shared" si="461"/>
        <v/>
      </c>
      <c r="JW97" s="241">
        <f t="shared" si="367"/>
        <v>0</v>
      </c>
      <c r="JX97" s="234">
        <f t="shared" si="462"/>
        <v>0</v>
      </c>
      <c r="JY97" s="234">
        <f t="shared" si="368"/>
        <v>0</v>
      </c>
      <c r="JZ97" s="234">
        <f t="shared" si="463"/>
        <v>0</v>
      </c>
      <c r="KA97" s="242">
        <f t="shared" si="464"/>
        <v>0</v>
      </c>
    </row>
    <row r="98" spans="1:287" x14ac:dyDescent="0.25">
      <c r="A98" s="234">
        <f t="shared" si="369"/>
        <v>86</v>
      </c>
      <c r="B98" s="235" t="str">
        <f t="shared" si="370"/>
        <v/>
      </c>
      <c r="C98" s="236" t="str">
        <f>IFERROR(+VLOOKUP(B98,'Referencia Parámetros'!$A$2:$B$18,2),"")</f>
        <v/>
      </c>
      <c r="D98" s="1"/>
      <c r="E98" s="1"/>
      <c r="F98" s="136" t="str">
        <f>IFERROR(+VLOOKUP(D98,'Año 4'!JH$13:JJ$112,3,FALSE),"Completar")</f>
        <v>Completar</v>
      </c>
      <c r="G98" s="134"/>
      <c r="H98" s="134"/>
      <c r="I98" s="134"/>
      <c r="J98" s="136" t="str">
        <f>+IFERROR(VLOOKUP(D98,'Año 4'!JH$13:JR$112,7,0),"Completar")</f>
        <v>Completar</v>
      </c>
      <c r="K98" s="137" t="str">
        <f>IFERROR(VLOOKUP(D98,'Año 4'!JH$13:JR$112,8,FALSE),"Completar")</f>
        <v>Completar</v>
      </c>
      <c r="L98" s="137" t="str">
        <f>IFERROR(VLOOKUP(D98,'Año 4'!JH$13:JR$112,9,FALSE),"Completar")</f>
        <v>Completar</v>
      </c>
      <c r="M98" s="135"/>
      <c r="N98" s="136" t="str">
        <f>IFERROR(VLOOKUP(D98,'Año 4'!JH$13:JR$112,11,FALSE),"Completar")</f>
        <v>Completar</v>
      </c>
      <c r="O98" s="237">
        <f t="shared" si="371"/>
        <v>0</v>
      </c>
      <c r="P98" s="238">
        <f t="shared" si="372"/>
        <v>0</v>
      </c>
      <c r="Q98" s="239" t="str">
        <f>IFERROR(IF(P98&gt;20*C98,'Referencia Parámetros'!$D$20,IF(P98&gt;10*C98,'Referencia Parámetros'!$D$21,IF(P98&gt;5*C98,'Referencia Parámetros'!$D$22, IF(P98&gt;1,'Referencia Parámetros'!$D$23,"NO APLICA")))),"")</f>
        <v/>
      </c>
      <c r="R98" s="240" t="str">
        <f t="shared" si="373"/>
        <v/>
      </c>
      <c r="S98" s="241">
        <f t="shared" si="345"/>
        <v>0</v>
      </c>
      <c r="T98" s="234">
        <f t="shared" si="374"/>
        <v>0</v>
      </c>
      <c r="U98" s="234">
        <f t="shared" si="346"/>
        <v>0</v>
      </c>
      <c r="V98" s="234">
        <f t="shared" si="375"/>
        <v>0</v>
      </c>
      <c r="W98" s="242">
        <f t="shared" si="376"/>
        <v>0</v>
      </c>
      <c r="Y98" s="234">
        <f t="shared" si="377"/>
        <v>86</v>
      </c>
      <c r="Z98" s="235" t="str">
        <f t="shared" si="378"/>
        <v/>
      </c>
      <c r="AA98" s="236" t="str">
        <f>IFERROR(+VLOOKUP(Z98,'Referencia Parámetros'!$A$2:$B$18,2),"")</f>
        <v/>
      </c>
      <c r="AB98" s="1"/>
      <c r="AC98" s="1"/>
      <c r="AD98" s="136" t="str">
        <f t="shared" si="290"/>
        <v>Completar</v>
      </c>
      <c r="AE98" s="134"/>
      <c r="AF98" s="134"/>
      <c r="AG98" s="134"/>
      <c r="AH98" s="136" t="str">
        <f t="shared" si="291"/>
        <v>Completar</v>
      </c>
      <c r="AI98" s="137" t="str">
        <f t="shared" si="292"/>
        <v>Completar</v>
      </c>
      <c r="AJ98" s="137" t="str">
        <f t="shared" si="293"/>
        <v>Completar</v>
      </c>
      <c r="AK98" s="135"/>
      <c r="AL98" s="136" t="str">
        <f t="shared" si="294"/>
        <v>Completar</v>
      </c>
      <c r="AM98" s="237">
        <f t="shared" si="379"/>
        <v>0</v>
      </c>
      <c r="AN98" s="238">
        <f t="shared" si="380"/>
        <v>0</v>
      </c>
      <c r="AO98" s="239" t="str">
        <f>IFERROR(IF(AN98&gt;20*AA98,'Referencia Parámetros'!$D$20,IF(AN98&gt;10*AA98,'Referencia Parámetros'!$D$21,IF(AN98&gt;5*AA98,'Referencia Parámetros'!$D$22, IF(AN98&gt;1,'Referencia Parámetros'!$D$23,"NO APLICA")))),"")</f>
        <v/>
      </c>
      <c r="AP98" s="240" t="str">
        <f t="shared" si="381"/>
        <v/>
      </c>
      <c r="AQ98" s="241">
        <f t="shared" si="347"/>
        <v>0</v>
      </c>
      <c r="AR98" s="234">
        <f t="shared" si="382"/>
        <v>0</v>
      </c>
      <c r="AS98" s="234">
        <f t="shared" si="348"/>
        <v>0</v>
      </c>
      <c r="AT98" s="234">
        <f t="shared" si="383"/>
        <v>0</v>
      </c>
      <c r="AU98" s="242">
        <f t="shared" si="384"/>
        <v>0</v>
      </c>
      <c r="AW98" s="234">
        <f t="shared" si="385"/>
        <v>86</v>
      </c>
      <c r="AX98" s="235" t="str">
        <f t="shared" si="386"/>
        <v/>
      </c>
      <c r="AY98" s="236" t="str">
        <f>IFERROR(+VLOOKUP(AX98,'Referencia Parámetros'!$A$2:$B$18,2),"")</f>
        <v/>
      </c>
      <c r="AZ98" s="1"/>
      <c r="BA98" s="1"/>
      <c r="BB98" s="136" t="str">
        <f t="shared" si="295"/>
        <v>Completar</v>
      </c>
      <c r="BC98" s="134"/>
      <c r="BD98" s="134"/>
      <c r="BE98" s="134"/>
      <c r="BF98" s="136" t="str">
        <f t="shared" si="296"/>
        <v>Completar</v>
      </c>
      <c r="BG98" s="137" t="str">
        <f t="shared" si="297"/>
        <v>Completar</v>
      </c>
      <c r="BH98" s="137" t="str">
        <f t="shared" si="298"/>
        <v>Completar</v>
      </c>
      <c r="BI98" s="135"/>
      <c r="BJ98" s="136" t="str">
        <f t="shared" si="299"/>
        <v>Completar</v>
      </c>
      <c r="BK98" s="237">
        <f t="shared" si="387"/>
        <v>0</v>
      </c>
      <c r="BL98" s="238">
        <f t="shared" si="388"/>
        <v>0</v>
      </c>
      <c r="BM98" s="239" t="str">
        <f>IFERROR(IF(BL98&gt;20*AY98,'Referencia Parámetros'!$D$20,IF(BL98&gt;10*AY98,'Referencia Parámetros'!$D$21,IF(BL98&gt;5*AY98,'Referencia Parámetros'!$D$22, IF(BL98&gt;1,'Referencia Parámetros'!$D$23,"NO APLICA")))),"")</f>
        <v/>
      </c>
      <c r="BN98" s="240" t="str">
        <f t="shared" si="389"/>
        <v/>
      </c>
      <c r="BO98" s="241">
        <f t="shared" si="349"/>
        <v>0</v>
      </c>
      <c r="BP98" s="234">
        <f t="shared" si="390"/>
        <v>0</v>
      </c>
      <c r="BQ98" s="234">
        <f t="shared" si="350"/>
        <v>0</v>
      </c>
      <c r="BR98" s="234">
        <f t="shared" si="391"/>
        <v>0</v>
      </c>
      <c r="BS98" s="242">
        <f t="shared" si="392"/>
        <v>0</v>
      </c>
      <c r="BU98" s="234">
        <f t="shared" si="393"/>
        <v>86</v>
      </c>
      <c r="BV98" s="235" t="str">
        <f t="shared" si="394"/>
        <v/>
      </c>
      <c r="BW98" s="236" t="str">
        <f>IFERROR(+VLOOKUP(BV98,'Referencia Parámetros'!$A$2:$B$18,2),"")</f>
        <v/>
      </c>
      <c r="BX98" s="1"/>
      <c r="BY98" s="1"/>
      <c r="BZ98" s="136" t="str">
        <f t="shared" si="300"/>
        <v>Completar</v>
      </c>
      <c r="CA98" s="134"/>
      <c r="CB98" s="134"/>
      <c r="CC98" s="134"/>
      <c r="CD98" s="136" t="str">
        <f t="shared" si="301"/>
        <v>Completar</v>
      </c>
      <c r="CE98" s="137" t="str">
        <f t="shared" si="302"/>
        <v>Completar</v>
      </c>
      <c r="CF98" s="137" t="str">
        <f t="shared" si="303"/>
        <v>Completar</v>
      </c>
      <c r="CG98" s="135"/>
      <c r="CH98" s="136" t="str">
        <f t="shared" si="304"/>
        <v>Completar</v>
      </c>
      <c r="CI98" s="237">
        <f t="shared" si="395"/>
        <v>0</v>
      </c>
      <c r="CJ98" s="238">
        <f t="shared" si="396"/>
        <v>0</v>
      </c>
      <c r="CK98" s="239" t="str">
        <f>IFERROR(IF(CJ98&gt;20*BW98,'Referencia Parámetros'!$D$20,IF(CJ98&gt;10*BW98,'Referencia Parámetros'!$D$21,IF(CJ98&gt;5*BW98,'Referencia Parámetros'!$D$22, IF(CJ98&gt;1,'Referencia Parámetros'!$D$23,"NO APLICA")))),"")</f>
        <v/>
      </c>
      <c r="CL98" s="240" t="str">
        <f t="shared" si="397"/>
        <v/>
      </c>
      <c r="CM98" s="241">
        <f t="shared" si="351"/>
        <v>0</v>
      </c>
      <c r="CN98" s="234">
        <f t="shared" si="398"/>
        <v>0</v>
      </c>
      <c r="CO98" s="234">
        <f t="shared" si="352"/>
        <v>0</v>
      </c>
      <c r="CP98" s="234">
        <f t="shared" si="399"/>
        <v>0</v>
      </c>
      <c r="CQ98" s="242">
        <f t="shared" si="400"/>
        <v>0</v>
      </c>
      <c r="CS98" s="234">
        <f t="shared" si="401"/>
        <v>86</v>
      </c>
      <c r="CT98" s="235" t="str">
        <f t="shared" si="402"/>
        <v/>
      </c>
      <c r="CU98" s="236" t="str">
        <f>IFERROR(+VLOOKUP(CT98,'Referencia Parámetros'!$A$2:$B$18,2),"")</f>
        <v/>
      </c>
      <c r="CV98" s="1"/>
      <c r="CW98" s="1"/>
      <c r="CX98" s="136" t="str">
        <f t="shared" si="305"/>
        <v>Completar</v>
      </c>
      <c r="CY98" s="134"/>
      <c r="CZ98" s="134"/>
      <c r="DA98" s="134"/>
      <c r="DB98" s="136" t="str">
        <f t="shared" si="306"/>
        <v>Completar</v>
      </c>
      <c r="DC98" s="137" t="str">
        <f t="shared" si="307"/>
        <v>Completar</v>
      </c>
      <c r="DD98" s="137" t="str">
        <f t="shared" si="308"/>
        <v>Completar</v>
      </c>
      <c r="DE98" s="135"/>
      <c r="DF98" s="136" t="str">
        <f t="shared" si="309"/>
        <v>Completar</v>
      </c>
      <c r="DG98" s="237">
        <f t="shared" si="403"/>
        <v>0</v>
      </c>
      <c r="DH98" s="238">
        <f t="shared" si="404"/>
        <v>0</v>
      </c>
      <c r="DI98" s="239" t="str">
        <f>IFERROR(IF(DH98&gt;20*CU98,'Referencia Parámetros'!$D$20,IF(DH98&gt;10*CU98,'Referencia Parámetros'!$D$21,IF(DH98&gt;5*CU98,'Referencia Parámetros'!$D$22, IF(DH98&gt;1,'Referencia Parámetros'!$D$23,"NO APLICA")))),"")</f>
        <v/>
      </c>
      <c r="DJ98" s="240" t="str">
        <f t="shared" si="405"/>
        <v/>
      </c>
      <c r="DK98" s="241">
        <f t="shared" si="353"/>
        <v>0</v>
      </c>
      <c r="DL98" s="234">
        <f t="shared" si="406"/>
        <v>0</v>
      </c>
      <c r="DM98" s="234">
        <f t="shared" si="354"/>
        <v>0</v>
      </c>
      <c r="DN98" s="234">
        <f t="shared" si="407"/>
        <v>0</v>
      </c>
      <c r="DO98" s="242">
        <f t="shared" si="408"/>
        <v>0</v>
      </c>
      <c r="DQ98" s="234">
        <f t="shared" si="409"/>
        <v>86</v>
      </c>
      <c r="DR98" s="235" t="str">
        <f t="shared" si="410"/>
        <v/>
      </c>
      <c r="DS98" s="236" t="str">
        <f>IFERROR(+VLOOKUP(DR98,'Referencia Parámetros'!$A$2:$B$18,2),"")</f>
        <v/>
      </c>
      <c r="DT98" s="1"/>
      <c r="DU98" s="1"/>
      <c r="DV98" s="136" t="str">
        <f t="shared" si="310"/>
        <v>Completar</v>
      </c>
      <c r="DW98" s="134"/>
      <c r="DX98" s="134"/>
      <c r="DY98" s="134"/>
      <c r="DZ98" s="136" t="str">
        <f t="shared" si="311"/>
        <v>Completar</v>
      </c>
      <c r="EA98" s="137" t="str">
        <f t="shared" si="312"/>
        <v>Completar</v>
      </c>
      <c r="EB98" s="137" t="str">
        <f t="shared" si="313"/>
        <v>Completar</v>
      </c>
      <c r="EC98" s="135"/>
      <c r="ED98" s="136" t="str">
        <f t="shared" si="314"/>
        <v>Completar</v>
      </c>
      <c r="EE98" s="237">
        <f t="shared" si="411"/>
        <v>0</v>
      </c>
      <c r="EF98" s="238">
        <f t="shared" si="412"/>
        <v>0</v>
      </c>
      <c r="EG98" s="239" t="str">
        <f>IFERROR(IF(EF98&gt;20*DS98,'Referencia Parámetros'!$D$20,IF(EF98&gt;10*DS98,'Referencia Parámetros'!$D$21,IF(EF98&gt;5*DS98,'Referencia Parámetros'!$D$22, IF(EF98&gt;1,'Referencia Parámetros'!$D$23,"NO APLICA")))),"")</f>
        <v/>
      </c>
      <c r="EH98" s="240" t="str">
        <f t="shared" si="413"/>
        <v/>
      </c>
      <c r="EI98" s="241">
        <f t="shared" si="355"/>
        <v>0</v>
      </c>
      <c r="EJ98" s="234">
        <f t="shared" si="414"/>
        <v>0</v>
      </c>
      <c r="EK98" s="234">
        <f t="shared" si="356"/>
        <v>0</v>
      </c>
      <c r="EL98" s="234">
        <f t="shared" si="415"/>
        <v>0</v>
      </c>
      <c r="EM98" s="242">
        <f t="shared" si="416"/>
        <v>0</v>
      </c>
      <c r="EO98" s="234">
        <f t="shared" si="417"/>
        <v>86</v>
      </c>
      <c r="EP98" s="235" t="str">
        <f t="shared" si="418"/>
        <v/>
      </c>
      <c r="EQ98" s="236" t="str">
        <f>IFERROR(+VLOOKUP(EP98,'Referencia Parámetros'!$A$2:$B$18,2),"")</f>
        <v/>
      </c>
      <c r="ER98" s="1"/>
      <c r="ES98" s="1"/>
      <c r="ET98" s="136" t="str">
        <f t="shared" si="315"/>
        <v>Completar</v>
      </c>
      <c r="EU98" s="134"/>
      <c r="EV98" s="134"/>
      <c r="EW98" s="134"/>
      <c r="EX98" s="136" t="str">
        <f t="shared" si="316"/>
        <v>Completar</v>
      </c>
      <c r="EY98" s="137" t="str">
        <f t="shared" si="317"/>
        <v>Completar</v>
      </c>
      <c r="EZ98" s="137" t="str">
        <f t="shared" si="318"/>
        <v>Completar</v>
      </c>
      <c r="FA98" s="135"/>
      <c r="FB98" s="136" t="str">
        <f t="shared" si="319"/>
        <v>Completar</v>
      </c>
      <c r="FC98" s="237">
        <f t="shared" si="419"/>
        <v>0</v>
      </c>
      <c r="FD98" s="238">
        <f t="shared" si="420"/>
        <v>0</v>
      </c>
      <c r="FE98" s="239" t="str">
        <f>IFERROR(IF(FD98&gt;20*EQ98,'Referencia Parámetros'!$D$20,IF(FD98&gt;10*EQ98,'Referencia Parámetros'!$D$21,IF(FD98&gt;5*EQ98,'Referencia Parámetros'!$D$22, IF(FD98&gt;1,'Referencia Parámetros'!$D$23,"NO APLICA")))),"")</f>
        <v/>
      </c>
      <c r="FF98" s="240" t="str">
        <f t="shared" si="421"/>
        <v/>
      </c>
      <c r="FG98" s="241">
        <f t="shared" si="357"/>
        <v>0</v>
      </c>
      <c r="FH98" s="234">
        <f t="shared" si="422"/>
        <v>0</v>
      </c>
      <c r="FI98" s="234">
        <f t="shared" si="358"/>
        <v>0</v>
      </c>
      <c r="FJ98" s="234">
        <f t="shared" si="423"/>
        <v>0</v>
      </c>
      <c r="FK98" s="242">
        <f t="shared" si="424"/>
        <v>0</v>
      </c>
      <c r="FM98" s="234">
        <f t="shared" si="425"/>
        <v>86</v>
      </c>
      <c r="FN98" s="235" t="str">
        <f t="shared" si="426"/>
        <v/>
      </c>
      <c r="FO98" s="236" t="str">
        <f>IFERROR(+VLOOKUP(FN98,'Referencia Parámetros'!$A$2:$B$18,2),"")</f>
        <v/>
      </c>
      <c r="FP98" s="1"/>
      <c r="FQ98" s="1"/>
      <c r="FR98" s="136" t="str">
        <f t="shared" si="320"/>
        <v>Completar</v>
      </c>
      <c r="FS98" s="134"/>
      <c r="FT98" s="134"/>
      <c r="FU98" s="134"/>
      <c r="FV98" s="136" t="str">
        <f t="shared" si="321"/>
        <v>Completar</v>
      </c>
      <c r="FW98" s="137" t="str">
        <f t="shared" si="322"/>
        <v>Completar</v>
      </c>
      <c r="FX98" s="137" t="str">
        <f t="shared" si="323"/>
        <v>Completar</v>
      </c>
      <c r="FY98" s="135"/>
      <c r="FZ98" s="136" t="str">
        <f t="shared" si="324"/>
        <v>Completar</v>
      </c>
      <c r="GA98" s="237">
        <f t="shared" si="427"/>
        <v>0</v>
      </c>
      <c r="GB98" s="238">
        <f t="shared" si="428"/>
        <v>0</v>
      </c>
      <c r="GC98" s="239" t="str">
        <f>IFERROR(IF(GB98&gt;20*FO98,'Referencia Parámetros'!$D$20,IF(GB98&gt;10*FO98,'Referencia Parámetros'!$D$21,IF(GB98&gt;5*FO98,'Referencia Parámetros'!$D$22, IF(GB98&gt;1,'Referencia Parámetros'!$D$23,"NO APLICA")))),"")</f>
        <v/>
      </c>
      <c r="GD98" s="240" t="str">
        <f t="shared" si="429"/>
        <v/>
      </c>
      <c r="GE98" s="241">
        <f t="shared" si="359"/>
        <v>0</v>
      </c>
      <c r="GF98" s="234">
        <f t="shared" si="430"/>
        <v>0</v>
      </c>
      <c r="GG98" s="234">
        <f t="shared" si="360"/>
        <v>0</v>
      </c>
      <c r="GH98" s="234">
        <f t="shared" si="431"/>
        <v>0</v>
      </c>
      <c r="GI98" s="242">
        <f t="shared" si="432"/>
        <v>0</v>
      </c>
      <c r="GK98" s="234">
        <f t="shared" si="433"/>
        <v>86</v>
      </c>
      <c r="GL98" s="235" t="str">
        <f t="shared" si="434"/>
        <v/>
      </c>
      <c r="GM98" s="236" t="str">
        <f>IFERROR(+VLOOKUP(GL98,'Referencia Parámetros'!$A$2:$B$18,2),"")</f>
        <v/>
      </c>
      <c r="GN98" s="1"/>
      <c r="GO98" s="1"/>
      <c r="GP98" s="136" t="str">
        <f t="shared" si="325"/>
        <v>Completar</v>
      </c>
      <c r="GQ98" s="134"/>
      <c r="GR98" s="134"/>
      <c r="GS98" s="134"/>
      <c r="GT98" s="136" t="str">
        <f t="shared" si="326"/>
        <v>Completar</v>
      </c>
      <c r="GU98" s="137" t="str">
        <f t="shared" si="327"/>
        <v>Completar</v>
      </c>
      <c r="GV98" s="137" t="str">
        <f t="shared" si="328"/>
        <v>Completar</v>
      </c>
      <c r="GW98" s="135"/>
      <c r="GX98" s="136" t="str">
        <f t="shared" si="329"/>
        <v>Completar</v>
      </c>
      <c r="GY98" s="237">
        <f t="shared" si="435"/>
        <v>0</v>
      </c>
      <c r="GZ98" s="238">
        <f t="shared" si="436"/>
        <v>0</v>
      </c>
      <c r="HA98" s="239" t="str">
        <f>IFERROR(IF(GZ98&gt;20*GM98,'Referencia Parámetros'!$D$20,IF(GZ98&gt;10*GM98,'Referencia Parámetros'!$D$21,IF(GZ98&gt;5*GM98,'Referencia Parámetros'!$D$22, IF(GZ98&gt;1,'Referencia Parámetros'!$D$23,"NO APLICA")))),"")</f>
        <v/>
      </c>
      <c r="HB98" s="240" t="str">
        <f t="shared" si="437"/>
        <v/>
      </c>
      <c r="HC98" s="241">
        <f t="shared" si="361"/>
        <v>0</v>
      </c>
      <c r="HD98" s="234">
        <f t="shared" si="438"/>
        <v>0</v>
      </c>
      <c r="HE98" s="234">
        <f t="shared" si="362"/>
        <v>0</v>
      </c>
      <c r="HF98" s="234">
        <f t="shared" si="439"/>
        <v>0</v>
      </c>
      <c r="HG98" s="242">
        <f t="shared" si="440"/>
        <v>0</v>
      </c>
      <c r="HI98" s="234">
        <f t="shared" si="441"/>
        <v>86</v>
      </c>
      <c r="HJ98" s="235" t="str">
        <f t="shared" si="442"/>
        <v/>
      </c>
      <c r="HK98" s="236" t="str">
        <f>IFERROR(+VLOOKUP(HJ98,'Referencia Parámetros'!$A$2:$B$18,2),"")</f>
        <v/>
      </c>
      <c r="HL98" s="1"/>
      <c r="HM98" s="1"/>
      <c r="HN98" s="136" t="str">
        <f t="shared" si="330"/>
        <v>Completar</v>
      </c>
      <c r="HO98" s="134"/>
      <c r="HP98" s="134"/>
      <c r="HQ98" s="134"/>
      <c r="HR98" s="136" t="str">
        <f t="shared" si="331"/>
        <v>Completar</v>
      </c>
      <c r="HS98" s="137" t="str">
        <f t="shared" si="332"/>
        <v>Completar</v>
      </c>
      <c r="HT98" s="137" t="str">
        <f t="shared" si="333"/>
        <v>Completar</v>
      </c>
      <c r="HU98" s="135"/>
      <c r="HV98" s="136" t="str">
        <f t="shared" si="334"/>
        <v>Completar</v>
      </c>
      <c r="HW98" s="237">
        <f t="shared" si="443"/>
        <v>0</v>
      </c>
      <c r="HX98" s="238">
        <f t="shared" si="444"/>
        <v>0</v>
      </c>
      <c r="HY98" s="239" t="str">
        <f>IFERROR(IF(HX98&gt;20*HK98,'Referencia Parámetros'!$D$20,IF(HX98&gt;10*HK98,'Referencia Parámetros'!$D$21,IF(HX98&gt;5*HK98,'Referencia Parámetros'!$D$22, IF(HX98&gt;1,'Referencia Parámetros'!$D$23,"NO APLICA")))),"")</f>
        <v/>
      </c>
      <c r="HZ98" s="240" t="str">
        <f t="shared" si="445"/>
        <v/>
      </c>
      <c r="IA98" s="241">
        <f t="shared" si="363"/>
        <v>0</v>
      </c>
      <c r="IB98" s="234">
        <f t="shared" si="446"/>
        <v>0</v>
      </c>
      <c r="IC98" s="234">
        <f t="shared" si="364"/>
        <v>0</v>
      </c>
      <c r="ID98" s="234">
        <f t="shared" si="447"/>
        <v>0</v>
      </c>
      <c r="IE98" s="242">
        <f t="shared" si="448"/>
        <v>0</v>
      </c>
      <c r="IG98" s="234">
        <f t="shared" si="449"/>
        <v>86</v>
      </c>
      <c r="IH98" s="235" t="str">
        <f t="shared" si="450"/>
        <v/>
      </c>
      <c r="II98" s="236" t="str">
        <f>IFERROR(+VLOOKUP(IH98,'Referencia Parámetros'!$A$2:$B$15,2),"")</f>
        <v/>
      </c>
      <c r="IJ98" s="1"/>
      <c r="IK98" s="1"/>
      <c r="IL98" s="136" t="str">
        <f t="shared" si="335"/>
        <v>Completar</v>
      </c>
      <c r="IM98" s="134"/>
      <c r="IN98" s="134"/>
      <c r="IO98" s="134"/>
      <c r="IP98" s="136" t="str">
        <f t="shared" si="336"/>
        <v>Completar</v>
      </c>
      <c r="IQ98" s="137" t="str">
        <f t="shared" si="337"/>
        <v>Completar</v>
      </c>
      <c r="IR98" s="137" t="str">
        <f t="shared" si="338"/>
        <v>Completar</v>
      </c>
      <c r="IS98" s="135"/>
      <c r="IT98" s="136" t="str">
        <f t="shared" si="339"/>
        <v>Completar</v>
      </c>
      <c r="IU98" s="237">
        <f t="shared" si="451"/>
        <v>0</v>
      </c>
      <c r="IV98" s="238">
        <f t="shared" si="452"/>
        <v>0</v>
      </c>
      <c r="IW98" s="239" t="str">
        <f>IFERROR(IF(IV98&gt;20*II98,'Referencia Parámetros'!$D$20,IF(IV98&gt;10*II98,'Referencia Parámetros'!$D$21,IF(IV98&gt;5*II98,'Referencia Parámetros'!$D$22, IF(IV98&gt;1,'Referencia Parámetros'!$D$23,"NO APLICA")))),"")</f>
        <v/>
      </c>
      <c r="IX98" s="240" t="str">
        <f t="shared" si="453"/>
        <v/>
      </c>
      <c r="IY98" s="241">
        <f t="shared" si="365"/>
        <v>0</v>
      </c>
      <c r="IZ98" s="234">
        <f t="shared" si="454"/>
        <v>0</v>
      </c>
      <c r="JA98" s="234">
        <f t="shared" si="366"/>
        <v>0</v>
      </c>
      <c r="JB98" s="234">
        <f t="shared" si="455"/>
        <v>0</v>
      </c>
      <c r="JC98" s="242">
        <f t="shared" si="456"/>
        <v>0</v>
      </c>
      <c r="JD98" s="198"/>
      <c r="JE98" s="234">
        <f t="shared" si="457"/>
        <v>86</v>
      </c>
      <c r="JF98" s="235" t="str">
        <f t="shared" si="458"/>
        <v/>
      </c>
      <c r="JG98" s="236" t="str">
        <f>IFERROR(+VLOOKUP(JF98,'Referencia Parámetros'!$A$2:$B$15,2),"")</f>
        <v/>
      </c>
      <c r="JH98" s="1"/>
      <c r="JI98" s="1"/>
      <c r="JJ98" s="136" t="str">
        <f t="shared" si="340"/>
        <v>Completar</v>
      </c>
      <c r="JK98" s="134"/>
      <c r="JL98" s="134"/>
      <c r="JM98" s="134"/>
      <c r="JN98" s="136" t="str">
        <f t="shared" si="341"/>
        <v>Completar</v>
      </c>
      <c r="JO98" s="137" t="str">
        <f t="shared" si="342"/>
        <v>Completar</v>
      </c>
      <c r="JP98" s="137" t="str">
        <f t="shared" si="343"/>
        <v>Completar</v>
      </c>
      <c r="JQ98" s="135"/>
      <c r="JR98" s="136" t="str">
        <f t="shared" si="344"/>
        <v>Completar</v>
      </c>
      <c r="JS98" s="237">
        <f t="shared" si="459"/>
        <v>0</v>
      </c>
      <c r="JT98" s="238">
        <f t="shared" si="460"/>
        <v>0</v>
      </c>
      <c r="JU98" s="239" t="str">
        <f>IFERROR(IF(JT98&gt;20*JG98,'Referencia Parámetros'!$D$20,IF(JT98&gt;10*JG98,'Referencia Parámetros'!$D$21,IF(JT98&gt;5*JG98,'Referencia Parámetros'!$D$22, IF(JT98&gt;1,'Referencia Parámetros'!$D$23,"NO APLICA")))),"")</f>
        <v/>
      </c>
      <c r="JV98" s="240" t="str">
        <f t="shared" si="461"/>
        <v/>
      </c>
      <c r="JW98" s="241">
        <f t="shared" si="367"/>
        <v>0</v>
      </c>
      <c r="JX98" s="234">
        <f t="shared" si="462"/>
        <v>0</v>
      </c>
      <c r="JY98" s="234">
        <f t="shared" si="368"/>
        <v>0</v>
      </c>
      <c r="JZ98" s="234">
        <f t="shared" si="463"/>
        <v>0</v>
      </c>
      <c r="KA98" s="242">
        <f t="shared" si="464"/>
        <v>0</v>
      </c>
    </row>
    <row r="99" spans="1:287" x14ac:dyDescent="0.25">
      <c r="A99" s="234">
        <f t="shared" si="369"/>
        <v>87</v>
      </c>
      <c r="B99" s="235" t="str">
        <f t="shared" si="370"/>
        <v/>
      </c>
      <c r="C99" s="236" t="str">
        <f>IFERROR(+VLOOKUP(B99,'Referencia Parámetros'!$A$2:$B$18,2),"")</f>
        <v/>
      </c>
      <c r="D99" s="1"/>
      <c r="E99" s="1"/>
      <c r="F99" s="136" t="str">
        <f>IFERROR(+VLOOKUP(D99,'Año 4'!JH$13:JJ$112,3,FALSE),"Completar")</f>
        <v>Completar</v>
      </c>
      <c r="G99" s="134"/>
      <c r="H99" s="134"/>
      <c r="I99" s="134"/>
      <c r="J99" s="136" t="str">
        <f>+IFERROR(VLOOKUP(D99,'Año 4'!JH$13:JR$112,7,0),"Completar")</f>
        <v>Completar</v>
      </c>
      <c r="K99" s="137" t="str">
        <f>IFERROR(VLOOKUP(D99,'Año 4'!JH$13:JR$112,8,FALSE),"Completar")</f>
        <v>Completar</v>
      </c>
      <c r="L99" s="137" t="str">
        <f>IFERROR(VLOOKUP(D99,'Año 4'!JH$13:JR$112,9,FALSE),"Completar")</f>
        <v>Completar</v>
      </c>
      <c r="M99" s="135"/>
      <c r="N99" s="136" t="str">
        <f>IFERROR(VLOOKUP(D99,'Año 4'!JH$13:JR$112,11,FALSE),"Completar")</f>
        <v>Completar</v>
      </c>
      <c r="O99" s="237">
        <f t="shared" si="371"/>
        <v>0</v>
      </c>
      <c r="P99" s="238">
        <f t="shared" si="372"/>
        <v>0</v>
      </c>
      <c r="Q99" s="239" t="str">
        <f>IFERROR(IF(P99&gt;20*C99,'Referencia Parámetros'!$D$20,IF(P99&gt;10*C99,'Referencia Parámetros'!$D$21,IF(P99&gt;5*C99,'Referencia Parámetros'!$D$22, IF(P99&gt;1,'Referencia Parámetros'!$D$23,"NO APLICA")))),"")</f>
        <v/>
      </c>
      <c r="R99" s="240" t="str">
        <f t="shared" si="373"/>
        <v/>
      </c>
      <c r="S99" s="241">
        <f t="shared" si="345"/>
        <v>0</v>
      </c>
      <c r="T99" s="234">
        <f t="shared" si="374"/>
        <v>0</v>
      </c>
      <c r="U99" s="234">
        <f t="shared" si="346"/>
        <v>0</v>
      </c>
      <c r="V99" s="234">
        <f t="shared" si="375"/>
        <v>0</v>
      </c>
      <c r="W99" s="242">
        <f t="shared" si="376"/>
        <v>0</v>
      </c>
      <c r="Y99" s="234">
        <f t="shared" si="377"/>
        <v>87</v>
      </c>
      <c r="Z99" s="235" t="str">
        <f t="shared" si="378"/>
        <v/>
      </c>
      <c r="AA99" s="236" t="str">
        <f>IFERROR(+VLOOKUP(Z99,'Referencia Parámetros'!$A$2:$B$18,2),"")</f>
        <v/>
      </c>
      <c r="AB99" s="1"/>
      <c r="AC99" s="1"/>
      <c r="AD99" s="136" t="str">
        <f t="shared" si="290"/>
        <v>Completar</v>
      </c>
      <c r="AE99" s="134"/>
      <c r="AF99" s="134"/>
      <c r="AG99" s="134"/>
      <c r="AH99" s="136" t="str">
        <f t="shared" si="291"/>
        <v>Completar</v>
      </c>
      <c r="AI99" s="137" t="str">
        <f t="shared" si="292"/>
        <v>Completar</v>
      </c>
      <c r="AJ99" s="137" t="str">
        <f t="shared" si="293"/>
        <v>Completar</v>
      </c>
      <c r="AK99" s="135"/>
      <c r="AL99" s="136" t="str">
        <f t="shared" si="294"/>
        <v>Completar</v>
      </c>
      <c r="AM99" s="237">
        <f t="shared" si="379"/>
        <v>0</v>
      </c>
      <c r="AN99" s="238">
        <f t="shared" si="380"/>
        <v>0</v>
      </c>
      <c r="AO99" s="239" t="str">
        <f>IFERROR(IF(AN99&gt;20*AA99,'Referencia Parámetros'!$D$20,IF(AN99&gt;10*AA99,'Referencia Parámetros'!$D$21,IF(AN99&gt;5*AA99,'Referencia Parámetros'!$D$22, IF(AN99&gt;1,'Referencia Parámetros'!$D$23,"NO APLICA")))),"")</f>
        <v/>
      </c>
      <c r="AP99" s="240" t="str">
        <f t="shared" si="381"/>
        <v/>
      </c>
      <c r="AQ99" s="241">
        <f t="shared" si="347"/>
        <v>0</v>
      </c>
      <c r="AR99" s="234">
        <f t="shared" si="382"/>
        <v>0</v>
      </c>
      <c r="AS99" s="234">
        <f t="shared" si="348"/>
        <v>0</v>
      </c>
      <c r="AT99" s="234">
        <f t="shared" si="383"/>
        <v>0</v>
      </c>
      <c r="AU99" s="242">
        <f t="shared" si="384"/>
        <v>0</v>
      </c>
      <c r="AW99" s="234">
        <f t="shared" si="385"/>
        <v>87</v>
      </c>
      <c r="AX99" s="235" t="str">
        <f t="shared" si="386"/>
        <v/>
      </c>
      <c r="AY99" s="236" t="str">
        <f>IFERROR(+VLOOKUP(AX99,'Referencia Parámetros'!$A$2:$B$18,2),"")</f>
        <v/>
      </c>
      <c r="AZ99" s="1"/>
      <c r="BA99" s="1"/>
      <c r="BB99" s="136" t="str">
        <f t="shared" si="295"/>
        <v>Completar</v>
      </c>
      <c r="BC99" s="134"/>
      <c r="BD99" s="134"/>
      <c r="BE99" s="134"/>
      <c r="BF99" s="136" t="str">
        <f t="shared" si="296"/>
        <v>Completar</v>
      </c>
      <c r="BG99" s="137" t="str">
        <f t="shared" si="297"/>
        <v>Completar</v>
      </c>
      <c r="BH99" s="137" t="str">
        <f t="shared" si="298"/>
        <v>Completar</v>
      </c>
      <c r="BI99" s="135"/>
      <c r="BJ99" s="136" t="str">
        <f t="shared" si="299"/>
        <v>Completar</v>
      </c>
      <c r="BK99" s="237">
        <f t="shared" si="387"/>
        <v>0</v>
      </c>
      <c r="BL99" s="238">
        <f t="shared" si="388"/>
        <v>0</v>
      </c>
      <c r="BM99" s="239" t="str">
        <f>IFERROR(IF(BL99&gt;20*AY99,'Referencia Parámetros'!$D$20,IF(BL99&gt;10*AY99,'Referencia Parámetros'!$D$21,IF(BL99&gt;5*AY99,'Referencia Parámetros'!$D$22, IF(BL99&gt;1,'Referencia Parámetros'!$D$23,"NO APLICA")))),"")</f>
        <v/>
      </c>
      <c r="BN99" s="240" t="str">
        <f t="shared" si="389"/>
        <v/>
      </c>
      <c r="BO99" s="241">
        <f t="shared" si="349"/>
        <v>0</v>
      </c>
      <c r="BP99" s="234">
        <f t="shared" si="390"/>
        <v>0</v>
      </c>
      <c r="BQ99" s="234">
        <f t="shared" si="350"/>
        <v>0</v>
      </c>
      <c r="BR99" s="234">
        <f t="shared" si="391"/>
        <v>0</v>
      </c>
      <c r="BS99" s="242">
        <f t="shared" si="392"/>
        <v>0</v>
      </c>
      <c r="BU99" s="234">
        <f t="shared" si="393"/>
        <v>87</v>
      </c>
      <c r="BV99" s="235" t="str">
        <f t="shared" si="394"/>
        <v/>
      </c>
      <c r="BW99" s="236" t="str">
        <f>IFERROR(+VLOOKUP(BV99,'Referencia Parámetros'!$A$2:$B$18,2),"")</f>
        <v/>
      </c>
      <c r="BX99" s="1"/>
      <c r="BY99" s="1"/>
      <c r="BZ99" s="136" t="str">
        <f t="shared" si="300"/>
        <v>Completar</v>
      </c>
      <c r="CA99" s="134"/>
      <c r="CB99" s="134"/>
      <c r="CC99" s="134"/>
      <c r="CD99" s="136" t="str">
        <f t="shared" si="301"/>
        <v>Completar</v>
      </c>
      <c r="CE99" s="137" t="str">
        <f t="shared" si="302"/>
        <v>Completar</v>
      </c>
      <c r="CF99" s="137" t="str">
        <f t="shared" si="303"/>
        <v>Completar</v>
      </c>
      <c r="CG99" s="135"/>
      <c r="CH99" s="136" t="str">
        <f t="shared" si="304"/>
        <v>Completar</v>
      </c>
      <c r="CI99" s="237">
        <f t="shared" si="395"/>
        <v>0</v>
      </c>
      <c r="CJ99" s="238">
        <f t="shared" si="396"/>
        <v>0</v>
      </c>
      <c r="CK99" s="239" t="str">
        <f>IFERROR(IF(CJ99&gt;20*BW99,'Referencia Parámetros'!$D$20,IF(CJ99&gt;10*BW99,'Referencia Parámetros'!$D$21,IF(CJ99&gt;5*BW99,'Referencia Parámetros'!$D$22, IF(CJ99&gt;1,'Referencia Parámetros'!$D$23,"NO APLICA")))),"")</f>
        <v/>
      </c>
      <c r="CL99" s="240" t="str">
        <f t="shared" si="397"/>
        <v/>
      </c>
      <c r="CM99" s="241">
        <f t="shared" si="351"/>
        <v>0</v>
      </c>
      <c r="CN99" s="234">
        <f t="shared" si="398"/>
        <v>0</v>
      </c>
      <c r="CO99" s="234">
        <f t="shared" si="352"/>
        <v>0</v>
      </c>
      <c r="CP99" s="234">
        <f t="shared" si="399"/>
        <v>0</v>
      </c>
      <c r="CQ99" s="242">
        <f t="shared" si="400"/>
        <v>0</v>
      </c>
      <c r="CS99" s="234">
        <f t="shared" si="401"/>
        <v>87</v>
      </c>
      <c r="CT99" s="235" t="str">
        <f t="shared" si="402"/>
        <v/>
      </c>
      <c r="CU99" s="236" t="str">
        <f>IFERROR(+VLOOKUP(CT99,'Referencia Parámetros'!$A$2:$B$18,2),"")</f>
        <v/>
      </c>
      <c r="CV99" s="1"/>
      <c r="CW99" s="1"/>
      <c r="CX99" s="136" t="str">
        <f t="shared" si="305"/>
        <v>Completar</v>
      </c>
      <c r="CY99" s="134"/>
      <c r="CZ99" s="134"/>
      <c r="DA99" s="134"/>
      <c r="DB99" s="136" t="str">
        <f t="shared" si="306"/>
        <v>Completar</v>
      </c>
      <c r="DC99" s="137" t="str">
        <f t="shared" si="307"/>
        <v>Completar</v>
      </c>
      <c r="DD99" s="137" t="str">
        <f t="shared" si="308"/>
        <v>Completar</v>
      </c>
      <c r="DE99" s="135"/>
      <c r="DF99" s="136" t="str">
        <f t="shared" si="309"/>
        <v>Completar</v>
      </c>
      <c r="DG99" s="237">
        <f t="shared" si="403"/>
        <v>0</v>
      </c>
      <c r="DH99" s="238">
        <f t="shared" si="404"/>
        <v>0</v>
      </c>
      <c r="DI99" s="239" t="str">
        <f>IFERROR(IF(DH99&gt;20*CU99,'Referencia Parámetros'!$D$20,IF(DH99&gt;10*CU99,'Referencia Parámetros'!$D$21,IF(DH99&gt;5*CU99,'Referencia Parámetros'!$D$22, IF(DH99&gt;1,'Referencia Parámetros'!$D$23,"NO APLICA")))),"")</f>
        <v/>
      </c>
      <c r="DJ99" s="240" t="str">
        <f t="shared" si="405"/>
        <v/>
      </c>
      <c r="DK99" s="241">
        <f t="shared" si="353"/>
        <v>0</v>
      </c>
      <c r="DL99" s="234">
        <f t="shared" si="406"/>
        <v>0</v>
      </c>
      <c r="DM99" s="234">
        <f t="shared" si="354"/>
        <v>0</v>
      </c>
      <c r="DN99" s="234">
        <f t="shared" si="407"/>
        <v>0</v>
      </c>
      <c r="DO99" s="242">
        <f t="shared" si="408"/>
        <v>0</v>
      </c>
      <c r="DQ99" s="234">
        <f t="shared" si="409"/>
        <v>87</v>
      </c>
      <c r="DR99" s="235" t="str">
        <f t="shared" si="410"/>
        <v/>
      </c>
      <c r="DS99" s="236" t="str">
        <f>IFERROR(+VLOOKUP(DR99,'Referencia Parámetros'!$A$2:$B$18,2),"")</f>
        <v/>
      </c>
      <c r="DT99" s="1"/>
      <c r="DU99" s="1"/>
      <c r="DV99" s="136" t="str">
        <f t="shared" si="310"/>
        <v>Completar</v>
      </c>
      <c r="DW99" s="134"/>
      <c r="DX99" s="134"/>
      <c r="DY99" s="134"/>
      <c r="DZ99" s="136" t="str">
        <f t="shared" si="311"/>
        <v>Completar</v>
      </c>
      <c r="EA99" s="137" t="str">
        <f t="shared" si="312"/>
        <v>Completar</v>
      </c>
      <c r="EB99" s="137" t="str">
        <f t="shared" si="313"/>
        <v>Completar</v>
      </c>
      <c r="EC99" s="135"/>
      <c r="ED99" s="136" t="str">
        <f t="shared" si="314"/>
        <v>Completar</v>
      </c>
      <c r="EE99" s="237">
        <f t="shared" si="411"/>
        <v>0</v>
      </c>
      <c r="EF99" s="238">
        <f t="shared" si="412"/>
        <v>0</v>
      </c>
      <c r="EG99" s="239" t="str">
        <f>IFERROR(IF(EF99&gt;20*DS99,'Referencia Parámetros'!$D$20,IF(EF99&gt;10*DS99,'Referencia Parámetros'!$D$21,IF(EF99&gt;5*DS99,'Referencia Parámetros'!$D$22, IF(EF99&gt;1,'Referencia Parámetros'!$D$23,"NO APLICA")))),"")</f>
        <v/>
      </c>
      <c r="EH99" s="240" t="str">
        <f t="shared" si="413"/>
        <v/>
      </c>
      <c r="EI99" s="241">
        <f t="shared" si="355"/>
        <v>0</v>
      </c>
      <c r="EJ99" s="234">
        <f t="shared" si="414"/>
        <v>0</v>
      </c>
      <c r="EK99" s="234">
        <f t="shared" si="356"/>
        <v>0</v>
      </c>
      <c r="EL99" s="234">
        <f t="shared" si="415"/>
        <v>0</v>
      </c>
      <c r="EM99" s="242">
        <f t="shared" si="416"/>
        <v>0</v>
      </c>
      <c r="EO99" s="234">
        <f t="shared" si="417"/>
        <v>87</v>
      </c>
      <c r="EP99" s="235" t="str">
        <f t="shared" si="418"/>
        <v/>
      </c>
      <c r="EQ99" s="236" t="str">
        <f>IFERROR(+VLOOKUP(EP99,'Referencia Parámetros'!$A$2:$B$18,2),"")</f>
        <v/>
      </c>
      <c r="ER99" s="1"/>
      <c r="ES99" s="1"/>
      <c r="ET99" s="136" t="str">
        <f t="shared" si="315"/>
        <v>Completar</v>
      </c>
      <c r="EU99" s="134"/>
      <c r="EV99" s="134"/>
      <c r="EW99" s="134"/>
      <c r="EX99" s="136" t="str">
        <f t="shared" si="316"/>
        <v>Completar</v>
      </c>
      <c r="EY99" s="137" t="str">
        <f t="shared" si="317"/>
        <v>Completar</v>
      </c>
      <c r="EZ99" s="137" t="str">
        <f t="shared" si="318"/>
        <v>Completar</v>
      </c>
      <c r="FA99" s="135"/>
      <c r="FB99" s="136" t="str">
        <f t="shared" si="319"/>
        <v>Completar</v>
      </c>
      <c r="FC99" s="237">
        <f t="shared" si="419"/>
        <v>0</v>
      </c>
      <c r="FD99" s="238">
        <f t="shared" si="420"/>
        <v>0</v>
      </c>
      <c r="FE99" s="239" t="str">
        <f>IFERROR(IF(FD99&gt;20*EQ99,'Referencia Parámetros'!$D$20,IF(FD99&gt;10*EQ99,'Referencia Parámetros'!$D$21,IF(FD99&gt;5*EQ99,'Referencia Parámetros'!$D$22, IF(FD99&gt;1,'Referencia Parámetros'!$D$23,"NO APLICA")))),"")</f>
        <v/>
      </c>
      <c r="FF99" s="240" t="str">
        <f t="shared" si="421"/>
        <v/>
      </c>
      <c r="FG99" s="241">
        <f t="shared" si="357"/>
        <v>0</v>
      </c>
      <c r="FH99" s="234">
        <f t="shared" si="422"/>
        <v>0</v>
      </c>
      <c r="FI99" s="234">
        <f t="shared" si="358"/>
        <v>0</v>
      </c>
      <c r="FJ99" s="234">
        <f t="shared" si="423"/>
        <v>0</v>
      </c>
      <c r="FK99" s="242">
        <f t="shared" si="424"/>
        <v>0</v>
      </c>
      <c r="FM99" s="234">
        <f t="shared" si="425"/>
        <v>87</v>
      </c>
      <c r="FN99" s="235" t="str">
        <f t="shared" si="426"/>
        <v/>
      </c>
      <c r="FO99" s="236" t="str">
        <f>IFERROR(+VLOOKUP(FN99,'Referencia Parámetros'!$A$2:$B$18,2),"")</f>
        <v/>
      </c>
      <c r="FP99" s="1"/>
      <c r="FQ99" s="1"/>
      <c r="FR99" s="136" t="str">
        <f t="shared" si="320"/>
        <v>Completar</v>
      </c>
      <c r="FS99" s="134"/>
      <c r="FT99" s="134"/>
      <c r="FU99" s="134"/>
      <c r="FV99" s="136" t="str">
        <f t="shared" si="321"/>
        <v>Completar</v>
      </c>
      <c r="FW99" s="137" t="str">
        <f t="shared" si="322"/>
        <v>Completar</v>
      </c>
      <c r="FX99" s="137" t="str">
        <f t="shared" si="323"/>
        <v>Completar</v>
      </c>
      <c r="FY99" s="135"/>
      <c r="FZ99" s="136" t="str">
        <f t="shared" si="324"/>
        <v>Completar</v>
      </c>
      <c r="GA99" s="237">
        <f t="shared" si="427"/>
        <v>0</v>
      </c>
      <c r="GB99" s="238">
        <f t="shared" si="428"/>
        <v>0</v>
      </c>
      <c r="GC99" s="239" t="str">
        <f>IFERROR(IF(GB99&gt;20*FO99,'Referencia Parámetros'!$D$20,IF(GB99&gt;10*FO99,'Referencia Parámetros'!$D$21,IF(GB99&gt;5*FO99,'Referencia Parámetros'!$D$22, IF(GB99&gt;1,'Referencia Parámetros'!$D$23,"NO APLICA")))),"")</f>
        <v/>
      </c>
      <c r="GD99" s="240" t="str">
        <f t="shared" si="429"/>
        <v/>
      </c>
      <c r="GE99" s="241">
        <f t="shared" si="359"/>
        <v>0</v>
      </c>
      <c r="GF99" s="234">
        <f t="shared" si="430"/>
        <v>0</v>
      </c>
      <c r="GG99" s="234">
        <f t="shared" si="360"/>
        <v>0</v>
      </c>
      <c r="GH99" s="234">
        <f t="shared" si="431"/>
        <v>0</v>
      </c>
      <c r="GI99" s="242">
        <f t="shared" si="432"/>
        <v>0</v>
      </c>
      <c r="GK99" s="234">
        <f t="shared" si="433"/>
        <v>87</v>
      </c>
      <c r="GL99" s="235" t="str">
        <f t="shared" si="434"/>
        <v/>
      </c>
      <c r="GM99" s="236" t="str">
        <f>IFERROR(+VLOOKUP(GL99,'Referencia Parámetros'!$A$2:$B$18,2),"")</f>
        <v/>
      </c>
      <c r="GN99" s="1"/>
      <c r="GO99" s="1"/>
      <c r="GP99" s="136" t="str">
        <f t="shared" si="325"/>
        <v>Completar</v>
      </c>
      <c r="GQ99" s="134"/>
      <c r="GR99" s="134"/>
      <c r="GS99" s="134"/>
      <c r="GT99" s="136" t="str">
        <f t="shared" si="326"/>
        <v>Completar</v>
      </c>
      <c r="GU99" s="137" t="str">
        <f t="shared" si="327"/>
        <v>Completar</v>
      </c>
      <c r="GV99" s="137" t="str">
        <f t="shared" si="328"/>
        <v>Completar</v>
      </c>
      <c r="GW99" s="135"/>
      <c r="GX99" s="136" t="str">
        <f t="shared" si="329"/>
        <v>Completar</v>
      </c>
      <c r="GY99" s="237">
        <f t="shared" si="435"/>
        <v>0</v>
      </c>
      <c r="GZ99" s="238">
        <f t="shared" si="436"/>
        <v>0</v>
      </c>
      <c r="HA99" s="239" t="str">
        <f>IFERROR(IF(GZ99&gt;20*GM99,'Referencia Parámetros'!$D$20,IF(GZ99&gt;10*GM99,'Referencia Parámetros'!$D$21,IF(GZ99&gt;5*GM99,'Referencia Parámetros'!$D$22, IF(GZ99&gt;1,'Referencia Parámetros'!$D$23,"NO APLICA")))),"")</f>
        <v/>
      </c>
      <c r="HB99" s="240" t="str">
        <f t="shared" si="437"/>
        <v/>
      </c>
      <c r="HC99" s="241">
        <f t="shared" si="361"/>
        <v>0</v>
      </c>
      <c r="HD99" s="234">
        <f t="shared" si="438"/>
        <v>0</v>
      </c>
      <c r="HE99" s="234">
        <f t="shared" si="362"/>
        <v>0</v>
      </c>
      <c r="HF99" s="234">
        <f t="shared" si="439"/>
        <v>0</v>
      </c>
      <c r="HG99" s="242">
        <f t="shared" si="440"/>
        <v>0</v>
      </c>
      <c r="HI99" s="234">
        <f t="shared" si="441"/>
        <v>87</v>
      </c>
      <c r="HJ99" s="235" t="str">
        <f t="shared" si="442"/>
        <v/>
      </c>
      <c r="HK99" s="236" t="str">
        <f>IFERROR(+VLOOKUP(HJ99,'Referencia Parámetros'!$A$2:$B$18,2),"")</f>
        <v/>
      </c>
      <c r="HL99" s="1"/>
      <c r="HM99" s="1"/>
      <c r="HN99" s="136" t="str">
        <f t="shared" si="330"/>
        <v>Completar</v>
      </c>
      <c r="HO99" s="134"/>
      <c r="HP99" s="134"/>
      <c r="HQ99" s="134"/>
      <c r="HR99" s="136" t="str">
        <f t="shared" si="331"/>
        <v>Completar</v>
      </c>
      <c r="HS99" s="137" t="str">
        <f t="shared" si="332"/>
        <v>Completar</v>
      </c>
      <c r="HT99" s="137" t="str">
        <f t="shared" si="333"/>
        <v>Completar</v>
      </c>
      <c r="HU99" s="135"/>
      <c r="HV99" s="136" t="str">
        <f t="shared" si="334"/>
        <v>Completar</v>
      </c>
      <c r="HW99" s="237">
        <f t="shared" si="443"/>
        <v>0</v>
      </c>
      <c r="HX99" s="238">
        <f t="shared" si="444"/>
        <v>0</v>
      </c>
      <c r="HY99" s="239" t="str">
        <f>IFERROR(IF(HX99&gt;20*HK99,'Referencia Parámetros'!$D$20,IF(HX99&gt;10*HK99,'Referencia Parámetros'!$D$21,IF(HX99&gt;5*HK99,'Referencia Parámetros'!$D$22, IF(HX99&gt;1,'Referencia Parámetros'!$D$23,"NO APLICA")))),"")</f>
        <v/>
      </c>
      <c r="HZ99" s="240" t="str">
        <f t="shared" si="445"/>
        <v/>
      </c>
      <c r="IA99" s="241">
        <f t="shared" si="363"/>
        <v>0</v>
      </c>
      <c r="IB99" s="234">
        <f t="shared" si="446"/>
        <v>0</v>
      </c>
      <c r="IC99" s="234">
        <f t="shared" si="364"/>
        <v>0</v>
      </c>
      <c r="ID99" s="234">
        <f t="shared" si="447"/>
        <v>0</v>
      </c>
      <c r="IE99" s="242">
        <f t="shared" si="448"/>
        <v>0</v>
      </c>
      <c r="IG99" s="234">
        <f t="shared" si="449"/>
        <v>87</v>
      </c>
      <c r="IH99" s="235" t="str">
        <f t="shared" si="450"/>
        <v/>
      </c>
      <c r="II99" s="236" t="str">
        <f>IFERROR(+VLOOKUP(IH99,'Referencia Parámetros'!$A$2:$B$15,2),"")</f>
        <v/>
      </c>
      <c r="IJ99" s="1"/>
      <c r="IK99" s="1"/>
      <c r="IL99" s="136" t="str">
        <f t="shared" si="335"/>
        <v>Completar</v>
      </c>
      <c r="IM99" s="134"/>
      <c r="IN99" s="134"/>
      <c r="IO99" s="134"/>
      <c r="IP99" s="136" t="str">
        <f t="shared" si="336"/>
        <v>Completar</v>
      </c>
      <c r="IQ99" s="137" t="str">
        <f t="shared" si="337"/>
        <v>Completar</v>
      </c>
      <c r="IR99" s="137" t="str">
        <f t="shared" si="338"/>
        <v>Completar</v>
      </c>
      <c r="IS99" s="135"/>
      <c r="IT99" s="136" t="str">
        <f t="shared" si="339"/>
        <v>Completar</v>
      </c>
      <c r="IU99" s="237">
        <f t="shared" si="451"/>
        <v>0</v>
      </c>
      <c r="IV99" s="238">
        <f t="shared" si="452"/>
        <v>0</v>
      </c>
      <c r="IW99" s="239" t="str">
        <f>IFERROR(IF(IV99&gt;20*II99,'Referencia Parámetros'!$D$20,IF(IV99&gt;10*II99,'Referencia Parámetros'!$D$21,IF(IV99&gt;5*II99,'Referencia Parámetros'!$D$22, IF(IV99&gt;1,'Referencia Parámetros'!$D$23,"NO APLICA")))),"")</f>
        <v/>
      </c>
      <c r="IX99" s="240" t="str">
        <f t="shared" si="453"/>
        <v/>
      </c>
      <c r="IY99" s="241">
        <f t="shared" si="365"/>
        <v>0</v>
      </c>
      <c r="IZ99" s="234">
        <f t="shared" si="454"/>
        <v>0</v>
      </c>
      <c r="JA99" s="234">
        <f t="shared" si="366"/>
        <v>0</v>
      </c>
      <c r="JB99" s="234">
        <f t="shared" si="455"/>
        <v>0</v>
      </c>
      <c r="JC99" s="242">
        <f t="shared" si="456"/>
        <v>0</v>
      </c>
      <c r="JD99" s="198"/>
      <c r="JE99" s="234">
        <f t="shared" si="457"/>
        <v>87</v>
      </c>
      <c r="JF99" s="235" t="str">
        <f t="shared" si="458"/>
        <v/>
      </c>
      <c r="JG99" s="236" t="str">
        <f>IFERROR(+VLOOKUP(JF99,'Referencia Parámetros'!$A$2:$B$15,2),"")</f>
        <v/>
      </c>
      <c r="JH99" s="1"/>
      <c r="JI99" s="1"/>
      <c r="JJ99" s="136" t="str">
        <f t="shared" si="340"/>
        <v>Completar</v>
      </c>
      <c r="JK99" s="134"/>
      <c r="JL99" s="134"/>
      <c r="JM99" s="134"/>
      <c r="JN99" s="136" t="str">
        <f t="shared" si="341"/>
        <v>Completar</v>
      </c>
      <c r="JO99" s="137" t="str">
        <f t="shared" si="342"/>
        <v>Completar</v>
      </c>
      <c r="JP99" s="137" t="str">
        <f t="shared" si="343"/>
        <v>Completar</v>
      </c>
      <c r="JQ99" s="135"/>
      <c r="JR99" s="136" t="str">
        <f t="shared" si="344"/>
        <v>Completar</v>
      </c>
      <c r="JS99" s="237">
        <f t="shared" si="459"/>
        <v>0</v>
      </c>
      <c r="JT99" s="238">
        <f t="shared" si="460"/>
        <v>0</v>
      </c>
      <c r="JU99" s="239" t="str">
        <f>IFERROR(IF(JT99&gt;20*JG99,'Referencia Parámetros'!$D$20,IF(JT99&gt;10*JG99,'Referencia Parámetros'!$D$21,IF(JT99&gt;5*JG99,'Referencia Parámetros'!$D$22, IF(JT99&gt;1,'Referencia Parámetros'!$D$23,"NO APLICA")))),"")</f>
        <v/>
      </c>
      <c r="JV99" s="240" t="str">
        <f t="shared" si="461"/>
        <v/>
      </c>
      <c r="JW99" s="241">
        <f t="shared" si="367"/>
        <v>0</v>
      </c>
      <c r="JX99" s="234">
        <f t="shared" si="462"/>
        <v>0</v>
      </c>
      <c r="JY99" s="234">
        <f t="shared" si="368"/>
        <v>0</v>
      </c>
      <c r="JZ99" s="234">
        <f t="shared" si="463"/>
        <v>0</v>
      </c>
      <c r="KA99" s="242">
        <f t="shared" si="464"/>
        <v>0</v>
      </c>
    </row>
    <row r="100" spans="1:287" x14ac:dyDescent="0.25">
      <c r="A100" s="234">
        <f t="shared" si="369"/>
        <v>88</v>
      </c>
      <c r="B100" s="235" t="str">
        <f t="shared" si="370"/>
        <v/>
      </c>
      <c r="C100" s="236" t="str">
        <f>IFERROR(+VLOOKUP(B100,'Referencia Parámetros'!$A$2:$B$18,2),"")</f>
        <v/>
      </c>
      <c r="D100" s="1"/>
      <c r="E100" s="1"/>
      <c r="F100" s="136" t="str">
        <f>IFERROR(+VLOOKUP(D100,'Año 4'!JH$13:JJ$112,3,FALSE),"Completar")</f>
        <v>Completar</v>
      </c>
      <c r="G100" s="134"/>
      <c r="H100" s="134"/>
      <c r="I100" s="134"/>
      <c r="J100" s="136" t="str">
        <f>+IFERROR(VLOOKUP(D100,'Año 4'!JH$13:JR$112,7,0),"Completar")</f>
        <v>Completar</v>
      </c>
      <c r="K100" s="137" t="str">
        <f>IFERROR(VLOOKUP(D100,'Año 4'!JH$13:JR$112,8,FALSE),"Completar")</f>
        <v>Completar</v>
      </c>
      <c r="L100" s="137" t="str">
        <f>IFERROR(VLOOKUP(D100,'Año 4'!JH$13:JR$112,9,FALSE),"Completar")</f>
        <v>Completar</v>
      </c>
      <c r="M100" s="135"/>
      <c r="N100" s="136" t="str">
        <f>IFERROR(VLOOKUP(D100,'Año 4'!JH$13:JR$112,11,FALSE),"Completar")</f>
        <v>Completar</v>
      </c>
      <c r="O100" s="237">
        <f t="shared" si="371"/>
        <v>0</v>
      </c>
      <c r="P100" s="238">
        <f t="shared" si="372"/>
        <v>0</v>
      </c>
      <c r="Q100" s="239" t="str">
        <f>IFERROR(IF(P100&gt;20*C100,'Referencia Parámetros'!$D$20,IF(P100&gt;10*C100,'Referencia Parámetros'!$D$21,IF(P100&gt;5*C100,'Referencia Parámetros'!$D$22, IF(P100&gt;1,'Referencia Parámetros'!$D$23,"NO APLICA")))),"")</f>
        <v/>
      </c>
      <c r="R100" s="240" t="str">
        <f t="shared" si="373"/>
        <v/>
      </c>
      <c r="S100" s="241">
        <f t="shared" si="345"/>
        <v>0</v>
      </c>
      <c r="T100" s="234">
        <f t="shared" si="374"/>
        <v>0</v>
      </c>
      <c r="U100" s="234">
        <f t="shared" si="346"/>
        <v>0</v>
      </c>
      <c r="V100" s="234">
        <f t="shared" si="375"/>
        <v>0</v>
      </c>
      <c r="W100" s="242">
        <f t="shared" si="376"/>
        <v>0</v>
      </c>
      <c r="Y100" s="234">
        <f t="shared" si="377"/>
        <v>88</v>
      </c>
      <c r="Z100" s="235" t="str">
        <f t="shared" si="378"/>
        <v/>
      </c>
      <c r="AA100" s="236" t="str">
        <f>IFERROR(+VLOOKUP(Z100,'Referencia Parámetros'!$A$2:$B$18,2),"")</f>
        <v/>
      </c>
      <c r="AB100" s="1"/>
      <c r="AC100" s="1"/>
      <c r="AD100" s="136" t="str">
        <f t="shared" si="290"/>
        <v>Completar</v>
      </c>
      <c r="AE100" s="134"/>
      <c r="AF100" s="134"/>
      <c r="AG100" s="134"/>
      <c r="AH100" s="136" t="str">
        <f t="shared" si="291"/>
        <v>Completar</v>
      </c>
      <c r="AI100" s="137" t="str">
        <f t="shared" si="292"/>
        <v>Completar</v>
      </c>
      <c r="AJ100" s="137" t="str">
        <f t="shared" si="293"/>
        <v>Completar</v>
      </c>
      <c r="AK100" s="135"/>
      <c r="AL100" s="136" t="str">
        <f t="shared" si="294"/>
        <v>Completar</v>
      </c>
      <c r="AM100" s="237">
        <f t="shared" si="379"/>
        <v>0</v>
      </c>
      <c r="AN100" s="238">
        <f t="shared" si="380"/>
        <v>0</v>
      </c>
      <c r="AO100" s="239" t="str">
        <f>IFERROR(IF(AN100&gt;20*AA100,'Referencia Parámetros'!$D$20,IF(AN100&gt;10*AA100,'Referencia Parámetros'!$D$21,IF(AN100&gt;5*AA100,'Referencia Parámetros'!$D$22, IF(AN100&gt;1,'Referencia Parámetros'!$D$23,"NO APLICA")))),"")</f>
        <v/>
      </c>
      <c r="AP100" s="240" t="str">
        <f t="shared" si="381"/>
        <v/>
      </c>
      <c r="AQ100" s="241">
        <f t="shared" si="347"/>
        <v>0</v>
      </c>
      <c r="AR100" s="234">
        <f t="shared" si="382"/>
        <v>0</v>
      </c>
      <c r="AS100" s="234">
        <f t="shared" si="348"/>
        <v>0</v>
      </c>
      <c r="AT100" s="234">
        <f t="shared" si="383"/>
        <v>0</v>
      </c>
      <c r="AU100" s="242">
        <f t="shared" si="384"/>
        <v>0</v>
      </c>
      <c r="AW100" s="234">
        <f t="shared" si="385"/>
        <v>88</v>
      </c>
      <c r="AX100" s="235" t="str">
        <f t="shared" si="386"/>
        <v/>
      </c>
      <c r="AY100" s="236" t="str">
        <f>IFERROR(+VLOOKUP(AX100,'Referencia Parámetros'!$A$2:$B$18,2),"")</f>
        <v/>
      </c>
      <c r="AZ100" s="1"/>
      <c r="BA100" s="1"/>
      <c r="BB100" s="136" t="str">
        <f t="shared" si="295"/>
        <v>Completar</v>
      </c>
      <c r="BC100" s="134"/>
      <c r="BD100" s="134"/>
      <c r="BE100" s="134"/>
      <c r="BF100" s="136" t="str">
        <f t="shared" si="296"/>
        <v>Completar</v>
      </c>
      <c r="BG100" s="137" t="str">
        <f t="shared" si="297"/>
        <v>Completar</v>
      </c>
      <c r="BH100" s="137" t="str">
        <f t="shared" si="298"/>
        <v>Completar</v>
      </c>
      <c r="BI100" s="135"/>
      <c r="BJ100" s="136" t="str">
        <f t="shared" si="299"/>
        <v>Completar</v>
      </c>
      <c r="BK100" s="237">
        <f t="shared" si="387"/>
        <v>0</v>
      </c>
      <c r="BL100" s="238">
        <f t="shared" si="388"/>
        <v>0</v>
      </c>
      <c r="BM100" s="239" t="str">
        <f>IFERROR(IF(BL100&gt;20*AY100,'Referencia Parámetros'!$D$20,IF(BL100&gt;10*AY100,'Referencia Parámetros'!$D$21,IF(BL100&gt;5*AY100,'Referencia Parámetros'!$D$22, IF(BL100&gt;1,'Referencia Parámetros'!$D$23,"NO APLICA")))),"")</f>
        <v/>
      </c>
      <c r="BN100" s="240" t="str">
        <f t="shared" si="389"/>
        <v/>
      </c>
      <c r="BO100" s="241">
        <f t="shared" si="349"/>
        <v>0</v>
      </c>
      <c r="BP100" s="234">
        <f t="shared" si="390"/>
        <v>0</v>
      </c>
      <c r="BQ100" s="234">
        <f t="shared" si="350"/>
        <v>0</v>
      </c>
      <c r="BR100" s="234">
        <f t="shared" si="391"/>
        <v>0</v>
      </c>
      <c r="BS100" s="242">
        <f t="shared" si="392"/>
        <v>0</v>
      </c>
      <c r="BU100" s="234">
        <f t="shared" si="393"/>
        <v>88</v>
      </c>
      <c r="BV100" s="235" t="str">
        <f t="shared" si="394"/>
        <v/>
      </c>
      <c r="BW100" s="236" t="str">
        <f>IFERROR(+VLOOKUP(BV100,'Referencia Parámetros'!$A$2:$B$18,2),"")</f>
        <v/>
      </c>
      <c r="BX100" s="1"/>
      <c r="BY100" s="1"/>
      <c r="BZ100" s="136" t="str">
        <f t="shared" si="300"/>
        <v>Completar</v>
      </c>
      <c r="CA100" s="134"/>
      <c r="CB100" s="134"/>
      <c r="CC100" s="134"/>
      <c r="CD100" s="136" t="str">
        <f t="shared" si="301"/>
        <v>Completar</v>
      </c>
      <c r="CE100" s="137" t="str">
        <f t="shared" si="302"/>
        <v>Completar</v>
      </c>
      <c r="CF100" s="137" t="str">
        <f t="shared" si="303"/>
        <v>Completar</v>
      </c>
      <c r="CG100" s="135"/>
      <c r="CH100" s="136" t="str">
        <f t="shared" si="304"/>
        <v>Completar</v>
      </c>
      <c r="CI100" s="237">
        <f t="shared" si="395"/>
        <v>0</v>
      </c>
      <c r="CJ100" s="238">
        <f t="shared" si="396"/>
        <v>0</v>
      </c>
      <c r="CK100" s="239" t="str">
        <f>IFERROR(IF(CJ100&gt;20*BW100,'Referencia Parámetros'!$D$20,IF(CJ100&gt;10*BW100,'Referencia Parámetros'!$D$21,IF(CJ100&gt;5*BW100,'Referencia Parámetros'!$D$22, IF(CJ100&gt;1,'Referencia Parámetros'!$D$23,"NO APLICA")))),"")</f>
        <v/>
      </c>
      <c r="CL100" s="240" t="str">
        <f t="shared" si="397"/>
        <v/>
      </c>
      <c r="CM100" s="241">
        <f t="shared" si="351"/>
        <v>0</v>
      </c>
      <c r="CN100" s="234">
        <f t="shared" si="398"/>
        <v>0</v>
      </c>
      <c r="CO100" s="234">
        <f t="shared" si="352"/>
        <v>0</v>
      </c>
      <c r="CP100" s="234">
        <f t="shared" si="399"/>
        <v>0</v>
      </c>
      <c r="CQ100" s="242">
        <f t="shared" si="400"/>
        <v>0</v>
      </c>
      <c r="CS100" s="234">
        <f t="shared" si="401"/>
        <v>88</v>
      </c>
      <c r="CT100" s="235" t="str">
        <f t="shared" si="402"/>
        <v/>
      </c>
      <c r="CU100" s="236" t="str">
        <f>IFERROR(+VLOOKUP(CT100,'Referencia Parámetros'!$A$2:$B$18,2),"")</f>
        <v/>
      </c>
      <c r="CV100" s="1"/>
      <c r="CW100" s="1"/>
      <c r="CX100" s="136" t="str">
        <f t="shared" si="305"/>
        <v>Completar</v>
      </c>
      <c r="CY100" s="134"/>
      <c r="CZ100" s="134"/>
      <c r="DA100" s="134"/>
      <c r="DB100" s="136" t="str">
        <f t="shared" si="306"/>
        <v>Completar</v>
      </c>
      <c r="DC100" s="137" t="str">
        <f t="shared" si="307"/>
        <v>Completar</v>
      </c>
      <c r="DD100" s="137" t="str">
        <f t="shared" si="308"/>
        <v>Completar</v>
      </c>
      <c r="DE100" s="135"/>
      <c r="DF100" s="136" t="str">
        <f t="shared" si="309"/>
        <v>Completar</v>
      </c>
      <c r="DG100" s="237">
        <f t="shared" si="403"/>
        <v>0</v>
      </c>
      <c r="DH100" s="238">
        <f t="shared" si="404"/>
        <v>0</v>
      </c>
      <c r="DI100" s="239" t="str">
        <f>IFERROR(IF(DH100&gt;20*CU100,'Referencia Parámetros'!$D$20,IF(DH100&gt;10*CU100,'Referencia Parámetros'!$D$21,IF(DH100&gt;5*CU100,'Referencia Parámetros'!$D$22, IF(DH100&gt;1,'Referencia Parámetros'!$D$23,"NO APLICA")))),"")</f>
        <v/>
      </c>
      <c r="DJ100" s="240" t="str">
        <f t="shared" si="405"/>
        <v/>
      </c>
      <c r="DK100" s="241">
        <f t="shared" si="353"/>
        <v>0</v>
      </c>
      <c r="DL100" s="234">
        <f t="shared" si="406"/>
        <v>0</v>
      </c>
      <c r="DM100" s="234">
        <f t="shared" si="354"/>
        <v>0</v>
      </c>
      <c r="DN100" s="234">
        <f t="shared" si="407"/>
        <v>0</v>
      </c>
      <c r="DO100" s="242">
        <f t="shared" si="408"/>
        <v>0</v>
      </c>
      <c r="DQ100" s="234">
        <f t="shared" si="409"/>
        <v>88</v>
      </c>
      <c r="DR100" s="235" t="str">
        <f t="shared" si="410"/>
        <v/>
      </c>
      <c r="DS100" s="236" t="str">
        <f>IFERROR(+VLOOKUP(DR100,'Referencia Parámetros'!$A$2:$B$18,2),"")</f>
        <v/>
      </c>
      <c r="DT100" s="1"/>
      <c r="DU100" s="1"/>
      <c r="DV100" s="136" t="str">
        <f t="shared" si="310"/>
        <v>Completar</v>
      </c>
      <c r="DW100" s="134"/>
      <c r="DX100" s="134"/>
      <c r="DY100" s="134"/>
      <c r="DZ100" s="136" t="str">
        <f t="shared" si="311"/>
        <v>Completar</v>
      </c>
      <c r="EA100" s="137" t="str">
        <f t="shared" si="312"/>
        <v>Completar</v>
      </c>
      <c r="EB100" s="137" t="str">
        <f t="shared" si="313"/>
        <v>Completar</v>
      </c>
      <c r="EC100" s="135"/>
      <c r="ED100" s="136" t="str">
        <f t="shared" si="314"/>
        <v>Completar</v>
      </c>
      <c r="EE100" s="237">
        <f t="shared" si="411"/>
        <v>0</v>
      </c>
      <c r="EF100" s="238">
        <f t="shared" si="412"/>
        <v>0</v>
      </c>
      <c r="EG100" s="239" t="str">
        <f>IFERROR(IF(EF100&gt;20*DS100,'Referencia Parámetros'!$D$20,IF(EF100&gt;10*DS100,'Referencia Parámetros'!$D$21,IF(EF100&gt;5*DS100,'Referencia Parámetros'!$D$22, IF(EF100&gt;1,'Referencia Parámetros'!$D$23,"NO APLICA")))),"")</f>
        <v/>
      </c>
      <c r="EH100" s="240" t="str">
        <f t="shared" si="413"/>
        <v/>
      </c>
      <c r="EI100" s="241">
        <f t="shared" si="355"/>
        <v>0</v>
      </c>
      <c r="EJ100" s="234">
        <f t="shared" si="414"/>
        <v>0</v>
      </c>
      <c r="EK100" s="234">
        <f t="shared" si="356"/>
        <v>0</v>
      </c>
      <c r="EL100" s="234">
        <f t="shared" si="415"/>
        <v>0</v>
      </c>
      <c r="EM100" s="242">
        <f t="shared" si="416"/>
        <v>0</v>
      </c>
      <c r="EO100" s="234">
        <f t="shared" si="417"/>
        <v>88</v>
      </c>
      <c r="EP100" s="235" t="str">
        <f t="shared" si="418"/>
        <v/>
      </c>
      <c r="EQ100" s="236" t="str">
        <f>IFERROR(+VLOOKUP(EP100,'Referencia Parámetros'!$A$2:$B$18,2),"")</f>
        <v/>
      </c>
      <c r="ER100" s="1"/>
      <c r="ES100" s="1"/>
      <c r="ET100" s="136" t="str">
        <f t="shared" si="315"/>
        <v>Completar</v>
      </c>
      <c r="EU100" s="134"/>
      <c r="EV100" s="134"/>
      <c r="EW100" s="134"/>
      <c r="EX100" s="136" t="str">
        <f t="shared" si="316"/>
        <v>Completar</v>
      </c>
      <c r="EY100" s="137" t="str">
        <f t="shared" si="317"/>
        <v>Completar</v>
      </c>
      <c r="EZ100" s="137" t="str">
        <f t="shared" si="318"/>
        <v>Completar</v>
      </c>
      <c r="FA100" s="135"/>
      <c r="FB100" s="136" t="str">
        <f t="shared" si="319"/>
        <v>Completar</v>
      </c>
      <c r="FC100" s="237">
        <f t="shared" si="419"/>
        <v>0</v>
      </c>
      <c r="FD100" s="238">
        <f t="shared" si="420"/>
        <v>0</v>
      </c>
      <c r="FE100" s="239" t="str">
        <f>IFERROR(IF(FD100&gt;20*EQ100,'Referencia Parámetros'!$D$20,IF(FD100&gt;10*EQ100,'Referencia Parámetros'!$D$21,IF(FD100&gt;5*EQ100,'Referencia Parámetros'!$D$22, IF(FD100&gt;1,'Referencia Parámetros'!$D$23,"NO APLICA")))),"")</f>
        <v/>
      </c>
      <c r="FF100" s="240" t="str">
        <f t="shared" si="421"/>
        <v/>
      </c>
      <c r="FG100" s="241">
        <f t="shared" si="357"/>
        <v>0</v>
      </c>
      <c r="FH100" s="234">
        <f t="shared" si="422"/>
        <v>0</v>
      </c>
      <c r="FI100" s="234">
        <f t="shared" si="358"/>
        <v>0</v>
      </c>
      <c r="FJ100" s="234">
        <f t="shared" si="423"/>
        <v>0</v>
      </c>
      <c r="FK100" s="242">
        <f t="shared" si="424"/>
        <v>0</v>
      </c>
      <c r="FM100" s="234">
        <f t="shared" si="425"/>
        <v>88</v>
      </c>
      <c r="FN100" s="235" t="str">
        <f t="shared" si="426"/>
        <v/>
      </c>
      <c r="FO100" s="236" t="str">
        <f>IFERROR(+VLOOKUP(FN100,'Referencia Parámetros'!$A$2:$B$18,2),"")</f>
        <v/>
      </c>
      <c r="FP100" s="1"/>
      <c r="FQ100" s="1"/>
      <c r="FR100" s="136" t="str">
        <f t="shared" si="320"/>
        <v>Completar</v>
      </c>
      <c r="FS100" s="134"/>
      <c r="FT100" s="134"/>
      <c r="FU100" s="134"/>
      <c r="FV100" s="136" t="str">
        <f t="shared" si="321"/>
        <v>Completar</v>
      </c>
      <c r="FW100" s="137" t="str">
        <f t="shared" si="322"/>
        <v>Completar</v>
      </c>
      <c r="FX100" s="137" t="str">
        <f t="shared" si="323"/>
        <v>Completar</v>
      </c>
      <c r="FY100" s="135"/>
      <c r="FZ100" s="136" t="str">
        <f t="shared" si="324"/>
        <v>Completar</v>
      </c>
      <c r="GA100" s="237">
        <f t="shared" si="427"/>
        <v>0</v>
      </c>
      <c r="GB100" s="238">
        <f t="shared" si="428"/>
        <v>0</v>
      </c>
      <c r="GC100" s="239" t="str">
        <f>IFERROR(IF(GB100&gt;20*FO100,'Referencia Parámetros'!$D$20,IF(GB100&gt;10*FO100,'Referencia Parámetros'!$D$21,IF(GB100&gt;5*FO100,'Referencia Parámetros'!$D$22, IF(GB100&gt;1,'Referencia Parámetros'!$D$23,"NO APLICA")))),"")</f>
        <v/>
      </c>
      <c r="GD100" s="240" t="str">
        <f t="shared" si="429"/>
        <v/>
      </c>
      <c r="GE100" s="241">
        <f t="shared" si="359"/>
        <v>0</v>
      </c>
      <c r="GF100" s="234">
        <f t="shared" si="430"/>
        <v>0</v>
      </c>
      <c r="GG100" s="234">
        <f t="shared" si="360"/>
        <v>0</v>
      </c>
      <c r="GH100" s="234">
        <f t="shared" si="431"/>
        <v>0</v>
      </c>
      <c r="GI100" s="242">
        <f t="shared" si="432"/>
        <v>0</v>
      </c>
      <c r="GK100" s="234">
        <f t="shared" si="433"/>
        <v>88</v>
      </c>
      <c r="GL100" s="235" t="str">
        <f t="shared" si="434"/>
        <v/>
      </c>
      <c r="GM100" s="236" t="str">
        <f>IFERROR(+VLOOKUP(GL100,'Referencia Parámetros'!$A$2:$B$18,2),"")</f>
        <v/>
      </c>
      <c r="GN100" s="1"/>
      <c r="GO100" s="1"/>
      <c r="GP100" s="136" t="str">
        <f t="shared" si="325"/>
        <v>Completar</v>
      </c>
      <c r="GQ100" s="134"/>
      <c r="GR100" s="134"/>
      <c r="GS100" s="134"/>
      <c r="GT100" s="136" t="str">
        <f t="shared" si="326"/>
        <v>Completar</v>
      </c>
      <c r="GU100" s="137" t="str">
        <f t="shared" si="327"/>
        <v>Completar</v>
      </c>
      <c r="GV100" s="137" t="str">
        <f t="shared" si="328"/>
        <v>Completar</v>
      </c>
      <c r="GW100" s="135"/>
      <c r="GX100" s="136" t="str">
        <f t="shared" si="329"/>
        <v>Completar</v>
      </c>
      <c r="GY100" s="237">
        <f t="shared" si="435"/>
        <v>0</v>
      </c>
      <c r="GZ100" s="238">
        <f t="shared" si="436"/>
        <v>0</v>
      </c>
      <c r="HA100" s="239" t="str">
        <f>IFERROR(IF(GZ100&gt;20*GM100,'Referencia Parámetros'!$D$20,IF(GZ100&gt;10*GM100,'Referencia Parámetros'!$D$21,IF(GZ100&gt;5*GM100,'Referencia Parámetros'!$D$22, IF(GZ100&gt;1,'Referencia Parámetros'!$D$23,"NO APLICA")))),"")</f>
        <v/>
      </c>
      <c r="HB100" s="240" t="str">
        <f t="shared" si="437"/>
        <v/>
      </c>
      <c r="HC100" s="241">
        <f t="shared" si="361"/>
        <v>0</v>
      </c>
      <c r="HD100" s="234">
        <f t="shared" si="438"/>
        <v>0</v>
      </c>
      <c r="HE100" s="234">
        <f t="shared" si="362"/>
        <v>0</v>
      </c>
      <c r="HF100" s="234">
        <f t="shared" si="439"/>
        <v>0</v>
      </c>
      <c r="HG100" s="242">
        <f t="shared" si="440"/>
        <v>0</v>
      </c>
      <c r="HI100" s="234">
        <f t="shared" si="441"/>
        <v>88</v>
      </c>
      <c r="HJ100" s="235" t="str">
        <f t="shared" si="442"/>
        <v/>
      </c>
      <c r="HK100" s="236" t="str">
        <f>IFERROR(+VLOOKUP(HJ100,'Referencia Parámetros'!$A$2:$B$18,2),"")</f>
        <v/>
      </c>
      <c r="HL100" s="1"/>
      <c r="HM100" s="1"/>
      <c r="HN100" s="136" t="str">
        <f t="shared" si="330"/>
        <v>Completar</v>
      </c>
      <c r="HO100" s="134"/>
      <c r="HP100" s="134"/>
      <c r="HQ100" s="134"/>
      <c r="HR100" s="136" t="str">
        <f t="shared" si="331"/>
        <v>Completar</v>
      </c>
      <c r="HS100" s="137" t="str">
        <f t="shared" si="332"/>
        <v>Completar</v>
      </c>
      <c r="HT100" s="137" t="str">
        <f t="shared" si="333"/>
        <v>Completar</v>
      </c>
      <c r="HU100" s="135"/>
      <c r="HV100" s="136" t="str">
        <f t="shared" si="334"/>
        <v>Completar</v>
      </c>
      <c r="HW100" s="237">
        <f t="shared" si="443"/>
        <v>0</v>
      </c>
      <c r="HX100" s="238">
        <f t="shared" si="444"/>
        <v>0</v>
      </c>
      <c r="HY100" s="239" t="str">
        <f>IFERROR(IF(HX100&gt;20*HK100,'Referencia Parámetros'!$D$20,IF(HX100&gt;10*HK100,'Referencia Parámetros'!$D$21,IF(HX100&gt;5*HK100,'Referencia Parámetros'!$D$22, IF(HX100&gt;1,'Referencia Parámetros'!$D$23,"NO APLICA")))),"")</f>
        <v/>
      </c>
      <c r="HZ100" s="240" t="str">
        <f t="shared" si="445"/>
        <v/>
      </c>
      <c r="IA100" s="241">
        <f t="shared" si="363"/>
        <v>0</v>
      </c>
      <c r="IB100" s="234">
        <f t="shared" si="446"/>
        <v>0</v>
      </c>
      <c r="IC100" s="234">
        <f t="shared" si="364"/>
        <v>0</v>
      </c>
      <c r="ID100" s="234">
        <f t="shared" si="447"/>
        <v>0</v>
      </c>
      <c r="IE100" s="242">
        <f t="shared" si="448"/>
        <v>0</v>
      </c>
      <c r="IG100" s="234">
        <f t="shared" si="449"/>
        <v>88</v>
      </c>
      <c r="IH100" s="235" t="str">
        <f t="shared" si="450"/>
        <v/>
      </c>
      <c r="II100" s="236" t="str">
        <f>IFERROR(+VLOOKUP(IH100,'Referencia Parámetros'!$A$2:$B$15,2),"")</f>
        <v/>
      </c>
      <c r="IJ100" s="1"/>
      <c r="IK100" s="1"/>
      <c r="IL100" s="136" t="str">
        <f t="shared" si="335"/>
        <v>Completar</v>
      </c>
      <c r="IM100" s="134"/>
      <c r="IN100" s="134"/>
      <c r="IO100" s="134"/>
      <c r="IP100" s="136" t="str">
        <f t="shared" si="336"/>
        <v>Completar</v>
      </c>
      <c r="IQ100" s="137" t="str">
        <f t="shared" si="337"/>
        <v>Completar</v>
      </c>
      <c r="IR100" s="137" t="str">
        <f t="shared" si="338"/>
        <v>Completar</v>
      </c>
      <c r="IS100" s="135"/>
      <c r="IT100" s="136" t="str">
        <f t="shared" si="339"/>
        <v>Completar</v>
      </c>
      <c r="IU100" s="237">
        <f t="shared" si="451"/>
        <v>0</v>
      </c>
      <c r="IV100" s="238">
        <f t="shared" si="452"/>
        <v>0</v>
      </c>
      <c r="IW100" s="239" t="str">
        <f>IFERROR(IF(IV100&gt;20*II100,'Referencia Parámetros'!$D$20,IF(IV100&gt;10*II100,'Referencia Parámetros'!$D$21,IF(IV100&gt;5*II100,'Referencia Parámetros'!$D$22, IF(IV100&gt;1,'Referencia Parámetros'!$D$23,"NO APLICA")))),"")</f>
        <v/>
      </c>
      <c r="IX100" s="240" t="str">
        <f t="shared" si="453"/>
        <v/>
      </c>
      <c r="IY100" s="241">
        <f t="shared" si="365"/>
        <v>0</v>
      </c>
      <c r="IZ100" s="234">
        <f t="shared" si="454"/>
        <v>0</v>
      </c>
      <c r="JA100" s="234">
        <f t="shared" si="366"/>
        <v>0</v>
      </c>
      <c r="JB100" s="234">
        <f t="shared" si="455"/>
        <v>0</v>
      </c>
      <c r="JC100" s="242">
        <f t="shared" si="456"/>
        <v>0</v>
      </c>
      <c r="JD100" s="198"/>
      <c r="JE100" s="234">
        <f t="shared" si="457"/>
        <v>88</v>
      </c>
      <c r="JF100" s="235" t="str">
        <f t="shared" si="458"/>
        <v/>
      </c>
      <c r="JG100" s="236" t="str">
        <f>IFERROR(+VLOOKUP(JF100,'Referencia Parámetros'!$A$2:$B$15,2),"")</f>
        <v/>
      </c>
      <c r="JH100" s="1"/>
      <c r="JI100" s="1"/>
      <c r="JJ100" s="136" t="str">
        <f t="shared" si="340"/>
        <v>Completar</v>
      </c>
      <c r="JK100" s="134"/>
      <c r="JL100" s="134"/>
      <c r="JM100" s="134"/>
      <c r="JN100" s="136" t="str">
        <f t="shared" si="341"/>
        <v>Completar</v>
      </c>
      <c r="JO100" s="137" t="str">
        <f t="shared" si="342"/>
        <v>Completar</v>
      </c>
      <c r="JP100" s="137" t="str">
        <f t="shared" si="343"/>
        <v>Completar</v>
      </c>
      <c r="JQ100" s="135"/>
      <c r="JR100" s="136" t="str">
        <f t="shared" si="344"/>
        <v>Completar</v>
      </c>
      <c r="JS100" s="237">
        <f t="shared" si="459"/>
        <v>0</v>
      </c>
      <c r="JT100" s="238">
        <f t="shared" si="460"/>
        <v>0</v>
      </c>
      <c r="JU100" s="239" t="str">
        <f>IFERROR(IF(JT100&gt;20*JG100,'Referencia Parámetros'!$D$20,IF(JT100&gt;10*JG100,'Referencia Parámetros'!$D$21,IF(JT100&gt;5*JG100,'Referencia Parámetros'!$D$22, IF(JT100&gt;1,'Referencia Parámetros'!$D$23,"NO APLICA")))),"")</f>
        <v/>
      </c>
      <c r="JV100" s="240" t="str">
        <f t="shared" si="461"/>
        <v/>
      </c>
      <c r="JW100" s="241">
        <f t="shared" si="367"/>
        <v>0</v>
      </c>
      <c r="JX100" s="234">
        <f t="shared" si="462"/>
        <v>0</v>
      </c>
      <c r="JY100" s="234">
        <f t="shared" si="368"/>
        <v>0</v>
      </c>
      <c r="JZ100" s="234">
        <f t="shared" si="463"/>
        <v>0</v>
      </c>
      <c r="KA100" s="242">
        <f t="shared" si="464"/>
        <v>0</v>
      </c>
    </row>
    <row r="101" spans="1:287" x14ac:dyDescent="0.25">
      <c r="A101" s="234">
        <f t="shared" si="369"/>
        <v>89</v>
      </c>
      <c r="B101" s="235" t="str">
        <f t="shared" si="370"/>
        <v/>
      </c>
      <c r="C101" s="236" t="str">
        <f>IFERROR(+VLOOKUP(B101,'Referencia Parámetros'!$A$2:$B$18,2),"")</f>
        <v/>
      </c>
      <c r="D101" s="1"/>
      <c r="E101" s="1"/>
      <c r="F101" s="136" t="str">
        <f>IFERROR(+VLOOKUP(D101,'Año 4'!JH$13:JJ$112,3,FALSE),"Completar")</f>
        <v>Completar</v>
      </c>
      <c r="G101" s="134"/>
      <c r="H101" s="134"/>
      <c r="I101" s="134"/>
      <c r="J101" s="136" t="str">
        <f>+IFERROR(VLOOKUP(D101,'Año 4'!JH$13:JR$112,7,0),"Completar")</f>
        <v>Completar</v>
      </c>
      <c r="K101" s="137" t="str">
        <f>IFERROR(VLOOKUP(D101,'Año 4'!JH$13:JR$112,8,FALSE),"Completar")</f>
        <v>Completar</v>
      </c>
      <c r="L101" s="137" t="str">
        <f>IFERROR(VLOOKUP(D101,'Año 4'!JH$13:JR$112,9,FALSE),"Completar")</f>
        <v>Completar</v>
      </c>
      <c r="M101" s="135"/>
      <c r="N101" s="136" t="str">
        <f>IFERROR(VLOOKUP(D101,'Año 4'!JH$13:JR$112,11,FALSE),"Completar")</f>
        <v>Completar</v>
      </c>
      <c r="O101" s="237">
        <f t="shared" si="371"/>
        <v>0</v>
      </c>
      <c r="P101" s="238">
        <f t="shared" si="372"/>
        <v>0</v>
      </c>
      <c r="Q101" s="239" t="str">
        <f>IFERROR(IF(P101&gt;20*C101,'Referencia Parámetros'!$D$20,IF(P101&gt;10*C101,'Referencia Parámetros'!$D$21,IF(P101&gt;5*C101,'Referencia Parámetros'!$D$22, IF(P101&gt;1,'Referencia Parámetros'!$D$23,"NO APLICA")))),"")</f>
        <v/>
      </c>
      <c r="R101" s="240" t="str">
        <f t="shared" si="373"/>
        <v/>
      </c>
      <c r="S101" s="241">
        <f t="shared" si="345"/>
        <v>0</v>
      </c>
      <c r="T101" s="234">
        <f t="shared" si="374"/>
        <v>0</v>
      </c>
      <c r="U101" s="234">
        <f t="shared" si="346"/>
        <v>0</v>
      </c>
      <c r="V101" s="234">
        <f t="shared" si="375"/>
        <v>0</v>
      </c>
      <c r="W101" s="242">
        <f t="shared" si="376"/>
        <v>0</v>
      </c>
      <c r="Y101" s="234">
        <f t="shared" si="377"/>
        <v>89</v>
      </c>
      <c r="Z101" s="235" t="str">
        <f t="shared" si="378"/>
        <v/>
      </c>
      <c r="AA101" s="236" t="str">
        <f>IFERROR(+VLOOKUP(Z101,'Referencia Parámetros'!$A$2:$B$18,2),"")</f>
        <v/>
      </c>
      <c r="AB101" s="1"/>
      <c r="AC101" s="1"/>
      <c r="AD101" s="136" t="str">
        <f t="shared" si="290"/>
        <v>Completar</v>
      </c>
      <c r="AE101" s="134"/>
      <c r="AF101" s="134"/>
      <c r="AG101" s="134"/>
      <c r="AH101" s="136" t="str">
        <f t="shared" si="291"/>
        <v>Completar</v>
      </c>
      <c r="AI101" s="137" t="str">
        <f t="shared" si="292"/>
        <v>Completar</v>
      </c>
      <c r="AJ101" s="137" t="str">
        <f t="shared" si="293"/>
        <v>Completar</v>
      </c>
      <c r="AK101" s="135"/>
      <c r="AL101" s="136" t="str">
        <f t="shared" si="294"/>
        <v>Completar</v>
      </c>
      <c r="AM101" s="237">
        <f t="shared" si="379"/>
        <v>0</v>
      </c>
      <c r="AN101" s="238">
        <f t="shared" si="380"/>
        <v>0</v>
      </c>
      <c r="AO101" s="239" t="str">
        <f>IFERROR(IF(AN101&gt;20*AA101,'Referencia Parámetros'!$D$20,IF(AN101&gt;10*AA101,'Referencia Parámetros'!$D$21,IF(AN101&gt;5*AA101,'Referencia Parámetros'!$D$22, IF(AN101&gt;1,'Referencia Parámetros'!$D$23,"NO APLICA")))),"")</f>
        <v/>
      </c>
      <c r="AP101" s="240" t="str">
        <f t="shared" si="381"/>
        <v/>
      </c>
      <c r="AQ101" s="241">
        <f t="shared" si="347"/>
        <v>0</v>
      </c>
      <c r="AR101" s="234">
        <f t="shared" si="382"/>
        <v>0</v>
      </c>
      <c r="AS101" s="234">
        <f t="shared" si="348"/>
        <v>0</v>
      </c>
      <c r="AT101" s="234">
        <f t="shared" si="383"/>
        <v>0</v>
      </c>
      <c r="AU101" s="242">
        <f t="shared" si="384"/>
        <v>0</v>
      </c>
      <c r="AW101" s="234">
        <f t="shared" si="385"/>
        <v>89</v>
      </c>
      <c r="AX101" s="235" t="str">
        <f t="shared" si="386"/>
        <v/>
      </c>
      <c r="AY101" s="236" t="str">
        <f>IFERROR(+VLOOKUP(AX101,'Referencia Parámetros'!$A$2:$B$18,2),"")</f>
        <v/>
      </c>
      <c r="AZ101" s="1"/>
      <c r="BA101" s="1"/>
      <c r="BB101" s="136" t="str">
        <f t="shared" si="295"/>
        <v>Completar</v>
      </c>
      <c r="BC101" s="134"/>
      <c r="BD101" s="134"/>
      <c r="BE101" s="134"/>
      <c r="BF101" s="136" t="str">
        <f t="shared" si="296"/>
        <v>Completar</v>
      </c>
      <c r="BG101" s="137" t="str">
        <f t="shared" si="297"/>
        <v>Completar</v>
      </c>
      <c r="BH101" s="137" t="str">
        <f t="shared" si="298"/>
        <v>Completar</v>
      </c>
      <c r="BI101" s="135"/>
      <c r="BJ101" s="136" t="str">
        <f t="shared" si="299"/>
        <v>Completar</v>
      </c>
      <c r="BK101" s="237">
        <f t="shared" si="387"/>
        <v>0</v>
      </c>
      <c r="BL101" s="238">
        <f t="shared" si="388"/>
        <v>0</v>
      </c>
      <c r="BM101" s="239" t="str">
        <f>IFERROR(IF(BL101&gt;20*AY101,'Referencia Parámetros'!$D$20,IF(BL101&gt;10*AY101,'Referencia Parámetros'!$D$21,IF(BL101&gt;5*AY101,'Referencia Parámetros'!$D$22, IF(BL101&gt;1,'Referencia Parámetros'!$D$23,"NO APLICA")))),"")</f>
        <v/>
      </c>
      <c r="BN101" s="240" t="str">
        <f t="shared" si="389"/>
        <v/>
      </c>
      <c r="BO101" s="241">
        <f t="shared" si="349"/>
        <v>0</v>
      </c>
      <c r="BP101" s="234">
        <f t="shared" si="390"/>
        <v>0</v>
      </c>
      <c r="BQ101" s="234">
        <f t="shared" si="350"/>
        <v>0</v>
      </c>
      <c r="BR101" s="234">
        <f t="shared" si="391"/>
        <v>0</v>
      </c>
      <c r="BS101" s="242">
        <f t="shared" si="392"/>
        <v>0</v>
      </c>
      <c r="BU101" s="234">
        <f t="shared" si="393"/>
        <v>89</v>
      </c>
      <c r="BV101" s="235" t="str">
        <f t="shared" si="394"/>
        <v/>
      </c>
      <c r="BW101" s="236" t="str">
        <f>IFERROR(+VLOOKUP(BV101,'Referencia Parámetros'!$A$2:$B$18,2),"")</f>
        <v/>
      </c>
      <c r="BX101" s="1"/>
      <c r="BY101" s="1"/>
      <c r="BZ101" s="136" t="str">
        <f t="shared" si="300"/>
        <v>Completar</v>
      </c>
      <c r="CA101" s="134"/>
      <c r="CB101" s="134"/>
      <c r="CC101" s="134"/>
      <c r="CD101" s="136" t="str">
        <f t="shared" si="301"/>
        <v>Completar</v>
      </c>
      <c r="CE101" s="137" t="str">
        <f t="shared" si="302"/>
        <v>Completar</v>
      </c>
      <c r="CF101" s="137" t="str">
        <f t="shared" si="303"/>
        <v>Completar</v>
      </c>
      <c r="CG101" s="135"/>
      <c r="CH101" s="136" t="str">
        <f t="shared" si="304"/>
        <v>Completar</v>
      </c>
      <c r="CI101" s="237">
        <f t="shared" si="395"/>
        <v>0</v>
      </c>
      <c r="CJ101" s="238">
        <f t="shared" si="396"/>
        <v>0</v>
      </c>
      <c r="CK101" s="239" t="str">
        <f>IFERROR(IF(CJ101&gt;20*BW101,'Referencia Parámetros'!$D$20,IF(CJ101&gt;10*BW101,'Referencia Parámetros'!$D$21,IF(CJ101&gt;5*BW101,'Referencia Parámetros'!$D$22, IF(CJ101&gt;1,'Referencia Parámetros'!$D$23,"NO APLICA")))),"")</f>
        <v/>
      </c>
      <c r="CL101" s="240" t="str">
        <f t="shared" si="397"/>
        <v/>
      </c>
      <c r="CM101" s="241">
        <f t="shared" si="351"/>
        <v>0</v>
      </c>
      <c r="CN101" s="234">
        <f t="shared" si="398"/>
        <v>0</v>
      </c>
      <c r="CO101" s="234">
        <f t="shared" si="352"/>
        <v>0</v>
      </c>
      <c r="CP101" s="234">
        <f t="shared" si="399"/>
        <v>0</v>
      </c>
      <c r="CQ101" s="242">
        <f t="shared" si="400"/>
        <v>0</v>
      </c>
      <c r="CS101" s="234">
        <f t="shared" si="401"/>
        <v>89</v>
      </c>
      <c r="CT101" s="235" t="str">
        <f t="shared" si="402"/>
        <v/>
      </c>
      <c r="CU101" s="236" t="str">
        <f>IFERROR(+VLOOKUP(CT101,'Referencia Parámetros'!$A$2:$B$18,2),"")</f>
        <v/>
      </c>
      <c r="CV101" s="1"/>
      <c r="CW101" s="1"/>
      <c r="CX101" s="136" t="str">
        <f t="shared" si="305"/>
        <v>Completar</v>
      </c>
      <c r="CY101" s="134"/>
      <c r="CZ101" s="134"/>
      <c r="DA101" s="134"/>
      <c r="DB101" s="136" t="str">
        <f t="shared" si="306"/>
        <v>Completar</v>
      </c>
      <c r="DC101" s="137" t="str">
        <f t="shared" si="307"/>
        <v>Completar</v>
      </c>
      <c r="DD101" s="137" t="str">
        <f t="shared" si="308"/>
        <v>Completar</v>
      </c>
      <c r="DE101" s="135"/>
      <c r="DF101" s="136" t="str">
        <f t="shared" si="309"/>
        <v>Completar</v>
      </c>
      <c r="DG101" s="237">
        <f t="shared" si="403"/>
        <v>0</v>
      </c>
      <c r="DH101" s="238">
        <f t="shared" si="404"/>
        <v>0</v>
      </c>
      <c r="DI101" s="239" t="str">
        <f>IFERROR(IF(DH101&gt;20*CU101,'Referencia Parámetros'!$D$20,IF(DH101&gt;10*CU101,'Referencia Parámetros'!$D$21,IF(DH101&gt;5*CU101,'Referencia Parámetros'!$D$22, IF(DH101&gt;1,'Referencia Parámetros'!$D$23,"NO APLICA")))),"")</f>
        <v/>
      </c>
      <c r="DJ101" s="240" t="str">
        <f t="shared" si="405"/>
        <v/>
      </c>
      <c r="DK101" s="241">
        <f t="shared" si="353"/>
        <v>0</v>
      </c>
      <c r="DL101" s="234">
        <f t="shared" si="406"/>
        <v>0</v>
      </c>
      <c r="DM101" s="234">
        <f t="shared" si="354"/>
        <v>0</v>
      </c>
      <c r="DN101" s="234">
        <f t="shared" si="407"/>
        <v>0</v>
      </c>
      <c r="DO101" s="242">
        <f t="shared" si="408"/>
        <v>0</v>
      </c>
      <c r="DQ101" s="234">
        <f t="shared" si="409"/>
        <v>89</v>
      </c>
      <c r="DR101" s="235" t="str">
        <f t="shared" si="410"/>
        <v/>
      </c>
      <c r="DS101" s="236" t="str">
        <f>IFERROR(+VLOOKUP(DR101,'Referencia Parámetros'!$A$2:$B$18,2),"")</f>
        <v/>
      </c>
      <c r="DT101" s="1"/>
      <c r="DU101" s="1"/>
      <c r="DV101" s="136" t="str">
        <f t="shared" si="310"/>
        <v>Completar</v>
      </c>
      <c r="DW101" s="134"/>
      <c r="DX101" s="134"/>
      <c r="DY101" s="134"/>
      <c r="DZ101" s="136" t="str">
        <f t="shared" si="311"/>
        <v>Completar</v>
      </c>
      <c r="EA101" s="137" t="str">
        <f t="shared" si="312"/>
        <v>Completar</v>
      </c>
      <c r="EB101" s="137" t="str">
        <f t="shared" si="313"/>
        <v>Completar</v>
      </c>
      <c r="EC101" s="135"/>
      <c r="ED101" s="136" t="str">
        <f t="shared" si="314"/>
        <v>Completar</v>
      </c>
      <c r="EE101" s="237">
        <f t="shared" si="411"/>
        <v>0</v>
      </c>
      <c r="EF101" s="238">
        <f t="shared" si="412"/>
        <v>0</v>
      </c>
      <c r="EG101" s="239" t="str">
        <f>IFERROR(IF(EF101&gt;20*DS101,'Referencia Parámetros'!$D$20,IF(EF101&gt;10*DS101,'Referencia Parámetros'!$D$21,IF(EF101&gt;5*DS101,'Referencia Parámetros'!$D$22, IF(EF101&gt;1,'Referencia Parámetros'!$D$23,"NO APLICA")))),"")</f>
        <v/>
      </c>
      <c r="EH101" s="240" t="str">
        <f t="shared" si="413"/>
        <v/>
      </c>
      <c r="EI101" s="241">
        <f t="shared" si="355"/>
        <v>0</v>
      </c>
      <c r="EJ101" s="234">
        <f t="shared" si="414"/>
        <v>0</v>
      </c>
      <c r="EK101" s="234">
        <f t="shared" si="356"/>
        <v>0</v>
      </c>
      <c r="EL101" s="234">
        <f t="shared" si="415"/>
        <v>0</v>
      </c>
      <c r="EM101" s="242">
        <f t="shared" si="416"/>
        <v>0</v>
      </c>
      <c r="EO101" s="234">
        <f t="shared" si="417"/>
        <v>89</v>
      </c>
      <c r="EP101" s="235" t="str">
        <f t="shared" si="418"/>
        <v/>
      </c>
      <c r="EQ101" s="236" t="str">
        <f>IFERROR(+VLOOKUP(EP101,'Referencia Parámetros'!$A$2:$B$18,2),"")</f>
        <v/>
      </c>
      <c r="ER101" s="1"/>
      <c r="ES101" s="1"/>
      <c r="ET101" s="136" t="str">
        <f t="shared" si="315"/>
        <v>Completar</v>
      </c>
      <c r="EU101" s="134"/>
      <c r="EV101" s="134"/>
      <c r="EW101" s="134"/>
      <c r="EX101" s="136" t="str">
        <f t="shared" si="316"/>
        <v>Completar</v>
      </c>
      <c r="EY101" s="137" t="str">
        <f t="shared" si="317"/>
        <v>Completar</v>
      </c>
      <c r="EZ101" s="137" t="str">
        <f t="shared" si="318"/>
        <v>Completar</v>
      </c>
      <c r="FA101" s="135"/>
      <c r="FB101" s="136" t="str">
        <f t="shared" si="319"/>
        <v>Completar</v>
      </c>
      <c r="FC101" s="237">
        <f t="shared" si="419"/>
        <v>0</v>
      </c>
      <c r="FD101" s="238">
        <f t="shared" si="420"/>
        <v>0</v>
      </c>
      <c r="FE101" s="239" t="str">
        <f>IFERROR(IF(FD101&gt;20*EQ101,'Referencia Parámetros'!$D$20,IF(FD101&gt;10*EQ101,'Referencia Parámetros'!$D$21,IF(FD101&gt;5*EQ101,'Referencia Parámetros'!$D$22, IF(FD101&gt;1,'Referencia Parámetros'!$D$23,"NO APLICA")))),"")</f>
        <v/>
      </c>
      <c r="FF101" s="240" t="str">
        <f t="shared" si="421"/>
        <v/>
      </c>
      <c r="FG101" s="241">
        <f t="shared" si="357"/>
        <v>0</v>
      </c>
      <c r="FH101" s="234">
        <f t="shared" si="422"/>
        <v>0</v>
      </c>
      <c r="FI101" s="234">
        <f t="shared" si="358"/>
        <v>0</v>
      </c>
      <c r="FJ101" s="234">
        <f t="shared" si="423"/>
        <v>0</v>
      </c>
      <c r="FK101" s="242">
        <f t="shared" si="424"/>
        <v>0</v>
      </c>
      <c r="FM101" s="234">
        <f t="shared" si="425"/>
        <v>89</v>
      </c>
      <c r="FN101" s="235" t="str">
        <f t="shared" si="426"/>
        <v/>
      </c>
      <c r="FO101" s="236" t="str">
        <f>IFERROR(+VLOOKUP(FN101,'Referencia Parámetros'!$A$2:$B$18,2),"")</f>
        <v/>
      </c>
      <c r="FP101" s="1"/>
      <c r="FQ101" s="1"/>
      <c r="FR101" s="136" t="str">
        <f t="shared" si="320"/>
        <v>Completar</v>
      </c>
      <c r="FS101" s="134"/>
      <c r="FT101" s="134"/>
      <c r="FU101" s="134"/>
      <c r="FV101" s="136" t="str">
        <f t="shared" si="321"/>
        <v>Completar</v>
      </c>
      <c r="FW101" s="137" t="str">
        <f t="shared" si="322"/>
        <v>Completar</v>
      </c>
      <c r="FX101" s="137" t="str">
        <f t="shared" si="323"/>
        <v>Completar</v>
      </c>
      <c r="FY101" s="135"/>
      <c r="FZ101" s="136" t="str">
        <f t="shared" si="324"/>
        <v>Completar</v>
      </c>
      <c r="GA101" s="237">
        <f t="shared" si="427"/>
        <v>0</v>
      </c>
      <c r="GB101" s="238">
        <f t="shared" si="428"/>
        <v>0</v>
      </c>
      <c r="GC101" s="239" t="str">
        <f>IFERROR(IF(GB101&gt;20*FO101,'Referencia Parámetros'!$D$20,IF(GB101&gt;10*FO101,'Referencia Parámetros'!$D$21,IF(GB101&gt;5*FO101,'Referencia Parámetros'!$D$22, IF(GB101&gt;1,'Referencia Parámetros'!$D$23,"NO APLICA")))),"")</f>
        <v/>
      </c>
      <c r="GD101" s="240" t="str">
        <f t="shared" si="429"/>
        <v/>
      </c>
      <c r="GE101" s="241">
        <f t="shared" si="359"/>
        <v>0</v>
      </c>
      <c r="GF101" s="234">
        <f t="shared" si="430"/>
        <v>0</v>
      </c>
      <c r="GG101" s="234">
        <f t="shared" si="360"/>
        <v>0</v>
      </c>
      <c r="GH101" s="234">
        <f t="shared" si="431"/>
        <v>0</v>
      </c>
      <c r="GI101" s="242">
        <f t="shared" si="432"/>
        <v>0</v>
      </c>
      <c r="GK101" s="234">
        <f t="shared" si="433"/>
        <v>89</v>
      </c>
      <c r="GL101" s="235" t="str">
        <f t="shared" si="434"/>
        <v/>
      </c>
      <c r="GM101" s="236" t="str">
        <f>IFERROR(+VLOOKUP(GL101,'Referencia Parámetros'!$A$2:$B$18,2),"")</f>
        <v/>
      </c>
      <c r="GN101" s="1"/>
      <c r="GO101" s="1"/>
      <c r="GP101" s="136" t="str">
        <f t="shared" si="325"/>
        <v>Completar</v>
      </c>
      <c r="GQ101" s="134"/>
      <c r="GR101" s="134"/>
      <c r="GS101" s="134"/>
      <c r="GT101" s="136" t="str">
        <f t="shared" si="326"/>
        <v>Completar</v>
      </c>
      <c r="GU101" s="137" t="str">
        <f t="shared" si="327"/>
        <v>Completar</v>
      </c>
      <c r="GV101" s="137" t="str">
        <f t="shared" si="328"/>
        <v>Completar</v>
      </c>
      <c r="GW101" s="135"/>
      <c r="GX101" s="136" t="str">
        <f t="shared" si="329"/>
        <v>Completar</v>
      </c>
      <c r="GY101" s="237">
        <f t="shared" si="435"/>
        <v>0</v>
      </c>
      <c r="GZ101" s="238">
        <f t="shared" si="436"/>
        <v>0</v>
      </c>
      <c r="HA101" s="239" t="str">
        <f>IFERROR(IF(GZ101&gt;20*GM101,'Referencia Parámetros'!$D$20,IF(GZ101&gt;10*GM101,'Referencia Parámetros'!$D$21,IF(GZ101&gt;5*GM101,'Referencia Parámetros'!$D$22, IF(GZ101&gt;1,'Referencia Parámetros'!$D$23,"NO APLICA")))),"")</f>
        <v/>
      </c>
      <c r="HB101" s="240" t="str">
        <f t="shared" si="437"/>
        <v/>
      </c>
      <c r="HC101" s="241">
        <f t="shared" si="361"/>
        <v>0</v>
      </c>
      <c r="HD101" s="234">
        <f t="shared" si="438"/>
        <v>0</v>
      </c>
      <c r="HE101" s="234">
        <f t="shared" si="362"/>
        <v>0</v>
      </c>
      <c r="HF101" s="234">
        <f t="shared" si="439"/>
        <v>0</v>
      </c>
      <c r="HG101" s="242">
        <f t="shared" si="440"/>
        <v>0</v>
      </c>
      <c r="HI101" s="234">
        <f t="shared" si="441"/>
        <v>89</v>
      </c>
      <c r="HJ101" s="235" t="str">
        <f t="shared" si="442"/>
        <v/>
      </c>
      <c r="HK101" s="236" t="str">
        <f>IFERROR(+VLOOKUP(HJ101,'Referencia Parámetros'!$A$2:$B$18,2),"")</f>
        <v/>
      </c>
      <c r="HL101" s="1"/>
      <c r="HM101" s="1"/>
      <c r="HN101" s="136" t="str">
        <f t="shared" si="330"/>
        <v>Completar</v>
      </c>
      <c r="HO101" s="134"/>
      <c r="HP101" s="134"/>
      <c r="HQ101" s="134"/>
      <c r="HR101" s="136" t="str">
        <f t="shared" si="331"/>
        <v>Completar</v>
      </c>
      <c r="HS101" s="137" t="str">
        <f t="shared" si="332"/>
        <v>Completar</v>
      </c>
      <c r="HT101" s="137" t="str">
        <f t="shared" si="333"/>
        <v>Completar</v>
      </c>
      <c r="HU101" s="135"/>
      <c r="HV101" s="136" t="str">
        <f t="shared" si="334"/>
        <v>Completar</v>
      </c>
      <c r="HW101" s="237">
        <f t="shared" si="443"/>
        <v>0</v>
      </c>
      <c r="HX101" s="238">
        <f t="shared" si="444"/>
        <v>0</v>
      </c>
      <c r="HY101" s="239" t="str">
        <f>IFERROR(IF(HX101&gt;20*HK101,'Referencia Parámetros'!$D$20,IF(HX101&gt;10*HK101,'Referencia Parámetros'!$D$21,IF(HX101&gt;5*HK101,'Referencia Parámetros'!$D$22, IF(HX101&gt;1,'Referencia Parámetros'!$D$23,"NO APLICA")))),"")</f>
        <v/>
      </c>
      <c r="HZ101" s="240" t="str">
        <f t="shared" si="445"/>
        <v/>
      </c>
      <c r="IA101" s="241">
        <f t="shared" si="363"/>
        <v>0</v>
      </c>
      <c r="IB101" s="234">
        <f t="shared" si="446"/>
        <v>0</v>
      </c>
      <c r="IC101" s="234">
        <f t="shared" si="364"/>
        <v>0</v>
      </c>
      <c r="ID101" s="234">
        <f t="shared" si="447"/>
        <v>0</v>
      </c>
      <c r="IE101" s="242">
        <f t="shared" si="448"/>
        <v>0</v>
      </c>
      <c r="IG101" s="234">
        <f t="shared" si="449"/>
        <v>89</v>
      </c>
      <c r="IH101" s="235" t="str">
        <f t="shared" si="450"/>
        <v/>
      </c>
      <c r="II101" s="236" t="str">
        <f>IFERROR(+VLOOKUP(IH101,'Referencia Parámetros'!$A$2:$B$15,2),"")</f>
        <v/>
      </c>
      <c r="IJ101" s="1"/>
      <c r="IK101" s="1"/>
      <c r="IL101" s="136" t="str">
        <f t="shared" si="335"/>
        <v>Completar</v>
      </c>
      <c r="IM101" s="134"/>
      <c r="IN101" s="134"/>
      <c r="IO101" s="134"/>
      <c r="IP101" s="136" t="str">
        <f t="shared" si="336"/>
        <v>Completar</v>
      </c>
      <c r="IQ101" s="137" t="str">
        <f t="shared" si="337"/>
        <v>Completar</v>
      </c>
      <c r="IR101" s="137" t="str">
        <f t="shared" si="338"/>
        <v>Completar</v>
      </c>
      <c r="IS101" s="135"/>
      <c r="IT101" s="136" t="str">
        <f t="shared" si="339"/>
        <v>Completar</v>
      </c>
      <c r="IU101" s="237">
        <f t="shared" si="451"/>
        <v>0</v>
      </c>
      <c r="IV101" s="238">
        <f t="shared" si="452"/>
        <v>0</v>
      </c>
      <c r="IW101" s="239" t="str">
        <f>IFERROR(IF(IV101&gt;20*II101,'Referencia Parámetros'!$D$20,IF(IV101&gt;10*II101,'Referencia Parámetros'!$D$21,IF(IV101&gt;5*II101,'Referencia Parámetros'!$D$22, IF(IV101&gt;1,'Referencia Parámetros'!$D$23,"NO APLICA")))),"")</f>
        <v/>
      </c>
      <c r="IX101" s="240" t="str">
        <f t="shared" si="453"/>
        <v/>
      </c>
      <c r="IY101" s="241">
        <f t="shared" si="365"/>
        <v>0</v>
      </c>
      <c r="IZ101" s="234">
        <f t="shared" si="454"/>
        <v>0</v>
      </c>
      <c r="JA101" s="234">
        <f t="shared" si="366"/>
        <v>0</v>
      </c>
      <c r="JB101" s="234">
        <f t="shared" si="455"/>
        <v>0</v>
      </c>
      <c r="JC101" s="242">
        <f t="shared" si="456"/>
        <v>0</v>
      </c>
      <c r="JD101" s="198"/>
      <c r="JE101" s="234">
        <f t="shared" si="457"/>
        <v>89</v>
      </c>
      <c r="JF101" s="235" t="str">
        <f t="shared" si="458"/>
        <v/>
      </c>
      <c r="JG101" s="236" t="str">
        <f>IFERROR(+VLOOKUP(JF101,'Referencia Parámetros'!$A$2:$B$15,2),"")</f>
        <v/>
      </c>
      <c r="JH101" s="1"/>
      <c r="JI101" s="1"/>
      <c r="JJ101" s="136" t="str">
        <f t="shared" si="340"/>
        <v>Completar</v>
      </c>
      <c r="JK101" s="134"/>
      <c r="JL101" s="134"/>
      <c r="JM101" s="134"/>
      <c r="JN101" s="136" t="str">
        <f t="shared" si="341"/>
        <v>Completar</v>
      </c>
      <c r="JO101" s="137" t="str">
        <f t="shared" si="342"/>
        <v>Completar</v>
      </c>
      <c r="JP101" s="137" t="str">
        <f t="shared" si="343"/>
        <v>Completar</v>
      </c>
      <c r="JQ101" s="135"/>
      <c r="JR101" s="136" t="str">
        <f t="shared" si="344"/>
        <v>Completar</v>
      </c>
      <c r="JS101" s="237">
        <f t="shared" si="459"/>
        <v>0</v>
      </c>
      <c r="JT101" s="238">
        <f t="shared" si="460"/>
        <v>0</v>
      </c>
      <c r="JU101" s="239" t="str">
        <f>IFERROR(IF(JT101&gt;20*JG101,'Referencia Parámetros'!$D$20,IF(JT101&gt;10*JG101,'Referencia Parámetros'!$D$21,IF(JT101&gt;5*JG101,'Referencia Parámetros'!$D$22, IF(JT101&gt;1,'Referencia Parámetros'!$D$23,"NO APLICA")))),"")</f>
        <v/>
      </c>
      <c r="JV101" s="240" t="str">
        <f t="shared" si="461"/>
        <v/>
      </c>
      <c r="JW101" s="241">
        <f t="shared" si="367"/>
        <v>0</v>
      </c>
      <c r="JX101" s="234">
        <f t="shared" si="462"/>
        <v>0</v>
      </c>
      <c r="JY101" s="234">
        <f t="shared" si="368"/>
        <v>0</v>
      </c>
      <c r="JZ101" s="234">
        <f t="shared" si="463"/>
        <v>0</v>
      </c>
      <c r="KA101" s="242">
        <f t="shared" si="464"/>
        <v>0</v>
      </c>
    </row>
    <row r="102" spans="1:287" x14ac:dyDescent="0.25">
      <c r="A102" s="234">
        <f t="shared" si="369"/>
        <v>90</v>
      </c>
      <c r="B102" s="235" t="str">
        <f t="shared" si="370"/>
        <v/>
      </c>
      <c r="C102" s="236" t="str">
        <f>IFERROR(+VLOOKUP(B102,'Referencia Parámetros'!$A$2:$B$18,2),"")</f>
        <v/>
      </c>
      <c r="D102" s="1"/>
      <c r="E102" s="1"/>
      <c r="F102" s="136" t="str">
        <f>IFERROR(+VLOOKUP(D102,'Año 4'!JH$13:JJ$112,3,FALSE),"Completar")</f>
        <v>Completar</v>
      </c>
      <c r="G102" s="134"/>
      <c r="H102" s="134"/>
      <c r="I102" s="134"/>
      <c r="J102" s="136" t="str">
        <f>+IFERROR(VLOOKUP(D102,'Año 4'!JH$13:JR$112,7,0),"Completar")</f>
        <v>Completar</v>
      </c>
      <c r="K102" s="137" t="str">
        <f>IFERROR(VLOOKUP(D102,'Año 4'!JH$13:JR$112,8,FALSE),"Completar")</f>
        <v>Completar</v>
      </c>
      <c r="L102" s="137" t="str">
        <f>IFERROR(VLOOKUP(D102,'Año 4'!JH$13:JR$112,9,FALSE),"Completar")</f>
        <v>Completar</v>
      </c>
      <c r="M102" s="135"/>
      <c r="N102" s="136" t="str">
        <f>IFERROR(VLOOKUP(D102,'Año 4'!JH$13:JR$112,11,FALSE),"Completar")</f>
        <v>Completar</v>
      </c>
      <c r="O102" s="237">
        <f t="shared" si="371"/>
        <v>0</v>
      </c>
      <c r="P102" s="238">
        <f t="shared" si="372"/>
        <v>0</v>
      </c>
      <c r="Q102" s="239" t="str">
        <f>IFERROR(IF(P102&gt;20*C102,'Referencia Parámetros'!$D$20,IF(P102&gt;10*C102,'Referencia Parámetros'!$D$21,IF(P102&gt;5*C102,'Referencia Parámetros'!$D$22, IF(P102&gt;1,'Referencia Parámetros'!$D$23,"NO APLICA")))),"")</f>
        <v/>
      </c>
      <c r="R102" s="240" t="str">
        <f t="shared" si="373"/>
        <v/>
      </c>
      <c r="S102" s="241">
        <f t="shared" si="345"/>
        <v>0</v>
      </c>
      <c r="T102" s="234">
        <f t="shared" si="374"/>
        <v>0</v>
      </c>
      <c r="U102" s="234">
        <f t="shared" si="346"/>
        <v>0</v>
      </c>
      <c r="V102" s="234">
        <f t="shared" si="375"/>
        <v>0</v>
      </c>
      <c r="W102" s="242">
        <f t="shared" si="376"/>
        <v>0</v>
      </c>
      <c r="Y102" s="234">
        <f t="shared" si="377"/>
        <v>90</v>
      </c>
      <c r="Z102" s="235" t="str">
        <f t="shared" si="378"/>
        <v/>
      </c>
      <c r="AA102" s="236" t="str">
        <f>IFERROR(+VLOOKUP(Z102,'Referencia Parámetros'!$A$2:$B$18,2),"")</f>
        <v/>
      </c>
      <c r="AB102" s="1"/>
      <c r="AC102" s="1"/>
      <c r="AD102" s="136" t="str">
        <f t="shared" si="290"/>
        <v>Completar</v>
      </c>
      <c r="AE102" s="134"/>
      <c r="AF102" s="134"/>
      <c r="AG102" s="134"/>
      <c r="AH102" s="136" t="str">
        <f t="shared" si="291"/>
        <v>Completar</v>
      </c>
      <c r="AI102" s="137" t="str">
        <f t="shared" si="292"/>
        <v>Completar</v>
      </c>
      <c r="AJ102" s="137" t="str">
        <f t="shared" si="293"/>
        <v>Completar</v>
      </c>
      <c r="AK102" s="135"/>
      <c r="AL102" s="136" t="str">
        <f t="shared" si="294"/>
        <v>Completar</v>
      </c>
      <c r="AM102" s="237">
        <f t="shared" si="379"/>
        <v>0</v>
      </c>
      <c r="AN102" s="238">
        <f t="shared" si="380"/>
        <v>0</v>
      </c>
      <c r="AO102" s="239" t="str">
        <f>IFERROR(IF(AN102&gt;20*AA102,'Referencia Parámetros'!$D$20,IF(AN102&gt;10*AA102,'Referencia Parámetros'!$D$21,IF(AN102&gt;5*AA102,'Referencia Parámetros'!$D$22, IF(AN102&gt;1,'Referencia Parámetros'!$D$23,"NO APLICA")))),"")</f>
        <v/>
      </c>
      <c r="AP102" s="240" t="str">
        <f t="shared" si="381"/>
        <v/>
      </c>
      <c r="AQ102" s="241">
        <f t="shared" si="347"/>
        <v>0</v>
      </c>
      <c r="AR102" s="234">
        <f t="shared" si="382"/>
        <v>0</v>
      </c>
      <c r="AS102" s="234">
        <f t="shared" si="348"/>
        <v>0</v>
      </c>
      <c r="AT102" s="234">
        <f t="shared" si="383"/>
        <v>0</v>
      </c>
      <c r="AU102" s="242">
        <f t="shared" si="384"/>
        <v>0</v>
      </c>
      <c r="AW102" s="234">
        <f t="shared" si="385"/>
        <v>90</v>
      </c>
      <c r="AX102" s="235" t="str">
        <f t="shared" si="386"/>
        <v/>
      </c>
      <c r="AY102" s="236" t="str">
        <f>IFERROR(+VLOOKUP(AX102,'Referencia Parámetros'!$A$2:$B$18,2),"")</f>
        <v/>
      </c>
      <c r="AZ102" s="1"/>
      <c r="BA102" s="1"/>
      <c r="BB102" s="136" t="str">
        <f t="shared" si="295"/>
        <v>Completar</v>
      </c>
      <c r="BC102" s="134"/>
      <c r="BD102" s="134"/>
      <c r="BE102" s="134"/>
      <c r="BF102" s="136" t="str">
        <f t="shared" si="296"/>
        <v>Completar</v>
      </c>
      <c r="BG102" s="137" t="str">
        <f t="shared" si="297"/>
        <v>Completar</v>
      </c>
      <c r="BH102" s="137" t="str">
        <f t="shared" si="298"/>
        <v>Completar</v>
      </c>
      <c r="BI102" s="135"/>
      <c r="BJ102" s="136" t="str">
        <f t="shared" si="299"/>
        <v>Completar</v>
      </c>
      <c r="BK102" s="237">
        <f t="shared" si="387"/>
        <v>0</v>
      </c>
      <c r="BL102" s="238">
        <f t="shared" si="388"/>
        <v>0</v>
      </c>
      <c r="BM102" s="239" t="str">
        <f>IFERROR(IF(BL102&gt;20*AY102,'Referencia Parámetros'!$D$20,IF(BL102&gt;10*AY102,'Referencia Parámetros'!$D$21,IF(BL102&gt;5*AY102,'Referencia Parámetros'!$D$22, IF(BL102&gt;1,'Referencia Parámetros'!$D$23,"NO APLICA")))),"")</f>
        <v/>
      </c>
      <c r="BN102" s="240" t="str">
        <f t="shared" si="389"/>
        <v/>
      </c>
      <c r="BO102" s="241">
        <f t="shared" si="349"/>
        <v>0</v>
      </c>
      <c r="BP102" s="234">
        <f t="shared" si="390"/>
        <v>0</v>
      </c>
      <c r="BQ102" s="234">
        <f t="shared" si="350"/>
        <v>0</v>
      </c>
      <c r="BR102" s="234">
        <f t="shared" si="391"/>
        <v>0</v>
      </c>
      <c r="BS102" s="242">
        <f t="shared" si="392"/>
        <v>0</v>
      </c>
      <c r="BU102" s="234">
        <f t="shared" si="393"/>
        <v>90</v>
      </c>
      <c r="BV102" s="235" t="str">
        <f t="shared" si="394"/>
        <v/>
      </c>
      <c r="BW102" s="236" t="str">
        <f>IFERROR(+VLOOKUP(BV102,'Referencia Parámetros'!$A$2:$B$18,2),"")</f>
        <v/>
      </c>
      <c r="BX102" s="1"/>
      <c r="BY102" s="1"/>
      <c r="BZ102" s="136" t="str">
        <f t="shared" si="300"/>
        <v>Completar</v>
      </c>
      <c r="CA102" s="134"/>
      <c r="CB102" s="134"/>
      <c r="CC102" s="134"/>
      <c r="CD102" s="136" t="str">
        <f t="shared" si="301"/>
        <v>Completar</v>
      </c>
      <c r="CE102" s="137" t="str">
        <f t="shared" si="302"/>
        <v>Completar</v>
      </c>
      <c r="CF102" s="137" t="str">
        <f t="shared" si="303"/>
        <v>Completar</v>
      </c>
      <c r="CG102" s="135"/>
      <c r="CH102" s="136" t="str">
        <f t="shared" si="304"/>
        <v>Completar</v>
      </c>
      <c r="CI102" s="237">
        <f t="shared" si="395"/>
        <v>0</v>
      </c>
      <c r="CJ102" s="238">
        <f t="shared" si="396"/>
        <v>0</v>
      </c>
      <c r="CK102" s="239" t="str">
        <f>IFERROR(IF(CJ102&gt;20*BW102,'Referencia Parámetros'!$D$20,IF(CJ102&gt;10*BW102,'Referencia Parámetros'!$D$21,IF(CJ102&gt;5*BW102,'Referencia Parámetros'!$D$22, IF(CJ102&gt;1,'Referencia Parámetros'!$D$23,"NO APLICA")))),"")</f>
        <v/>
      </c>
      <c r="CL102" s="240" t="str">
        <f t="shared" si="397"/>
        <v/>
      </c>
      <c r="CM102" s="241">
        <f t="shared" si="351"/>
        <v>0</v>
      </c>
      <c r="CN102" s="234">
        <f t="shared" si="398"/>
        <v>0</v>
      </c>
      <c r="CO102" s="234">
        <f t="shared" si="352"/>
        <v>0</v>
      </c>
      <c r="CP102" s="234">
        <f t="shared" si="399"/>
        <v>0</v>
      </c>
      <c r="CQ102" s="242">
        <f t="shared" si="400"/>
        <v>0</v>
      </c>
      <c r="CS102" s="234">
        <f t="shared" si="401"/>
        <v>90</v>
      </c>
      <c r="CT102" s="235" t="str">
        <f t="shared" si="402"/>
        <v/>
      </c>
      <c r="CU102" s="236" t="str">
        <f>IFERROR(+VLOOKUP(CT102,'Referencia Parámetros'!$A$2:$B$18,2),"")</f>
        <v/>
      </c>
      <c r="CV102" s="1"/>
      <c r="CW102" s="1"/>
      <c r="CX102" s="136" t="str">
        <f t="shared" si="305"/>
        <v>Completar</v>
      </c>
      <c r="CY102" s="134"/>
      <c r="CZ102" s="134"/>
      <c r="DA102" s="134"/>
      <c r="DB102" s="136" t="str">
        <f t="shared" si="306"/>
        <v>Completar</v>
      </c>
      <c r="DC102" s="137" t="str">
        <f t="shared" si="307"/>
        <v>Completar</v>
      </c>
      <c r="DD102" s="137" t="str">
        <f t="shared" si="308"/>
        <v>Completar</v>
      </c>
      <c r="DE102" s="135"/>
      <c r="DF102" s="136" t="str">
        <f t="shared" si="309"/>
        <v>Completar</v>
      </c>
      <c r="DG102" s="237">
        <f t="shared" si="403"/>
        <v>0</v>
      </c>
      <c r="DH102" s="238">
        <f t="shared" si="404"/>
        <v>0</v>
      </c>
      <c r="DI102" s="239" t="str">
        <f>IFERROR(IF(DH102&gt;20*CU102,'Referencia Parámetros'!$D$20,IF(DH102&gt;10*CU102,'Referencia Parámetros'!$D$21,IF(DH102&gt;5*CU102,'Referencia Parámetros'!$D$22, IF(DH102&gt;1,'Referencia Parámetros'!$D$23,"NO APLICA")))),"")</f>
        <v/>
      </c>
      <c r="DJ102" s="240" t="str">
        <f t="shared" si="405"/>
        <v/>
      </c>
      <c r="DK102" s="241">
        <f t="shared" si="353"/>
        <v>0</v>
      </c>
      <c r="DL102" s="234">
        <f t="shared" si="406"/>
        <v>0</v>
      </c>
      <c r="DM102" s="234">
        <f t="shared" si="354"/>
        <v>0</v>
      </c>
      <c r="DN102" s="234">
        <f t="shared" si="407"/>
        <v>0</v>
      </c>
      <c r="DO102" s="242">
        <f t="shared" si="408"/>
        <v>0</v>
      </c>
      <c r="DQ102" s="234">
        <f t="shared" si="409"/>
        <v>90</v>
      </c>
      <c r="DR102" s="235" t="str">
        <f t="shared" si="410"/>
        <v/>
      </c>
      <c r="DS102" s="236" t="str">
        <f>IFERROR(+VLOOKUP(DR102,'Referencia Parámetros'!$A$2:$B$18,2),"")</f>
        <v/>
      </c>
      <c r="DT102" s="1"/>
      <c r="DU102" s="1"/>
      <c r="DV102" s="136" t="str">
        <f t="shared" si="310"/>
        <v>Completar</v>
      </c>
      <c r="DW102" s="134"/>
      <c r="DX102" s="134"/>
      <c r="DY102" s="134"/>
      <c r="DZ102" s="136" t="str">
        <f t="shared" si="311"/>
        <v>Completar</v>
      </c>
      <c r="EA102" s="137" t="str">
        <f t="shared" si="312"/>
        <v>Completar</v>
      </c>
      <c r="EB102" s="137" t="str">
        <f t="shared" si="313"/>
        <v>Completar</v>
      </c>
      <c r="EC102" s="135"/>
      <c r="ED102" s="136" t="str">
        <f t="shared" si="314"/>
        <v>Completar</v>
      </c>
      <c r="EE102" s="237">
        <f t="shared" si="411"/>
        <v>0</v>
      </c>
      <c r="EF102" s="238">
        <f t="shared" si="412"/>
        <v>0</v>
      </c>
      <c r="EG102" s="239" t="str">
        <f>IFERROR(IF(EF102&gt;20*DS102,'Referencia Parámetros'!$D$20,IF(EF102&gt;10*DS102,'Referencia Parámetros'!$D$21,IF(EF102&gt;5*DS102,'Referencia Parámetros'!$D$22, IF(EF102&gt;1,'Referencia Parámetros'!$D$23,"NO APLICA")))),"")</f>
        <v/>
      </c>
      <c r="EH102" s="240" t="str">
        <f t="shared" si="413"/>
        <v/>
      </c>
      <c r="EI102" s="241">
        <f t="shared" si="355"/>
        <v>0</v>
      </c>
      <c r="EJ102" s="234">
        <f t="shared" si="414"/>
        <v>0</v>
      </c>
      <c r="EK102" s="234">
        <f t="shared" si="356"/>
        <v>0</v>
      </c>
      <c r="EL102" s="234">
        <f t="shared" si="415"/>
        <v>0</v>
      </c>
      <c r="EM102" s="242">
        <f t="shared" si="416"/>
        <v>0</v>
      </c>
      <c r="EO102" s="234">
        <f t="shared" si="417"/>
        <v>90</v>
      </c>
      <c r="EP102" s="235" t="str">
        <f t="shared" si="418"/>
        <v/>
      </c>
      <c r="EQ102" s="236" t="str">
        <f>IFERROR(+VLOOKUP(EP102,'Referencia Parámetros'!$A$2:$B$18,2),"")</f>
        <v/>
      </c>
      <c r="ER102" s="1"/>
      <c r="ES102" s="1"/>
      <c r="ET102" s="136" t="str">
        <f t="shared" si="315"/>
        <v>Completar</v>
      </c>
      <c r="EU102" s="134"/>
      <c r="EV102" s="134"/>
      <c r="EW102" s="134"/>
      <c r="EX102" s="136" t="str">
        <f t="shared" si="316"/>
        <v>Completar</v>
      </c>
      <c r="EY102" s="137" t="str">
        <f t="shared" si="317"/>
        <v>Completar</v>
      </c>
      <c r="EZ102" s="137" t="str">
        <f t="shared" si="318"/>
        <v>Completar</v>
      </c>
      <c r="FA102" s="135"/>
      <c r="FB102" s="136" t="str">
        <f t="shared" si="319"/>
        <v>Completar</v>
      </c>
      <c r="FC102" s="237">
        <f t="shared" si="419"/>
        <v>0</v>
      </c>
      <c r="FD102" s="238">
        <f t="shared" si="420"/>
        <v>0</v>
      </c>
      <c r="FE102" s="239" t="str">
        <f>IFERROR(IF(FD102&gt;20*EQ102,'Referencia Parámetros'!$D$20,IF(FD102&gt;10*EQ102,'Referencia Parámetros'!$D$21,IF(FD102&gt;5*EQ102,'Referencia Parámetros'!$D$22, IF(FD102&gt;1,'Referencia Parámetros'!$D$23,"NO APLICA")))),"")</f>
        <v/>
      </c>
      <c r="FF102" s="240" t="str">
        <f t="shared" si="421"/>
        <v/>
      </c>
      <c r="FG102" s="241">
        <f t="shared" si="357"/>
        <v>0</v>
      </c>
      <c r="FH102" s="234">
        <f t="shared" si="422"/>
        <v>0</v>
      </c>
      <c r="FI102" s="234">
        <f t="shared" si="358"/>
        <v>0</v>
      </c>
      <c r="FJ102" s="234">
        <f t="shared" si="423"/>
        <v>0</v>
      </c>
      <c r="FK102" s="242">
        <f t="shared" si="424"/>
        <v>0</v>
      </c>
      <c r="FM102" s="234">
        <f t="shared" si="425"/>
        <v>90</v>
      </c>
      <c r="FN102" s="235" t="str">
        <f t="shared" si="426"/>
        <v/>
      </c>
      <c r="FO102" s="236" t="str">
        <f>IFERROR(+VLOOKUP(FN102,'Referencia Parámetros'!$A$2:$B$18,2),"")</f>
        <v/>
      </c>
      <c r="FP102" s="1"/>
      <c r="FQ102" s="1"/>
      <c r="FR102" s="136" t="str">
        <f t="shared" si="320"/>
        <v>Completar</v>
      </c>
      <c r="FS102" s="134"/>
      <c r="FT102" s="134"/>
      <c r="FU102" s="134"/>
      <c r="FV102" s="136" t="str">
        <f t="shared" si="321"/>
        <v>Completar</v>
      </c>
      <c r="FW102" s="137" t="str">
        <f t="shared" si="322"/>
        <v>Completar</v>
      </c>
      <c r="FX102" s="137" t="str">
        <f t="shared" si="323"/>
        <v>Completar</v>
      </c>
      <c r="FY102" s="135"/>
      <c r="FZ102" s="136" t="str">
        <f t="shared" si="324"/>
        <v>Completar</v>
      </c>
      <c r="GA102" s="237">
        <f t="shared" si="427"/>
        <v>0</v>
      </c>
      <c r="GB102" s="238">
        <f t="shared" si="428"/>
        <v>0</v>
      </c>
      <c r="GC102" s="239" t="str">
        <f>IFERROR(IF(GB102&gt;20*FO102,'Referencia Parámetros'!$D$20,IF(GB102&gt;10*FO102,'Referencia Parámetros'!$D$21,IF(GB102&gt;5*FO102,'Referencia Parámetros'!$D$22, IF(GB102&gt;1,'Referencia Parámetros'!$D$23,"NO APLICA")))),"")</f>
        <v/>
      </c>
      <c r="GD102" s="240" t="str">
        <f t="shared" si="429"/>
        <v/>
      </c>
      <c r="GE102" s="241">
        <f t="shared" si="359"/>
        <v>0</v>
      </c>
      <c r="GF102" s="234">
        <f t="shared" si="430"/>
        <v>0</v>
      </c>
      <c r="GG102" s="234">
        <f t="shared" si="360"/>
        <v>0</v>
      </c>
      <c r="GH102" s="234">
        <f t="shared" si="431"/>
        <v>0</v>
      </c>
      <c r="GI102" s="242">
        <f t="shared" si="432"/>
        <v>0</v>
      </c>
      <c r="GK102" s="234">
        <f t="shared" si="433"/>
        <v>90</v>
      </c>
      <c r="GL102" s="235" t="str">
        <f t="shared" si="434"/>
        <v/>
      </c>
      <c r="GM102" s="236" t="str">
        <f>IFERROR(+VLOOKUP(GL102,'Referencia Parámetros'!$A$2:$B$18,2),"")</f>
        <v/>
      </c>
      <c r="GN102" s="1"/>
      <c r="GO102" s="1"/>
      <c r="GP102" s="136" t="str">
        <f t="shared" si="325"/>
        <v>Completar</v>
      </c>
      <c r="GQ102" s="134"/>
      <c r="GR102" s="134"/>
      <c r="GS102" s="134"/>
      <c r="GT102" s="136" t="str">
        <f t="shared" si="326"/>
        <v>Completar</v>
      </c>
      <c r="GU102" s="137" t="str">
        <f t="shared" si="327"/>
        <v>Completar</v>
      </c>
      <c r="GV102" s="137" t="str">
        <f t="shared" si="328"/>
        <v>Completar</v>
      </c>
      <c r="GW102" s="135"/>
      <c r="GX102" s="136" t="str">
        <f t="shared" si="329"/>
        <v>Completar</v>
      </c>
      <c r="GY102" s="237">
        <f t="shared" si="435"/>
        <v>0</v>
      </c>
      <c r="GZ102" s="238">
        <f t="shared" si="436"/>
        <v>0</v>
      </c>
      <c r="HA102" s="239" t="str">
        <f>IFERROR(IF(GZ102&gt;20*GM102,'Referencia Parámetros'!$D$20,IF(GZ102&gt;10*GM102,'Referencia Parámetros'!$D$21,IF(GZ102&gt;5*GM102,'Referencia Parámetros'!$D$22, IF(GZ102&gt;1,'Referencia Parámetros'!$D$23,"NO APLICA")))),"")</f>
        <v/>
      </c>
      <c r="HB102" s="240" t="str">
        <f t="shared" si="437"/>
        <v/>
      </c>
      <c r="HC102" s="241">
        <f t="shared" si="361"/>
        <v>0</v>
      </c>
      <c r="HD102" s="234">
        <f t="shared" si="438"/>
        <v>0</v>
      </c>
      <c r="HE102" s="234">
        <f t="shared" si="362"/>
        <v>0</v>
      </c>
      <c r="HF102" s="234">
        <f t="shared" si="439"/>
        <v>0</v>
      </c>
      <c r="HG102" s="242">
        <f t="shared" si="440"/>
        <v>0</v>
      </c>
      <c r="HI102" s="234">
        <f t="shared" si="441"/>
        <v>90</v>
      </c>
      <c r="HJ102" s="235" t="str">
        <f t="shared" si="442"/>
        <v/>
      </c>
      <c r="HK102" s="236" t="str">
        <f>IFERROR(+VLOOKUP(HJ102,'Referencia Parámetros'!$A$2:$B$18,2),"")</f>
        <v/>
      </c>
      <c r="HL102" s="1"/>
      <c r="HM102" s="1"/>
      <c r="HN102" s="136" t="str">
        <f t="shared" si="330"/>
        <v>Completar</v>
      </c>
      <c r="HO102" s="134"/>
      <c r="HP102" s="134"/>
      <c r="HQ102" s="134"/>
      <c r="HR102" s="136" t="str">
        <f t="shared" si="331"/>
        <v>Completar</v>
      </c>
      <c r="HS102" s="137" t="str">
        <f t="shared" si="332"/>
        <v>Completar</v>
      </c>
      <c r="HT102" s="137" t="str">
        <f t="shared" si="333"/>
        <v>Completar</v>
      </c>
      <c r="HU102" s="135"/>
      <c r="HV102" s="136" t="str">
        <f t="shared" si="334"/>
        <v>Completar</v>
      </c>
      <c r="HW102" s="237">
        <f t="shared" si="443"/>
        <v>0</v>
      </c>
      <c r="HX102" s="238">
        <f t="shared" si="444"/>
        <v>0</v>
      </c>
      <c r="HY102" s="239" t="str">
        <f>IFERROR(IF(HX102&gt;20*HK102,'Referencia Parámetros'!$D$20,IF(HX102&gt;10*HK102,'Referencia Parámetros'!$D$21,IF(HX102&gt;5*HK102,'Referencia Parámetros'!$D$22, IF(HX102&gt;1,'Referencia Parámetros'!$D$23,"NO APLICA")))),"")</f>
        <v/>
      </c>
      <c r="HZ102" s="240" t="str">
        <f t="shared" si="445"/>
        <v/>
      </c>
      <c r="IA102" s="241">
        <f t="shared" si="363"/>
        <v>0</v>
      </c>
      <c r="IB102" s="234">
        <f t="shared" si="446"/>
        <v>0</v>
      </c>
      <c r="IC102" s="234">
        <f t="shared" si="364"/>
        <v>0</v>
      </c>
      <c r="ID102" s="234">
        <f t="shared" si="447"/>
        <v>0</v>
      </c>
      <c r="IE102" s="242">
        <f t="shared" si="448"/>
        <v>0</v>
      </c>
      <c r="IG102" s="234">
        <f t="shared" si="449"/>
        <v>90</v>
      </c>
      <c r="IH102" s="235" t="str">
        <f t="shared" si="450"/>
        <v/>
      </c>
      <c r="II102" s="236" t="str">
        <f>IFERROR(+VLOOKUP(IH102,'Referencia Parámetros'!$A$2:$B$15,2),"")</f>
        <v/>
      </c>
      <c r="IJ102" s="1"/>
      <c r="IK102" s="1"/>
      <c r="IL102" s="136" t="str">
        <f t="shared" si="335"/>
        <v>Completar</v>
      </c>
      <c r="IM102" s="134"/>
      <c r="IN102" s="134"/>
      <c r="IO102" s="134"/>
      <c r="IP102" s="136" t="str">
        <f t="shared" si="336"/>
        <v>Completar</v>
      </c>
      <c r="IQ102" s="137" t="str">
        <f t="shared" si="337"/>
        <v>Completar</v>
      </c>
      <c r="IR102" s="137" t="str">
        <f t="shared" si="338"/>
        <v>Completar</v>
      </c>
      <c r="IS102" s="135"/>
      <c r="IT102" s="136" t="str">
        <f t="shared" si="339"/>
        <v>Completar</v>
      </c>
      <c r="IU102" s="237">
        <f t="shared" si="451"/>
        <v>0</v>
      </c>
      <c r="IV102" s="238">
        <f t="shared" si="452"/>
        <v>0</v>
      </c>
      <c r="IW102" s="239" t="str">
        <f>IFERROR(IF(IV102&gt;20*II102,'Referencia Parámetros'!$D$20,IF(IV102&gt;10*II102,'Referencia Parámetros'!$D$21,IF(IV102&gt;5*II102,'Referencia Parámetros'!$D$22, IF(IV102&gt;1,'Referencia Parámetros'!$D$23,"NO APLICA")))),"")</f>
        <v/>
      </c>
      <c r="IX102" s="240" t="str">
        <f t="shared" si="453"/>
        <v/>
      </c>
      <c r="IY102" s="241">
        <f t="shared" si="365"/>
        <v>0</v>
      </c>
      <c r="IZ102" s="234">
        <f t="shared" si="454"/>
        <v>0</v>
      </c>
      <c r="JA102" s="234">
        <f t="shared" si="366"/>
        <v>0</v>
      </c>
      <c r="JB102" s="234">
        <f t="shared" si="455"/>
        <v>0</v>
      </c>
      <c r="JC102" s="242">
        <f t="shared" si="456"/>
        <v>0</v>
      </c>
      <c r="JD102" s="198"/>
      <c r="JE102" s="234">
        <f t="shared" si="457"/>
        <v>90</v>
      </c>
      <c r="JF102" s="235" t="str">
        <f t="shared" si="458"/>
        <v/>
      </c>
      <c r="JG102" s="236" t="str">
        <f>IFERROR(+VLOOKUP(JF102,'Referencia Parámetros'!$A$2:$B$15,2),"")</f>
        <v/>
      </c>
      <c r="JH102" s="1"/>
      <c r="JI102" s="1"/>
      <c r="JJ102" s="136" t="str">
        <f t="shared" si="340"/>
        <v>Completar</v>
      </c>
      <c r="JK102" s="134"/>
      <c r="JL102" s="134"/>
      <c r="JM102" s="134"/>
      <c r="JN102" s="136" t="str">
        <f t="shared" si="341"/>
        <v>Completar</v>
      </c>
      <c r="JO102" s="137" t="str">
        <f t="shared" si="342"/>
        <v>Completar</v>
      </c>
      <c r="JP102" s="137" t="str">
        <f t="shared" si="343"/>
        <v>Completar</v>
      </c>
      <c r="JQ102" s="135"/>
      <c r="JR102" s="136" t="str">
        <f t="shared" si="344"/>
        <v>Completar</v>
      </c>
      <c r="JS102" s="237">
        <f t="shared" si="459"/>
        <v>0</v>
      </c>
      <c r="JT102" s="238">
        <f t="shared" si="460"/>
        <v>0</v>
      </c>
      <c r="JU102" s="239" t="str">
        <f>IFERROR(IF(JT102&gt;20*JG102,'Referencia Parámetros'!$D$20,IF(JT102&gt;10*JG102,'Referencia Parámetros'!$D$21,IF(JT102&gt;5*JG102,'Referencia Parámetros'!$D$22, IF(JT102&gt;1,'Referencia Parámetros'!$D$23,"NO APLICA")))),"")</f>
        <v/>
      </c>
      <c r="JV102" s="240" t="str">
        <f t="shared" si="461"/>
        <v/>
      </c>
      <c r="JW102" s="241">
        <f t="shared" si="367"/>
        <v>0</v>
      </c>
      <c r="JX102" s="234">
        <f t="shared" si="462"/>
        <v>0</v>
      </c>
      <c r="JY102" s="234">
        <f t="shared" si="368"/>
        <v>0</v>
      </c>
      <c r="JZ102" s="234">
        <f t="shared" si="463"/>
        <v>0</v>
      </c>
      <c r="KA102" s="242">
        <f t="shared" si="464"/>
        <v>0</v>
      </c>
    </row>
    <row r="103" spans="1:287" x14ac:dyDescent="0.25">
      <c r="A103" s="234">
        <f t="shared" si="369"/>
        <v>91</v>
      </c>
      <c r="B103" s="235" t="str">
        <f t="shared" si="370"/>
        <v/>
      </c>
      <c r="C103" s="236" t="str">
        <f>IFERROR(+VLOOKUP(B103,'Referencia Parámetros'!$A$2:$B$18,2),"")</f>
        <v/>
      </c>
      <c r="D103" s="1"/>
      <c r="E103" s="1"/>
      <c r="F103" s="136" t="str">
        <f>IFERROR(+VLOOKUP(D103,'Año 4'!JH$13:JJ$112,3,FALSE),"Completar")</f>
        <v>Completar</v>
      </c>
      <c r="G103" s="134"/>
      <c r="H103" s="134"/>
      <c r="I103" s="134"/>
      <c r="J103" s="136" t="str">
        <f>+IFERROR(VLOOKUP(D103,'Año 4'!JH$13:JR$112,7,0),"Completar")</f>
        <v>Completar</v>
      </c>
      <c r="K103" s="137" t="str">
        <f>IFERROR(VLOOKUP(D103,'Año 4'!JH$13:JR$112,8,FALSE),"Completar")</f>
        <v>Completar</v>
      </c>
      <c r="L103" s="137" t="str">
        <f>IFERROR(VLOOKUP(D103,'Año 4'!JH$13:JR$112,9,FALSE),"Completar")</f>
        <v>Completar</v>
      </c>
      <c r="M103" s="135"/>
      <c r="N103" s="136" t="str">
        <f>IFERROR(VLOOKUP(D103,'Año 4'!JH$13:JR$112,11,FALSE),"Completar")</f>
        <v>Completar</v>
      </c>
      <c r="O103" s="237">
        <f t="shared" si="371"/>
        <v>0</v>
      </c>
      <c r="P103" s="238">
        <f t="shared" si="372"/>
        <v>0</v>
      </c>
      <c r="Q103" s="239" t="str">
        <f>IFERROR(IF(P103&gt;20*C103,'Referencia Parámetros'!$D$20,IF(P103&gt;10*C103,'Referencia Parámetros'!$D$21,IF(P103&gt;5*C103,'Referencia Parámetros'!$D$22, IF(P103&gt;1,'Referencia Parámetros'!$D$23,"NO APLICA")))),"")</f>
        <v/>
      </c>
      <c r="R103" s="240" t="str">
        <f t="shared" si="373"/>
        <v/>
      </c>
      <c r="S103" s="241">
        <f t="shared" si="345"/>
        <v>0</v>
      </c>
      <c r="T103" s="234">
        <f t="shared" si="374"/>
        <v>0</v>
      </c>
      <c r="U103" s="234">
        <f t="shared" si="346"/>
        <v>0</v>
      </c>
      <c r="V103" s="234">
        <f t="shared" si="375"/>
        <v>0</v>
      </c>
      <c r="W103" s="242">
        <f t="shared" si="376"/>
        <v>0</v>
      </c>
      <c r="Y103" s="234">
        <f t="shared" si="377"/>
        <v>91</v>
      </c>
      <c r="Z103" s="235" t="str">
        <f t="shared" si="378"/>
        <v/>
      </c>
      <c r="AA103" s="236" t="str">
        <f>IFERROR(+VLOOKUP(Z103,'Referencia Parámetros'!$A$2:$B$18,2),"")</f>
        <v/>
      </c>
      <c r="AB103" s="1"/>
      <c r="AC103" s="1"/>
      <c r="AD103" s="136" t="str">
        <f t="shared" si="290"/>
        <v>Completar</v>
      </c>
      <c r="AE103" s="134"/>
      <c r="AF103" s="134"/>
      <c r="AG103" s="134"/>
      <c r="AH103" s="136" t="str">
        <f t="shared" si="291"/>
        <v>Completar</v>
      </c>
      <c r="AI103" s="137" t="str">
        <f t="shared" si="292"/>
        <v>Completar</v>
      </c>
      <c r="AJ103" s="137" t="str">
        <f t="shared" si="293"/>
        <v>Completar</v>
      </c>
      <c r="AK103" s="135"/>
      <c r="AL103" s="136" t="str">
        <f t="shared" si="294"/>
        <v>Completar</v>
      </c>
      <c r="AM103" s="237">
        <f t="shared" si="379"/>
        <v>0</v>
      </c>
      <c r="AN103" s="238">
        <f t="shared" si="380"/>
        <v>0</v>
      </c>
      <c r="AO103" s="239" t="str">
        <f>IFERROR(IF(AN103&gt;20*AA103,'Referencia Parámetros'!$D$20,IF(AN103&gt;10*AA103,'Referencia Parámetros'!$D$21,IF(AN103&gt;5*AA103,'Referencia Parámetros'!$D$22, IF(AN103&gt;1,'Referencia Parámetros'!$D$23,"NO APLICA")))),"")</f>
        <v/>
      </c>
      <c r="AP103" s="240" t="str">
        <f t="shared" si="381"/>
        <v/>
      </c>
      <c r="AQ103" s="241">
        <f t="shared" si="347"/>
        <v>0</v>
      </c>
      <c r="AR103" s="234">
        <f t="shared" si="382"/>
        <v>0</v>
      </c>
      <c r="AS103" s="234">
        <f t="shared" si="348"/>
        <v>0</v>
      </c>
      <c r="AT103" s="234">
        <f t="shared" si="383"/>
        <v>0</v>
      </c>
      <c r="AU103" s="242">
        <f t="shared" si="384"/>
        <v>0</v>
      </c>
      <c r="AW103" s="234">
        <f t="shared" si="385"/>
        <v>91</v>
      </c>
      <c r="AX103" s="235" t="str">
        <f t="shared" si="386"/>
        <v/>
      </c>
      <c r="AY103" s="236" t="str">
        <f>IFERROR(+VLOOKUP(AX103,'Referencia Parámetros'!$A$2:$B$18,2),"")</f>
        <v/>
      </c>
      <c r="AZ103" s="1"/>
      <c r="BA103" s="1"/>
      <c r="BB103" s="136" t="str">
        <f t="shared" si="295"/>
        <v>Completar</v>
      </c>
      <c r="BC103" s="134"/>
      <c r="BD103" s="134"/>
      <c r="BE103" s="134"/>
      <c r="BF103" s="136" t="str">
        <f t="shared" si="296"/>
        <v>Completar</v>
      </c>
      <c r="BG103" s="137" t="str">
        <f t="shared" si="297"/>
        <v>Completar</v>
      </c>
      <c r="BH103" s="137" t="str">
        <f t="shared" si="298"/>
        <v>Completar</v>
      </c>
      <c r="BI103" s="135"/>
      <c r="BJ103" s="136" t="str">
        <f t="shared" si="299"/>
        <v>Completar</v>
      </c>
      <c r="BK103" s="237">
        <f t="shared" si="387"/>
        <v>0</v>
      </c>
      <c r="BL103" s="238">
        <f t="shared" si="388"/>
        <v>0</v>
      </c>
      <c r="BM103" s="239" t="str">
        <f>IFERROR(IF(BL103&gt;20*AY103,'Referencia Parámetros'!$D$20,IF(BL103&gt;10*AY103,'Referencia Parámetros'!$D$21,IF(BL103&gt;5*AY103,'Referencia Parámetros'!$D$22, IF(BL103&gt;1,'Referencia Parámetros'!$D$23,"NO APLICA")))),"")</f>
        <v/>
      </c>
      <c r="BN103" s="240" t="str">
        <f t="shared" si="389"/>
        <v/>
      </c>
      <c r="BO103" s="241">
        <f t="shared" si="349"/>
        <v>0</v>
      </c>
      <c r="BP103" s="234">
        <f t="shared" si="390"/>
        <v>0</v>
      </c>
      <c r="BQ103" s="234">
        <f t="shared" si="350"/>
        <v>0</v>
      </c>
      <c r="BR103" s="234">
        <f t="shared" si="391"/>
        <v>0</v>
      </c>
      <c r="BS103" s="242">
        <f t="shared" si="392"/>
        <v>0</v>
      </c>
      <c r="BU103" s="234">
        <f t="shared" si="393"/>
        <v>91</v>
      </c>
      <c r="BV103" s="235" t="str">
        <f t="shared" si="394"/>
        <v/>
      </c>
      <c r="BW103" s="236" t="str">
        <f>IFERROR(+VLOOKUP(BV103,'Referencia Parámetros'!$A$2:$B$18,2),"")</f>
        <v/>
      </c>
      <c r="BX103" s="1"/>
      <c r="BY103" s="1"/>
      <c r="BZ103" s="136" t="str">
        <f t="shared" si="300"/>
        <v>Completar</v>
      </c>
      <c r="CA103" s="134"/>
      <c r="CB103" s="134"/>
      <c r="CC103" s="134"/>
      <c r="CD103" s="136" t="str">
        <f t="shared" si="301"/>
        <v>Completar</v>
      </c>
      <c r="CE103" s="137" t="str">
        <f t="shared" si="302"/>
        <v>Completar</v>
      </c>
      <c r="CF103" s="137" t="str">
        <f t="shared" si="303"/>
        <v>Completar</v>
      </c>
      <c r="CG103" s="135"/>
      <c r="CH103" s="136" t="str">
        <f t="shared" si="304"/>
        <v>Completar</v>
      </c>
      <c r="CI103" s="237">
        <f t="shared" si="395"/>
        <v>0</v>
      </c>
      <c r="CJ103" s="238">
        <f t="shared" si="396"/>
        <v>0</v>
      </c>
      <c r="CK103" s="239" t="str">
        <f>IFERROR(IF(CJ103&gt;20*BW103,'Referencia Parámetros'!$D$20,IF(CJ103&gt;10*BW103,'Referencia Parámetros'!$D$21,IF(CJ103&gt;5*BW103,'Referencia Parámetros'!$D$22, IF(CJ103&gt;1,'Referencia Parámetros'!$D$23,"NO APLICA")))),"")</f>
        <v/>
      </c>
      <c r="CL103" s="240" t="str">
        <f t="shared" si="397"/>
        <v/>
      </c>
      <c r="CM103" s="241">
        <f t="shared" si="351"/>
        <v>0</v>
      </c>
      <c r="CN103" s="234">
        <f t="shared" si="398"/>
        <v>0</v>
      </c>
      <c r="CO103" s="234">
        <f t="shared" si="352"/>
        <v>0</v>
      </c>
      <c r="CP103" s="234">
        <f t="shared" si="399"/>
        <v>0</v>
      </c>
      <c r="CQ103" s="242">
        <f t="shared" si="400"/>
        <v>0</v>
      </c>
      <c r="CS103" s="234">
        <f t="shared" si="401"/>
        <v>91</v>
      </c>
      <c r="CT103" s="235" t="str">
        <f t="shared" si="402"/>
        <v/>
      </c>
      <c r="CU103" s="236" t="str">
        <f>IFERROR(+VLOOKUP(CT103,'Referencia Parámetros'!$A$2:$B$18,2),"")</f>
        <v/>
      </c>
      <c r="CV103" s="1"/>
      <c r="CW103" s="1"/>
      <c r="CX103" s="136" t="str">
        <f t="shared" si="305"/>
        <v>Completar</v>
      </c>
      <c r="CY103" s="134"/>
      <c r="CZ103" s="134"/>
      <c r="DA103" s="134"/>
      <c r="DB103" s="136" t="str">
        <f t="shared" si="306"/>
        <v>Completar</v>
      </c>
      <c r="DC103" s="137" t="str">
        <f t="shared" si="307"/>
        <v>Completar</v>
      </c>
      <c r="DD103" s="137" t="str">
        <f t="shared" si="308"/>
        <v>Completar</v>
      </c>
      <c r="DE103" s="135"/>
      <c r="DF103" s="136" t="str">
        <f t="shared" si="309"/>
        <v>Completar</v>
      </c>
      <c r="DG103" s="237">
        <f t="shared" si="403"/>
        <v>0</v>
      </c>
      <c r="DH103" s="238">
        <f t="shared" si="404"/>
        <v>0</v>
      </c>
      <c r="DI103" s="239" t="str">
        <f>IFERROR(IF(DH103&gt;20*CU103,'Referencia Parámetros'!$D$20,IF(DH103&gt;10*CU103,'Referencia Parámetros'!$D$21,IF(DH103&gt;5*CU103,'Referencia Parámetros'!$D$22, IF(DH103&gt;1,'Referencia Parámetros'!$D$23,"NO APLICA")))),"")</f>
        <v/>
      </c>
      <c r="DJ103" s="240" t="str">
        <f t="shared" si="405"/>
        <v/>
      </c>
      <c r="DK103" s="241">
        <f t="shared" si="353"/>
        <v>0</v>
      </c>
      <c r="DL103" s="234">
        <f t="shared" si="406"/>
        <v>0</v>
      </c>
      <c r="DM103" s="234">
        <f t="shared" si="354"/>
        <v>0</v>
      </c>
      <c r="DN103" s="234">
        <f t="shared" si="407"/>
        <v>0</v>
      </c>
      <c r="DO103" s="242">
        <f t="shared" si="408"/>
        <v>0</v>
      </c>
      <c r="DQ103" s="234">
        <f t="shared" si="409"/>
        <v>91</v>
      </c>
      <c r="DR103" s="235" t="str">
        <f t="shared" si="410"/>
        <v/>
      </c>
      <c r="DS103" s="236" t="str">
        <f>IFERROR(+VLOOKUP(DR103,'Referencia Parámetros'!$A$2:$B$18,2),"")</f>
        <v/>
      </c>
      <c r="DT103" s="1"/>
      <c r="DU103" s="1"/>
      <c r="DV103" s="136" t="str">
        <f t="shared" si="310"/>
        <v>Completar</v>
      </c>
      <c r="DW103" s="134"/>
      <c r="DX103" s="134"/>
      <c r="DY103" s="134"/>
      <c r="DZ103" s="136" t="str">
        <f t="shared" si="311"/>
        <v>Completar</v>
      </c>
      <c r="EA103" s="137" t="str">
        <f t="shared" si="312"/>
        <v>Completar</v>
      </c>
      <c r="EB103" s="137" t="str">
        <f t="shared" si="313"/>
        <v>Completar</v>
      </c>
      <c r="EC103" s="135"/>
      <c r="ED103" s="136" t="str">
        <f t="shared" si="314"/>
        <v>Completar</v>
      </c>
      <c r="EE103" s="237">
        <f t="shared" si="411"/>
        <v>0</v>
      </c>
      <c r="EF103" s="238">
        <f t="shared" si="412"/>
        <v>0</v>
      </c>
      <c r="EG103" s="239" t="str">
        <f>IFERROR(IF(EF103&gt;20*DS103,'Referencia Parámetros'!$D$20,IF(EF103&gt;10*DS103,'Referencia Parámetros'!$D$21,IF(EF103&gt;5*DS103,'Referencia Parámetros'!$D$22, IF(EF103&gt;1,'Referencia Parámetros'!$D$23,"NO APLICA")))),"")</f>
        <v/>
      </c>
      <c r="EH103" s="240" t="str">
        <f t="shared" si="413"/>
        <v/>
      </c>
      <c r="EI103" s="241">
        <f t="shared" si="355"/>
        <v>0</v>
      </c>
      <c r="EJ103" s="234">
        <f t="shared" si="414"/>
        <v>0</v>
      </c>
      <c r="EK103" s="234">
        <f t="shared" si="356"/>
        <v>0</v>
      </c>
      <c r="EL103" s="234">
        <f t="shared" si="415"/>
        <v>0</v>
      </c>
      <c r="EM103" s="242">
        <f t="shared" si="416"/>
        <v>0</v>
      </c>
      <c r="EO103" s="234">
        <f t="shared" si="417"/>
        <v>91</v>
      </c>
      <c r="EP103" s="235" t="str">
        <f t="shared" si="418"/>
        <v/>
      </c>
      <c r="EQ103" s="236" t="str">
        <f>IFERROR(+VLOOKUP(EP103,'Referencia Parámetros'!$A$2:$B$18,2),"")</f>
        <v/>
      </c>
      <c r="ER103" s="1"/>
      <c r="ES103" s="1"/>
      <c r="ET103" s="136" t="str">
        <f t="shared" si="315"/>
        <v>Completar</v>
      </c>
      <c r="EU103" s="134"/>
      <c r="EV103" s="134"/>
      <c r="EW103" s="134"/>
      <c r="EX103" s="136" t="str">
        <f t="shared" si="316"/>
        <v>Completar</v>
      </c>
      <c r="EY103" s="137" t="str">
        <f t="shared" si="317"/>
        <v>Completar</v>
      </c>
      <c r="EZ103" s="137" t="str">
        <f t="shared" si="318"/>
        <v>Completar</v>
      </c>
      <c r="FA103" s="135"/>
      <c r="FB103" s="136" t="str">
        <f t="shared" si="319"/>
        <v>Completar</v>
      </c>
      <c r="FC103" s="237">
        <f t="shared" si="419"/>
        <v>0</v>
      </c>
      <c r="FD103" s="238">
        <f t="shared" si="420"/>
        <v>0</v>
      </c>
      <c r="FE103" s="239" t="str">
        <f>IFERROR(IF(FD103&gt;20*EQ103,'Referencia Parámetros'!$D$20,IF(FD103&gt;10*EQ103,'Referencia Parámetros'!$D$21,IF(FD103&gt;5*EQ103,'Referencia Parámetros'!$D$22, IF(FD103&gt;1,'Referencia Parámetros'!$D$23,"NO APLICA")))),"")</f>
        <v/>
      </c>
      <c r="FF103" s="240" t="str">
        <f t="shared" si="421"/>
        <v/>
      </c>
      <c r="FG103" s="241">
        <f t="shared" si="357"/>
        <v>0</v>
      </c>
      <c r="FH103" s="234">
        <f t="shared" si="422"/>
        <v>0</v>
      </c>
      <c r="FI103" s="234">
        <f t="shared" si="358"/>
        <v>0</v>
      </c>
      <c r="FJ103" s="234">
        <f t="shared" si="423"/>
        <v>0</v>
      </c>
      <c r="FK103" s="242">
        <f t="shared" si="424"/>
        <v>0</v>
      </c>
      <c r="FM103" s="234">
        <f t="shared" si="425"/>
        <v>91</v>
      </c>
      <c r="FN103" s="235" t="str">
        <f t="shared" si="426"/>
        <v/>
      </c>
      <c r="FO103" s="236" t="str">
        <f>IFERROR(+VLOOKUP(FN103,'Referencia Parámetros'!$A$2:$B$18,2),"")</f>
        <v/>
      </c>
      <c r="FP103" s="1"/>
      <c r="FQ103" s="1"/>
      <c r="FR103" s="136" t="str">
        <f t="shared" si="320"/>
        <v>Completar</v>
      </c>
      <c r="FS103" s="134"/>
      <c r="FT103" s="134"/>
      <c r="FU103" s="134"/>
      <c r="FV103" s="136" t="str">
        <f t="shared" si="321"/>
        <v>Completar</v>
      </c>
      <c r="FW103" s="137" t="str">
        <f t="shared" si="322"/>
        <v>Completar</v>
      </c>
      <c r="FX103" s="137" t="str">
        <f t="shared" si="323"/>
        <v>Completar</v>
      </c>
      <c r="FY103" s="135"/>
      <c r="FZ103" s="136" t="str">
        <f t="shared" si="324"/>
        <v>Completar</v>
      </c>
      <c r="GA103" s="237">
        <f t="shared" si="427"/>
        <v>0</v>
      </c>
      <c r="GB103" s="238">
        <f t="shared" si="428"/>
        <v>0</v>
      </c>
      <c r="GC103" s="239" t="str">
        <f>IFERROR(IF(GB103&gt;20*FO103,'Referencia Parámetros'!$D$20,IF(GB103&gt;10*FO103,'Referencia Parámetros'!$D$21,IF(GB103&gt;5*FO103,'Referencia Parámetros'!$D$22, IF(GB103&gt;1,'Referencia Parámetros'!$D$23,"NO APLICA")))),"")</f>
        <v/>
      </c>
      <c r="GD103" s="240" t="str">
        <f t="shared" si="429"/>
        <v/>
      </c>
      <c r="GE103" s="241">
        <f t="shared" si="359"/>
        <v>0</v>
      </c>
      <c r="GF103" s="234">
        <f t="shared" si="430"/>
        <v>0</v>
      </c>
      <c r="GG103" s="234">
        <f t="shared" si="360"/>
        <v>0</v>
      </c>
      <c r="GH103" s="234">
        <f t="shared" si="431"/>
        <v>0</v>
      </c>
      <c r="GI103" s="242">
        <f t="shared" si="432"/>
        <v>0</v>
      </c>
      <c r="GK103" s="234">
        <f t="shared" si="433"/>
        <v>91</v>
      </c>
      <c r="GL103" s="235" t="str">
        <f t="shared" si="434"/>
        <v/>
      </c>
      <c r="GM103" s="236" t="str">
        <f>IFERROR(+VLOOKUP(GL103,'Referencia Parámetros'!$A$2:$B$18,2),"")</f>
        <v/>
      </c>
      <c r="GN103" s="1"/>
      <c r="GO103" s="1"/>
      <c r="GP103" s="136" t="str">
        <f t="shared" si="325"/>
        <v>Completar</v>
      </c>
      <c r="GQ103" s="134"/>
      <c r="GR103" s="134"/>
      <c r="GS103" s="134"/>
      <c r="GT103" s="136" t="str">
        <f t="shared" si="326"/>
        <v>Completar</v>
      </c>
      <c r="GU103" s="137" t="str">
        <f t="shared" si="327"/>
        <v>Completar</v>
      </c>
      <c r="GV103" s="137" t="str">
        <f t="shared" si="328"/>
        <v>Completar</v>
      </c>
      <c r="GW103" s="135"/>
      <c r="GX103" s="136" t="str">
        <f t="shared" si="329"/>
        <v>Completar</v>
      </c>
      <c r="GY103" s="237">
        <f t="shared" si="435"/>
        <v>0</v>
      </c>
      <c r="GZ103" s="238">
        <f t="shared" si="436"/>
        <v>0</v>
      </c>
      <c r="HA103" s="239" t="str">
        <f>IFERROR(IF(GZ103&gt;20*GM103,'Referencia Parámetros'!$D$20,IF(GZ103&gt;10*GM103,'Referencia Parámetros'!$D$21,IF(GZ103&gt;5*GM103,'Referencia Parámetros'!$D$22, IF(GZ103&gt;1,'Referencia Parámetros'!$D$23,"NO APLICA")))),"")</f>
        <v/>
      </c>
      <c r="HB103" s="240" t="str">
        <f t="shared" si="437"/>
        <v/>
      </c>
      <c r="HC103" s="241">
        <f t="shared" si="361"/>
        <v>0</v>
      </c>
      <c r="HD103" s="234">
        <f t="shared" si="438"/>
        <v>0</v>
      </c>
      <c r="HE103" s="234">
        <f t="shared" si="362"/>
        <v>0</v>
      </c>
      <c r="HF103" s="234">
        <f t="shared" si="439"/>
        <v>0</v>
      </c>
      <c r="HG103" s="242">
        <f t="shared" si="440"/>
        <v>0</v>
      </c>
      <c r="HI103" s="234">
        <f t="shared" si="441"/>
        <v>91</v>
      </c>
      <c r="HJ103" s="235" t="str">
        <f t="shared" si="442"/>
        <v/>
      </c>
      <c r="HK103" s="236" t="str">
        <f>IFERROR(+VLOOKUP(HJ103,'Referencia Parámetros'!$A$2:$B$18,2),"")</f>
        <v/>
      </c>
      <c r="HL103" s="1"/>
      <c r="HM103" s="1"/>
      <c r="HN103" s="136" t="str">
        <f t="shared" si="330"/>
        <v>Completar</v>
      </c>
      <c r="HO103" s="134"/>
      <c r="HP103" s="134"/>
      <c r="HQ103" s="134"/>
      <c r="HR103" s="136" t="str">
        <f t="shared" si="331"/>
        <v>Completar</v>
      </c>
      <c r="HS103" s="137" t="str">
        <f t="shared" si="332"/>
        <v>Completar</v>
      </c>
      <c r="HT103" s="137" t="str">
        <f t="shared" si="333"/>
        <v>Completar</v>
      </c>
      <c r="HU103" s="135"/>
      <c r="HV103" s="136" t="str">
        <f t="shared" si="334"/>
        <v>Completar</v>
      </c>
      <c r="HW103" s="237">
        <f t="shared" si="443"/>
        <v>0</v>
      </c>
      <c r="HX103" s="238">
        <f t="shared" si="444"/>
        <v>0</v>
      </c>
      <c r="HY103" s="239" t="str">
        <f>IFERROR(IF(HX103&gt;20*HK103,'Referencia Parámetros'!$D$20,IF(HX103&gt;10*HK103,'Referencia Parámetros'!$D$21,IF(HX103&gt;5*HK103,'Referencia Parámetros'!$D$22, IF(HX103&gt;1,'Referencia Parámetros'!$D$23,"NO APLICA")))),"")</f>
        <v/>
      </c>
      <c r="HZ103" s="240" t="str">
        <f t="shared" si="445"/>
        <v/>
      </c>
      <c r="IA103" s="241">
        <f t="shared" si="363"/>
        <v>0</v>
      </c>
      <c r="IB103" s="234">
        <f t="shared" si="446"/>
        <v>0</v>
      </c>
      <c r="IC103" s="234">
        <f t="shared" si="364"/>
        <v>0</v>
      </c>
      <c r="ID103" s="234">
        <f t="shared" si="447"/>
        <v>0</v>
      </c>
      <c r="IE103" s="242">
        <f t="shared" si="448"/>
        <v>0</v>
      </c>
      <c r="IG103" s="234">
        <f t="shared" si="449"/>
        <v>91</v>
      </c>
      <c r="IH103" s="235" t="str">
        <f t="shared" si="450"/>
        <v/>
      </c>
      <c r="II103" s="236" t="str">
        <f>IFERROR(+VLOOKUP(IH103,'Referencia Parámetros'!$A$2:$B$15,2),"")</f>
        <v/>
      </c>
      <c r="IJ103" s="1"/>
      <c r="IK103" s="1"/>
      <c r="IL103" s="136" t="str">
        <f t="shared" si="335"/>
        <v>Completar</v>
      </c>
      <c r="IM103" s="134"/>
      <c r="IN103" s="134"/>
      <c r="IO103" s="134"/>
      <c r="IP103" s="136" t="str">
        <f t="shared" si="336"/>
        <v>Completar</v>
      </c>
      <c r="IQ103" s="137" t="str">
        <f t="shared" si="337"/>
        <v>Completar</v>
      </c>
      <c r="IR103" s="137" t="str">
        <f t="shared" si="338"/>
        <v>Completar</v>
      </c>
      <c r="IS103" s="135"/>
      <c r="IT103" s="136" t="str">
        <f t="shared" si="339"/>
        <v>Completar</v>
      </c>
      <c r="IU103" s="237">
        <f t="shared" si="451"/>
        <v>0</v>
      </c>
      <c r="IV103" s="238">
        <f t="shared" si="452"/>
        <v>0</v>
      </c>
      <c r="IW103" s="239" t="str">
        <f>IFERROR(IF(IV103&gt;20*II103,'Referencia Parámetros'!$D$20,IF(IV103&gt;10*II103,'Referencia Parámetros'!$D$21,IF(IV103&gt;5*II103,'Referencia Parámetros'!$D$22, IF(IV103&gt;1,'Referencia Parámetros'!$D$23,"NO APLICA")))),"")</f>
        <v/>
      </c>
      <c r="IX103" s="240" t="str">
        <f t="shared" si="453"/>
        <v/>
      </c>
      <c r="IY103" s="241">
        <f t="shared" si="365"/>
        <v>0</v>
      </c>
      <c r="IZ103" s="234">
        <f t="shared" si="454"/>
        <v>0</v>
      </c>
      <c r="JA103" s="234">
        <f t="shared" si="366"/>
        <v>0</v>
      </c>
      <c r="JB103" s="234">
        <f t="shared" si="455"/>
        <v>0</v>
      </c>
      <c r="JC103" s="242">
        <f t="shared" si="456"/>
        <v>0</v>
      </c>
      <c r="JD103" s="198"/>
      <c r="JE103" s="234">
        <f t="shared" si="457"/>
        <v>91</v>
      </c>
      <c r="JF103" s="235" t="str">
        <f t="shared" si="458"/>
        <v/>
      </c>
      <c r="JG103" s="236" t="str">
        <f>IFERROR(+VLOOKUP(JF103,'Referencia Parámetros'!$A$2:$B$15,2),"")</f>
        <v/>
      </c>
      <c r="JH103" s="1"/>
      <c r="JI103" s="1"/>
      <c r="JJ103" s="136" t="str">
        <f t="shared" si="340"/>
        <v>Completar</v>
      </c>
      <c r="JK103" s="134"/>
      <c r="JL103" s="134"/>
      <c r="JM103" s="134"/>
      <c r="JN103" s="136" t="str">
        <f t="shared" si="341"/>
        <v>Completar</v>
      </c>
      <c r="JO103" s="137" t="str">
        <f t="shared" si="342"/>
        <v>Completar</v>
      </c>
      <c r="JP103" s="137" t="str">
        <f t="shared" si="343"/>
        <v>Completar</v>
      </c>
      <c r="JQ103" s="135"/>
      <c r="JR103" s="136" t="str">
        <f t="shared" si="344"/>
        <v>Completar</v>
      </c>
      <c r="JS103" s="237">
        <f t="shared" si="459"/>
        <v>0</v>
      </c>
      <c r="JT103" s="238">
        <f t="shared" si="460"/>
        <v>0</v>
      </c>
      <c r="JU103" s="239" t="str">
        <f>IFERROR(IF(JT103&gt;20*JG103,'Referencia Parámetros'!$D$20,IF(JT103&gt;10*JG103,'Referencia Parámetros'!$D$21,IF(JT103&gt;5*JG103,'Referencia Parámetros'!$D$22, IF(JT103&gt;1,'Referencia Parámetros'!$D$23,"NO APLICA")))),"")</f>
        <v/>
      </c>
      <c r="JV103" s="240" t="str">
        <f t="shared" si="461"/>
        <v/>
      </c>
      <c r="JW103" s="241">
        <f t="shared" si="367"/>
        <v>0</v>
      </c>
      <c r="JX103" s="234">
        <f t="shared" si="462"/>
        <v>0</v>
      </c>
      <c r="JY103" s="234">
        <f t="shared" si="368"/>
        <v>0</v>
      </c>
      <c r="JZ103" s="234">
        <f t="shared" si="463"/>
        <v>0</v>
      </c>
      <c r="KA103" s="242">
        <f t="shared" si="464"/>
        <v>0</v>
      </c>
    </row>
    <row r="104" spans="1:287" x14ac:dyDescent="0.25">
      <c r="A104" s="234">
        <f t="shared" si="369"/>
        <v>92</v>
      </c>
      <c r="B104" s="235" t="str">
        <f t="shared" si="370"/>
        <v/>
      </c>
      <c r="C104" s="236" t="str">
        <f>IFERROR(+VLOOKUP(B104,'Referencia Parámetros'!$A$2:$B$18,2),"")</f>
        <v/>
      </c>
      <c r="D104" s="1"/>
      <c r="E104" s="1"/>
      <c r="F104" s="136" t="str">
        <f>IFERROR(+VLOOKUP(D104,'Año 4'!JH$13:JJ$112,3,FALSE),"Completar")</f>
        <v>Completar</v>
      </c>
      <c r="G104" s="134"/>
      <c r="H104" s="134"/>
      <c r="I104" s="134"/>
      <c r="J104" s="136" t="str">
        <f>+IFERROR(VLOOKUP(D104,'Año 4'!JH$13:JR$112,7,0),"Completar")</f>
        <v>Completar</v>
      </c>
      <c r="K104" s="137" t="str">
        <f>IFERROR(VLOOKUP(D104,'Año 4'!JH$13:JR$112,8,FALSE),"Completar")</f>
        <v>Completar</v>
      </c>
      <c r="L104" s="137" t="str">
        <f>IFERROR(VLOOKUP(D104,'Año 4'!JH$13:JR$112,9,FALSE),"Completar")</f>
        <v>Completar</v>
      </c>
      <c r="M104" s="135"/>
      <c r="N104" s="136" t="str">
        <f>IFERROR(VLOOKUP(D104,'Año 4'!JH$13:JR$112,11,FALSE),"Completar")</f>
        <v>Completar</v>
      </c>
      <c r="O104" s="237">
        <f t="shared" si="371"/>
        <v>0</v>
      </c>
      <c r="P104" s="238">
        <f t="shared" si="372"/>
        <v>0</v>
      </c>
      <c r="Q104" s="239" t="str">
        <f>IFERROR(IF(P104&gt;20*C104,'Referencia Parámetros'!$D$20,IF(P104&gt;10*C104,'Referencia Parámetros'!$D$21,IF(P104&gt;5*C104,'Referencia Parámetros'!$D$22, IF(P104&gt;1,'Referencia Parámetros'!$D$23,"NO APLICA")))),"")</f>
        <v/>
      </c>
      <c r="R104" s="240" t="str">
        <f t="shared" si="373"/>
        <v/>
      </c>
      <c r="S104" s="241">
        <f t="shared" si="345"/>
        <v>0</v>
      </c>
      <c r="T104" s="234">
        <f t="shared" si="374"/>
        <v>0</v>
      </c>
      <c r="U104" s="234">
        <f t="shared" si="346"/>
        <v>0</v>
      </c>
      <c r="V104" s="234">
        <f t="shared" si="375"/>
        <v>0</v>
      </c>
      <c r="W104" s="242">
        <f t="shared" si="376"/>
        <v>0</v>
      </c>
      <c r="Y104" s="234">
        <f t="shared" si="377"/>
        <v>92</v>
      </c>
      <c r="Z104" s="235" t="str">
        <f t="shared" si="378"/>
        <v/>
      </c>
      <c r="AA104" s="236" t="str">
        <f>IFERROR(+VLOOKUP(Z104,'Referencia Parámetros'!$A$2:$B$18,2),"")</f>
        <v/>
      </c>
      <c r="AB104" s="1"/>
      <c r="AC104" s="1"/>
      <c r="AD104" s="136" t="str">
        <f t="shared" si="290"/>
        <v>Completar</v>
      </c>
      <c r="AE104" s="134"/>
      <c r="AF104" s="134"/>
      <c r="AG104" s="134"/>
      <c r="AH104" s="136" t="str">
        <f t="shared" si="291"/>
        <v>Completar</v>
      </c>
      <c r="AI104" s="137" t="str">
        <f t="shared" si="292"/>
        <v>Completar</v>
      </c>
      <c r="AJ104" s="137" t="str">
        <f t="shared" si="293"/>
        <v>Completar</v>
      </c>
      <c r="AK104" s="135"/>
      <c r="AL104" s="136" t="str">
        <f t="shared" si="294"/>
        <v>Completar</v>
      </c>
      <c r="AM104" s="237">
        <f t="shared" si="379"/>
        <v>0</v>
      </c>
      <c r="AN104" s="238">
        <f t="shared" si="380"/>
        <v>0</v>
      </c>
      <c r="AO104" s="239" t="str">
        <f>IFERROR(IF(AN104&gt;20*AA104,'Referencia Parámetros'!$D$20,IF(AN104&gt;10*AA104,'Referencia Parámetros'!$D$21,IF(AN104&gt;5*AA104,'Referencia Parámetros'!$D$22, IF(AN104&gt;1,'Referencia Parámetros'!$D$23,"NO APLICA")))),"")</f>
        <v/>
      </c>
      <c r="AP104" s="240" t="str">
        <f t="shared" si="381"/>
        <v/>
      </c>
      <c r="AQ104" s="241">
        <f t="shared" si="347"/>
        <v>0</v>
      </c>
      <c r="AR104" s="234">
        <f t="shared" si="382"/>
        <v>0</v>
      </c>
      <c r="AS104" s="234">
        <f t="shared" si="348"/>
        <v>0</v>
      </c>
      <c r="AT104" s="234">
        <f t="shared" si="383"/>
        <v>0</v>
      </c>
      <c r="AU104" s="242">
        <f t="shared" si="384"/>
        <v>0</v>
      </c>
      <c r="AW104" s="234">
        <f t="shared" si="385"/>
        <v>92</v>
      </c>
      <c r="AX104" s="235" t="str">
        <f t="shared" si="386"/>
        <v/>
      </c>
      <c r="AY104" s="236" t="str">
        <f>IFERROR(+VLOOKUP(AX104,'Referencia Parámetros'!$A$2:$B$18,2),"")</f>
        <v/>
      </c>
      <c r="AZ104" s="1"/>
      <c r="BA104" s="1"/>
      <c r="BB104" s="136" t="str">
        <f t="shared" si="295"/>
        <v>Completar</v>
      </c>
      <c r="BC104" s="134"/>
      <c r="BD104" s="134"/>
      <c r="BE104" s="134"/>
      <c r="BF104" s="136" t="str">
        <f t="shared" si="296"/>
        <v>Completar</v>
      </c>
      <c r="BG104" s="137" t="str">
        <f t="shared" si="297"/>
        <v>Completar</v>
      </c>
      <c r="BH104" s="137" t="str">
        <f t="shared" si="298"/>
        <v>Completar</v>
      </c>
      <c r="BI104" s="135"/>
      <c r="BJ104" s="136" t="str">
        <f t="shared" si="299"/>
        <v>Completar</v>
      </c>
      <c r="BK104" s="237">
        <f t="shared" si="387"/>
        <v>0</v>
      </c>
      <c r="BL104" s="238">
        <f t="shared" si="388"/>
        <v>0</v>
      </c>
      <c r="BM104" s="239" t="str">
        <f>IFERROR(IF(BL104&gt;20*AY104,'Referencia Parámetros'!$D$20,IF(BL104&gt;10*AY104,'Referencia Parámetros'!$D$21,IF(BL104&gt;5*AY104,'Referencia Parámetros'!$D$22, IF(BL104&gt;1,'Referencia Parámetros'!$D$23,"NO APLICA")))),"")</f>
        <v/>
      </c>
      <c r="BN104" s="240" t="str">
        <f t="shared" si="389"/>
        <v/>
      </c>
      <c r="BO104" s="241">
        <f t="shared" si="349"/>
        <v>0</v>
      </c>
      <c r="BP104" s="234">
        <f t="shared" si="390"/>
        <v>0</v>
      </c>
      <c r="BQ104" s="234">
        <f t="shared" si="350"/>
        <v>0</v>
      </c>
      <c r="BR104" s="234">
        <f t="shared" si="391"/>
        <v>0</v>
      </c>
      <c r="BS104" s="242">
        <f t="shared" si="392"/>
        <v>0</v>
      </c>
      <c r="BU104" s="234">
        <f t="shared" si="393"/>
        <v>92</v>
      </c>
      <c r="BV104" s="235" t="str">
        <f t="shared" si="394"/>
        <v/>
      </c>
      <c r="BW104" s="236" t="str">
        <f>IFERROR(+VLOOKUP(BV104,'Referencia Parámetros'!$A$2:$B$18,2),"")</f>
        <v/>
      </c>
      <c r="BX104" s="1"/>
      <c r="BY104" s="1"/>
      <c r="BZ104" s="136" t="str">
        <f t="shared" si="300"/>
        <v>Completar</v>
      </c>
      <c r="CA104" s="134"/>
      <c r="CB104" s="134"/>
      <c r="CC104" s="134"/>
      <c r="CD104" s="136" t="str">
        <f t="shared" si="301"/>
        <v>Completar</v>
      </c>
      <c r="CE104" s="137" t="str">
        <f t="shared" si="302"/>
        <v>Completar</v>
      </c>
      <c r="CF104" s="137" t="str">
        <f t="shared" si="303"/>
        <v>Completar</v>
      </c>
      <c r="CG104" s="135"/>
      <c r="CH104" s="136" t="str">
        <f t="shared" si="304"/>
        <v>Completar</v>
      </c>
      <c r="CI104" s="237">
        <f t="shared" si="395"/>
        <v>0</v>
      </c>
      <c r="CJ104" s="238">
        <f t="shared" si="396"/>
        <v>0</v>
      </c>
      <c r="CK104" s="239" t="str">
        <f>IFERROR(IF(CJ104&gt;20*BW104,'Referencia Parámetros'!$D$20,IF(CJ104&gt;10*BW104,'Referencia Parámetros'!$D$21,IF(CJ104&gt;5*BW104,'Referencia Parámetros'!$D$22, IF(CJ104&gt;1,'Referencia Parámetros'!$D$23,"NO APLICA")))),"")</f>
        <v/>
      </c>
      <c r="CL104" s="240" t="str">
        <f t="shared" si="397"/>
        <v/>
      </c>
      <c r="CM104" s="241">
        <f t="shared" si="351"/>
        <v>0</v>
      </c>
      <c r="CN104" s="234">
        <f t="shared" si="398"/>
        <v>0</v>
      </c>
      <c r="CO104" s="234">
        <f t="shared" si="352"/>
        <v>0</v>
      </c>
      <c r="CP104" s="234">
        <f t="shared" si="399"/>
        <v>0</v>
      </c>
      <c r="CQ104" s="242">
        <f t="shared" si="400"/>
        <v>0</v>
      </c>
      <c r="CS104" s="234">
        <f t="shared" si="401"/>
        <v>92</v>
      </c>
      <c r="CT104" s="235" t="str">
        <f t="shared" si="402"/>
        <v/>
      </c>
      <c r="CU104" s="236" t="str">
        <f>IFERROR(+VLOOKUP(CT104,'Referencia Parámetros'!$A$2:$B$18,2),"")</f>
        <v/>
      </c>
      <c r="CV104" s="1"/>
      <c r="CW104" s="1"/>
      <c r="CX104" s="136" t="str">
        <f t="shared" si="305"/>
        <v>Completar</v>
      </c>
      <c r="CY104" s="134"/>
      <c r="CZ104" s="134"/>
      <c r="DA104" s="134"/>
      <c r="DB104" s="136" t="str">
        <f t="shared" si="306"/>
        <v>Completar</v>
      </c>
      <c r="DC104" s="137" t="str">
        <f t="shared" si="307"/>
        <v>Completar</v>
      </c>
      <c r="DD104" s="137" t="str">
        <f t="shared" si="308"/>
        <v>Completar</v>
      </c>
      <c r="DE104" s="135"/>
      <c r="DF104" s="136" t="str">
        <f t="shared" si="309"/>
        <v>Completar</v>
      </c>
      <c r="DG104" s="237">
        <f t="shared" si="403"/>
        <v>0</v>
      </c>
      <c r="DH104" s="238">
        <f t="shared" si="404"/>
        <v>0</v>
      </c>
      <c r="DI104" s="239" t="str">
        <f>IFERROR(IF(DH104&gt;20*CU104,'Referencia Parámetros'!$D$20,IF(DH104&gt;10*CU104,'Referencia Parámetros'!$D$21,IF(DH104&gt;5*CU104,'Referencia Parámetros'!$D$22, IF(DH104&gt;1,'Referencia Parámetros'!$D$23,"NO APLICA")))),"")</f>
        <v/>
      </c>
      <c r="DJ104" s="240" t="str">
        <f t="shared" si="405"/>
        <v/>
      </c>
      <c r="DK104" s="241">
        <f t="shared" si="353"/>
        <v>0</v>
      </c>
      <c r="DL104" s="234">
        <f t="shared" si="406"/>
        <v>0</v>
      </c>
      <c r="DM104" s="234">
        <f t="shared" si="354"/>
        <v>0</v>
      </c>
      <c r="DN104" s="234">
        <f t="shared" si="407"/>
        <v>0</v>
      </c>
      <c r="DO104" s="242">
        <f t="shared" si="408"/>
        <v>0</v>
      </c>
      <c r="DQ104" s="234">
        <f t="shared" si="409"/>
        <v>92</v>
      </c>
      <c r="DR104" s="235" t="str">
        <f t="shared" si="410"/>
        <v/>
      </c>
      <c r="DS104" s="236" t="str">
        <f>IFERROR(+VLOOKUP(DR104,'Referencia Parámetros'!$A$2:$B$18,2),"")</f>
        <v/>
      </c>
      <c r="DT104" s="1"/>
      <c r="DU104" s="1"/>
      <c r="DV104" s="136" t="str">
        <f t="shared" si="310"/>
        <v>Completar</v>
      </c>
      <c r="DW104" s="134"/>
      <c r="DX104" s="134"/>
      <c r="DY104" s="134"/>
      <c r="DZ104" s="136" t="str">
        <f t="shared" si="311"/>
        <v>Completar</v>
      </c>
      <c r="EA104" s="137" t="str">
        <f t="shared" si="312"/>
        <v>Completar</v>
      </c>
      <c r="EB104" s="137" t="str">
        <f t="shared" si="313"/>
        <v>Completar</v>
      </c>
      <c r="EC104" s="135"/>
      <c r="ED104" s="136" t="str">
        <f t="shared" si="314"/>
        <v>Completar</v>
      </c>
      <c r="EE104" s="237">
        <f t="shared" si="411"/>
        <v>0</v>
      </c>
      <c r="EF104" s="238">
        <f t="shared" si="412"/>
        <v>0</v>
      </c>
      <c r="EG104" s="239" t="str">
        <f>IFERROR(IF(EF104&gt;20*DS104,'Referencia Parámetros'!$D$20,IF(EF104&gt;10*DS104,'Referencia Parámetros'!$D$21,IF(EF104&gt;5*DS104,'Referencia Parámetros'!$D$22, IF(EF104&gt;1,'Referencia Parámetros'!$D$23,"NO APLICA")))),"")</f>
        <v/>
      </c>
      <c r="EH104" s="240" t="str">
        <f t="shared" si="413"/>
        <v/>
      </c>
      <c r="EI104" s="241">
        <f t="shared" si="355"/>
        <v>0</v>
      </c>
      <c r="EJ104" s="234">
        <f t="shared" si="414"/>
        <v>0</v>
      </c>
      <c r="EK104" s="234">
        <f t="shared" si="356"/>
        <v>0</v>
      </c>
      <c r="EL104" s="234">
        <f t="shared" si="415"/>
        <v>0</v>
      </c>
      <c r="EM104" s="242">
        <f t="shared" si="416"/>
        <v>0</v>
      </c>
      <c r="EO104" s="234">
        <f t="shared" si="417"/>
        <v>92</v>
      </c>
      <c r="EP104" s="235" t="str">
        <f t="shared" si="418"/>
        <v/>
      </c>
      <c r="EQ104" s="236" t="str">
        <f>IFERROR(+VLOOKUP(EP104,'Referencia Parámetros'!$A$2:$B$18,2),"")</f>
        <v/>
      </c>
      <c r="ER104" s="1"/>
      <c r="ES104" s="1"/>
      <c r="ET104" s="136" t="str">
        <f t="shared" si="315"/>
        <v>Completar</v>
      </c>
      <c r="EU104" s="134"/>
      <c r="EV104" s="134"/>
      <c r="EW104" s="134"/>
      <c r="EX104" s="136" t="str">
        <f t="shared" si="316"/>
        <v>Completar</v>
      </c>
      <c r="EY104" s="137" t="str">
        <f t="shared" si="317"/>
        <v>Completar</v>
      </c>
      <c r="EZ104" s="137" t="str">
        <f t="shared" si="318"/>
        <v>Completar</v>
      </c>
      <c r="FA104" s="135"/>
      <c r="FB104" s="136" t="str">
        <f t="shared" si="319"/>
        <v>Completar</v>
      </c>
      <c r="FC104" s="237">
        <f t="shared" si="419"/>
        <v>0</v>
      </c>
      <c r="FD104" s="238">
        <f t="shared" si="420"/>
        <v>0</v>
      </c>
      <c r="FE104" s="239" t="str">
        <f>IFERROR(IF(FD104&gt;20*EQ104,'Referencia Parámetros'!$D$20,IF(FD104&gt;10*EQ104,'Referencia Parámetros'!$D$21,IF(FD104&gt;5*EQ104,'Referencia Parámetros'!$D$22, IF(FD104&gt;1,'Referencia Parámetros'!$D$23,"NO APLICA")))),"")</f>
        <v/>
      </c>
      <c r="FF104" s="240" t="str">
        <f t="shared" si="421"/>
        <v/>
      </c>
      <c r="FG104" s="241">
        <f t="shared" si="357"/>
        <v>0</v>
      </c>
      <c r="FH104" s="234">
        <f t="shared" si="422"/>
        <v>0</v>
      </c>
      <c r="FI104" s="234">
        <f t="shared" si="358"/>
        <v>0</v>
      </c>
      <c r="FJ104" s="234">
        <f t="shared" si="423"/>
        <v>0</v>
      </c>
      <c r="FK104" s="242">
        <f t="shared" si="424"/>
        <v>0</v>
      </c>
      <c r="FM104" s="234">
        <f t="shared" si="425"/>
        <v>92</v>
      </c>
      <c r="FN104" s="235" t="str">
        <f t="shared" si="426"/>
        <v/>
      </c>
      <c r="FO104" s="236" t="str">
        <f>IFERROR(+VLOOKUP(FN104,'Referencia Parámetros'!$A$2:$B$18,2),"")</f>
        <v/>
      </c>
      <c r="FP104" s="1"/>
      <c r="FQ104" s="1"/>
      <c r="FR104" s="136" t="str">
        <f t="shared" si="320"/>
        <v>Completar</v>
      </c>
      <c r="FS104" s="134"/>
      <c r="FT104" s="134"/>
      <c r="FU104" s="134"/>
      <c r="FV104" s="136" t="str">
        <f t="shared" si="321"/>
        <v>Completar</v>
      </c>
      <c r="FW104" s="137" t="str">
        <f t="shared" si="322"/>
        <v>Completar</v>
      </c>
      <c r="FX104" s="137" t="str">
        <f t="shared" si="323"/>
        <v>Completar</v>
      </c>
      <c r="FY104" s="135"/>
      <c r="FZ104" s="136" t="str">
        <f t="shared" si="324"/>
        <v>Completar</v>
      </c>
      <c r="GA104" s="237">
        <f t="shared" si="427"/>
        <v>0</v>
      </c>
      <c r="GB104" s="238">
        <f t="shared" si="428"/>
        <v>0</v>
      </c>
      <c r="GC104" s="239" t="str">
        <f>IFERROR(IF(GB104&gt;20*FO104,'Referencia Parámetros'!$D$20,IF(GB104&gt;10*FO104,'Referencia Parámetros'!$D$21,IF(GB104&gt;5*FO104,'Referencia Parámetros'!$D$22, IF(GB104&gt;1,'Referencia Parámetros'!$D$23,"NO APLICA")))),"")</f>
        <v/>
      </c>
      <c r="GD104" s="240" t="str">
        <f t="shared" si="429"/>
        <v/>
      </c>
      <c r="GE104" s="241">
        <f t="shared" si="359"/>
        <v>0</v>
      </c>
      <c r="GF104" s="234">
        <f t="shared" si="430"/>
        <v>0</v>
      </c>
      <c r="GG104" s="234">
        <f t="shared" si="360"/>
        <v>0</v>
      </c>
      <c r="GH104" s="234">
        <f t="shared" si="431"/>
        <v>0</v>
      </c>
      <c r="GI104" s="242">
        <f t="shared" si="432"/>
        <v>0</v>
      </c>
      <c r="GK104" s="234">
        <f t="shared" si="433"/>
        <v>92</v>
      </c>
      <c r="GL104" s="235" t="str">
        <f t="shared" si="434"/>
        <v/>
      </c>
      <c r="GM104" s="236" t="str">
        <f>IFERROR(+VLOOKUP(GL104,'Referencia Parámetros'!$A$2:$B$18,2),"")</f>
        <v/>
      </c>
      <c r="GN104" s="1"/>
      <c r="GO104" s="1"/>
      <c r="GP104" s="136" t="str">
        <f t="shared" si="325"/>
        <v>Completar</v>
      </c>
      <c r="GQ104" s="134"/>
      <c r="GR104" s="134"/>
      <c r="GS104" s="134"/>
      <c r="GT104" s="136" t="str">
        <f t="shared" si="326"/>
        <v>Completar</v>
      </c>
      <c r="GU104" s="137" t="str">
        <f t="shared" si="327"/>
        <v>Completar</v>
      </c>
      <c r="GV104" s="137" t="str">
        <f t="shared" si="328"/>
        <v>Completar</v>
      </c>
      <c r="GW104" s="135"/>
      <c r="GX104" s="136" t="str">
        <f t="shared" si="329"/>
        <v>Completar</v>
      </c>
      <c r="GY104" s="237">
        <f t="shared" si="435"/>
        <v>0</v>
      </c>
      <c r="GZ104" s="238">
        <f t="shared" si="436"/>
        <v>0</v>
      </c>
      <c r="HA104" s="239" t="str">
        <f>IFERROR(IF(GZ104&gt;20*GM104,'Referencia Parámetros'!$D$20,IF(GZ104&gt;10*GM104,'Referencia Parámetros'!$D$21,IF(GZ104&gt;5*GM104,'Referencia Parámetros'!$D$22, IF(GZ104&gt;1,'Referencia Parámetros'!$D$23,"NO APLICA")))),"")</f>
        <v/>
      </c>
      <c r="HB104" s="240" t="str">
        <f t="shared" si="437"/>
        <v/>
      </c>
      <c r="HC104" s="241">
        <f t="shared" si="361"/>
        <v>0</v>
      </c>
      <c r="HD104" s="234">
        <f t="shared" si="438"/>
        <v>0</v>
      </c>
      <c r="HE104" s="234">
        <f t="shared" si="362"/>
        <v>0</v>
      </c>
      <c r="HF104" s="234">
        <f t="shared" si="439"/>
        <v>0</v>
      </c>
      <c r="HG104" s="242">
        <f t="shared" si="440"/>
        <v>0</v>
      </c>
      <c r="HI104" s="234">
        <f t="shared" si="441"/>
        <v>92</v>
      </c>
      <c r="HJ104" s="235" t="str">
        <f t="shared" si="442"/>
        <v/>
      </c>
      <c r="HK104" s="236" t="str">
        <f>IFERROR(+VLOOKUP(HJ104,'Referencia Parámetros'!$A$2:$B$18,2),"")</f>
        <v/>
      </c>
      <c r="HL104" s="1"/>
      <c r="HM104" s="1"/>
      <c r="HN104" s="136" t="str">
        <f t="shared" si="330"/>
        <v>Completar</v>
      </c>
      <c r="HO104" s="134"/>
      <c r="HP104" s="134"/>
      <c r="HQ104" s="134"/>
      <c r="HR104" s="136" t="str">
        <f t="shared" si="331"/>
        <v>Completar</v>
      </c>
      <c r="HS104" s="137" t="str">
        <f t="shared" si="332"/>
        <v>Completar</v>
      </c>
      <c r="HT104" s="137" t="str">
        <f t="shared" si="333"/>
        <v>Completar</v>
      </c>
      <c r="HU104" s="135"/>
      <c r="HV104" s="136" t="str">
        <f t="shared" si="334"/>
        <v>Completar</v>
      </c>
      <c r="HW104" s="237">
        <f t="shared" si="443"/>
        <v>0</v>
      </c>
      <c r="HX104" s="238">
        <f t="shared" si="444"/>
        <v>0</v>
      </c>
      <c r="HY104" s="239" t="str">
        <f>IFERROR(IF(HX104&gt;20*HK104,'Referencia Parámetros'!$D$20,IF(HX104&gt;10*HK104,'Referencia Parámetros'!$D$21,IF(HX104&gt;5*HK104,'Referencia Parámetros'!$D$22, IF(HX104&gt;1,'Referencia Parámetros'!$D$23,"NO APLICA")))),"")</f>
        <v/>
      </c>
      <c r="HZ104" s="240" t="str">
        <f t="shared" si="445"/>
        <v/>
      </c>
      <c r="IA104" s="241">
        <f t="shared" si="363"/>
        <v>0</v>
      </c>
      <c r="IB104" s="234">
        <f t="shared" si="446"/>
        <v>0</v>
      </c>
      <c r="IC104" s="234">
        <f t="shared" si="364"/>
        <v>0</v>
      </c>
      <c r="ID104" s="234">
        <f t="shared" si="447"/>
        <v>0</v>
      </c>
      <c r="IE104" s="242">
        <f t="shared" si="448"/>
        <v>0</v>
      </c>
      <c r="IG104" s="234">
        <f t="shared" si="449"/>
        <v>92</v>
      </c>
      <c r="IH104" s="235" t="str">
        <f t="shared" si="450"/>
        <v/>
      </c>
      <c r="II104" s="236" t="str">
        <f>IFERROR(+VLOOKUP(IH104,'Referencia Parámetros'!$A$2:$B$15,2),"")</f>
        <v/>
      </c>
      <c r="IJ104" s="1"/>
      <c r="IK104" s="1"/>
      <c r="IL104" s="136" t="str">
        <f t="shared" si="335"/>
        <v>Completar</v>
      </c>
      <c r="IM104" s="134"/>
      <c r="IN104" s="134"/>
      <c r="IO104" s="134"/>
      <c r="IP104" s="136" t="str">
        <f t="shared" si="336"/>
        <v>Completar</v>
      </c>
      <c r="IQ104" s="137" t="str">
        <f t="shared" si="337"/>
        <v>Completar</v>
      </c>
      <c r="IR104" s="137" t="str">
        <f t="shared" si="338"/>
        <v>Completar</v>
      </c>
      <c r="IS104" s="135"/>
      <c r="IT104" s="136" t="str">
        <f t="shared" si="339"/>
        <v>Completar</v>
      </c>
      <c r="IU104" s="237">
        <f t="shared" si="451"/>
        <v>0</v>
      </c>
      <c r="IV104" s="238">
        <f t="shared" si="452"/>
        <v>0</v>
      </c>
      <c r="IW104" s="239" t="str">
        <f>IFERROR(IF(IV104&gt;20*II104,'Referencia Parámetros'!$D$20,IF(IV104&gt;10*II104,'Referencia Parámetros'!$D$21,IF(IV104&gt;5*II104,'Referencia Parámetros'!$D$22, IF(IV104&gt;1,'Referencia Parámetros'!$D$23,"NO APLICA")))),"")</f>
        <v/>
      </c>
      <c r="IX104" s="240" t="str">
        <f t="shared" si="453"/>
        <v/>
      </c>
      <c r="IY104" s="241">
        <f t="shared" si="365"/>
        <v>0</v>
      </c>
      <c r="IZ104" s="234">
        <f t="shared" si="454"/>
        <v>0</v>
      </c>
      <c r="JA104" s="234">
        <f t="shared" si="366"/>
        <v>0</v>
      </c>
      <c r="JB104" s="234">
        <f t="shared" si="455"/>
        <v>0</v>
      </c>
      <c r="JC104" s="242">
        <f t="shared" si="456"/>
        <v>0</v>
      </c>
      <c r="JD104" s="198"/>
      <c r="JE104" s="234">
        <f t="shared" si="457"/>
        <v>92</v>
      </c>
      <c r="JF104" s="235" t="str">
        <f t="shared" si="458"/>
        <v/>
      </c>
      <c r="JG104" s="236" t="str">
        <f>IFERROR(+VLOOKUP(JF104,'Referencia Parámetros'!$A$2:$B$15,2),"")</f>
        <v/>
      </c>
      <c r="JH104" s="1"/>
      <c r="JI104" s="1"/>
      <c r="JJ104" s="136" t="str">
        <f t="shared" si="340"/>
        <v>Completar</v>
      </c>
      <c r="JK104" s="134"/>
      <c r="JL104" s="134"/>
      <c r="JM104" s="134"/>
      <c r="JN104" s="136" t="str">
        <f t="shared" si="341"/>
        <v>Completar</v>
      </c>
      <c r="JO104" s="137" t="str">
        <f t="shared" si="342"/>
        <v>Completar</v>
      </c>
      <c r="JP104" s="137" t="str">
        <f t="shared" si="343"/>
        <v>Completar</v>
      </c>
      <c r="JQ104" s="135"/>
      <c r="JR104" s="136" t="str">
        <f t="shared" si="344"/>
        <v>Completar</v>
      </c>
      <c r="JS104" s="237">
        <f t="shared" si="459"/>
        <v>0</v>
      </c>
      <c r="JT104" s="238">
        <f t="shared" si="460"/>
        <v>0</v>
      </c>
      <c r="JU104" s="239" t="str">
        <f>IFERROR(IF(JT104&gt;20*JG104,'Referencia Parámetros'!$D$20,IF(JT104&gt;10*JG104,'Referencia Parámetros'!$D$21,IF(JT104&gt;5*JG104,'Referencia Parámetros'!$D$22, IF(JT104&gt;1,'Referencia Parámetros'!$D$23,"NO APLICA")))),"")</f>
        <v/>
      </c>
      <c r="JV104" s="240" t="str">
        <f t="shared" si="461"/>
        <v/>
      </c>
      <c r="JW104" s="241">
        <f t="shared" si="367"/>
        <v>0</v>
      </c>
      <c r="JX104" s="234">
        <f t="shared" si="462"/>
        <v>0</v>
      </c>
      <c r="JY104" s="234">
        <f t="shared" si="368"/>
        <v>0</v>
      </c>
      <c r="JZ104" s="234">
        <f t="shared" si="463"/>
        <v>0</v>
      </c>
      <c r="KA104" s="242">
        <f t="shared" si="464"/>
        <v>0</v>
      </c>
    </row>
    <row r="105" spans="1:287" x14ac:dyDescent="0.25">
      <c r="A105" s="234">
        <f t="shared" si="369"/>
        <v>93</v>
      </c>
      <c r="B105" s="235" t="str">
        <f t="shared" si="370"/>
        <v/>
      </c>
      <c r="C105" s="236" t="str">
        <f>IFERROR(+VLOOKUP(B105,'Referencia Parámetros'!$A$2:$B$18,2),"")</f>
        <v/>
      </c>
      <c r="D105" s="1"/>
      <c r="E105" s="1"/>
      <c r="F105" s="136" t="str">
        <f>IFERROR(+VLOOKUP(D105,'Año 4'!JH$13:JJ$112,3,FALSE),"Completar")</f>
        <v>Completar</v>
      </c>
      <c r="G105" s="134"/>
      <c r="H105" s="134"/>
      <c r="I105" s="134"/>
      <c r="J105" s="136" t="str">
        <f>+IFERROR(VLOOKUP(D105,'Año 4'!JH$13:JR$112,7,0),"Completar")</f>
        <v>Completar</v>
      </c>
      <c r="K105" s="137" t="str">
        <f>IFERROR(VLOOKUP(D105,'Año 4'!JH$13:JR$112,8,FALSE),"Completar")</f>
        <v>Completar</v>
      </c>
      <c r="L105" s="137" t="str">
        <f>IFERROR(VLOOKUP(D105,'Año 4'!JH$13:JR$112,9,FALSE),"Completar")</f>
        <v>Completar</v>
      </c>
      <c r="M105" s="135"/>
      <c r="N105" s="136" t="str">
        <f>IFERROR(VLOOKUP(D105,'Año 4'!JH$13:JR$112,11,FALSE),"Completar")</f>
        <v>Completar</v>
      </c>
      <c r="O105" s="237">
        <f t="shared" si="371"/>
        <v>0</v>
      </c>
      <c r="P105" s="238">
        <f t="shared" si="372"/>
        <v>0</v>
      </c>
      <c r="Q105" s="239" t="str">
        <f>IFERROR(IF(P105&gt;20*C105,'Referencia Parámetros'!$D$20,IF(P105&gt;10*C105,'Referencia Parámetros'!$D$21,IF(P105&gt;5*C105,'Referencia Parámetros'!$D$22, IF(P105&gt;1,'Referencia Parámetros'!$D$23,"NO APLICA")))),"")</f>
        <v/>
      </c>
      <c r="R105" s="240" t="str">
        <f t="shared" si="373"/>
        <v/>
      </c>
      <c r="S105" s="241">
        <f t="shared" si="345"/>
        <v>0</v>
      </c>
      <c r="T105" s="234">
        <f t="shared" si="374"/>
        <v>0</v>
      </c>
      <c r="U105" s="234">
        <f t="shared" si="346"/>
        <v>0</v>
      </c>
      <c r="V105" s="234">
        <f t="shared" si="375"/>
        <v>0</v>
      </c>
      <c r="W105" s="242">
        <f t="shared" si="376"/>
        <v>0</v>
      </c>
      <c r="Y105" s="234">
        <f t="shared" si="377"/>
        <v>93</v>
      </c>
      <c r="Z105" s="235" t="str">
        <f t="shared" si="378"/>
        <v/>
      </c>
      <c r="AA105" s="236" t="str">
        <f>IFERROR(+VLOOKUP(Z105,'Referencia Parámetros'!$A$2:$B$18,2),"")</f>
        <v/>
      </c>
      <c r="AB105" s="1"/>
      <c r="AC105" s="1"/>
      <c r="AD105" s="136" t="str">
        <f t="shared" si="290"/>
        <v>Completar</v>
      </c>
      <c r="AE105" s="134"/>
      <c r="AF105" s="134"/>
      <c r="AG105" s="134"/>
      <c r="AH105" s="136" t="str">
        <f t="shared" si="291"/>
        <v>Completar</v>
      </c>
      <c r="AI105" s="137" t="str">
        <f t="shared" si="292"/>
        <v>Completar</v>
      </c>
      <c r="AJ105" s="137" t="str">
        <f t="shared" si="293"/>
        <v>Completar</v>
      </c>
      <c r="AK105" s="135"/>
      <c r="AL105" s="136" t="str">
        <f t="shared" si="294"/>
        <v>Completar</v>
      </c>
      <c r="AM105" s="237">
        <f t="shared" si="379"/>
        <v>0</v>
      </c>
      <c r="AN105" s="238">
        <f t="shared" si="380"/>
        <v>0</v>
      </c>
      <c r="AO105" s="239" t="str">
        <f>IFERROR(IF(AN105&gt;20*AA105,'Referencia Parámetros'!$D$20,IF(AN105&gt;10*AA105,'Referencia Parámetros'!$D$21,IF(AN105&gt;5*AA105,'Referencia Parámetros'!$D$22, IF(AN105&gt;1,'Referencia Parámetros'!$D$23,"NO APLICA")))),"")</f>
        <v/>
      </c>
      <c r="AP105" s="240" t="str">
        <f t="shared" si="381"/>
        <v/>
      </c>
      <c r="AQ105" s="241">
        <f t="shared" si="347"/>
        <v>0</v>
      </c>
      <c r="AR105" s="234">
        <f t="shared" si="382"/>
        <v>0</v>
      </c>
      <c r="AS105" s="234">
        <f t="shared" si="348"/>
        <v>0</v>
      </c>
      <c r="AT105" s="234">
        <f t="shared" si="383"/>
        <v>0</v>
      </c>
      <c r="AU105" s="242">
        <f t="shared" si="384"/>
        <v>0</v>
      </c>
      <c r="AW105" s="234">
        <f t="shared" si="385"/>
        <v>93</v>
      </c>
      <c r="AX105" s="235" t="str">
        <f t="shared" si="386"/>
        <v/>
      </c>
      <c r="AY105" s="236" t="str">
        <f>IFERROR(+VLOOKUP(AX105,'Referencia Parámetros'!$A$2:$B$18,2),"")</f>
        <v/>
      </c>
      <c r="AZ105" s="1"/>
      <c r="BA105" s="1"/>
      <c r="BB105" s="136" t="str">
        <f t="shared" si="295"/>
        <v>Completar</v>
      </c>
      <c r="BC105" s="134"/>
      <c r="BD105" s="134"/>
      <c r="BE105" s="134"/>
      <c r="BF105" s="136" t="str">
        <f t="shared" si="296"/>
        <v>Completar</v>
      </c>
      <c r="BG105" s="137" t="str">
        <f t="shared" si="297"/>
        <v>Completar</v>
      </c>
      <c r="BH105" s="137" t="str">
        <f t="shared" si="298"/>
        <v>Completar</v>
      </c>
      <c r="BI105" s="135"/>
      <c r="BJ105" s="136" t="str">
        <f t="shared" si="299"/>
        <v>Completar</v>
      </c>
      <c r="BK105" s="237">
        <f t="shared" si="387"/>
        <v>0</v>
      </c>
      <c r="BL105" s="238">
        <f t="shared" si="388"/>
        <v>0</v>
      </c>
      <c r="BM105" s="239" t="str">
        <f>IFERROR(IF(BL105&gt;20*AY105,'Referencia Parámetros'!$D$20,IF(BL105&gt;10*AY105,'Referencia Parámetros'!$D$21,IF(BL105&gt;5*AY105,'Referencia Parámetros'!$D$22, IF(BL105&gt;1,'Referencia Parámetros'!$D$23,"NO APLICA")))),"")</f>
        <v/>
      </c>
      <c r="BN105" s="240" t="str">
        <f t="shared" si="389"/>
        <v/>
      </c>
      <c r="BO105" s="241">
        <f t="shared" si="349"/>
        <v>0</v>
      </c>
      <c r="BP105" s="234">
        <f t="shared" si="390"/>
        <v>0</v>
      </c>
      <c r="BQ105" s="234">
        <f t="shared" si="350"/>
        <v>0</v>
      </c>
      <c r="BR105" s="234">
        <f t="shared" si="391"/>
        <v>0</v>
      </c>
      <c r="BS105" s="242">
        <f t="shared" si="392"/>
        <v>0</v>
      </c>
      <c r="BU105" s="234">
        <f t="shared" si="393"/>
        <v>93</v>
      </c>
      <c r="BV105" s="235" t="str">
        <f t="shared" si="394"/>
        <v/>
      </c>
      <c r="BW105" s="236" t="str">
        <f>IFERROR(+VLOOKUP(BV105,'Referencia Parámetros'!$A$2:$B$18,2),"")</f>
        <v/>
      </c>
      <c r="BX105" s="1"/>
      <c r="BY105" s="1"/>
      <c r="BZ105" s="136" t="str">
        <f t="shared" si="300"/>
        <v>Completar</v>
      </c>
      <c r="CA105" s="134"/>
      <c r="CB105" s="134"/>
      <c r="CC105" s="134"/>
      <c r="CD105" s="136" t="str">
        <f t="shared" si="301"/>
        <v>Completar</v>
      </c>
      <c r="CE105" s="137" t="str">
        <f t="shared" si="302"/>
        <v>Completar</v>
      </c>
      <c r="CF105" s="137" t="str">
        <f t="shared" si="303"/>
        <v>Completar</v>
      </c>
      <c r="CG105" s="135"/>
      <c r="CH105" s="136" t="str">
        <f t="shared" si="304"/>
        <v>Completar</v>
      </c>
      <c r="CI105" s="237">
        <f t="shared" si="395"/>
        <v>0</v>
      </c>
      <c r="CJ105" s="238">
        <f t="shared" si="396"/>
        <v>0</v>
      </c>
      <c r="CK105" s="239" t="str">
        <f>IFERROR(IF(CJ105&gt;20*BW105,'Referencia Parámetros'!$D$20,IF(CJ105&gt;10*BW105,'Referencia Parámetros'!$D$21,IF(CJ105&gt;5*BW105,'Referencia Parámetros'!$D$22, IF(CJ105&gt;1,'Referencia Parámetros'!$D$23,"NO APLICA")))),"")</f>
        <v/>
      </c>
      <c r="CL105" s="240" t="str">
        <f t="shared" si="397"/>
        <v/>
      </c>
      <c r="CM105" s="241">
        <f t="shared" si="351"/>
        <v>0</v>
      </c>
      <c r="CN105" s="234">
        <f t="shared" si="398"/>
        <v>0</v>
      </c>
      <c r="CO105" s="234">
        <f t="shared" si="352"/>
        <v>0</v>
      </c>
      <c r="CP105" s="234">
        <f t="shared" si="399"/>
        <v>0</v>
      </c>
      <c r="CQ105" s="242">
        <f t="shared" si="400"/>
        <v>0</v>
      </c>
      <c r="CS105" s="234">
        <f t="shared" si="401"/>
        <v>93</v>
      </c>
      <c r="CT105" s="235" t="str">
        <f t="shared" si="402"/>
        <v/>
      </c>
      <c r="CU105" s="236" t="str">
        <f>IFERROR(+VLOOKUP(CT105,'Referencia Parámetros'!$A$2:$B$18,2),"")</f>
        <v/>
      </c>
      <c r="CV105" s="1"/>
      <c r="CW105" s="1"/>
      <c r="CX105" s="136" t="str">
        <f t="shared" si="305"/>
        <v>Completar</v>
      </c>
      <c r="CY105" s="134"/>
      <c r="CZ105" s="134"/>
      <c r="DA105" s="134"/>
      <c r="DB105" s="136" t="str">
        <f t="shared" si="306"/>
        <v>Completar</v>
      </c>
      <c r="DC105" s="137" t="str">
        <f t="shared" si="307"/>
        <v>Completar</v>
      </c>
      <c r="DD105" s="137" t="str">
        <f t="shared" si="308"/>
        <v>Completar</v>
      </c>
      <c r="DE105" s="135"/>
      <c r="DF105" s="136" t="str">
        <f t="shared" si="309"/>
        <v>Completar</v>
      </c>
      <c r="DG105" s="237">
        <f t="shared" si="403"/>
        <v>0</v>
      </c>
      <c r="DH105" s="238">
        <f t="shared" si="404"/>
        <v>0</v>
      </c>
      <c r="DI105" s="239" t="str">
        <f>IFERROR(IF(DH105&gt;20*CU105,'Referencia Parámetros'!$D$20,IF(DH105&gt;10*CU105,'Referencia Parámetros'!$D$21,IF(DH105&gt;5*CU105,'Referencia Parámetros'!$D$22, IF(DH105&gt;1,'Referencia Parámetros'!$D$23,"NO APLICA")))),"")</f>
        <v/>
      </c>
      <c r="DJ105" s="240" t="str">
        <f t="shared" si="405"/>
        <v/>
      </c>
      <c r="DK105" s="241">
        <f t="shared" si="353"/>
        <v>0</v>
      </c>
      <c r="DL105" s="234">
        <f t="shared" si="406"/>
        <v>0</v>
      </c>
      <c r="DM105" s="234">
        <f t="shared" si="354"/>
        <v>0</v>
      </c>
      <c r="DN105" s="234">
        <f t="shared" si="407"/>
        <v>0</v>
      </c>
      <c r="DO105" s="242">
        <f t="shared" si="408"/>
        <v>0</v>
      </c>
      <c r="DQ105" s="234">
        <f t="shared" si="409"/>
        <v>93</v>
      </c>
      <c r="DR105" s="235" t="str">
        <f t="shared" si="410"/>
        <v/>
      </c>
      <c r="DS105" s="236" t="str">
        <f>IFERROR(+VLOOKUP(DR105,'Referencia Parámetros'!$A$2:$B$18,2),"")</f>
        <v/>
      </c>
      <c r="DT105" s="1"/>
      <c r="DU105" s="1"/>
      <c r="DV105" s="136" t="str">
        <f t="shared" si="310"/>
        <v>Completar</v>
      </c>
      <c r="DW105" s="134"/>
      <c r="DX105" s="134"/>
      <c r="DY105" s="134"/>
      <c r="DZ105" s="136" t="str">
        <f t="shared" si="311"/>
        <v>Completar</v>
      </c>
      <c r="EA105" s="137" t="str">
        <f t="shared" si="312"/>
        <v>Completar</v>
      </c>
      <c r="EB105" s="137" t="str">
        <f t="shared" si="313"/>
        <v>Completar</v>
      </c>
      <c r="EC105" s="135"/>
      <c r="ED105" s="136" t="str">
        <f t="shared" si="314"/>
        <v>Completar</v>
      </c>
      <c r="EE105" s="237">
        <f t="shared" si="411"/>
        <v>0</v>
      </c>
      <c r="EF105" s="238">
        <f t="shared" si="412"/>
        <v>0</v>
      </c>
      <c r="EG105" s="239" t="str">
        <f>IFERROR(IF(EF105&gt;20*DS105,'Referencia Parámetros'!$D$20,IF(EF105&gt;10*DS105,'Referencia Parámetros'!$D$21,IF(EF105&gt;5*DS105,'Referencia Parámetros'!$D$22, IF(EF105&gt;1,'Referencia Parámetros'!$D$23,"NO APLICA")))),"")</f>
        <v/>
      </c>
      <c r="EH105" s="240" t="str">
        <f t="shared" si="413"/>
        <v/>
      </c>
      <c r="EI105" s="241">
        <f t="shared" si="355"/>
        <v>0</v>
      </c>
      <c r="EJ105" s="234">
        <f t="shared" si="414"/>
        <v>0</v>
      </c>
      <c r="EK105" s="234">
        <f t="shared" si="356"/>
        <v>0</v>
      </c>
      <c r="EL105" s="234">
        <f t="shared" si="415"/>
        <v>0</v>
      </c>
      <c r="EM105" s="242">
        <f t="shared" si="416"/>
        <v>0</v>
      </c>
      <c r="EO105" s="234">
        <f t="shared" si="417"/>
        <v>93</v>
      </c>
      <c r="EP105" s="235" t="str">
        <f t="shared" si="418"/>
        <v/>
      </c>
      <c r="EQ105" s="236" t="str">
        <f>IFERROR(+VLOOKUP(EP105,'Referencia Parámetros'!$A$2:$B$18,2),"")</f>
        <v/>
      </c>
      <c r="ER105" s="1"/>
      <c r="ES105" s="1"/>
      <c r="ET105" s="136" t="str">
        <f t="shared" si="315"/>
        <v>Completar</v>
      </c>
      <c r="EU105" s="134"/>
      <c r="EV105" s="134"/>
      <c r="EW105" s="134"/>
      <c r="EX105" s="136" t="str">
        <f t="shared" si="316"/>
        <v>Completar</v>
      </c>
      <c r="EY105" s="137" t="str">
        <f t="shared" si="317"/>
        <v>Completar</v>
      </c>
      <c r="EZ105" s="137" t="str">
        <f t="shared" si="318"/>
        <v>Completar</v>
      </c>
      <c r="FA105" s="135"/>
      <c r="FB105" s="136" t="str">
        <f t="shared" si="319"/>
        <v>Completar</v>
      </c>
      <c r="FC105" s="237">
        <f t="shared" si="419"/>
        <v>0</v>
      </c>
      <c r="FD105" s="238">
        <f t="shared" si="420"/>
        <v>0</v>
      </c>
      <c r="FE105" s="239" t="str">
        <f>IFERROR(IF(FD105&gt;20*EQ105,'Referencia Parámetros'!$D$20,IF(FD105&gt;10*EQ105,'Referencia Parámetros'!$D$21,IF(FD105&gt;5*EQ105,'Referencia Parámetros'!$D$22, IF(FD105&gt;1,'Referencia Parámetros'!$D$23,"NO APLICA")))),"")</f>
        <v/>
      </c>
      <c r="FF105" s="240" t="str">
        <f t="shared" si="421"/>
        <v/>
      </c>
      <c r="FG105" s="241">
        <f t="shared" si="357"/>
        <v>0</v>
      </c>
      <c r="FH105" s="234">
        <f t="shared" si="422"/>
        <v>0</v>
      </c>
      <c r="FI105" s="234">
        <f t="shared" si="358"/>
        <v>0</v>
      </c>
      <c r="FJ105" s="234">
        <f t="shared" si="423"/>
        <v>0</v>
      </c>
      <c r="FK105" s="242">
        <f t="shared" si="424"/>
        <v>0</v>
      </c>
      <c r="FM105" s="234">
        <f t="shared" si="425"/>
        <v>93</v>
      </c>
      <c r="FN105" s="235" t="str">
        <f t="shared" si="426"/>
        <v/>
      </c>
      <c r="FO105" s="236" t="str">
        <f>IFERROR(+VLOOKUP(FN105,'Referencia Parámetros'!$A$2:$B$18,2),"")</f>
        <v/>
      </c>
      <c r="FP105" s="1"/>
      <c r="FQ105" s="1"/>
      <c r="FR105" s="136" t="str">
        <f t="shared" si="320"/>
        <v>Completar</v>
      </c>
      <c r="FS105" s="134"/>
      <c r="FT105" s="134"/>
      <c r="FU105" s="134"/>
      <c r="FV105" s="136" t="str">
        <f t="shared" si="321"/>
        <v>Completar</v>
      </c>
      <c r="FW105" s="137" t="str">
        <f t="shared" si="322"/>
        <v>Completar</v>
      </c>
      <c r="FX105" s="137" t="str">
        <f t="shared" si="323"/>
        <v>Completar</v>
      </c>
      <c r="FY105" s="135"/>
      <c r="FZ105" s="136" t="str">
        <f t="shared" si="324"/>
        <v>Completar</v>
      </c>
      <c r="GA105" s="237">
        <f t="shared" si="427"/>
        <v>0</v>
      </c>
      <c r="GB105" s="238">
        <f t="shared" si="428"/>
        <v>0</v>
      </c>
      <c r="GC105" s="239" t="str">
        <f>IFERROR(IF(GB105&gt;20*FO105,'Referencia Parámetros'!$D$20,IF(GB105&gt;10*FO105,'Referencia Parámetros'!$D$21,IF(GB105&gt;5*FO105,'Referencia Parámetros'!$D$22, IF(GB105&gt;1,'Referencia Parámetros'!$D$23,"NO APLICA")))),"")</f>
        <v/>
      </c>
      <c r="GD105" s="240" t="str">
        <f t="shared" si="429"/>
        <v/>
      </c>
      <c r="GE105" s="241">
        <f t="shared" si="359"/>
        <v>0</v>
      </c>
      <c r="GF105" s="234">
        <f t="shared" si="430"/>
        <v>0</v>
      </c>
      <c r="GG105" s="234">
        <f t="shared" si="360"/>
        <v>0</v>
      </c>
      <c r="GH105" s="234">
        <f t="shared" si="431"/>
        <v>0</v>
      </c>
      <c r="GI105" s="242">
        <f t="shared" si="432"/>
        <v>0</v>
      </c>
      <c r="GK105" s="234">
        <f t="shared" si="433"/>
        <v>93</v>
      </c>
      <c r="GL105" s="235" t="str">
        <f t="shared" si="434"/>
        <v/>
      </c>
      <c r="GM105" s="236" t="str">
        <f>IFERROR(+VLOOKUP(GL105,'Referencia Parámetros'!$A$2:$B$18,2),"")</f>
        <v/>
      </c>
      <c r="GN105" s="1"/>
      <c r="GO105" s="1"/>
      <c r="GP105" s="136" t="str">
        <f t="shared" si="325"/>
        <v>Completar</v>
      </c>
      <c r="GQ105" s="134"/>
      <c r="GR105" s="134"/>
      <c r="GS105" s="134"/>
      <c r="GT105" s="136" t="str">
        <f t="shared" si="326"/>
        <v>Completar</v>
      </c>
      <c r="GU105" s="137" t="str">
        <f t="shared" si="327"/>
        <v>Completar</v>
      </c>
      <c r="GV105" s="137" t="str">
        <f t="shared" si="328"/>
        <v>Completar</v>
      </c>
      <c r="GW105" s="135"/>
      <c r="GX105" s="136" t="str">
        <f t="shared" si="329"/>
        <v>Completar</v>
      </c>
      <c r="GY105" s="237">
        <f t="shared" si="435"/>
        <v>0</v>
      </c>
      <c r="GZ105" s="238">
        <f t="shared" si="436"/>
        <v>0</v>
      </c>
      <c r="HA105" s="239" t="str">
        <f>IFERROR(IF(GZ105&gt;20*GM105,'Referencia Parámetros'!$D$20,IF(GZ105&gt;10*GM105,'Referencia Parámetros'!$D$21,IF(GZ105&gt;5*GM105,'Referencia Parámetros'!$D$22, IF(GZ105&gt;1,'Referencia Parámetros'!$D$23,"NO APLICA")))),"")</f>
        <v/>
      </c>
      <c r="HB105" s="240" t="str">
        <f t="shared" si="437"/>
        <v/>
      </c>
      <c r="HC105" s="241">
        <f t="shared" si="361"/>
        <v>0</v>
      </c>
      <c r="HD105" s="234">
        <f t="shared" si="438"/>
        <v>0</v>
      </c>
      <c r="HE105" s="234">
        <f t="shared" si="362"/>
        <v>0</v>
      </c>
      <c r="HF105" s="234">
        <f t="shared" si="439"/>
        <v>0</v>
      </c>
      <c r="HG105" s="242">
        <f t="shared" si="440"/>
        <v>0</v>
      </c>
      <c r="HI105" s="234">
        <f t="shared" si="441"/>
        <v>93</v>
      </c>
      <c r="HJ105" s="235" t="str">
        <f t="shared" si="442"/>
        <v/>
      </c>
      <c r="HK105" s="236" t="str">
        <f>IFERROR(+VLOOKUP(HJ105,'Referencia Parámetros'!$A$2:$B$18,2),"")</f>
        <v/>
      </c>
      <c r="HL105" s="1"/>
      <c r="HM105" s="1"/>
      <c r="HN105" s="136" t="str">
        <f t="shared" si="330"/>
        <v>Completar</v>
      </c>
      <c r="HO105" s="134"/>
      <c r="HP105" s="134"/>
      <c r="HQ105" s="134"/>
      <c r="HR105" s="136" t="str">
        <f t="shared" si="331"/>
        <v>Completar</v>
      </c>
      <c r="HS105" s="137" t="str">
        <f t="shared" si="332"/>
        <v>Completar</v>
      </c>
      <c r="HT105" s="137" t="str">
        <f t="shared" si="333"/>
        <v>Completar</v>
      </c>
      <c r="HU105" s="135"/>
      <c r="HV105" s="136" t="str">
        <f t="shared" si="334"/>
        <v>Completar</v>
      </c>
      <c r="HW105" s="237">
        <f t="shared" si="443"/>
        <v>0</v>
      </c>
      <c r="HX105" s="238">
        <f t="shared" si="444"/>
        <v>0</v>
      </c>
      <c r="HY105" s="239" t="str">
        <f>IFERROR(IF(HX105&gt;20*HK105,'Referencia Parámetros'!$D$20,IF(HX105&gt;10*HK105,'Referencia Parámetros'!$D$21,IF(HX105&gt;5*HK105,'Referencia Parámetros'!$D$22, IF(HX105&gt;1,'Referencia Parámetros'!$D$23,"NO APLICA")))),"")</f>
        <v/>
      </c>
      <c r="HZ105" s="240" t="str">
        <f t="shared" si="445"/>
        <v/>
      </c>
      <c r="IA105" s="241">
        <f t="shared" si="363"/>
        <v>0</v>
      </c>
      <c r="IB105" s="234">
        <f t="shared" si="446"/>
        <v>0</v>
      </c>
      <c r="IC105" s="234">
        <f t="shared" si="364"/>
        <v>0</v>
      </c>
      <c r="ID105" s="234">
        <f t="shared" si="447"/>
        <v>0</v>
      </c>
      <c r="IE105" s="242">
        <f t="shared" si="448"/>
        <v>0</v>
      </c>
      <c r="IG105" s="234">
        <f t="shared" si="449"/>
        <v>93</v>
      </c>
      <c r="IH105" s="235" t="str">
        <f t="shared" si="450"/>
        <v/>
      </c>
      <c r="II105" s="236" t="str">
        <f>IFERROR(+VLOOKUP(IH105,'Referencia Parámetros'!$A$2:$B$15,2),"")</f>
        <v/>
      </c>
      <c r="IJ105" s="1"/>
      <c r="IK105" s="1"/>
      <c r="IL105" s="136" t="str">
        <f t="shared" si="335"/>
        <v>Completar</v>
      </c>
      <c r="IM105" s="134"/>
      <c r="IN105" s="134"/>
      <c r="IO105" s="134"/>
      <c r="IP105" s="136" t="str">
        <f t="shared" si="336"/>
        <v>Completar</v>
      </c>
      <c r="IQ105" s="137" t="str">
        <f t="shared" si="337"/>
        <v>Completar</v>
      </c>
      <c r="IR105" s="137" t="str">
        <f t="shared" si="338"/>
        <v>Completar</v>
      </c>
      <c r="IS105" s="135"/>
      <c r="IT105" s="136" t="str">
        <f t="shared" si="339"/>
        <v>Completar</v>
      </c>
      <c r="IU105" s="237">
        <f t="shared" si="451"/>
        <v>0</v>
      </c>
      <c r="IV105" s="238">
        <f t="shared" si="452"/>
        <v>0</v>
      </c>
      <c r="IW105" s="239" t="str">
        <f>IFERROR(IF(IV105&gt;20*II105,'Referencia Parámetros'!$D$20,IF(IV105&gt;10*II105,'Referencia Parámetros'!$D$21,IF(IV105&gt;5*II105,'Referencia Parámetros'!$D$22, IF(IV105&gt;1,'Referencia Parámetros'!$D$23,"NO APLICA")))),"")</f>
        <v/>
      </c>
      <c r="IX105" s="240" t="str">
        <f t="shared" si="453"/>
        <v/>
      </c>
      <c r="IY105" s="241">
        <f t="shared" si="365"/>
        <v>0</v>
      </c>
      <c r="IZ105" s="234">
        <f t="shared" si="454"/>
        <v>0</v>
      </c>
      <c r="JA105" s="234">
        <f t="shared" si="366"/>
        <v>0</v>
      </c>
      <c r="JB105" s="234">
        <f t="shared" si="455"/>
        <v>0</v>
      </c>
      <c r="JC105" s="242">
        <f t="shared" si="456"/>
        <v>0</v>
      </c>
      <c r="JD105" s="198"/>
      <c r="JE105" s="234">
        <f t="shared" si="457"/>
        <v>93</v>
      </c>
      <c r="JF105" s="235" t="str">
        <f t="shared" si="458"/>
        <v/>
      </c>
      <c r="JG105" s="236" t="str">
        <f>IFERROR(+VLOOKUP(JF105,'Referencia Parámetros'!$A$2:$B$15,2),"")</f>
        <v/>
      </c>
      <c r="JH105" s="1"/>
      <c r="JI105" s="1"/>
      <c r="JJ105" s="136" t="str">
        <f t="shared" si="340"/>
        <v>Completar</v>
      </c>
      <c r="JK105" s="134"/>
      <c r="JL105" s="134"/>
      <c r="JM105" s="134"/>
      <c r="JN105" s="136" t="str">
        <f t="shared" si="341"/>
        <v>Completar</v>
      </c>
      <c r="JO105" s="137" t="str">
        <f t="shared" si="342"/>
        <v>Completar</v>
      </c>
      <c r="JP105" s="137" t="str">
        <f t="shared" si="343"/>
        <v>Completar</v>
      </c>
      <c r="JQ105" s="135"/>
      <c r="JR105" s="136" t="str">
        <f t="shared" si="344"/>
        <v>Completar</v>
      </c>
      <c r="JS105" s="237">
        <f t="shared" si="459"/>
        <v>0</v>
      </c>
      <c r="JT105" s="238">
        <f t="shared" si="460"/>
        <v>0</v>
      </c>
      <c r="JU105" s="239" t="str">
        <f>IFERROR(IF(JT105&gt;20*JG105,'Referencia Parámetros'!$D$20,IF(JT105&gt;10*JG105,'Referencia Parámetros'!$D$21,IF(JT105&gt;5*JG105,'Referencia Parámetros'!$D$22, IF(JT105&gt;1,'Referencia Parámetros'!$D$23,"NO APLICA")))),"")</f>
        <v/>
      </c>
      <c r="JV105" s="240" t="str">
        <f t="shared" si="461"/>
        <v/>
      </c>
      <c r="JW105" s="241">
        <f t="shared" si="367"/>
        <v>0</v>
      </c>
      <c r="JX105" s="234">
        <f t="shared" si="462"/>
        <v>0</v>
      </c>
      <c r="JY105" s="234">
        <f t="shared" si="368"/>
        <v>0</v>
      </c>
      <c r="JZ105" s="234">
        <f t="shared" si="463"/>
        <v>0</v>
      </c>
      <c r="KA105" s="242">
        <f t="shared" si="464"/>
        <v>0</v>
      </c>
    </row>
    <row r="106" spans="1:287" x14ac:dyDescent="0.25">
      <c r="A106" s="234">
        <f t="shared" si="369"/>
        <v>94</v>
      </c>
      <c r="B106" s="235" t="str">
        <f t="shared" si="370"/>
        <v/>
      </c>
      <c r="C106" s="236" t="str">
        <f>IFERROR(+VLOOKUP(B106,'Referencia Parámetros'!$A$2:$B$18,2),"")</f>
        <v/>
      </c>
      <c r="D106" s="1"/>
      <c r="E106" s="1"/>
      <c r="F106" s="136" t="str">
        <f>IFERROR(+VLOOKUP(D106,'Año 4'!JH$13:JJ$112,3,FALSE),"Completar")</f>
        <v>Completar</v>
      </c>
      <c r="G106" s="134"/>
      <c r="H106" s="134"/>
      <c r="I106" s="134"/>
      <c r="J106" s="136" t="str">
        <f>+IFERROR(VLOOKUP(D106,'Año 4'!JH$13:JR$112,7,0),"Completar")</f>
        <v>Completar</v>
      </c>
      <c r="K106" s="137" t="str">
        <f>IFERROR(VLOOKUP(D106,'Año 4'!JH$13:JR$112,8,FALSE),"Completar")</f>
        <v>Completar</v>
      </c>
      <c r="L106" s="137" t="str">
        <f>IFERROR(VLOOKUP(D106,'Año 4'!JH$13:JR$112,9,FALSE),"Completar")</f>
        <v>Completar</v>
      </c>
      <c r="M106" s="135"/>
      <c r="N106" s="136" t="str">
        <f>IFERROR(VLOOKUP(D106,'Año 4'!JH$13:JR$112,11,FALSE),"Completar")</f>
        <v>Completar</v>
      </c>
      <c r="O106" s="237">
        <f t="shared" si="371"/>
        <v>0</v>
      </c>
      <c r="P106" s="238">
        <f t="shared" si="372"/>
        <v>0</v>
      </c>
      <c r="Q106" s="239" t="str">
        <f>IFERROR(IF(P106&gt;20*C106,'Referencia Parámetros'!$D$20,IF(P106&gt;10*C106,'Referencia Parámetros'!$D$21,IF(P106&gt;5*C106,'Referencia Parámetros'!$D$22, IF(P106&gt;1,'Referencia Parámetros'!$D$23,"NO APLICA")))),"")</f>
        <v/>
      </c>
      <c r="R106" s="240" t="str">
        <f t="shared" si="373"/>
        <v/>
      </c>
      <c r="S106" s="241">
        <f t="shared" si="345"/>
        <v>0</v>
      </c>
      <c r="T106" s="234">
        <f t="shared" si="374"/>
        <v>0</v>
      </c>
      <c r="U106" s="234">
        <f t="shared" si="346"/>
        <v>0</v>
      </c>
      <c r="V106" s="234">
        <f t="shared" si="375"/>
        <v>0</v>
      </c>
      <c r="W106" s="242">
        <f t="shared" si="376"/>
        <v>0</v>
      </c>
      <c r="Y106" s="234">
        <f t="shared" si="377"/>
        <v>94</v>
      </c>
      <c r="Z106" s="235" t="str">
        <f t="shared" si="378"/>
        <v/>
      </c>
      <c r="AA106" s="236" t="str">
        <f>IFERROR(+VLOOKUP(Z106,'Referencia Parámetros'!$A$2:$B$18,2),"")</f>
        <v/>
      </c>
      <c r="AB106" s="1"/>
      <c r="AC106" s="1"/>
      <c r="AD106" s="136" t="str">
        <f t="shared" si="290"/>
        <v>Completar</v>
      </c>
      <c r="AE106" s="134"/>
      <c r="AF106" s="134"/>
      <c r="AG106" s="134"/>
      <c r="AH106" s="136" t="str">
        <f t="shared" si="291"/>
        <v>Completar</v>
      </c>
      <c r="AI106" s="137" t="str">
        <f t="shared" si="292"/>
        <v>Completar</v>
      </c>
      <c r="AJ106" s="137" t="str">
        <f t="shared" si="293"/>
        <v>Completar</v>
      </c>
      <c r="AK106" s="135"/>
      <c r="AL106" s="136" t="str">
        <f t="shared" si="294"/>
        <v>Completar</v>
      </c>
      <c r="AM106" s="237">
        <f t="shared" si="379"/>
        <v>0</v>
      </c>
      <c r="AN106" s="238">
        <f t="shared" si="380"/>
        <v>0</v>
      </c>
      <c r="AO106" s="239" t="str">
        <f>IFERROR(IF(AN106&gt;20*AA106,'Referencia Parámetros'!$D$20,IF(AN106&gt;10*AA106,'Referencia Parámetros'!$D$21,IF(AN106&gt;5*AA106,'Referencia Parámetros'!$D$22, IF(AN106&gt;1,'Referencia Parámetros'!$D$23,"NO APLICA")))),"")</f>
        <v/>
      </c>
      <c r="AP106" s="240" t="str">
        <f t="shared" si="381"/>
        <v/>
      </c>
      <c r="AQ106" s="241">
        <f t="shared" si="347"/>
        <v>0</v>
      </c>
      <c r="AR106" s="234">
        <f t="shared" si="382"/>
        <v>0</v>
      </c>
      <c r="AS106" s="234">
        <f t="shared" si="348"/>
        <v>0</v>
      </c>
      <c r="AT106" s="234">
        <f t="shared" si="383"/>
        <v>0</v>
      </c>
      <c r="AU106" s="242">
        <f t="shared" si="384"/>
        <v>0</v>
      </c>
      <c r="AW106" s="234">
        <f t="shared" si="385"/>
        <v>94</v>
      </c>
      <c r="AX106" s="235" t="str">
        <f t="shared" si="386"/>
        <v/>
      </c>
      <c r="AY106" s="236" t="str">
        <f>IFERROR(+VLOOKUP(AX106,'Referencia Parámetros'!$A$2:$B$18,2),"")</f>
        <v/>
      </c>
      <c r="AZ106" s="1"/>
      <c r="BA106" s="1"/>
      <c r="BB106" s="136" t="str">
        <f t="shared" si="295"/>
        <v>Completar</v>
      </c>
      <c r="BC106" s="134"/>
      <c r="BD106" s="134"/>
      <c r="BE106" s="134"/>
      <c r="BF106" s="136" t="str">
        <f t="shared" si="296"/>
        <v>Completar</v>
      </c>
      <c r="BG106" s="137" t="str">
        <f t="shared" si="297"/>
        <v>Completar</v>
      </c>
      <c r="BH106" s="137" t="str">
        <f t="shared" si="298"/>
        <v>Completar</v>
      </c>
      <c r="BI106" s="135"/>
      <c r="BJ106" s="136" t="str">
        <f t="shared" si="299"/>
        <v>Completar</v>
      </c>
      <c r="BK106" s="237">
        <f t="shared" si="387"/>
        <v>0</v>
      </c>
      <c r="BL106" s="238">
        <f t="shared" si="388"/>
        <v>0</v>
      </c>
      <c r="BM106" s="239" t="str">
        <f>IFERROR(IF(BL106&gt;20*AY106,'Referencia Parámetros'!$D$20,IF(BL106&gt;10*AY106,'Referencia Parámetros'!$D$21,IF(BL106&gt;5*AY106,'Referencia Parámetros'!$D$22, IF(BL106&gt;1,'Referencia Parámetros'!$D$23,"NO APLICA")))),"")</f>
        <v/>
      </c>
      <c r="BN106" s="240" t="str">
        <f t="shared" si="389"/>
        <v/>
      </c>
      <c r="BO106" s="241">
        <f t="shared" si="349"/>
        <v>0</v>
      </c>
      <c r="BP106" s="234">
        <f t="shared" si="390"/>
        <v>0</v>
      </c>
      <c r="BQ106" s="234">
        <f t="shared" si="350"/>
        <v>0</v>
      </c>
      <c r="BR106" s="234">
        <f t="shared" si="391"/>
        <v>0</v>
      </c>
      <c r="BS106" s="242">
        <f t="shared" si="392"/>
        <v>0</v>
      </c>
      <c r="BU106" s="234">
        <f t="shared" si="393"/>
        <v>94</v>
      </c>
      <c r="BV106" s="235" t="str">
        <f t="shared" si="394"/>
        <v/>
      </c>
      <c r="BW106" s="236" t="str">
        <f>IFERROR(+VLOOKUP(BV106,'Referencia Parámetros'!$A$2:$B$18,2),"")</f>
        <v/>
      </c>
      <c r="BX106" s="1"/>
      <c r="BY106" s="1"/>
      <c r="BZ106" s="136" t="str">
        <f t="shared" si="300"/>
        <v>Completar</v>
      </c>
      <c r="CA106" s="134"/>
      <c r="CB106" s="134"/>
      <c r="CC106" s="134"/>
      <c r="CD106" s="136" t="str">
        <f t="shared" si="301"/>
        <v>Completar</v>
      </c>
      <c r="CE106" s="137" t="str">
        <f t="shared" si="302"/>
        <v>Completar</v>
      </c>
      <c r="CF106" s="137" t="str">
        <f t="shared" si="303"/>
        <v>Completar</v>
      </c>
      <c r="CG106" s="135"/>
      <c r="CH106" s="136" t="str">
        <f t="shared" si="304"/>
        <v>Completar</v>
      </c>
      <c r="CI106" s="237">
        <f t="shared" si="395"/>
        <v>0</v>
      </c>
      <c r="CJ106" s="238">
        <f t="shared" si="396"/>
        <v>0</v>
      </c>
      <c r="CK106" s="239" t="str">
        <f>IFERROR(IF(CJ106&gt;20*BW106,'Referencia Parámetros'!$D$20,IF(CJ106&gt;10*BW106,'Referencia Parámetros'!$D$21,IF(CJ106&gt;5*BW106,'Referencia Parámetros'!$D$22, IF(CJ106&gt;1,'Referencia Parámetros'!$D$23,"NO APLICA")))),"")</f>
        <v/>
      </c>
      <c r="CL106" s="240" t="str">
        <f t="shared" si="397"/>
        <v/>
      </c>
      <c r="CM106" s="241">
        <f t="shared" si="351"/>
        <v>0</v>
      </c>
      <c r="CN106" s="234">
        <f t="shared" si="398"/>
        <v>0</v>
      </c>
      <c r="CO106" s="234">
        <f t="shared" si="352"/>
        <v>0</v>
      </c>
      <c r="CP106" s="234">
        <f t="shared" si="399"/>
        <v>0</v>
      </c>
      <c r="CQ106" s="242">
        <f t="shared" si="400"/>
        <v>0</v>
      </c>
      <c r="CS106" s="234">
        <f t="shared" si="401"/>
        <v>94</v>
      </c>
      <c r="CT106" s="235" t="str">
        <f t="shared" si="402"/>
        <v/>
      </c>
      <c r="CU106" s="236" t="str">
        <f>IFERROR(+VLOOKUP(CT106,'Referencia Parámetros'!$A$2:$B$18,2),"")</f>
        <v/>
      </c>
      <c r="CV106" s="1"/>
      <c r="CW106" s="1"/>
      <c r="CX106" s="136" t="str">
        <f t="shared" si="305"/>
        <v>Completar</v>
      </c>
      <c r="CY106" s="134"/>
      <c r="CZ106" s="134"/>
      <c r="DA106" s="134"/>
      <c r="DB106" s="136" t="str">
        <f t="shared" si="306"/>
        <v>Completar</v>
      </c>
      <c r="DC106" s="137" t="str">
        <f t="shared" si="307"/>
        <v>Completar</v>
      </c>
      <c r="DD106" s="137" t="str">
        <f t="shared" si="308"/>
        <v>Completar</v>
      </c>
      <c r="DE106" s="135"/>
      <c r="DF106" s="136" t="str">
        <f t="shared" si="309"/>
        <v>Completar</v>
      </c>
      <c r="DG106" s="237">
        <f t="shared" si="403"/>
        <v>0</v>
      </c>
      <c r="DH106" s="238">
        <f t="shared" si="404"/>
        <v>0</v>
      </c>
      <c r="DI106" s="239" t="str">
        <f>IFERROR(IF(DH106&gt;20*CU106,'Referencia Parámetros'!$D$20,IF(DH106&gt;10*CU106,'Referencia Parámetros'!$D$21,IF(DH106&gt;5*CU106,'Referencia Parámetros'!$D$22, IF(DH106&gt;1,'Referencia Parámetros'!$D$23,"NO APLICA")))),"")</f>
        <v/>
      </c>
      <c r="DJ106" s="240" t="str">
        <f t="shared" si="405"/>
        <v/>
      </c>
      <c r="DK106" s="241">
        <f t="shared" si="353"/>
        <v>0</v>
      </c>
      <c r="DL106" s="234">
        <f t="shared" si="406"/>
        <v>0</v>
      </c>
      <c r="DM106" s="234">
        <f t="shared" si="354"/>
        <v>0</v>
      </c>
      <c r="DN106" s="234">
        <f t="shared" si="407"/>
        <v>0</v>
      </c>
      <c r="DO106" s="242">
        <f t="shared" si="408"/>
        <v>0</v>
      </c>
      <c r="DQ106" s="234">
        <f t="shared" si="409"/>
        <v>94</v>
      </c>
      <c r="DR106" s="235" t="str">
        <f t="shared" si="410"/>
        <v/>
      </c>
      <c r="DS106" s="236" t="str">
        <f>IFERROR(+VLOOKUP(DR106,'Referencia Parámetros'!$A$2:$B$18,2),"")</f>
        <v/>
      </c>
      <c r="DT106" s="1"/>
      <c r="DU106" s="1"/>
      <c r="DV106" s="136" t="str">
        <f t="shared" si="310"/>
        <v>Completar</v>
      </c>
      <c r="DW106" s="134"/>
      <c r="DX106" s="134"/>
      <c r="DY106" s="134"/>
      <c r="DZ106" s="136" t="str">
        <f t="shared" si="311"/>
        <v>Completar</v>
      </c>
      <c r="EA106" s="137" t="str">
        <f t="shared" si="312"/>
        <v>Completar</v>
      </c>
      <c r="EB106" s="137" t="str">
        <f t="shared" si="313"/>
        <v>Completar</v>
      </c>
      <c r="EC106" s="135"/>
      <c r="ED106" s="136" t="str">
        <f t="shared" si="314"/>
        <v>Completar</v>
      </c>
      <c r="EE106" s="237">
        <f t="shared" si="411"/>
        <v>0</v>
      </c>
      <c r="EF106" s="238">
        <f t="shared" si="412"/>
        <v>0</v>
      </c>
      <c r="EG106" s="239" t="str">
        <f>IFERROR(IF(EF106&gt;20*DS106,'Referencia Parámetros'!$D$20,IF(EF106&gt;10*DS106,'Referencia Parámetros'!$D$21,IF(EF106&gt;5*DS106,'Referencia Parámetros'!$D$22, IF(EF106&gt;1,'Referencia Parámetros'!$D$23,"NO APLICA")))),"")</f>
        <v/>
      </c>
      <c r="EH106" s="240" t="str">
        <f t="shared" si="413"/>
        <v/>
      </c>
      <c r="EI106" s="241">
        <f t="shared" si="355"/>
        <v>0</v>
      </c>
      <c r="EJ106" s="234">
        <f t="shared" si="414"/>
        <v>0</v>
      </c>
      <c r="EK106" s="234">
        <f t="shared" si="356"/>
        <v>0</v>
      </c>
      <c r="EL106" s="234">
        <f t="shared" si="415"/>
        <v>0</v>
      </c>
      <c r="EM106" s="242">
        <f t="shared" si="416"/>
        <v>0</v>
      </c>
      <c r="EO106" s="234">
        <f t="shared" si="417"/>
        <v>94</v>
      </c>
      <c r="EP106" s="235" t="str">
        <f t="shared" si="418"/>
        <v/>
      </c>
      <c r="EQ106" s="236" t="str">
        <f>IFERROR(+VLOOKUP(EP106,'Referencia Parámetros'!$A$2:$B$18,2),"")</f>
        <v/>
      </c>
      <c r="ER106" s="1"/>
      <c r="ES106" s="1"/>
      <c r="ET106" s="136" t="str">
        <f t="shared" si="315"/>
        <v>Completar</v>
      </c>
      <c r="EU106" s="134"/>
      <c r="EV106" s="134"/>
      <c r="EW106" s="134"/>
      <c r="EX106" s="136" t="str">
        <f t="shared" si="316"/>
        <v>Completar</v>
      </c>
      <c r="EY106" s="137" t="str">
        <f t="shared" si="317"/>
        <v>Completar</v>
      </c>
      <c r="EZ106" s="137" t="str">
        <f t="shared" si="318"/>
        <v>Completar</v>
      </c>
      <c r="FA106" s="135"/>
      <c r="FB106" s="136" t="str">
        <f t="shared" si="319"/>
        <v>Completar</v>
      </c>
      <c r="FC106" s="237">
        <f t="shared" si="419"/>
        <v>0</v>
      </c>
      <c r="FD106" s="238">
        <f t="shared" si="420"/>
        <v>0</v>
      </c>
      <c r="FE106" s="239" t="str">
        <f>IFERROR(IF(FD106&gt;20*EQ106,'Referencia Parámetros'!$D$20,IF(FD106&gt;10*EQ106,'Referencia Parámetros'!$D$21,IF(FD106&gt;5*EQ106,'Referencia Parámetros'!$D$22, IF(FD106&gt;1,'Referencia Parámetros'!$D$23,"NO APLICA")))),"")</f>
        <v/>
      </c>
      <c r="FF106" s="240" t="str">
        <f t="shared" si="421"/>
        <v/>
      </c>
      <c r="FG106" s="241">
        <f t="shared" si="357"/>
        <v>0</v>
      </c>
      <c r="FH106" s="234">
        <f t="shared" si="422"/>
        <v>0</v>
      </c>
      <c r="FI106" s="234">
        <f t="shared" si="358"/>
        <v>0</v>
      </c>
      <c r="FJ106" s="234">
        <f t="shared" si="423"/>
        <v>0</v>
      </c>
      <c r="FK106" s="242">
        <f t="shared" si="424"/>
        <v>0</v>
      </c>
      <c r="FM106" s="234">
        <f t="shared" si="425"/>
        <v>94</v>
      </c>
      <c r="FN106" s="235" t="str">
        <f t="shared" si="426"/>
        <v/>
      </c>
      <c r="FO106" s="236" t="str">
        <f>IFERROR(+VLOOKUP(FN106,'Referencia Parámetros'!$A$2:$B$18,2),"")</f>
        <v/>
      </c>
      <c r="FP106" s="1"/>
      <c r="FQ106" s="1"/>
      <c r="FR106" s="136" t="str">
        <f t="shared" si="320"/>
        <v>Completar</v>
      </c>
      <c r="FS106" s="134"/>
      <c r="FT106" s="134"/>
      <c r="FU106" s="134"/>
      <c r="FV106" s="136" t="str">
        <f t="shared" si="321"/>
        <v>Completar</v>
      </c>
      <c r="FW106" s="137" t="str">
        <f t="shared" si="322"/>
        <v>Completar</v>
      </c>
      <c r="FX106" s="137" t="str">
        <f t="shared" si="323"/>
        <v>Completar</v>
      </c>
      <c r="FY106" s="135"/>
      <c r="FZ106" s="136" t="str">
        <f t="shared" si="324"/>
        <v>Completar</v>
      </c>
      <c r="GA106" s="237">
        <f t="shared" si="427"/>
        <v>0</v>
      </c>
      <c r="GB106" s="238">
        <f t="shared" si="428"/>
        <v>0</v>
      </c>
      <c r="GC106" s="239" t="str">
        <f>IFERROR(IF(GB106&gt;20*FO106,'Referencia Parámetros'!$D$20,IF(GB106&gt;10*FO106,'Referencia Parámetros'!$D$21,IF(GB106&gt;5*FO106,'Referencia Parámetros'!$D$22, IF(GB106&gt;1,'Referencia Parámetros'!$D$23,"NO APLICA")))),"")</f>
        <v/>
      </c>
      <c r="GD106" s="240" t="str">
        <f t="shared" si="429"/>
        <v/>
      </c>
      <c r="GE106" s="241">
        <f t="shared" si="359"/>
        <v>0</v>
      </c>
      <c r="GF106" s="234">
        <f t="shared" si="430"/>
        <v>0</v>
      </c>
      <c r="GG106" s="234">
        <f t="shared" si="360"/>
        <v>0</v>
      </c>
      <c r="GH106" s="234">
        <f t="shared" si="431"/>
        <v>0</v>
      </c>
      <c r="GI106" s="242">
        <f t="shared" si="432"/>
        <v>0</v>
      </c>
      <c r="GK106" s="234">
        <f t="shared" si="433"/>
        <v>94</v>
      </c>
      <c r="GL106" s="235" t="str">
        <f t="shared" si="434"/>
        <v/>
      </c>
      <c r="GM106" s="236" t="str">
        <f>IFERROR(+VLOOKUP(GL106,'Referencia Parámetros'!$A$2:$B$18,2),"")</f>
        <v/>
      </c>
      <c r="GN106" s="1"/>
      <c r="GO106" s="1"/>
      <c r="GP106" s="136" t="str">
        <f t="shared" si="325"/>
        <v>Completar</v>
      </c>
      <c r="GQ106" s="134"/>
      <c r="GR106" s="134"/>
      <c r="GS106" s="134"/>
      <c r="GT106" s="136" t="str">
        <f t="shared" si="326"/>
        <v>Completar</v>
      </c>
      <c r="GU106" s="137" t="str">
        <f t="shared" si="327"/>
        <v>Completar</v>
      </c>
      <c r="GV106" s="137" t="str">
        <f t="shared" si="328"/>
        <v>Completar</v>
      </c>
      <c r="GW106" s="135"/>
      <c r="GX106" s="136" t="str">
        <f t="shared" si="329"/>
        <v>Completar</v>
      </c>
      <c r="GY106" s="237">
        <f t="shared" si="435"/>
        <v>0</v>
      </c>
      <c r="GZ106" s="238">
        <f t="shared" si="436"/>
        <v>0</v>
      </c>
      <c r="HA106" s="239" t="str">
        <f>IFERROR(IF(GZ106&gt;20*GM106,'Referencia Parámetros'!$D$20,IF(GZ106&gt;10*GM106,'Referencia Parámetros'!$D$21,IF(GZ106&gt;5*GM106,'Referencia Parámetros'!$D$22, IF(GZ106&gt;1,'Referencia Parámetros'!$D$23,"NO APLICA")))),"")</f>
        <v/>
      </c>
      <c r="HB106" s="240" t="str">
        <f t="shared" si="437"/>
        <v/>
      </c>
      <c r="HC106" s="241">
        <f t="shared" si="361"/>
        <v>0</v>
      </c>
      <c r="HD106" s="234">
        <f t="shared" si="438"/>
        <v>0</v>
      </c>
      <c r="HE106" s="234">
        <f t="shared" si="362"/>
        <v>0</v>
      </c>
      <c r="HF106" s="234">
        <f t="shared" si="439"/>
        <v>0</v>
      </c>
      <c r="HG106" s="242">
        <f t="shared" si="440"/>
        <v>0</v>
      </c>
      <c r="HI106" s="234">
        <f t="shared" si="441"/>
        <v>94</v>
      </c>
      <c r="HJ106" s="235" t="str">
        <f t="shared" si="442"/>
        <v/>
      </c>
      <c r="HK106" s="236" t="str">
        <f>IFERROR(+VLOOKUP(HJ106,'Referencia Parámetros'!$A$2:$B$18,2),"")</f>
        <v/>
      </c>
      <c r="HL106" s="1"/>
      <c r="HM106" s="1"/>
      <c r="HN106" s="136" t="str">
        <f t="shared" si="330"/>
        <v>Completar</v>
      </c>
      <c r="HO106" s="134"/>
      <c r="HP106" s="134"/>
      <c r="HQ106" s="134"/>
      <c r="HR106" s="136" t="str">
        <f t="shared" si="331"/>
        <v>Completar</v>
      </c>
      <c r="HS106" s="137" t="str">
        <f t="shared" si="332"/>
        <v>Completar</v>
      </c>
      <c r="HT106" s="137" t="str">
        <f t="shared" si="333"/>
        <v>Completar</v>
      </c>
      <c r="HU106" s="135"/>
      <c r="HV106" s="136" t="str">
        <f t="shared" si="334"/>
        <v>Completar</v>
      </c>
      <c r="HW106" s="237">
        <f t="shared" si="443"/>
        <v>0</v>
      </c>
      <c r="HX106" s="238">
        <f t="shared" si="444"/>
        <v>0</v>
      </c>
      <c r="HY106" s="239" t="str">
        <f>IFERROR(IF(HX106&gt;20*HK106,'Referencia Parámetros'!$D$20,IF(HX106&gt;10*HK106,'Referencia Parámetros'!$D$21,IF(HX106&gt;5*HK106,'Referencia Parámetros'!$D$22, IF(HX106&gt;1,'Referencia Parámetros'!$D$23,"NO APLICA")))),"")</f>
        <v/>
      </c>
      <c r="HZ106" s="240" t="str">
        <f t="shared" si="445"/>
        <v/>
      </c>
      <c r="IA106" s="241">
        <f t="shared" si="363"/>
        <v>0</v>
      </c>
      <c r="IB106" s="234">
        <f t="shared" si="446"/>
        <v>0</v>
      </c>
      <c r="IC106" s="234">
        <f t="shared" si="364"/>
        <v>0</v>
      </c>
      <c r="ID106" s="234">
        <f t="shared" si="447"/>
        <v>0</v>
      </c>
      <c r="IE106" s="242">
        <f t="shared" si="448"/>
        <v>0</v>
      </c>
      <c r="IG106" s="234">
        <f t="shared" si="449"/>
        <v>94</v>
      </c>
      <c r="IH106" s="235" t="str">
        <f t="shared" si="450"/>
        <v/>
      </c>
      <c r="II106" s="236" t="str">
        <f>IFERROR(+VLOOKUP(IH106,'Referencia Parámetros'!$A$2:$B$15,2),"")</f>
        <v/>
      </c>
      <c r="IJ106" s="1"/>
      <c r="IK106" s="1"/>
      <c r="IL106" s="136" t="str">
        <f t="shared" si="335"/>
        <v>Completar</v>
      </c>
      <c r="IM106" s="134"/>
      <c r="IN106" s="134"/>
      <c r="IO106" s="134"/>
      <c r="IP106" s="136" t="str">
        <f t="shared" si="336"/>
        <v>Completar</v>
      </c>
      <c r="IQ106" s="137" t="str">
        <f t="shared" si="337"/>
        <v>Completar</v>
      </c>
      <c r="IR106" s="137" t="str">
        <f t="shared" si="338"/>
        <v>Completar</v>
      </c>
      <c r="IS106" s="135"/>
      <c r="IT106" s="136" t="str">
        <f t="shared" si="339"/>
        <v>Completar</v>
      </c>
      <c r="IU106" s="237">
        <f t="shared" si="451"/>
        <v>0</v>
      </c>
      <c r="IV106" s="238">
        <f t="shared" si="452"/>
        <v>0</v>
      </c>
      <c r="IW106" s="239" t="str">
        <f>IFERROR(IF(IV106&gt;20*II106,'Referencia Parámetros'!$D$20,IF(IV106&gt;10*II106,'Referencia Parámetros'!$D$21,IF(IV106&gt;5*II106,'Referencia Parámetros'!$D$22, IF(IV106&gt;1,'Referencia Parámetros'!$D$23,"NO APLICA")))),"")</f>
        <v/>
      </c>
      <c r="IX106" s="240" t="str">
        <f t="shared" si="453"/>
        <v/>
      </c>
      <c r="IY106" s="241">
        <f t="shared" si="365"/>
        <v>0</v>
      </c>
      <c r="IZ106" s="234">
        <f t="shared" si="454"/>
        <v>0</v>
      </c>
      <c r="JA106" s="234">
        <f t="shared" si="366"/>
        <v>0</v>
      </c>
      <c r="JB106" s="234">
        <f t="shared" si="455"/>
        <v>0</v>
      </c>
      <c r="JC106" s="242">
        <f t="shared" si="456"/>
        <v>0</v>
      </c>
      <c r="JD106" s="198"/>
      <c r="JE106" s="234">
        <f t="shared" si="457"/>
        <v>94</v>
      </c>
      <c r="JF106" s="235" t="str">
        <f t="shared" si="458"/>
        <v/>
      </c>
      <c r="JG106" s="236" t="str">
        <f>IFERROR(+VLOOKUP(JF106,'Referencia Parámetros'!$A$2:$B$15,2),"")</f>
        <v/>
      </c>
      <c r="JH106" s="1"/>
      <c r="JI106" s="1"/>
      <c r="JJ106" s="136" t="str">
        <f t="shared" si="340"/>
        <v>Completar</v>
      </c>
      <c r="JK106" s="134"/>
      <c r="JL106" s="134"/>
      <c r="JM106" s="134"/>
      <c r="JN106" s="136" t="str">
        <f t="shared" si="341"/>
        <v>Completar</v>
      </c>
      <c r="JO106" s="137" t="str">
        <f t="shared" si="342"/>
        <v>Completar</v>
      </c>
      <c r="JP106" s="137" t="str">
        <f t="shared" si="343"/>
        <v>Completar</v>
      </c>
      <c r="JQ106" s="135"/>
      <c r="JR106" s="136" t="str">
        <f t="shared" si="344"/>
        <v>Completar</v>
      </c>
      <c r="JS106" s="237">
        <f t="shared" si="459"/>
        <v>0</v>
      </c>
      <c r="JT106" s="238">
        <f t="shared" si="460"/>
        <v>0</v>
      </c>
      <c r="JU106" s="239" t="str">
        <f>IFERROR(IF(JT106&gt;20*JG106,'Referencia Parámetros'!$D$20,IF(JT106&gt;10*JG106,'Referencia Parámetros'!$D$21,IF(JT106&gt;5*JG106,'Referencia Parámetros'!$D$22, IF(JT106&gt;1,'Referencia Parámetros'!$D$23,"NO APLICA")))),"")</f>
        <v/>
      </c>
      <c r="JV106" s="240" t="str">
        <f t="shared" si="461"/>
        <v/>
      </c>
      <c r="JW106" s="241">
        <f t="shared" si="367"/>
        <v>0</v>
      </c>
      <c r="JX106" s="234">
        <f t="shared" si="462"/>
        <v>0</v>
      </c>
      <c r="JY106" s="234">
        <f t="shared" si="368"/>
        <v>0</v>
      </c>
      <c r="JZ106" s="234">
        <f t="shared" si="463"/>
        <v>0</v>
      </c>
      <c r="KA106" s="242">
        <f t="shared" si="464"/>
        <v>0</v>
      </c>
    </row>
    <row r="107" spans="1:287" x14ac:dyDescent="0.25">
      <c r="A107" s="234">
        <f t="shared" si="369"/>
        <v>95</v>
      </c>
      <c r="B107" s="235" t="str">
        <f t="shared" si="370"/>
        <v/>
      </c>
      <c r="C107" s="236" t="str">
        <f>IFERROR(+VLOOKUP(B107,'Referencia Parámetros'!$A$2:$B$18,2),"")</f>
        <v/>
      </c>
      <c r="D107" s="1"/>
      <c r="E107" s="1"/>
      <c r="F107" s="136" t="str">
        <f>IFERROR(+VLOOKUP(D107,'Año 4'!JH$13:JJ$112,3,FALSE),"Completar")</f>
        <v>Completar</v>
      </c>
      <c r="G107" s="134"/>
      <c r="H107" s="134"/>
      <c r="I107" s="134"/>
      <c r="J107" s="136" t="str">
        <f>+IFERROR(VLOOKUP(D107,'Año 4'!JH$13:JR$112,7,0),"Completar")</f>
        <v>Completar</v>
      </c>
      <c r="K107" s="137" t="str">
        <f>IFERROR(VLOOKUP(D107,'Año 4'!JH$13:JR$112,8,FALSE),"Completar")</f>
        <v>Completar</v>
      </c>
      <c r="L107" s="137" t="str">
        <f>IFERROR(VLOOKUP(D107,'Año 4'!JH$13:JR$112,9,FALSE),"Completar")</f>
        <v>Completar</v>
      </c>
      <c r="M107" s="135"/>
      <c r="N107" s="136" t="str">
        <f>IFERROR(VLOOKUP(D107,'Año 4'!JH$13:JR$112,11,FALSE),"Completar")</f>
        <v>Completar</v>
      </c>
      <c r="O107" s="237">
        <f t="shared" si="371"/>
        <v>0</v>
      </c>
      <c r="P107" s="238">
        <f t="shared" si="372"/>
        <v>0</v>
      </c>
      <c r="Q107" s="239" t="str">
        <f>IFERROR(IF(P107&gt;20*C107,'Referencia Parámetros'!$D$20,IF(P107&gt;10*C107,'Referencia Parámetros'!$D$21,IF(P107&gt;5*C107,'Referencia Parámetros'!$D$22, IF(P107&gt;1,'Referencia Parámetros'!$D$23,"NO APLICA")))),"")</f>
        <v/>
      </c>
      <c r="R107" s="240" t="str">
        <f t="shared" si="373"/>
        <v/>
      </c>
      <c r="S107" s="241">
        <f t="shared" si="345"/>
        <v>0</v>
      </c>
      <c r="T107" s="234">
        <f t="shared" si="374"/>
        <v>0</v>
      </c>
      <c r="U107" s="234">
        <f t="shared" si="346"/>
        <v>0</v>
      </c>
      <c r="V107" s="234">
        <f t="shared" si="375"/>
        <v>0</v>
      </c>
      <c r="W107" s="242">
        <f t="shared" si="376"/>
        <v>0</v>
      </c>
      <c r="Y107" s="234">
        <f t="shared" si="377"/>
        <v>95</v>
      </c>
      <c r="Z107" s="235" t="str">
        <f t="shared" si="378"/>
        <v/>
      </c>
      <c r="AA107" s="236" t="str">
        <f>IFERROR(+VLOOKUP(Z107,'Referencia Parámetros'!$A$2:$B$18,2),"")</f>
        <v/>
      </c>
      <c r="AB107" s="1"/>
      <c r="AC107" s="1"/>
      <c r="AD107" s="136" t="str">
        <f t="shared" si="290"/>
        <v>Completar</v>
      </c>
      <c r="AE107" s="134"/>
      <c r="AF107" s="134"/>
      <c r="AG107" s="134"/>
      <c r="AH107" s="136" t="str">
        <f t="shared" si="291"/>
        <v>Completar</v>
      </c>
      <c r="AI107" s="137" t="str">
        <f t="shared" si="292"/>
        <v>Completar</v>
      </c>
      <c r="AJ107" s="137" t="str">
        <f t="shared" si="293"/>
        <v>Completar</v>
      </c>
      <c r="AK107" s="135"/>
      <c r="AL107" s="136" t="str">
        <f t="shared" si="294"/>
        <v>Completar</v>
      </c>
      <c r="AM107" s="237">
        <f t="shared" si="379"/>
        <v>0</v>
      </c>
      <c r="AN107" s="238">
        <f t="shared" si="380"/>
        <v>0</v>
      </c>
      <c r="AO107" s="239" t="str">
        <f>IFERROR(IF(AN107&gt;20*AA107,'Referencia Parámetros'!$D$20,IF(AN107&gt;10*AA107,'Referencia Parámetros'!$D$21,IF(AN107&gt;5*AA107,'Referencia Parámetros'!$D$22, IF(AN107&gt;1,'Referencia Parámetros'!$D$23,"NO APLICA")))),"")</f>
        <v/>
      </c>
      <c r="AP107" s="240" t="str">
        <f t="shared" si="381"/>
        <v/>
      </c>
      <c r="AQ107" s="241">
        <f t="shared" si="347"/>
        <v>0</v>
      </c>
      <c r="AR107" s="234">
        <f t="shared" si="382"/>
        <v>0</v>
      </c>
      <c r="AS107" s="234">
        <f t="shared" si="348"/>
        <v>0</v>
      </c>
      <c r="AT107" s="234">
        <f t="shared" si="383"/>
        <v>0</v>
      </c>
      <c r="AU107" s="242">
        <f t="shared" si="384"/>
        <v>0</v>
      </c>
      <c r="AW107" s="234">
        <f t="shared" si="385"/>
        <v>95</v>
      </c>
      <c r="AX107" s="235" t="str">
        <f t="shared" si="386"/>
        <v/>
      </c>
      <c r="AY107" s="236" t="str">
        <f>IFERROR(+VLOOKUP(AX107,'Referencia Parámetros'!$A$2:$B$18,2),"")</f>
        <v/>
      </c>
      <c r="AZ107" s="1"/>
      <c r="BA107" s="1"/>
      <c r="BB107" s="136" t="str">
        <f t="shared" si="295"/>
        <v>Completar</v>
      </c>
      <c r="BC107" s="134"/>
      <c r="BD107" s="134"/>
      <c r="BE107" s="134"/>
      <c r="BF107" s="136" t="str">
        <f t="shared" si="296"/>
        <v>Completar</v>
      </c>
      <c r="BG107" s="137" t="str">
        <f t="shared" si="297"/>
        <v>Completar</v>
      </c>
      <c r="BH107" s="137" t="str">
        <f t="shared" si="298"/>
        <v>Completar</v>
      </c>
      <c r="BI107" s="135"/>
      <c r="BJ107" s="136" t="str">
        <f t="shared" si="299"/>
        <v>Completar</v>
      </c>
      <c r="BK107" s="237">
        <f t="shared" si="387"/>
        <v>0</v>
      </c>
      <c r="BL107" s="238">
        <f t="shared" si="388"/>
        <v>0</v>
      </c>
      <c r="BM107" s="239" t="str">
        <f>IFERROR(IF(BL107&gt;20*AY107,'Referencia Parámetros'!$D$20,IF(BL107&gt;10*AY107,'Referencia Parámetros'!$D$21,IF(BL107&gt;5*AY107,'Referencia Parámetros'!$D$22, IF(BL107&gt;1,'Referencia Parámetros'!$D$23,"NO APLICA")))),"")</f>
        <v/>
      </c>
      <c r="BN107" s="240" t="str">
        <f t="shared" si="389"/>
        <v/>
      </c>
      <c r="BO107" s="241">
        <f t="shared" si="349"/>
        <v>0</v>
      </c>
      <c r="BP107" s="234">
        <f t="shared" si="390"/>
        <v>0</v>
      </c>
      <c r="BQ107" s="234">
        <f t="shared" si="350"/>
        <v>0</v>
      </c>
      <c r="BR107" s="234">
        <f t="shared" si="391"/>
        <v>0</v>
      </c>
      <c r="BS107" s="242">
        <f t="shared" si="392"/>
        <v>0</v>
      </c>
      <c r="BU107" s="234">
        <f t="shared" si="393"/>
        <v>95</v>
      </c>
      <c r="BV107" s="235" t="str">
        <f t="shared" si="394"/>
        <v/>
      </c>
      <c r="BW107" s="236" t="str">
        <f>IFERROR(+VLOOKUP(BV107,'Referencia Parámetros'!$A$2:$B$18,2),"")</f>
        <v/>
      </c>
      <c r="BX107" s="1"/>
      <c r="BY107" s="1"/>
      <c r="BZ107" s="136" t="str">
        <f t="shared" si="300"/>
        <v>Completar</v>
      </c>
      <c r="CA107" s="134"/>
      <c r="CB107" s="134"/>
      <c r="CC107" s="134"/>
      <c r="CD107" s="136" t="str">
        <f t="shared" si="301"/>
        <v>Completar</v>
      </c>
      <c r="CE107" s="137" t="str">
        <f t="shared" si="302"/>
        <v>Completar</v>
      </c>
      <c r="CF107" s="137" t="str">
        <f t="shared" si="303"/>
        <v>Completar</v>
      </c>
      <c r="CG107" s="135"/>
      <c r="CH107" s="136" t="str">
        <f t="shared" si="304"/>
        <v>Completar</v>
      </c>
      <c r="CI107" s="237">
        <f t="shared" si="395"/>
        <v>0</v>
      </c>
      <c r="CJ107" s="238">
        <f t="shared" si="396"/>
        <v>0</v>
      </c>
      <c r="CK107" s="239" t="str">
        <f>IFERROR(IF(CJ107&gt;20*BW107,'Referencia Parámetros'!$D$20,IF(CJ107&gt;10*BW107,'Referencia Parámetros'!$D$21,IF(CJ107&gt;5*BW107,'Referencia Parámetros'!$D$22, IF(CJ107&gt;1,'Referencia Parámetros'!$D$23,"NO APLICA")))),"")</f>
        <v/>
      </c>
      <c r="CL107" s="240" t="str">
        <f t="shared" si="397"/>
        <v/>
      </c>
      <c r="CM107" s="241">
        <f t="shared" si="351"/>
        <v>0</v>
      </c>
      <c r="CN107" s="234">
        <f t="shared" si="398"/>
        <v>0</v>
      </c>
      <c r="CO107" s="234">
        <f t="shared" si="352"/>
        <v>0</v>
      </c>
      <c r="CP107" s="234">
        <f t="shared" si="399"/>
        <v>0</v>
      </c>
      <c r="CQ107" s="242">
        <f t="shared" si="400"/>
        <v>0</v>
      </c>
      <c r="CS107" s="234">
        <f t="shared" si="401"/>
        <v>95</v>
      </c>
      <c r="CT107" s="235" t="str">
        <f t="shared" si="402"/>
        <v/>
      </c>
      <c r="CU107" s="236" t="str">
        <f>IFERROR(+VLOOKUP(CT107,'Referencia Parámetros'!$A$2:$B$18,2),"")</f>
        <v/>
      </c>
      <c r="CV107" s="1"/>
      <c r="CW107" s="1"/>
      <c r="CX107" s="136" t="str">
        <f t="shared" si="305"/>
        <v>Completar</v>
      </c>
      <c r="CY107" s="134"/>
      <c r="CZ107" s="134"/>
      <c r="DA107" s="134"/>
      <c r="DB107" s="136" t="str">
        <f t="shared" si="306"/>
        <v>Completar</v>
      </c>
      <c r="DC107" s="137" t="str">
        <f t="shared" si="307"/>
        <v>Completar</v>
      </c>
      <c r="DD107" s="137" t="str">
        <f t="shared" si="308"/>
        <v>Completar</v>
      </c>
      <c r="DE107" s="135"/>
      <c r="DF107" s="136" t="str">
        <f t="shared" si="309"/>
        <v>Completar</v>
      </c>
      <c r="DG107" s="237">
        <f t="shared" si="403"/>
        <v>0</v>
      </c>
      <c r="DH107" s="238">
        <f t="shared" si="404"/>
        <v>0</v>
      </c>
      <c r="DI107" s="239" t="str">
        <f>IFERROR(IF(DH107&gt;20*CU107,'Referencia Parámetros'!$D$20,IF(DH107&gt;10*CU107,'Referencia Parámetros'!$D$21,IF(DH107&gt;5*CU107,'Referencia Parámetros'!$D$22, IF(DH107&gt;1,'Referencia Parámetros'!$D$23,"NO APLICA")))),"")</f>
        <v/>
      </c>
      <c r="DJ107" s="240" t="str">
        <f t="shared" si="405"/>
        <v/>
      </c>
      <c r="DK107" s="241">
        <f t="shared" si="353"/>
        <v>0</v>
      </c>
      <c r="DL107" s="234">
        <f t="shared" si="406"/>
        <v>0</v>
      </c>
      <c r="DM107" s="234">
        <f t="shared" si="354"/>
        <v>0</v>
      </c>
      <c r="DN107" s="234">
        <f t="shared" si="407"/>
        <v>0</v>
      </c>
      <c r="DO107" s="242">
        <f t="shared" si="408"/>
        <v>0</v>
      </c>
      <c r="DQ107" s="234">
        <f t="shared" si="409"/>
        <v>95</v>
      </c>
      <c r="DR107" s="235" t="str">
        <f t="shared" si="410"/>
        <v/>
      </c>
      <c r="DS107" s="236" t="str">
        <f>IFERROR(+VLOOKUP(DR107,'Referencia Parámetros'!$A$2:$B$18,2),"")</f>
        <v/>
      </c>
      <c r="DT107" s="1"/>
      <c r="DU107" s="1"/>
      <c r="DV107" s="136" t="str">
        <f t="shared" si="310"/>
        <v>Completar</v>
      </c>
      <c r="DW107" s="134"/>
      <c r="DX107" s="134"/>
      <c r="DY107" s="134"/>
      <c r="DZ107" s="136" t="str">
        <f t="shared" si="311"/>
        <v>Completar</v>
      </c>
      <c r="EA107" s="137" t="str">
        <f t="shared" si="312"/>
        <v>Completar</v>
      </c>
      <c r="EB107" s="137" t="str">
        <f t="shared" si="313"/>
        <v>Completar</v>
      </c>
      <c r="EC107" s="135"/>
      <c r="ED107" s="136" t="str">
        <f t="shared" si="314"/>
        <v>Completar</v>
      </c>
      <c r="EE107" s="237">
        <f t="shared" si="411"/>
        <v>0</v>
      </c>
      <c r="EF107" s="238">
        <f t="shared" si="412"/>
        <v>0</v>
      </c>
      <c r="EG107" s="239" t="str">
        <f>IFERROR(IF(EF107&gt;20*DS107,'Referencia Parámetros'!$D$20,IF(EF107&gt;10*DS107,'Referencia Parámetros'!$D$21,IF(EF107&gt;5*DS107,'Referencia Parámetros'!$D$22, IF(EF107&gt;1,'Referencia Parámetros'!$D$23,"NO APLICA")))),"")</f>
        <v/>
      </c>
      <c r="EH107" s="240" t="str">
        <f t="shared" si="413"/>
        <v/>
      </c>
      <c r="EI107" s="241">
        <f t="shared" si="355"/>
        <v>0</v>
      </c>
      <c r="EJ107" s="234">
        <f t="shared" si="414"/>
        <v>0</v>
      </c>
      <c r="EK107" s="234">
        <f t="shared" si="356"/>
        <v>0</v>
      </c>
      <c r="EL107" s="234">
        <f t="shared" si="415"/>
        <v>0</v>
      </c>
      <c r="EM107" s="242">
        <f t="shared" si="416"/>
        <v>0</v>
      </c>
      <c r="EO107" s="234">
        <f t="shared" si="417"/>
        <v>95</v>
      </c>
      <c r="EP107" s="235" t="str">
        <f t="shared" si="418"/>
        <v/>
      </c>
      <c r="EQ107" s="236" t="str">
        <f>IFERROR(+VLOOKUP(EP107,'Referencia Parámetros'!$A$2:$B$18,2),"")</f>
        <v/>
      </c>
      <c r="ER107" s="1"/>
      <c r="ES107" s="1"/>
      <c r="ET107" s="136" t="str">
        <f t="shared" si="315"/>
        <v>Completar</v>
      </c>
      <c r="EU107" s="134"/>
      <c r="EV107" s="134"/>
      <c r="EW107" s="134"/>
      <c r="EX107" s="136" t="str">
        <f t="shared" si="316"/>
        <v>Completar</v>
      </c>
      <c r="EY107" s="137" t="str">
        <f t="shared" si="317"/>
        <v>Completar</v>
      </c>
      <c r="EZ107" s="137" t="str">
        <f t="shared" si="318"/>
        <v>Completar</v>
      </c>
      <c r="FA107" s="135"/>
      <c r="FB107" s="136" t="str">
        <f t="shared" si="319"/>
        <v>Completar</v>
      </c>
      <c r="FC107" s="237">
        <f t="shared" si="419"/>
        <v>0</v>
      </c>
      <c r="FD107" s="238">
        <f t="shared" si="420"/>
        <v>0</v>
      </c>
      <c r="FE107" s="239" t="str">
        <f>IFERROR(IF(FD107&gt;20*EQ107,'Referencia Parámetros'!$D$20,IF(FD107&gt;10*EQ107,'Referencia Parámetros'!$D$21,IF(FD107&gt;5*EQ107,'Referencia Parámetros'!$D$22, IF(FD107&gt;1,'Referencia Parámetros'!$D$23,"NO APLICA")))),"")</f>
        <v/>
      </c>
      <c r="FF107" s="240" t="str">
        <f t="shared" si="421"/>
        <v/>
      </c>
      <c r="FG107" s="241">
        <f t="shared" si="357"/>
        <v>0</v>
      </c>
      <c r="FH107" s="234">
        <f t="shared" si="422"/>
        <v>0</v>
      </c>
      <c r="FI107" s="234">
        <f t="shared" si="358"/>
        <v>0</v>
      </c>
      <c r="FJ107" s="234">
        <f t="shared" si="423"/>
        <v>0</v>
      </c>
      <c r="FK107" s="242">
        <f t="shared" si="424"/>
        <v>0</v>
      </c>
      <c r="FM107" s="234">
        <f t="shared" si="425"/>
        <v>95</v>
      </c>
      <c r="FN107" s="235" t="str">
        <f t="shared" si="426"/>
        <v/>
      </c>
      <c r="FO107" s="236" t="str">
        <f>IFERROR(+VLOOKUP(FN107,'Referencia Parámetros'!$A$2:$B$18,2),"")</f>
        <v/>
      </c>
      <c r="FP107" s="1"/>
      <c r="FQ107" s="1"/>
      <c r="FR107" s="136" t="str">
        <f t="shared" si="320"/>
        <v>Completar</v>
      </c>
      <c r="FS107" s="134"/>
      <c r="FT107" s="134"/>
      <c r="FU107" s="134"/>
      <c r="FV107" s="136" t="str">
        <f t="shared" si="321"/>
        <v>Completar</v>
      </c>
      <c r="FW107" s="137" t="str">
        <f t="shared" si="322"/>
        <v>Completar</v>
      </c>
      <c r="FX107" s="137" t="str">
        <f t="shared" si="323"/>
        <v>Completar</v>
      </c>
      <c r="FY107" s="135"/>
      <c r="FZ107" s="136" t="str">
        <f t="shared" si="324"/>
        <v>Completar</v>
      </c>
      <c r="GA107" s="237">
        <f t="shared" si="427"/>
        <v>0</v>
      </c>
      <c r="GB107" s="238">
        <f t="shared" si="428"/>
        <v>0</v>
      </c>
      <c r="GC107" s="239" t="str">
        <f>IFERROR(IF(GB107&gt;20*FO107,'Referencia Parámetros'!$D$20,IF(GB107&gt;10*FO107,'Referencia Parámetros'!$D$21,IF(GB107&gt;5*FO107,'Referencia Parámetros'!$D$22, IF(GB107&gt;1,'Referencia Parámetros'!$D$23,"NO APLICA")))),"")</f>
        <v/>
      </c>
      <c r="GD107" s="240" t="str">
        <f t="shared" si="429"/>
        <v/>
      </c>
      <c r="GE107" s="241">
        <f t="shared" si="359"/>
        <v>0</v>
      </c>
      <c r="GF107" s="234">
        <f t="shared" si="430"/>
        <v>0</v>
      </c>
      <c r="GG107" s="234">
        <f t="shared" si="360"/>
        <v>0</v>
      </c>
      <c r="GH107" s="234">
        <f t="shared" si="431"/>
        <v>0</v>
      </c>
      <c r="GI107" s="242">
        <f t="shared" si="432"/>
        <v>0</v>
      </c>
      <c r="GK107" s="234">
        <f t="shared" si="433"/>
        <v>95</v>
      </c>
      <c r="GL107" s="235" t="str">
        <f t="shared" si="434"/>
        <v/>
      </c>
      <c r="GM107" s="236" t="str">
        <f>IFERROR(+VLOOKUP(GL107,'Referencia Parámetros'!$A$2:$B$18,2),"")</f>
        <v/>
      </c>
      <c r="GN107" s="1"/>
      <c r="GO107" s="1"/>
      <c r="GP107" s="136" t="str">
        <f t="shared" si="325"/>
        <v>Completar</v>
      </c>
      <c r="GQ107" s="134"/>
      <c r="GR107" s="134"/>
      <c r="GS107" s="134"/>
      <c r="GT107" s="136" t="str">
        <f t="shared" si="326"/>
        <v>Completar</v>
      </c>
      <c r="GU107" s="137" t="str">
        <f t="shared" si="327"/>
        <v>Completar</v>
      </c>
      <c r="GV107" s="137" t="str">
        <f t="shared" si="328"/>
        <v>Completar</v>
      </c>
      <c r="GW107" s="135"/>
      <c r="GX107" s="136" t="str">
        <f t="shared" si="329"/>
        <v>Completar</v>
      </c>
      <c r="GY107" s="237">
        <f t="shared" si="435"/>
        <v>0</v>
      </c>
      <c r="GZ107" s="238">
        <f t="shared" si="436"/>
        <v>0</v>
      </c>
      <c r="HA107" s="239" t="str">
        <f>IFERROR(IF(GZ107&gt;20*GM107,'Referencia Parámetros'!$D$20,IF(GZ107&gt;10*GM107,'Referencia Parámetros'!$D$21,IF(GZ107&gt;5*GM107,'Referencia Parámetros'!$D$22, IF(GZ107&gt;1,'Referencia Parámetros'!$D$23,"NO APLICA")))),"")</f>
        <v/>
      </c>
      <c r="HB107" s="240" t="str">
        <f t="shared" si="437"/>
        <v/>
      </c>
      <c r="HC107" s="241">
        <f t="shared" si="361"/>
        <v>0</v>
      </c>
      <c r="HD107" s="234">
        <f t="shared" si="438"/>
        <v>0</v>
      </c>
      <c r="HE107" s="234">
        <f t="shared" si="362"/>
        <v>0</v>
      </c>
      <c r="HF107" s="234">
        <f t="shared" si="439"/>
        <v>0</v>
      </c>
      <c r="HG107" s="242">
        <f t="shared" si="440"/>
        <v>0</v>
      </c>
      <c r="HI107" s="234">
        <f t="shared" si="441"/>
        <v>95</v>
      </c>
      <c r="HJ107" s="235" t="str">
        <f t="shared" si="442"/>
        <v/>
      </c>
      <c r="HK107" s="236" t="str">
        <f>IFERROR(+VLOOKUP(HJ107,'Referencia Parámetros'!$A$2:$B$18,2),"")</f>
        <v/>
      </c>
      <c r="HL107" s="1"/>
      <c r="HM107" s="1"/>
      <c r="HN107" s="136" t="str">
        <f t="shared" si="330"/>
        <v>Completar</v>
      </c>
      <c r="HO107" s="134"/>
      <c r="HP107" s="134"/>
      <c r="HQ107" s="134"/>
      <c r="HR107" s="136" t="str">
        <f t="shared" si="331"/>
        <v>Completar</v>
      </c>
      <c r="HS107" s="137" t="str">
        <f t="shared" si="332"/>
        <v>Completar</v>
      </c>
      <c r="HT107" s="137" t="str">
        <f t="shared" si="333"/>
        <v>Completar</v>
      </c>
      <c r="HU107" s="135"/>
      <c r="HV107" s="136" t="str">
        <f t="shared" si="334"/>
        <v>Completar</v>
      </c>
      <c r="HW107" s="237">
        <f t="shared" si="443"/>
        <v>0</v>
      </c>
      <c r="HX107" s="238">
        <f t="shared" si="444"/>
        <v>0</v>
      </c>
      <c r="HY107" s="239" t="str">
        <f>IFERROR(IF(HX107&gt;20*HK107,'Referencia Parámetros'!$D$20,IF(HX107&gt;10*HK107,'Referencia Parámetros'!$D$21,IF(HX107&gt;5*HK107,'Referencia Parámetros'!$D$22, IF(HX107&gt;1,'Referencia Parámetros'!$D$23,"NO APLICA")))),"")</f>
        <v/>
      </c>
      <c r="HZ107" s="240" t="str">
        <f t="shared" si="445"/>
        <v/>
      </c>
      <c r="IA107" s="241">
        <f t="shared" si="363"/>
        <v>0</v>
      </c>
      <c r="IB107" s="234">
        <f t="shared" si="446"/>
        <v>0</v>
      </c>
      <c r="IC107" s="234">
        <f t="shared" si="364"/>
        <v>0</v>
      </c>
      <c r="ID107" s="234">
        <f t="shared" si="447"/>
        <v>0</v>
      </c>
      <c r="IE107" s="242">
        <f t="shared" si="448"/>
        <v>0</v>
      </c>
      <c r="IG107" s="234">
        <f t="shared" si="449"/>
        <v>95</v>
      </c>
      <c r="IH107" s="235" t="str">
        <f t="shared" si="450"/>
        <v/>
      </c>
      <c r="II107" s="236" t="str">
        <f>IFERROR(+VLOOKUP(IH107,'Referencia Parámetros'!$A$2:$B$15,2),"")</f>
        <v/>
      </c>
      <c r="IJ107" s="1"/>
      <c r="IK107" s="1"/>
      <c r="IL107" s="136" t="str">
        <f t="shared" si="335"/>
        <v>Completar</v>
      </c>
      <c r="IM107" s="134"/>
      <c r="IN107" s="134"/>
      <c r="IO107" s="134"/>
      <c r="IP107" s="136" t="str">
        <f t="shared" si="336"/>
        <v>Completar</v>
      </c>
      <c r="IQ107" s="137" t="str">
        <f t="shared" si="337"/>
        <v>Completar</v>
      </c>
      <c r="IR107" s="137" t="str">
        <f t="shared" si="338"/>
        <v>Completar</v>
      </c>
      <c r="IS107" s="135"/>
      <c r="IT107" s="136" t="str">
        <f t="shared" si="339"/>
        <v>Completar</v>
      </c>
      <c r="IU107" s="237">
        <f t="shared" si="451"/>
        <v>0</v>
      </c>
      <c r="IV107" s="238">
        <f t="shared" si="452"/>
        <v>0</v>
      </c>
      <c r="IW107" s="239" t="str">
        <f>IFERROR(IF(IV107&gt;20*II107,'Referencia Parámetros'!$D$20,IF(IV107&gt;10*II107,'Referencia Parámetros'!$D$21,IF(IV107&gt;5*II107,'Referencia Parámetros'!$D$22, IF(IV107&gt;1,'Referencia Parámetros'!$D$23,"NO APLICA")))),"")</f>
        <v/>
      </c>
      <c r="IX107" s="240" t="str">
        <f t="shared" si="453"/>
        <v/>
      </c>
      <c r="IY107" s="241">
        <f t="shared" si="365"/>
        <v>0</v>
      </c>
      <c r="IZ107" s="234">
        <f t="shared" si="454"/>
        <v>0</v>
      </c>
      <c r="JA107" s="234">
        <f t="shared" si="366"/>
        <v>0</v>
      </c>
      <c r="JB107" s="234">
        <f t="shared" si="455"/>
        <v>0</v>
      </c>
      <c r="JC107" s="242">
        <f t="shared" si="456"/>
        <v>0</v>
      </c>
      <c r="JD107" s="198"/>
      <c r="JE107" s="234">
        <f t="shared" si="457"/>
        <v>95</v>
      </c>
      <c r="JF107" s="235" t="str">
        <f t="shared" si="458"/>
        <v/>
      </c>
      <c r="JG107" s="236" t="str">
        <f>IFERROR(+VLOOKUP(JF107,'Referencia Parámetros'!$A$2:$B$15,2),"")</f>
        <v/>
      </c>
      <c r="JH107" s="1"/>
      <c r="JI107" s="1"/>
      <c r="JJ107" s="136" t="str">
        <f t="shared" si="340"/>
        <v>Completar</v>
      </c>
      <c r="JK107" s="134"/>
      <c r="JL107" s="134"/>
      <c r="JM107" s="134"/>
      <c r="JN107" s="136" t="str">
        <f t="shared" si="341"/>
        <v>Completar</v>
      </c>
      <c r="JO107" s="137" t="str">
        <f t="shared" si="342"/>
        <v>Completar</v>
      </c>
      <c r="JP107" s="137" t="str">
        <f t="shared" si="343"/>
        <v>Completar</v>
      </c>
      <c r="JQ107" s="135"/>
      <c r="JR107" s="136" t="str">
        <f t="shared" si="344"/>
        <v>Completar</v>
      </c>
      <c r="JS107" s="237">
        <f t="shared" si="459"/>
        <v>0</v>
      </c>
      <c r="JT107" s="238">
        <f t="shared" si="460"/>
        <v>0</v>
      </c>
      <c r="JU107" s="239" t="str">
        <f>IFERROR(IF(JT107&gt;20*JG107,'Referencia Parámetros'!$D$20,IF(JT107&gt;10*JG107,'Referencia Parámetros'!$D$21,IF(JT107&gt;5*JG107,'Referencia Parámetros'!$D$22, IF(JT107&gt;1,'Referencia Parámetros'!$D$23,"NO APLICA")))),"")</f>
        <v/>
      </c>
      <c r="JV107" s="240" t="str">
        <f t="shared" si="461"/>
        <v/>
      </c>
      <c r="JW107" s="241">
        <f t="shared" si="367"/>
        <v>0</v>
      </c>
      <c r="JX107" s="234">
        <f t="shared" si="462"/>
        <v>0</v>
      </c>
      <c r="JY107" s="234">
        <f t="shared" si="368"/>
        <v>0</v>
      </c>
      <c r="JZ107" s="234">
        <f t="shared" si="463"/>
        <v>0</v>
      </c>
      <c r="KA107" s="242">
        <f t="shared" si="464"/>
        <v>0</v>
      </c>
    </row>
    <row r="108" spans="1:287" x14ac:dyDescent="0.25">
      <c r="A108" s="234">
        <f t="shared" si="369"/>
        <v>96</v>
      </c>
      <c r="B108" s="235" t="str">
        <f t="shared" si="370"/>
        <v/>
      </c>
      <c r="C108" s="236" t="str">
        <f>IFERROR(+VLOOKUP(B108,'Referencia Parámetros'!$A$2:$B$18,2),"")</f>
        <v/>
      </c>
      <c r="D108" s="1"/>
      <c r="E108" s="1"/>
      <c r="F108" s="136" t="str">
        <f>IFERROR(+VLOOKUP(D108,'Año 4'!JH$13:JJ$112,3,FALSE),"Completar")</f>
        <v>Completar</v>
      </c>
      <c r="G108" s="134"/>
      <c r="H108" s="134"/>
      <c r="I108" s="134"/>
      <c r="J108" s="136" t="str">
        <f>+IFERROR(VLOOKUP(D108,'Año 4'!JH$13:JR$112,7,0),"Completar")</f>
        <v>Completar</v>
      </c>
      <c r="K108" s="137" t="str">
        <f>IFERROR(VLOOKUP(D108,'Año 4'!JH$13:JR$112,8,FALSE),"Completar")</f>
        <v>Completar</v>
      </c>
      <c r="L108" s="137" t="str">
        <f>IFERROR(VLOOKUP(D108,'Año 4'!JH$13:JR$112,9,FALSE),"Completar")</f>
        <v>Completar</v>
      </c>
      <c r="M108" s="135"/>
      <c r="N108" s="136" t="str">
        <f>IFERROR(VLOOKUP(D108,'Año 4'!JH$13:JR$112,11,FALSE),"Completar")</f>
        <v>Completar</v>
      </c>
      <c r="O108" s="237">
        <f t="shared" si="371"/>
        <v>0</v>
      </c>
      <c r="P108" s="238">
        <f t="shared" si="372"/>
        <v>0</v>
      </c>
      <c r="Q108" s="239" t="str">
        <f>IFERROR(IF(P108&gt;20*C108,'Referencia Parámetros'!$D$20,IF(P108&gt;10*C108,'Referencia Parámetros'!$D$21,IF(P108&gt;5*C108,'Referencia Parámetros'!$D$22, IF(P108&gt;1,'Referencia Parámetros'!$D$23,"NO APLICA")))),"")</f>
        <v/>
      </c>
      <c r="R108" s="240" t="str">
        <f t="shared" si="373"/>
        <v/>
      </c>
      <c r="S108" s="241">
        <f t="shared" si="345"/>
        <v>0</v>
      </c>
      <c r="T108" s="234">
        <f t="shared" si="374"/>
        <v>0</v>
      </c>
      <c r="U108" s="234">
        <f t="shared" si="346"/>
        <v>0</v>
      </c>
      <c r="V108" s="234">
        <f t="shared" si="375"/>
        <v>0</v>
      </c>
      <c r="W108" s="242">
        <f t="shared" si="376"/>
        <v>0</v>
      </c>
      <c r="Y108" s="234">
        <f t="shared" si="377"/>
        <v>96</v>
      </c>
      <c r="Z108" s="235" t="str">
        <f t="shared" si="378"/>
        <v/>
      </c>
      <c r="AA108" s="236" t="str">
        <f>IFERROR(+VLOOKUP(Z108,'Referencia Parámetros'!$A$2:$B$18,2),"")</f>
        <v/>
      </c>
      <c r="AB108" s="1"/>
      <c r="AC108" s="1"/>
      <c r="AD108" s="136" t="str">
        <f t="shared" si="290"/>
        <v>Completar</v>
      </c>
      <c r="AE108" s="134"/>
      <c r="AF108" s="134"/>
      <c r="AG108" s="134"/>
      <c r="AH108" s="136" t="str">
        <f t="shared" si="291"/>
        <v>Completar</v>
      </c>
      <c r="AI108" s="137" t="str">
        <f t="shared" si="292"/>
        <v>Completar</v>
      </c>
      <c r="AJ108" s="137" t="str">
        <f t="shared" si="293"/>
        <v>Completar</v>
      </c>
      <c r="AK108" s="135"/>
      <c r="AL108" s="136" t="str">
        <f t="shared" si="294"/>
        <v>Completar</v>
      </c>
      <c r="AM108" s="237">
        <f t="shared" si="379"/>
        <v>0</v>
      </c>
      <c r="AN108" s="238">
        <f t="shared" si="380"/>
        <v>0</v>
      </c>
      <c r="AO108" s="239" t="str">
        <f>IFERROR(IF(AN108&gt;20*AA108,'Referencia Parámetros'!$D$20,IF(AN108&gt;10*AA108,'Referencia Parámetros'!$D$21,IF(AN108&gt;5*AA108,'Referencia Parámetros'!$D$22, IF(AN108&gt;1,'Referencia Parámetros'!$D$23,"NO APLICA")))),"")</f>
        <v/>
      </c>
      <c r="AP108" s="240" t="str">
        <f t="shared" si="381"/>
        <v/>
      </c>
      <c r="AQ108" s="241">
        <f t="shared" si="347"/>
        <v>0</v>
      </c>
      <c r="AR108" s="234">
        <f t="shared" si="382"/>
        <v>0</v>
      </c>
      <c r="AS108" s="234">
        <f t="shared" si="348"/>
        <v>0</v>
      </c>
      <c r="AT108" s="234">
        <f t="shared" si="383"/>
        <v>0</v>
      </c>
      <c r="AU108" s="242">
        <f t="shared" si="384"/>
        <v>0</v>
      </c>
      <c r="AW108" s="234">
        <f t="shared" si="385"/>
        <v>96</v>
      </c>
      <c r="AX108" s="235" t="str">
        <f t="shared" si="386"/>
        <v/>
      </c>
      <c r="AY108" s="236" t="str">
        <f>IFERROR(+VLOOKUP(AX108,'Referencia Parámetros'!$A$2:$B$18,2),"")</f>
        <v/>
      </c>
      <c r="AZ108" s="1"/>
      <c r="BA108" s="1"/>
      <c r="BB108" s="136" t="str">
        <f t="shared" si="295"/>
        <v>Completar</v>
      </c>
      <c r="BC108" s="134"/>
      <c r="BD108" s="134"/>
      <c r="BE108" s="134"/>
      <c r="BF108" s="136" t="str">
        <f t="shared" si="296"/>
        <v>Completar</v>
      </c>
      <c r="BG108" s="137" t="str">
        <f t="shared" si="297"/>
        <v>Completar</v>
      </c>
      <c r="BH108" s="137" t="str">
        <f t="shared" si="298"/>
        <v>Completar</v>
      </c>
      <c r="BI108" s="135"/>
      <c r="BJ108" s="136" t="str">
        <f t="shared" si="299"/>
        <v>Completar</v>
      </c>
      <c r="BK108" s="237">
        <f t="shared" si="387"/>
        <v>0</v>
      </c>
      <c r="BL108" s="238">
        <f t="shared" si="388"/>
        <v>0</v>
      </c>
      <c r="BM108" s="239" t="str">
        <f>IFERROR(IF(BL108&gt;20*AY108,'Referencia Parámetros'!$D$20,IF(BL108&gt;10*AY108,'Referencia Parámetros'!$D$21,IF(BL108&gt;5*AY108,'Referencia Parámetros'!$D$22, IF(BL108&gt;1,'Referencia Parámetros'!$D$23,"NO APLICA")))),"")</f>
        <v/>
      </c>
      <c r="BN108" s="240" t="str">
        <f t="shared" si="389"/>
        <v/>
      </c>
      <c r="BO108" s="241">
        <f t="shared" si="349"/>
        <v>0</v>
      </c>
      <c r="BP108" s="234">
        <f t="shared" si="390"/>
        <v>0</v>
      </c>
      <c r="BQ108" s="234">
        <f t="shared" si="350"/>
        <v>0</v>
      </c>
      <c r="BR108" s="234">
        <f t="shared" si="391"/>
        <v>0</v>
      </c>
      <c r="BS108" s="242">
        <f t="shared" si="392"/>
        <v>0</v>
      </c>
      <c r="BU108" s="234">
        <f t="shared" si="393"/>
        <v>96</v>
      </c>
      <c r="BV108" s="235" t="str">
        <f t="shared" si="394"/>
        <v/>
      </c>
      <c r="BW108" s="236" t="str">
        <f>IFERROR(+VLOOKUP(BV108,'Referencia Parámetros'!$A$2:$B$18,2),"")</f>
        <v/>
      </c>
      <c r="BX108" s="1"/>
      <c r="BY108" s="1"/>
      <c r="BZ108" s="136" t="str">
        <f t="shared" si="300"/>
        <v>Completar</v>
      </c>
      <c r="CA108" s="134"/>
      <c r="CB108" s="134"/>
      <c r="CC108" s="134"/>
      <c r="CD108" s="136" t="str">
        <f t="shared" si="301"/>
        <v>Completar</v>
      </c>
      <c r="CE108" s="137" t="str">
        <f t="shared" si="302"/>
        <v>Completar</v>
      </c>
      <c r="CF108" s="137" t="str">
        <f t="shared" si="303"/>
        <v>Completar</v>
      </c>
      <c r="CG108" s="135"/>
      <c r="CH108" s="136" t="str">
        <f t="shared" si="304"/>
        <v>Completar</v>
      </c>
      <c r="CI108" s="237">
        <f t="shared" si="395"/>
        <v>0</v>
      </c>
      <c r="CJ108" s="238">
        <f t="shared" si="396"/>
        <v>0</v>
      </c>
      <c r="CK108" s="239" t="str">
        <f>IFERROR(IF(CJ108&gt;20*BW108,'Referencia Parámetros'!$D$20,IF(CJ108&gt;10*BW108,'Referencia Parámetros'!$D$21,IF(CJ108&gt;5*BW108,'Referencia Parámetros'!$D$22, IF(CJ108&gt;1,'Referencia Parámetros'!$D$23,"NO APLICA")))),"")</f>
        <v/>
      </c>
      <c r="CL108" s="240" t="str">
        <f t="shared" si="397"/>
        <v/>
      </c>
      <c r="CM108" s="241">
        <f t="shared" si="351"/>
        <v>0</v>
      </c>
      <c r="CN108" s="234">
        <f t="shared" si="398"/>
        <v>0</v>
      </c>
      <c r="CO108" s="234">
        <f t="shared" si="352"/>
        <v>0</v>
      </c>
      <c r="CP108" s="234">
        <f t="shared" si="399"/>
        <v>0</v>
      </c>
      <c r="CQ108" s="242">
        <f t="shared" si="400"/>
        <v>0</v>
      </c>
      <c r="CS108" s="234">
        <f t="shared" si="401"/>
        <v>96</v>
      </c>
      <c r="CT108" s="235" t="str">
        <f t="shared" si="402"/>
        <v/>
      </c>
      <c r="CU108" s="236" t="str">
        <f>IFERROR(+VLOOKUP(CT108,'Referencia Parámetros'!$A$2:$B$18,2),"")</f>
        <v/>
      </c>
      <c r="CV108" s="1"/>
      <c r="CW108" s="1"/>
      <c r="CX108" s="136" t="str">
        <f t="shared" si="305"/>
        <v>Completar</v>
      </c>
      <c r="CY108" s="134"/>
      <c r="CZ108" s="134"/>
      <c r="DA108" s="134"/>
      <c r="DB108" s="136" t="str">
        <f t="shared" si="306"/>
        <v>Completar</v>
      </c>
      <c r="DC108" s="137" t="str">
        <f t="shared" si="307"/>
        <v>Completar</v>
      </c>
      <c r="DD108" s="137" t="str">
        <f t="shared" si="308"/>
        <v>Completar</v>
      </c>
      <c r="DE108" s="135"/>
      <c r="DF108" s="136" t="str">
        <f t="shared" si="309"/>
        <v>Completar</v>
      </c>
      <c r="DG108" s="237">
        <f t="shared" si="403"/>
        <v>0</v>
      </c>
      <c r="DH108" s="238">
        <f t="shared" si="404"/>
        <v>0</v>
      </c>
      <c r="DI108" s="239" t="str">
        <f>IFERROR(IF(DH108&gt;20*CU108,'Referencia Parámetros'!$D$20,IF(DH108&gt;10*CU108,'Referencia Parámetros'!$D$21,IF(DH108&gt;5*CU108,'Referencia Parámetros'!$D$22, IF(DH108&gt;1,'Referencia Parámetros'!$D$23,"NO APLICA")))),"")</f>
        <v/>
      </c>
      <c r="DJ108" s="240" t="str">
        <f t="shared" si="405"/>
        <v/>
      </c>
      <c r="DK108" s="241">
        <f t="shared" si="353"/>
        <v>0</v>
      </c>
      <c r="DL108" s="234">
        <f t="shared" si="406"/>
        <v>0</v>
      </c>
      <c r="DM108" s="234">
        <f t="shared" si="354"/>
        <v>0</v>
      </c>
      <c r="DN108" s="234">
        <f t="shared" si="407"/>
        <v>0</v>
      </c>
      <c r="DO108" s="242">
        <f t="shared" si="408"/>
        <v>0</v>
      </c>
      <c r="DQ108" s="234">
        <f t="shared" si="409"/>
        <v>96</v>
      </c>
      <c r="DR108" s="235" t="str">
        <f t="shared" si="410"/>
        <v/>
      </c>
      <c r="DS108" s="236" t="str">
        <f>IFERROR(+VLOOKUP(DR108,'Referencia Parámetros'!$A$2:$B$18,2),"")</f>
        <v/>
      </c>
      <c r="DT108" s="1"/>
      <c r="DU108" s="1"/>
      <c r="DV108" s="136" t="str">
        <f t="shared" si="310"/>
        <v>Completar</v>
      </c>
      <c r="DW108" s="134"/>
      <c r="DX108" s="134"/>
      <c r="DY108" s="134"/>
      <c r="DZ108" s="136" t="str">
        <f t="shared" si="311"/>
        <v>Completar</v>
      </c>
      <c r="EA108" s="137" t="str">
        <f t="shared" si="312"/>
        <v>Completar</v>
      </c>
      <c r="EB108" s="137" t="str">
        <f t="shared" si="313"/>
        <v>Completar</v>
      </c>
      <c r="EC108" s="135"/>
      <c r="ED108" s="136" t="str">
        <f t="shared" si="314"/>
        <v>Completar</v>
      </c>
      <c r="EE108" s="237">
        <f t="shared" si="411"/>
        <v>0</v>
      </c>
      <c r="EF108" s="238">
        <f t="shared" si="412"/>
        <v>0</v>
      </c>
      <c r="EG108" s="239" t="str">
        <f>IFERROR(IF(EF108&gt;20*DS108,'Referencia Parámetros'!$D$20,IF(EF108&gt;10*DS108,'Referencia Parámetros'!$D$21,IF(EF108&gt;5*DS108,'Referencia Parámetros'!$D$22, IF(EF108&gt;1,'Referencia Parámetros'!$D$23,"NO APLICA")))),"")</f>
        <v/>
      </c>
      <c r="EH108" s="240" t="str">
        <f t="shared" si="413"/>
        <v/>
      </c>
      <c r="EI108" s="241">
        <f t="shared" si="355"/>
        <v>0</v>
      </c>
      <c r="EJ108" s="234">
        <f t="shared" si="414"/>
        <v>0</v>
      </c>
      <c r="EK108" s="234">
        <f t="shared" si="356"/>
        <v>0</v>
      </c>
      <c r="EL108" s="234">
        <f t="shared" si="415"/>
        <v>0</v>
      </c>
      <c r="EM108" s="242">
        <f t="shared" si="416"/>
        <v>0</v>
      </c>
      <c r="EO108" s="234">
        <f t="shared" si="417"/>
        <v>96</v>
      </c>
      <c r="EP108" s="235" t="str">
        <f t="shared" si="418"/>
        <v/>
      </c>
      <c r="EQ108" s="236" t="str">
        <f>IFERROR(+VLOOKUP(EP108,'Referencia Parámetros'!$A$2:$B$18,2),"")</f>
        <v/>
      </c>
      <c r="ER108" s="1"/>
      <c r="ES108" s="1"/>
      <c r="ET108" s="136" t="str">
        <f t="shared" si="315"/>
        <v>Completar</v>
      </c>
      <c r="EU108" s="134"/>
      <c r="EV108" s="134"/>
      <c r="EW108" s="134"/>
      <c r="EX108" s="136" t="str">
        <f t="shared" si="316"/>
        <v>Completar</v>
      </c>
      <c r="EY108" s="137" t="str">
        <f t="shared" si="317"/>
        <v>Completar</v>
      </c>
      <c r="EZ108" s="137" t="str">
        <f t="shared" si="318"/>
        <v>Completar</v>
      </c>
      <c r="FA108" s="135"/>
      <c r="FB108" s="136" t="str">
        <f t="shared" si="319"/>
        <v>Completar</v>
      </c>
      <c r="FC108" s="237">
        <f t="shared" si="419"/>
        <v>0</v>
      </c>
      <c r="FD108" s="238">
        <f t="shared" si="420"/>
        <v>0</v>
      </c>
      <c r="FE108" s="239" t="str">
        <f>IFERROR(IF(FD108&gt;20*EQ108,'Referencia Parámetros'!$D$20,IF(FD108&gt;10*EQ108,'Referencia Parámetros'!$D$21,IF(FD108&gt;5*EQ108,'Referencia Parámetros'!$D$22, IF(FD108&gt;1,'Referencia Parámetros'!$D$23,"NO APLICA")))),"")</f>
        <v/>
      </c>
      <c r="FF108" s="240" t="str">
        <f t="shared" si="421"/>
        <v/>
      </c>
      <c r="FG108" s="241">
        <f t="shared" si="357"/>
        <v>0</v>
      </c>
      <c r="FH108" s="234">
        <f t="shared" si="422"/>
        <v>0</v>
      </c>
      <c r="FI108" s="234">
        <f t="shared" si="358"/>
        <v>0</v>
      </c>
      <c r="FJ108" s="234">
        <f t="shared" si="423"/>
        <v>0</v>
      </c>
      <c r="FK108" s="242">
        <f t="shared" si="424"/>
        <v>0</v>
      </c>
      <c r="FM108" s="234">
        <f t="shared" si="425"/>
        <v>96</v>
      </c>
      <c r="FN108" s="235" t="str">
        <f t="shared" si="426"/>
        <v/>
      </c>
      <c r="FO108" s="236" t="str">
        <f>IFERROR(+VLOOKUP(FN108,'Referencia Parámetros'!$A$2:$B$18,2),"")</f>
        <v/>
      </c>
      <c r="FP108" s="1"/>
      <c r="FQ108" s="1"/>
      <c r="FR108" s="136" t="str">
        <f t="shared" si="320"/>
        <v>Completar</v>
      </c>
      <c r="FS108" s="134"/>
      <c r="FT108" s="134"/>
      <c r="FU108" s="134"/>
      <c r="FV108" s="136" t="str">
        <f t="shared" si="321"/>
        <v>Completar</v>
      </c>
      <c r="FW108" s="137" t="str">
        <f t="shared" si="322"/>
        <v>Completar</v>
      </c>
      <c r="FX108" s="137" t="str">
        <f t="shared" si="323"/>
        <v>Completar</v>
      </c>
      <c r="FY108" s="135"/>
      <c r="FZ108" s="136" t="str">
        <f t="shared" si="324"/>
        <v>Completar</v>
      </c>
      <c r="GA108" s="237">
        <f t="shared" si="427"/>
        <v>0</v>
      </c>
      <c r="GB108" s="238">
        <f t="shared" si="428"/>
        <v>0</v>
      </c>
      <c r="GC108" s="239" t="str">
        <f>IFERROR(IF(GB108&gt;20*FO108,'Referencia Parámetros'!$D$20,IF(GB108&gt;10*FO108,'Referencia Parámetros'!$D$21,IF(GB108&gt;5*FO108,'Referencia Parámetros'!$D$22, IF(GB108&gt;1,'Referencia Parámetros'!$D$23,"NO APLICA")))),"")</f>
        <v/>
      </c>
      <c r="GD108" s="240" t="str">
        <f t="shared" si="429"/>
        <v/>
      </c>
      <c r="GE108" s="241">
        <f t="shared" si="359"/>
        <v>0</v>
      </c>
      <c r="GF108" s="234">
        <f t="shared" si="430"/>
        <v>0</v>
      </c>
      <c r="GG108" s="234">
        <f t="shared" si="360"/>
        <v>0</v>
      </c>
      <c r="GH108" s="234">
        <f t="shared" si="431"/>
        <v>0</v>
      </c>
      <c r="GI108" s="242">
        <f t="shared" si="432"/>
        <v>0</v>
      </c>
      <c r="GK108" s="234">
        <f t="shared" si="433"/>
        <v>96</v>
      </c>
      <c r="GL108" s="235" t="str">
        <f t="shared" si="434"/>
        <v/>
      </c>
      <c r="GM108" s="236" t="str">
        <f>IFERROR(+VLOOKUP(GL108,'Referencia Parámetros'!$A$2:$B$18,2),"")</f>
        <v/>
      </c>
      <c r="GN108" s="1"/>
      <c r="GO108" s="1"/>
      <c r="GP108" s="136" t="str">
        <f t="shared" si="325"/>
        <v>Completar</v>
      </c>
      <c r="GQ108" s="134"/>
      <c r="GR108" s="134"/>
      <c r="GS108" s="134"/>
      <c r="GT108" s="136" t="str">
        <f t="shared" si="326"/>
        <v>Completar</v>
      </c>
      <c r="GU108" s="137" t="str">
        <f t="shared" si="327"/>
        <v>Completar</v>
      </c>
      <c r="GV108" s="137" t="str">
        <f t="shared" si="328"/>
        <v>Completar</v>
      </c>
      <c r="GW108" s="135"/>
      <c r="GX108" s="136" t="str">
        <f t="shared" si="329"/>
        <v>Completar</v>
      </c>
      <c r="GY108" s="237">
        <f t="shared" si="435"/>
        <v>0</v>
      </c>
      <c r="GZ108" s="238">
        <f t="shared" si="436"/>
        <v>0</v>
      </c>
      <c r="HA108" s="239" t="str">
        <f>IFERROR(IF(GZ108&gt;20*GM108,'Referencia Parámetros'!$D$20,IF(GZ108&gt;10*GM108,'Referencia Parámetros'!$D$21,IF(GZ108&gt;5*GM108,'Referencia Parámetros'!$D$22, IF(GZ108&gt;1,'Referencia Parámetros'!$D$23,"NO APLICA")))),"")</f>
        <v/>
      </c>
      <c r="HB108" s="240" t="str">
        <f t="shared" si="437"/>
        <v/>
      </c>
      <c r="HC108" s="241">
        <f t="shared" si="361"/>
        <v>0</v>
      </c>
      <c r="HD108" s="234">
        <f t="shared" si="438"/>
        <v>0</v>
      </c>
      <c r="HE108" s="234">
        <f t="shared" si="362"/>
        <v>0</v>
      </c>
      <c r="HF108" s="234">
        <f t="shared" si="439"/>
        <v>0</v>
      </c>
      <c r="HG108" s="242">
        <f t="shared" si="440"/>
        <v>0</v>
      </c>
      <c r="HI108" s="234">
        <f t="shared" si="441"/>
        <v>96</v>
      </c>
      <c r="HJ108" s="235" t="str">
        <f t="shared" si="442"/>
        <v/>
      </c>
      <c r="HK108" s="236" t="str">
        <f>IFERROR(+VLOOKUP(HJ108,'Referencia Parámetros'!$A$2:$B$18,2),"")</f>
        <v/>
      </c>
      <c r="HL108" s="1"/>
      <c r="HM108" s="1"/>
      <c r="HN108" s="136" t="str">
        <f t="shared" si="330"/>
        <v>Completar</v>
      </c>
      <c r="HO108" s="134"/>
      <c r="HP108" s="134"/>
      <c r="HQ108" s="134"/>
      <c r="HR108" s="136" t="str">
        <f t="shared" si="331"/>
        <v>Completar</v>
      </c>
      <c r="HS108" s="137" t="str">
        <f t="shared" si="332"/>
        <v>Completar</v>
      </c>
      <c r="HT108" s="137" t="str">
        <f t="shared" si="333"/>
        <v>Completar</v>
      </c>
      <c r="HU108" s="135"/>
      <c r="HV108" s="136" t="str">
        <f t="shared" si="334"/>
        <v>Completar</v>
      </c>
      <c r="HW108" s="237">
        <f t="shared" si="443"/>
        <v>0</v>
      </c>
      <c r="HX108" s="238">
        <f t="shared" si="444"/>
        <v>0</v>
      </c>
      <c r="HY108" s="239" t="str">
        <f>IFERROR(IF(HX108&gt;20*HK108,'Referencia Parámetros'!$D$20,IF(HX108&gt;10*HK108,'Referencia Parámetros'!$D$21,IF(HX108&gt;5*HK108,'Referencia Parámetros'!$D$22, IF(HX108&gt;1,'Referencia Parámetros'!$D$23,"NO APLICA")))),"")</f>
        <v/>
      </c>
      <c r="HZ108" s="240" t="str">
        <f t="shared" si="445"/>
        <v/>
      </c>
      <c r="IA108" s="241">
        <f t="shared" si="363"/>
        <v>0</v>
      </c>
      <c r="IB108" s="234">
        <f t="shared" si="446"/>
        <v>0</v>
      </c>
      <c r="IC108" s="234">
        <f t="shared" si="364"/>
        <v>0</v>
      </c>
      <c r="ID108" s="234">
        <f t="shared" si="447"/>
        <v>0</v>
      </c>
      <c r="IE108" s="242">
        <f t="shared" si="448"/>
        <v>0</v>
      </c>
      <c r="IG108" s="234">
        <f t="shared" si="449"/>
        <v>96</v>
      </c>
      <c r="IH108" s="235" t="str">
        <f t="shared" si="450"/>
        <v/>
      </c>
      <c r="II108" s="236" t="str">
        <f>IFERROR(+VLOOKUP(IH108,'Referencia Parámetros'!$A$2:$B$15,2),"")</f>
        <v/>
      </c>
      <c r="IJ108" s="1"/>
      <c r="IK108" s="1"/>
      <c r="IL108" s="136" t="str">
        <f t="shared" si="335"/>
        <v>Completar</v>
      </c>
      <c r="IM108" s="134"/>
      <c r="IN108" s="134"/>
      <c r="IO108" s="134"/>
      <c r="IP108" s="136" t="str">
        <f t="shared" si="336"/>
        <v>Completar</v>
      </c>
      <c r="IQ108" s="137" t="str">
        <f t="shared" si="337"/>
        <v>Completar</v>
      </c>
      <c r="IR108" s="137" t="str">
        <f t="shared" si="338"/>
        <v>Completar</v>
      </c>
      <c r="IS108" s="135"/>
      <c r="IT108" s="136" t="str">
        <f t="shared" si="339"/>
        <v>Completar</v>
      </c>
      <c r="IU108" s="237">
        <f t="shared" si="451"/>
        <v>0</v>
      </c>
      <c r="IV108" s="238">
        <f t="shared" si="452"/>
        <v>0</v>
      </c>
      <c r="IW108" s="239" t="str">
        <f>IFERROR(IF(IV108&gt;20*II108,'Referencia Parámetros'!$D$20,IF(IV108&gt;10*II108,'Referencia Parámetros'!$D$21,IF(IV108&gt;5*II108,'Referencia Parámetros'!$D$22, IF(IV108&gt;1,'Referencia Parámetros'!$D$23,"NO APLICA")))),"")</f>
        <v/>
      </c>
      <c r="IX108" s="240" t="str">
        <f t="shared" si="453"/>
        <v/>
      </c>
      <c r="IY108" s="241">
        <f t="shared" si="365"/>
        <v>0</v>
      </c>
      <c r="IZ108" s="234">
        <f t="shared" si="454"/>
        <v>0</v>
      </c>
      <c r="JA108" s="234">
        <f t="shared" si="366"/>
        <v>0</v>
      </c>
      <c r="JB108" s="234">
        <f t="shared" si="455"/>
        <v>0</v>
      </c>
      <c r="JC108" s="242">
        <f t="shared" si="456"/>
        <v>0</v>
      </c>
      <c r="JD108" s="198"/>
      <c r="JE108" s="234">
        <f t="shared" si="457"/>
        <v>96</v>
      </c>
      <c r="JF108" s="235" t="str">
        <f t="shared" si="458"/>
        <v/>
      </c>
      <c r="JG108" s="236" t="str">
        <f>IFERROR(+VLOOKUP(JF108,'Referencia Parámetros'!$A$2:$B$15,2),"")</f>
        <v/>
      </c>
      <c r="JH108" s="1"/>
      <c r="JI108" s="1"/>
      <c r="JJ108" s="136" t="str">
        <f t="shared" si="340"/>
        <v>Completar</v>
      </c>
      <c r="JK108" s="134"/>
      <c r="JL108" s="134"/>
      <c r="JM108" s="134"/>
      <c r="JN108" s="136" t="str">
        <f t="shared" si="341"/>
        <v>Completar</v>
      </c>
      <c r="JO108" s="137" t="str">
        <f t="shared" si="342"/>
        <v>Completar</v>
      </c>
      <c r="JP108" s="137" t="str">
        <f t="shared" si="343"/>
        <v>Completar</v>
      </c>
      <c r="JQ108" s="135"/>
      <c r="JR108" s="136" t="str">
        <f t="shared" si="344"/>
        <v>Completar</v>
      </c>
      <c r="JS108" s="237">
        <f t="shared" si="459"/>
        <v>0</v>
      </c>
      <c r="JT108" s="238">
        <f t="shared" si="460"/>
        <v>0</v>
      </c>
      <c r="JU108" s="239" t="str">
        <f>IFERROR(IF(JT108&gt;20*JG108,'Referencia Parámetros'!$D$20,IF(JT108&gt;10*JG108,'Referencia Parámetros'!$D$21,IF(JT108&gt;5*JG108,'Referencia Parámetros'!$D$22, IF(JT108&gt;1,'Referencia Parámetros'!$D$23,"NO APLICA")))),"")</f>
        <v/>
      </c>
      <c r="JV108" s="240" t="str">
        <f t="shared" si="461"/>
        <v/>
      </c>
      <c r="JW108" s="241">
        <f t="shared" si="367"/>
        <v>0</v>
      </c>
      <c r="JX108" s="234">
        <f t="shared" si="462"/>
        <v>0</v>
      </c>
      <c r="JY108" s="234">
        <f t="shared" si="368"/>
        <v>0</v>
      </c>
      <c r="JZ108" s="234">
        <f t="shared" si="463"/>
        <v>0</v>
      </c>
      <c r="KA108" s="242">
        <f t="shared" si="464"/>
        <v>0</v>
      </c>
    </row>
    <row r="109" spans="1:287" x14ac:dyDescent="0.25">
      <c r="A109" s="234">
        <f t="shared" si="369"/>
        <v>97</v>
      </c>
      <c r="B109" s="235" t="str">
        <f t="shared" si="370"/>
        <v/>
      </c>
      <c r="C109" s="236" t="str">
        <f>IFERROR(+VLOOKUP(B109,'Referencia Parámetros'!$A$2:$B$18,2),"")</f>
        <v/>
      </c>
      <c r="D109" s="1"/>
      <c r="E109" s="1"/>
      <c r="F109" s="136" t="str">
        <f>IFERROR(+VLOOKUP(D109,'Año 4'!JH$13:JJ$112,3,FALSE),"Completar")</f>
        <v>Completar</v>
      </c>
      <c r="G109" s="134"/>
      <c r="H109" s="134"/>
      <c r="I109" s="134"/>
      <c r="J109" s="136" t="str">
        <f>+IFERROR(VLOOKUP(D109,'Año 4'!JH$13:JR$112,7,0),"Completar")</f>
        <v>Completar</v>
      </c>
      <c r="K109" s="137" t="str">
        <f>IFERROR(VLOOKUP(D109,'Año 4'!JH$13:JR$112,8,FALSE),"Completar")</f>
        <v>Completar</v>
      </c>
      <c r="L109" s="137" t="str">
        <f>IFERROR(VLOOKUP(D109,'Año 4'!JH$13:JR$112,9,FALSE),"Completar")</f>
        <v>Completar</v>
      </c>
      <c r="M109" s="135"/>
      <c r="N109" s="136" t="str">
        <f>IFERROR(VLOOKUP(D109,'Año 4'!JH$13:JR$112,11,FALSE),"Completar")</f>
        <v>Completar</v>
      </c>
      <c r="O109" s="237">
        <f t="shared" si="371"/>
        <v>0</v>
      </c>
      <c r="P109" s="238">
        <f t="shared" si="372"/>
        <v>0</v>
      </c>
      <c r="Q109" s="239" t="str">
        <f>IFERROR(IF(P109&gt;20*C109,'Referencia Parámetros'!$D$20,IF(P109&gt;10*C109,'Referencia Parámetros'!$D$21,IF(P109&gt;5*C109,'Referencia Parámetros'!$D$22, IF(P109&gt;1,'Referencia Parámetros'!$D$23,"NO APLICA")))),"")</f>
        <v/>
      </c>
      <c r="R109" s="240" t="str">
        <f t="shared" si="373"/>
        <v/>
      </c>
      <c r="S109" s="241">
        <f t="shared" si="345"/>
        <v>0</v>
      </c>
      <c r="T109" s="234">
        <f t="shared" si="374"/>
        <v>0</v>
      </c>
      <c r="U109" s="234">
        <f t="shared" si="346"/>
        <v>0</v>
      </c>
      <c r="V109" s="234">
        <f t="shared" si="375"/>
        <v>0</v>
      </c>
      <c r="W109" s="242">
        <f t="shared" si="376"/>
        <v>0</v>
      </c>
      <c r="Y109" s="234">
        <f t="shared" si="377"/>
        <v>97</v>
      </c>
      <c r="Z109" s="235" t="str">
        <f t="shared" si="378"/>
        <v/>
      </c>
      <c r="AA109" s="236" t="str">
        <f>IFERROR(+VLOOKUP(Z109,'Referencia Parámetros'!$A$2:$B$18,2),"")</f>
        <v/>
      </c>
      <c r="AB109" s="1"/>
      <c r="AC109" s="1"/>
      <c r="AD109" s="136" t="str">
        <f t="shared" si="290"/>
        <v>Completar</v>
      </c>
      <c r="AE109" s="134"/>
      <c r="AF109" s="134"/>
      <c r="AG109" s="134"/>
      <c r="AH109" s="136" t="str">
        <f t="shared" si="291"/>
        <v>Completar</v>
      </c>
      <c r="AI109" s="137" t="str">
        <f t="shared" si="292"/>
        <v>Completar</v>
      </c>
      <c r="AJ109" s="137" t="str">
        <f t="shared" si="293"/>
        <v>Completar</v>
      </c>
      <c r="AK109" s="135"/>
      <c r="AL109" s="136" t="str">
        <f t="shared" si="294"/>
        <v>Completar</v>
      </c>
      <c r="AM109" s="237">
        <f t="shared" si="379"/>
        <v>0</v>
      </c>
      <c r="AN109" s="238">
        <f t="shared" si="380"/>
        <v>0</v>
      </c>
      <c r="AO109" s="239" t="str">
        <f>IFERROR(IF(AN109&gt;20*AA109,'Referencia Parámetros'!$D$20,IF(AN109&gt;10*AA109,'Referencia Parámetros'!$D$21,IF(AN109&gt;5*AA109,'Referencia Parámetros'!$D$22, IF(AN109&gt;1,'Referencia Parámetros'!$D$23,"NO APLICA")))),"")</f>
        <v/>
      </c>
      <c r="AP109" s="240" t="str">
        <f t="shared" si="381"/>
        <v/>
      </c>
      <c r="AQ109" s="241">
        <f t="shared" si="347"/>
        <v>0</v>
      </c>
      <c r="AR109" s="234">
        <f t="shared" si="382"/>
        <v>0</v>
      </c>
      <c r="AS109" s="234">
        <f t="shared" si="348"/>
        <v>0</v>
      </c>
      <c r="AT109" s="234">
        <f t="shared" si="383"/>
        <v>0</v>
      </c>
      <c r="AU109" s="242">
        <f t="shared" si="384"/>
        <v>0</v>
      </c>
      <c r="AW109" s="234">
        <f t="shared" si="385"/>
        <v>97</v>
      </c>
      <c r="AX109" s="235" t="str">
        <f t="shared" si="386"/>
        <v/>
      </c>
      <c r="AY109" s="236" t="str">
        <f>IFERROR(+VLOOKUP(AX109,'Referencia Parámetros'!$A$2:$B$18,2),"")</f>
        <v/>
      </c>
      <c r="AZ109" s="1"/>
      <c r="BA109" s="1"/>
      <c r="BB109" s="136" t="str">
        <f t="shared" si="295"/>
        <v>Completar</v>
      </c>
      <c r="BC109" s="134"/>
      <c r="BD109" s="134"/>
      <c r="BE109" s="134"/>
      <c r="BF109" s="136" t="str">
        <f t="shared" si="296"/>
        <v>Completar</v>
      </c>
      <c r="BG109" s="137" t="str">
        <f t="shared" si="297"/>
        <v>Completar</v>
      </c>
      <c r="BH109" s="137" t="str">
        <f t="shared" si="298"/>
        <v>Completar</v>
      </c>
      <c r="BI109" s="135"/>
      <c r="BJ109" s="136" t="str">
        <f t="shared" si="299"/>
        <v>Completar</v>
      </c>
      <c r="BK109" s="237">
        <f t="shared" si="387"/>
        <v>0</v>
      </c>
      <c r="BL109" s="238">
        <f t="shared" si="388"/>
        <v>0</v>
      </c>
      <c r="BM109" s="239" t="str">
        <f>IFERROR(IF(BL109&gt;20*AY109,'Referencia Parámetros'!$D$20,IF(BL109&gt;10*AY109,'Referencia Parámetros'!$D$21,IF(BL109&gt;5*AY109,'Referencia Parámetros'!$D$22, IF(BL109&gt;1,'Referencia Parámetros'!$D$23,"NO APLICA")))),"")</f>
        <v/>
      </c>
      <c r="BN109" s="240" t="str">
        <f t="shared" si="389"/>
        <v/>
      </c>
      <c r="BO109" s="241">
        <f t="shared" si="349"/>
        <v>0</v>
      </c>
      <c r="BP109" s="234">
        <f t="shared" si="390"/>
        <v>0</v>
      </c>
      <c r="BQ109" s="234">
        <f t="shared" si="350"/>
        <v>0</v>
      </c>
      <c r="BR109" s="234">
        <f t="shared" si="391"/>
        <v>0</v>
      </c>
      <c r="BS109" s="242">
        <f t="shared" si="392"/>
        <v>0</v>
      </c>
      <c r="BU109" s="234">
        <f t="shared" si="393"/>
        <v>97</v>
      </c>
      <c r="BV109" s="235" t="str">
        <f t="shared" si="394"/>
        <v/>
      </c>
      <c r="BW109" s="236" t="str">
        <f>IFERROR(+VLOOKUP(BV109,'Referencia Parámetros'!$A$2:$B$18,2),"")</f>
        <v/>
      </c>
      <c r="BX109" s="1"/>
      <c r="BY109" s="1"/>
      <c r="BZ109" s="136" t="str">
        <f t="shared" si="300"/>
        <v>Completar</v>
      </c>
      <c r="CA109" s="134"/>
      <c r="CB109" s="134"/>
      <c r="CC109" s="134"/>
      <c r="CD109" s="136" t="str">
        <f t="shared" si="301"/>
        <v>Completar</v>
      </c>
      <c r="CE109" s="137" t="str">
        <f t="shared" si="302"/>
        <v>Completar</v>
      </c>
      <c r="CF109" s="137" t="str">
        <f t="shared" si="303"/>
        <v>Completar</v>
      </c>
      <c r="CG109" s="135"/>
      <c r="CH109" s="136" t="str">
        <f t="shared" si="304"/>
        <v>Completar</v>
      </c>
      <c r="CI109" s="237">
        <f t="shared" si="395"/>
        <v>0</v>
      </c>
      <c r="CJ109" s="238">
        <f t="shared" si="396"/>
        <v>0</v>
      </c>
      <c r="CK109" s="239" t="str">
        <f>IFERROR(IF(CJ109&gt;20*BW109,'Referencia Parámetros'!$D$20,IF(CJ109&gt;10*BW109,'Referencia Parámetros'!$D$21,IF(CJ109&gt;5*BW109,'Referencia Parámetros'!$D$22, IF(CJ109&gt;1,'Referencia Parámetros'!$D$23,"NO APLICA")))),"")</f>
        <v/>
      </c>
      <c r="CL109" s="240" t="str">
        <f t="shared" si="397"/>
        <v/>
      </c>
      <c r="CM109" s="241">
        <f t="shared" si="351"/>
        <v>0</v>
      </c>
      <c r="CN109" s="234">
        <f t="shared" si="398"/>
        <v>0</v>
      </c>
      <c r="CO109" s="234">
        <f t="shared" si="352"/>
        <v>0</v>
      </c>
      <c r="CP109" s="234">
        <f t="shared" si="399"/>
        <v>0</v>
      </c>
      <c r="CQ109" s="242">
        <f t="shared" si="400"/>
        <v>0</v>
      </c>
      <c r="CS109" s="234">
        <f t="shared" si="401"/>
        <v>97</v>
      </c>
      <c r="CT109" s="235" t="str">
        <f t="shared" si="402"/>
        <v/>
      </c>
      <c r="CU109" s="236" t="str">
        <f>IFERROR(+VLOOKUP(CT109,'Referencia Parámetros'!$A$2:$B$18,2),"")</f>
        <v/>
      </c>
      <c r="CV109" s="1"/>
      <c r="CW109" s="1"/>
      <c r="CX109" s="136" t="str">
        <f t="shared" si="305"/>
        <v>Completar</v>
      </c>
      <c r="CY109" s="134"/>
      <c r="CZ109" s="134"/>
      <c r="DA109" s="134"/>
      <c r="DB109" s="136" t="str">
        <f t="shared" si="306"/>
        <v>Completar</v>
      </c>
      <c r="DC109" s="137" t="str">
        <f t="shared" si="307"/>
        <v>Completar</v>
      </c>
      <c r="DD109" s="137" t="str">
        <f t="shared" si="308"/>
        <v>Completar</v>
      </c>
      <c r="DE109" s="135"/>
      <c r="DF109" s="136" t="str">
        <f t="shared" si="309"/>
        <v>Completar</v>
      </c>
      <c r="DG109" s="237">
        <f t="shared" si="403"/>
        <v>0</v>
      </c>
      <c r="DH109" s="238">
        <f t="shared" si="404"/>
        <v>0</v>
      </c>
      <c r="DI109" s="239" t="str">
        <f>IFERROR(IF(DH109&gt;20*CU109,'Referencia Parámetros'!$D$20,IF(DH109&gt;10*CU109,'Referencia Parámetros'!$D$21,IF(DH109&gt;5*CU109,'Referencia Parámetros'!$D$22, IF(DH109&gt;1,'Referencia Parámetros'!$D$23,"NO APLICA")))),"")</f>
        <v/>
      </c>
      <c r="DJ109" s="240" t="str">
        <f t="shared" si="405"/>
        <v/>
      </c>
      <c r="DK109" s="241">
        <f t="shared" si="353"/>
        <v>0</v>
      </c>
      <c r="DL109" s="234">
        <f t="shared" si="406"/>
        <v>0</v>
      </c>
      <c r="DM109" s="234">
        <f t="shared" si="354"/>
        <v>0</v>
      </c>
      <c r="DN109" s="234">
        <f t="shared" si="407"/>
        <v>0</v>
      </c>
      <c r="DO109" s="242">
        <f t="shared" si="408"/>
        <v>0</v>
      </c>
      <c r="DQ109" s="234">
        <f t="shared" si="409"/>
        <v>97</v>
      </c>
      <c r="DR109" s="235" t="str">
        <f t="shared" si="410"/>
        <v/>
      </c>
      <c r="DS109" s="236" t="str">
        <f>IFERROR(+VLOOKUP(DR109,'Referencia Parámetros'!$A$2:$B$18,2),"")</f>
        <v/>
      </c>
      <c r="DT109" s="1"/>
      <c r="DU109" s="1"/>
      <c r="DV109" s="136" t="str">
        <f t="shared" si="310"/>
        <v>Completar</v>
      </c>
      <c r="DW109" s="134"/>
      <c r="DX109" s="134"/>
      <c r="DY109" s="134"/>
      <c r="DZ109" s="136" t="str">
        <f t="shared" si="311"/>
        <v>Completar</v>
      </c>
      <c r="EA109" s="137" t="str">
        <f t="shared" si="312"/>
        <v>Completar</v>
      </c>
      <c r="EB109" s="137" t="str">
        <f t="shared" si="313"/>
        <v>Completar</v>
      </c>
      <c r="EC109" s="135"/>
      <c r="ED109" s="136" t="str">
        <f t="shared" si="314"/>
        <v>Completar</v>
      </c>
      <c r="EE109" s="237">
        <f t="shared" si="411"/>
        <v>0</v>
      </c>
      <c r="EF109" s="238">
        <f t="shared" si="412"/>
        <v>0</v>
      </c>
      <c r="EG109" s="239" t="str">
        <f>IFERROR(IF(EF109&gt;20*DS109,'Referencia Parámetros'!$D$20,IF(EF109&gt;10*DS109,'Referencia Parámetros'!$D$21,IF(EF109&gt;5*DS109,'Referencia Parámetros'!$D$22, IF(EF109&gt;1,'Referencia Parámetros'!$D$23,"NO APLICA")))),"")</f>
        <v/>
      </c>
      <c r="EH109" s="240" t="str">
        <f t="shared" si="413"/>
        <v/>
      </c>
      <c r="EI109" s="241">
        <f t="shared" si="355"/>
        <v>0</v>
      </c>
      <c r="EJ109" s="234">
        <f t="shared" si="414"/>
        <v>0</v>
      </c>
      <c r="EK109" s="234">
        <f t="shared" si="356"/>
        <v>0</v>
      </c>
      <c r="EL109" s="234">
        <f t="shared" si="415"/>
        <v>0</v>
      </c>
      <c r="EM109" s="242">
        <f t="shared" si="416"/>
        <v>0</v>
      </c>
      <c r="EO109" s="234">
        <f t="shared" si="417"/>
        <v>97</v>
      </c>
      <c r="EP109" s="235" t="str">
        <f t="shared" si="418"/>
        <v/>
      </c>
      <c r="EQ109" s="236" t="str">
        <f>IFERROR(+VLOOKUP(EP109,'Referencia Parámetros'!$A$2:$B$18,2),"")</f>
        <v/>
      </c>
      <c r="ER109" s="1"/>
      <c r="ES109" s="1"/>
      <c r="ET109" s="136" t="str">
        <f t="shared" si="315"/>
        <v>Completar</v>
      </c>
      <c r="EU109" s="134"/>
      <c r="EV109" s="134"/>
      <c r="EW109" s="134"/>
      <c r="EX109" s="136" t="str">
        <f t="shared" si="316"/>
        <v>Completar</v>
      </c>
      <c r="EY109" s="137" t="str">
        <f t="shared" si="317"/>
        <v>Completar</v>
      </c>
      <c r="EZ109" s="137" t="str">
        <f t="shared" si="318"/>
        <v>Completar</v>
      </c>
      <c r="FA109" s="135"/>
      <c r="FB109" s="136" t="str">
        <f t="shared" si="319"/>
        <v>Completar</v>
      </c>
      <c r="FC109" s="237">
        <f t="shared" si="419"/>
        <v>0</v>
      </c>
      <c r="FD109" s="238">
        <f t="shared" si="420"/>
        <v>0</v>
      </c>
      <c r="FE109" s="239" t="str">
        <f>IFERROR(IF(FD109&gt;20*EQ109,'Referencia Parámetros'!$D$20,IF(FD109&gt;10*EQ109,'Referencia Parámetros'!$D$21,IF(FD109&gt;5*EQ109,'Referencia Parámetros'!$D$22, IF(FD109&gt;1,'Referencia Parámetros'!$D$23,"NO APLICA")))),"")</f>
        <v/>
      </c>
      <c r="FF109" s="240" t="str">
        <f t="shared" si="421"/>
        <v/>
      </c>
      <c r="FG109" s="241">
        <f t="shared" si="357"/>
        <v>0</v>
      </c>
      <c r="FH109" s="234">
        <f t="shared" si="422"/>
        <v>0</v>
      </c>
      <c r="FI109" s="234">
        <f t="shared" si="358"/>
        <v>0</v>
      </c>
      <c r="FJ109" s="234">
        <f t="shared" si="423"/>
        <v>0</v>
      </c>
      <c r="FK109" s="242">
        <f t="shared" si="424"/>
        <v>0</v>
      </c>
      <c r="FM109" s="234">
        <f t="shared" si="425"/>
        <v>97</v>
      </c>
      <c r="FN109" s="235" t="str">
        <f t="shared" si="426"/>
        <v/>
      </c>
      <c r="FO109" s="236" t="str">
        <f>IFERROR(+VLOOKUP(FN109,'Referencia Parámetros'!$A$2:$B$18,2),"")</f>
        <v/>
      </c>
      <c r="FP109" s="1"/>
      <c r="FQ109" s="1"/>
      <c r="FR109" s="136" t="str">
        <f t="shared" si="320"/>
        <v>Completar</v>
      </c>
      <c r="FS109" s="134"/>
      <c r="FT109" s="134"/>
      <c r="FU109" s="134"/>
      <c r="FV109" s="136" t="str">
        <f t="shared" si="321"/>
        <v>Completar</v>
      </c>
      <c r="FW109" s="137" t="str">
        <f t="shared" si="322"/>
        <v>Completar</v>
      </c>
      <c r="FX109" s="137" t="str">
        <f t="shared" si="323"/>
        <v>Completar</v>
      </c>
      <c r="FY109" s="135"/>
      <c r="FZ109" s="136" t="str">
        <f t="shared" si="324"/>
        <v>Completar</v>
      </c>
      <c r="GA109" s="237">
        <f t="shared" si="427"/>
        <v>0</v>
      </c>
      <c r="GB109" s="238">
        <f t="shared" si="428"/>
        <v>0</v>
      </c>
      <c r="GC109" s="239" t="str">
        <f>IFERROR(IF(GB109&gt;20*FO109,'Referencia Parámetros'!$D$20,IF(GB109&gt;10*FO109,'Referencia Parámetros'!$D$21,IF(GB109&gt;5*FO109,'Referencia Parámetros'!$D$22, IF(GB109&gt;1,'Referencia Parámetros'!$D$23,"NO APLICA")))),"")</f>
        <v/>
      </c>
      <c r="GD109" s="240" t="str">
        <f t="shared" si="429"/>
        <v/>
      </c>
      <c r="GE109" s="241">
        <f t="shared" si="359"/>
        <v>0</v>
      </c>
      <c r="GF109" s="234">
        <f t="shared" si="430"/>
        <v>0</v>
      </c>
      <c r="GG109" s="234">
        <f t="shared" si="360"/>
        <v>0</v>
      </c>
      <c r="GH109" s="234">
        <f t="shared" si="431"/>
        <v>0</v>
      </c>
      <c r="GI109" s="242">
        <f t="shared" si="432"/>
        <v>0</v>
      </c>
      <c r="GK109" s="234">
        <f t="shared" si="433"/>
        <v>97</v>
      </c>
      <c r="GL109" s="235" t="str">
        <f t="shared" si="434"/>
        <v/>
      </c>
      <c r="GM109" s="236" t="str">
        <f>IFERROR(+VLOOKUP(GL109,'Referencia Parámetros'!$A$2:$B$18,2),"")</f>
        <v/>
      </c>
      <c r="GN109" s="1"/>
      <c r="GO109" s="1"/>
      <c r="GP109" s="136" t="str">
        <f t="shared" si="325"/>
        <v>Completar</v>
      </c>
      <c r="GQ109" s="134"/>
      <c r="GR109" s="134"/>
      <c r="GS109" s="134"/>
      <c r="GT109" s="136" t="str">
        <f t="shared" si="326"/>
        <v>Completar</v>
      </c>
      <c r="GU109" s="137" t="str">
        <f t="shared" si="327"/>
        <v>Completar</v>
      </c>
      <c r="GV109" s="137" t="str">
        <f t="shared" si="328"/>
        <v>Completar</v>
      </c>
      <c r="GW109" s="135"/>
      <c r="GX109" s="136" t="str">
        <f t="shared" si="329"/>
        <v>Completar</v>
      </c>
      <c r="GY109" s="237">
        <f t="shared" si="435"/>
        <v>0</v>
      </c>
      <c r="GZ109" s="238">
        <f t="shared" si="436"/>
        <v>0</v>
      </c>
      <c r="HA109" s="239" t="str">
        <f>IFERROR(IF(GZ109&gt;20*GM109,'Referencia Parámetros'!$D$20,IF(GZ109&gt;10*GM109,'Referencia Parámetros'!$D$21,IF(GZ109&gt;5*GM109,'Referencia Parámetros'!$D$22, IF(GZ109&gt;1,'Referencia Parámetros'!$D$23,"NO APLICA")))),"")</f>
        <v/>
      </c>
      <c r="HB109" s="240" t="str">
        <f t="shared" si="437"/>
        <v/>
      </c>
      <c r="HC109" s="241">
        <f t="shared" si="361"/>
        <v>0</v>
      </c>
      <c r="HD109" s="234">
        <f t="shared" si="438"/>
        <v>0</v>
      </c>
      <c r="HE109" s="234">
        <f t="shared" si="362"/>
        <v>0</v>
      </c>
      <c r="HF109" s="234">
        <f t="shared" si="439"/>
        <v>0</v>
      </c>
      <c r="HG109" s="242">
        <f t="shared" si="440"/>
        <v>0</v>
      </c>
      <c r="HI109" s="234">
        <f t="shared" si="441"/>
        <v>97</v>
      </c>
      <c r="HJ109" s="235" t="str">
        <f t="shared" si="442"/>
        <v/>
      </c>
      <c r="HK109" s="236" t="str">
        <f>IFERROR(+VLOOKUP(HJ109,'Referencia Parámetros'!$A$2:$B$18,2),"")</f>
        <v/>
      </c>
      <c r="HL109" s="1"/>
      <c r="HM109" s="1"/>
      <c r="HN109" s="136" t="str">
        <f t="shared" si="330"/>
        <v>Completar</v>
      </c>
      <c r="HO109" s="134"/>
      <c r="HP109" s="134"/>
      <c r="HQ109" s="134"/>
      <c r="HR109" s="136" t="str">
        <f t="shared" si="331"/>
        <v>Completar</v>
      </c>
      <c r="HS109" s="137" t="str">
        <f t="shared" si="332"/>
        <v>Completar</v>
      </c>
      <c r="HT109" s="137" t="str">
        <f t="shared" si="333"/>
        <v>Completar</v>
      </c>
      <c r="HU109" s="135"/>
      <c r="HV109" s="136" t="str">
        <f t="shared" si="334"/>
        <v>Completar</v>
      </c>
      <c r="HW109" s="237">
        <f t="shared" si="443"/>
        <v>0</v>
      </c>
      <c r="HX109" s="238">
        <f t="shared" si="444"/>
        <v>0</v>
      </c>
      <c r="HY109" s="239" t="str">
        <f>IFERROR(IF(HX109&gt;20*HK109,'Referencia Parámetros'!$D$20,IF(HX109&gt;10*HK109,'Referencia Parámetros'!$D$21,IF(HX109&gt;5*HK109,'Referencia Parámetros'!$D$22, IF(HX109&gt;1,'Referencia Parámetros'!$D$23,"NO APLICA")))),"")</f>
        <v/>
      </c>
      <c r="HZ109" s="240" t="str">
        <f t="shared" si="445"/>
        <v/>
      </c>
      <c r="IA109" s="241">
        <f t="shared" si="363"/>
        <v>0</v>
      </c>
      <c r="IB109" s="234">
        <f t="shared" si="446"/>
        <v>0</v>
      </c>
      <c r="IC109" s="234">
        <f t="shared" si="364"/>
        <v>0</v>
      </c>
      <c r="ID109" s="234">
        <f t="shared" si="447"/>
        <v>0</v>
      </c>
      <c r="IE109" s="242">
        <f t="shared" si="448"/>
        <v>0</v>
      </c>
      <c r="IG109" s="234">
        <f t="shared" si="449"/>
        <v>97</v>
      </c>
      <c r="IH109" s="235" t="str">
        <f t="shared" si="450"/>
        <v/>
      </c>
      <c r="II109" s="236" t="str">
        <f>IFERROR(+VLOOKUP(IH109,'Referencia Parámetros'!$A$2:$B$15,2),"")</f>
        <v/>
      </c>
      <c r="IJ109" s="1"/>
      <c r="IK109" s="1"/>
      <c r="IL109" s="136" t="str">
        <f t="shared" si="335"/>
        <v>Completar</v>
      </c>
      <c r="IM109" s="134"/>
      <c r="IN109" s="134"/>
      <c r="IO109" s="134"/>
      <c r="IP109" s="136" t="str">
        <f t="shared" si="336"/>
        <v>Completar</v>
      </c>
      <c r="IQ109" s="137" t="str">
        <f t="shared" si="337"/>
        <v>Completar</v>
      </c>
      <c r="IR109" s="137" t="str">
        <f t="shared" si="338"/>
        <v>Completar</v>
      </c>
      <c r="IS109" s="135"/>
      <c r="IT109" s="136" t="str">
        <f t="shared" si="339"/>
        <v>Completar</v>
      </c>
      <c r="IU109" s="237">
        <f t="shared" si="451"/>
        <v>0</v>
      </c>
      <c r="IV109" s="238">
        <f t="shared" si="452"/>
        <v>0</v>
      </c>
      <c r="IW109" s="239" t="str">
        <f>IFERROR(IF(IV109&gt;20*II109,'Referencia Parámetros'!$D$20,IF(IV109&gt;10*II109,'Referencia Parámetros'!$D$21,IF(IV109&gt;5*II109,'Referencia Parámetros'!$D$22, IF(IV109&gt;1,'Referencia Parámetros'!$D$23,"NO APLICA")))),"")</f>
        <v/>
      </c>
      <c r="IX109" s="240" t="str">
        <f t="shared" si="453"/>
        <v/>
      </c>
      <c r="IY109" s="241">
        <f t="shared" si="365"/>
        <v>0</v>
      </c>
      <c r="IZ109" s="234">
        <f t="shared" si="454"/>
        <v>0</v>
      </c>
      <c r="JA109" s="234">
        <f t="shared" si="366"/>
        <v>0</v>
      </c>
      <c r="JB109" s="234">
        <f t="shared" si="455"/>
        <v>0</v>
      </c>
      <c r="JC109" s="242">
        <f t="shared" si="456"/>
        <v>0</v>
      </c>
      <c r="JD109" s="198"/>
      <c r="JE109" s="234">
        <f t="shared" si="457"/>
        <v>97</v>
      </c>
      <c r="JF109" s="235" t="str">
        <f t="shared" si="458"/>
        <v/>
      </c>
      <c r="JG109" s="236" t="str">
        <f>IFERROR(+VLOOKUP(JF109,'Referencia Parámetros'!$A$2:$B$15,2),"")</f>
        <v/>
      </c>
      <c r="JH109" s="1"/>
      <c r="JI109" s="1"/>
      <c r="JJ109" s="136" t="str">
        <f t="shared" si="340"/>
        <v>Completar</v>
      </c>
      <c r="JK109" s="134"/>
      <c r="JL109" s="134"/>
      <c r="JM109" s="134"/>
      <c r="JN109" s="136" t="str">
        <f t="shared" si="341"/>
        <v>Completar</v>
      </c>
      <c r="JO109" s="137" t="str">
        <f t="shared" si="342"/>
        <v>Completar</v>
      </c>
      <c r="JP109" s="137" t="str">
        <f t="shared" si="343"/>
        <v>Completar</v>
      </c>
      <c r="JQ109" s="135"/>
      <c r="JR109" s="136" t="str">
        <f t="shared" si="344"/>
        <v>Completar</v>
      </c>
      <c r="JS109" s="237">
        <f t="shared" si="459"/>
        <v>0</v>
      </c>
      <c r="JT109" s="238">
        <f t="shared" si="460"/>
        <v>0</v>
      </c>
      <c r="JU109" s="239" t="str">
        <f>IFERROR(IF(JT109&gt;20*JG109,'Referencia Parámetros'!$D$20,IF(JT109&gt;10*JG109,'Referencia Parámetros'!$D$21,IF(JT109&gt;5*JG109,'Referencia Parámetros'!$D$22, IF(JT109&gt;1,'Referencia Parámetros'!$D$23,"NO APLICA")))),"")</f>
        <v/>
      </c>
      <c r="JV109" s="240" t="str">
        <f t="shared" si="461"/>
        <v/>
      </c>
      <c r="JW109" s="241">
        <f t="shared" si="367"/>
        <v>0</v>
      </c>
      <c r="JX109" s="234">
        <f t="shared" si="462"/>
        <v>0</v>
      </c>
      <c r="JY109" s="234">
        <f t="shared" si="368"/>
        <v>0</v>
      </c>
      <c r="JZ109" s="234">
        <f t="shared" si="463"/>
        <v>0</v>
      </c>
      <c r="KA109" s="242">
        <f t="shared" si="464"/>
        <v>0</v>
      </c>
    </row>
    <row r="110" spans="1:287" x14ac:dyDescent="0.25">
      <c r="A110" s="234">
        <f t="shared" si="369"/>
        <v>98</v>
      </c>
      <c r="B110" s="235" t="str">
        <f t="shared" si="370"/>
        <v/>
      </c>
      <c r="C110" s="236" t="str">
        <f>IFERROR(+VLOOKUP(B110,'Referencia Parámetros'!$A$2:$B$18,2),"")</f>
        <v/>
      </c>
      <c r="D110" s="1"/>
      <c r="E110" s="1"/>
      <c r="F110" s="136" t="str">
        <f>IFERROR(+VLOOKUP(D110,'Año 4'!JH$13:JJ$112,3,FALSE),"Completar")</f>
        <v>Completar</v>
      </c>
      <c r="G110" s="134"/>
      <c r="H110" s="134"/>
      <c r="I110" s="134"/>
      <c r="J110" s="136" t="str">
        <f>+IFERROR(VLOOKUP(D110,'Año 4'!JH$13:JR$112,7,0),"Completar")</f>
        <v>Completar</v>
      </c>
      <c r="K110" s="137" t="str">
        <f>IFERROR(VLOOKUP(D110,'Año 4'!JH$13:JR$112,8,FALSE),"Completar")</f>
        <v>Completar</v>
      </c>
      <c r="L110" s="137" t="str">
        <f>IFERROR(VLOOKUP(D110,'Año 4'!JH$13:JR$112,9,FALSE),"Completar")</f>
        <v>Completar</v>
      </c>
      <c r="M110" s="135"/>
      <c r="N110" s="136" t="str">
        <f>IFERROR(VLOOKUP(D110,'Año 4'!JH$13:JR$112,11,FALSE),"Completar")</f>
        <v>Completar</v>
      </c>
      <c r="O110" s="237">
        <f t="shared" si="371"/>
        <v>0</v>
      </c>
      <c r="P110" s="238">
        <f t="shared" si="372"/>
        <v>0</v>
      </c>
      <c r="Q110" s="239" t="str">
        <f>IFERROR(IF(P110&gt;20*C110,'Referencia Parámetros'!$D$20,IF(P110&gt;10*C110,'Referencia Parámetros'!$D$21,IF(P110&gt;5*C110,'Referencia Parámetros'!$D$22, IF(P110&gt;1,'Referencia Parámetros'!$D$23,"NO APLICA")))),"")</f>
        <v/>
      </c>
      <c r="R110" s="240" t="str">
        <f t="shared" si="373"/>
        <v/>
      </c>
      <c r="S110" s="241">
        <f t="shared" si="345"/>
        <v>0</v>
      </c>
      <c r="T110" s="234">
        <f t="shared" si="374"/>
        <v>0</v>
      </c>
      <c r="U110" s="234">
        <f t="shared" si="346"/>
        <v>0</v>
      </c>
      <c r="V110" s="234">
        <f t="shared" si="375"/>
        <v>0</v>
      </c>
      <c r="W110" s="242">
        <f t="shared" si="376"/>
        <v>0</v>
      </c>
      <c r="Y110" s="234">
        <f t="shared" si="377"/>
        <v>98</v>
      </c>
      <c r="Z110" s="235" t="str">
        <f t="shared" si="378"/>
        <v/>
      </c>
      <c r="AA110" s="236" t="str">
        <f>IFERROR(+VLOOKUP(Z110,'Referencia Parámetros'!$A$2:$B$18,2),"")</f>
        <v/>
      </c>
      <c r="AB110" s="1"/>
      <c r="AC110" s="1"/>
      <c r="AD110" s="136" t="str">
        <f t="shared" si="290"/>
        <v>Completar</v>
      </c>
      <c r="AE110" s="134"/>
      <c r="AF110" s="134"/>
      <c r="AG110" s="134"/>
      <c r="AH110" s="136" t="str">
        <f t="shared" si="291"/>
        <v>Completar</v>
      </c>
      <c r="AI110" s="137" t="str">
        <f t="shared" si="292"/>
        <v>Completar</v>
      </c>
      <c r="AJ110" s="137" t="str">
        <f t="shared" si="293"/>
        <v>Completar</v>
      </c>
      <c r="AK110" s="135"/>
      <c r="AL110" s="136" t="str">
        <f t="shared" si="294"/>
        <v>Completar</v>
      </c>
      <c r="AM110" s="237">
        <f t="shared" si="379"/>
        <v>0</v>
      </c>
      <c r="AN110" s="238">
        <f t="shared" si="380"/>
        <v>0</v>
      </c>
      <c r="AO110" s="239" t="str">
        <f>IFERROR(IF(AN110&gt;20*AA110,'Referencia Parámetros'!$D$20,IF(AN110&gt;10*AA110,'Referencia Parámetros'!$D$21,IF(AN110&gt;5*AA110,'Referencia Parámetros'!$D$22, IF(AN110&gt;1,'Referencia Parámetros'!$D$23,"NO APLICA")))),"")</f>
        <v/>
      </c>
      <c r="AP110" s="240" t="str">
        <f t="shared" si="381"/>
        <v/>
      </c>
      <c r="AQ110" s="241">
        <f t="shared" si="347"/>
        <v>0</v>
      </c>
      <c r="AR110" s="234">
        <f t="shared" si="382"/>
        <v>0</v>
      </c>
      <c r="AS110" s="234">
        <f t="shared" si="348"/>
        <v>0</v>
      </c>
      <c r="AT110" s="234">
        <f t="shared" si="383"/>
        <v>0</v>
      </c>
      <c r="AU110" s="242">
        <f t="shared" si="384"/>
        <v>0</v>
      </c>
      <c r="AW110" s="234">
        <f t="shared" si="385"/>
        <v>98</v>
      </c>
      <c r="AX110" s="235" t="str">
        <f t="shared" si="386"/>
        <v/>
      </c>
      <c r="AY110" s="236" t="str">
        <f>IFERROR(+VLOOKUP(AX110,'Referencia Parámetros'!$A$2:$B$18,2),"")</f>
        <v/>
      </c>
      <c r="AZ110" s="1"/>
      <c r="BA110" s="1"/>
      <c r="BB110" s="136" t="str">
        <f t="shared" si="295"/>
        <v>Completar</v>
      </c>
      <c r="BC110" s="134"/>
      <c r="BD110" s="134"/>
      <c r="BE110" s="134"/>
      <c r="BF110" s="136" t="str">
        <f t="shared" si="296"/>
        <v>Completar</v>
      </c>
      <c r="BG110" s="137" t="str">
        <f t="shared" si="297"/>
        <v>Completar</v>
      </c>
      <c r="BH110" s="137" t="str">
        <f t="shared" si="298"/>
        <v>Completar</v>
      </c>
      <c r="BI110" s="135"/>
      <c r="BJ110" s="136" t="str">
        <f t="shared" si="299"/>
        <v>Completar</v>
      </c>
      <c r="BK110" s="237">
        <f t="shared" si="387"/>
        <v>0</v>
      </c>
      <c r="BL110" s="238">
        <f t="shared" si="388"/>
        <v>0</v>
      </c>
      <c r="BM110" s="239" t="str">
        <f>IFERROR(IF(BL110&gt;20*AY110,'Referencia Parámetros'!$D$20,IF(BL110&gt;10*AY110,'Referencia Parámetros'!$D$21,IF(BL110&gt;5*AY110,'Referencia Parámetros'!$D$22, IF(BL110&gt;1,'Referencia Parámetros'!$D$23,"NO APLICA")))),"")</f>
        <v/>
      </c>
      <c r="BN110" s="240" t="str">
        <f t="shared" si="389"/>
        <v/>
      </c>
      <c r="BO110" s="241">
        <f t="shared" si="349"/>
        <v>0</v>
      </c>
      <c r="BP110" s="234">
        <f t="shared" si="390"/>
        <v>0</v>
      </c>
      <c r="BQ110" s="234">
        <f t="shared" si="350"/>
        <v>0</v>
      </c>
      <c r="BR110" s="234">
        <f t="shared" si="391"/>
        <v>0</v>
      </c>
      <c r="BS110" s="242">
        <f t="shared" si="392"/>
        <v>0</v>
      </c>
      <c r="BU110" s="234">
        <f t="shared" si="393"/>
        <v>98</v>
      </c>
      <c r="BV110" s="235" t="str">
        <f t="shared" si="394"/>
        <v/>
      </c>
      <c r="BW110" s="236" t="str">
        <f>IFERROR(+VLOOKUP(BV110,'Referencia Parámetros'!$A$2:$B$18,2),"")</f>
        <v/>
      </c>
      <c r="BX110" s="1"/>
      <c r="BY110" s="1"/>
      <c r="BZ110" s="136" t="str">
        <f t="shared" si="300"/>
        <v>Completar</v>
      </c>
      <c r="CA110" s="134"/>
      <c r="CB110" s="134"/>
      <c r="CC110" s="134"/>
      <c r="CD110" s="136" t="str">
        <f t="shared" si="301"/>
        <v>Completar</v>
      </c>
      <c r="CE110" s="137" t="str">
        <f t="shared" si="302"/>
        <v>Completar</v>
      </c>
      <c r="CF110" s="137" t="str">
        <f t="shared" si="303"/>
        <v>Completar</v>
      </c>
      <c r="CG110" s="135"/>
      <c r="CH110" s="136" t="str">
        <f t="shared" si="304"/>
        <v>Completar</v>
      </c>
      <c r="CI110" s="237">
        <f t="shared" si="395"/>
        <v>0</v>
      </c>
      <c r="CJ110" s="238">
        <f t="shared" si="396"/>
        <v>0</v>
      </c>
      <c r="CK110" s="239" t="str">
        <f>IFERROR(IF(CJ110&gt;20*BW110,'Referencia Parámetros'!$D$20,IF(CJ110&gt;10*BW110,'Referencia Parámetros'!$D$21,IF(CJ110&gt;5*BW110,'Referencia Parámetros'!$D$22, IF(CJ110&gt;1,'Referencia Parámetros'!$D$23,"NO APLICA")))),"")</f>
        <v/>
      </c>
      <c r="CL110" s="240" t="str">
        <f t="shared" si="397"/>
        <v/>
      </c>
      <c r="CM110" s="241">
        <f t="shared" si="351"/>
        <v>0</v>
      </c>
      <c r="CN110" s="234">
        <f t="shared" si="398"/>
        <v>0</v>
      </c>
      <c r="CO110" s="234">
        <f t="shared" si="352"/>
        <v>0</v>
      </c>
      <c r="CP110" s="234">
        <f t="shared" si="399"/>
        <v>0</v>
      </c>
      <c r="CQ110" s="242">
        <f t="shared" si="400"/>
        <v>0</v>
      </c>
      <c r="CS110" s="234">
        <f t="shared" si="401"/>
        <v>98</v>
      </c>
      <c r="CT110" s="235" t="str">
        <f t="shared" si="402"/>
        <v/>
      </c>
      <c r="CU110" s="236" t="str">
        <f>IFERROR(+VLOOKUP(CT110,'Referencia Parámetros'!$A$2:$B$18,2),"")</f>
        <v/>
      </c>
      <c r="CV110" s="1"/>
      <c r="CW110" s="1"/>
      <c r="CX110" s="136" t="str">
        <f t="shared" si="305"/>
        <v>Completar</v>
      </c>
      <c r="CY110" s="134"/>
      <c r="CZ110" s="134"/>
      <c r="DA110" s="134"/>
      <c r="DB110" s="136" t="str">
        <f t="shared" si="306"/>
        <v>Completar</v>
      </c>
      <c r="DC110" s="137" t="str">
        <f t="shared" si="307"/>
        <v>Completar</v>
      </c>
      <c r="DD110" s="137" t="str">
        <f t="shared" si="308"/>
        <v>Completar</v>
      </c>
      <c r="DE110" s="135"/>
      <c r="DF110" s="136" t="str">
        <f t="shared" si="309"/>
        <v>Completar</v>
      </c>
      <c r="DG110" s="237">
        <f t="shared" si="403"/>
        <v>0</v>
      </c>
      <c r="DH110" s="238">
        <f t="shared" si="404"/>
        <v>0</v>
      </c>
      <c r="DI110" s="239" t="str">
        <f>IFERROR(IF(DH110&gt;20*CU110,'Referencia Parámetros'!$D$20,IF(DH110&gt;10*CU110,'Referencia Parámetros'!$D$21,IF(DH110&gt;5*CU110,'Referencia Parámetros'!$D$22, IF(DH110&gt;1,'Referencia Parámetros'!$D$23,"NO APLICA")))),"")</f>
        <v/>
      </c>
      <c r="DJ110" s="240" t="str">
        <f t="shared" si="405"/>
        <v/>
      </c>
      <c r="DK110" s="241">
        <f t="shared" si="353"/>
        <v>0</v>
      </c>
      <c r="DL110" s="234">
        <f t="shared" si="406"/>
        <v>0</v>
      </c>
      <c r="DM110" s="234">
        <f t="shared" si="354"/>
        <v>0</v>
      </c>
      <c r="DN110" s="234">
        <f t="shared" si="407"/>
        <v>0</v>
      </c>
      <c r="DO110" s="242">
        <f t="shared" si="408"/>
        <v>0</v>
      </c>
      <c r="DQ110" s="234">
        <f t="shared" si="409"/>
        <v>98</v>
      </c>
      <c r="DR110" s="235" t="str">
        <f t="shared" si="410"/>
        <v/>
      </c>
      <c r="DS110" s="236" t="str">
        <f>IFERROR(+VLOOKUP(DR110,'Referencia Parámetros'!$A$2:$B$18,2),"")</f>
        <v/>
      </c>
      <c r="DT110" s="1"/>
      <c r="DU110" s="1"/>
      <c r="DV110" s="136" t="str">
        <f t="shared" si="310"/>
        <v>Completar</v>
      </c>
      <c r="DW110" s="134"/>
      <c r="DX110" s="134"/>
      <c r="DY110" s="134"/>
      <c r="DZ110" s="136" t="str">
        <f t="shared" si="311"/>
        <v>Completar</v>
      </c>
      <c r="EA110" s="137" t="str">
        <f t="shared" si="312"/>
        <v>Completar</v>
      </c>
      <c r="EB110" s="137" t="str">
        <f t="shared" si="313"/>
        <v>Completar</v>
      </c>
      <c r="EC110" s="135"/>
      <c r="ED110" s="136" t="str">
        <f t="shared" si="314"/>
        <v>Completar</v>
      </c>
      <c r="EE110" s="237">
        <f t="shared" si="411"/>
        <v>0</v>
      </c>
      <c r="EF110" s="238">
        <f t="shared" si="412"/>
        <v>0</v>
      </c>
      <c r="EG110" s="239" t="str">
        <f>IFERROR(IF(EF110&gt;20*DS110,'Referencia Parámetros'!$D$20,IF(EF110&gt;10*DS110,'Referencia Parámetros'!$D$21,IF(EF110&gt;5*DS110,'Referencia Parámetros'!$D$22, IF(EF110&gt;1,'Referencia Parámetros'!$D$23,"NO APLICA")))),"")</f>
        <v/>
      </c>
      <c r="EH110" s="240" t="str">
        <f t="shared" si="413"/>
        <v/>
      </c>
      <c r="EI110" s="241">
        <f t="shared" si="355"/>
        <v>0</v>
      </c>
      <c r="EJ110" s="234">
        <f t="shared" si="414"/>
        <v>0</v>
      </c>
      <c r="EK110" s="234">
        <f t="shared" si="356"/>
        <v>0</v>
      </c>
      <c r="EL110" s="234">
        <f t="shared" si="415"/>
        <v>0</v>
      </c>
      <c r="EM110" s="242">
        <f t="shared" si="416"/>
        <v>0</v>
      </c>
      <c r="EO110" s="234">
        <f t="shared" si="417"/>
        <v>98</v>
      </c>
      <c r="EP110" s="235" t="str">
        <f t="shared" si="418"/>
        <v/>
      </c>
      <c r="EQ110" s="236" t="str">
        <f>IFERROR(+VLOOKUP(EP110,'Referencia Parámetros'!$A$2:$B$18,2),"")</f>
        <v/>
      </c>
      <c r="ER110" s="1"/>
      <c r="ES110" s="1"/>
      <c r="ET110" s="136" t="str">
        <f t="shared" si="315"/>
        <v>Completar</v>
      </c>
      <c r="EU110" s="134"/>
      <c r="EV110" s="134"/>
      <c r="EW110" s="134"/>
      <c r="EX110" s="136" t="str">
        <f t="shared" si="316"/>
        <v>Completar</v>
      </c>
      <c r="EY110" s="137" t="str">
        <f t="shared" si="317"/>
        <v>Completar</v>
      </c>
      <c r="EZ110" s="137" t="str">
        <f t="shared" si="318"/>
        <v>Completar</v>
      </c>
      <c r="FA110" s="135"/>
      <c r="FB110" s="136" t="str">
        <f t="shared" si="319"/>
        <v>Completar</v>
      </c>
      <c r="FC110" s="237">
        <f t="shared" si="419"/>
        <v>0</v>
      </c>
      <c r="FD110" s="238">
        <f t="shared" si="420"/>
        <v>0</v>
      </c>
      <c r="FE110" s="239" t="str">
        <f>IFERROR(IF(FD110&gt;20*EQ110,'Referencia Parámetros'!$D$20,IF(FD110&gt;10*EQ110,'Referencia Parámetros'!$D$21,IF(FD110&gt;5*EQ110,'Referencia Parámetros'!$D$22, IF(FD110&gt;1,'Referencia Parámetros'!$D$23,"NO APLICA")))),"")</f>
        <v/>
      </c>
      <c r="FF110" s="240" t="str">
        <f t="shared" si="421"/>
        <v/>
      </c>
      <c r="FG110" s="241">
        <f t="shared" si="357"/>
        <v>0</v>
      </c>
      <c r="FH110" s="234">
        <f t="shared" si="422"/>
        <v>0</v>
      </c>
      <c r="FI110" s="234">
        <f t="shared" si="358"/>
        <v>0</v>
      </c>
      <c r="FJ110" s="234">
        <f t="shared" si="423"/>
        <v>0</v>
      </c>
      <c r="FK110" s="242">
        <f t="shared" si="424"/>
        <v>0</v>
      </c>
      <c r="FM110" s="234">
        <f t="shared" si="425"/>
        <v>98</v>
      </c>
      <c r="FN110" s="235" t="str">
        <f t="shared" si="426"/>
        <v/>
      </c>
      <c r="FO110" s="236" t="str">
        <f>IFERROR(+VLOOKUP(FN110,'Referencia Parámetros'!$A$2:$B$18,2),"")</f>
        <v/>
      </c>
      <c r="FP110" s="1"/>
      <c r="FQ110" s="1"/>
      <c r="FR110" s="136" t="str">
        <f t="shared" si="320"/>
        <v>Completar</v>
      </c>
      <c r="FS110" s="134"/>
      <c r="FT110" s="134"/>
      <c r="FU110" s="134"/>
      <c r="FV110" s="136" t="str">
        <f t="shared" si="321"/>
        <v>Completar</v>
      </c>
      <c r="FW110" s="137" t="str">
        <f t="shared" si="322"/>
        <v>Completar</v>
      </c>
      <c r="FX110" s="137" t="str">
        <f t="shared" si="323"/>
        <v>Completar</v>
      </c>
      <c r="FY110" s="135"/>
      <c r="FZ110" s="136" t="str">
        <f t="shared" si="324"/>
        <v>Completar</v>
      </c>
      <c r="GA110" s="237">
        <f t="shared" si="427"/>
        <v>0</v>
      </c>
      <c r="GB110" s="238">
        <f t="shared" si="428"/>
        <v>0</v>
      </c>
      <c r="GC110" s="239" t="str">
        <f>IFERROR(IF(GB110&gt;20*FO110,'Referencia Parámetros'!$D$20,IF(GB110&gt;10*FO110,'Referencia Parámetros'!$D$21,IF(GB110&gt;5*FO110,'Referencia Parámetros'!$D$22, IF(GB110&gt;1,'Referencia Parámetros'!$D$23,"NO APLICA")))),"")</f>
        <v/>
      </c>
      <c r="GD110" s="240" t="str">
        <f t="shared" si="429"/>
        <v/>
      </c>
      <c r="GE110" s="241">
        <f t="shared" si="359"/>
        <v>0</v>
      </c>
      <c r="GF110" s="234">
        <f t="shared" si="430"/>
        <v>0</v>
      </c>
      <c r="GG110" s="234">
        <f t="shared" si="360"/>
        <v>0</v>
      </c>
      <c r="GH110" s="234">
        <f t="shared" si="431"/>
        <v>0</v>
      </c>
      <c r="GI110" s="242">
        <f t="shared" si="432"/>
        <v>0</v>
      </c>
      <c r="GK110" s="234">
        <f t="shared" si="433"/>
        <v>98</v>
      </c>
      <c r="GL110" s="235" t="str">
        <f t="shared" si="434"/>
        <v/>
      </c>
      <c r="GM110" s="236" t="str">
        <f>IFERROR(+VLOOKUP(GL110,'Referencia Parámetros'!$A$2:$B$18,2),"")</f>
        <v/>
      </c>
      <c r="GN110" s="1"/>
      <c r="GO110" s="1"/>
      <c r="GP110" s="136" t="str">
        <f t="shared" si="325"/>
        <v>Completar</v>
      </c>
      <c r="GQ110" s="134"/>
      <c r="GR110" s="134"/>
      <c r="GS110" s="134"/>
      <c r="GT110" s="136" t="str">
        <f t="shared" si="326"/>
        <v>Completar</v>
      </c>
      <c r="GU110" s="137" t="str">
        <f t="shared" si="327"/>
        <v>Completar</v>
      </c>
      <c r="GV110" s="137" t="str">
        <f t="shared" si="328"/>
        <v>Completar</v>
      </c>
      <c r="GW110" s="135"/>
      <c r="GX110" s="136" t="str">
        <f t="shared" si="329"/>
        <v>Completar</v>
      </c>
      <c r="GY110" s="237">
        <f t="shared" si="435"/>
        <v>0</v>
      </c>
      <c r="GZ110" s="238">
        <f t="shared" si="436"/>
        <v>0</v>
      </c>
      <c r="HA110" s="239" t="str">
        <f>IFERROR(IF(GZ110&gt;20*GM110,'Referencia Parámetros'!$D$20,IF(GZ110&gt;10*GM110,'Referencia Parámetros'!$D$21,IF(GZ110&gt;5*GM110,'Referencia Parámetros'!$D$22, IF(GZ110&gt;1,'Referencia Parámetros'!$D$23,"NO APLICA")))),"")</f>
        <v/>
      </c>
      <c r="HB110" s="240" t="str">
        <f t="shared" si="437"/>
        <v/>
      </c>
      <c r="HC110" s="241">
        <f t="shared" si="361"/>
        <v>0</v>
      </c>
      <c r="HD110" s="234">
        <f t="shared" si="438"/>
        <v>0</v>
      </c>
      <c r="HE110" s="234">
        <f t="shared" si="362"/>
        <v>0</v>
      </c>
      <c r="HF110" s="234">
        <f t="shared" si="439"/>
        <v>0</v>
      </c>
      <c r="HG110" s="242">
        <f t="shared" si="440"/>
        <v>0</v>
      </c>
      <c r="HI110" s="234">
        <f t="shared" si="441"/>
        <v>98</v>
      </c>
      <c r="HJ110" s="235" t="str">
        <f t="shared" si="442"/>
        <v/>
      </c>
      <c r="HK110" s="236" t="str">
        <f>IFERROR(+VLOOKUP(HJ110,'Referencia Parámetros'!$A$2:$B$18,2),"")</f>
        <v/>
      </c>
      <c r="HL110" s="1"/>
      <c r="HM110" s="1"/>
      <c r="HN110" s="136" t="str">
        <f t="shared" si="330"/>
        <v>Completar</v>
      </c>
      <c r="HO110" s="134"/>
      <c r="HP110" s="134"/>
      <c r="HQ110" s="134"/>
      <c r="HR110" s="136" t="str">
        <f t="shared" si="331"/>
        <v>Completar</v>
      </c>
      <c r="HS110" s="137" t="str">
        <f t="shared" si="332"/>
        <v>Completar</v>
      </c>
      <c r="HT110" s="137" t="str">
        <f t="shared" si="333"/>
        <v>Completar</v>
      </c>
      <c r="HU110" s="135"/>
      <c r="HV110" s="136" t="str">
        <f t="shared" si="334"/>
        <v>Completar</v>
      </c>
      <c r="HW110" s="237">
        <f t="shared" si="443"/>
        <v>0</v>
      </c>
      <c r="HX110" s="238">
        <f t="shared" si="444"/>
        <v>0</v>
      </c>
      <c r="HY110" s="239" t="str">
        <f>IFERROR(IF(HX110&gt;20*HK110,'Referencia Parámetros'!$D$20,IF(HX110&gt;10*HK110,'Referencia Parámetros'!$D$21,IF(HX110&gt;5*HK110,'Referencia Parámetros'!$D$22, IF(HX110&gt;1,'Referencia Parámetros'!$D$23,"NO APLICA")))),"")</f>
        <v/>
      </c>
      <c r="HZ110" s="240" t="str">
        <f t="shared" si="445"/>
        <v/>
      </c>
      <c r="IA110" s="241">
        <f t="shared" si="363"/>
        <v>0</v>
      </c>
      <c r="IB110" s="234">
        <f t="shared" si="446"/>
        <v>0</v>
      </c>
      <c r="IC110" s="234">
        <f t="shared" si="364"/>
        <v>0</v>
      </c>
      <c r="ID110" s="234">
        <f t="shared" si="447"/>
        <v>0</v>
      </c>
      <c r="IE110" s="242">
        <f t="shared" si="448"/>
        <v>0</v>
      </c>
      <c r="IG110" s="234">
        <f t="shared" si="449"/>
        <v>98</v>
      </c>
      <c r="IH110" s="235" t="str">
        <f t="shared" si="450"/>
        <v/>
      </c>
      <c r="II110" s="236" t="str">
        <f>IFERROR(+VLOOKUP(IH110,'Referencia Parámetros'!$A$2:$B$15,2),"")</f>
        <v/>
      </c>
      <c r="IJ110" s="1"/>
      <c r="IK110" s="1"/>
      <c r="IL110" s="136" t="str">
        <f t="shared" si="335"/>
        <v>Completar</v>
      </c>
      <c r="IM110" s="134"/>
      <c r="IN110" s="134"/>
      <c r="IO110" s="134"/>
      <c r="IP110" s="136" t="str">
        <f t="shared" si="336"/>
        <v>Completar</v>
      </c>
      <c r="IQ110" s="137" t="str">
        <f t="shared" si="337"/>
        <v>Completar</v>
      </c>
      <c r="IR110" s="137" t="str">
        <f t="shared" si="338"/>
        <v>Completar</v>
      </c>
      <c r="IS110" s="135"/>
      <c r="IT110" s="136" t="str">
        <f t="shared" si="339"/>
        <v>Completar</v>
      </c>
      <c r="IU110" s="237">
        <f t="shared" si="451"/>
        <v>0</v>
      </c>
      <c r="IV110" s="238">
        <f t="shared" si="452"/>
        <v>0</v>
      </c>
      <c r="IW110" s="239" t="str">
        <f>IFERROR(IF(IV110&gt;20*II110,'Referencia Parámetros'!$D$20,IF(IV110&gt;10*II110,'Referencia Parámetros'!$D$21,IF(IV110&gt;5*II110,'Referencia Parámetros'!$D$22, IF(IV110&gt;1,'Referencia Parámetros'!$D$23,"NO APLICA")))),"")</f>
        <v/>
      </c>
      <c r="IX110" s="240" t="str">
        <f t="shared" si="453"/>
        <v/>
      </c>
      <c r="IY110" s="241">
        <f t="shared" si="365"/>
        <v>0</v>
      </c>
      <c r="IZ110" s="234">
        <f t="shared" si="454"/>
        <v>0</v>
      </c>
      <c r="JA110" s="234">
        <f t="shared" si="366"/>
        <v>0</v>
      </c>
      <c r="JB110" s="234">
        <f t="shared" si="455"/>
        <v>0</v>
      </c>
      <c r="JC110" s="242">
        <f t="shared" si="456"/>
        <v>0</v>
      </c>
      <c r="JD110" s="198"/>
      <c r="JE110" s="234">
        <f t="shared" si="457"/>
        <v>98</v>
      </c>
      <c r="JF110" s="235" t="str">
        <f t="shared" si="458"/>
        <v/>
      </c>
      <c r="JG110" s="236" t="str">
        <f>IFERROR(+VLOOKUP(JF110,'Referencia Parámetros'!$A$2:$B$15,2),"")</f>
        <v/>
      </c>
      <c r="JH110" s="1"/>
      <c r="JI110" s="1"/>
      <c r="JJ110" s="136" t="str">
        <f t="shared" si="340"/>
        <v>Completar</v>
      </c>
      <c r="JK110" s="134"/>
      <c r="JL110" s="134"/>
      <c r="JM110" s="134"/>
      <c r="JN110" s="136" t="str">
        <f t="shared" si="341"/>
        <v>Completar</v>
      </c>
      <c r="JO110" s="137" t="str">
        <f t="shared" si="342"/>
        <v>Completar</v>
      </c>
      <c r="JP110" s="137" t="str">
        <f t="shared" si="343"/>
        <v>Completar</v>
      </c>
      <c r="JQ110" s="135"/>
      <c r="JR110" s="136" t="str">
        <f t="shared" si="344"/>
        <v>Completar</v>
      </c>
      <c r="JS110" s="237">
        <f t="shared" si="459"/>
        <v>0</v>
      </c>
      <c r="JT110" s="238">
        <f t="shared" si="460"/>
        <v>0</v>
      </c>
      <c r="JU110" s="239" t="str">
        <f>IFERROR(IF(JT110&gt;20*JG110,'Referencia Parámetros'!$D$20,IF(JT110&gt;10*JG110,'Referencia Parámetros'!$D$21,IF(JT110&gt;5*JG110,'Referencia Parámetros'!$D$22, IF(JT110&gt;1,'Referencia Parámetros'!$D$23,"NO APLICA")))),"")</f>
        <v/>
      </c>
      <c r="JV110" s="240" t="str">
        <f t="shared" si="461"/>
        <v/>
      </c>
      <c r="JW110" s="241">
        <f t="shared" si="367"/>
        <v>0</v>
      </c>
      <c r="JX110" s="234">
        <f t="shared" si="462"/>
        <v>0</v>
      </c>
      <c r="JY110" s="234">
        <f t="shared" si="368"/>
        <v>0</v>
      </c>
      <c r="JZ110" s="234">
        <f t="shared" si="463"/>
        <v>0</v>
      </c>
      <c r="KA110" s="242">
        <f t="shared" si="464"/>
        <v>0</v>
      </c>
    </row>
    <row r="111" spans="1:287" x14ac:dyDescent="0.25">
      <c r="A111" s="234">
        <f t="shared" si="369"/>
        <v>99</v>
      </c>
      <c r="B111" s="235" t="str">
        <f t="shared" si="370"/>
        <v/>
      </c>
      <c r="C111" s="236" t="str">
        <f>IFERROR(+VLOOKUP(B111,'Referencia Parámetros'!$A$2:$B$18,2),"")</f>
        <v/>
      </c>
      <c r="D111" s="1"/>
      <c r="E111" s="1"/>
      <c r="F111" s="136" t="str">
        <f>IFERROR(+VLOOKUP(D111,'Año 4'!JH$13:JJ$112,3,FALSE),"Completar")</f>
        <v>Completar</v>
      </c>
      <c r="G111" s="134"/>
      <c r="H111" s="134"/>
      <c r="I111" s="134"/>
      <c r="J111" s="136" t="str">
        <f>+IFERROR(VLOOKUP(D111,'Año 4'!JH$13:JR$112,7,0),"Completar")</f>
        <v>Completar</v>
      </c>
      <c r="K111" s="137" t="str">
        <f>IFERROR(VLOOKUP(D111,'Año 4'!JH$13:JR$112,8,FALSE),"Completar")</f>
        <v>Completar</v>
      </c>
      <c r="L111" s="137" t="str">
        <f>IFERROR(VLOOKUP(D111,'Año 4'!JH$13:JR$112,9,FALSE),"Completar")</f>
        <v>Completar</v>
      </c>
      <c r="M111" s="135"/>
      <c r="N111" s="136" t="str">
        <f>IFERROR(VLOOKUP(D111,'Año 4'!JH$13:JR$112,11,FALSE),"Completar")</f>
        <v>Completar</v>
      </c>
      <c r="O111" s="237">
        <f t="shared" si="371"/>
        <v>0</v>
      </c>
      <c r="P111" s="238">
        <f t="shared" si="372"/>
        <v>0</v>
      </c>
      <c r="Q111" s="239" t="str">
        <f>IFERROR(IF(P111&gt;20*C111,'Referencia Parámetros'!$D$20,IF(P111&gt;10*C111,'Referencia Parámetros'!$D$21,IF(P111&gt;5*C111,'Referencia Parámetros'!$D$22, IF(P111&gt;1,'Referencia Parámetros'!$D$23,"NO APLICA")))),"")</f>
        <v/>
      </c>
      <c r="R111" s="240" t="str">
        <f t="shared" si="373"/>
        <v/>
      </c>
      <c r="S111" s="241">
        <f t="shared" si="345"/>
        <v>0</v>
      </c>
      <c r="T111" s="234">
        <f t="shared" si="374"/>
        <v>0</v>
      </c>
      <c r="U111" s="234">
        <f t="shared" si="346"/>
        <v>0</v>
      </c>
      <c r="V111" s="234">
        <f t="shared" si="375"/>
        <v>0</v>
      </c>
      <c r="W111" s="242">
        <f t="shared" si="376"/>
        <v>0</v>
      </c>
      <c r="Y111" s="234">
        <f t="shared" si="377"/>
        <v>99</v>
      </c>
      <c r="Z111" s="235" t="str">
        <f t="shared" si="378"/>
        <v/>
      </c>
      <c r="AA111" s="236" t="str">
        <f>IFERROR(+VLOOKUP(Z111,'Referencia Parámetros'!$A$2:$B$18,2),"")</f>
        <v/>
      </c>
      <c r="AB111" s="1"/>
      <c r="AC111" s="1"/>
      <c r="AD111" s="136" t="str">
        <f t="shared" si="290"/>
        <v>Completar</v>
      </c>
      <c r="AE111" s="134"/>
      <c r="AF111" s="134"/>
      <c r="AG111" s="134"/>
      <c r="AH111" s="136" t="str">
        <f t="shared" si="291"/>
        <v>Completar</v>
      </c>
      <c r="AI111" s="137" t="str">
        <f t="shared" si="292"/>
        <v>Completar</v>
      </c>
      <c r="AJ111" s="137" t="str">
        <f t="shared" si="293"/>
        <v>Completar</v>
      </c>
      <c r="AK111" s="135"/>
      <c r="AL111" s="136" t="str">
        <f t="shared" si="294"/>
        <v>Completar</v>
      </c>
      <c r="AM111" s="237">
        <f t="shared" si="379"/>
        <v>0</v>
      </c>
      <c r="AN111" s="238">
        <f t="shared" si="380"/>
        <v>0</v>
      </c>
      <c r="AO111" s="239" t="str">
        <f>IFERROR(IF(AN111&gt;20*AA111,'Referencia Parámetros'!$D$20,IF(AN111&gt;10*AA111,'Referencia Parámetros'!$D$21,IF(AN111&gt;5*AA111,'Referencia Parámetros'!$D$22, IF(AN111&gt;1,'Referencia Parámetros'!$D$23,"NO APLICA")))),"")</f>
        <v/>
      </c>
      <c r="AP111" s="240" t="str">
        <f t="shared" si="381"/>
        <v/>
      </c>
      <c r="AQ111" s="241">
        <f t="shared" si="347"/>
        <v>0</v>
      </c>
      <c r="AR111" s="234">
        <f t="shared" si="382"/>
        <v>0</v>
      </c>
      <c r="AS111" s="234">
        <f t="shared" si="348"/>
        <v>0</v>
      </c>
      <c r="AT111" s="234">
        <f t="shared" si="383"/>
        <v>0</v>
      </c>
      <c r="AU111" s="242">
        <f t="shared" si="384"/>
        <v>0</v>
      </c>
      <c r="AW111" s="234">
        <f t="shared" si="385"/>
        <v>99</v>
      </c>
      <c r="AX111" s="235" t="str">
        <f t="shared" si="386"/>
        <v/>
      </c>
      <c r="AY111" s="236" t="str">
        <f>IFERROR(+VLOOKUP(AX111,'Referencia Parámetros'!$A$2:$B$18,2),"")</f>
        <v/>
      </c>
      <c r="AZ111" s="1"/>
      <c r="BA111" s="1"/>
      <c r="BB111" s="136" t="str">
        <f t="shared" si="295"/>
        <v>Completar</v>
      </c>
      <c r="BC111" s="134"/>
      <c r="BD111" s="134"/>
      <c r="BE111" s="134"/>
      <c r="BF111" s="136" t="str">
        <f t="shared" si="296"/>
        <v>Completar</v>
      </c>
      <c r="BG111" s="137" t="str">
        <f t="shared" si="297"/>
        <v>Completar</v>
      </c>
      <c r="BH111" s="137" t="str">
        <f t="shared" si="298"/>
        <v>Completar</v>
      </c>
      <c r="BI111" s="135"/>
      <c r="BJ111" s="136" t="str">
        <f t="shared" si="299"/>
        <v>Completar</v>
      </c>
      <c r="BK111" s="237">
        <f t="shared" si="387"/>
        <v>0</v>
      </c>
      <c r="BL111" s="238">
        <f t="shared" si="388"/>
        <v>0</v>
      </c>
      <c r="BM111" s="239" t="str">
        <f>IFERROR(IF(BL111&gt;20*AY111,'Referencia Parámetros'!$D$20,IF(BL111&gt;10*AY111,'Referencia Parámetros'!$D$21,IF(BL111&gt;5*AY111,'Referencia Parámetros'!$D$22, IF(BL111&gt;1,'Referencia Parámetros'!$D$23,"NO APLICA")))),"")</f>
        <v/>
      </c>
      <c r="BN111" s="240" t="str">
        <f t="shared" si="389"/>
        <v/>
      </c>
      <c r="BO111" s="241">
        <f t="shared" si="349"/>
        <v>0</v>
      </c>
      <c r="BP111" s="234">
        <f t="shared" si="390"/>
        <v>0</v>
      </c>
      <c r="BQ111" s="234">
        <f t="shared" si="350"/>
        <v>0</v>
      </c>
      <c r="BR111" s="234">
        <f t="shared" si="391"/>
        <v>0</v>
      </c>
      <c r="BS111" s="242">
        <f t="shared" si="392"/>
        <v>0</v>
      </c>
      <c r="BU111" s="234">
        <f t="shared" si="393"/>
        <v>99</v>
      </c>
      <c r="BV111" s="235" t="str">
        <f t="shared" si="394"/>
        <v/>
      </c>
      <c r="BW111" s="236" t="str">
        <f>IFERROR(+VLOOKUP(BV111,'Referencia Parámetros'!$A$2:$B$18,2),"")</f>
        <v/>
      </c>
      <c r="BX111" s="1"/>
      <c r="BY111" s="1"/>
      <c r="BZ111" s="136" t="str">
        <f t="shared" si="300"/>
        <v>Completar</v>
      </c>
      <c r="CA111" s="134"/>
      <c r="CB111" s="134"/>
      <c r="CC111" s="134"/>
      <c r="CD111" s="136" t="str">
        <f t="shared" si="301"/>
        <v>Completar</v>
      </c>
      <c r="CE111" s="137" t="str">
        <f t="shared" si="302"/>
        <v>Completar</v>
      </c>
      <c r="CF111" s="137" t="str">
        <f t="shared" si="303"/>
        <v>Completar</v>
      </c>
      <c r="CG111" s="135"/>
      <c r="CH111" s="136" t="str">
        <f t="shared" si="304"/>
        <v>Completar</v>
      </c>
      <c r="CI111" s="237">
        <f t="shared" si="395"/>
        <v>0</v>
      </c>
      <c r="CJ111" s="238">
        <f t="shared" si="396"/>
        <v>0</v>
      </c>
      <c r="CK111" s="239" t="str">
        <f>IFERROR(IF(CJ111&gt;20*BW111,'Referencia Parámetros'!$D$20,IF(CJ111&gt;10*BW111,'Referencia Parámetros'!$D$21,IF(CJ111&gt;5*BW111,'Referencia Parámetros'!$D$22, IF(CJ111&gt;1,'Referencia Parámetros'!$D$23,"NO APLICA")))),"")</f>
        <v/>
      </c>
      <c r="CL111" s="240" t="str">
        <f t="shared" si="397"/>
        <v/>
      </c>
      <c r="CM111" s="241">
        <f t="shared" si="351"/>
        <v>0</v>
      </c>
      <c r="CN111" s="234">
        <f t="shared" si="398"/>
        <v>0</v>
      </c>
      <c r="CO111" s="234">
        <f t="shared" si="352"/>
        <v>0</v>
      </c>
      <c r="CP111" s="234">
        <f t="shared" si="399"/>
        <v>0</v>
      </c>
      <c r="CQ111" s="242">
        <f t="shared" si="400"/>
        <v>0</v>
      </c>
      <c r="CS111" s="234">
        <f t="shared" si="401"/>
        <v>99</v>
      </c>
      <c r="CT111" s="235" t="str">
        <f t="shared" si="402"/>
        <v/>
      </c>
      <c r="CU111" s="236" t="str">
        <f>IFERROR(+VLOOKUP(CT111,'Referencia Parámetros'!$A$2:$B$18,2),"")</f>
        <v/>
      </c>
      <c r="CV111" s="1"/>
      <c r="CW111" s="1"/>
      <c r="CX111" s="136" t="str">
        <f t="shared" si="305"/>
        <v>Completar</v>
      </c>
      <c r="CY111" s="134"/>
      <c r="CZ111" s="134"/>
      <c r="DA111" s="134"/>
      <c r="DB111" s="136" t="str">
        <f t="shared" si="306"/>
        <v>Completar</v>
      </c>
      <c r="DC111" s="137" t="str">
        <f t="shared" si="307"/>
        <v>Completar</v>
      </c>
      <c r="DD111" s="137" t="str">
        <f t="shared" si="308"/>
        <v>Completar</v>
      </c>
      <c r="DE111" s="135"/>
      <c r="DF111" s="136" t="str">
        <f t="shared" si="309"/>
        <v>Completar</v>
      </c>
      <c r="DG111" s="237">
        <f t="shared" si="403"/>
        <v>0</v>
      </c>
      <c r="DH111" s="238">
        <f t="shared" si="404"/>
        <v>0</v>
      </c>
      <c r="DI111" s="239" t="str">
        <f>IFERROR(IF(DH111&gt;20*CU111,'Referencia Parámetros'!$D$20,IF(DH111&gt;10*CU111,'Referencia Parámetros'!$D$21,IF(DH111&gt;5*CU111,'Referencia Parámetros'!$D$22, IF(DH111&gt;1,'Referencia Parámetros'!$D$23,"NO APLICA")))),"")</f>
        <v/>
      </c>
      <c r="DJ111" s="240" t="str">
        <f t="shared" si="405"/>
        <v/>
      </c>
      <c r="DK111" s="241">
        <f t="shared" si="353"/>
        <v>0</v>
      </c>
      <c r="DL111" s="234">
        <f t="shared" si="406"/>
        <v>0</v>
      </c>
      <c r="DM111" s="234">
        <f t="shared" si="354"/>
        <v>0</v>
      </c>
      <c r="DN111" s="234">
        <f t="shared" si="407"/>
        <v>0</v>
      </c>
      <c r="DO111" s="242">
        <f t="shared" si="408"/>
        <v>0</v>
      </c>
      <c r="DQ111" s="234">
        <f t="shared" si="409"/>
        <v>99</v>
      </c>
      <c r="DR111" s="235" t="str">
        <f t="shared" si="410"/>
        <v/>
      </c>
      <c r="DS111" s="236" t="str">
        <f>IFERROR(+VLOOKUP(DR111,'Referencia Parámetros'!$A$2:$B$18,2),"")</f>
        <v/>
      </c>
      <c r="DT111" s="1"/>
      <c r="DU111" s="1"/>
      <c r="DV111" s="136" t="str">
        <f t="shared" si="310"/>
        <v>Completar</v>
      </c>
      <c r="DW111" s="134"/>
      <c r="DX111" s="134"/>
      <c r="DY111" s="134"/>
      <c r="DZ111" s="136" t="str">
        <f t="shared" si="311"/>
        <v>Completar</v>
      </c>
      <c r="EA111" s="137" t="str">
        <f t="shared" si="312"/>
        <v>Completar</v>
      </c>
      <c r="EB111" s="137" t="str">
        <f t="shared" si="313"/>
        <v>Completar</v>
      </c>
      <c r="EC111" s="135"/>
      <c r="ED111" s="136" t="str">
        <f t="shared" si="314"/>
        <v>Completar</v>
      </c>
      <c r="EE111" s="237">
        <f t="shared" si="411"/>
        <v>0</v>
      </c>
      <c r="EF111" s="238">
        <f t="shared" si="412"/>
        <v>0</v>
      </c>
      <c r="EG111" s="239" t="str">
        <f>IFERROR(IF(EF111&gt;20*DS111,'Referencia Parámetros'!$D$20,IF(EF111&gt;10*DS111,'Referencia Parámetros'!$D$21,IF(EF111&gt;5*DS111,'Referencia Parámetros'!$D$22, IF(EF111&gt;1,'Referencia Parámetros'!$D$23,"NO APLICA")))),"")</f>
        <v/>
      </c>
      <c r="EH111" s="240" t="str">
        <f t="shared" si="413"/>
        <v/>
      </c>
      <c r="EI111" s="241">
        <f t="shared" si="355"/>
        <v>0</v>
      </c>
      <c r="EJ111" s="234">
        <f t="shared" si="414"/>
        <v>0</v>
      </c>
      <c r="EK111" s="234">
        <f t="shared" si="356"/>
        <v>0</v>
      </c>
      <c r="EL111" s="234">
        <f t="shared" si="415"/>
        <v>0</v>
      </c>
      <c r="EM111" s="242">
        <f t="shared" si="416"/>
        <v>0</v>
      </c>
      <c r="EO111" s="234">
        <f t="shared" si="417"/>
        <v>99</v>
      </c>
      <c r="EP111" s="235" t="str">
        <f t="shared" si="418"/>
        <v/>
      </c>
      <c r="EQ111" s="236" t="str">
        <f>IFERROR(+VLOOKUP(EP111,'Referencia Parámetros'!$A$2:$B$18,2),"")</f>
        <v/>
      </c>
      <c r="ER111" s="1"/>
      <c r="ES111" s="1"/>
      <c r="ET111" s="136" t="str">
        <f t="shared" si="315"/>
        <v>Completar</v>
      </c>
      <c r="EU111" s="134"/>
      <c r="EV111" s="134"/>
      <c r="EW111" s="134"/>
      <c r="EX111" s="136" t="str">
        <f t="shared" si="316"/>
        <v>Completar</v>
      </c>
      <c r="EY111" s="137" t="str">
        <f t="shared" si="317"/>
        <v>Completar</v>
      </c>
      <c r="EZ111" s="137" t="str">
        <f t="shared" si="318"/>
        <v>Completar</v>
      </c>
      <c r="FA111" s="135"/>
      <c r="FB111" s="136" t="str">
        <f t="shared" si="319"/>
        <v>Completar</v>
      </c>
      <c r="FC111" s="237">
        <f t="shared" si="419"/>
        <v>0</v>
      </c>
      <c r="FD111" s="238">
        <f t="shared" si="420"/>
        <v>0</v>
      </c>
      <c r="FE111" s="239" t="str">
        <f>IFERROR(IF(FD111&gt;20*EQ111,'Referencia Parámetros'!$D$20,IF(FD111&gt;10*EQ111,'Referencia Parámetros'!$D$21,IF(FD111&gt;5*EQ111,'Referencia Parámetros'!$D$22, IF(FD111&gt;1,'Referencia Parámetros'!$D$23,"NO APLICA")))),"")</f>
        <v/>
      </c>
      <c r="FF111" s="240" t="str">
        <f t="shared" si="421"/>
        <v/>
      </c>
      <c r="FG111" s="241">
        <f t="shared" si="357"/>
        <v>0</v>
      </c>
      <c r="FH111" s="234">
        <f t="shared" si="422"/>
        <v>0</v>
      </c>
      <c r="FI111" s="234">
        <f t="shared" si="358"/>
        <v>0</v>
      </c>
      <c r="FJ111" s="234">
        <f t="shared" si="423"/>
        <v>0</v>
      </c>
      <c r="FK111" s="242">
        <f t="shared" si="424"/>
        <v>0</v>
      </c>
      <c r="FM111" s="234">
        <f t="shared" si="425"/>
        <v>99</v>
      </c>
      <c r="FN111" s="235" t="str">
        <f t="shared" si="426"/>
        <v/>
      </c>
      <c r="FO111" s="236" t="str">
        <f>IFERROR(+VLOOKUP(FN111,'Referencia Parámetros'!$A$2:$B$18,2),"")</f>
        <v/>
      </c>
      <c r="FP111" s="1"/>
      <c r="FQ111" s="1"/>
      <c r="FR111" s="136" t="str">
        <f t="shared" si="320"/>
        <v>Completar</v>
      </c>
      <c r="FS111" s="134"/>
      <c r="FT111" s="134"/>
      <c r="FU111" s="134"/>
      <c r="FV111" s="136" t="str">
        <f t="shared" si="321"/>
        <v>Completar</v>
      </c>
      <c r="FW111" s="137" t="str">
        <f t="shared" si="322"/>
        <v>Completar</v>
      </c>
      <c r="FX111" s="137" t="str">
        <f t="shared" si="323"/>
        <v>Completar</v>
      </c>
      <c r="FY111" s="135"/>
      <c r="FZ111" s="136" t="str">
        <f t="shared" si="324"/>
        <v>Completar</v>
      </c>
      <c r="GA111" s="237">
        <f t="shared" si="427"/>
        <v>0</v>
      </c>
      <c r="GB111" s="238">
        <f t="shared" si="428"/>
        <v>0</v>
      </c>
      <c r="GC111" s="239" t="str">
        <f>IFERROR(IF(GB111&gt;20*FO111,'Referencia Parámetros'!$D$20,IF(GB111&gt;10*FO111,'Referencia Parámetros'!$D$21,IF(GB111&gt;5*FO111,'Referencia Parámetros'!$D$22, IF(GB111&gt;1,'Referencia Parámetros'!$D$23,"NO APLICA")))),"")</f>
        <v/>
      </c>
      <c r="GD111" s="240" t="str">
        <f t="shared" si="429"/>
        <v/>
      </c>
      <c r="GE111" s="241">
        <f t="shared" si="359"/>
        <v>0</v>
      </c>
      <c r="GF111" s="234">
        <f t="shared" si="430"/>
        <v>0</v>
      </c>
      <c r="GG111" s="234">
        <f t="shared" si="360"/>
        <v>0</v>
      </c>
      <c r="GH111" s="234">
        <f t="shared" si="431"/>
        <v>0</v>
      </c>
      <c r="GI111" s="242">
        <f t="shared" si="432"/>
        <v>0</v>
      </c>
      <c r="GK111" s="234">
        <f t="shared" si="433"/>
        <v>99</v>
      </c>
      <c r="GL111" s="235" t="str">
        <f t="shared" si="434"/>
        <v/>
      </c>
      <c r="GM111" s="236" t="str">
        <f>IFERROR(+VLOOKUP(GL111,'Referencia Parámetros'!$A$2:$B$18,2),"")</f>
        <v/>
      </c>
      <c r="GN111" s="1"/>
      <c r="GO111" s="1"/>
      <c r="GP111" s="136" t="str">
        <f t="shared" si="325"/>
        <v>Completar</v>
      </c>
      <c r="GQ111" s="134"/>
      <c r="GR111" s="134"/>
      <c r="GS111" s="134"/>
      <c r="GT111" s="136" t="str">
        <f t="shared" si="326"/>
        <v>Completar</v>
      </c>
      <c r="GU111" s="137" t="str">
        <f t="shared" si="327"/>
        <v>Completar</v>
      </c>
      <c r="GV111" s="137" t="str">
        <f t="shared" si="328"/>
        <v>Completar</v>
      </c>
      <c r="GW111" s="135"/>
      <c r="GX111" s="136" t="str">
        <f t="shared" si="329"/>
        <v>Completar</v>
      </c>
      <c r="GY111" s="237">
        <f t="shared" si="435"/>
        <v>0</v>
      </c>
      <c r="GZ111" s="238">
        <f t="shared" si="436"/>
        <v>0</v>
      </c>
      <c r="HA111" s="239" t="str">
        <f>IFERROR(IF(GZ111&gt;20*GM111,'Referencia Parámetros'!$D$20,IF(GZ111&gt;10*GM111,'Referencia Parámetros'!$D$21,IF(GZ111&gt;5*GM111,'Referencia Parámetros'!$D$22, IF(GZ111&gt;1,'Referencia Parámetros'!$D$23,"NO APLICA")))),"")</f>
        <v/>
      </c>
      <c r="HB111" s="240" t="str">
        <f t="shared" si="437"/>
        <v/>
      </c>
      <c r="HC111" s="241">
        <f t="shared" si="361"/>
        <v>0</v>
      </c>
      <c r="HD111" s="234">
        <f t="shared" si="438"/>
        <v>0</v>
      </c>
      <c r="HE111" s="234">
        <f t="shared" si="362"/>
        <v>0</v>
      </c>
      <c r="HF111" s="234">
        <f t="shared" si="439"/>
        <v>0</v>
      </c>
      <c r="HG111" s="242">
        <f t="shared" si="440"/>
        <v>0</v>
      </c>
      <c r="HI111" s="234">
        <f t="shared" si="441"/>
        <v>99</v>
      </c>
      <c r="HJ111" s="235" t="str">
        <f t="shared" si="442"/>
        <v/>
      </c>
      <c r="HK111" s="236" t="str">
        <f>IFERROR(+VLOOKUP(HJ111,'Referencia Parámetros'!$A$2:$B$18,2),"")</f>
        <v/>
      </c>
      <c r="HL111" s="1"/>
      <c r="HM111" s="1"/>
      <c r="HN111" s="136" t="str">
        <f t="shared" si="330"/>
        <v>Completar</v>
      </c>
      <c r="HO111" s="134"/>
      <c r="HP111" s="134"/>
      <c r="HQ111" s="134"/>
      <c r="HR111" s="136" t="str">
        <f t="shared" si="331"/>
        <v>Completar</v>
      </c>
      <c r="HS111" s="137" t="str">
        <f t="shared" si="332"/>
        <v>Completar</v>
      </c>
      <c r="HT111" s="137" t="str">
        <f t="shared" si="333"/>
        <v>Completar</v>
      </c>
      <c r="HU111" s="135"/>
      <c r="HV111" s="136" t="str">
        <f t="shared" si="334"/>
        <v>Completar</v>
      </c>
      <c r="HW111" s="237">
        <f t="shared" si="443"/>
        <v>0</v>
      </c>
      <c r="HX111" s="238">
        <f t="shared" si="444"/>
        <v>0</v>
      </c>
      <c r="HY111" s="239" t="str">
        <f>IFERROR(IF(HX111&gt;20*HK111,'Referencia Parámetros'!$D$20,IF(HX111&gt;10*HK111,'Referencia Parámetros'!$D$21,IF(HX111&gt;5*HK111,'Referencia Parámetros'!$D$22, IF(HX111&gt;1,'Referencia Parámetros'!$D$23,"NO APLICA")))),"")</f>
        <v/>
      </c>
      <c r="HZ111" s="240" t="str">
        <f t="shared" si="445"/>
        <v/>
      </c>
      <c r="IA111" s="241">
        <f t="shared" si="363"/>
        <v>0</v>
      </c>
      <c r="IB111" s="234">
        <f t="shared" si="446"/>
        <v>0</v>
      </c>
      <c r="IC111" s="234">
        <f t="shared" si="364"/>
        <v>0</v>
      </c>
      <c r="ID111" s="234">
        <f t="shared" si="447"/>
        <v>0</v>
      </c>
      <c r="IE111" s="242">
        <f t="shared" si="448"/>
        <v>0</v>
      </c>
      <c r="IG111" s="234">
        <f t="shared" si="449"/>
        <v>99</v>
      </c>
      <c r="IH111" s="235" t="str">
        <f t="shared" si="450"/>
        <v/>
      </c>
      <c r="II111" s="236" t="str">
        <f>IFERROR(+VLOOKUP(IH111,'Referencia Parámetros'!$A$2:$B$15,2),"")</f>
        <v/>
      </c>
      <c r="IJ111" s="1"/>
      <c r="IK111" s="1"/>
      <c r="IL111" s="136" t="str">
        <f t="shared" si="335"/>
        <v>Completar</v>
      </c>
      <c r="IM111" s="134"/>
      <c r="IN111" s="134"/>
      <c r="IO111" s="134"/>
      <c r="IP111" s="136" t="str">
        <f t="shared" si="336"/>
        <v>Completar</v>
      </c>
      <c r="IQ111" s="137" t="str">
        <f t="shared" si="337"/>
        <v>Completar</v>
      </c>
      <c r="IR111" s="137" t="str">
        <f t="shared" si="338"/>
        <v>Completar</v>
      </c>
      <c r="IS111" s="135"/>
      <c r="IT111" s="136" t="str">
        <f t="shared" si="339"/>
        <v>Completar</v>
      </c>
      <c r="IU111" s="237">
        <f t="shared" si="451"/>
        <v>0</v>
      </c>
      <c r="IV111" s="238">
        <f t="shared" si="452"/>
        <v>0</v>
      </c>
      <c r="IW111" s="239" t="str">
        <f>IFERROR(IF(IV111&gt;20*II111,'Referencia Parámetros'!$D$20,IF(IV111&gt;10*II111,'Referencia Parámetros'!$D$21,IF(IV111&gt;5*II111,'Referencia Parámetros'!$D$22, IF(IV111&gt;1,'Referencia Parámetros'!$D$23,"NO APLICA")))),"")</f>
        <v/>
      </c>
      <c r="IX111" s="240" t="str">
        <f t="shared" si="453"/>
        <v/>
      </c>
      <c r="IY111" s="241">
        <f t="shared" si="365"/>
        <v>0</v>
      </c>
      <c r="IZ111" s="234">
        <f t="shared" si="454"/>
        <v>0</v>
      </c>
      <c r="JA111" s="234">
        <f t="shared" si="366"/>
        <v>0</v>
      </c>
      <c r="JB111" s="234">
        <f t="shared" si="455"/>
        <v>0</v>
      </c>
      <c r="JC111" s="242">
        <f t="shared" si="456"/>
        <v>0</v>
      </c>
      <c r="JD111" s="198"/>
      <c r="JE111" s="234">
        <f t="shared" si="457"/>
        <v>99</v>
      </c>
      <c r="JF111" s="235" t="str">
        <f t="shared" si="458"/>
        <v/>
      </c>
      <c r="JG111" s="236" t="str">
        <f>IFERROR(+VLOOKUP(JF111,'Referencia Parámetros'!$A$2:$B$15,2),"")</f>
        <v/>
      </c>
      <c r="JH111" s="1"/>
      <c r="JI111" s="1"/>
      <c r="JJ111" s="136" t="str">
        <f t="shared" si="340"/>
        <v>Completar</v>
      </c>
      <c r="JK111" s="134"/>
      <c r="JL111" s="134"/>
      <c r="JM111" s="134"/>
      <c r="JN111" s="136" t="str">
        <f t="shared" si="341"/>
        <v>Completar</v>
      </c>
      <c r="JO111" s="137" t="str">
        <f t="shared" si="342"/>
        <v>Completar</v>
      </c>
      <c r="JP111" s="137" t="str">
        <f t="shared" si="343"/>
        <v>Completar</v>
      </c>
      <c r="JQ111" s="135"/>
      <c r="JR111" s="136" t="str">
        <f t="shared" si="344"/>
        <v>Completar</v>
      </c>
      <c r="JS111" s="237">
        <f t="shared" si="459"/>
        <v>0</v>
      </c>
      <c r="JT111" s="238">
        <f t="shared" si="460"/>
        <v>0</v>
      </c>
      <c r="JU111" s="239" t="str">
        <f>IFERROR(IF(JT111&gt;20*JG111,'Referencia Parámetros'!$D$20,IF(JT111&gt;10*JG111,'Referencia Parámetros'!$D$21,IF(JT111&gt;5*JG111,'Referencia Parámetros'!$D$22, IF(JT111&gt;1,'Referencia Parámetros'!$D$23,"NO APLICA")))),"")</f>
        <v/>
      </c>
      <c r="JV111" s="240" t="str">
        <f t="shared" si="461"/>
        <v/>
      </c>
      <c r="JW111" s="241">
        <f t="shared" si="367"/>
        <v>0</v>
      </c>
      <c r="JX111" s="234">
        <f t="shared" si="462"/>
        <v>0</v>
      </c>
      <c r="JY111" s="234">
        <f t="shared" si="368"/>
        <v>0</v>
      </c>
      <c r="JZ111" s="234">
        <f t="shared" si="463"/>
        <v>0</v>
      </c>
      <c r="KA111" s="242">
        <f t="shared" si="464"/>
        <v>0</v>
      </c>
    </row>
    <row r="112" spans="1:287" x14ac:dyDescent="0.25">
      <c r="A112" s="234">
        <f t="shared" si="369"/>
        <v>100</v>
      </c>
      <c r="B112" s="235" t="str">
        <f t="shared" si="370"/>
        <v/>
      </c>
      <c r="C112" s="236" t="str">
        <f>IFERROR(+VLOOKUP(B112,'Referencia Parámetros'!$A$2:$B$18,2),"")</f>
        <v/>
      </c>
      <c r="D112" s="1"/>
      <c r="E112" s="1"/>
      <c r="F112" s="136" t="str">
        <f>IFERROR(+VLOOKUP(D112,'Año 4'!JH$13:JJ$112,3,FALSE),"Completar")</f>
        <v>Completar</v>
      </c>
      <c r="G112" s="134"/>
      <c r="H112" s="134"/>
      <c r="I112" s="134"/>
      <c r="J112" s="136" t="str">
        <f>+IFERROR(VLOOKUP(D112,'Año 4'!JH$13:JR$112,7,0),"Completar")</f>
        <v>Completar</v>
      </c>
      <c r="K112" s="137" t="str">
        <f>IFERROR(VLOOKUP(D112,'Año 4'!JH$13:JR$112,8,FALSE),"Completar")</f>
        <v>Completar</v>
      </c>
      <c r="L112" s="137" t="str">
        <f>IFERROR(VLOOKUP(D112,'Año 4'!JH$13:JR$112,9,FALSE),"Completar")</f>
        <v>Completar</v>
      </c>
      <c r="M112" s="135"/>
      <c r="N112" s="136" t="str">
        <f>IFERROR(VLOOKUP(D112,'Año 4'!JH$13:JR$112,11,FALSE),"Completar")</f>
        <v>Completar</v>
      </c>
      <c r="O112" s="237">
        <f t="shared" si="371"/>
        <v>0</v>
      </c>
      <c r="P112" s="238">
        <f t="shared" si="372"/>
        <v>0</v>
      </c>
      <c r="Q112" s="239" t="str">
        <f>IFERROR(IF(P112&gt;20*C112,'Referencia Parámetros'!$D$20,IF(P112&gt;10*C112,'Referencia Parámetros'!$D$21,IF(P112&gt;5*C112,'Referencia Parámetros'!$D$22, IF(P112&gt;1,'Referencia Parámetros'!$D$23,"NO APLICA")))),"")</f>
        <v/>
      </c>
      <c r="R112" s="240" t="str">
        <f t="shared" si="373"/>
        <v/>
      </c>
      <c r="S112" s="241">
        <f t="shared" si="345"/>
        <v>0</v>
      </c>
      <c r="T112" s="234">
        <f t="shared" si="374"/>
        <v>0</v>
      </c>
      <c r="U112" s="234">
        <f t="shared" si="346"/>
        <v>0</v>
      </c>
      <c r="V112" s="234">
        <f t="shared" si="375"/>
        <v>0</v>
      </c>
      <c r="W112" s="242">
        <f t="shared" si="376"/>
        <v>0</v>
      </c>
      <c r="Y112" s="234">
        <f t="shared" si="377"/>
        <v>100</v>
      </c>
      <c r="Z112" s="235" t="str">
        <f t="shared" si="378"/>
        <v/>
      </c>
      <c r="AA112" s="236" t="str">
        <f>IFERROR(+VLOOKUP(Z112,'Referencia Parámetros'!$A$2:$B$18,2),"")</f>
        <v/>
      </c>
      <c r="AB112" s="1"/>
      <c r="AC112" s="1"/>
      <c r="AD112" s="136" t="str">
        <f t="shared" si="290"/>
        <v>Completar</v>
      </c>
      <c r="AE112" s="134"/>
      <c r="AF112" s="134"/>
      <c r="AG112" s="134"/>
      <c r="AH112" s="136" t="str">
        <f t="shared" si="291"/>
        <v>Completar</v>
      </c>
      <c r="AI112" s="137" t="str">
        <f t="shared" si="292"/>
        <v>Completar</v>
      </c>
      <c r="AJ112" s="137" t="str">
        <f t="shared" si="293"/>
        <v>Completar</v>
      </c>
      <c r="AK112" s="135"/>
      <c r="AL112" s="136" t="str">
        <f t="shared" si="294"/>
        <v>Completar</v>
      </c>
      <c r="AM112" s="237">
        <f t="shared" si="379"/>
        <v>0</v>
      </c>
      <c r="AN112" s="238">
        <f t="shared" si="380"/>
        <v>0</v>
      </c>
      <c r="AO112" s="239" t="str">
        <f>IFERROR(IF(AN112&gt;20*AA112,'Referencia Parámetros'!$D$20,IF(AN112&gt;10*AA112,'Referencia Parámetros'!$D$21,IF(AN112&gt;5*AA112,'Referencia Parámetros'!$D$22, IF(AN112&gt;1,'Referencia Parámetros'!$D$23,"NO APLICA")))),"")</f>
        <v/>
      </c>
      <c r="AP112" s="240" t="str">
        <f t="shared" si="381"/>
        <v/>
      </c>
      <c r="AQ112" s="241">
        <f t="shared" si="347"/>
        <v>0</v>
      </c>
      <c r="AR112" s="234">
        <f t="shared" si="382"/>
        <v>0</v>
      </c>
      <c r="AS112" s="234">
        <f t="shared" si="348"/>
        <v>0</v>
      </c>
      <c r="AT112" s="234">
        <f t="shared" si="383"/>
        <v>0</v>
      </c>
      <c r="AU112" s="242">
        <f t="shared" si="384"/>
        <v>0</v>
      </c>
      <c r="AW112" s="234">
        <f t="shared" si="385"/>
        <v>100</v>
      </c>
      <c r="AX112" s="235" t="str">
        <f t="shared" si="386"/>
        <v/>
      </c>
      <c r="AY112" s="236" t="str">
        <f>IFERROR(+VLOOKUP(AX112,'Referencia Parámetros'!$A$2:$B$18,2),"")</f>
        <v/>
      </c>
      <c r="AZ112" s="1"/>
      <c r="BA112" s="1"/>
      <c r="BB112" s="136" t="str">
        <f t="shared" si="295"/>
        <v>Completar</v>
      </c>
      <c r="BC112" s="134"/>
      <c r="BD112" s="134"/>
      <c r="BE112" s="134"/>
      <c r="BF112" s="136" t="str">
        <f t="shared" si="296"/>
        <v>Completar</v>
      </c>
      <c r="BG112" s="137" t="str">
        <f t="shared" si="297"/>
        <v>Completar</v>
      </c>
      <c r="BH112" s="137" t="str">
        <f t="shared" si="298"/>
        <v>Completar</v>
      </c>
      <c r="BI112" s="135"/>
      <c r="BJ112" s="136" t="str">
        <f t="shared" si="299"/>
        <v>Completar</v>
      </c>
      <c r="BK112" s="237">
        <f t="shared" si="387"/>
        <v>0</v>
      </c>
      <c r="BL112" s="238">
        <f t="shared" si="388"/>
        <v>0</v>
      </c>
      <c r="BM112" s="239" t="str">
        <f>IFERROR(IF(BL112&gt;20*AY112,'Referencia Parámetros'!$D$20,IF(BL112&gt;10*AY112,'Referencia Parámetros'!$D$21,IF(BL112&gt;5*AY112,'Referencia Parámetros'!$D$22, IF(BL112&gt;1,'Referencia Parámetros'!$D$23,"NO APLICA")))),"")</f>
        <v/>
      </c>
      <c r="BN112" s="240" t="str">
        <f t="shared" si="389"/>
        <v/>
      </c>
      <c r="BO112" s="241">
        <f t="shared" si="349"/>
        <v>0</v>
      </c>
      <c r="BP112" s="234">
        <f t="shared" si="390"/>
        <v>0</v>
      </c>
      <c r="BQ112" s="234">
        <f t="shared" si="350"/>
        <v>0</v>
      </c>
      <c r="BR112" s="234">
        <f t="shared" si="391"/>
        <v>0</v>
      </c>
      <c r="BS112" s="242">
        <f t="shared" si="392"/>
        <v>0</v>
      </c>
      <c r="BU112" s="234">
        <f t="shared" si="393"/>
        <v>100</v>
      </c>
      <c r="BV112" s="235" t="str">
        <f t="shared" si="394"/>
        <v/>
      </c>
      <c r="BW112" s="236" t="str">
        <f>IFERROR(+VLOOKUP(BV112,'Referencia Parámetros'!$A$2:$B$18,2),"")</f>
        <v/>
      </c>
      <c r="BX112" s="1"/>
      <c r="BY112" s="1"/>
      <c r="BZ112" s="136" t="str">
        <f t="shared" si="300"/>
        <v>Completar</v>
      </c>
      <c r="CA112" s="134"/>
      <c r="CB112" s="134"/>
      <c r="CC112" s="134"/>
      <c r="CD112" s="136" t="str">
        <f t="shared" si="301"/>
        <v>Completar</v>
      </c>
      <c r="CE112" s="137" t="str">
        <f t="shared" si="302"/>
        <v>Completar</v>
      </c>
      <c r="CF112" s="137" t="str">
        <f t="shared" si="303"/>
        <v>Completar</v>
      </c>
      <c r="CG112" s="135"/>
      <c r="CH112" s="136" t="str">
        <f t="shared" si="304"/>
        <v>Completar</v>
      </c>
      <c r="CI112" s="237">
        <f t="shared" si="395"/>
        <v>0</v>
      </c>
      <c r="CJ112" s="238">
        <f t="shared" si="396"/>
        <v>0</v>
      </c>
      <c r="CK112" s="239" t="str">
        <f>IFERROR(IF(CJ112&gt;20*BW112,'Referencia Parámetros'!$D$20,IF(CJ112&gt;10*BW112,'Referencia Parámetros'!$D$21,IF(CJ112&gt;5*BW112,'Referencia Parámetros'!$D$22, IF(CJ112&gt;1,'Referencia Parámetros'!$D$23,"NO APLICA")))),"")</f>
        <v/>
      </c>
      <c r="CL112" s="240" t="str">
        <f t="shared" si="397"/>
        <v/>
      </c>
      <c r="CM112" s="241">
        <f t="shared" si="351"/>
        <v>0</v>
      </c>
      <c r="CN112" s="234">
        <f t="shared" si="398"/>
        <v>0</v>
      </c>
      <c r="CO112" s="234">
        <f t="shared" si="352"/>
        <v>0</v>
      </c>
      <c r="CP112" s="234">
        <f t="shared" si="399"/>
        <v>0</v>
      </c>
      <c r="CQ112" s="242">
        <f t="shared" si="400"/>
        <v>0</v>
      </c>
      <c r="CS112" s="234">
        <f t="shared" si="401"/>
        <v>100</v>
      </c>
      <c r="CT112" s="235" t="str">
        <f t="shared" si="402"/>
        <v/>
      </c>
      <c r="CU112" s="236" t="str">
        <f>IFERROR(+VLOOKUP(CT112,'Referencia Parámetros'!$A$2:$B$18,2),"")</f>
        <v/>
      </c>
      <c r="CV112" s="1"/>
      <c r="CW112" s="1"/>
      <c r="CX112" s="136" t="str">
        <f t="shared" si="305"/>
        <v>Completar</v>
      </c>
      <c r="CY112" s="134"/>
      <c r="CZ112" s="134"/>
      <c r="DA112" s="134"/>
      <c r="DB112" s="136" t="str">
        <f t="shared" si="306"/>
        <v>Completar</v>
      </c>
      <c r="DC112" s="137" t="str">
        <f t="shared" si="307"/>
        <v>Completar</v>
      </c>
      <c r="DD112" s="137" t="str">
        <f t="shared" si="308"/>
        <v>Completar</v>
      </c>
      <c r="DE112" s="135"/>
      <c r="DF112" s="136" t="str">
        <f t="shared" si="309"/>
        <v>Completar</v>
      </c>
      <c r="DG112" s="237">
        <f t="shared" si="403"/>
        <v>0</v>
      </c>
      <c r="DH112" s="238">
        <f t="shared" si="404"/>
        <v>0</v>
      </c>
      <c r="DI112" s="239" t="str">
        <f>IFERROR(IF(DH112&gt;20*CU112,'Referencia Parámetros'!$D$20,IF(DH112&gt;10*CU112,'Referencia Parámetros'!$D$21,IF(DH112&gt;5*CU112,'Referencia Parámetros'!$D$22, IF(DH112&gt;1,'Referencia Parámetros'!$D$23,"NO APLICA")))),"")</f>
        <v/>
      </c>
      <c r="DJ112" s="240" t="str">
        <f t="shared" si="405"/>
        <v/>
      </c>
      <c r="DK112" s="241">
        <f t="shared" si="353"/>
        <v>0</v>
      </c>
      <c r="DL112" s="234">
        <f t="shared" si="406"/>
        <v>0</v>
      </c>
      <c r="DM112" s="234">
        <f t="shared" si="354"/>
        <v>0</v>
      </c>
      <c r="DN112" s="234">
        <f t="shared" si="407"/>
        <v>0</v>
      </c>
      <c r="DO112" s="242">
        <f t="shared" si="408"/>
        <v>0</v>
      </c>
      <c r="DQ112" s="234">
        <f t="shared" si="409"/>
        <v>100</v>
      </c>
      <c r="DR112" s="235" t="str">
        <f t="shared" si="410"/>
        <v/>
      </c>
      <c r="DS112" s="236" t="str">
        <f>IFERROR(+VLOOKUP(DR112,'Referencia Parámetros'!$A$2:$B$18,2),"")</f>
        <v/>
      </c>
      <c r="DT112" s="1"/>
      <c r="DU112" s="1"/>
      <c r="DV112" s="136" t="str">
        <f t="shared" si="310"/>
        <v>Completar</v>
      </c>
      <c r="DW112" s="134"/>
      <c r="DX112" s="134"/>
      <c r="DY112" s="134"/>
      <c r="DZ112" s="136" t="str">
        <f t="shared" si="311"/>
        <v>Completar</v>
      </c>
      <c r="EA112" s="137" t="str">
        <f t="shared" si="312"/>
        <v>Completar</v>
      </c>
      <c r="EB112" s="137" t="str">
        <f t="shared" si="313"/>
        <v>Completar</v>
      </c>
      <c r="EC112" s="135"/>
      <c r="ED112" s="136" t="str">
        <f t="shared" si="314"/>
        <v>Completar</v>
      </c>
      <c r="EE112" s="237">
        <f t="shared" si="411"/>
        <v>0</v>
      </c>
      <c r="EF112" s="238">
        <f t="shared" si="412"/>
        <v>0</v>
      </c>
      <c r="EG112" s="239" t="str">
        <f>IFERROR(IF(EF112&gt;20*DS112,'Referencia Parámetros'!$D$20,IF(EF112&gt;10*DS112,'Referencia Parámetros'!$D$21,IF(EF112&gt;5*DS112,'Referencia Parámetros'!$D$22, IF(EF112&gt;1,'Referencia Parámetros'!$D$23,"NO APLICA")))),"")</f>
        <v/>
      </c>
      <c r="EH112" s="240" t="str">
        <f t="shared" si="413"/>
        <v/>
      </c>
      <c r="EI112" s="241">
        <f t="shared" si="355"/>
        <v>0</v>
      </c>
      <c r="EJ112" s="234">
        <f t="shared" si="414"/>
        <v>0</v>
      </c>
      <c r="EK112" s="234">
        <f t="shared" si="356"/>
        <v>0</v>
      </c>
      <c r="EL112" s="234">
        <f t="shared" si="415"/>
        <v>0</v>
      </c>
      <c r="EM112" s="242">
        <f t="shared" si="416"/>
        <v>0</v>
      </c>
      <c r="EO112" s="234">
        <f t="shared" si="417"/>
        <v>100</v>
      </c>
      <c r="EP112" s="235" t="str">
        <f t="shared" si="418"/>
        <v/>
      </c>
      <c r="EQ112" s="236" t="str">
        <f>IFERROR(+VLOOKUP(EP112,'Referencia Parámetros'!$A$2:$B$18,2),"")</f>
        <v/>
      </c>
      <c r="ER112" s="1"/>
      <c r="ES112" s="1"/>
      <c r="ET112" s="136" t="str">
        <f t="shared" si="315"/>
        <v>Completar</v>
      </c>
      <c r="EU112" s="134"/>
      <c r="EV112" s="134"/>
      <c r="EW112" s="134"/>
      <c r="EX112" s="136" t="str">
        <f t="shared" si="316"/>
        <v>Completar</v>
      </c>
      <c r="EY112" s="137" t="str">
        <f t="shared" si="317"/>
        <v>Completar</v>
      </c>
      <c r="EZ112" s="137" t="str">
        <f t="shared" si="318"/>
        <v>Completar</v>
      </c>
      <c r="FA112" s="135"/>
      <c r="FB112" s="136" t="str">
        <f t="shared" si="319"/>
        <v>Completar</v>
      </c>
      <c r="FC112" s="237">
        <f t="shared" si="419"/>
        <v>0</v>
      </c>
      <c r="FD112" s="238">
        <f t="shared" si="420"/>
        <v>0</v>
      </c>
      <c r="FE112" s="239" t="str">
        <f>IFERROR(IF(FD112&gt;20*EQ112,'Referencia Parámetros'!$D$20,IF(FD112&gt;10*EQ112,'Referencia Parámetros'!$D$21,IF(FD112&gt;5*EQ112,'Referencia Parámetros'!$D$22, IF(FD112&gt;1,'Referencia Parámetros'!$D$23,"NO APLICA")))),"")</f>
        <v/>
      </c>
      <c r="FF112" s="240" t="str">
        <f t="shared" si="421"/>
        <v/>
      </c>
      <c r="FG112" s="241">
        <f t="shared" si="357"/>
        <v>0</v>
      </c>
      <c r="FH112" s="234">
        <f t="shared" si="422"/>
        <v>0</v>
      </c>
      <c r="FI112" s="234">
        <f t="shared" si="358"/>
        <v>0</v>
      </c>
      <c r="FJ112" s="234">
        <f t="shared" si="423"/>
        <v>0</v>
      </c>
      <c r="FK112" s="242">
        <f t="shared" si="424"/>
        <v>0</v>
      </c>
      <c r="FM112" s="234">
        <f t="shared" si="425"/>
        <v>100</v>
      </c>
      <c r="FN112" s="235" t="str">
        <f t="shared" si="426"/>
        <v/>
      </c>
      <c r="FO112" s="236" t="str">
        <f>IFERROR(+VLOOKUP(FN112,'Referencia Parámetros'!$A$2:$B$18,2),"")</f>
        <v/>
      </c>
      <c r="FP112" s="1"/>
      <c r="FQ112" s="1"/>
      <c r="FR112" s="136" t="str">
        <f t="shared" si="320"/>
        <v>Completar</v>
      </c>
      <c r="FS112" s="134"/>
      <c r="FT112" s="134"/>
      <c r="FU112" s="134"/>
      <c r="FV112" s="136" t="str">
        <f t="shared" si="321"/>
        <v>Completar</v>
      </c>
      <c r="FW112" s="137" t="str">
        <f t="shared" si="322"/>
        <v>Completar</v>
      </c>
      <c r="FX112" s="137" t="str">
        <f t="shared" si="323"/>
        <v>Completar</v>
      </c>
      <c r="FY112" s="135"/>
      <c r="FZ112" s="136" t="str">
        <f t="shared" si="324"/>
        <v>Completar</v>
      </c>
      <c r="GA112" s="237">
        <f t="shared" si="427"/>
        <v>0</v>
      </c>
      <c r="GB112" s="238">
        <f t="shared" si="428"/>
        <v>0</v>
      </c>
      <c r="GC112" s="239" t="str">
        <f>IFERROR(IF(GB112&gt;20*FO112,'Referencia Parámetros'!$D$20,IF(GB112&gt;10*FO112,'Referencia Parámetros'!$D$21,IF(GB112&gt;5*FO112,'Referencia Parámetros'!$D$22, IF(GB112&gt;1,'Referencia Parámetros'!$D$23,"NO APLICA")))),"")</f>
        <v/>
      </c>
      <c r="GD112" s="240" t="str">
        <f t="shared" si="429"/>
        <v/>
      </c>
      <c r="GE112" s="241">
        <f t="shared" si="359"/>
        <v>0</v>
      </c>
      <c r="GF112" s="234">
        <f t="shared" si="430"/>
        <v>0</v>
      </c>
      <c r="GG112" s="234">
        <f t="shared" si="360"/>
        <v>0</v>
      </c>
      <c r="GH112" s="234">
        <f t="shared" si="431"/>
        <v>0</v>
      </c>
      <c r="GI112" s="242">
        <f t="shared" si="432"/>
        <v>0</v>
      </c>
      <c r="GK112" s="234">
        <f t="shared" si="433"/>
        <v>100</v>
      </c>
      <c r="GL112" s="235" t="str">
        <f t="shared" si="434"/>
        <v/>
      </c>
      <c r="GM112" s="236" t="str">
        <f>IFERROR(+VLOOKUP(GL112,'Referencia Parámetros'!$A$2:$B$18,2),"")</f>
        <v/>
      </c>
      <c r="GN112" s="1"/>
      <c r="GO112" s="1"/>
      <c r="GP112" s="136" t="str">
        <f t="shared" si="325"/>
        <v>Completar</v>
      </c>
      <c r="GQ112" s="134"/>
      <c r="GR112" s="134"/>
      <c r="GS112" s="134"/>
      <c r="GT112" s="136" t="str">
        <f t="shared" si="326"/>
        <v>Completar</v>
      </c>
      <c r="GU112" s="137" t="str">
        <f t="shared" si="327"/>
        <v>Completar</v>
      </c>
      <c r="GV112" s="137" t="str">
        <f t="shared" si="328"/>
        <v>Completar</v>
      </c>
      <c r="GW112" s="135"/>
      <c r="GX112" s="136" t="str">
        <f t="shared" si="329"/>
        <v>Completar</v>
      </c>
      <c r="GY112" s="237">
        <f t="shared" si="435"/>
        <v>0</v>
      </c>
      <c r="GZ112" s="238">
        <f t="shared" si="436"/>
        <v>0</v>
      </c>
      <c r="HA112" s="239" t="str">
        <f>IFERROR(IF(GZ112&gt;20*GM112,'Referencia Parámetros'!$D$20,IF(GZ112&gt;10*GM112,'Referencia Parámetros'!$D$21,IF(GZ112&gt;5*GM112,'Referencia Parámetros'!$D$22, IF(GZ112&gt;1,'Referencia Parámetros'!$D$23,"NO APLICA")))),"")</f>
        <v/>
      </c>
      <c r="HB112" s="240" t="str">
        <f t="shared" si="437"/>
        <v/>
      </c>
      <c r="HC112" s="241">
        <f t="shared" si="361"/>
        <v>0</v>
      </c>
      <c r="HD112" s="234">
        <f t="shared" si="438"/>
        <v>0</v>
      </c>
      <c r="HE112" s="234">
        <f t="shared" si="362"/>
        <v>0</v>
      </c>
      <c r="HF112" s="234">
        <f t="shared" si="439"/>
        <v>0</v>
      </c>
      <c r="HG112" s="242">
        <f t="shared" si="440"/>
        <v>0</v>
      </c>
      <c r="HI112" s="234">
        <f t="shared" si="441"/>
        <v>100</v>
      </c>
      <c r="HJ112" s="235" t="str">
        <f t="shared" si="442"/>
        <v/>
      </c>
      <c r="HK112" s="236" t="str">
        <f>IFERROR(+VLOOKUP(HJ112,'Referencia Parámetros'!$A$2:$B$18,2),"")</f>
        <v/>
      </c>
      <c r="HL112" s="1"/>
      <c r="HM112" s="1"/>
      <c r="HN112" s="136" t="str">
        <f t="shared" si="330"/>
        <v>Completar</v>
      </c>
      <c r="HO112" s="134"/>
      <c r="HP112" s="134"/>
      <c r="HQ112" s="134"/>
      <c r="HR112" s="136" t="str">
        <f t="shared" si="331"/>
        <v>Completar</v>
      </c>
      <c r="HS112" s="137" t="str">
        <f t="shared" si="332"/>
        <v>Completar</v>
      </c>
      <c r="HT112" s="137" t="str">
        <f t="shared" si="333"/>
        <v>Completar</v>
      </c>
      <c r="HU112" s="135"/>
      <c r="HV112" s="136" t="str">
        <f t="shared" si="334"/>
        <v>Completar</v>
      </c>
      <c r="HW112" s="237">
        <f t="shared" si="443"/>
        <v>0</v>
      </c>
      <c r="HX112" s="238">
        <f t="shared" si="444"/>
        <v>0</v>
      </c>
      <c r="HY112" s="239" t="str">
        <f>IFERROR(IF(HX112&gt;20*HK112,'Referencia Parámetros'!$D$20,IF(HX112&gt;10*HK112,'Referencia Parámetros'!$D$21,IF(HX112&gt;5*HK112,'Referencia Parámetros'!$D$22, IF(HX112&gt;1,'Referencia Parámetros'!$D$23,"NO APLICA")))),"")</f>
        <v/>
      </c>
      <c r="HZ112" s="240" t="str">
        <f t="shared" si="445"/>
        <v/>
      </c>
      <c r="IA112" s="241">
        <f t="shared" si="363"/>
        <v>0</v>
      </c>
      <c r="IB112" s="234">
        <f t="shared" si="446"/>
        <v>0</v>
      </c>
      <c r="IC112" s="234">
        <f t="shared" si="364"/>
        <v>0</v>
      </c>
      <c r="ID112" s="234">
        <f t="shared" si="447"/>
        <v>0</v>
      </c>
      <c r="IE112" s="242">
        <f t="shared" si="448"/>
        <v>0</v>
      </c>
      <c r="IG112" s="234">
        <f t="shared" si="449"/>
        <v>100</v>
      </c>
      <c r="IH112" s="235" t="str">
        <f t="shared" si="450"/>
        <v/>
      </c>
      <c r="II112" s="236" t="str">
        <f>IFERROR(+VLOOKUP(IH112,'Referencia Parámetros'!$A$2:$B$15,2),"")</f>
        <v/>
      </c>
      <c r="IJ112" s="1"/>
      <c r="IK112" s="1"/>
      <c r="IL112" s="136" t="str">
        <f t="shared" si="335"/>
        <v>Completar</v>
      </c>
      <c r="IM112" s="134"/>
      <c r="IN112" s="134"/>
      <c r="IO112" s="134"/>
      <c r="IP112" s="136" t="str">
        <f t="shared" si="336"/>
        <v>Completar</v>
      </c>
      <c r="IQ112" s="137" t="str">
        <f t="shared" si="337"/>
        <v>Completar</v>
      </c>
      <c r="IR112" s="137" t="str">
        <f t="shared" si="338"/>
        <v>Completar</v>
      </c>
      <c r="IS112" s="135"/>
      <c r="IT112" s="136" t="str">
        <f t="shared" si="339"/>
        <v>Completar</v>
      </c>
      <c r="IU112" s="237">
        <f t="shared" si="451"/>
        <v>0</v>
      </c>
      <c r="IV112" s="238">
        <f t="shared" si="452"/>
        <v>0</v>
      </c>
      <c r="IW112" s="239" t="str">
        <f>IFERROR(IF(IV112&gt;20*II112,'Referencia Parámetros'!$D$20,IF(IV112&gt;10*II112,'Referencia Parámetros'!$D$21,IF(IV112&gt;5*II112,'Referencia Parámetros'!$D$22, IF(IV112&gt;1,'Referencia Parámetros'!$D$23,"NO APLICA")))),"")</f>
        <v/>
      </c>
      <c r="IX112" s="240" t="str">
        <f t="shared" si="453"/>
        <v/>
      </c>
      <c r="IY112" s="241">
        <f t="shared" si="365"/>
        <v>0</v>
      </c>
      <c r="IZ112" s="234">
        <f t="shared" si="454"/>
        <v>0</v>
      </c>
      <c r="JA112" s="234">
        <f t="shared" si="366"/>
        <v>0</v>
      </c>
      <c r="JB112" s="234">
        <f t="shared" si="455"/>
        <v>0</v>
      </c>
      <c r="JC112" s="242">
        <f t="shared" si="456"/>
        <v>0</v>
      </c>
      <c r="JD112" s="198"/>
      <c r="JE112" s="234">
        <f t="shared" si="457"/>
        <v>100</v>
      </c>
      <c r="JF112" s="235" t="str">
        <f t="shared" si="458"/>
        <v/>
      </c>
      <c r="JG112" s="236" t="str">
        <f>IFERROR(+VLOOKUP(JF112,'Referencia Parámetros'!$A$2:$B$15,2),"")</f>
        <v/>
      </c>
      <c r="JH112" s="1"/>
      <c r="JI112" s="1"/>
      <c r="JJ112" s="136" t="str">
        <f t="shared" si="340"/>
        <v>Completar</v>
      </c>
      <c r="JK112" s="134"/>
      <c r="JL112" s="134"/>
      <c r="JM112" s="134"/>
      <c r="JN112" s="136" t="str">
        <f t="shared" si="341"/>
        <v>Completar</v>
      </c>
      <c r="JO112" s="137" t="str">
        <f t="shared" si="342"/>
        <v>Completar</v>
      </c>
      <c r="JP112" s="137" t="str">
        <f t="shared" si="343"/>
        <v>Completar</v>
      </c>
      <c r="JQ112" s="135"/>
      <c r="JR112" s="136" t="str">
        <f t="shared" si="344"/>
        <v>Completar</v>
      </c>
      <c r="JS112" s="237">
        <f t="shared" si="459"/>
        <v>0</v>
      </c>
      <c r="JT112" s="238">
        <f t="shared" si="460"/>
        <v>0</v>
      </c>
      <c r="JU112" s="239" t="str">
        <f>IFERROR(IF(JT112&gt;20*JG112,'Referencia Parámetros'!$D$20,IF(JT112&gt;10*JG112,'Referencia Parámetros'!$D$21,IF(JT112&gt;5*JG112,'Referencia Parámetros'!$D$22, IF(JT112&gt;1,'Referencia Parámetros'!$D$23,"NO APLICA")))),"")</f>
        <v/>
      </c>
      <c r="JV112" s="240" t="str">
        <f t="shared" si="461"/>
        <v/>
      </c>
      <c r="JW112" s="241">
        <f t="shared" si="367"/>
        <v>0</v>
      </c>
      <c r="JX112" s="234">
        <f t="shared" si="462"/>
        <v>0</v>
      </c>
      <c r="JY112" s="234">
        <f t="shared" si="368"/>
        <v>0</v>
      </c>
      <c r="JZ112" s="234">
        <f t="shared" si="463"/>
        <v>0</v>
      </c>
      <c r="KA112" s="242">
        <f t="shared" si="464"/>
        <v>0</v>
      </c>
    </row>
  </sheetData>
  <sheetProtection algorithmName="SHA-512" hashValue="+Ve4f9g9E0OgKVkeMsLUddK1rONygXc7A86/WyKOJQ4KJ03J1Qt0w68Gu1kTYdHO2S1WTovwerqsMRg4H/l0Cw==" saltValue="4gl/XxgoHTTHDboO3UQjRA==" spinCount="100000" sheet="1" objects="1" scenarios="1" selectLockedCells="1"/>
  <mergeCells count="1">
    <mergeCell ref="F5:I5"/>
  </mergeCells>
  <conditionalFormatting sqref="F13:F14 J13:L14 N13:N14">
    <cfRule type="containsText" dxfId="127" priority="1642" operator="containsText" text="Completar">
      <formula>NOT(ISERROR(SEARCH("Completar",F13)))</formula>
    </cfRule>
  </conditionalFormatting>
  <conditionalFormatting sqref="Q13:Q14">
    <cfRule type="containsText" dxfId="126" priority="1641" operator="containsText" text="NO">
      <formula>NOT(ISERROR(SEARCH("NO",Q13)))</formula>
    </cfRule>
  </conditionalFormatting>
  <conditionalFormatting sqref="G13:G112 AE15:AE112 BC15:BC112 CA15:CA112 CY15:CY112 DW15:DW112 EU15:EU112 FS15:FS112 GQ15:GQ112 HO15:HO112 IM15:IM112 JK15:JK112">
    <cfRule type="expression" dxfId="125" priority="1632" stopIfTrue="1">
      <formula>F13=2</formula>
    </cfRule>
  </conditionalFormatting>
  <conditionalFormatting sqref="H13:H112 AF15:AF112 BD15:BD112 CB15:CB112 CZ15:CZ112 DX15:DX112 EV15:EV112 FT15:FT112 GR15:GR112 HP15:HP112 IN15:IN112 JL15:JL112">
    <cfRule type="expression" dxfId="124" priority="1631" stopIfTrue="1">
      <formula>F13=1</formula>
    </cfRule>
  </conditionalFormatting>
  <conditionalFormatting sqref="I13:I112 AG15:AG112 BE15:BE112 CC15:CC112 DA15:DA112 DY15:DY112 EW15:EW112 FU15:FU112 GS15:GS112 HQ15:HQ112 IO15:IO112 JM15:JM112">
    <cfRule type="expression" dxfId="123" priority="1630" stopIfTrue="1">
      <formula>F13=1</formula>
    </cfRule>
  </conditionalFormatting>
  <conditionalFormatting sqref="AD13:AD14 AH13:AJ14 AL13:AL14">
    <cfRule type="containsText" dxfId="122" priority="1629" operator="containsText" text="Completar">
      <formula>NOT(ISERROR(SEARCH("Completar",AD13)))</formula>
    </cfRule>
  </conditionalFormatting>
  <conditionalFormatting sqref="AO13:AO14">
    <cfRule type="containsText" dxfId="121" priority="1628" operator="containsText" text="NO">
      <formula>NOT(ISERROR(SEARCH("NO",AO13)))</formula>
    </cfRule>
  </conditionalFormatting>
  <conditionalFormatting sqref="AE13:AE14">
    <cfRule type="expression" dxfId="120" priority="1619" stopIfTrue="1">
      <formula>AD13=2</formula>
    </cfRule>
  </conditionalFormatting>
  <conditionalFormatting sqref="AF13:AF14">
    <cfRule type="expression" dxfId="119" priority="1618" stopIfTrue="1">
      <formula>AD13=1</formula>
    </cfRule>
  </conditionalFormatting>
  <conditionalFormatting sqref="AG13:AG14">
    <cfRule type="expression" dxfId="118" priority="1617" stopIfTrue="1">
      <formula>AD13=1</formula>
    </cfRule>
  </conditionalFormatting>
  <conditionalFormatting sqref="BB13:BB14 BF13:BH14">
    <cfRule type="containsText" dxfId="117" priority="1616" operator="containsText" text="Completar">
      <formula>NOT(ISERROR(SEARCH("Completar",BB13)))</formula>
    </cfRule>
  </conditionalFormatting>
  <conditionalFormatting sqref="BM13:BM14">
    <cfRule type="containsText" dxfId="116" priority="1615" operator="containsText" text="NO">
      <formula>NOT(ISERROR(SEARCH("NO",BM13)))</formula>
    </cfRule>
  </conditionalFormatting>
  <conditionalFormatting sqref="BC13:BC14">
    <cfRule type="expression" dxfId="115" priority="1606" stopIfTrue="1">
      <formula>BB13=2</formula>
    </cfRule>
  </conditionalFormatting>
  <conditionalFormatting sqref="BD13:BD14">
    <cfRule type="expression" dxfId="114" priority="1605" stopIfTrue="1">
      <formula>BB13=1</formula>
    </cfRule>
  </conditionalFormatting>
  <conditionalFormatting sqref="BE13:BE14">
    <cfRule type="expression" dxfId="113" priority="1604" stopIfTrue="1">
      <formula>BB13=1</formula>
    </cfRule>
  </conditionalFormatting>
  <conditionalFormatting sqref="BZ13:BZ14 CD13:CF14">
    <cfRule type="containsText" dxfId="112" priority="1603" operator="containsText" text="Completar">
      <formula>NOT(ISERROR(SEARCH("Completar",BZ13)))</formula>
    </cfRule>
  </conditionalFormatting>
  <conditionalFormatting sqref="CK13:CK14">
    <cfRule type="containsText" dxfId="111" priority="1602" operator="containsText" text="NO">
      <formula>NOT(ISERROR(SEARCH("NO",CK13)))</formula>
    </cfRule>
  </conditionalFormatting>
  <conditionalFormatting sqref="CA13:CA14">
    <cfRule type="expression" dxfId="110" priority="1593" stopIfTrue="1">
      <formula>BZ13=2</formula>
    </cfRule>
  </conditionalFormatting>
  <conditionalFormatting sqref="CB13:CB14">
    <cfRule type="expression" dxfId="109" priority="1592" stopIfTrue="1">
      <formula>BZ13=1</formula>
    </cfRule>
  </conditionalFormatting>
  <conditionalFormatting sqref="CC13:CC14">
    <cfRule type="expression" dxfId="108" priority="1591" stopIfTrue="1">
      <formula>BZ13=1</formula>
    </cfRule>
  </conditionalFormatting>
  <conditionalFormatting sqref="CX13:CX14 DB13:DD14">
    <cfRule type="containsText" dxfId="107" priority="1590" operator="containsText" text="Completar">
      <formula>NOT(ISERROR(SEARCH("Completar",CX13)))</formula>
    </cfRule>
  </conditionalFormatting>
  <conditionalFormatting sqref="DI13:DI14">
    <cfRule type="containsText" dxfId="106" priority="1589" operator="containsText" text="NO">
      <formula>NOT(ISERROR(SEARCH("NO",DI13)))</formula>
    </cfRule>
  </conditionalFormatting>
  <conditionalFormatting sqref="CY13:CY14">
    <cfRule type="expression" dxfId="105" priority="1580" stopIfTrue="1">
      <formula>CX13=2</formula>
    </cfRule>
  </conditionalFormatting>
  <conditionalFormatting sqref="CZ13:CZ14">
    <cfRule type="expression" dxfId="104" priority="1579" stopIfTrue="1">
      <formula>CX13=1</formula>
    </cfRule>
  </conditionalFormatting>
  <conditionalFormatting sqref="DA13:DA14">
    <cfRule type="expression" dxfId="103" priority="1578" stopIfTrue="1">
      <formula>CX13=1</formula>
    </cfRule>
  </conditionalFormatting>
  <conditionalFormatting sqref="DV13:DV14 DZ13:EB14">
    <cfRule type="containsText" dxfId="102" priority="1577" operator="containsText" text="Completar">
      <formula>NOT(ISERROR(SEARCH("Completar",DV13)))</formula>
    </cfRule>
  </conditionalFormatting>
  <conditionalFormatting sqref="EG13:EG14">
    <cfRule type="containsText" dxfId="101" priority="1576" operator="containsText" text="NO">
      <formula>NOT(ISERROR(SEARCH("NO",EG13)))</formula>
    </cfRule>
  </conditionalFormatting>
  <conditionalFormatting sqref="DW13:DW14">
    <cfRule type="expression" dxfId="100" priority="1567" stopIfTrue="1">
      <formula>DV13=2</formula>
    </cfRule>
  </conditionalFormatting>
  <conditionalFormatting sqref="DX13:DX14">
    <cfRule type="expression" dxfId="99" priority="1566" stopIfTrue="1">
      <formula>DV13=1</formula>
    </cfRule>
  </conditionalFormatting>
  <conditionalFormatting sqref="DY13:DY14">
    <cfRule type="expression" dxfId="98" priority="1565" stopIfTrue="1">
      <formula>DV13=1</formula>
    </cfRule>
  </conditionalFormatting>
  <conditionalFormatting sqref="ET13:ET14 EX13:EZ14">
    <cfRule type="containsText" dxfId="97" priority="1564" operator="containsText" text="Completar">
      <formula>NOT(ISERROR(SEARCH("Completar",ET13)))</formula>
    </cfRule>
  </conditionalFormatting>
  <conditionalFormatting sqref="FE13:FE14">
    <cfRule type="containsText" dxfId="96" priority="1563" operator="containsText" text="NO">
      <formula>NOT(ISERROR(SEARCH("NO",FE13)))</formula>
    </cfRule>
  </conditionalFormatting>
  <conditionalFormatting sqref="EU13:EU14">
    <cfRule type="expression" dxfId="95" priority="1554" stopIfTrue="1">
      <formula>ET13=2</formula>
    </cfRule>
  </conditionalFormatting>
  <conditionalFormatting sqref="EV13:EV14">
    <cfRule type="expression" dxfId="94" priority="1553" stopIfTrue="1">
      <formula>ET13=1</formula>
    </cfRule>
  </conditionalFormatting>
  <conditionalFormatting sqref="EW13:EW14">
    <cfRule type="expression" dxfId="93" priority="1552" stopIfTrue="1">
      <formula>ET13=1</formula>
    </cfRule>
  </conditionalFormatting>
  <conditionalFormatting sqref="FR13:FR14 FV13:FX14">
    <cfRule type="containsText" dxfId="92" priority="1551" operator="containsText" text="Completar">
      <formula>NOT(ISERROR(SEARCH("Completar",FR13)))</formula>
    </cfRule>
  </conditionalFormatting>
  <conditionalFormatting sqref="GC13:GC14">
    <cfRule type="containsText" dxfId="91" priority="1550" operator="containsText" text="NO">
      <formula>NOT(ISERROR(SEARCH("NO",GC13)))</formula>
    </cfRule>
  </conditionalFormatting>
  <conditionalFormatting sqref="FS13:FS14">
    <cfRule type="expression" dxfId="90" priority="1541" stopIfTrue="1">
      <formula>FR13=2</formula>
    </cfRule>
  </conditionalFormatting>
  <conditionalFormatting sqref="FT13:FT14">
    <cfRule type="expression" dxfId="89" priority="1540" stopIfTrue="1">
      <formula>FR13=1</formula>
    </cfRule>
  </conditionalFormatting>
  <conditionalFormatting sqref="FU13:FU14">
    <cfRule type="expression" dxfId="88" priority="1539" stopIfTrue="1">
      <formula>FR13=1</formula>
    </cfRule>
  </conditionalFormatting>
  <conditionalFormatting sqref="GP13:GP14 GT13:GV14">
    <cfRule type="containsText" dxfId="87" priority="1538" operator="containsText" text="Completar">
      <formula>NOT(ISERROR(SEARCH("Completar",GP13)))</formula>
    </cfRule>
  </conditionalFormatting>
  <conditionalFormatting sqref="HA13:HA14">
    <cfRule type="containsText" dxfId="86" priority="1537" operator="containsText" text="NO">
      <formula>NOT(ISERROR(SEARCH("NO",HA13)))</formula>
    </cfRule>
  </conditionalFormatting>
  <conditionalFormatting sqref="GQ13:GQ14">
    <cfRule type="expression" dxfId="85" priority="1528" stopIfTrue="1">
      <formula>GP13=2</formula>
    </cfRule>
  </conditionalFormatting>
  <conditionalFormatting sqref="GR13:GR14">
    <cfRule type="expression" dxfId="84" priority="1527" stopIfTrue="1">
      <formula>GP13=1</formula>
    </cfRule>
  </conditionalFormatting>
  <conditionalFormatting sqref="GS13:GS14">
    <cfRule type="expression" dxfId="83" priority="1526" stopIfTrue="1">
      <formula>GP13=1</formula>
    </cfRule>
  </conditionalFormatting>
  <conditionalFormatting sqref="HN13:HN14 HR13:HT14">
    <cfRule type="containsText" dxfId="82" priority="1525" operator="containsText" text="Completar">
      <formula>NOT(ISERROR(SEARCH("Completar",HN13)))</formula>
    </cfRule>
  </conditionalFormatting>
  <conditionalFormatting sqref="HY13:HY14">
    <cfRule type="containsText" dxfId="81" priority="1524" operator="containsText" text="NO">
      <formula>NOT(ISERROR(SEARCH("NO",HY13)))</formula>
    </cfRule>
  </conditionalFormatting>
  <conditionalFormatting sqref="HO13:HO14">
    <cfRule type="expression" dxfId="80" priority="1515" stopIfTrue="1">
      <formula>HN13=2</formula>
    </cfRule>
  </conditionalFormatting>
  <conditionalFormatting sqref="HP13:HP14">
    <cfRule type="expression" dxfId="79" priority="1514" stopIfTrue="1">
      <formula>HN13=1</formula>
    </cfRule>
  </conditionalFormatting>
  <conditionalFormatting sqref="HQ13:HQ14">
    <cfRule type="expression" dxfId="78" priority="1513" stopIfTrue="1">
      <formula>HN13=1</formula>
    </cfRule>
  </conditionalFormatting>
  <conditionalFormatting sqref="BJ13:BJ14">
    <cfRule type="containsText" dxfId="77" priority="1512" operator="containsText" text="Completar">
      <formula>NOT(ISERROR(SEARCH("Completar",BJ13)))</formula>
    </cfRule>
  </conditionalFormatting>
  <conditionalFormatting sqref="CH13:CH14">
    <cfRule type="containsText" dxfId="76" priority="1511" operator="containsText" text="Completar">
      <formula>NOT(ISERROR(SEARCH("Completar",CH13)))</formula>
    </cfRule>
  </conditionalFormatting>
  <conditionalFormatting sqref="DF13:DF14">
    <cfRule type="containsText" dxfId="75" priority="1510" operator="containsText" text="Completar">
      <formula>NOT(ISERROR(SEARCH("Completar",DF13)))</formula>
    </cfRule>
  </conditionalFormatting>
  <conditionalFormatting sqref="ED13:ED14">
    <cfRule type="containsText" dxfId="74" priority="1509" operator="containsText" text="Completar">
      <formula>NOT(ISERROR(SEARCH("Completar",ED13)))</formula>
    </cfRule>
  </conditionalFormatting>
  <conditionalFormatting sqref="FB13:FB14">
    <cfRule type="containsText" dxfId="73" priority="1508" operator="containsText" text="Completar">
      <formula>NOT(ISERROR(SEARCH("Completar",FB13)))</formula>
    </cfRule>
  </conditionalFormatting>
  <conditionalFormatting sqref="FZ13:FZ14">
    <cfRule type="containsText" dxfId="72" priority="1507" operator="containsText" text="Completar">
      <formula>NOT(ISERROR(SEARCH("Completar",FZ13)))</formula>
    </cfRule>
  </conditionalFormatting>
  <conditionalFormatting sqref="GX13:GX14">
    <cfRule type="containsText" dxfId="71" priority="1506" operator="containsText" text="Completar">
      <formula>NOT(ISERROR(SEARCH("Completar",GX13)))</formula>
    </cfRule>
  </conditionalFormatting>
  <conditionalFormatting sqref="HV13:HV14">
    <cfRule type="containsText" dxfId="70" priority="1505" operator="containsText" text="Completar">
      <formula>NOT(ISERROR(SEARCH("Completar",HV13)))</formula>
    </cfRule>
  </conditionalFormatting>
  <conditionalFormatting sqref="IL13:IL14 IP13:IR14">
    <cfRule type="containsText" dxfId="69" priority="1504" operator="containsText" text="Completar">
      <formula>NOT(ISERROR(SEARCH("Completar",IL13)))</formula>
    </cfRule>
  </conditionalFormatting>
  <conditionalFormatting sqref="IW13:IW14">
    <cfRule type="containsText" dxfId="68" priority="1503" operator="containsText" text="NO">
      <formula>NOT(ISERROR(SEARCH("NO",IW13)))</formula>
    </cfRule>
  </conditionalFormatting>
  <conditionalFormatting sqref="IM13:IM14">
    <cfRule type="expression" dxfId="67" priority="1494" stopIfTrue="1">
      <formula>IL13=2</formula>
    </cfRule>
  </conditionalFormatting>
  <conditionalFormatting sqref="IN13:IN14">
    <cfRule type="expression" dxfId="66" priority="1493" stopIfTrue="1">
      <formula>IL13=1</formula>
    </cfRule>
  </conditionalFormatting>
  <conditionalFormatting sqref="IO13:IO14">
    <cfRule type="expression" dxfId="65" priority="1492" stopIfTrue="1">
      <formula>IL13=1</formula>
    </cfRule>
  </conditionalFormatting>
  <conditionalFormatting sqref="IT13:IT14">
    <cfRule type="containsText" dxfId="64" priority="1491" operator="containsText" text="Completar">
      <formula>NOT(ISERROR(SEARCH("Completar",IT13)))</formula>
    </cfRule>
  </conditionalFormatting>
  <conditionalFormatting sqref="JJ13:JJ14 JN13:JP14">
    <cfRule type="containsText" dxfId="63" priority="1490" operator="containsText" text="Completar">
      <formula>NOT(ISERROR(SEARCH("Completar",JJ13)))</formula>
    </cfRule>
  </conditionalFormatting>
  <conditionalFormatting sqref="JU13:JU14">
    <cfRule type="containsText" dxfId="62" priority="1489" operator="containsText" text="NO">
      <formula>NOT(ISERROR(SEARCH("NO",JU13)))</formula>
    </cfRule>
  </conditionalFormatting>
  <conditionalFormatting sqref="JK13:JK14">
    <cfRule type="expression" dxfId="61" priority="1480" stopIfTrue="1">
      <formula>JJ13=2</formula>
    </cfRule>
  </conditionalFormatting>
  <conditionalFormatting sqref="JL13:JL14">
    <cfRule type="expression" dxfId="60" priority="1479" stopIfTrue="1">
      <formula>JJ13=1</formula>
    </cfRule>
  </conditionalFormatting>
  <conditionalFormatting sqref="JM13:JM14">
    <cfRule type="expression" dxfId="59" priority="1478" stopIfTrue="1">
      <formula>JJ13=1</formula>
    </cfRule>
  </conditionalFormatting>
  <conditionalFormatting sqref="JR13:JR14">
    <cfRule type="containsText" dxfId="58" priority="1477" operator="containsText" text="Completar">
      <formula>NOT(ISERROR(SEARCH("Completar",JR13)))</formula>
    </cfRule>
  </conditionalFormatting>
  <conditionalFormatting sqref="F15:F112 J15:L112 N15:N112">
    <cfRule type="containsText" dxfId="57" priority="118" operator="containsText" text="Completar">
      <formula>NOT(ISERROR(SEARCH("Completar",F15)))</formula>
    </cfRule>
  </conditionalFormatting>
  <conditionalFormatting sqref="Q15:Q112">
    <cfRule type="containsText" dxfId="56" priority="117" operator="containsText" text="NO">
      <formula>NOT(ISERROR(SEARCH("NO",Q15)))</formula>
    </cfRule>
  </conditionalFormatting>
  <conditionalFormatting sqref="AD15:AD112 AH15:AJ112 AL15:AL112">
    <cfRule type="containsText" dxfId="55" priority="111" operator="containsText" text="Completar">
      <formula>NOT(ISERROR(SEARCH("Completar",AD15)))</formula>
    </cfRule>
  </conditionalFormatting>
  <conditionalFormatting sqref="AO15:AO112">
    <cfRule type="containsText" dxfId="54" priority="110" operator="containsText" text="NO">
      <formula>NOT(ISERROR(SEARCH("NO",AO15)))</formula>
    </cfRule>
  </conditionalFormatting>
  <conditionalFormatting sqref="BB15:BB112 BF15:BH112">
    <cfRule type="containsText" dxfId="53" priority="104" operator="containsText" text="Completar">
      <formula>NOT(ISERROR(SEARCH("Completar",BB15)))</formula>
    </cfRule>
  </conditionalFormatting>
  <conditionalFormatting sqref="BM15:BM112">
    <cfRule type="containsText" dxfId="52" priority="103" operator="containsText" text="NO">
      <formula>NOT(ISERROR(SEARCH("NO",BM15)))</formula>
    </cfRule>
  </conditionalFormatting>
  <conditionalFormatting sqref="BZ15:BZ112 CD15:CF112">
    <cfRule type="containsText" dxfId="51" priority="97" operator="containsText" text="Completar">
      <formula>NOT(ISERROR(SEARCH("Completar",BZ15)))</formula>
    </cfRule>
  </conditionalFormatting>
  <conditionalFormatting sqref="CK15:CK112">
    <cfRule type="containsText" dxfId="50" priority="96" operator="containsText" text="NO">
      <formula>NOT(ISERROR(SEARCH("NO",CK15)))</formula>
    </cfRule>
  </conditionalFormatting>
  <conditionalFormatting sqref="CX15:CX112 DB15:DD112">
    <cfRule type="containsText" dxfId="49" priority="90" operator="containsText" text="Completar">
      <formula>NOT(ISERROR(SEARCH("Completar",CX15)))</formula>
    </cfRule>
  </conditionalFormatting>
  <conditionalFormatting sqref="DI15:DI112">
    <cfRule type="containsText" dxfId="48" priority="89" operator="containsText" text="NO">
      <formula>NOT(ISERROR(SEARCH("NO",DI15)))</formula>
    </cfRule>
  </conditionalFormatting>
  <conditionalFormatting sqref="DV15:DV112 DZ15:EB112">
    <cfRule type="containsText" dxfId="47" priority="83" operator="containsText" text="Completar">
      <formula>NOT(ISERROR(SEARCH("Completar",DV15)))</formula>
    </cfRule>
  </conditionalFormatting>
  <conditionalFormatting sqref="EG15:EG112">
    <cfRule type="containsText" dxfId="46" priority="82" operator="containsText" text="NO">
      <formula>NOT(ISERROR(SEARCH("NO",EG15)))</formula>
    </cfRule>
  </conditionalFormatting>
  <conditionalFormatting sqref="ET15:ET112 EX15:EZ112">
    <cfRule type="containsText" dxfId="45" priority="76" operator="containsText" text="Completar">
      <formula>NOT(ISERROR(SEARCH("Completar",ET15)))</formula>
    </cfRule>
  </conditionalFormatting>
  <conditionalFormatting sqref="FE15:FE112">
    <cfRule type="containsText" dxfId="44" priority="75" operator="containsText" text="NO">
      <formula>NOT(ISERROR(SEARCH("NO",FE15)))</formula>
    </cfRule>
  </conditionalFormatting>
  <conditionalFormatting sqref="FR15:FR112 FV15:FX112">
    <cfRule type="containsText" dxfId="43" priority="69" operator="containsText" text="Completar">
      <formula>NOT(ISERROR(SEARCH("Completar",FR15)))</formula>
    </cfRule>
  </conditionalFormatting>
  <conditionalFormatting sqref="GC15:GC112">
    <cfRule type="containsText" dxfId="42" priority="68" operator="containsText" text="NO">
      <formula>NOT(ISERROR(SEARCH("NO",GC15)))</formula>
    </cfRule>
  </conditionalFormatting>
  <conditionalFormatting sqref="GP15:GP112 GT15:GV112">
    <cfRule type="containsText" dxfId="41" priority="62" operator="containsText" text="Completar">
      <formula>NOT(ISERROR(SEARCH("Completar",GP15)))</formula>
    </cfRule>
  </conditionalFormatting>
  <conditionalFormatting sqref="HA15:HA112">
    <cfRule type="containsText" dxfId="40" priority="61" operator="containsText" text="NO">
      <formula>NOT(ISERROR(SEARCH("NO",HA15)))</formula>
    </cfRule>
  </conditionalFormatting>
  <conditionalFormatting sqref="HN15:HN112 HR15:HT112">
    <cfRule type="containsText" dxfId="39" priority="55" operator="containsText" text="Completar">
      <formula>NOT(ISERROR(SEARCH("Completar",HN15)))</formula>
    </cfRule>
  </conditionalFormatting>
  <conditionalFormatting sqref="HY15:HY112">
    <cfRule type="containsText" dxfId="38" priority="54" operator="containsText" text="NO">
      <formula>NOT(ISERROR(SEARCH("NO",HY15)))</formula>
    </cfRule>
  </conditionalFormatting>
  <conditionalFormatting sqref="BJ15:BJ112">
    <cfRule type="containsText" dxfId="37" priority="48" operator="containsText" text="Completar">
      <formula>NOT(ISERROR(SEARCH("Completar",BJ15)))</formula>
    </cfRule>
  </conditionalFormatting>
  <conditionalFormatting sqref="CH15:CH112">
    <cfRule type="containsText" dxfId="36" priority="47" operator="containsText" text="Completar">
      <formula>NOT(ISERROR(SEARCH("Completar",CH15)))</formula>
    </cfRule>
  </conditionalFormatting>
  <conditionalFormatting sqref="DF15:DF112">
    <cfRule type="containsText" dxfId="35" priority="46" operator="containsText" text="Completar">
      <formula>NOT(ISERROR(SEARCH("Completar",DF15)))</formula>
    </cfRule>
  </conditionalFormatting>
  <conditionalFormatting sqref="ED15:ED112">
    <cfRule type="containsText" dxfId="34" priority="45" operator="containsText" text="Completar">
      <formula>NOT(ISERROR(SEARCH("Completar",ED15)))</formula>
    </cfRule>
  </conditionalFormatting>
  <conditionalFormatting sqref="FB15:FB112">
    <cfRule type="containsText" dxfId="33" priority="44" operator="containsText" text="Completar">
      <formula>NOT(ISERROR(SEARCH("Completar",FB15)))</formula>
    </cfRule>
  </conditionalFormatting>
  <conditionalFormatting sqref="FZ15:FZ112">
    <cfRule type="containsText" dxfId="32" priority="43" operator="containsText" text="Completar">
      <formula>NOT(ISERROR(SEARCH("Completar",FZ15)))</formula>
    </cfRule>
  </conditionalFormatting>
  <conditionalFormatting sqref="GX15:GX112">
    <cfRule type="containsText" dxfId="31" priority="42" operator="containsText" text="Completar">
      <formula>NOT(ISERROR(SEARCH("Completar",GX15)))</formula>
    </cfRule>
  </conditionalFormatting>
  <conditionalFormatting sqref="HV15:HV112">
    <cfRule type="containsText" dxfId="30" priority="41" operator="containsText" text="Completar">
      <formula>NOT(ISERROR(SEARCH("Completar",HV15)))</formula>
    </cfRule>
  </conditionalFormatting>
  <conditionalFormatting sqref="IL15:IL112 IP15:IR112">
    <cfRule type="containsText" dxfId="29" priority="40" operator="containsText" text="Completar">
      <formula>NOT(ISERROR(SEARCH("Completar",IL15)))</formula>
    </cfRule>
  </conditionalFormatting>
  <conditionalFormatting sqref="IW15:IW112">
    <cfRule type="containsText" dxfId="28" priority="39" operator="containsText" text="NO">
      <formula>NOT(ISERROR(SEARCH("NO",IW15)))</formula>
    </cfRule>
  </conditionalFormatting>
  <conditionalFormatting sqref="IT15:IT112">
    <cfRule type="containsText" dxfId="27" priority="33" operator="containsText" text="Completar">
      <formula>NOT(ISERROR(SEARCH("Completar",IT15)))</formula>
    </cfRule>
  </conditionalFormatting>
  <conditionalFormatting sqref="JJ15:JJ112 JN15:JP112">
    <cfRule type="containsText" dxfId="26" priority="32" operator="containsText" text="Completar">
      <formula>NOT(ISERROR(SEARCH("Completar",JJ15)))</formula>
    </cfRule>
  </conditionalFormatting>
  <conditionalFormatting sqref="JU15:JU112">
    <cfRule type="containsText" dxfId="25" priority="31" operator="containsText" text="NO">
      <formula>NOT(ISERROR(SEARCH("NO",JU15)))</formula>
    </cfRule>
  </conditionalFormatting>
  <conditionalFormatting sqref="JR15:JR112">
    <cfRule type="containsText" dxfId="24" priority="25" operator="containsText" text="Completar">
      <formula>NOT(ISERROR(SEARCH("Completar",JR15)))</formula>
    </cfRule>
  </conditionalFormatting>
  <conditionalFormatting sqref="S13:S112">
    <cfRule type="containsText" dxfId="23" priority="24" operator="containsText" text="N">
      <formula>NOT(ISERROR(SEARCH("N",S13)))</formula>
    </cfRule>
  </conditionalFormatting>
  <conditionalFormatting sqref="U13:U112">
    <cfRule type="containsText" dxfId="22" priority="23" operator="containsText" text="N">
      <formula>NOT(ISERROR(SEARCH("N",U13)))</formula>
    </cfRule>
  </conditionalFormatting>
  <conditionalFormatting sqref="AQ13:AQ112">
    <cfRule type="containsText" dxfId="21" priority="22" operator="containsText" text="N">
      <formula>NOT(ISERROR(SEARCH("N",AQ13)))</formula>
    </cfRule>
  </conditionalFormatting>
  <conditionalFormatting sqref="BO13:BO112">
    <cfRule type="containsText" dxfId="20" priority="21" operator="containsText" text="N">
      <formula>NOT(ISERROR(SEARCH("N",BO13)))</formula>
    </cfRule>
  </conditionalFormatting>
  <conditionalFormatting sqref="CM13:CM112">
    <cfRule type="containsText" dxfId="19" priority="20" operator="containsText" text="N">
      <formula>NOT(ISERROR(SEARCH("N",CM13)))</formula>
    </cfRule>
  </conditionalFormatting>
  <conditionalFormatting sqref="DK13:DK112">
    <cfRule type="containsText" dxfId="18" priority="19" operator="containsText" text="N">
      <formula>NOT(ISERROR(SEARCH("N",DK13)))</formula>
    </cfRule>
  </conditionalFormatting>
  <conditionalFormatting sqref="EI13:EI112">
    <cfRule type="containsText" dxfId="17" priority="18" operator="containsText" text="N">
      <formula>NOT(ISERROR(SEARCH("N",EI13)))</formula>
    </cfRule>
  </conditionalFormatting>
  <conditionalFormatting sqref="FG13:FG112">
    <cfRule type="containsText" dxfId="16" priority="17" operator="containsText" text="N">
      <formula>NOT(ISERROR(SEARCH("N",FG13)))</formula>
    </cfRule>
  </conditionalFormatting>
  <conditionalFormatting sqref="GE13:GE112">
    <cfRule type="containsText" dxfId="15" priority="16" operator="containsText" text="N">
      <formula>NOT(ISERROR(SEARCH("N",GE13)))</formula>
    </cfRule>
  </conditionalFormatting>
  <conditionalFormatting sqref="JY13:JY112">
    <cfRule type="containsText" dxfId="14" priority="1" operator="containsText" text="N">
      <formula>NOT(ISERROR(SEARCH("N",JY13)))</formula>
    </cfRule>
  </conditionalFormatting>
  <conditionalFormatting sqref="HC13:HC112">
    <cfRule type="containsText" dxfId="13" priority="15" operator="containsText" text="N">
      <formula>NOT(ISERROR(SEARCH("N",HC13)))</formula>
    </cfRule>
  </conditionalFormatting>
  <conditionalFormatting sqref="IA13:IA112">
    <cfRule type="containsText" dxfId="12" priority="14" operator="containsText" text="N">
      <formula>NOT(ISERROR(SEARCH("N",IA13)))</formula>
    </cfRule>
  </conditionalFormatting>
  <conditionalFormatting sqref="IY13:IY112">
    <cfRule type="containsText" dxfId="11" priority="13" operator="containsText" text="N">
      <formula>NOT(ISERROR(SEARCH("N",IY13)))</formula>
    </cfRule>
  </conditionalFormatting>
  <conditionalFormatting sqref="JW13:JW112">
    <cfRule type="containsText" dxfId="10" priority="12" operator="containsText" text="N">
      <formula>NOT(ISERROR(SEARCH("N",JW13)))</formula>
    </cfRule>
  </conditionalFormatting>
  <conditionalFormatting sqref="AS13:AS112">
    <cfRule type="containsText" dxfId="9" priority="11" operator="containsText" text="N">
      <formula>NOT(ISERROR(SEARCH("N",AS13)))</formula>
    </cfRule>
  </conditionalFormatting>
  <conditionalFormatting sqref="BQ13:BQ112">
    <cfRule type="containsText" dxfId="8" priority="10" operator="containsText" text="N">
      <formula>NOT(ISERROR(SEARCH("N",BQ13)))</formula>
    </cfRule>
  </conditionalFormatting>
  <conditionalFormatting sqref="CO13:CO112">
    <cfRule type="containsText" dxfId="7" priority="9" operator="containsText" text="N">
      <formula>NOT(ISERROR(SEARCH("N",CO13)))</formula>
    </cfRule>
  </conditionalFormatting>
  <conditionalFormatting sqref="DM13:DM112">
    <cfRule type="containsText" dxfId="6" priority="8" operator="containsText" text="N">
      <formula>NOT(ISERROR(SEARCH("N",DM13)))</formula>
    </cfRule>
  </conditionalFormatting>
  <conditionalFormatting sqref="EK13:EK112">
    <cfRule type="containsText" dxfId="5" priority="7" operator="containsText" text="N">
      <formula>NOT(ISERROR(SEARCH("N",EK13)))</formula>
    </cfRule>
  </conditionalFormatting>
  <conditionalFormatting sqref="FI13:FI112">
    <cfRule type="containsText" dxfId="4" priority="6" operator="containsText" text="N">
      <formula>NOT(ISERROR(SEARCH("N",FI13)))</formula>
    </cfRule>
  </conditionalFormatting>
  <conditionalFormatting sqref="GG13:GG112">
    <cfRule type="containsText" dxfId="3" priority="5" operator="containsText" text="N">
      <formula>NOT(ISERROR(SEARCH("N",GG13)))</formula>
    </cfRule>
  </conditionalFormatting>
  <conditionalFormatting sqref="HE13:HE112">
    <cfRule type="containsText" dxfId="2" priority="4" operator="containsText" text="N">
      <formula>NOT(ISERROR(SEARCH("N",HE13)))</formula>
    </cfRule>
  </conditionalFormatting>
  <conditionalFormatting sqref="IC13:IC112">
    <cfRule type="containsText" dxfId="1" priority="3" operator="containsText" text="N">
      <formula>NOT(ISERROR(SEARCH("N",IC13)))</formula>
    </cfRule>
  </conditionalFormatting>
  <conditionalFormatting sqref="JA13:JA112">
    <cfRule type="containsText" dxfId="0" priority="2" operator="containsText" text="N">
      <formula>NOT(ISERROR(SEARCH("N",JA13)))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5">
        <x14:dataValidation type="list" allowBlank="1" showInputMessage="1" showErrorMessage="1">
          <x14:formula1>
            <xm:f>'Referencia Parámetros'!$A$30:$A$35</xm:f>
          </x14:formula1>
          <xm:sqref>FR13:FR112 F13:F112 AD13:AD112 JJ13:JJ112 BB13:BB112 BZ13:BZ112 CX13:CX112 DV13:DV112 ET13:ET112 GP13:GP112 HN13:HN112 IL13:IL112</xm:sqref>
        </x14:dataValidation>
        <x14:dataValidation type="list" allowBlank="1" showInputMessage="1" showErrorMessage="1">
          <x14:formula1>
            <xm:f>'Referencia Parámetros'!$A$26:$A$28</xm:f>
          </x14:formula1>
          <xm:sqref>AH13:AH112 BF13:BF112 CD13:CD112 DB13:DB112 DZ13:DZ112 EX13:EX112 FV13:FV112 GT13:GT112 HR13:HR112 IP13:IP112 JN13:JN112 J13:J112</xm:sqref>
        </x14:dataValidation>
        <x14:dataValidation type="list" allowBlank="1" showInputMessage="1" showErrorMessage="1">
          <x14:formula1>
            <xm:f>'Referencia Parámetros'!$A$38:$A$40</xm:f>
          </x14:formula1>
          <xm:sqref>IT13:IT112 AL13:AL112 BJ13:BJ112 CH13:CH112 DF13:DF112 ED13:ED112 FB13:FB112 FZ13:FZ112 GX13:GX112 HV13:HV112 JR13:JR112 N13:N112</xm:sqref>
        </x14:dataValidation>
        <x14:dataValidation type="list" allowBlank="1" showInputMessage="1" showErrorMessage="1">
          <x14:formula1>
            <xm:f>'Referencia Parámetros'!$A$46:$A$90</xm:f>
          </x14:formula1>
          <xm:sqref>M13:M112</xm:sqref>
        </x14:dataValidation>
        <x14:dataValidation type="list" allowBlank="1" showInputMessage="1" showErrorMessage="1">
          <x14:formula1>
            <xm:f>'Referencia Parámetros'!$A$46:$A$90</xm:f>
          </x14:formula1>
          <xm:sqref>AK13:AK112</xm:sqref>
        </x14:dataValidation>
        <x14:dataValidation type="list" allowBlank="1" showInputMessage="1" showErrorMessage="1">
          <x14:formula1>
            <xm:f>'Referencia Parámetros'!$A$46:$A$90</xm:f>
          </x14:formula1>
          <xm:sqref>BI13:BI112</xm:sqref>
        </x14:dataValidation>
        <x14:dataValidation type="list" allowBlank="1" showInputMessage="1" showErrorMessage="1">
          <x14:formula1>
            <xm:f>'Referencia Parámetros'!$A$46:$A$90</xm:f>
          </x14:formula1>
          <xm:sqref>CG13:CG112</xm:sqref>
        </x14:dataValidation>
        <x14:dataValidation type="list" allowBlank="1" showInputMessage="1" showErrorMessage="1">
          <x14:formula1>
            <xm:f>'Referencia Parámetros'!$A$46:$A$90</xm:f>
          </x14:formula1>
          <xm:sqref>DE13:DE112</xm:sqref>
        </x14:dataValidation>
        <x14:dataValidation type="list" allowBlank="1" showInputMessage="1" showErrorMessage="1">
          <x14:formula1>
            <xm:f>'Referencia Parámetros'!$A$46:$A$90</xm:f>
          </x14:formula1>
          <xm:sqref>EC13:EC112</xm:sqref>
        </x14:dataValidation>
        <x14:dataValidation type="list" allowBlank="1" showInputMessage="1" showErrorMessage="1">
          <x14:formula1>
            <xm:f>'Referencia Parámetros'!$A$46:$A$90</xm:f>
          </x14:formula1>
          <xm:sqref>FA13:FA112</xm:sqref>
        </x14:dataValidation>
        <x14:dataValidation type="list" allowBlank="1" showInputMessage="1" showErrorMessage="1">
          <x14:formula1>
            <xm:f>'Referencia Parámetros'!$A$46:$A$90</xm:f>
          </x14:formula1>
          <xm:sqref>FY13:FY112</xm:sqref>
        </x14:dataValidation>
        <x14:dataValidation type="list" allowBlank="1" showInputMessage="1" showErrorMessage="1">
          <x14:formula1>
            <xm:f>'Referencia Parámetros'!$A$46:$A$90</xm:f>
          </x14:formula1>
          <xm:sqref>GW13:GW112</xm:sqref>
        </x14:dataValidation>
        <x14:dataValidation type="list" allowBlank="1" showInputMessage="1" showErrorMessage="1">
          <x14:formula1>
            <xm:f>'Referencia Parámetros'!$A$46:$A$90</xm:f>
          </x14:formula1>
          <xm:sqref>HU13:HU112</xm:sqref>
        </x14:dataValidation>
        <x14:dataValidation type="list" allowBlank="1" showInputMessage="1" showErrorMessage="1">
          <x14:formula1>
            <xm:f>'Referencia Parámetros'!$A$46:$A$90</xm:f>
          </x14:formula1>
          <xm:sqref>JQ13:JQ112</xm:sqref>
        </x14:dataValidation>
        <x14:dataValidation type="list" allowBlank="1" showInputMessage="1" showErrorMessage="1">
          <x14:formula1>
            <xm:f>'Referencia Parámetros'!$A$46:$A$90</xm:f>
          </x14:formula1>
          <xm:sqref>IS13:IS112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B2:I47"/>
  <sheetViews>
    <sheetView showGridLines="0" topLeftCell="A18" workbookViewId="0">
      <selection activeCell="C11" sqref="C11"/>
    </sheetView>
  </sheetViews>
  <sheetFormatPr baseColWidth="10" defaultColWidth="11.42578125" defaultRowHeight="15" x14ac:dyDescent="0.25"/>
  <cols>
    <col min="1" max="1" width="3.85546875" style="133" customWidth="1"/>
    <col min="2" max="2" width="8.42578125" style="133" customWidth="1"/>
    <col min="3" max="3" width="11.140625" style="133" customWidth="1"/>
    <col min="4" max="4" width="6.7109375" style="133" customWidth="1"/>
    <col min="5" max="6" width="11.42578125" style="133"/>
    <col min="7" max="7" width="7.140625" style="133" customWidth="1"/>
    <col min="8" max="8" width="5.28515625" style="133" customWidth="1"/>
    <col min="9" max="9" width="79.7109375" style="133" bestFit="1" customWidth="1"/>
    <col min="10" max="16384" width="11.42578125" style="133"/>
  </cols>
  <sheetData>
    <row r="2" spans="2:9" x14ac:dyDescent="0.25">
      <c r="B2" s="167" t="s">
        <v>44</v>
      </c>
      <c r="C2" s="167" t="s">
        <v>45</v>
      </c>
      <c r="E2" s="386" t="s">
        <v>65</v>
      </c>
      <c r="F2" s="387"/>
      <c r="H2" s="388" t="s">
        <v>91</v>
      </c>
      <c r="I2" s="389"/>
    </row>
    <row r="3" spans="2:9" x14ac:dyDescent="0.25">
      <c r="B3" s="168">
        <v>2011</v>
      </c>
      <c r="C3" s="169">
        <v>2226</v>
      </c>
      <c r="D3" s="139"/>
      <c r="E3" s="170">
        <v>1</v>
      </c>
      <c r="F3" s="170" t="s">
        <v>66</v>
      </c>
      <c r="G3" s="171"/>
      <c r="H3" s="172">
        <v>1</v>
      </c>
      <c r="I3" s="173" t="s">
        <v>136</v>
      </c>
    </row>
    <row r="4" spans="2:9" x14ac:dyDescent="0.25">
      <c r="B4" s="168">
        <v>2012</v>
      </c>
      <c r="C4" s="169">
        <v>2417</v>
      </c>
      <c r="D4" s="139"/>
      <c r="E4" s="170">
        <v>2</v>
      </c>
      <c r="F4" s="170" t="s">
        <v>67</v>
      </c>
      <c r="G4" s="171"/>
      <c r="H4" s="172">
        <v>2</v>
      </c>
      <c r="I4" s="174" t="s">
        <v>137</v>
      </c>
    </row>
    <row r="5" spans="2:9" x14ac:dyDescent="0.25">
      <c r="B5" s="168">
        <v>2013</v>
      </c>
      <c r="C5" s="169">
        <v>2598</v>
      </c>
      <c r="D5" s="139"/>
      <c r="G5" s="171"/>
      <c r="H5" s="172">
        <v>3</v>
      </c>
      <c r="I5" s="173" t="s">
        <v>138</v>
      </c>
    </row>
    <row r="6" spans="2:9" x14ac:dyDescent="0.25">
      <c r="B6" s="168">
        <v>2014</v>
      </c>
      <c r="C6" s="169">
        <v>2819</v>
      </c>
      <c r="D6" s="139"/>
      <c r="E6" s="386" t="s">
        <v>81</v>
      </c>
      <c r="F6" s="387"/>
      <c r="G6" s="171"/>
      <c r="H6" s="172">
        <v>4</v>
      </c>
      <c r="I6" s="173" t="s">
        <v>139</v>
      </c>
    </row>
    <row r="7" spans="2:9" x14ac:dyDescent="0.25">
      <c r="B7" s="168">
        <v>2015</v>
      </c>
      <c r="C7" s="169">
        <v>3052</v>
      </c>
      <c r="D7" s="139"/>
      <c r="E7" s="170">
        <v>1</v>
      </c>
      <c r="F7" s="170" t="s">
        <v>69</v>
      </c>
      <c r="G7" s="171"/>
      <c r="H7" s="172">
        <v>5</v>
      </c>
      <c r="I7" s="173" t="s">
        <v>140</v>
      </c>
    </row>
    <row r="8" spans="2:9" x14ac:dyDescent="0.25">
      <c r="B8" s="168">
        <v>2016</v>
      </c>
      <c r="C8" s="169">
        <v>3340</v>
      </c>
      <c r="D8" s="139"/>
      <c r="E8" s="170">
        <v>2</v>
      </c>
      <c r="F8" s="170" t="s">
        <v>70</v>
      </c>
      <c r="G8" s="171"/>
      <c r="H8" s="172">
        <v>6</v>
      </c>
      <c r="I8" s="173" t="s">
        <v>141</v>
      </c>
    </row>
    <row r="9" spans="2:9" x14ac:dyDescent="0.25">
      <c r="B9" s="168">
        <v>2017</v>
      </c>
      <c r="C9" s="169">
        <v>3611</v>
      </c>
      <c r="D9" s="139"/>
      <c r="E9" s="170">
        <v>3</v>
      </c>
      <c r="F9" s="170" t="s">
        <v>98</v>
      </c>
      <c r="G9" s="171"/>
      <c r="H9" s="172" t="s">
        <v>154</v>
      </c>
      <c r="I9" s="173" t="s">
        <v>142</v>
      </c>
    </row>
    <row r="10" spans="2:9" x14ac:dyDescent="0.25">
      <c r="B10" s="168">
        <v>2018</v>
      </c>
      <c r="C10" s="169">
        <v>3848</v>
      </c>
      <c r="D10" s="139"/>
      <c r="E10" s="170">
        <v>4</v>
      </c>
      <c r="F10" s="170" t="s">
        <v>99</v>
      </c>
      <c r="G10" s="171"/>
      <c r="H10" s="172" t="s">
        <v>155</v>
      </c>
      <c r="I10" s="173" t="s">
        <v>143</v>
      </c>
    </row>
    <row r="11" spans="2:9" x14ac:dyDescent="0.25">
      <c r="B11" s="168">
        <v>2019</v>
      </c>
      <c r="C11" s="166"/>
      <c r="D11" s="139"/>
      <c r="E11" s="170">
        <v>5</v>
      </c>
      <c r="F11" s="170" t="s">
        <v>100</v>
      </c>
      <c r="G11" s="171"/>
      <c r="H11" s="172" t="s">
        <v>156</v>
      </c>
      <c r="I11" s="173" t="s">
        <v>144</v>
      </c>
    </row>
    <row r="12" spans="2:9" x14ac:dyDescent="0.25">
      <c r="B12" s="168">
        <v>2020</v>
      </c>
      <c r="C12" s="166"/>
      <c r="D12" s="139"/>
      <c r="G12" s="171"/>
      <c r="H12" s="172">
        <v>7</v>
      </c>
      <c r="I12" s="174" t="s">
        <v>145</v>
      </c>
    </row>
    <row r="13" spans="2:9" x14ac:dyDescent="0.25">
      <c r="B13" s="168">
        <v>2021</v>
      </c>
      <c r="C13" s="166"/>
      <c r="D13" s="139"/>
      <c r="E13" s="386" t="s">
        <v>37</v>
      </c>
      <c r="F13" s="387"/>
      <c r="G13" s="171"/>
      <c r="H13" s="172">
        <v>8</v>
      </c>
      <c r="I13" s="173" t="s">
        <v>146</v>
      </c>
    </row>
    <row r="14" spans="2:9" x14ac:dyDescent="0.25">
      <c r="B14" s="168">
        <v>2022</v>
      </c>
      <c r="C14" s="166"/>
      <c r="D14" s="139"/>
      <c r="E14" s="170">
        <v>1</v>
      </c>
      <c r="F14" s="170" t="s">
        <v>71</v>
      </c>
      <c r="G14" s="171"/>
      <c r="H14" s="172">
        <v>9</v>
      </c>
      <c r="I14" s="173" t="s">
        <v>147</v>
      </c>
    </row>
    <row r="15" spans="2:9" x14ac:dyDescent="0.25">
      <c r="B15" s="168">
        <v>2023</v>
      </c>
      <c r="C15" s="166"/>
      <c r="D15" s="139"/>
      <c r="E15" s="170">
        <v>2</v>
      </c>
      <c r="F15" s="170" t="s">
        <v>37</v>
      </c>
      <c r="G15" s="171"/>
      <c r="H15" s="172">
        <v>10</v>
      </c>
      <c r="I15" s="173" t="s">
        <v>148</v>
      </c>
    </row>
    <row r="16" spans="2:9" x14ac:dyDescent="0.25">
      <c r="B16" s="168">
        <v>2024</v>
      </c>
      <c r="C16" s="166"/>
      <c r="D16" s="139"/>
      <c r="G16" s="171"/>
      <c r="H16" s="172">
        <v>11</v>
      </c>
      <c r="I16" s="173" t="s">
        <v>149</v>
      </c>
    </row>
    <row r="17" spans="2:9" x14ac:dyDescent="0.25">
      <c r="B17" s="168">
        <v>2025</v>
      </c>
      <c r="C17" s="166"/>
      <c r="D17" s="139"/>
      <c r="G17" s="171"/>
      <c r="H17" s="172">
        <v>12</v>
      </c>
      <c r="I17" s="173" t="s">
        <v>150</v>
      </c>
    </row>
    <row r="18" spans="2:9" x14ac:dyDescent="0.25">
      <c r="B18" s="168">
        <v>2026</v>
      </c>
      <c r="C18" s="166"/>
      <c r="D18" s="139"/>
      <c r="E18" s="139"/>
      <c r="F18" s="175"/>
      <c r="G18" s="171"/>
      <c r="H18" s="172">
        <v>14</v>
      </c>
      <c r="I18" s="173" t="s">
        <v>151</v>
      </c>
    </row>
    <row r="19" spans="2:9" x14ac:dyDescent="0.25">
      <c r="B19" s="168">
        <v>2027</v>
      </c>
      <c r="C19" s="166"/>
      <c r="D19" s="139"/>
      <c r="E19" s="139"/>
      <c r="F19" s="175"/>
      <c r="G19" s="171"/>
      <c r="H19" s="172">
        <v>15</v>
      </c>
      <c r="I19" s="173" t="s">
        <v>152</v>
      </c>
    </row>
    <row r="20" spans="2:9" x14ac:dyDescent="0.25">
      <c r="H20" s="172">
        <v>16</v>
      </c>
      <c r="I20" s="173" t="s">
        <v>153</v>
      </c>
    </row>
    <row r="21" spans="2:9" x14ac:dyDescent="0.25">
      <c r="B21" s="177" t="s">
        <v>46</v>
      </c>
      <c r="H21" s="172">
        <v>17</v>
      </c>
      <c r="I21" s="173" t="s">
        <v>180</v>
      </c>
    </row>
    <row r="22" spans="2:9" x14ac:dyDescent="0.25">
      <c r="B22" s="176" t="s">
        <v>47</v>
      </c>
      <c r="H22" s="172">
        <v>18</v>
      </c>
      <c r="I22" s="173" t="s">
        <v>181</v>
      </c>
    </row>
    <row r="23" spans="2:9" x14ac:dyDescent="0.25">
      <c r="H23" s="172">
        <v>19</v>
      </c>
      <c r="I23" s="173" t="s">
        <v>182</v>
      </c>
    </row>
    <row r="24" spans="2:9" x14ac:dyDescent="0.25">
      <c r="H24" s="172">
        <v>20</v>
      </c>
      <c r="I24" s="173" t="s">
        <v>183</v>
      </c>
    </row>
    <row r="25" spans="2:9" x14ac:dyDescent="0.25">
      <c r="H25" s="172">
        <v>21</v>
      </c>
      <c r="I25" s="173" t="s">
        <v>184</v>
      </c>
    </row>
    <row r="26" spans="2:9" x14ac:dyDescent="0.25">
      <c r="H26" s="172">
        <v>22</v>
      </c>
      <c r="I26" s="173" t="s">
        <v>185</v>
      </c>
    </row>
    <row r="27" spans="2:9" x14ac:dyDescent="0.25">
      <c r="H27" s="172">
        <v>23</v>
      </c>
      <c r="I27" s="173" t="s">
        <v>186</v>
      </c>
    </row>
    <row r="28" spans="2:9" x14ac:dyDescent="0.25">
      <c r="H28" s="172">
        <v>24</v>
      </c>
      <c r="I28" s="173" t="s">
        <v>187</v>
      </c>
    </row>
    <row r="29" spans="2:9" x14ac:dyDescent="0.25">
      <c r="H29" s="172">
        <v>25</v>
      </c>
      <c r="I29" s="173" t="s">
        <v>188</v>
      </c>
    </row>
    <row r="30" spans="2:9" x14ac:dyDescent="0.25">
      <c r="H30" s="172">
        <v>26</v>
      </c>
      <c r="I30" s="173" t="s">
        <v>189</v>
      </c>
    </row>
    <row r="31" spans="2:9" x14ac:dyDescent="0.25">
      <c r="H31" s="172">
        <v>27</v>
      </c>
      <c r="I31" s="173" t="s">
        <v>190</v>
      </c>
    </row>
    <row r="32" spans="2:9" x14ac:dyDescent="0.25">
      <c r="H32" s="172">
        <v>28</v>
      </c>
      <c r="I32" s="173" t="s">
        <v>191</v>
      </c>
    </row>
    <row r="33" spans="8:9" x14ac:dyDescent="0.25">
      <c r="H33" s="172">
        <v>29</v>
      </c>
      <c r="I33" s="173" t="s">
        <v>192</v>
      </c>
    </row>
    <row r="34" spans="8:9" x14ac:dyDescent="0.25">
      <c r="H34" s="172">
        <v>30</v>
      </c>
      <c r="I34" s="173" t="s">
        <v>193</v>
      </c>
    </row>
    <row r="35" spans="8:9" x14ac:dyDescent="0.25">
      <c r="H35" s="172">
        <v>31</v>
      </c>
      <c r="I35" s="173" t="s">
        <v>194</v>
      </c>
    </row>
    <row r="36" spans="8:9" x14ac:dyDescent="0.25">
      <c r="H36" s="172">
        <v>32</v>
      </c>
      <c r="I36" s="173" t="s">
        <v>195</v>
      </c>
    </row>
    <row r="37" spans="8:9" x14ac:dyDescent="0.25">
      <c r="H37" s="172">
        <v>33</v>
      </c>
      <c r="I37" s="173" t="s">
        <v>196</v>
      </c>
    </row>
    <row r="38" spans="8:9" x14ac:dyDescent="0.25">
      <c r="H38" s="172">
        <v>34</v>
      </c>
      <c r="I38" s="173" t="s">
        <v>197</v>
      </c>
    </row>
    <row r="39" spans="8:9" x14ac:dyDescent="0.25">
      <c r="H39" s="172">
        <v>35</v>
      </c>
      <c r="I39" s="173" t="s">
        <v>198</v>
      </c>
    </row>
    <row r="40" spans="8:9" x14ac:dyDescent="0.25">
      <c r="H40" s="172">
        <v>36</v>
      </c>
      <c r="I40" s="173" t="s">
        <v>199</v>
      </c>
    </row>
    <row r="41" spans="8:9" x14ac:dyDescent="0.25">
      <c r="H41" s="172">
        <v>37</v>
      </c>
      <c r="I41" s="173" t="s">
        <v>200</v>
      </c>
    </row>
    <row r="42" spans="8:9" x14ac:dyDescent="0.25">
      <c r="H42" s="172">
        <v>38</v>
      </c>
      <c r="I42" s="173" t="s">
        <v>201</v>
      </c>
    </row>
    <row r="43" spans="8:9" x14ac:dyDescent="0.25">
      <c r="H43" s="172">
        <v>39</v>
      </c>
      <c r="I43" s="173" t="s">
        <v>202</v>
      </c>
    </row>
    <row r="44" spans="8:9" x14ac:dyDescent="0.25">
      <c r="H44" s="172">
        <v>40</v>
      </c>
      <c r="I44" s="173" t="s">
        <v>203</v>
      </c>
    </row>
    <row r="45" spans="8:9" x14ac:dyDescent="0.25">
      <c r="H45" s="172">
        <v>41</v>
      </c>
      <c r="I45" s="173" t="s">
        <v>204</v>
      </c>
    </row>
    <row r="46" spans="8:9" x14ac:dyDescent="0.25">
      <c r="H46" s="172">
        <v>42</v>
      </c>
      <c r="I46" s="173" t="s">
        <v>205</v>
      </c>
    </row>
    <row r="47" spans="8:9" x14ac:dyDescent="0.25">
      <c r="H47" s="172">
        <v>99</v>
      </c>
      <c r="I47" s="173" t="s">
        <v>206</v>
      </c>
    </row>
  </sheetData>
  <sheetProtection algorithmName="SHA-512" hashValue="xZe3Iy6EH2ctnY7M2mpg7QoxinKwQIXoQFNc3rEM/E1inlndsTFLYKDlbybDSUY0VAHQmc0oyS+Wf8+8z6O5Vw==" saltValue="0AUkzOJ5MUXHf4yWISxGXw==" spinCount="100000" sheet="1" objects="1" scenarios="1" selectLockedCells="1"/>
  <mergeCells count="4">
    <mergeCell ref="E2:F2"/>
    <mergeCell ref="E6:F6"/>
    <mergeCell ref="E13:F13"/>
    <mergeCell ref="H2:I2"/>
  </mergeCells>
  <hyperlinks>
    <hyperlink ref="B22" r:id="rId1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I94"/>
  <sheetViews>
    <sheetView workbookViewId="0"/>
  </sheetViews>
  <sheetFormatPr baseColWidth="10" defaultColWidth="11.42578125" defaultRowHeight="15" x14ac:dyDescent="0.25"/>
  <cols>
    <col min="1" max="1" width="16.28515625" style="186" bestFit="1" customWidth="1"/>
    <col min="2" max="2" width="20" style="186" bestFit="1" customWidth="1"/>
    <col min="3" max="3" width="21.28515625" style="186" customWidth="1"/>
    <col min="4" max="16384" width="11.42578125" style="186"/>
  </cols>
  <sheetData>
    <row r="1" spans="1:9" x14ac:dyDescent="0.25">
      <c r="A1" s="185" t="s">
        <v>44</v>
      </c>
      <c r="B1" s="185" t="s">
        <v>45</v>
      </c>
      <c r="D1" s="187" t="s">
        <v>46</v>
      </c>
    </row>
    <row r="2" spans="1:9" x14ac:dyDescent="0.25">
      <c r="A2" s="185">
        <v>2011</v>
      </c>
      <c r="B2" s="188">
        <v>2226</v>
      </c>
      <c r="C2" s="189"/>
      <c r="D2" s="190" t="s">
        <v>47</v>
      </c>
      <c r="F2" s="188"/>
      <c r="G2" s="189"/>
      <c r="H2" s="189"/>
      <c r="I2" s="189"/>
    </row>
    <row r="3" spans="1:9" x14ac:dyDescent="0.25">
      <c r="A3" s="185">
        <v>2012</v>
      </c>
      <c r="B3" s="188">
        <v>2417</v>
      </c>
      <c r="C3" s="189"/>
      <c r="F3" s="188"/>
      <c r="G3" s="189"/>
      <c r="H3" s="189"/>
      <c r="I3" s="189"/>
    </row>
    <row r="4" spans="1:9" x14ac:dyDescent="0.25">
      <c r="A4" s="185">
        <v>2013</v>
      </c>
      <c r="B4" s="188">
        <v>2598</v>
      </c>
      <c r="C4" s="189"/>
      <c r="F4" s="188"/>
      <c r="G4" s="189"/>
      <c r="H4" s="189"/>
      <c r="I4" s="189"/>
    </row>
    <row r="5" spans="1:9" x14ac:dyDescent="0.25">
      <c r="A5" s="185">
        <v>2014</v>
      </c>
      <c r="B5" s="188">
        <v>2819</v>
      </c>
      <c r="C5" s="189"/>
      <c r="F5" s="188"/>
      <c r="G5" s="189"/>
      <c r="H5" s="189"/>
      <c r="I5" s="189"/>
    </row>
    <row r="6" spans="1:9" x14ac:dyDescent="0.25">
      <c r="A6" s="185">
        <v>2015</v>
      </c>
      <c r="B6" s="188">
        <v>3052</v>
      </c>
      <c r="C6" s="189"/>
      <c r="F6" s="188"/>
      <c r="G6" s="189"/>
      <c r="H6" s="189"/>
      <c r="I6" s="189"/>
    </row>
    <row r="7" spans="1:9" x14ac:dyDescent="0.25">
      <c r="A7" s="185">
        <v>2016</v>
      </c>
      <c r="B7" s="188">
        <v>3340</v>
      </c>
      <c r="C7" s="189"/>
      <c r="F7" s="188"/>
      <c r="G7" s="189"/>
      <c r="H7" s="189"/>
      <c r="I7" s="189"/>
    </row>
    <row r="8" spans="1:9" x14ac:dyDescent="0.25">
      <c r="A8" s="185">
        <v>2017</v>
      </c>
      <c r="B8" s="188">
        <v>3611</v>
      </c>
      <c r="C8" s="189"/>
      <c r="F8" s="188"/>
      <c r="G8" s="189"/>
      <c r="H8" s="189"/>
      <c r="I8" s="189"/>
    </row>
    <row r="9" spans="1:9" x14ac:dyDescent="0.25">
      <c r="A9" s="185">
        <v>2018</v>
      </c>
      <c r="B9" s="188">
        <v>3848</v>
      </c>
      <c r="C9" s="189"/>
      <c r="F9" s="188"/>
      <c r="G9" s="189"/>
      <c r="H9" s="189"/>
      <c r="I9" s="189"/>
    </row>
    <row r="10" spans="1:9" x14ac:dyDescent="0.25">
      <c r="A10" s="185">
        <v>2019</v>
      </c>
      <c r="B10" s="188">
        <f>+Parámetros!C11</f>
        <v>0</v>
      </c>
      <c r="C10" s="189" t="s">
        <v>48</v>
      </c>
      <c r="F10" s="188"/>
      <c r="G10" s="189"/>
      <c r="H10" s="189"/>
      <c r="I10" s="189"/>
    </row>
    <row r="11" spans="1:9" x14ac:dyDescent="0.25">
      <c r="A11" s="185">
        <v>2020</v>
      </c>
      <c r="B11" s="188">
        <f>+Parámetros!C12</f>
        <v>0</v>
      </c>
      <c r="C11" s="189"/>
      <c r="F11" s="188"/>
      <c r="G11" s="189"/>
      <c r="H11" s="189"/>
      <c r="I11" s="189"/>
    </row>
    <row r="12" spans="1:9" x14ac:dyDescent="0.25">
      <c r="A12" s="185">
        <v>2021</v>
      </c>
      <c r="B12" s="188">
        <f>+Parámetros!C13</f>
        <v>0</v>
      </c>
      <c r="C12" s="189"/>
      <c r="F12" s="188"/>
      <c r="G12" s="189"/>
      <c r="H12" s="189"/>
      <c r="I12" s="189"/>
    </row>
    <row r="13" spans="1:9" x14ac:dyDescent="0.25">
      <c r="A13" s="185">
        <v>2022</v>
      </c>
      <c r="B13" s="188">
        <f>+Parámetros!C14</f>
        <v>0</v>
      </c>
      <c r="C13" s="189"/>
      <c r="F13" s="188"/>
      <c r="G13" s="189"/>
      <c r="H13" s="189"/>
      <c r="I13" s="189"/>
    </row>
    <row r="14" spans="1:9" x14ac:dyDescent="0.25">
      <c r="A14" s="185">
        <v>2023</v>
      </c>
      <c r="B14" s="188">
        <f>+Parámetros!C15</f>
        <v>0</v>
      </c>
      <c r="C14" s="189"/>
      <c r="F14" s="188"/>
      <c r="G14" s="189"/>
      <c r="H14" s="189"/>
      <c r="I14" s="189"/>
    </row>
    <row r="15" spans="1:9" x14ac:dyDescent="0.25">
      <c r="A15" s="185">
        <v>2024</v>
      </c>
      <c r="B15" s="188">
        <f>+Parámetros!C16</f>
        <v>0</v>
      </c>
      <c r="C15" s="189"/>
      <c r="F15" s="188"/>
      <c r="G15" s="189"/>
      <c r="H15" s="189"/>
      <c r="I15" s="189"/>
    </row>
    <row r="16" spans="1:9" x14ac:dyDescent="0.25">
      <c r="A16" s="185">
        <v>2025</v>
      </c>
      <c r="B16" s="188">
        <f>+Parámetros!C17</f>
        <v>0</v>
      </c>
      <c r="C16" s="189"/>
      <c r="F16" s="188"/>
      <c r="G16" s="189"/>
      <c r="H16" s="189"/>
      <c r="I16" s="189"/>
    </row>
    <row r="17" spans="1:9" x14ac:dyDescent="0.25">
      <c r="A17" s="185">
        <v>2026</v>
      </c>
      <c r="B17" s="188">
        <f>+Parámetros!C18</f>
        <v>0</v>
      </c>
      <c r="C17" s="189"/>
      <c r="D17" s="189"/>
      <c r="E17" s="191"/>
      <c r="F17" s="188"/>
      <c r="G17" s="189"/>
      <c r="H17" s="189"/>
      <c r="I17" s="189"/>
    </row>
    <row r="18" spans="1:9" x14ac:dyDescent="0.25">
      <c r="A18" s="185">
        <v>2027</v>
      </c>
      <c r="B18" s="188">
        <f>+Parámetros!C19</f>
        <v>0</v>
      </c>
      <c r="C18" s="189"/>
      <c r="D18" s="189"/>
      <c r="E18" s="191"/>
      <c r="F18" s="188"/>
      <c r="G18" s="189"/>
      <c r="H18" s="189"/>
      <c r="I18" s="189"/>
    </row>
    <row r="19" spans="1:9" x14ac:dyDescent="0.25">
      <c r="A19" s="192" t="s">
        <v>49</v>
      </c>
      <c r="B19" s="192" t="s">
        <v>50</v>
      </c>
      <c r="C19" s="185" t="s">
        <v>51</v>
      </c>
      <c r="D19" s="185" t="s">
        <v>52</v>
      </c>
      <c r="E19" s="189"/>
      <c r="F19" s="189"/>
      <c r="G19" s="189"/>
      <c r="H19" s="189"/>
      <c r="I19" s="189"/>
    </row>
    <row r="20" spans="1:9" x14ac:dyDescent="0.25">
      <c r="A20" s="185" t="s">
        <v>53</v>
      </c>
      <c r="B20" s="192" t="s">
        <v>54</v>
      </c>
      <c r="C20" s="193" t="s">
        <v>55</v>
      </c>
      <c r="D20" s="194">
        <v>1.5</v>
      </c>
      <c r="E20" s="189"/>
      <c r="F20" s="189"/>
      <c r="G20" s="189"/>
      <c r="H20" s="189"/>
      <c r="I20" s="189"/>
    </row>
    <row r="21" spans="1:9" x14ac:dyDescent="0.25">
      <c r="A21" s="192" t="s">
        <v>56</v>
      </c>
      <c r="B21" s="192" t="s">
        <v>57</v>
      </c>
      <c r="C21" s="193" t="s">
        <v>58</v>
      </c>
      <c r="D21" s="194">
        <v>1</v>
      </c>
      <c r="E21" s="189"/>
      <c r="F21" s="189"/>
      <c r="G21" s="189"/>
      <c r="H21" s="189"/>
      <c r="I21" s="189"/>
    </row>
    <row r="22" spans="1:9" x14ac:dyDescent="0.25">
      <c r="A22" s="192" t="s">
        <v>59</v>
      </c>
      <c r="B22" s="192" t="s">
        <v>60</v>
      </c>
      <c r="C22" s="193" t="s">
        <v>61</v>
      </c>
      <c r="D22" s="194">
        <v>0.75</v>
      </c>
      <c r="E22" s="189"/>
      <c r="F22" s="189"/>
      <c r="G22" s="189"/>
      <c r="H22" s="189"/>
      <c r="I22" s="189"/>
    </row>
    <row r="23" spans="1:9" x14ac:dyDescent="0.25">
      <c r="A23" s="192" t="s">
        <v>62</v>
      </c>
      <c r="B23" s="192" t="s">
        <v>63</v>
      </c>
      <c r="C23" s="193" t="s">
        <v>64</v>
      </c>
      <c r="D23" s="195">
        <v>0.5</v>
      </c>
      <c r="E23" s="189"/>
      <c r="F23" s="189"/>
      <c r="G23" s="189"/>
      <c r="H23" s="189"/>
      <c r="I23" s="189"/>
    </row>
    <row r="25" spans="1:9" x14ac:dyDescent="0.25">
      <c r="A25" s="192" t="s">
        <v>65</v>
      </c>
      <c r="B25" s="189"/>
    </row>
    <row r="26" spans="1:9" x14ac:dyDescent="0.25">
      <c r="A26" s="192">
        <v>1</v>
      </c>
      <c r="B26" s="192" t="s">
        <v>66</v>
      </c>
    </row>
    <row r="27" spans="1:9" x14ac:dyDescent="0.25">
      <c r="A27" s="192">
        <v>2</v>
      </c>
      <c r="B27" s="192" t="s">
        <v>67</v>
      </c>
    </row>
    <row r="28" spans="1:9" x14ac:dyDescent="0.25">
      <c r="A28" s="186" t="s">
        <v>90</v>
      </c>
    </row>
    <row r="29" spans="1:9" x14ac:dyDescent="0.25">
      <c r="A29" s="192" t="s">
        <v>68</v>
      </c>
      <c r="B29" s="189"/>
    </row>
    <row r="30" spans="1:9" x14ac:dyDescent="0.25">
      <c r="A30" s="192">
        <v>1</v>
      </c>
      <c r="B30" s="192" t="s">
        <v>69</v>
      </c>
    </row>
    <row r="31" spans="1:9" x14ac:dyDescent="0.25">
      <c r="A31" s="192">
        <v>2</v>
      </c>
      <c r="B31" s="192" t="s">
        <v>70</v>
      </c>
    </row>
    <row r="32" spans="1:9" x14ac:dyDescent="0.25">
      <c r="A32" s="192">
        <v>3</v>
      </c>
      <c r="B32" s="192" t="s">
        <v>98</v>
      </c>
    </row>
    <row r="33" spans="1:6" x14ac:dyDescent="0.25">
      <c r="A33" s="192">
        <v>4</v>
      </c>
      <c r="B33" s="192" t="s">
        <v>99</v>
      </c>
    </row>
    <row r="34" spans="1:6" x14ac:dyDescent="0.25">
      <c r="A34" s="192">
        <v>5</v>
      </c>
      <c r="B34" s="192" t="s">
        <v>100</v>
      </c>
    </row>
    <row r="35" spans="1:6" x14ac:dyDescent="0.25">
      <c r="A35" s="186" t="s">
        <v>90</v>
      </c>
    </row>
    <row r="37" spans="1:6" x14ac:dyDescent="0.25">
      <c r="A37" s="192" t="s">
        <v>37</v>
      </c>
      <c r="B37" s="189"/>
    </row>
    <row r="38" spans="1:6" x14ac:dyDescent="0.25">
      <c r="A38" s="192">
        <v>1</v>
      </c>
      <c r="B38" s="192" t="s">
        <v>71</v>
      </c>
    </row>
    <row r="39" spans="1:6" x14ac:dyDescent="0.25">
      <c r="A39" s="192">
        <v>2</v>
      </c>
      <c r="B39" s="192" t="s">
        <v>37</v>
      </c>
    </row>
    <row r="40" spans="1:6" x14ac:dyDescent="0.25">
      <c r="A40" s="186" t="s">
        <v>90</v>
      </c>
    </row>
    <row r="42" spans="1:6" x14ac:dyDescent="0.25">
      <c r="A42" s="192" t="s">
        <v>72</v>
      </c>
      <c r="B42" s="189" t="s">
        <v>73</v>
      </c>
      <c r="C42" s="189" t="s">
        <v>74</v>
      </c>
      <c r="D42" s="189" t="s">
        <v>75</v>
      </c>
      <c r="E42" s="189" t="s">
        <v>76</v>
      </c>
      <c r="F42" s="189" t="s">
        <v>77</v>
      </c>
    </row>
    <row r="43" spans="1:6" x14ac:dyDescent="0.25">
      <c r="A43" s="186" t="s">
        <v>78</v>
      </c>
      <c r="B43" s="196">
        <v>0.05</v>
      </c>
      <c r="C43" s="197">
        <v>7.4999999999999997E-2</v>
      </c>
      <c r="D43" s="196">
        <v>0.1</v>
      </c>
      <c r="E43" s="197">
        <v>0.125</v>
      </c>
      <c r="F43" s="196">
        <v>0.15</v>
      </c>
    </row>
    <row r="46" spans="1:6" x14ac:dyDescent="0.25">
      <c r="A46" s="186">
        <v>1</v>
      </c>
    </row>
    <row r="47" spans="1:6" x14ac:dyDescent="0.25">
      <c r="A47" s="186">
        <v>2</v>
      </c>
    </row>
    <row r="48" spans="1:6" x14ac:dyDescent="0.25">
      <c r="A48" s="186">
        <v>3</v>
      </c>
    </row>
    <row r="49" spans="1:1" x14ac:dyDescent="0.25">
      <c r="A49" s="186">
        <v>4</v>
      </c>
    </row>
    <row r="50" spans="1:1" x14ac:dyDescent="0.25">
      <c r="A50" s="186">
        <v>5</v>
      </c>
    </row>
    <row r="51" spans="1:1" x14ac:dyDescent="0.25">
      <c r="A51" s="186" t="s">
        <v>101</v>
      </c>
    </row>
    <row r="52" spans="1:1" x14ac:dyDescent="0.25">
      <c r="A52" s="186" t="s">
        <v>102</v>
      </c>
    </row>
    <row r="53" spans="1:1" x14ac:dyDescent="0.25">
      <c r="A53" s="186" t="s">
        <v>103</v>
      </c>
    </row>
    <row r="54" spans="1:1" x14ac:dyDescent="0.25">
      <c r="A54" s="186">
        <v>7</v>
      </c>
    </row>
    <row r="55" spans="1:1" x14ac:dyDescent="0.25">
      <c r="A55" s="186">
        <v>8</v>
      </c>
    </row>
    <row r="56" spans="1:1" x14ac:dyDescent="0.25">
      <c r="A56" s="186">
        <v>9</v>
      </c>
    </row>
    <row r="57" spans="1:1" x14ac:dyDescent="0.25">
      <c r="A57" s="186">
        <v>10</v>
      </c>
    </row>
    <row r="58" spans="1:1" x14ac:dyDescent="0.25">
      <c r="A58" s="186">
        <v>11</v>
      </c>
    </row>
    <row r="59" spans="1:1" x14ac:dyDescent="0.25">
      <c r="A59" s="186">
        <v>12</v>
      </c>
    </row>
    <row r="60" spans="1:1" x14ac:dyDescent="0.25">
      <c r="A60" s="186">
        <v>13</v>
      </c>
    </row>
    <row r="61" spans="1:1" x14ac:dyDescent="0.25">
      <c r="A61" s="186">
        <v>14</v>
      </c>
    </row>
    <row r="62" spans="1:1" x14ac:dyDescent="0.25">
      <c r="A62" s="186">
        <v>15</v>
      </c>
    </row>
    <row r="63" spans="1:1" x14ac:dyDescent="0.25">
      <c r="A63" s="186">
        <v>16</v>
      </c>
    </row>
    <row r="64" spans="1:1" x14ac:dyDescent="0.25">
      <c r="A64">
        <v>17</v>
      </c>
    </row>
    <row r="65" spans="1:1" x14ac:dyDescent="0.25">
      <c r="A65">
        <v>18</v>
      </c>
    </row>
    <row r="66" spans="1:1" x14ac:dyDescent="0.25">
      <c r="A66">
        <v>19</v>
      </c>
    </row>
    <row r="67" spans="1:1" x14ac:dyDescent="0.25">
      <c r="A67">
        <v>20</v>
      </c>
    </row>
    <row r="68" spans="1:1" x14ac:dyDescent="0.25">
      <c r="A68">
        <v>21</v>
      </c>
    </row>
    <row r="69" spans="1:1" x14ac:dyDescent="0.25">
      <c r="A69">
        <v>22</v>
      </c>
    </row>
    <row r="70" spans="1:1" x14ac:dyDescent="0.25">
      <c r="A70">
        <v>23</v>
      </c>
    </row>
    <row r="71" spans="1:1" x14ac:dyDescent="0.25">
      <c r="A71">
        <v>24</v>
      </c>
    </row>
    <row r="72" spans="1:1" x14ac:dyDescent="0.25">
      <c r="A72">
        <v>25</v>
      </c>
    </row>
    <row r="73" spans="1:1" x14ac:dyDescent="0.25">
      <c r="A73">
        <v>26</v>
      </c>
    </row>
    <row r="74" spans="1:1" x14ac:dyDescent="0.25">
      <c r="A74">
        <v>27</v>
      </c>
    </row>
    <row r="75" spans="1:1" x14ac:dyDescent="0.25">
      <c r="A75">
        <v>28</v>
      </c>
    </row>
    <row r="76" spans="1:1" x14ac:dyDescent="0.25">
      <c r="A76">
        <v>29</v>
      </c>
    </row>
    <row r="77" spans="1:1" x14ac:dyDescent="0.25">
      <c r="A77">
        <v>30</v>
      </c>
    </row>
    <row r="78" spans="1:1" x14ac:dyDescent="0.25">
      <c r="A78">
        <v>31</v>
      </c>
    </row>
    <row r="79" spans="1:1" x14ac:dyDescent="0.25">
      <c r="A79">
        <v>32</v>
      </c>
    </row>
    <row r="80" spans="1:1" x14ac:dyDescent="0.25">
      <c r="A80">
        <v>33</v>
      </c>
    </row>
    <row r="81" spans="1:1" x14ac:dyDescent="0.25">
      <c r="A81">
        <v>34</v>
      </c>
    </row>
    <row r="82" spans="1:1" x14ac:dyDescent="0.25">
      <c r="A82">
        <v>35</v>
      </c>
    </row>
    <row r="83" spans="1:1" x14ac:dyDescent="0.25">
      <c r="A83">
        <v>36</v>
      </c>
    </row>
    <row r="84" spans="1:1" x14ac:dyDescent="0.25">
      <c r="A84">
        <v>37</v>
      </c>
    </row>
    <row r="85" spans="1:1" x14ac:dyDescent="0.25">
      <c r="A85">
        <v>38</v>
      </c>
    </row>
    <row r="86" spans="1:1" x14ac:dyDescent="0.25">
      <c r="A86">
        <v>39</v>
      </c>
    </row>
    <row r="87" spans="1:1" x14ac:dyDescent="0.25">
      <c r="A87">
        <v>40</v>
      </c>
    </row>
    <row r="88" spans="1:1" x14ac:dyDescent="0.25">
      <c r="A88">
        <v>41</v>
      </c>
    </row>
    <row r="89" spans="1:1" x14ac:dyDescent="0.25">
      <c r="A89">
        <v>42</v>
      </c>
    </row>
    <row r="90" spans="1:1" x14ac:dyDescent="0.25">
      <c r="A90" s="186">
        <v>99</v>
      </c>
    </row>
    <row r="93" spans="1:1" x14ac:dyDescent="0.25">
      <c r="A93" s="186" t="s">
        <v>124</v>
      </c>
    </row>
    <row r="94" spans="1:1" x14ac:dyDescent="0.25">
      <c r="A94" s="186" t="s">
        <v>128</v>
      </c>
    </row>
  </sheetData>
  <sheetProtection selectLockedCells="1" selectUnlockedCells="1"/>
  <hyperlinks>
    <hyperlink ref="D2" r:id="rId1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</vt:i4>
      </vt:variant>
    </vt:vector>
  </HeadingPairs>
  <TitlesOfParts>
    <vt:vector size="9" baseType="lpstr">
      <vt:lpstr> Declaración </vt:lpstr>
      <vt:lpstr>Año 1</vt:lpstr>
      <vt:lpstr>Año 2</vt:lpstr>
      <vt:lpstr>Año 3</vt:lpstr>
      <vt:lpstr>Año 4</vt:lpstr>
      <vt:lpstr>Año 5</vt:lpstr>
      <vt:lpstr>Parámetros</vt:lpstr>
      <vt:lpstr>Referencia Parámetros</vt:lpstr>
      <vt:lpstr>' Declaración 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Maximiliano Javier Sosa</dc:creator>
  <cp:lastModifiedBy>Carla García</cp:lastModifiedBy>
  <cp:lastPrinted>2018-05-02T16:21:17Z</cp:lastPrinted>
  <dcterms:created xsi:type="dcterms:W3CDTF">2018-01-16T14:00:28Z</dcterms:created>
  <dcterms:modified xsi:type="dcterms:W3CDTF">2018-08-13T18:09:25Z</dcterms:modified>
</cp:coreProperties>
</file>